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-ข้อมูลบุคคล\0-เลื่อนเงินเดือน\โปรแกรม\"/>
    </mc:Choice>
  </mc:AlternateContent>
  <xr:revisionPtr revIDLastSave="0" documentId="13_ncr:1_{70199222-608A-4FBB-A53B-33201ECB6ABE}" xr6:coauthVersionLast="43" xr6:coauthVersionMax="43" xr10:uidLastSave="{00000000-0000-0000-0000-000000000000}"/>
  <bookViews>
    <workbookView xWindow="-120" yWindow="-120" windowWidth="20730" windowHeight="11160" tabRatio="749" activeTab="1" xr2:uid="{00000000-000D-0000-FFFF-FFFF00000000}"/>
  </bookViews>
  <sheets>
    <sheet name="ฐาน" sheetId="1" r:id="rId1"/>
    <sheet name="ชพ" sheetId="6" r:id="rId2"/>
    <sheet name="ชช" sheetId="7" r:id="rId3"/>
    <sheet name="สรุป" sheetId="3" r:id="rId4"/>
    <sheet name="พิมพ์แจ้ง ชพ" sheetId="4" r:id="rId5"/>
    <sheet name="พิมพ์แจ้ง ชช" sheetId="8" r:id="rId6"/>
  </sheets>
  <definedNames>
    <definedName name="_xlnm._FilterDatabase" localSheetId="1" hidden="1">ชพ!$A$2:$X$5002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922" i="6" l="1"/>
  <c r="M4922" i="6" s="1"/>
  <c r="N4922" i="6"/>
  <c r="O4922" i="6"/>
  <c r="L4923" i="6"/>
  <c r="M4923" i="6" s="1"/>
  <c r="N4923" i="6"/>
  <c r="O4923" i="6"/>
  <c r="L4924" i="6"/>
  <c r="M4924" i="6" s="1"/>
  <c r="N4924" i="6"/>
  <c r="O4924" i="6"/>
  <c r="L4925" i="6"/>
  <c r="M4925" i="6" s="1"/>
  <c r="Q4925" i="6" s="1"/>
  <c r="N4925" i="6"/>
  <c r="O4925" i="6"/>
  <c r="L4926" i="6"/>
  <c r="M4926" i="6" s="1"/>
  <c r="N4926" i="6"/>
  <c r="O4926" i="6"/>
  <c r="L4927" i="6"/>
  <c r="M4927" i="6"/>
  <c r="N4927" i="6"/>
  <c r="O4927" i="6"/>
  <c r="L4928" i="6"/>
  <c r="M4928" i="6" s="1"/>
  <c r="N4928" i="6"/>
  <c r="O4928" i="6"/>
  <c r="L4929" i="6"/>
  <c r="M4929" i="6" s="1"/>
  <c r="N4929" i="6"/>
  <c r="O4929" i="6"/>
  <c r="L4930" i="6"/>
  <c r="M4930" i="6" s="1"/>
  <c r="N4930" i="6"/>
  <c r="O4930" i="6"/>
  <c r="L4931" i="6"/>
  <c r="M4931" i="6"/>
  <c r="N4931" i="6"/>
  <c r="O4931" i="6"/>
  <c r="L4932" i="6"/>
  <c r="M4932" i="6" s="1"/>
  <c r="N4932" i="6"/>
  <c r="O4932" i="6"/>
  <c r="L4933" i="6"/>
  <c r="M4933" i="6" s="1"/>
  <c r="N4933" i="6"/>
  <c r="O4933" i="6"/>
  <c r="L4934" i="6"/>
  <c r="M4934" i="6" s="1"/>
  <c r="N4934" i="6"/>
  <c r="O4934" i="6"/>
  <c r="L4935" i="6"/>
  <c r="M4935" i="6" s="1"/>
  <c r="Q4935" i="6" s="1"/>
  <c r="N4935" i="6"/>
  <c r="O4935" i="6"/>
  <c r="L4936" i="6"/>
  <c r="M4936" i="6" s="1"/>
  <c r="P4936" i="6" s="1"/>
  <c r="N4936" i="6"/>
  <c r="O4936" i="6"/>
  <c r="L4937" i="6"/>
  <c r="M4937" i="6" s="1"/>
  <c r="N4937" i="6"/>
  <c r="O4937" i="6"/>
  <c r="L4938" i="6"/>
  <c r="M4938" i="6" s="1"/>
  <c r="N4938" i="6"/>
  <c r="O4938" i="6"/>
  <c r="L4939" i="6"/>
  <c r="M4939" i="6" s="1"/>
  <c r="N4939" i="6"/>
  <c r="O4939" i="6"/>
  <c r="L4940" i="6"/>
  <c r="M4940" i="6" s="1"/>
  <c r="P4940" i="6" s="1"/>
  <c r="N4940" i="6"/>
  <c r="O4940" i="6"/>
  <c r="L4941" i="6"/>
  <c r="M4941" i="6" s="1"/>
  <c r="N4941" i="6"/>
  <c r="O4941" i="6"/>
  <c r="L4942" i="6"/>
  <c r="M4942" i="6" s="1"/>
  <c r="N4942" i="6"/>
  <c r="O4942" i="6"/>
  <c r="L4943" i="6"/>
  <c r="M4943" i="6" s="1"/>
  <c r="N4943" i="6"/>
  <c r="O4943" i="6"/>
  <c r="L4944" i="6"/>
  <c r="M4944" i="6" s="1"/>
  <c r="P4944" i="6" s="1"/>
  <c r="N4944" i="6"/>
  <c r="O4944" i="6"/>
  <c r="L4945" i="6"/>
  <c r="M4945" i="6" s="1"/>
  <c r="N4945" i="6"/>
  <c r="O4945" i="6"/>
  <c r="L4946" i="6"/>
  <c r="M4946" i="6" s="1"/>
  <c r="N4946" i="6"/>
  <c r="O4946" i="6"/>
  <c r="L4947" i="6"/>
  <c r="M4947" i="6"/>
  <c r="N4947" i="6"/>
  <c r="O4947" i="6"/>
  <c r="L4948" i="6"/>
  <c r="M4948" i="6"/>
  <c r="P4948" i="6" s="1"/>
  <c r="N4948" i="6"/>
  <c r="O4948" i="6"/>
  <c r="L4949" i="6"/>
  <c r="M4949" i="6" s="1"/>
  <c r="N4949" i="6"/>
  <c r="O4949" i="6"/>
  <c r="L4950" i="6"/>
  <c r="M4950" i="6" s="1"/>
  <c r="N4950" i="6"/>
  <c r="O4950" i="6"/>
  <c r="L4951" i="6"/>
  <c r="M4951" i="6" s="1"/>
  <c r="N4951" i="6"/>
  <c r="O4951" i="6"/>
  <c r="L4952" i="6"/>
  <c r="M4952" i="6" s="1"/>
  <c r="P4952" i="6" s="1"/>
  <c r="N4952" i="6"/>
  <c r="O4952" i="6"/>
  <c r="L4953" i="6"/>
  <c r="M4953" i="6" s="1"/>
  <c r="N4953" i="6"/>
  <c r="O4953" i="6"/>
  <c r="L4954" i="6"/>
  <c r="M4954" i="6" s="1"/>
  <c r="N4954" i="6"/>
  <c r="O4954" i="6"/>
  <c r="L4955" i="6"/>
  <c r="M4955" i="6" s="1"/>
  <c r="N4955" i="6"/>
  <c r="O4955" i="6"/>
  <c r="L4956" i="6"/>
  <c r="M4956" i="6" s="1"/>
  <c r="Q4956" i="6" s="1"/>
  <c r="N4956" i="6"/>
  <c r="O4956" i="6"/>
  <c r="L4957" i="6"/>
  <c r="M4957" i="6" s="1"/>
  <c r="N4957" i="6"/>
  <c r="O4957" i="6"/>
  <c r="L4958" i="6"/>
  <c r="M4958" i="6" s="1"/>
  <c r="Q4958" i="6" s="1"/>
  <c r="N4958" i="6"/>
  <c r="O4958" i="6"/>
  <c r="L4959" i="6"/>
  <c r="M4959" i="6" s="1"/>
  <c r="N4959" i="6"/>
  <c r="O4959" i="6"/>
  <c r="L4960" i="6"/>
  <c r="M4960" i="6" s="1"/>
  <c r="Q4960" i="6" s="1"/>
  <c r="N4960" i="6"/>
  <c r="O4960" i="6"/>
  <c r="L4961" i="6"/>
  <c r="M4961" i="6" s="1"/>
  <c r="N4961" i="6"/>
  <c r="O4961" i="6"/>
  <c r="L4962" i="6"/>
  <c r="M4962" i="6" s="1"/>
  <c r="Q4962" i="6" s="1"/>
  <c r="N4962" i="6"/>
  <c r="O4962" i="6"/>
  <c r="L4963" i="6"/>
  <c r="M4963" i="6"/>
  <c r="N4963" i="6"/>
  <c r="O4963" i="6"/>
  <c r="L4964" i="6"/>
  <c r="M4964" i="6"/>
  <c r="Q4964" i="6" s="1"/>
  <c r="N4964" i="6"/>
  <c r="O4964" i="6"/>
  <c r="L4965" i="6"/>
  <c r="M4965" i="6" s="1"/>
  <c r="N4965" i="6"/>
  <c r="O4965" i="6"/>
  <c r="L4966" i="6"/>
  <c r="M4966" i="6" s="1"/>
  <c r="Q4966" i="6" s="1"/>
  <c r="N4966" i="6"/>
  <c r="O4966" i="6"/>
  <c r="L4967" i="6"/>
  <c r="M4967" i="6" s="1"/>
  <c r="N4967" i="6"/>
  <c r="O4967" i="6"/>
  <c r="L4968" i="6"/>
  <c r="M4968" i="6" s="1"/>
  <c r="Q4968" i="6" s="1"/>
  <c r="N4968" i="6"/>
  <c r="O4968" i="6"/>
  <c r="L4969" i="6"/>
  <c r="M4969" i="6" s="1"/>
  <c r="N4969" i="6"/>
  <c r="O4969" i="6"/>
  <c r="L4970" i="6"/>
  <c r="M4970" i="6" s="1"/>
  <c r="Q4970" i="6" s="1"/>
  <c r="N4970" i="6"/>
  <c r="O4970" i="6"/>
  <c r="L4971" i="6"/>
  <c r="M4971" i="6" s="1"/>
  <c r="N4971" i="6"/>
  <c r="O4971" i="6"/>
  <c r="L4972" i="6"/>
  <c r="M4972" i="6" s="1"/>
  <c r="Q4972" i="6" s="1"/>
  <c r="N4972" i="6"/>
  <c r="O4972" i="6"/>
  <c r="L4973" i="6"/>
  <c r="M4973" i="6" s="1"/>
  <c r="N4973" i="6"/>
  <c r="O4973" i="6"/>
  <c r="L4974" i="6"/>
  <c r="M4974" i="6" s="1"/>
  <c r="Q4974" i="6" s="1"/>
  <c r="N4974" i="6"/>
  <c r="O4974" i="6"/>
  <c r="L4975" i="6"/>
  <c r="M4975" i="6" s="1"/>
  <c r="N4975" i="6"/>
  <c r="O4975" i="6"/>
  <c r="L4976" i="6"/>
  <c r="M4976" i="6" s="1"/>
  <c r="Q4976" i="6" s="1"/>
  <c r="N4976" i="6"/>
  <c r="O4976" i="6"/>
  <c r="L4977" i="6"/>
  <c r="M4977" i="6" s="1"/>
  <c r="N4977" i="6"/>
  <c r="O4977" i="6"/>
  <c r="L4978" i="6"/>
  <c r="M4978" i="6" s="1"/>
  <c r="N4978" i="6"/>
  <c r="O4978" i="6"/>
  <c r="L4979" i="6"/>
  <c r="M4979" i="6" s="1"/>
  <c r="N4979" i="6"/>
  <c r="O4979" i="6"/>
  <c r="L4980" i="6"/>
  <c r="M4980" i="6" s="1"/>
  <c r="N4980" i="6"/>
  <c r="O4980" i="6"/>
  <c r="L4981" i="6"/>
  <c r="M4981" i="6" s="1"/>
  <c r="P4981" i="6" s="1"/>
  <c r="N4981" i="6"/>
  <c r="O4981" i="6"/>
  <c r="L4982" i="6"/>
  <c r="M4982" i="6" s="1"/>
  <c r="N4982" i="6"/>
  <c r="O4982" i="6"/>
  <c r="L4983" i="6"/>
  <c r="M4983" i="6" s="1"/>
  <c r="P4983" i="6" s="1"/>
  <c r="N4983" i="6"/>
  <c r="O4983" i="6"/>
  <c r="L4984" i="6"/>
  <c r="M4984" i="6" s="1"/>
  <c r="N4984" i="6"/>
  <c r="O4984" i="6"/>
  <c r="L4985" i="6"/>
  <c r="M4985" i="6" s="1"/>
  <c r="P4985" i="6" s="1"/>
  <c r="N4985" i="6"/>
  <c r="O4985" i="6"/>
  <c r="L4986" i="6"/>
  <c r="M4986" i="6" s="1"/>
  <c r="N4986" i="6"/>
  <c r="O4986" i="6"/>
  <c r="L4987" i="6"/>
  <c r="M4987" i="6" s="1"/>
  <c r="N4987" i="6"/>
  <c r="O4987" i="6"/>
  <c r="L4988" i="6"/>
  <c r="M4988" i="6" s="1"/>
  <c r="N4988" i="6"/>
  <c r="O4988" i="6"/>
  <c r="L4989" i="6"/>
  <c r="M4989" i="6" s="1"/>
  <c r="P4989" i="6" s="1"/>
  <c r="N4989" i="6"/>
  <c r="O4989" i="6"/>
  <c r="L4990" i="6"/>
  <c r="M4990" i="6" s="1"/>
  <c r="N4990" i="6"/>
  <c r="O4990" i="6"/>
  <c r="L4991" i="6"/>
  <c r="M4991" i="6" s="1"/>
  <c r="P4991" i="6" s="1"/>
  <c r="N4991" i="6"/>
  <c r="O4991" i="6"/>
  <c r="L4992" i="6"/>
  <c r="M4992" i="6" s="1"/>
  <c r="N4992" i="6"/>
  <c r="O4992" i="6"/>
  <c r="L4993" i="6"/>
  <c r="M4993" i="6" s="1"/>
  <c r="P4993" i="6" s="1"/>
  <c r="N4993" i="6"/>
  <c r="O4993" i="6"/>
  <c r="L4994" i="6"/>
  <c r="M4994" i="6" s="1"/>
  <c r="N4994" i="6"/>
  <c r="O4994" i="6"/>
  <c r="L4995" i="6"/>
  <c r="M4995" i="6" s="1"/>
  <c r="N4995" i="6"/>
  <c r="O4995" i="6"/>
  <c r="L4996" i="6"/>
  <c r="M4996" i="6" s="1"/>
  <c r="N4996" i="6"/>
  <c r="O4996" i="6"/>
  <c r="L4997" i="6"/>
  <c r="M4997" i="6" s="1"/>
  <c r="N4997" i="6"/>
  <c r="O4997" i="6"/>
  <c r="L4998" i="6"/>
  <c r="M4998" i="6" s="1"/>
  <c r="N4998" i="6"/>
  <c r="O4998" i="6"/>
  <c r="L4999" i="6"/>
  <c r="M4999" i="6" s="1"/>
  <c r="P4999" i="6" s="1"/>
  <c r="N4999" i="6"/>
  <c r="O4999" i="6"/>
  <c r="L5000" i="6"/>
  <c r="M5000" i="6" s="1"/>
  <c r="N5000" i="6"/>
  <c r="O5000" i="6"/>
  <c r="L5001" i="6"/>
  <c r="M5001" i="6" s="1"/>
  <c r="P5001" i="6" s="1"/>
  <c r="N5001" i="6"/>
  <c r="O5001" i="6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72" i="7"/>
  <c r="O73" i="7"/>
  <c r="O74" i="7"/>
  <c r="O75" i="7"/>
  <c r="O76" i="7"/>
  <c r="O77" i="7"/>
  <c r="O78" i="7"/>
  <c r="O79" i="7"/>
  <c r="O80" i="7"/>
  <c r="O81" i="7"/>
  <c r="O82" i="7"/>
  <c r="O83" i="7"/>
  <c r="O84" i="7"/>
  <c r="O85" i="7"/>
  <c r="O86" i="7"/>
  <c r="O87" i="7"/>
  <c r="O88" i="7"/>
  <c r="O89" i="7"/>
  <c r="O90" i="7"/>
  <c r="O91" i="7"/>
  <c r="O92" i="7"/>
  <c r="O93" i="7"/>
  <c r="O94" i="7"/>
  <c r="O95" i="7"/>
  <c r="O96" i="7"/>
  <c r="O97" i="7"/>
  <c r="O98" i="7"/>
  <c r="O99" i="7"/>
  <c r="O100" i="7"/>
  <c r="O8" i="7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85" i="6"/>
  <c r="O86" i="6"/>
  <c r="O87" i="6"/>
  <c r="O88" i="6"/>
  <c r="O89" i="6"/>
  <c r="O90" i="6"/>
  <c r="O91" i="6"/>
  <c r="O92" i="6"/>
  <c r="O93" i="6"/>
  <c r="O94" i="6"/>
  <c r="O95" i="6"/>
  <c r="O96" i="6"/>
  <c r="O97" i="6"/>
  <c r="O98" i="6"/>
  <c r="O99" i="6"/>
  <c r="O100" i="6"/>
  <c r="O101" i="6"/>
  <c r="O102" i="6"/>
  <c r="O103" i="6"/>
  <c r="O104" i="6"/>
  <c r="O105" i="6"/>
  <c r="O106" i="6"/>
  <c r="O107" i="6"/>
  <c r="O108" i="6"/>
  <c r="O109" i="6"/>
  <c r="O110" i="6"/>
  <c r="O111" i="6"/>
  <c r="O112" i="6"/>
  <c r="O113" i="6"/>
  <c r="O114" i="6"/>
  <c r="O115" i="6"/>
  <c r="O116" i="6"/>
  <c r="O117" i="6"/>
  <c r="O118" i="6"/>
  <c r="O119" i="6"/>
  <c r="O120" i="6"/>
  <c r="O121" i="6"/>
  <c r="O122" i="6"/>
  <c r="O123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O136" i="6"/>
  <c r="O137" i="6"/>
  <c r="O138" i="6"/>
  <c r="O139" i="6"/>
  <c r="O140" i="6"/>
  <c r="O141" i="6"/>
  <c r="O142" i="6"/>
  <c r="O143" i="6"/>
  <c r="O144" i="6"/>
  <c r="O145" i="6"/>
  <c r="O146" i="6"/>
  <c r="O147" i="6"/>
  <c r="O148" i="6"/>
  <c r="O149" i="6"/>
  <c r="O150" i="6"/>
  <c r="O151" i="6"/>
  <c r="O152" i="6"/>
  <c r="O153" i="6"/>
  <c r="O154" i="6"/>
  <c r="O155" i="6"/>
  <c r="O156" i="6"/>
  <c r="O157" i="6"/>
  <c r="O158" i="6"/>
  <c r="O159" i="6"/>
  <c r="O160" i="6"/>
  <c r="O161" i="6"/>
  <c r="O162" i="6"/>
  <c r="O163" i="6"/>
  <c r="O164" i="6"/>
  <c r="O165" i="6"/>
  <c r="O166" i="6"/>
  <c r="O167" i="6"/>
  <c r="O168" i="6"/>
  <c r="O169" i="6"/>
  <c r="O170" i="6"/>
  <c r="O171" i="6"/>
  <c r="O172" i="6"/>
  <c r="O173" i="6"/>
  <c r="O174" i="6"/>
  <c r="O175" i="6"/>
  <c r="O176" i="6"/>
  <c r="O177" i="6"/>
  <c r="O178" i="6"/>
  <c r="O179" i="6"/>
  <c r="O180" i="6"/>
  <c r="O181" i="6"/>
  <c r="O182" i="6"/>
  <c r="O183" i="6"/>
  <c r="O184" i="6"/>
  <c r="O185" i="6"/>
  <c r="O186" i="6"/>
  <c r="O187" i="6"/>
  <c r="O188" i="6"/>
  <c r="O189" i="6"/>
  <c r="O190" i="6"/>
  <c r="O191" i="6"/>
  <c r="O192" i="6"/>
  <c r="O193" i="6"/>
  <c r="O194" i="6"/>
  <c r="O195" i="6"/>
  <c r="O196" i="6"/>
  <c r="O197" i="6"/>
  <c r="O198" i="6"/>
  <c r="O199" i="6"/>
  <c r="O200" i="6"/>
  <c r="O201" i="6"/>
  <c r="O202" i="6"/>
  <c r="O203" i="6"/>
  <c r="O204" i="6"/>
  <c r="O205" i="6"/>
  <c r="O206" i="6"/>
  <c r="O207" i="6"/>
  <c r="O208" i="6"/>
  <c r="O209" i="6"/>
  <c r="O210" i="6"/>
  <c r="O211" i="6"/>
  <c r="O212" i="6"/>
  <c r="O213" i="6"/>
  <c r="O214" i="6"/>
  <c r="O215" i="6"/>
  <c r="O216" i="6"/>
  <c r="O217" i="6"/>
  <c r="O218" i="6"/>
  <c r="O219" i="6"/>
  <c r="O220" i="6"/>
  <c r="O221" i="6"/>
  <c r="O222" i="6"/>
  <c r="O223" i="6"/>
  <c r="O224" i="6"/>
  <c r="O225" i="6"/>
  <c r="O226" i="6"/>
  <c r="O227" i="6"/>
  <c r="O228" i="6"/>
  <c r="O229" i="6"/>
  <c r="O230" i="6"/>
  <c r="O231" i="6"/>
  <c r="O232" i="6"/>
  <c r="O233" i="6"/>
  <c r="O234" i="6"/>
  <c r="O235" i="6"/>
  <c r="O236" i="6"/>
  <c r="O237" i="6"/>
  <c r="O238" i="6"/>
  <c r="O239" i="6"/>
  <c r="O240" i="6"/>
  <c r="O241" i="6"/>
  <c r="O242" i="6"/>
  <c r="O243" i="6"/>
  <c r="O244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68" i="6"/>
  <c r="O269" i="6"/>
  <c r="O270" i="6"/>
  <c r="O271" i="6"/>
  <c r="O272" i="6"/>
  <c r="O273" i="6"/>
  <c r="O274" i="6"/>
  <c r="O275" i="6"/>
  <c r="O276" i="6"/>
  <c r="O277" i="6"/>
  <c r="O278" i="6"/>
  <c r="O279" i="6"/>
  <c r="O280" i="6"/>
  <c r="O281" i="6"/>
  <c r="O282" i="6"/>
  <c r="O283" i="6"/>
  <c r="O284" i="6"/>
  <c r="O285" i="6"/>
  <c r="O286" i="6"/>
  <c r="O287" i="6"/>
  <c r="O288" i="6"/>
  <c r="O289" i="6"/>
  <c r="O290" i="6"/>
  <c r="O291" i="6"/>
  <c r="O292" i="6"/>
  <c r="O293" i="6"/>
  <c r="O294" i="6"/>
  <c r="O295" i="6"/>
  <c r="O296" i="6"/>
  <c r="O297" i="6"/>
  <c r="O298" i="6"/>
  <c r="O299" i="6"/>
  <c r="O300" i="6"/>
  <c r="O301" i="6"/>
  <c r="O302" i="6"/>
  <c r="O303" i="6"/>
  <c r="O304" i="6"/>
  <c r="O305" i="6"/>
  <c r="O306" i="6"/>
  <c r="O307" i="6"/>
  <c r="O308" i="6"/>
  <c r="O309" i="6"/>
  <c r="O310" i="6"/>
  <c r="O311" i="6"/>
  <c r="O312" i="6"/>
  <c r="O313" i="6"/>
  <c r="O314" i="6"/>
  <c r="O315" i="6"/>
  <c r="O316" i="6"/>
  <c r="O317" i="6"/>
  <c r="O318" i="6"/>
  <c r="O319" i="6"/>
  <c r="O320" i="6"/>
  <c r="O321" i="6"/>
  <c r="O322" i="6"/>
  <c r="O323" i="6"/>
  <c r="O324" i="6"/>
  <c r="O325" i="6"/>
  <c r="O326" i="6"/>
  <c r="O327" i="6"/>
  <c r="O328" i="6"/>
  <c r="O329" i="6"/>
  <c r="O330" i="6"/>
  <c r="O331" i="6"/>
  <c r="O332" i="6"/>
  <c r="O333" i="6"/>
  <c r="O334" i="6"/>
  <c r="O335" i="6"/>
  <c r="O336" i="6"/>
  <c r="O337" i="6"/>
  <c r="O338" i="6"/>
  <c r="O339" i="6"/>
  <c r="O340" i="6"/>
  <c r="O341" i="6"/>
  <c r="O342" i="6"/>
  <c r="O343" i="6"/>
  <c r="O344" i="6"/>
  <c r="O345" i="6"/>
  <c r="O346" i="6"/>
  <c r="O34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O366" i="6"/>
  <c r="O367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0" i="6"/>
  <c r="O391" i="6"/>
  <c r="O392" i="6"/>
  <c r="O393" i="6"/>
  <c r="O394" i="6"/>
  <c r="O395" i="6"/>
  <c r="O396" i="6"/>
  <c r="O397" i="6"/>
  <c r="O398" i="6"/>
  <c r="O399" i="6"/>
  <c r="O400" i="6"/>
  <c r="O401" i="6"/>
  <c r="O402" i="6"/>
  <c r="O403" i="6"/>
  <c r="O404" i="6"/>
  <c r="O405" i="6"/>
  <c r="O406" i="6"/>
  <c r="O407" i="6"/>
  <c r="O408" i="6"/>
  <c r="O409" i="6"/>
  <c r="O410" i="6"/>
  <c r="O411" i="6"/>
  <c r="O41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26" i="6"/>
  <c r="O427" i="6"/>
  <c r="O428" i="6"/>
  <c r="O429" i="6"/>
  <c r="O430" i="6"/>
  <c r="O431" i="6"/>
  <c r="O43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O452" i="6"/>
  <c r="O453" i="6"/>
  <c r="O454" i="6"/>
  <c r="O455" i="6"/>
  <c r="O456" i="6"/>
  <c r="O457" i="6"/>
  <c r="O458" i="6"/>
  <c r="O459" i="6"/>
  <c r="O460" i="6"/>
  <c r="O461" i="6"/>
  <c r="O462" i="6"/>
  <c r="O463" i="6"/>
  <c r="O464" i="6"/>
  <c r="O465" i="6"/>
  <c r="O466" i="6"/>
  <c r="O467" i="6"/>
  <c r="O468" i="6"/>
  <c r="O469" i="6"/>
  <c r="O470" i="6"/>
  <c r="O471" i="6"/>
  <c r="O472" i="6"/>
  <c r="O473" i="6"/>
  <c r="O474" i="6"/>
  <c r="O475" i="6"/>
  <c r="O476" i="6"/>
  <c r="O477" i="6"/>
  <c r="O478" i="6"/>
  <c r="O479" i="6"/>
  <c r="O480" i="6"/>
  <c r="O481" i="6"/>
  <c r="O482" i="6"/>
  <c r="O483" i="6"/>
  <c r="O484" i="6"/>
  <c r="O485" i="6"/>
  <c r="O486" i="6"/>
  <c r="O487" i="6"/>
  <c r="O488" i="6"/>
  <c r="O489" i="6"/>
  <c r="O490" i="6"/>
  <c r="O491" i="6"/>
  <c r="O492" i="6"/>
  <c r="O493" i="6"/>
  <c r="O494" i="6"/>
  <c r="O495" i="6"/>
  <c r="O496" i="6"/>
  <c r="O497" i="6"/>
  <c r="O498" i="6"/>
  <c r="O499" i="6"/>
  <c r="O500" i="6"/>
  <c r="O501" i="6"/>
  <c r="O502" i="6"/>
  <c r="O503" i="6"/>
  <c r="O504" i="6"/>
  <c r="O505" i="6"/>
  <c r="O506" i="6"/>
  <c r="O507" i="6"/>
  <c r="O508" i="6"/>
  <c r="O509" i="6"/>
  <c r="O510" i="6"/>
  <c r="O511" i="6"/>
  <c r="O512" i="6"/>
  <c r="O513" i="6"/>
  <c r="O514" i="6"/>
  <c r="O515" i="6"/>
  <c r="O516" i="6"/>
  <c r="O517" i="6"/>
  <c r="O518" i="6"/>
  <c r="O519" i="6"/>
  <c r="O520" i="6"/>
  <c r="O521" i="6"/>
  <c r="O522" i="6"/>
  <c r="O523" i="6"/>
  <c r="O524" i="6"/>
  <c r="O525" i="6"/>
  <c r="O526" i="6"/>
  <c r="O527" i="6"/>
  <c r="O528" i="6"/>
  <c r="O529" i="6"/>
  <c r="O530" i="6"/>
  <c r="O531" i="6"/>
  <c r="O532" i="6"/>
  <c r="O533" i="6"/>
  <c r="O534" i="6"/>
  <c r="O535" i="6"/>
  <c r="O536" i="6"/>
  <c r="O537" i="6"/>
  <c r="O538" i="6"/>
  <c r="O539" i="6"/>
  <c r="O540" i="6"/>
  <c r="O541" i="6"/>
  <c r="O542" i="6"/>
  <c r="O543" i="6"/>
  <c r="O544" i="6"/>
  <c r="O545" i="6"/>
  <c r="O546" i="6"/>
  <c r="O547" i="6"/>
  <c r="O548" i="6"/>
  <c r="O549" i="6"/>
  <c r="O550" i="6"/>
  <c r="O551" i="6"/>
  <c r="O552" i="6"/>
  <c r="O553" i="6"/>
  <c r="O554" i="6"/>
  <c r="O555" i="6"/>
  <c r="O556" i="6"/>
  <c r="O557" i="6"/>
  <c r="O558" i="6"/>
  <c r="O559" i="6"/>
  <c r="O560" i="6"/>
  <c r="O561" i="6"/>
  <c r="O562" i="6"/>
  <c r="O563" i="6"/>
  <c r="O564" i="6"/>
  <c r="O565" i="6"/>
  <c r="O566" i="6"/>
  <c r="O567" i="6"/>
  <c r="O568" i="6"/>
  <c r="O569" i="6"/>
  <c r="O570" i="6"/>
  <c r="O571" i="6"/>
  <c r="O572" i="6"/>
  <c r="O573" i="6"/>
  <c r="O574" i="6"/>
  <c r="O575" i="6"/>
  <c r="O576" i="6"/>
  <c r="O577" i="6"/>
  <c r="O578" i="6"/>
  <c r="O579" i="6"/>
  <c r="O580" i="6"/>
  <c r="O581" i="6"/>
  <c r="O582" i="6"/>
  <c r="O583" i="6"/>
  <c r="O584" i="6"/>
  <c r="O585" i="6"/>
  <c r="O586" i="6"/>
  <c r="O587" i="6"/>
  <c r="O588" i="6"/>
  <c r="O589" i="6"/>
  <c r="O590" i="6"/>
  <c r="O591" i="6"/>
  <c r="O592" i="6"/>
  <c r="O593" i="6"/>
  <c r="O594" i="6"/>
  <c r="O595" i="6"/>
  <c r="O596" i="6"/>
  <c r="O597" i="6"/>
  <c r="O598" i="6"/>
  <c r="O599" i="6"/>
  <c r="O600" i="6"/>
  <c r="O601" i="6"/>
  <c r="O602" i="6"/>
  <c r="O603" i="6"/>
  <c r="O604" i="6"/>
  <c r="O605" i="6"/>
  <c r="O606" i="6"/>
  <c r="O607" i="6"/>
  <c r="O608" i="6"/>
  <c r="O609" i="6"/>
  <c r="O610" i="6"/>
  <c r="O611" i="6"/>
  <c r="O612" i="6"/>
  <c r="O613" i="6"/>
  <c r="O614" i="6"/>
  <c r="O615" i="6"/>
  <c r="O616" i="6"/>
  <c r="O617" i="6"/>
  <c r="O618" i="6"/>
  <c r="O619" i="6"/>
  <c r="O620" i="6"/>
  <c r="O621" i="6"/>
  <c r="O622" i="6"/>
  <c r="O623" i="6"/>
  <c r="O624" i="6"/>
  <c r="O625" i="6"/>
  <c r="O626" i="6"/>
  <c r="O627" i="6"/>
  <c r="O628" i="6"/>
  <c r="O629" i="6"/>
  <c r="O630" i="6"/>
  <c r="O631" i="6"/>
  <c r="O632" i="6"/>
  <c r="O633" i="6"/>
  <c r="O634" i="6"/>
  <c r="O635" i="6"/>
  <c r="O636" i="6"/>
  <c r="O637" i="6"/>
  <c r="O638" i="6"/>
  <c r="O639" i="6"/>
  <c r="O640" i="6"/>
  <c r="O641" i="6"/>
  <c r="O642" i="6"/>
  <c r="O643" i="6"/>
  <c r="O644" i="6"/>
  <c r="O645" i="6"/>
  <c r="O646" i="6"/>
  <c r="O647" i="6"/>
  <c r="O648" i="6"/>
  <c r="O649" i="6"/>
  <c r="O650" i="6"/>
  <c r="O651" i="6"/>
  <c r="O652" i="6"/>
  <c r="O653" i="6"/>
  <c r="O654" i="6"/>
  <c r="O655" i="6"/>
  <c r="O656" i="6"/>
  <c r="O657" i="6"/>
  <c r="O658" i="6"/>
  <c r="O659" i="6"/>
  <c r="O660" i="6"/>
  <c r="O661" i="6"/>
  <c r="O662" i="6"/>
  <c r="O663" i="6"/>
  <c r="O664" i="6"/>
  <c r="O665" i="6"/>
  <c r="O666" i="6"/>
  <c r="O667" i="6"/>
  <c r="O668" i="6"/>
  <c r="O669" i="6"/>
  <c r="O670" i="6"/>
  <c r="O671" i="6"/>
  <c r="O672" i="6"/>
  <c r="O673" i="6"/>
  <c r="O674" i="6"/>
  <c r="O675" i="6"/>
  <c r="O676" i="6"/>
  <c r="O677" i="6"/>
  <c r="O678" i="6"/>
  <c r="O679" i="6"/>
  <c r="O680" i="6"/>
  <c r="O681" i="6"/>
  <c r="O682" i="6"/>
  <c r="O683" i="6"/>
  <c r="O684" i="6"/>
  <c r="O685" i="6"/>
  <c r="O686" i="6"/>
  <c r="O687" i="6"/>
  <c r="O688" i="6"/>
  <c r="O689" i="6"/>
  <c r="O690" i="6"/>
  <c r="O691" i="6"/>
  <c r="O692" i="6"/>
  <c r="O693" i="6"/>
  <c r="O694" i="6"/>
  <c r="O695" i="6"/>
  <c r="O696" i="6"/>
  <c r="O697" i="6"/>
  <c r="O698" i="6"/>
  <c r="O699" i="6"/>
  <c r="O700" i="6"/>
  <c r="O701" i="6"/>
  <c r="O702" i="6"/>
  <c r="O703" i="6"/>
  <c r="O704" i="6"/>
  <c r="O705" i="6"/>
  <c r="O706" i="6"/>
  <c r="O707" i="6"/>
  <c r="O708" i="6"/>
  <c r="O709" i="6"/>
  <c r="O710" i="6"/>
  <c r="O711" i="6"/>
  <c r="O712" i="6"/>
  <c r="O713" i="6"/>
  <c r="O714" i="6"/>
  <c r="O715" i="6"/>
  <c r="O716" i="6"/>
  <c r="O717" i="6"/>
  <c r="O718" i="6"/>
  <c r="O719" i="6"/>
  <c r="O720" i="6"/>
  <c r="O721" i="6"/>
  <c r="O722" i="6"/>
  <c r="O723" i="6"/>
  <c r="O724" i="6"/>
  <c r="O725" i="6"/>
  <c r="O726" i="6"/>
  <c r="O727" i="6"/>
  <c r="O728" i="6"/>
  <c r="O729" i="6"/>
  <c r="O730" i="6"/>
  <c r="O731" i="6"/>
  <c r="O732" i="6"/>
  <c r="O733" i="6"/>
  <c r="O734" i="6"/>
  <c r="O735" i="6"/>
  <c r="O736" i="6"/>
  <c r="O737" i="6"/>
  <c r="O738" i="6"/>
  <c r="O739" i="6"/>
  <c r="O740" i="6"/>
  <c r="O741" i="6"/>
  <c r="O742" i="6"/>
  <c r="O743" i="6"/>
  <c r="O744" i="6"/>
  <c r="O745" i="6"/>
  <c r="O746" i="6"/>
  <c r="O747" i="6"/>
  <c r="O748" i="6"/>
  <c r="O749" i="6"/>
  <c r="O750" i="6"/>
  <c r="O751" i="6"/>
  <c r="O752" i="6"/>
  <c r="O753" i="6"/>
  <c r="O754" i="6"/>
  <c r="O755" i="6"/>
  <c r="O756" i="6"/>
  <c r="O757" i="6"/>
  <c r="O758" i="6"/>
  <c r="O759" i="6"/>
  <c r="O760" i="6"/>
  <c r="O761" i="6"/>
  <c r="O762" i="6"/>
  <c r="O763" i="6"/>
  <c r="O764" i="6"/>
  <c r="O765" i="6"/>
  <c r="O766" i="6"/>
  <c r="O767" i="6"/>
  <c r="O768" i="6"/>
  <c r="O769" i="6"/>
  <c r="O770" i="6"/>
  <c r="O771" i="6"/>
  <c r="O772" i="6"/>
  <c r="O773" i="6"/>
  <c r="O774" i="6"/>
  <c r="O775" i="6"/>
  <c r="O776" i="6"/>
  <c r="O777" i="6"/>
  <c r="O778" i="6"/>
  <c r="O779" i="6"/>
  <c r="O780" i="6"/>
  <c r="O781" i="6"/>
  <c r="O782" i="6"/>
  <c r="O783" i="6"/>
  <c r="O784" i="6"/>
  <c r="O785" i="6"/>
  <c r="O786" i="6"/>
  <c r="O787" i="6"/>
  <c r="O788" i="6"/>
  <c r="O789" i="6"/>
  <c r="O790" i="6"/>
  <c r="O791" i="6"/>
  <c r="O792" i="6"/>
  <c r="O793" i="6"/>
  <c r="O794" i="6"/>
  <c r="O795" i="6"/>
  <c r="O796" i="6"/>
  <c r="O797" i="6"/>
  <c r="O798" i="6"/>
  <c r="O799" i="6"/>
  <c r="O800" i="6"/>
  <c r="O801" i="6"/>
  <c r="O802" i="6"/>
  <c r="O803" i="6"/>
  <c r="O804" i="6"/>
  <c r="O805" i="6"/>
  <c r="O806" i="6"/>
  <c r="O807" i="6"/>
  <c r="O808" i="6"/>
  <c r="O809" i="6"/>
  <c r="O810" i="6"/>
  <c r="O811" i="6"/>
  <c r="O812" i="6"/>
  <c r="O813" i="6"/>
  <c r="O814" i="6"/>
  <c r="O815" i="6"/>
  <c r="O816" i="6"/>
  <c r="O817" i="6"/>
  <c r="O818" i="6"/>
  <c r="O819" i="6"/>
  <c r="O820" i="6"/>
  <c r="O821" i="6"/>
  <c r="O822" i="6"/>
  <c r="O823" i="6"/>
  <c r="O824" i="6"/>
  <c r="O825" i="6"/>
  <c r="O826" i="6"/>
  <c r="O827" i="6"/>
  <c r="O828" i="6"/>
  <c r="O829" i="6"/>
  <c r="O830" i="6"/>
  <c r="O831" i="6"/>
  <c r="O832" i="6"/>
  <c r="O833" i="6"/>
  <c r="O834" i="6"/>
  <c r="O835" i="6"/>
  <c r="O836" i="6"/>
  <c r="O837" i="6"/>
  <c r="O838" i="6"/>
  <c r="O839" i="6"/>
  <c r="O840" i="6"/>
  <c r="O841" i="6"/>
  <c r="O842" i="6"/>
  <c r="O843" i="6"/>
  <c r="O844" i="6"/>
  <c r="O845" i="6"/>
  <c r="O846" i="6"/>
  <c r="O847" i="6"/>
  <c r="O848" i="6"/>
  <c r="O849" i="6"/>
  <c r="O850" i="6"/>
  <c r="O851" i="6"/>
  <c r="O852" i="6"/>
  <c r="O853" i="6"/>
  <c r="O854" i="6"/>
  <c r="O855" i="6"/>
  <c r="O856" i="6"/>
  <c r="O857" i="6"/>
  <c r="O858" i="6"/>
  <c r="O859" i="6"/>
  <c r="O860" i="6"/>
  <c r="O861" i="6"/>
  <c r="O862" i="6"/>
  <c r="O863" i="6"/>
  <c r="O864" i="6"/>
  <c r="O865" i="6"/>
  <c r="O866" i="6"/>
  <c r="O867" i="6"/>
  <c r="O868" i="6"/>
  <c r="O869" i="6"/>
  <c r="O870" i="6"/>
  <c r="O871" i="6"/>
  <c r="O872" i="6"/>
  <c r="O873" i="6"/>
  <c r="O874" i="6"/>
  <c r="O875" i="6"/>
  <c r="O876" i="6"/>
  <c r="O877" i="6"/>
  <c r="O878" i="6"/>
  <c r="O879" i="6"/>
  <c r="O880" i="6"/>
  <c r="O881" i="6"/>
  <c r="O882" i="6"/>
  <c r="O883" i="6"/>
  <c r="O884" i="6"/>
  <c r="O885" i="6"/>
  <c r="O886" i="6"/>
  <c r="O887" i="6"/>
  <c r="O888" i="6"/>
  <c r="O889" i="6"/>
  <c r="O890" i="6"/>
  <c r="O891" i="6"/>
  <c r="O892" i="6"/>
  <c r="O893" i="6"/>
  <c r="O894" i="6"/>
  <c r="O895" i="6"/>
  <c r="O896" i="6"/>
  <c r="O897" i="6"/>
  <c r="O898" i="6"/>
  <c r="O899" i="6"/>
  <c r="O900" i="6"/>
  <c r="O901" i="6"/>
  <c r="O902" i="6"/>
  <c r="O903" i="6"/>
  <c r="O904" i="6"/>
  <c r="O905" i="6"/>
  <c r="O906" i="6"/>
  <c r="O907" i="6"/>
  <c r="O908" i="6"/>
  <c r="O909" i="6"/>
  <c r="O910" i="6"/>
  <c r="O911" i="6"/>
  <c r="O912" i="6"/>
  <c r="O913" i="6"/>
  <c r="O914" i="6"/>
  <c r="O915" i="6"/>
  <c r="O916" i="6"/>
  <c r="O917" i="6"/>
  <c r="O918" i="6"/>
  <c r="O919" i="6"/>
  <c r="O920" i="6"/>
  <c r="O921" i="6"/>
  <c r="O922" i="6"/>
  <c r="O923" i="6"/>
  <c r="O924" i="6"/>
  <c r="O925" i="6"/>
  <c r="O926" i="6"/>
  <c r="O927" i="6"/>
  <c r="O928" i="6"/>
  <c r="O929" i="6"/>
  <c r="O930" i="6"/>
  <c r="O931" i="6"/>
  <c r="O932" i="6"/>
  <c r="O933" i="6"/>
  <c r="O934" i="6"/>
  <c r="O935" i="6"/>
  <c r="O936" i="6"/>
  <c r="O937" i="6"/>
  <c r="O938" i="6"/>
  <c r="O939" i="6"/>
  <c r="O940" i="6"/>
  <c r="O941" i="6"/>
  <c r="O942" i="6"/>
  <c r="O943" i="6"/>
  <c r="O944" i="6"/>
  <c r="O945" i="6"/>
  <c r="O946" i="6"/>
  <c r="O947" i="6"/>
  <c r="O948" i="6"/>
  <c r="O949" i="6"/>
  <c r="O950" i="6"/>
  <c r="O951" i="6"/>
  <c r="O952" i="6"/>
  <c r="O953" i="6"/>
  <c r="O954" i="6"/>
  <c r="O955" i="6"/>
  <c r="O956" i="6"/>
  <c r="O957" i="6"/>
  <c r="O958" i="6"/>
  <c r="O959" i="6"/>
  <c r="O960" i="6"/>
  <c r="O961" i="6"/>
  <c r="O962" i="6"/>
  <c r="O963" i="6"/>
  <c r="O964" i="6"/>
  <c r="O965" i="6"/>
  <c r="O966" i="6"/>
  <c r="O967" i="6"/>
  <c r="O968" i="6"/>
  <c r="O969" i="6"/>
  <c r="O970" i="6"/>
  <c r="O971" i="6"/>
  <c r="O972" i="6"/>
  <c r="O973" i="6"/>
  <c r="O974" i="6"/>
  <c r="O975" i="6"/>
  <c r="O976" i="6"/>
  <c r="O977" i="6"/>
  <c r="O978" i="6"/>
  <c r="O979" i="6"/>
  <c r="O980" i="6"/>
  <c r="O981" i="6"/>
  <c r="O982" i="6"/>
  <c r="O983" i="6"/>
  <c r="O984" i="6"/>
  <c r="O985" i="6"/>
  <c r="O986" i="6"/>
  <c r="O987" i="6"/>
  <c r="O988" i="6"/>
  <c r="O989" i="6"/>
  <c r="O990" i="6"/>
  <c r="O991" i="6"/>
  <c r="O992" i="6"/>
  <c r="O993" i="6"/>
  <c r="O994" i="6"/>
  <c r="O995" i="6"/>
  <c r="O996" i="6"/>
  <c r="O997" i="6"/>
  <c r="O998" i="6"/>
  <c r="O999" i="6"/>
  <c r="O1000" i="6"/>
  <c r="O1001" i="6"/>
  <c r="O1002" i="6"/>
  <c r="O1003" i="6"/>
  <c r="O1004" i="6"/>
  <c r="O1005" i="6"/>
  <c r="O1006" i="6"/>
  <c r="O1007" i="6"/>
  <c r="O1008" i="6"/>
  <c r="O1009" i="6"/>
  <c r="O1010" i="6"/>
  <c r="O1011" i="6"/>
  <c r="O1012" i="6"/>
  <c r="O1013" i="6"/>
  <c r="O1014" i="6"/>
  <c r="O1015" i="6"/>
  <c r="O1016" i="6"/>
  <c r="O1017" i="6"/>
  <c r="O1018" i="6"/>
  <c r="O1019" i="6"/>
  <c r="O1020" i="6"/>
  <c r="O1021" i="6"/>
  <c r="O1022" i="6"/>
  <c r="O1023" i="6"/>
  <c r="O1024" i="6"/>
  <c r="O1025" i="6"/>
  <c r="O1026" i="6"/>
  <c r="O1027" i="6"/>
  <c r="O1028" i="6"/>
  <c r="O1029" i="6"/>
  <c r="O1030" i="6"/>
  <c r="O1031" i="6"/>
  <c r="O1032" i="6"/>
  <c r="O1033" i="6"/>
  <c r="O1034" i="6"/>
  <c r="O1035" i="6"/>
  <c r="O1036" i="6"/>
  <c r="O1037" i="6"/>
  <c r="O1038" i="6"/>
  <c r="O1039" i="6"/>
  <c r="O1040" i="6"/>
  <c r="O1041" i="6"/>
  <c r="O1042" i="6"/>
  <c r="O1043" i="6"/>
  <c r="O1044" i="6"/>
  <c r="O1045" i="6"/>
  <c r="O1046" i="6"/>
  <c r="O1047" i="6"/>
  <c r="O1048" i="6"/>
  <c r="O1049" i="6"/>
  <c r="O1050" i="6"/>
  <c r="O1051" i="6"/>
  <c r="O1052" i="6"/>
  <c r="O1053" i="6"/>
  <c r="O1054" i="6"/>
  <c r="O1055" i="6"/>
  <c r="O1056" i="6"/>
  <c r="O1057" i="6"/>
  <c r="O1058" i="6"/>
  <c r="O1059" i="6"/>
  <c r="O1060" i="6"/>
  <c r="O1061" i="6"/>
  <c r="O1062" i="6"/>
  <c r="O1063" i="6"/>
  <c r="O1064" i="6"/>
  <c r="O1065" i="6"/>
  <c r="O1066" i="6"/>
  <c r="O1067" i="6"/>
  <c r="O1068" i="6"/>
  <c r="O1069" i="6"/>
  <c r="O1070" i="6"/>
  <c r="O1071" i="6"/>
  <c r="O1072" i="6"/>
  <c r="O1073" i="6"/>
  <c r="O1074" i="6"/>
  <c r="O1075" i="6"/>
  <c r="O1076" i="6"/>
  <c r="O1077" i="6"/>
  <c r="O1078" i="6"/>
  <c r="O1079" i="6"/>
  <c r="O1080" i="6"/>
  <c r="O1081" i="6"/>
  <c r="O1082" i="6"/>
  <c r="O1083" i="6"/>
  <c r="O1084" i="6"/>
  <c r="O1085" i="6"/>
  <c r="O1086" i="6"/>
  <c r="O1087" i="6"/>
  <c r="O1088" i="6"/>
  <c r="O1089" i="6"/>
  <c r="O1090" i="6"/>
  <c r="O1091" i="6"/>
  <c r="O1092" i="6"/>
  <c r="O1093" i="6"/>
  <c r="O1094" i="6"/>
  <c r="O1095" i="6"/>
  <c r="O1096" i="6"/>
  <c r="O1097" i="6"/>
  <c r="O1098" i="6"/>
  <c r="O1099" i="6"/>
  <c r="O1100" i="6"/>
  <c r="O1101" i="6"/>
  <c r="O1102" i="6"/>
  <c r="O1103" i="6"/>
  <c r="O1104" i="6"/>
  <c r="O1105" i="6"/>
  <c r="O1106" i="6"/>
  <c r="O1107" i="6"/>
  <c r="O1108" i="6"/>
  <c r="O1109" i="6"/>
  <c r="O1110" i="6"/>
  <c r="O1111" i="6"/>
  <c r="O1112" i="6"/>
  <c r="O1113" i="6"/>
  <c r="O1114" i="6"/>
  <c r="O1115" i="6"/>
  <c r="O1116" i="6"/>
  <c r="O1117" i="6"/>
  <c r="O1118" i="6"/>
  <c r="O1119" i="6"/>
  <c r="O1120" i="6"/>
  <c r="O1121" i="6"/>
  <c r="O1122" i="6"/>
  <c r="O1123" i="6"/>
  <c r="O1124" i="6"/>
  <c r="O1125" i="6"/>
  <c r="O1126" i="6"/>
  <c r="O1127" i="6"/>
  <c r="O1128" i="6"/>
  <c r="O1129" i="6"/>
  <c r="O1130" i="6"/>
  <c r="O1131" i="6"/>
  <c r="O1132" i="6"/>
  <c r="O1133" i="6"/>
  <c r="O1134" i="6"/>
  <c r="O1135" i="6"/>
  <c r="O1136" i="6"/>
  <c r="O1137" i="6"/>
  <c r="O1138" i="6"/>
  <c r="O1139" i="6"/>
  <c r="O1140" i="6"/>
  <c r="O1141" i="6"/>
  <c r="O1142" i="6"/>
  <c r="O1143" i="6"/>
  <c r="O1144" i="6"/>
  <c r="O1145" i="6"/>
  <c r="O1146" i="6"/>
  <c r="O1147" i="6"/>
  <c r="O1148" i="6"/>
  <c r="O1149" i="6"/>
  <c r="O1150" i="6"/>
  <c r="O1151" i="6"/>
  <c r="O1152" i="6"/>
  <c r="O1153" i="6"/>
  <c r="O1154" i="6"/>
  <c r="O1155" i="6"/>
  <c r="O1156" i="6"/>
  <c r="O1157" i="6"/>
  <c r="O1158" i="6"/>
  <c r="O1159" i="6"/>
  <c r="O1160" i="6"/>
  <c r="O1161" i="6"/>
  <c r="O1162" i="6"/>
  <c r="O1163" i="6"/>
  <c r="O1164" i="6"/>
  <c r="O1165" i="6"/>
  <c r="O1166" i="6"/>
  <c r="O1167" i="6"/>
  <c r="O1168" i="6"/>
  <c r="O1169" i="6"/>
  <c r="O1170" i="6"/>
  <c r="O1171" i="6"/>
  <c r="O1172" i="6"/>
  <c r="O1173" i="6"/>
  <c r="O1174" i="6"/>
  <c r="O1175" i="6"/>
  <c r="O1176" i="6"/>
  <c r="O1177" i="6"/>
  <c r="O1178" i="6"/>
  <c r="O1179" i="6"/>
  <c r="O1180" i="6"/>
  <c r="O1181" i="6"/>
  <c r="O1182" i="6"/>
  <c r="O1183" i="6"/>
  <c r="O1184" i="6"/>
  <c r="O1185" i="6"/>
  <c r="O1186" i="6"/>
  <c r="O1187" i="6"/>
  <c r="O1188" i="6"/>
  <c r="O1189" i="6"/>
  <c r="O1190" i="6"/>
  <c r="O1191" i="6"/>
  <c r="O1192" i="6"/>
  <c r="O1193" i="6"/>
  <c r="O1194" i="6"/>
  <c r="O1195" i="6"/>
  <c r="O1196" i="6"/>
  <c r="O1197" i="6"/>
  <c r="O1198" i="6"/>
  <c r="O1199" i="6"/>
  <c r="O1200" i="6"/>
  <c r="O1201" i="6"/>
  <c r="O1202" i="6"/>
  <c r="O1203" i="6"/>
  <c r="O1204" i="6"/>
  <c r="O1205" i="6"/>
  <c r="O1206" i="6"/>
  <c r="O1207" i="6"/>
  <c r="O1208" i="6"/>
  <c r="O1209" i="6"/>
  <c r="O1210" i="6"/>
  <c r="O1211" i="6"/>
  <c r="O1212" i="6"/>
  <c r="O1213" i="6"/>
  <c r="O1214" i="6"/>
  <c r="O1215" i="6"/>
  <c r="O1216" i="6"/>
  <c r="O1217" i="6"/>
  <c r="O1218" i="6"/>
  <c r="O1219" i="6"/>
  <c r="O1220" i="6"/>
  <c r="O1221" i="6"/>
  <c r="O1222" i="6"/>
  <c r="O1223" i="6"/>
  <c r="O1224" i="6"/>
  <c r="O1225" i="6"/>
  <c r="O1226" i="6"/>
  <c r="O1227" i="6"/>
  <c r="O1228" i="6"/>
  <c r="O1229" i="6"/>
  <c r="O1230" i="6"/>
  <c r="O1231" i="6"/>
  <c r="O1232" i="6"/>
  <c r="O1233" i="6"/>
  <c r="O1234" i="6"/>
  <c r="O1235" i="6"/>
  <c r="O1236" i="6"/>
  <c r="O1237" i="6"/>
  <c r="O1238" i="6"/>
  <c r="O1239" i="6"/>
  <c r="O1240" i="6"/>
  <c r="O1241" i="6"/>
  <c r="O1242" i="6"/>
  <c r="O1243" i="6"/>
  <c r="O1244" i="6"/>
  <c r="O1245" i="6"/>
  <c r="O1246" i="6"/>
  <c r="O1247" i="6"/>
  <c r="O1248" i="6"/>
  <c r="O1249" i="6"/>
  <c r="O1250" i="6"/>
  <c r="O1251" i="6"/>
  <c r="O1252" i="6"/>
  <c r="O1253" i="6"/>
  <c r="O1254" i="6"/>
  <c r="O1255" i="6"/>
  <c r="O1256" i="6"/>
  <c r="O1257" i="6"/>
  <c r="O1258" i="6"/>
  <c r="O1259" i="6"/>
  <c r="O1260" i="6"/>
  <c r="O1261" i="6"/>
  <c r="O1262" i="6"/>
  <c r="O1263" i="6"/>
  <c r="O1264" i="6"/>
  <c r="O1265" i="6"/>
  <c r="O1266" i="6"/>
  <c r="O1267" i="6"/>
  <c r="O1268" i="6"/>
  <c r="O1269" i="6"/>
  <c r="O1270" i="6"/>
  <c r="O1271" i="6"/>
  <c r="O1272" i="6"/>
  <c r="O1273" i="6"/>
  <c r="O1274" i="6"/>
  <c r="O1275" i="6"/>
  <c r="O1276" i="6"/>
  <c r="O1277" i="6"/>
  <c r="O1278" i="6"/>
  <c r="O1279" i="6"/>
  <c r="O1280" i="6"/>
  <c r="O1281" i="6"/>
  <c r="O1282" i="6"/>
  <c r="O1283" i="6"/>
  <c r="O1284" i="6"/>
  <c r="O1285" i="6"/>
  <c r="O1286" i="6"/>
  <c r="O1287" i="6"/>
  <c r="O1288" i="6"/>
  <c r="O1289" i="6"/>
  <c r="O1290" i="6"/>
  <c r="O1291" i="6"/>
  <c r="O1292" i="6"/>
  <c r="O1293" i="6"/>
  <c r="O1294" i="6"/>
  <c r="O1295" i="6"/>
  <c r="O1296" i="6"/>
  <c r="O1297" i="6"/>
  <c r="O1298" i="6"/>
  <c r="O1299" i="6"/>
  <c r="O1300" i="6"/>
  <c r="O1301" i="6"/>
  <c r="O1302" i="6"/>
  <c r="O1303" i="6"/>
  <c r="O1304" i="6"/>
  <c r="O1305" i="6"/>
  <c r="O1306" i="6"/>
  <c r="O1307" i="6"/>
  <c r="O1308" i="6"/>
  <c r="O1309" i="6"/>
  <c r="O1310" i="6"/>
  <c r="O1311" i="6"/>
  <c r="O1312" i="6"/>
  <c r="O1313" i="6"/>
  <c r="O1314" i="6"/>
  <c r="O1315" i="6"/>
  <c r="O1316" i="6"/>
  <c r="O1317" i="6"/>
  <c r="O1318" i="6"/>
  <c r="O1319" i="6"/>
  <c r="O1320" i="6"/>
  <c r="O1321" i="6"/>
  <c r="O1322" i="6"/>
  <c r="O1323" i="6"/>
  <c r="O1324" i="6"/>
  <c r="O1325" i="6"/>
  <c r="O1326" i="6"/>
  <c r="O1327" i="6"/>
  <c r="O1328" i="6"/>
  <c r="O1329" i="6"/>
  <c r="O1330" i="6"/>
  <c r="O1331" i="6"/>
  <c r="O1332" i="6"/>
  <c r="O1333" i="6"/>
  <c r="O1334" i="6"/>
  <c r="O1335" i="6"/>
  <c r="O1336" i="6"/>
  <c r="O1337" i="6"/>
  <c r="O1338" i="6"/>
  <c r="O1339" i="6"/>
  <c r="O1340" i="6"/>
  <c r="O1341" i="6"/>
  <c r="O1342" i="6"/>
  <c r="O1343" i="6"/>
  <c r="O1344" i="6"/>
  <c r="O1345" i="6"/>
  <c r="O1346" i="6"/>
  <c r="O1347" i="6"/>
  <c r="O1348" i="6"/>
  <c r="O1349" i="6"/>
  <c r="O1350" i="6"/>
  <c r="O1351" i="6"/>
  <c r="O1352" i="6"/>
  <c r="O1353" i="6"/>
  <c r="O1354" i="6"/>
  <c r="O1355" i="6"/>
  <c r="O1356" i="6"/>
  <c r="O1357" i="6"/>
  <c r="O1358" i="6"/>
  <c r="O1359" i="6"/>
  <c r="O1360" i="6"/>
  <c r="O1361" i="6"/>
  <c r="O1362" i="6"/>
  <c r="O1363" i="6"/>
  <c r="O1364" i="6"/>
  <c r="O1365" i="6"/>
  <c r="O1366" i="6"/>
  <c r="O1367" i="6"/>
  <c r="O1368" i="6"/>
  <c r="O1369" i="6"/>
  <c r="O1370" i="6"/>
  <c r="O1371" i="6"/>
  <c r="O1372" i="6"/>
  <c r="O1373" i="6"/>
  <c r="O1374" i="6"/>
  <c r="O1375" i="6"/>
  <c r="O1376" i="6"/>
  <c r="O1377" i="6"/>
  <c r="O1378" i="6"/>
  <c r="O1379" i="6"/>
  <c r="O1380" i="6"/>
  <c r="O1381" i="6"/>
  <c r="O1382" i="6"/>
  <c r="O1383" i="6"/>
  <c r="O1384" i="6"/>
  <c r="O1385" i="6"/>
  <c r="O1386" i="6"/>
  <c r="O1387" i="6"/>
  <c r="O1388" i="6"/>
  <c r="O1389" i="6"/>
  <c r="O1390" i="6"/>
  <c r="O1391" i="6"/>
  <c r="O1392" i="6"/>
  <c r="O1393" i="6"/>
  <c r="O1394" i="6"/>
  <c r="O1395" i="6"/>
  <c r="O1396" i="6"/>
  <c r="O1397" i="6"/>
  <c r="O1398" i="6"/>
  <c r="O1399" i="6"/>
  <c r="O1400" i="6"/>
  <c r="O1401" i="6"/>
  <c r="O1402" i="6"/>
  <c r="O1403" i="6"/>
  <c r="O1404" i="6"/>
  <c r="O1405" i="6"/>
  <c r="O1406" i="6"/>
  <c r="O1407" i="6"/>
  <c r="O1408" i="6"/>
  <c r="O1409" i="6"/>
  <c r="O1410" i="6"/>
  <c r="O1411" i="6"/>
  <c r="O1412" i="6"/>
  <c r="O1413" i="6"/>
  <c r="O1414" i="6"/>
  <c r="O1415" i="6"/>
  <c r="O1416" i="6"/>
  <c r="O1417" i="6"/>
  <c r="O1418" i="6"/>
  <c r="O1419" i="6"/>
  <c r="O1420" i="6"/>
  <c r="O1421" i="6"/>
  <c r="O1422" i="6"/>
  <c r="O1423" i="6"/>
  <c r="O1424" i="6"/>
  <c r="O1425" i="6"/>
  <c r="O1426" i="6"/>
  <c r="O1427" i="6"/>
  <c r="O1428" i="6"/>
  <c r="O1429" i="6"/>
  <c r="O1430" i="6"/>
  <c r="O1431" i="6"/>
  <c r="O1432" i="6"/>
  <c r="O1433" i="6"/>
  <c r="O1434" i="6"/>
  <c r="O1435" i="6"/>
  <c r="O1436" i="6"/>
  <c r="O1437" i="6"/>
  <c r="O1438" i="6"/>
  <c r="O1439" i="6"/>
  <c r="O1440" i="6"/>
  <c r="O1441" i="6"/>
  <c r="O1442" i="6"/>
  <c r="O1443" i="6"/>
  <c r="O1444" i="6"/>
  <c r="O1445" i="6"/>
  <c r="O1446" i="6"/>
  <c r="O1447" i="6"/>
  <c r="O1448" i="6"/>
  <c r="O1449" i="6"/>
  <c r="O1450" i="6"/>
  <c r="O1451" i="6"/>
  <c r="O1452" i="6"/>
  <c r="O1453" i="6"/>
  <c r="O1454" i="6"/>
  <c r="O1455" i="6"/>
  <c r="O1456" i="6"/>
  <c r="O1457" i="6"/>
  <c r="O1458" i="6"/>
  <c r="O1459" i="6"/>
  <c r="O1460" i="6"/>
  <c r="O1461" i="6"/>
  <c r="O1462" i="6"/>
  <c r="O1463" i="6"/>
  <c r="O1464" i="6"/>
  <c r="O1465" i="6"/>
  <c r="O1466" i="6"/>
  <c r="O1467" i="6"/>
  <c r="O1468" i="6"/>
  <c r="O1469" i="6"/>
  <c r="O1470" i="6"/>
  <c r="O1471" i="6"/>
  <c r="O1472" i="6"/>
  <c r="O1473" i="6"/>
  <c r="O1474" i="6"/>
  <c r="O1475" i="6"/>
  <c r="O1476" i="6"/>
  <c r="O1477" i="6"/>
  <c r="O1478" i="6"/>
  <c r="O1479" i="6"/>
  <c r="O1480" i="6"/>
  <c r="O1481" i="6"/>
  <c r="O1482" i="6"/>
  <c r="O1483" i="6"/>
  <c r="O1484" i="6"/>
  <c r="O1485" i="6"/>
  <c r="O1486" i="6"/>
  <c r="O1487" i="6"/>
  <c r="O1488" i="6"/>
  <c r="O1489" i="6"/>
  <c r="O1490" i="6"/>
  <c r="O1491" i="6"/>
  <c r="O1492" i="6"/>
  <c r="O1493" i="6"/>
  <c r="O1494" i="6"/>
  <c r="O1495" i="6"/>
  <c r="O1496" i="6"/>
  <c r="O1497" i="6"/>
  <c r="O1498" i="6"/>
  <c r="O1499" i="6"/>
  <c r="O1500" i="6"/>
  <c r="O1501" i="6"/>
  <c r="O1502" i="6"/>
  <c r="O1503" i="6"/>
  <c r="O1504" i="6"/>
  <c r="O1505" i="6"/>
  <c r="O1506" i="6"/>
  <c r="O1507" i="6"/>
  <c r="O1508" i="6"/>
  <c r="O1509" i="6"/>
  <c r="O1510" i="6"/>
  <c r="O1511" i="6"/>
  <c r="O1512" i="6"/>
  <c r="O1513" i="6"/>
  <c r="O1514" i="6"/>
  <c r="O1515" i="6"/>
  <c r="O1516" i="6"/>
  <c r="O1517" i="6"/>
  <c r="O1518" i="6"/>
  <c r="O1519" i="6"/>
  <c r="O1520" i="6"/>
  <c r="O1521" i="6"/>
  <c r="O1522" i="6"/>
  <c r="O1523" i="6"/>
  <c r="O1524" i="6"/>
  <c r="O1525" i="6"/>
  <c r="O1526" i="6"/>
  <c r="O1527" i="6"/>
  <c r="O1528" i="6"/>
  <c r="O1529" i="6"/>
  <c r="O1530" i="6"/>
  <c r="O1531" i="6"/>
  <c r="O1532" i="6"/>
  <c r="O1533" i="6"/>
  <c r="O1534" i="6"/>
  <c r="O1535" i="6"/>
  <c r="O1536" i="6"/>
  <c r="O1537" i="6"/>
  <c r="O1538" i="6"/>
  <c r="O1539" i="6"/>
  <c r="O1540" i="6"/>
  <c r="O1541" i="6"/>
  <c r="O1542" i="6"/>
  <c r="O1543" i="6"/>
  <c r="O1544" i="6"/>
  <c r="O1545" i="6"/>
  <c r="O1546" i="6"/>
  <c r="O1547" i="6"/>
  <c r="O1548" i="6"/>
  <c r="O1549" i="6"/>
  <c r="O1550" i="6"/>
  <c r="O1551" i="6"/>
  <c r="O1552" i="6"/>
  <c r="O1553" i="6"/>
  <c r="O1554" i="6"/>
  <c r="O1555" i="6"/>
  <c r="O1556" i="6"/>
  <c r="O1557" i="6"/>
  <c r="O1558" i="6"/>
  <c r="O1559" i="6"/>
  <c r="O1560" i="6"/>
  <c r="O1561" i="6"/>
  <c r="O1562" i="6"/>
  <c r="O1563" i="6"/>
  <c r="O1564" i="6"/>
  <c r="O1565" i="6"/>
  <c r="O1566" i="6"/>
  <c r="O1567" i="6"/>
  <c r="O1568" i="6"/>
  <c r="O1569" i="6"/>
  <c r="O1570" i="6"/>
  <c r="O1571" i="6"/>
  <c r="O1572" i="6"/>
  <c r="O1573" i="6"/>
  <c r="O1574" i="6"/>
  <c r="O1575" i="6"/>
  <c r="O1576" i="6"/>
  <c r="O1577" i="6"/>
  <c r="O1578" i="6"/>
  <c r="O1579" i="6"/>
  <c r="O1580" i="6"/>
  <c r="O1581" i="6"/>
  <c r="O1582" i="6"/>
  <c r="O1583" i="6"/>
  <c r="O1584" i="6"/>
  <c r="O1585" i="6"/>
  <c r="O1586" i="6"/>
  <c r="O1587" i="6"/>
  <c r="O1588" i="6"/>
  <c r="O1589" i="6"/>
  <c r="O1590" i="6"/>
  <c r="O1591" i="6"/>
  <c r="O1592" i="6"/>
  <c r="O1593" i="6"/>
  <c r="O1594" i="6"/>
  <c r="O1595" i="6"/>
  <c r="O1596" i="6"/>
  <c r="O1597" i="6"/>
  <c r="O1598" i="6"/>
  <c r="O1599" i="6"/>
  <c r="O1600" i="6"/>
  <c r="O1601" i="6"/>
  <c r="O1602" i="6"/>
  <c r="O1603" i="6"/>
  <c r="O1604" i="6"/>
  <c r="O1605" i="6"/>
  <c r="O1606" i="6"/>
  <c r="O1607" i="6"/>
  <c r="O1608" i="6"/>
  <c r="O1609" i="6"/>
  <c r="O1610" i="6"/>
  <c r="O1611" i="6"/>
  <c r="O1612" i="6"/>
  <c r="O1613" i="6"/>
  <c r="O1614" i="6"/>
  <c r="O1615" i="6"/>
  <c r="O1616" i="6"/>
  <c r="O1617" i="6"/>
  <c r="O1618" i="6"/>
  <c r="O1619" i="6"/>
  <c r="O1620" i="6"/>
  <c r="O1621" i="6"/>
  <c r="O1622" i="6"/>
  <c r="O1623" i="6"/>
  <c r="O1624" i="6"/>
  <c r="O1625" i="6"/>
  <c r="O1626" i="6"/>
  <c r="O1627" i="6"/>
  <c r="O1628" i="6"/>
  <c r="O1629" i="6"/>
  <c r="O1630" i="6"/>
  <c r="O1631" i="6"/>
  <c r="O1632" i="6"/>
  <c r="O1633" i="6"/>
  <c r="O1634" i="6"/>
  <c r="O1635" i="6"/>
  <c r="O1636" i="6"/>
  <c r="O1637" i="6"/>
  <c r="O1638" i="6"/>
  <c r="O1639" i="6"/>
  <c r="O1640" i="6"/>
  <c r="O1641" i="6"/>
  <c r="O1642" i="6"/>
  <c r="O1643" i="6"/>
  <c r="O1644" i="6"/>
  <c r="O1645" i="6"/>
  <c r="O1646" i="6"/>
  <c r="O1647" i="6"/>
  <c r="O1648" i="6"/>
  <c r="O1649" i="6"/>
  <c r="O1650" i="6"/>
  <c r="O1651" i="6"/>
  <c r="O1652" i="6"/>
  <c r="O1653" i="6"/>
  <c r="O1654" i="6"/>
  <c r="O1655" i="6"/>
  <c r="O1656" i="6"/>
  <c r="O1657" i="6"/>
  <c r="O1658" i="6"/>
  <c r="O1659" i="6"/>
  <c r="O1660" i="6"/>
  <c r="O1661" i="6"/>
  <c r="O1662" i="6"/>
  <c r="O1663" i="6"/>
  <c r="O1664" i="6"/>
  <c r="O1665" i="6"/>
  <c r="O1666" i="6"/>
  <c r="O1667" i="6"/>
  <c r="O1668" i="6"/>
  <c r="O1669" i="6"/>
  <c r="O1670" i="6"/>
  <c r="O1671" i="6"/>
  <c r="O1672" i="6"/>
  <c r="O1673" i="6"/>
  <c r="O1674" i="6"/>
  <c r="O1675" i="6"/>
  <c r="O1676" i="6"/>
  <c r="O1677" i="6"/>
  <c r="O1678" i="6"/>
  <c r="O1679" i="6"/>
  <c r="O1680" i="6"/>
  <c r="O1681" i="6"/>
  <c r="O1682" i="6"/>
  <c r="O1683" i="6"/>
  <c r="O1684" i="6"/>
  <c r="O1685" i="6"/>
  <c r="O1686" i="6"/>
  <c r="O1687" i="6"/>
  <c r="O1688" i="6"/>
  <c r="O1689" i="6"/>
  <c r="O1690" i="6"/>
  <c r="O1691" i="6"/>
  <c r="O1692" i="6"/>
  <c r="O1693" i="6"/>
  <c r="O1694" i="6"/>
  <c r="O1695" i="6"/>
  <c r="O1696" i="6"/>
  <c r="O1697" i="6"/>
  <c r="O1698" i="6"/>
  <c r="O1699" i="6"/>
  <c r="O1700" i="6"/>
  <c r="O1701" i="6"/>
  <c r="O1702" i="6"/>
  <c r="O1703" i="6"/>
  <c r="O1704" i="6"/>
  <c r="O1705" i="6"/>
  <c r="O1706" i="6"/>
  <c r="O1707" i="6"/>
  <c r="O1708" i="6"/>
  <c r="O1709" i="6"/>
  <c r="O1710" i="6"/>
  <c r="O1711" i="6"/>
  <c r="O1712" i="6"/>
  <c r="O1713" i="6"/>
  <c r="O1714" i="6"/>
  <c r="O1715" i="6"/>
  <c r="O1716" i="6"/>
  <c r="O1717" i="6"/>
  <c r="O1718" i="6"/>
  <c r="O1719" i="6"/>
  <c r="O1720" i="6"/>
  <c r="O1721" i="6"/>
  <c r="O1722" i="6"/>
  <c r="O1723" i="6"/>
  <c r="O1724" i="6"/>
  <c r="O1725" i="6"/>
  <c r="O1726" i="6"/>
  <c r="O1727" i="6"/>
  <c r="O1728" i="6"/>
  <c r="O1729" i="6"/>
  <c r="O1730" i="6"/>
  <c r="O1731" i="6"/>
  <c r="O1732" i="6"/>
  <c r="O1733" i="6"/>
  <c r="O1734" i="6"/>
  <c r="O1735" i="6"/>
  <c r="O1736" i="6"/>
  <c r="O1737" i="6"/>
  <c r="O1738" i="6"/>
  <c r="O1739" i="6"/>
  <c r="O1740" i="6"/>
  <c r="O1741" i="6"/>
  <c r="O1742" i="6"/>
  <c r="O1743" i="6"/>
  <c r="O1744" i="6"/>
  <c r="O1745" i="6"/>
  <c r="O1746" i="6"/>
  <c r="O1747" i="6"/>
  <c r="O1748" i="6"/>
  <c r="O1749" i="6"/>
  <c r="O1750" i="6"/>
  <c r="O1751" i="6"/>
  <c r="O1752" i="6"/>
  <c r="O1753" i="6"/>
  <c r="O1754" i="6"/>
  <c r="O1755" i="6"/>
  <c r="O1756" i="6"/>
  <c r="O1757" i="6"/>
  <c r="O1758" i="6"/>
  <c r="O1759" i="6"/>
  <c r="O1760" i="6"/>
  <c r="O1761" i="6"/>
  <c r="O1762" i="6"/>
  <c r="O1763" i="6"/>
  <c r="O1764" i="6"/>
  <c r="O1765" i="6"/>
  <c r="O1766" i="6"/>
  <c r="O1767" i="6"/>
  <c r="O1768" i="6"/>
  <c r="O1769" i="6"/>
  <c r="O1770" i="6"/>
  <c r="O1771" i="6"/>
  <c r="O1772" i="6"/>
  <c r="O1773" i="6"/>
  <c r="O1774" i="6"/>
  <c r="O1775" i="6"/>
  <c r="O1776" i="6"/>
  <c r="O1777" i="6"/>
  <c r="O1778" i="6"/>
  <c r="O1779" i="6"/>
  <c r="O1780" i="6"/>
  <c r="O1781" i="6"/>
  <c r="O1782" i="6"/>
  <c r="O1783" i="6"/>
  <c r="O1784" i="6"/>
  <c r="O1785" i="6"/>
  <c r="O1786" i="6"/>
  <c r="O1787" i="6"/>
  <c r="O1788" i="6"/>
  <c r="O1789" i="6"/>
  <c r="O1790" i="6"/>
  <c r="O1791" i="6"/>
  <c r="O1792" i="6"/>
  <c r="O1793" i="6"/>
  <c r="O1794" i="6"/>
  <c r="O1795" i="6"/>
  <c r="O1796" i="6"/>
  <c r="O1797" i="6"/>
  <c r="O1798" i="6"/>
  <c r="O1799" i="6"/>
  <c r="O1800" i="6"/>
  <c r="O1801" i="6"/>
  <c r="O1802" i="6"/>
  <c r="O1803" i="6"/>
  <c r="O1804" i="6"/>
  <c r="O1805" i="6"/>
  <c r="O1806" i="6"/>
  <c r="O1807" i="6"/>
  <c r="O1808" i="6"/>
  <c r="O1809" i="6"/>
  <c r="O1810" i="6"/>
  <c r="O1811" i="6"/>
  <c r="O1812" i="6"/>
  <c r="O1813" i="6"/>
  <c r="O1814" i="6"/>
  <c r="O1815" i="6"/>
  <c r="O1816" i="6"/>
  <c r="O1817" i="6"/>
  <c r="O1818" i="6"/>
  <c r="O1819" i="6"/>
  <c r="O1820" i="6"/>
  <c r="O1821" i="6"/>
  <c r="O1822" i="6"/>
  <c r="O1823" i="6"/>
  <c r="O1824" i="6"/>
  <c r="O1825" i="6"/>
  <c r="O1826" i="6"/>
  <c r="O1827" i="6"/>
  <c r="O1828" i="6"/>
  <c r="O1829" i="6"/>
  <c r="O1830" i="6"/>
  <c r="O1831" i="6"/>
  <c r="O1832" i="6"/>
  <c r="O1833" i="6"/>
  <c r="O1834" i="6"/>
  <c r="O1835" i="6"/>
  <c r="O1836" i="6"/>
  <c r="O1837" i="6"/>
  <c r="O1838" i="6"/>
  <c r="O1839" i="6"/>
  <c r="O1840" i="6"/>
  <c r="O1841" i="6"/>
  <c r="O1842" i="6"/>
  <c r="O1843" i="6"/>
  <c r="O1844" i="6"/>
  <c r="O1845" i="6"/>
  <c r="O1846" i="6"/>
  <c r="O1847" i="6"/>
  <c r="O1848" i="6"/>
  <c r="O1849" i="6"/>
  <c r="O1850" i="6"/>
  <c r="O1851" i="6"/>
  <c r="O1852" i="6"/>
  <c r="O1853" i="6"/>
  <c r="O1854" i="6"/>
  <c r="O1855" i="6"/>
  <c r="O1856" i="6"/>
  <c r="O1857" i="6"/>
  <c r="O1858" i="6"/>
  <c r="O1859" i="6"/>
  <c r="O1860" i="6"/>
  <c r="O1861" i="6"/>
  <c r="O1862" i="6"/>
  <c r="O1863" i="6"/>
  <c r="O1864" i="6"/>
  <c r="O1865" i="6"/>
  <c r="O1866" i="6"/>
  <c r="O1867" i="6"/>
  <c r="O1868" i="6"/>
  <c r="O1869" i="6"/>
  <c r="O1870" i="6"/>
  <c r="O1871" i="6"/>
  <c r="O1872" i="6"/>
  <c r="O1873" i="6"/>
  <c r="O1874" i="6"/>
  <c r="O1875" i="6"/>
  <c r="O1876" i="6"/>
  <c r="O1877" i="6"/>
  <c r="O1878" i="6"/>
  <c r="O1879" i="6"/>
  <c r="O1880" i="6"/>
  <c r="O1881" i="6"/>
  <c r="O1882" i="6"/>
  <c r="O1883" i="6"/>
  <c r="O1884" i="6"/>
  <c r="O1885" i="6"/>
  <c r="O1886" i="6"/>
  <c r="O1887" i="6"/>
  <c r="O1888" i="6"/>
  <c r="O1889" i="6"/>
  <c r="O1890" i="6"/>
  <c r="O1891" i="6"/>
  <c r="O1892" i="6"/>
  <c r="O1893" i="6"/>
  <c r="O1894" i="6"/>
  <c r="O1895" i="6"/>
  <c r="O1896" i="6"/>
  <c r="O1897" i="6"/>
  <c r="O1898" i="6"/>
  <c r="O1899" i="6"/>
  <c r="O1900" i="6"/>
  <c r="O1901" i="6"/>
  <c r="O1902" i="6"/>
  <c r="O1903" i="6"/>
  <c r="O1904" i="6"/>
  <c r="O1905" i="6"/>
  <c r="O1906" i="6"/>
  <c r="O1907" i="6"/>
  <c r="O1908" i="6"/>
  <c r="O1909" i="6"/>
  <c r="O1910" i="6"/>
  <c r="O1911" i="6"/>
  <c r="O1912" i="6"/>
  <c r="O1913" i="6"/>
  <c r="O1914" i="6"/>
  <c r="O1915" i="6"/>
  <c r="O1916" i="6"/>
  <c r="O1917" i="6"/>
  <c r="O1918" i="6"/>
  <c r="O1919" i="6"/>
  <c r="O1920" i="6"/>
  <c r="O1921" i="6"/>
  <c r="O1922" i="6"/>
  <c r="O1923" i="6"/>
  <c r="O1924" i="6"/>
  <c r="O1925" i="6"/>
  <c r="O1926" i="6"/>
  <c r="O1927" i="6"/>
  <c r="O1928" i="6"/>
  <c r="O1929" i="6"/>
  <c r="O1930" i="6"/>
  <c r="O1931" i="6"/>
  <c r="O1932" i="6"/>
  <c r="O1933" i="6"/>
  <c r="O1934" i="6"/>
  <c r="O1935" i="6"/>
  <c r="O1936" i="6"/>
  <c r="O1937" i="6"/>
  <c r="O1938" i="6"/>
  <c r="O1939" i="6"/>
  <c r="O1940" i="6"/>
  <c r="O1941" i="6"/>
  <c r="O1942" i="6"/>
  <c r="O1943" i="6"/>
  <c r="O1944" i="6"/>
  <c r="O1945" i="6"/>
  <c r="O1946" i="6"/>
  <c r="O1947" i="6"/>
  <c r="O1948" i="6"/>
  <c r="O1949" i="6"/>
  <c r="O1950" i="6"/>
  <c r="O1951" i="6"/>
  <c r="O1952" i="6"/>
  <c r="O1953" i="6"/>
  <c r="O1954" i="6"/>
  <c r="O1955" i="6"/>
  <c r="O1956" i="6"/>
  <c r="O1957" i="6"/>
  <c r="O1958" i="6"/>
  <c r="O1959" i="6"/>
  <c r="O1960" i="6"/>
  <c r="O1961" i="6"/>
  <c r="O1962" i="6"/>
  <c r="O1963" i="6"/>
  <c r="O1964" i="6"/>
  <c r="O1965" i="6"/>
  <c r="O1966" i="6"/>
  <c r="O1967" i="6"/>
  <c r="O1968" i="6"/>
  <c r="O1969" i="6"/>
  <c r="O1970" i="6"/>
  <c r="O1971" i="6"/>
  <c r="O1972" i="6"/>
  <c r="O1973" i="6"/>
  <c r="O1974" i="6"/>
  <c r="O1975" i="6"/>
  <c r="O1976" i="6"/>
  <c r="O1977" i="6"/>
  <c r="O1978" i="6"/>
  <c r="O1979" i="6"/>
  <c r="O1980" i="6"/>
  <c r="O1981" i="6"/>
  <c r="O1982" i="6"/>
  <c r="O1983" i="6"/>
  <c r="O1984" i="6"/>
  <c r="O1985" i="6"/>
  <c r="O1986" i="6"/>
  <c r="O1987" i="6"/>
  <c r="O1988" i="6"/>
  <c r="O1989" i="6"/>
  <c r="O1990" i="6"/>
  <c r="O1991" i="6"/>
  <c r="O1992" i="6"/>
  <c r="O1993" i="6"/>
  <c r="O1994" i="6"/>
  <c r="O1995" i="6"/>
  <c r="O1996" i="6"/>
  <c r="O1997" i="6"/>
  <c r="O1998" i="6"/>
  <c r="O1999" i="6"/>
  <c r="O2000" i="6"/>
  <c r="O2001" i="6"/>
  <c r="O2002" i="6"/>
  <c r="O2003" i="6"/>
  <c r="O2004" i="6"/>
  <c r="O2005" i="6"/>
  <c r="O2006" i="6"/>
  <c r="O2007" i="6"/>
  <c r="O2008" i="6"/>
  <c r="O2009" i="6"/>
  <c r="O2010" i="6"/>
  <c r="O2011" i="6"/>
  <c r="O2012" i="6"/>
  <c r="O2013" i="6"/>
  <c r="O2014" i="6"/>
  <c r="O2015" i="6"/>
  <c r="O2016" i="6"/>
  <c r="O2017" i="6"/>
  <c r="O2018" i="6"/>
  <c r="O2019" i="6"/>
  <c r="O2020" i="6"/>
  <c r="O2021" i="6"/>
  <c r="O2022" i="6"/>
  <c r="O2023" i="6"/>
  <c r="O2024" i="6"/>
  <c r="O2025" i="6"/>
  <c r="O2026" i="6"/>
  <c r="O2027" i="6"/>
  <c r="O2028" i="6"/>
  <c r="O2029" i="6"/>
  <c r="O2030" i="6"/>
  <c r="O2031" i="6"/>
  <c r="O2032" i="6"/>
  <c r="O2033" i="6"/>
  <c r="O2034" i="6"/>
  <c r="O2035" i="6"/>
  <c r="O2036" i="6"/>
  <c r="O2037" i="6"/>
  <c r="O2038" i="6"/>
  <c r="O2039" i="6"/>
  <c r="O2040" i="6"/>
  <c r="O2041" i="6"/>
  <c r="O2042" i="6"/>
  <c r="O2043" i="6"/>
  <c r="O2044" i="6"/>
  <c r="O2045" i="6"/>
  <c r="O2046" i="6"/>
  <c r="O2047" i="6"/>
  <c r="O2048" i="6"/>
  <c r="O2049" i="6"/>
  <c r="O2050" i="6"/>
  <c r="O2051" i="6"/>
  <c r="O2052" i="6"/>
  <c r="O2053" i="6"/>
  <c r="O2054" i="6"/>
  <c r="O2055" i="6"/>
  <c r="O2056" i="6"/>
  <c r="O2057" i="6"/>
  <c r="O2058" i="6"/>
  <c r="O2059" i="6"/>
  <c r="O2060" i="6"/>
  <c r="O2061" i="6"/>
  <c r="O2062" i="6"/>
  <c r="O2063" i="6"/>
  <c r="O2064" i="6"/>
  <c r="O2065" i="6"/>
  <c r="O2066" i="6"/>
  <c r="O2067" i="6"/>
  <c r="O2068" i="6"/>
  <c r="O2069" i="6"/>
  <c r="O2070" i="6"/>
  <c r="O2071" i="6"/>
  <c r="O2072" i="6"/>
  <c r="O2073" i="6"/>
  <c r="O2074" i="6"/>
  <c r="O2075" i="6"/>
  <c r="O2076" i="6"/>
  <c r="O2077" i="6"/>
  <c r="O2078" i="6"/>
  <c r="O2079" i="6"/>
  <c r="O2080" i="6"/>
  <c r="O2081" i="6"/>
  <c r="O2082" i="6"/>
  <c r="O2083" i="6"/>
  <c r="O2084" i="6"/>
  <c r="O2085" i="6"/>
  <c r="O2086" i="6"/>
  <c r="O2087" i="6"/>
  <c r="O2088" i="6"/>
  <c r="O2089" i="6"/>
  <c r="O2090" i="6"/>
  <c r="O2091" i="6"/>
  <c r="O2092" i="6"/>
  <c r="O2093" i="6"/>
  <c r="O2094" i="6"/>
  <c r="O2095" i="6"/>
  <c r="O2096" i="6"/>
  <c r="O2097" i="6"/>
  <c r="O2098" i="6"/>
  <c r="O2099" i="6"/>
  <c r="O2100" i="6"/>
  <c r="O2101" i="6"/>
  <c r="O2102" i="6"/>
  <c r="O2103" i="6"/>
  <c r="O2104" i="6"/>
  <c r="O2105" i="6"/>
  <c r="O2106" i="6"/>
  <c r="O2107" i="6"/>
  <c r="O2108" i="6"/>
  <c r="O2109" i="6"/>
  <c r="O2110" i="6"/>
  <c r="O2111" i="6"/>
  <c r="O2112" i="6"/>
  <c r="O2113" i="6"/>
  <c r="O2114" i="6"/>
  <c r="O2115" i="6"/>
  <c r="O2116" i="6"/>
  <c r="O2117" i="6"/>
  <c r="O2118" i="6"/>
  <c r="O2119" i="6"/>
  <c r="O2120" i="6"/>
  <c r="O2121" i="6"/>
  <c r="O2122" i="6"/>
  <c r="O2123" i="6"/>
  <c r="O2124" i="6"/>
  <c r="O2125" i="6"/>
  <c r="O2126" i="6"/>
  <c r="O2127" i="6"/>
  <c r="O2128" i="6"/>
  <c r="O2129" i="6"/>
  <c r="O2130" i="6"/>
  <c r="O2131" i="6"/>
  <c r="O2132" i="6"/>
  <c r="O2133" i="6"/>
  <c r="O2134" i="6"/>
  <c r="O2135" i="6"/>
  <c r="O2136" i="6"/>
  <c r="O2137" i="6"/>
  <c r="O2138" i="6"/>
  <c r="O2139" i="6"/>
  <c r="O2140" i="6"/>
  <c r="O2141" i="6"/>
  <c r="O2142" i="6"/>
  <c r="O2143" i="6"/>
  <c r="O2144" i="6"/>
  <c r="O2145" i="6"/>
  <c r="O2146" i="6"/>
  <c r="O2147" i="6"/>
  <c r="O2148" i="6"/>
  <c r="O2149" i="6"/>
  <c r="O2150" i="6"/>
  <c r="O2151" i="6"/>
  <c r="O2152" i="6"/>
  <c r="O2153" i="6"/>
  <c r="O2154" i="6"/>
  <c r="O2155" i="6"/>
  <c r="O2156" i="6"/>
  <c r="O2157" i="6"/>
  <c r="O2158" i="6"/>
  <c r="O2159" i="6"/>
  <c r="O2160" i="6"/>
  <c r="O2161" i="6"/>
  <c r="O2162" i="6"/>
  <c r="O2163" i="6"/>
  <c r="O2164" i="6"/>
  <c r="O2165" i="6"/>
  <c r="O2166" i="6"/>
  <c r="O2167" i="6"/>
  <c r="O2168" i="6"/>
  <c r="O2169" i="6"/>
  <c r="O2170" i="6"/>
  <c r="O2171" i="6"/>
  <c r="O2172" i="6"/>
  <c r="O2173" i="6"/>
  <c r="O2174" i="6"/>
  <c r="O2175" i="6"/>
  <c r="O2176" i="6"/>
  <c r="O2177" i="6"/>
  <c r="O2178" i="6"/>
  <c r="O2179" i="6"/>
  <c r="O2180" i="6"/>
  <c r="O2181" i="6"/>
  <c r="O2182" i="6"/>
  <c r="O2183" i="6"/>
  <c r="O2184" i="6"/>
  <c r="O2185" i="6"/>
  <c r="O2186" i="6"/>
  <c r="O2187" i="6"/>
  <c r="O2188" i="6"/>
  <c r="O2189" i="6"/>
  <c r="O2190" i="6"/>
  <c r="O2191" i="6"/>
  <c r="O2192" i="6"/>
  <c r="O2193" i="6"/>
  <c r="O2194" i="6"/>
  <c r="O2195" i="6"/>
  <c r="O2196" i="6"/>
  <c r="O2197" i="6"/>
  <c r="O2198" i="6"/>
  <c r="O2199" i="6"/>
  <c r="O2200" i="6"/>
  <c r="O2201" i="6"/>
  <c r="O2202" i="6"/>
  <c r="O2203" i="6"/>
  <c r="O2204" i="6"/>
  <c r="O2205" i="6"/>
  <c r="O2206" i="6"/>
  <c r="O2207" i="6"/>
  <c r="O2208" i="6"/>
  <c r="O2209" i="6"/>
  <c r="O2210" i="6"/>
  <c r="O2211" i="6"/>
  <c r="O2212" i="6"/>
  <c r="O2213" i="6"/>
  <c r="O2214" i="6"/>
  <c r="O2215" i="6"/>
  <c r="O2216" i="6"/>
  <c r="O2217" i="6"/>
  <c r="O2218" i="6"/>
  <c r="O2219" i="6"/>
  <c r="O2220" i="6"/>
  <c r="O2221" i="6"/>
  <c r="O2222" i="6"/>
  <c r="O2223" i="6"/>
  <c r="O2224" i="6"/>
  <c r="O2225" i="6"/>
  <c r="O2226" i="6"/>
  <c r="O2227" i="6"/>
  <c r="O2228" i="6"/>
  <c r="O2229" i="6"/>
  <c r="O2230" i="6"/>
  <c r="O2231" i="6"/>
  <c r="O2232" i="6"/>
  <c r="O2233" i="6"/>
  <c r="O2234" i="6"/>
  <c r="O2235" i="6"/>
  <c r="O2236" i="6"/>
  <c r="O2237" i="6"/>
  <c r="O2238" i="6"/>
  <c r="O2239" i="6"/>
  <c r="O2240" i="6"/>
  <c r="O2241" i="6"/>
  <c r="O2242" i="6"/>
  <c r="O2243" i="6"/>
  <c r="O2244" i="6"/>
  <c r="O2245" i="6"/>
  <c r="O2246" i="6"/>
  <c r="O2247" i="6"/>
  <c r="O2248" i="6"/>
  <c r="O2249" i="6"/>
  <c r="O2250" i="6"/>
  <c r="O2251" i="6"/>
  <c r="O2252" i="6"/>
  <c r="O2253" i="6"/>
  <c r="O2254" i="6"/>
  <c r="O2255" i="6"/>
  <c r="O2256" i="6"/>
  <c r="O2257" i="6"/>
  <c r="O2258" i="6"/>
  <c r="O2259" i="6"/>
  <c r="O2260" i="6"/>
  <c r="O2261" i="6"/>
  <c r="O2262" i="6"/>
  <c r="O2263" i="6"/>
  <c r="O2264" i="6"/>
  <c r="O2265" i="6"/>
  <c r="O2266" i="6"/>
  <c r="O2267" i="6"/>
  <c r="O2268" i="6"/>
  <c r="O2269" i="6"/>
  <c r="O2270" i="6"/>
  <c r="O2271" i="6"/>
  <c r="O2272" i="6"/>
  <c r="O2273" i="6"/>
  <c r="O2274" i="6"/>
  <c r="O2275" i="6"/>
  <c r="O2276" i="6"/>
  <c r="O2277" i="6"/>
  <c r="O2278" i="6"/>
  <c r="O2279" i="6"/>
  <c r="O2280" i="6"/>
  <c r="O2281" i="6"/>
  <c r="O2282" i="6"/>
  <c r="O2283" i="6"/>
  <c r="O2284" i="6"/>
  <c r="O2285" i="6"/>
  <c r="O2286" i="6"/>
  <c r="O2287" i="6"/>
  <c r="O2288" i="6"/>
  <c r="O2289" i="6"/>
  <c r="O2290" i="6"/>
  <c r="O2291" i="6"/>
  <c r="O2292" i="6"/>
  <c r="O2293" i="6"/>
  <c r="O2294" i="6"/>
  <c r="O2295" i="6"/>
  <c r="O2296" i="6"/>
  <c r="O2297" i="6"/>
  <c r="O2298" i="6"/>
  <c r="O2299" i="6"/>
  <c r="O2300" i="6"/>
  <c r="O2301" i="6"/>
  <c r="O2302" i="6"/>
  <c r="O2303" i="6"/>
  <c r="O2304" i="6"/>
  <c r="O2305" i="6"/>
  <c r="O2306" i="6"/>
  <c r="O2307" i="6"/>
  <c r="O2308" i="6"/>
  <c r="O2309" i="6"/>
  <c r="O2310" i="6"/>
  <c r="O2311" i="6"/>
  <c r="O2312" i="6"/>
  <c r="O2313" i="6"/>
  <c r="O2314" i="6"/>
  <c r="O2315" i="6"/>
  <c r="O2316" i="6"/>
  <c r="O2317" i="6"/>
  <c r="O2318" i="6"/>
  <c r="O2319" i="6"/>
  <c r="O2320" i="6"/>
  <c r="O2321" i="6"/>
  <c r="O2322" i="6"/>
  <c r="O2323" i="6"/>
  <c r="O2324" i="6"/>
  <c r="O2325" i="6"/>
  <c r="O2326" i="6"/>
  <c r="O2327" i="6"/>
  <c r="O2328" i="6"/>
  <c r="O2329" i="6"/>
  <c r="O2330" i="6"/>
  <c r="O2331" i="6"/>
  <c r="O2332" i="6"/>
  <c r="O2333" i="6"/>
  <c r="O2334" i="6"/>
  <c r="O2335" i="6"/>
  <c r="O2336" i="6"/>
  <c r="O2337" i="6"/>
  <c r="O2338" i="6"/>
  <c r="O2339" i="6"/>
  <c r="O2340" i="6"/>
  <c r="O2341" i="6"/>
  <c r="O2342" i="6"/>
  <c r="O2343" i="6"/>
  <c r="O2344" i="6"/>
  <c r="O2345" i="6"/>
  <c r="O2346" i="6"/>
  <c r="O2347" i="6"/>
  <c r="O2348" i="6"/>
  <c r="O2349" i="6"/>
  <c r="O2350" i="6"/>
  <c r="O2351" i="6"/>
  <c r="O2352" i="6"/>
  <c r="O2353" i="6"/>
  <c r="O2354" i="6"/>
  <c r="O2355" i="6"/>
  <c r="O2356" i="6"/>
  <c r="O2357" i="6"/>
  <c r="O2358" i="6"/>
  <c r="O2359" i="6"/>
  <c r="O2360" i="6"/>
  <c r="O2361" i="6"/>
  <c r="O2362" i="6"/>
  <c r="O2363" i="6"/>
  <c r="O2364" i="6"/>
  <c r="O2365" i="6"/>
  <c r="O2366" i="6"/>
  <c r="O2367" i="6"/>
  <c r="O2368" i="6"/>
  <c r="O2369" i="6"/>
  <c r="O2370" i="6"/>
  <c r="O2371" i="6"/>
  <c r="O2372" i="6"/>
  <c r="O2373" i="6"/>
  <c r="O2374" i="6"/>
  <c r="O2375" i="6"/>
  <c r="O2376" i="6"/>
  <c r="O2377" i="6"/>
  <c r="O2378" i="6"/>
  <c r="O2379" i="6"/>
  <c r="O2380" i="6"/>
  <c r="O2381" i="6"/>
  <c r="O2382" i="6"/>
  <c r="O2383" i="6"/>
  <c r="O2384" i="6"/>
  <c r="O2385" i="6"/>
  <c r="O2386" i="6"/>
  <c r="O2387" i="6"/>
  <c r="O2388" i="6"/>
  <c r="O2389" i="6"/>
  <c r="O2390" i="6"/>
  <c r="O2391" i="6"/>
  <c r="O2392" i="6"/>
  <c r="O2393" i="6"/>
  <c r="O2394" i="6"/>
  <c r="O2395" i="6"/>
  <c r="O2396" i="6"/>
  <c r="O2397" i="6"/>
  <c r="O2398" i="6"/>
  <c r="O2399" i="6"/>
  <c r="O2400" i="6"/>
  <c r="O2401" i="6"/>
  <c r="O2402" i="6"/>
  <c r="O2403" i="6"/>
  <c r="O2404" i="6"/>
  <c r="O2405" i="6"/>
  <c r="O2406" i="6"/>
  <c r="O2407" i="6"/>
  <c r="O2408" i="6"/>
  <c r="O2409" i="6"/>
  <c r="O2410" i="6"/>
  <c r="O2411" i="6"/>
  <c r="O2412" i="6"/>
  <c r="O2413" i="6"/>
  <c r="O2414" i="6"/>
  <c r="O2415" i="6"/>
  <c r="O2416" i="6"/>
  <c r="O2417" i="6"/>
  <c r="O2418" i="6"/>
  <c r="O2419" i="6"/>
  <c r="O2420" i="6"/>
  <c r="O2421" i="6"/>
  <c r="O2422" i="6"/>
  <c r="O2423" i="6"/>
  <c r="O2424" i="6"/>
  <c r="O2425" i="6"/>
  <c r="O2426" i="6"/>
  <c r="O2427" i="6"/>
  <c r="O2428" i="6"/>
  <c r="O2429" i="6"/>
  <c r="O2430" i="6"/>
  <c r="O2431" i="6"/>
  <c r="O2432" i="6"/>
  <c r="O2433" i="6"/>
  <c r="O2434" i="6"/>
  <c r="O2435" i="6"/>
  <c r="O2436" i="6"/>
  <c r="O2437" i="6"/>
  <c r="O2438" i="6"/>
  <c r="O2439" i="6"/>
  <c r="O2440" i="6"/>
  <c r="O2441" i="6"/>
  <c r="O2442" i="6"/>
  <c r="O2443" i="6"/>
  <c r="O2444" i="6"/>
  <c r="O2445" i="6"/>
  <c r="O2446" i="6"/>
  <c r="O2447" i="6"/>
  <c r="O2448" i="6"/>
  <c r="O2449" i="6"/>
  <c r="O2450" i="6"/>
  <c r="O2451" i="6"/>
  <c r="O2452" i="6"/>
  <c r="O2453" i="6"/>
  <c r="O2454" i="6"/>
  <c r="O2455" i="6"/>
  <c r="O2456" i="6"/>
  <c r="O2457" i="6"/>
  <c r="O2458" i="6"/>
  <c r="O2459" i="6"/>
  <c r="O2460" i="6"/>
  <c r="O2461" i="6"/>
  <c r="O2462" i="6"/>
  <c r="O2463" i="6"/>
  <c r="O2464" i="6"/>
  <c r="O2465" i="6"/>
  <c r="O2466" i="6"/>
  <c r="O2467" i="6"/>
  <c r="O2468" i="6"/>
  <c r="O2469" i="6"/>
  <c r="O2470" i="6"/>
  <c r="O2471" i="6"/>
  <c r="O2472" i="6"/>
  <c r="O2473" i="6"/>
  <c r="O2474" i="6"/>
  <c r="O2475" i="6"/>
  <c r="O2476" i="6"/>
  <c r="O2477" i="6"/>
  <c r="O2478" i="6"/>
  <c r="O2479" i="6"/>
  <c r="O2480" i="6"/>
  <c r="O2481" i="6"/>
  <c r="O2482" i="6"/>
  <c r="O2483" i="6"/>
  <c r="O2484" i="6"/>
  <c r="O2485" i="6"/>
  <c r="O2486" i="6"/>
  <c r="O2487" i="6"/>
  <c r="O2488" i="6"/>
  <c r="O2489" i="6"/>
  <c r="O2490" i="6"/>
  <c r="O2491" i="6"/>
  <c r="O2492" i="6"/>
  <c r="O2493" i="6"/>
  <c r="O2494" i="6"/>
  <c r="O2495" i="6"/>
  <c r="O2496" i="6"/>
  <c r="O2497" i="6"/>
  <c r="O2498" i="6"/>
  <c r="O2499" i="6"/>
  <c r="O2500" i="6"/>
  <c r="O2501" i="6"/>
  <c r="O2502" i="6"/>
  <c r="O2503" i="6"/>
  <c r="O2504" i="6"/>
  <c r="O2505" i="6"/>
  <c r="O2506" i="6"/>
  <c r="O2507" i="6"/>
  <c r="O2508" i="6"/>
  <c r="O2509" i="6"/>
  <c r="O2510" i="6"/>
  <c r="O2511" i="6"/>
  <c r="O2512" i="6"/>
  <c r="O2513" i="6"/>
  <c r="O2514" i="6"/>
  <c r="O2515" i="6"/>
  <c r="O2516" i="6"/>
  <c r="O2517" i="6"/>
  <c r="O2518" i="6"/>
  <c r="O2519" i="6"/>
  <c r="O2520" i="6"/>
  <c r="O2521" i="6"/>
  <c r="O2522" i="6"/>
  <c r="O2523" i="6"/>
  <c r="O2524" i="6"/>
  <c r="O2525" i="6"/>
  <c r="O2526" i="6"/>
  <c r="O2527" i="6"/>
  <c r="O2528" i="6"/>
  <c r="O2529" i="6"/>
  <c r="O2530" i="6"/>
  <c r="O2531" i="6"/>
  <c r="O2532" i="6"/>
  <c r="O2533" i="6"/>
  <c r="O2534" i="6"/>
  <c r="O2535" i="6"/>
  <c r="O2536" i="6"/>
  <c r="O2537" i="6"/>
  <c r="O2538" i="6"/>
  <c r="O2539" i="6"/>
  <c r="O2540" i="6"/>
  <c r="O2541" i="6"/>
  <c r="O2542" i="6"/>
  <c r="O2543" i="6"/>
  <c r="O2544" i="6"/>
  <c r="O2545" i="6"/>
  <c r="O2546" i="6"/>
  <c r="O2547" i="6"/>
  <c r="O2548" i="6"/>
  <c r="O2549" i="6"/>
  <c r="O2550" i="6"/>
  <c r="O2551" i="6"/>
  <c r="O2552" i="6"/>
  <c r="O2553" i="6"/>
  <c r="O2554" i="6"/>
  <c r="O2555" i="6"/>
  <c r="O2556" i="6"/>
  <c r="O2557" i="6"/>
  <c r="O2558" i="6"/>
  <c r="O2559" i="6"/>
  <c r="O2560" i="6"/>
  <c r="O2561" i="6"/>
  <c r="O2562" i="6"/>
  <c r="O2563" i="6"/>
  <c r="O2564" i="6"/>
  <c r="O2565" i="6"/>
  <c r="O2566" i="6"/>
  <c r="O2567" i="6"/>
  <c r="O2568" i="6"/>
  <c r="O2569" i="6"/>
  <c r="O2570" i="6"/>
  <c r="O2571" i="6"/>
  <c r="O2572" i="6"/>
  <c r="O2573" i="6"/>
  <c r="O2574" i="6"/>
  <c r="O2575" i="6"/>
  <c r="O2576" i="6"/>
  <c r="O2577" i="6"/>
  <c r="O2578" i="6"/>
  <c r="O2579" i="6"/>
  <c r="O2580" i="6"/>
  <c r="O2581" i="6"/>
  <c r="O2582" i="6"/>
  <c r="O2583" i="6"/>
  <c r="O2584" i="6"/>
  <c r="O2585" i="6"/>
  <c r="O2586" i="6"/>
  <c r="O2587" i="6"/>
  <c r="O2588" i="6"/>
  <c r="O2589" i="6"/>
  <c r="O2590" i="6"/>
  <c r="O2591" i="6"/>
  <c r="O2592" i="6"/>
  <c r="O2593" i="6"/>
  <c r="O2594" i="6"/>
  <c r="O2595" i="6"/>
  <c r="O2596" i="6"/>
  <c r="O2597" i="6"/>
  <c r="O2598" i="6"/>
  <c r="O2599" i="6"/>
  <c r="O2600" i="6"/>
  <c r="O2601" i="6"/>
  <c r="O2602" i="6"/>
  <c r="O2603" i="6"/>
  <c r="O2604" i="6"/>
  <c r="O2605" i="6"/>
  <c r="O2606" i="6"/>
  <c r="O2607" i="6"/>
  <c r="O2608" i="6"/>
  <c r="O2609" i="6"/>
  <c r="O2610" i="6"/>
  <c r="O2611" i="6"/>
  <c r="O2612" i="6"/>
  <c r="O2613" i="6"/>
  <c r="O2614" i="6"/>
  <c r="O2615" i="6"/>
  <c r="O2616" i="6"/>
  <c r="O2617" i="6"/>
  <c r="O2618" i="6"/>
  <c r="O2619" i="6"/>
  <c r="O2620" i="6"/>
  <c r="O2621" i="6"/>
  <c r="O2622" i="6"/>
  <c r="O2623" i="6"/>
  <c r="O2624" i="6"/>
  <c r="O2625" i="6"/>
  <c r="O2626" i="6"/>
  <c r="O2627" i="6"/>
  <c r="O2628" i="6"/>
  <c r="O2629" i="6"/>
  <c r="O2630" i="6"/>
  <c r="O2631" i="6"/>
  <c r="O2632" i="6"/>
  <c r="O2633" i="6"/>
  <c r="O2634" i="6"/>
  <c r="O2635" i="6"/>
  <c r="O2636" i="6"/>
  <c r="O2637" i="6"/>
  <c r="O2638" i="6"/>
  <c r="O2639" i="6"/>
  <c r="O2640" i="6"/>
  <c r="O2641" i="6"/>
  <c r="O2642" i="6"/>
  <c r="O2643" i="6"/>
  <c r="O2644" i="6"/>
  <c r="O2645" i="6"/>
  <c r="O2646" i="6"/>
  <c r="O2647" i="6"/>
  <c r="O2648" i="6"/>
  <c r="O2649" i="6"/>
  <c r="O2650" i="6"/>
  <c r="O2651" i="6"/>
  <c r="O2652" i="6"/>
  <c r="O2653" i="6"/>
  <c r="O2654" i="6"/>
  <c r="O2655" i="6"/>
  <c r="O2656" i="6"/>
  <c r="O2657" i="6"/>
  <c r="O2658" i="6"/>
  <c r="O2659" i="6"/>
  <c r="O2660" i="6"/>
  <c r="O2661" i="6"/>
  <c r="O2662" i="6"/>
  <c r="O2663" i="6"/>
  <c r="O2664" i="6"/>
  <c r="O2665" i="6"/>
  <c r="O2666" i="6"/>
  <c r="O2667" i="6"/>
  <c r="O2668" i="6"/>
  <c r="O2669" i="6"/>
  <c r="O2670" i="6"/>
  <c r="O2671" i="6"/>
  <c r="O2672" i="6"/>
  <c r="O2673" i="6"/>
  <c r="O2674" i="6"/>
  <c r="O2675" i="6"/>
  <c r="O2676" i="6"/>
  <c r="O2677" i="6"/>
  <c r="O2678" i="6"/>
  <c r="O2679" i="6"/>
  <c r="O2680" i="6"/>
  <c r="O2681" i="6"/>
  <c r="O2682" i="6"/>
  <c r="O2683" i="6"/>
  <c r="O2684" i="6"/>
  <c r="O2685" i="6"/>
  <c r="O2686" i="6"/>
  <c r="O2687" i="6"/>
  <c r="O2688" i="6"/>
  <c r="O2689" i="6"/>
  <c r="O2690" i="6"/>
  <c r="O2691" i="6"/>
  <c r="O2692" i="6"/>
  <c r="O2693" i="6"/>
  <c r="O2694" i="6"/>
  <c r="O2695" i="6"/>
  <c r="O2696" i="6"/>
  <c r="O2697" i="6"/>
  <c r="O2698" i="6"/>
  <c r="O2699" i="6"/>
  <c r="O2700" i="6"/>
  <c r="O2701" i="6"/>
  <c r="O2702" i="6"/>
  <c r="O2703" i="6"/>
  <c r="O2704" i="6"/>
  <c r="O2705" i="6"/>
  <c r="O2706" i="6"/>
  <c r="O2707" i="6"/>
  <c r="O2708" i="6"/>
  <c r="O2709" i="6"/>
  <c r="O2710" i="6"/>
  <c r="O2711" i="6"/>
  <c r="O2712" i="6"/>
  <c r="O2713" i="6"/>
  <c r="O2714" i="6"/>
  <c r="O2715" i="6"/>
  <c r="O2716" i="6"/>
  <c r="O2717" i="6"/>
  <c r="O2718" i="6"/>
  <c r="O2719" i="6"/>
  <c r="O2720" i="6"/>
  <c r="O2721" i="6"/>
  <c r="O2722" i="6"/>
  <c r="O2723" i="6"/>
  <c r="O2724" i="6"/>
  <c r="O2725" i="6"/>
  <c r="O2726" i="6"/>
  <c r="O2727" i="6"/>
  <c r="O2728" i="6"/>
  <c r="O2729" i="6"/>
  <c r="O2730" i="6"/>
  <c r="O2731" i="6"/>
  <c r="O2732" i="6"/>
  <c r="O2733" i="6"/>
  <c r="O2734" i="6"/>
  <c r="O2735" i="6"/>
  <c r="O2736" i="6"/>
  <c r="O2737" i="6"/>
  <c r="O2738" i="6"/>
  <c r="O2739" i="6"/>
  <c r="O2740" i="6"/>
  <c r="O2741" i="6"/>
  <c r="O2742" i="6"/>
  <c r="O2743" i="6"/>
  <c r="O2744" i="6"/>
  <c r="O2745" i="6"/>
  <c r="O2746" i="6"/>
  <c r="O2747" i="6"/>
  <c r="O2748" i="6"/>
  <c r="O2749" i="6"/>
  <c r="O2750" i="6"/>
  <c r="O2751" i="6"/>
  <c r="O2752" i="6"/>
  <c r="O2753" i="6"/>
  <c r="O2754" i="6"/>
  <c r="O2755" i="6"/>
  <c r="O2756" i="6"/>
  <c r="O2757" i="6"/>
  <c r="O2758" i="6"/>
  <c r="O2759" i="6"/>
  <c r="O2760" i="6"/>
  <c r="O2761" i="6"/>
  <c r="O2762" i="6"/>
  <c r="O2763" i="6"/>
  <c r="O2764" i="6"/>
  <c r="O2765" i="6"/>
  <c r="O2766" i="6"/>
  <c r="O2767" i="6"/>
  <c r="O2768" i="6"/>
  <c r="O2769" i="6"/>
  <c r="O2770" i="6"/>
  <c r="O2771" i="6"/>
  <c r="O2772" i="6"/>
  <c r="O2773" i="6"/>
  <c r="O2774" i="6"/>
  <c r="O2775" i="6"/>
  <c r="O2776" i="6"/>
  <c r="O2777" i="6"/>
  <c r="O2778" i="6"/>
  <c r="O2779" i="6"/>
  <c r="O2780" i="6"/>
  <c r="O2781" i="6"/>
  <c r="O2782" i="6"/>
  <c r="O2783" i="6"/>
  <c r="O2784" i="6"/>
  <c r="O2785" i="6"/>
  <c r="O2786" i="6"/>
  <c r="O2787" i="6"/>
  <c r="O2788" i="6"/>
  <c r="O2789" i="6"/>
  <c r="O2790" i="6"/>
  <c r="O2791" i="6"/>
  <c r="O2792" i="6"/>
  <c r="O2793" i="6"/>
  <c r="O2794" i="6"/>
  <c r="O2795" i="6"/>
  <c r="O2796" i="6"/>
  <c r="O2797" i="6"/>
  <c r="O2798" i="6"/>
  <c r="O2799" i="6"/>
  <c r="O2800" i="6"/>
  <c r="O2801" i="6"/>
  <c r="O2802" i="6"/>
  <c r="O2803" i="6"/>
  <c r="O2804" i="6"/>
  <c r="O2805" i="6"/>
  <c r="O2806" i="6"/>
  <c r="O2807" i="6"/>
  <c r="O2808" i="6"/>
  <c r="O2809" i="6"/>
  <c r="O2810" i="6"/>
  <c r="O2811" i="6"/>
  <c r="O2812" i="6"/>
  <c r="O2813" i="6"/>
  <c r="O2814" i="6"/>
  <c r="O2815" i="6"/>
  <c r="O2816" i="6"/>
  <c r="O2817" i="6"/>
  <c r="O2818" i="6"/>
  <c r="O2819" i="6"/>
  <c r="O2820" i="6"/>
  <c r="O2821" i="6"/>
  <c r="O2822" i="6"/>
  <c r="O2823" i="6"/>
  <c r="O2824" i="6"/>
  <c r="O2825" i="6"/>
  <c r="O2826" i="6"/>
  <c r="O2827" i="6"/>
  <c r="O2828" i="6"/>
  <c r="O2829" i="6"/>
  <c r="O2830" i="6"/>
  <c r="O2831" i="6"/>
  <c r="O2832" i="6"/>
  <c r="O2833" i="6"/>
  <c r="O2834" i="6"/>
  <c r="O2835" i="6"/>
  <c r="O2836" i="6"/>
  <c r="O2837" i="6"/>
  <c r="O2838" i="6"/>
  <c r="O2839" i="6"/>
  <c r="O2840" i="6"/>
  <c r="O2841" i="6"/>
  <c r="O2842" i="6"/>
  <c r="O2843" i="6"/>
  <c r="O2844" i="6"/>
  <c r="O2845" i="6"/>
  <c r="O2846" i="6"/>
  <c r="O2847" i="6"/>
  <c r="O2848" i="6"/>
  <c r="O2849" i="6"/>
  <c r="O2850" i="6"/>
  <c r="O2851" i="6"/>
  <c r="O2852" i="6"/>
  <c r="O2853" i="6"/>
  <c r="O2854" i="6"/>
  <c r="O2855" i="6"/>
  <c r="O2856" i="6"/>
  <c r="O2857" i="6"/>
  <c r="O2858" i="6"/>
  <c r="O2859" i="6"/>
  <c r="O2860" i="6"/>
  <c r="O2861" i="6"/>
  <c r="O2862" i="6"/>
  <c r="O2863" i="6"/>
  <c r="O2864" i="6"/>
  <c r="O2865" i="6"/>
  <c r="O2866" i="6"/>
  <c r="O2867" i="6"/>
  <c r="O2868" i="6"/>
  <c r="O2869" i="6"/>
  <c r="O2870" i="6"/>
  <c r="O2871" i="6"/>
  <c r="O2872" i="6"/>
  <c r="O2873" i="6"/>
  <c r="O2874" i="6"/>
  <c r="O2875" i="6"/>
  <c r="O2876" i="6"/>
  <c r="O2877" i="6"/>
  <c r="O2878" i="6"/>
  <c r="O2879" i="6"/>
  <c r="O2880" i="6"/>
  <c r="O2881" i="6"/>
  <c r="O2882" i="6"/>
  <c r="O2883" i="6"/>
  <c r="O2884" i="6"/>
  <c r="O2885" i="6"/>
  <c r="O2886" i="6"/>
  <c r="O2887" i="6"/>
  <c r="O2888" i="6"/>
  <c r="O2889" i="6"/>
  <c r="O2890" i="6"/>
  <c r="O2891" i="6"/>
  <c r="O2892" i="6"/>
  <c r="O2893" i="6"/>
  <c r="O2894" i="6"/>
  <c r="O2895" i="6"/>
  <c r="O2896" i="6"/>
  <c r="O2897" i="6"/>
  <c r="O2898" i="6"/>
  <c r="O2899" i="6"/>
  <c r="O2900" i="6"/>
  <c r="O2901" i="6"/>
  <c r="O2902" i="6"/>
  <c r="O2903" i="6"/>
  <c r="O2904" i="6"/>
  <c r="O2905" i="6"/>
  <c r="O2906" i="6"/>
  <c r="O2907" i="6"/>
  <c r="O2908" i="6"/>
  <c r="O2909" i="6"/>
  <c r="O2910" i="6"/>
  <c r="O2911" i="6"/>
  <c r="O2912" i="6"/>
  <c r="O2913" i="6"/>
  <c r="O2914" i="6"/>
  <c r="O2915" i="6"/>
  <c r="O2916" i="6"/>
  <c r="O2917" i="6"/>
  <c r="O2918" i="6"/>
  <c r="O2919" i="6"/>
  <c r="O2920" i="6"/>
  <c r="O2921" i="6"/>
  <c r="O2922" i="6"/>
  <c r="O2923" i="6"/>
  <c r="O2924" i="6"/>
  <c r="O2925" i="6"/>
  <c r="O2926" i="6"/>
  <c r="O2927" i="6"/>
  <c r="O2928" i="6"/>
  <c r="O2929" i="6"/>
  <c r="O2930" i="6"/>
  <c r="O2931" i="6"/>
  <c r="O2932" i="6"/>
  <c r="O2933" i="6"/>
  <c r="O2934" i="6"/>
  <c r="O2935" i="6"/>
  <c r="O2936" i="6"/>
  <c r="O2937" i="6"/>
  <c r="O2938" i="6"/>
  <c r="O2939" i="6"/>
  <c r="O2940" i="6"/>
  <c r="O2941" i="6"/>
  <c r="O2942" i="6"/>
  <c r="O2943" i="6"/>
  <c r="O2944" i="6"/>
  <c r="O2945" i="6"/>
  <c r="O2946" i="6"/>
  <c r="O2947" i="6"/>
  <c r="O2948" i="6"/>
  <c r="O2949" i="6"/>
  <c r="O2950" i="6"/>
  <c r="O2951" i="6"/>
  <c r="O2952" i="6"/>
  <c r="O2953" i="6"/>
  <c r="O2954" i="6"/>
  <c r="O2955" i="6"/>
  <c r="O2956" i="6"/>
  <c r="O2957" i="6"/>
  <c r="O2958" i="6"/>
  <c r="O2959" i="6"/>
  <c r="O2960" i="6"/>
  <c r="O2961" i="6"/>
  <c r="O2962" i="6"/>
  <c r="O2963" i="6"/>
  <c r="O2964" i="6"/>
  <c r="O2965" i="6"/>
  <c r="O2966" i="6"/>
  <c r="O2967" i="6"/>
  <c r="O2968" i="6"/>
  <c r="O2969" i="6"/>
  <c r="O2970" i="6"/>
  <c r="O2971" i="6"/>
  <c r="O2972" i="6"/>
  <c r="O2973" i="6"/>
  <c r="O2974" i="6"/>
  <c r="O2975" i="6"/>
  <c r="O2976" i="6"/>
  <c r="O2977" i="6"/>
  <c r="O2978" i="6"/>
  <c r="O2979" i="6"/>
  <c r="O2980" i="6"/>
  <c r="O2981" i="6"/>
  <c r="O2982" i="6"/>
  <c r="O2983" i="6"/>
  <c r="O2984" i="6"/>
  <c r="O2985" i="6"/>
  <c r="O2986" i="6"/>
  <c r="O2987" i="6"/>
  <c r="O2988" i="6"/>
  <c r="O2989" i="6"/>
  <c r="O2990" i="6"/>
  <c r="O2991" i="6"/>
  <c r="O2992" i="6"/>
  <c r="O2993" i="6"/>
  <c r="O2994" i="6"/>
  <c r="O2995" i="6"/>
  <c r="O2996" i="6"/>
  <c r="O2997" i="6"/>
  <c r="O2998" i="6"/>
  <c r="O2999" i="6"/>
  <c r="O3000" i="6"/>
  <c r="O3001" i="6"/>
  <c r="O3002" i="6"/>
  <c r="O3003" i="6"/>
  <c r="O3004" i="6"/>
  <c r="O3005" i="6"/>
  <c r="O3006" i="6"/>
  <c r="O3007" i="6"/>
  <c r="O3008" i="6"/>
  <c r="O3009" i="6"/>
  <c r="O3010" i="6"/>
  <c r="O3011" i="6"/>
  <c r="O3012" i="6"/>
  <c r="O3013" i="6"/>
  <c r="O3014" i="6"/>
  <c r="O3015" i="6"/>
  <c r="O3016" i="6"/>
  <c r="O3017" i="6"/>
  <c r="O3018" i="6"/>
  <c r="O3019" i="6"/>
  <c r="O3020" i="6"/>
  <c r="O3021" i="6"/>
  <c r="O3022" i="6"/>
  <c r="O3023" i="6"/>
  <c r="O3024" i="6"/>
  <c r="O3025" i="6"/>
  <c r="O3026" i="6"/>
  <c r="O3027" i="6"/>
  <c r="O3028" i="6"/>
  <c r="O3029" i="6"/>
  <c r="O3030" i="6"/>
  <c r="O3031" i="6"/>
  <c r="O3032" i="6"/>
  <c r="O3033" i="6"/>
  <c r="O3034" i="6"/>
  <c r="O3035" i="6"/>
  <c r="O3036" i="6"/>
  <c r="O3037" i="6"/>
  <c r="O3038" i="6"/>
  <c r="O3039" i="6"/>
  <c r="O3040" i="6"/>
  <c r="O3041" i="6"/>
  <c r="O3042" i="6"/>
  <c r="O3043" i="6"/>
  <c r="O3044" i="6"/>
  <c r="O3045" i="6"/>
  <c r="O3046" i="6"/>
  <c r="O3047" i="6"/>
  <c r="O3048" i="6"/>
  <c r="O3049" i="6"/>
  <c r="O3050" i="6"/>
  <c r="O3051" i="6"/>
  <c r="O3052" i="6"/>
  <c r="O3053" i="6"/>
  <c r="O3054" i="6"/>
  <c r="O3055" i="6"/>
  <c r="O3056" i="6"/>
  <c r="O3057" i="6"/>
  <c r="O3058" i="6"/>
  <c r="O3059" i="6"/>
  <c r="O3060" i="6"/>
  <c r="O3061" i="6"/>
  <c r="O3062" i="6"/>
  <c r="O3063" i="6"/>
  <c r="O3064" i="6"/>
  <c r="O3065" i="6"/>
  <c r="O3066" i="6"/>
  <c r="O3067" i="6"/>
  <c r="O3068" i="6"/>
  <c r="O3069" i="6"/>
  <c r="O3070" i="6"/>
  <c r="O3071" i="6"/>
  <c r="O3072" i="6"/>
  <c r="O3073" i="6"/>
  <c r="O3074" i="6"/>
  <c r="O3075" i="6"/>
  <c r="O3076" i="6"/>
  <c r="O3077" i="6"/>
  <c r="O3078" i="6"/>
  <c r="O3079" i="6"/>
  <c r="O3080" i="6"/>
  <c r="O3081" i="6"/>
  <c r="O3082" i="6"/>
  <c r="O3083" i="6"/>
  <c r="O3084" i="6"/>
  <c r="O3085" i="6"/>
  <c r="O3086" i="6"/>
  <c r="O3087" i="6"/>
  <c r="O3088" i="6"/>
  <c r="O3089" i="6"/>
  <c r="O3090" i="6"/>
  <c r="O3091" i="6"/>
  <c r="O3092" i="6"/>
  <c r="O3093" i="6"/>
  <c r="O3094" i="6"/>
  <c r="O3095" i="6"/>
  <c r="O3096" i="6"/>
  <c r="O3097" i="6"/>
  <c r="O3098" i="6"/>
  <c r="O3099" i="6"/>
  <c r="O3100" i="6"/>
  <c r="O3101" i="6"/>
  <c r="O3102" i="6"/>
  <c r="O3103" i="6"/>
  <c r="O3104" i="6"/>
  <c r="O3105" i="6"/>
  <c r="O3106" i="6"/>
  <c r="O3107" i="6"/>
  <c r="O3108" i="6"/>
  <c r="O3109" i="6"/>
  <c r="O3110" i="6"/>
  <c r="O3111" i="6"/>
  <c r="O3112" i="6"/>
  <c r="O3113" i="6"/>
  <c r="O3114" i="6"/>
  <c r="O3115" i="6"/>
  <c r="O3116" i="6"/>
  <c r="O3117" i="6"/>
  <c r="O3118" i="6"/>
  <c r="O3119" i="6"/>
  <c r="O3120" i="6"/>
  <c r="O3121" i="6"/>
  <c r="O3122" i="6"/>
  <c r="O3123" i="6"/>
  <c r="O3124" i="6"/>
  <c r="O3125" i="6"/>
  <c r="O3126" i="6"/>
  <c r="O3127" i="6"/>
  <c r="O3128" i="6"/>
  <c r="O3129" i="6"/>
  <c r="O3130" i="6"/>
  <c r="O3131" i="6"/>
  <c r="O3132" i="6"/>
  <c r="O3133" i="6"/>
  <c r="O3134" i="6"/>
  <c r="O3135" i="6"/>
  <c r="O3136" i="6"/>
  <c r="O3137" i="6"/>
  <c r="O3138" i="6"/>
  <c r="O3139" i="6"/>
  <c r="O3140" i="6"/>
  <c r="O3141" i="6"/>
  <c r="O3142" i="6"/>
  <c r="O3143" i="6"/>
  <c r="O3144" i="6"/>
  <c r="O3145" i="6"/>
  <c r="O3146" i="6"/>
  <c r="O3147" i="6"/>
  <c r="O3148" i="6"/>
  <c r="O3149" i="6"/>
  <c r="O3150" i="6"/>
  <c r="O3151" i="6"/>
  <c r="O3152" i="6"/>
  <c r="O3153" i="6"/>
  <c r="O3154" i="6"/>
  <c r="O3155" i="6"/>
  <c r="O3156" i="6"/>
  <c r="O3157" i="6"/>
  <c r="O3158" i="6"/>
  <c r="O3159" i="6"/>
  <c r="O3160" i="6"/>
  <c r="O3161" i="6"/>
  <c r="O3162" i="6"/>
  <c r="O3163" i="6"/>
  <c r="O3164" i="6"/>
  <c r="O3165" i="6"/>
  <c r="O3166" i="6"/>
  <c r="O3167" i="6"/>
  <c r="O3168" i="6"/>
  <c r="O3169" i="6"/>
  <c r="O3170" i="6"/>
  <c r="O3171" i="6"/>
  <c r="O3172" i="6"/>
  <c r="O3173" i="6"/>
  <c r="O3174" i="6"/>
  <c r="O3175" i="6"/>
  <c r="O3176" i="6"/>
  <c r="O3177" i="6"/>
  <c r="O3178" i="6"/>
  <c r="O3179" i="6"/>
  <c r="O3180" i="6"/>
  <c r="O3181" i="6"/>
  <c r="O3182" i="6"/>
  <c r="O3183" i="6"/>
  <c r="O3184" i="6"/>
  <c r="O3185" i="6"/>
  <c r="O3186" i="6"/>
  <c r="O3187" i="6"/>
  <c r="O3188" i="6"/>
  <c r="O3189" i="6"/>
  <c r="O3190" i="6"/>
  <c r="O3191" i="6"/>
  <c r="O3192" i="6"/>
  <c r="O3193" i="6"/>
  <c r="O3194" i="6"/>
  <c r="O3195" i="6"/>
  <c r="O3196" i="6"/>
  <c r="O3197" i="6"/>
  <c r="O3198" i="6"/>
  <c r="O3199" i="6"/>
  <c r="O3200" i="6"/>
  <c r="O3201" i="6"/>
  <c r="O3202" i="6"/>
  <c r="O3203" i="6"/>
  <c r="O3204" i="6"/>
  <c r="O3205" i="6"/>
  <c r="O3206" i="6"/>
  <c r="O3207" i="6"/>
  <c r="O3208" i="6"/>
  <c r="O3209" i="6"/>
  <c r="O3210" i="6"/>
  <c r="O3211" i="6"/>
  <c r="O3212" i="6"/>
  <c r="O3213" i="6"/>
  <c r="O3214" i="6"/>
  <c r="O3215" i="6"/>
  <c r="O3216" i="6"/>
  <c r="O3217" i="6"/>
  <c r="O3218" i="6"/>
  <c r="O3219" i="6"/>
  <c r="O3220" i="6"/>
  <c r="O3221" i="6"/>
  <c r="O3222" i="6"/>
  <c r="O3223" i="6"/>
  <c r="O3224" i="6"/>
  <c r="O3225" i="6"/>
  <c r="O3226" i="6"/>
  <c r="O3227" i="6"/>
  <c r="O3228" i="6"/>
  <c r="O3229" i="6"/>
  <c r="O3230" i="6"/>
  <c r="O3231" i="6"/>
  <c r="O3232" i="6"/>
  <c r="O3233" i="6"/>
  <c r="O3234" i="6"/>
  <c r="O3235" i="6"/>
  <c r="O3236" i="6"/>
  <c r="O3237" i="6"/>
  <c r="O3238" i="6"/>
  <c r="O3239" i="6"/>
  <c r="O3240" i="6"/>
  <c r="O3241" i="6"/>
  <c r="O3242" i="6"/>
  <c r="O3243" i="6"/>
  <c r="O3244" i="6"/>
  <c r="O3245" i="6"/>
  <c r="O3246" i="6"/>
  <c r="O3247" i="6"/>
  <c r="O3248" i="6"/>
  <c r="O3249" i="6"/>
  <c r="O3250" i="6"/>
  <c r="O3251" i="6"/>
  <c r="O3252" i="6"/>
  <c r="O3253" i="6"/>
  <c r="O3254" i="6"/>
  <c r="O3255" i="6"/>
  <c r="O3256" i="6"/>
  <c r="O3257" i="6"/>
  <c r="O3258" i="6"/>
  <c r="O3259" i="6"/>
  <c r="O3260" i="6"/>
  <c r="O3261" i="6"/>
  <c r="O3262" i="6"/>
  <c r="O3263" i="6"/>
  <c r="O3264" i="6"/>
  <c r="O3265" i="6"/>
  <c r="O3266" i="6"/>
  <c r="O3267" i="6"/>
  <c r="O3268" i="6"/>
  <c r="O3269" i="6"/>
  <c r="O3270" i="6"/>
  <c r="O3271" i="6"/>
  <c r="O3272" i="6"/>
  <c r="O3273" i="6"/>
  <c r="O3274" i="6"/>
  <c r="O3275" i="6"/>
  <c r="O3276" i="6"/>
  <c r="O3277" i="6"/>
  <c r="O3278" i="6"/>
  <c r="O3279" i="6"/>
  <c r="O3280" i="6"/>
  <c r="O3281" i="6"/>
  <c r="O3282" i="6"/>
  <c r="O3283" i="6"/>
  <c r="O3284" i="6"/>
  <c r="O3285" i="6"/>
  <c r="O3286" i="6"/>
  <c r="O3287" i="6"/>
  <c r="O3288" i="6"/>
  <c r="O3289" i="6"/>
  <c r="O3290" i="6"/>
  <c r="O3291" i="6"/>
  <c r="O3292" i="6"/>
  <c r="O3293" i="6"/>
  <c r="O3294" i="6"/>
  <c r="O3295" i="6"/>
  <c r="O3296" i="6"/>
  <c r="O3297" i="6"/>
  <c r="O3298" i="6"/>
  <c r="O3299" i="6"/>
  <c r="O3300" i="6"/>
  <c r="O3301" i="6"/>
  <c r="O3302" i="6"/>
  <c r="O3303" i="6"/>
  <c r="O3304" i="6"/>
  <c r="O3305" i="6"/>
  <c r="O3306" i="6"/>
  <c r="O3307" i="6"/>
  <c r="O3308" i="6"/>
  <c r="O3309" i="6"/>
  <c r="O3310" i="6"/>
  <c r="O3311" i="6"/>
  <c r="O3312" i="6"/>
  <c r="O3313" i="6"/>
  <c r="O3314" i="6"/>
  <c r="O3315" i="6"/>
  <c r="O3316" i="6"/>
  <c r="O3317" i="6"/>
  <c r="O3318" i="6"/>
  <c r="O3319" i="6"/>
  <c r="O3320" i="6"/>
  <c r="O3321" i="6"/>
  <c r="O3322" i="6"/>
  <c r="O3323" i="6"/>
  <c r="O3324" i="6"/>
  <c r="O3325" i="6"/>
  <c r="O3326" i="6"/>
  <c r="O3327" i="6"/>
  <c r="O3328" i="6"/>
  <c r="O3329" i="6"/>
  <c r="O3330" i="6"/>
  <c r="O3331" i="6"/>
  <c r="O3332" i="6"/>
  <c r="O3333" i="6"/>
  <c r="O3334" i="6"/>
  <c r="O3335" i="6"/>
  <c r="O3336" i="6"/>
  <c r="O3337" i="6"/>
  <c r="O3338" i="6"/>
  <c r="O3339" i="6"/>
  <c r="O3340" i="6"/>
  <c r="O3341" i="6"/>
  <c r="O3342" i="6"/>
  <c r="O3343" i="6"/>
  <c r="O3344" i="6"/>
  <c r="O3345" i="6"/>
  <c r="O3346" i="6"/>
  <c r="O3347" i="6"/>
  <c r="O3348" i="6"/>
  <c r="O3349" i="6"/>
  <c r="O3350" i="6"/>
  <c r="O3351" i="6"/>
  <c r="O3352" i="6"/>
  <c r="O3353" i="6"/>
  <c r="O3354" i="6"/>
  <c r="O3355" i="6"/>
  <c r="O3356" i="6"/>
  <c r="O3357" i="6"/>
  <c r="O3358" i="6"/>
  <c r="O3359" i="6"/>
  <c r="O3360" i="6"/>
  <c r="O3361" i="6"/>
  <c r="O3362" i="6"/>
  <c r="O3363" i="6"/>
  <c r="O3364" i="6"/>
  <c r="O3365" i="6"/>
  <c r="O3366" i="6"/>
  <c r="O3367" i="6"/>
  <c r="O3368" i="6"/>
  <c r="O3369" i="6"/>
  <c r="O3370" i="6"/>
  <c r="O3371" i="6"/>
  <c r="O3372" i="6"/>
  <c r="O3373" i="6"/>
  <c r="O3374" i="6"/>
  <c r="O3375" i="6"/>
  <c r="O3376" i="6"/>
  <c r="O3377" i="6"/>
  <c r="O3378" i="6"/>
  <c r="O3379" i="6"/>
  <c r="O3380" i="6"/>
  <c r="O3381" i="6"/>
  <c r="O3382" i="6"/>
  <c r="O3383" i="6"/>
  <c r="O3384" i="6"/>
  <c r="O3385" i="6"/>
  <c r="O3386" i="6"/>
  <c r="O3387" i="6"/>
  <c r="O3388" i="6"/>
  <c r="O3389" i="6"/>
  <c r="O3390" i="6"/>
  <c r="O3391" i="6"/>
  <c r="O3392" i="6"/>
  <c r="O3393" i="6"/>
  <c r="O3394" i="6"/>
  <c r="O3395" i="6"/>
  <c r="O3396" i="6"/>
  <c r="O3397" i="6"/>
  <c r="O3398" i="6"/>
  <c r="O3399" i="6"/>
  <c r="O3400" i="6"/>
  <c r="O3401" i="6"/>
  <c r="O3402" i="6"/>
  <c r="O3403" i="6"/>
  <c r="O3404" i="6"/>
  <c r="O3405" i="6"/>
  <c r="O3406" i="6"/>
  <c r="O3407" i="6"/>
  <c r="O3408" i="6"/>
  <c r="O3409" i="6"/>
  <c r="O3410" i="6"/>
  <c r="O3411" i="6"/>
  <c r="O3412" i="6"/>
  <c r="O3413" i="6"/>
  <c r="O3414" i="6"/>
  <c r="O3415" i="6"/>
  <c r="O3416" i="6"/>
  <c r="O3417" i="6"/>
  <c r="O3418" i="6"/>
  <c r="O3419" i="6"/>
  <c r="O3420" i="6"/>
  <c r="O3421" i="6"/>
  <c r="O3422" i="6"/>
  <c r="O3423" i="6"/>
  <c r="O3424" i="6"/>
  <c r="O3425" i="6"/>
  <c r="O3426" i="6"/>
  <c r="O3427" i="6"/>
  <c r="O3428" i="6"/>
  <c r="O3429" i="6"/>
  <c r="O3430" i="6"/>
  <c r="O3431" i="6"/>
  <c r="O3432" i="6"/>
  <c r="O3433" i="6"/>
  <c r="O3434" i="6"/>
  <c r="O3435" i="6"/>
  <c r="O3436" i="6"/>
  <c r="O3437" i="6"/>
  <c r="O3438" i="6"/>
  <c r="O3439" i="6"/>
  <c r="O3440" i="6"/>
  <c r="O3441" i="6"/>
  <c r="O3442" i="6"/>
  <c r="O3443" i="6"/>
  <c r="O3444" i="6"/>
  <c r="O3445" i="6"/>
  <c r="O3446" i="6"/>
  <c r="O3447" i="6"/>
  <c r="O3448" i="6"/>
  <c r="O3449" i="6"/>
  <c r="O3450" i="6"/>
  <c r="O3451" i="6"/>
  <c r="O3452" i="6"/>
  <c r="O3453" i="6"/>
  <c r="O3454" i="6"/>
  <c r="O3455" i="6"/>
  <c r="O3456" i="6"/>
  <c r="O3457" i="6"/>
  <c r="O3458" i="6"/>
  <c r="O3459" i="6"/>
  <c r="O3460" i="6"/>
  <c r="O3461" i="6"/>
  <c r="O3462" i="6"/>
  <c r="O3463" i="6"/>
  <c r="O3464" i="6"/>
  <c r="O3465" i="6"/>
  <c r="O3466" i="6"/>
  <c r="O3467" i="6"/>
  <c r="O3468" i="6"/>
  <c r="O3469" i="6"/>
  <c r="O3470" i="6"/>
  <c r="O3471" i="6"/>
  <c r="O3472" i="6"/>
  <c r="O3473" i="6"/>
  <c r="O3474" i="6"/>
  <c r="O3475" i="6"/>
  <c r="O3476" i="6"/>
  <c r="O3477" i="6"/>
  <c r="O3478" i="6"/>
  <c r="O3479" i="6"/>
  <c r="O3480" i="6"/>
  <c r="O3481" i="6"/>
  <c r="O3482" i="6"/>
  <c r="O3483" i="6"/>
  <c r="O3484" i="6"/>
  <c r="O3485" i="6"/>
  <c r="O3486" i="6"/>
  <c r="O3487" i="6"/>
  <c r="O3488" i="6"/>
  <c r="O3489" i="6"/>
  <c r="O3490" i="6"/>
  <c r="O3491" i="6"/>
  <c r="O3492" i="6"/>
  <c r="O3493" i="6"/>
  <c r="O3494" i="6"/>
  <c r="O3495" i="6"/>
  <c r="O3496" i="6"/>
  <c r="O3497" i="6"/>
  <c r="O3498" i="6"/>
  <c r="O3499" i="6"/>
  <c r="O3500" i="6"/>
  <c r="O3501" i="6"/>
  <c r="O3502" i="6"/>
  <c r="O3503" i="6"/>
  <c r="O3504" i="6"/>
  <c r="O3505" i="6"/>
  <c r="O3506" i="6"/>
  <c r="O3507" i="6"/>
  <c r="O3508" i="6"/>
  <c r="O3509" i="6"/>
  <c r="O3510" i="6"/>
  <c r="O3511" i="6"/>
  <c r="O3512" i="6"/>
  <c r="O3513" i="6"/>
  <c r="O3514" i="6"/>
  <c r="O3515" i="6"/>
  <c r="O3516" i="6"/>
  <c r="O3517" i="6"/>
  <c r="O3518" i="6"/>
  <c r="O3519" i="6"/>
  <c r="O3520" i="6"/>
  <c r="O3521" i="6"/>
  <c r="O3522" i="6"/>
  <c r="O3523" i="6"/>
  <c r="O3524" i="6"/>
  <c r="O3525" i="6"/>
  <c r="O3526" i="6"/>
  <c r="O3527" i="6"/>
  <c r="O3528" i="6"/>
  <c r="O3529" i="6"/>
  <c r="O3530" i="6"/>
  <c r="O3531" i="6"/>
  <c r="O3532" i="6"/>
  <c r="O3533" i="6"/>
  <c r="O3534" i="6"/>
  <c r="O3535" i="6"/>
  <c r="O3536" i="6"/>
  <c r="O3537" i="6"/>
  <c r="O3538" i="6"/>
  <c r="O3539" i="6"/>
  <c r="O3540" i="6"/>
  <c r="O3541" i="6"/>
  <c r="O3542" i="6"/>
  <c r="O3543" i="6"/>
  <c r="O3544" i="6"/>
  <c r="O3545" i="6"/>
  <c r="O3546" i="6"/>
  <c r="O3547" i="6"/>
  <c r="O3548" i="6"/>
  <c r="O3549" i="6"/>
  <c r="O3550" i="6"/>
  <c r="O3551" i="6"/>
  <c r="O3552" i="6"/>
  <c r="O3553" i="6"/>
  <c r="O3554" i="6"/>
  <c r="O3555" i="6"/>
  <c r="O3556" i="6"/>
  <c r="O3557" i="6"/>
  <c r="O3558" i="6"/>
  <c r="O3559" i="6"/>
  <c r="O3560" i="6"/>
  <c r="O3561" i="6"/>
  <c r="O3562" i="6"/>
  <c r="O3563" i="6"/>
  <c r="O3564" i="6"/>
  <c r="O3565" i="6"/>
  <c r="O3566" i="6"/>
  <c r="O3567" i="6"/>
  <c r="O3568" i="6"/>
  <c r="O3569" i="6"/>
  <c r="O3570" i="6"/>
  <c r="O3571" i="6"/>
  <c r="O3572" i="6"/>
  <c r="O3573" i="6"/>
  <c r="O3574" i="6"/>
  <c r="O3575" i="6"/>
  <c r="O3576" i="6"/>
  <c r="O3577" i="6"/>
  <c r="O3578" i="6"/>
  <c r="O3579" i="6"/>
  <c r="O3580" i="6"/>
  <c r="O3581" i="6"/>
  <c r="O3582" i="6"/>
  <c r="O3583" i="6"/>
  <c r="O3584" i="6"/>
  <c r="O3585" i="6"/>
  <c r="O3586" i="6"/>
  <c r="O3587" i="6"/>
  <c r="O3588" i="6"/>
  <c r="O3589" i="6"/>
  <c r="O3590" i="6"/>
  <c r="O3591" i="6"/>
  <c r="O3592" i="6"/>
  <c r="O3593" i="6"/>
  <c r="O3594" i="6"/>
  <c r="O3595" i="6"/>
  <c r="O3596" i="6"/>
  <c r="O3597" i="6"/>
  <c r="O3598" i="6"/>
  <c r="O3599" i="6"/>
  <c r="O3600" i="6"/>
  <c r="O3601" i="6"/>
  <c r="O3602" i="6"/>
  <c r="O3603" i="6"/>
  <c r="O3604" i="6"/>
  <c r="O3605" i="6"/>
  <c r="O3606" i="6"/>
  <c r="O3607" i="6"/>
  <c r="O3608" i="6"/>
  <c r="O3609" i="6"/>
  <c r="O3610" i="6"/>
  <c r="O3611" i="6"/>
  <c r="O3612" i="6"/>
  <c r="O3613" i="6"/>
  <c r="O3614" i="6"/>
  <c r="O3615" i="6"/>
  <c r="O3616" i="6"/>
  <c r="O3617" i="6"/>
  <c r="O3618" i="6"/>
  <c r="O3619" i="6"/>
  <c r="O3620" i="6"/>
  <c r="O3621" i="6"/>
  <c r="O3622" i="6"/>
  <c r="O3623" i="6"/>
  <c r="O3624" i="6"/>
  <c r="O3625" i="6"/>
  <c r="O3626" i="6"/>
  <c r="O3627" i="6"/>
  <c r="O3628" i="6"/>
  <c r="O3629" i="6"/>
  <c r="O3630" i="6"/>
  <c r="O3631" i="6"/>
  <c r="O3632" i="6"/>
  <c r="O3633" i="6"/>
  <c r="O3634" i="6"/>
  <c r="O3635" i="6"/>
  <c r="O3636" i="6"/>
  <c r="O3637" i="6"/>
  <c r="O3638" i="6"/>
  <c r="O3639" i="6"/>
  <c r="O3640" i="6"/>
  <c r="O3641" i="6"/>
  <c r="O3642" i="6"/>
  <c r="O3643" i="6"/>
  <c r="O3644" i="6"/>
  <c r="O3645" i="6"/>
  <c r="O3646" i="6"/>
  <c r="O3647" i="6"/>
  <c r="O3648" i="6"/>
  <c r="O3649" i="6"/>
  <c r="O3650" i="6"/>
  <c r="O3651" i="6"/>
  <c r="O3652" i="6"/>
  <c r="O3653" i="6"/>
  <c r="O3654" i="6"/>
  <c r="O3655" i="6"/>
  <c r="O3656" i="6"/>
  <c r="O3657" i="6"/>
  <c r="O3658" i="6"/>
  <c r="O3659" i="6"/>
  <c r="O3660" i="6"/>
  <c r="O3661" i="6"/>
  <c r="O3662" i="6"/>
  <c r="O3663" i="6"/>
  <c r="O3664" i="6"/>
  <c r="O3665" i="6"/>
  <c r="O3666" i="6"/>
  <c r="O3667" i="6"/>
  <c r="O3668" i="6"/>
  <c r="O3669" i="6"/>
  <c r="O3670" i="6"/>
  <c r="O3671" i="6"/>
  <c r="O3672" i="6"/>
  <c r="O3673" i="6"/>
  <c r="O3674" i="6"/>
  <c r="O3675" i="6"/>
  <c r="O3676" i="6"/>
  <c r="O3677" i="6"/>
  <c r="O3678" i="6"/>
  <c r="O3679" i="6"/>
  <c r="O3680" i="6"/>
  <c r="O3681" i="6"/>
  <c r="O3682" i="6"/>
  <c r="O3683" i="6"/>
  <c r="O3684" i="6"/>
  <c r="O3685" i="6"/>
  <c r="O3686" i="6"/>
  <c r="O3687" i="6"/>
  <c r="O3688" i="6"/>
  <c r="O3689" i="6"/>
  <c r="O3690" i="6"/>
  <c r="O3691" i="6"/>
  <c r="O3692" i="6"/>
  <c r="O3693" i="6"/>
  <c r="O3694" i="6"/>
  <c r="O3695" i="6"/>
  <c r="O3696" i="6"/>
  <c r="O3697" i="6"/>
  <c r="O3698" i="6"/>
  <c r="O3699" i="6"/>
  <c r="O3700" i="6"/>
  <c r="O3701" i="6"/>
  <c r="O3702" i="6"/>
  <c r="O3703" i="6"/>
  <c r="O3704" i="6"/>
  <c r="O3705" i="6"/>
  <c r="O3706" i="6"/>
  <c r="O3707" i="6"/>
  <c r="O3708" i="6"/>
  <c r="O3709" i="6"/>
  <c r="O3710" i="6"/>
  <c r="O3711" i="6"/>
  <c r="O3712" i="6"/>
  <c r="O3713" i="6"/>
  <c r="O3714" i="6"/>
  <c r="O3715" i="6"/>
  <c r="O3716" i="6"/>
  <c r="O3717" i="6"/>
  <c r="O3718" i="6"/>
  <c r="O3719" i="6"/>
  <c r="O3720" i="6"/>
  <c r="O3721" i="6"/>
  <c r="O3722" i="6"/>
  <c r="O3723" i="6"/>
  <c r="O3724" i="6"/>
  <c r="O3725" i="6"/>
  <c r="O3726" i="6"/>
  <c r="O3727" i="6"/>
  <c r="O3728" i="6"/>
  <c r="O3729" i="6"/>
  <c r="O3730" i="6"/>
  <c r="O3731" i="6"/>
  <c r="O3732" i="6"/>
  <c r="O3733" i="6"/>
  <c r="O3734" i="6"/>
  <c r="O3735" i="6"/>
  <c r="O3736" i="6"/>
  <c r="O3737" i="6"/>
  <c r="O3738" i="6"/>
  <c r="O3739" i="6"/>
  <c r="O3740" i="6"/>
  <c r="O3741" i="6"/>
  <c r="O3742" i="6"/>
  <c r="O3743" i="6"/>
  <c r="O3744" i="6"/>
  <c r="O3745" i="6"/>
  <c r="O3746" i="6"/>
  <c r="O3747" i="6"/>
  <c r="O3748" i="6"/>
  <c r="O3749" i="6"/>
  <c r="O3750" i="6"/>
  <c r="O3751" i="6"/>
  <c r="O3752" i="6"/>
  <c r="O3753" i="6"/>
  <c r="O3754" i="6"/>
  <c r="O3755" i="6"/>
  <c r="O3756" i="6"/>
  <c r="O3757" i="6"/>
  <c r="O3758" i="6"/>
  <c r="O3759" i="6"/>
  <c r="O3760" i="6"/>
  <c r="O3761" i="6"/>
  <c r="O3762" i="6"/>
  <c r="O3763" i="6"/>
  <c r="O3764" i="6"/>
  <c r="O3765" i="6"/>
  <c r="O3766" i="6"/>
  <c r="O3767" i="6"/>
  <c r="O3768" i="6"/>
  <c r="O3769" i="6"/>
  <c r="O3770" i="6"/>
  <c r="O3771" i="6"/>
  <c r="O3772" i="6"/>
  <c r="O3773" i="6"/>
  <c r="O3774" i="6"/>
  <c r="O3775" i="6"/>
  <c r="O3776" i="6"/>
  <c r="O3777" i="6"/>
  <c r="O3778" i="6"/>
  <c r="O3779" i="6"/>
  <c r="O3780" i="6"/>
  <c r="O3781" i="6"/>
  <c r="O3782" i="6"/>
  <c r="O3783" i="6"/>
  <c r="O3784" i="6"/>
  <c r="O3785" i="6"/>
  <c r="O3786" i="6"/>
  <c r="O3787" i="6"/>
  <c r="O3788" i="6"/>
  <c r="O3789" i="6"/>
  <c r="O3790" i="6"/>
  <c r="O3791" i="6"/>
  <c r="O3792" i="6"/>
  <c r="O3793" i="6"/>
  <c r="O3794" i="6"/>
  <c r="O3795" i="6"/>
  <c r="O3796" i="6"/>
  <c r="O3797" i="6"/>
  <c r="O3798" i="6"/>
  <c r="O3799" i="6"/>
  <c r="O3800" i="6"/>
  <c r="O3801" i="6"/>
  <c r="O3802" i="6"/>
  <c r="O3803" i="6"/>
  <c r="O3804" i="6"/>
  <c r="O3805" i="6"/>
  <c r="O3806" i="6"/>
  <c r="O3807" i="6"/>
  <c r="O3808" i="6"/>
  <c r="O3809" i="6"/>
  <c r="O3810" i="6"/>
  <c r="O3811" i="6"/>
  <c r="O3812" i="6"/>
  <c r="O3813" i="6"/>
  <c r="O3814" i="6"/>
  <c r="O3815" i="6"/>
  <c r="O3816" i="6"/>
  <c r="O3817" i="6"/>
  <c r="O3818" i="6"/>
  <c r="O3819" i="6"/>
  <c r="O3820" i="6"/>
  <c r="O3821" i="6"/>
  <c r="O3822" i="6"/>
  <c r="O3823" i="6"/>
  <c r="O3824" i="6"/>
  <c r="O3825" i="6"/>
  <c r="O3826" i="6"/>
  <c r="O3827" i="6"/>
  <c r="O3828" i="6"/>
  <c r="O3829" i="6"/>
  <c r="O3830" i="6"/>
  <c r="O3831" i="6"/>
  <c r="O3832" i="6"/>
  <c r="O3833" i="6"/>
  <c r="O3834" i="6"/>
  <c r="O3835" i="6"/>
  <c r="O3836" i="6"/>
  <c r="O3837" i="6"/>
  <c r="O3838" i="6"/>
  <c r="O3839" i="6"/>
  <c r="O3840" i="6"/>
  <c r="O3841" i="6"/>
  <c r="O3842" i="6"/>
  <c r="O3843" i="6"/>
  <c r="O3844" i="6"/>
  <c r="O3845" i="6"/>
  <c r="O3846" i="6"/>
  <c r="O3847" i="6"/>
  <c r="O3848" i="6"/>
  <c r="O3849" i="6"/>
  <c r="O3850" i="6"/>
  <c r="O3851" i="6"/>
  <c r="O3852" i="6"/>
  <c r="O3853" i="6"/>
  <c r="O3854" i="6"/>
  <c r="O3855" i="6"/>
  <c r="O3856" i="6"/>
  <c r="O3857" i="6"/>
  <c r="O3858" i="6"/>
  <c r="O3859" i="6"/>
  <c r="O3860" i="6"/>
  <c r="O3861" i="6"/>
  <c r="O3862" i="6"/>
  <c r="O3863" i="6"/>
  <c r="O3864" i="6"/>
  <c r="O3865" i="6"/>
  <c r="O3866" i="6"/>
  <c r="O3867" i="6"/>
  <c r="O3868" i="6"/>
  <c r="O3869" i="6"/>
  <c r="O3870" i="6"/>
  <c r="O3871" i="6"/>
  <c r="O3872" i="6"/>
  <c r="O3873" i="6"/>
  <c r="O3874" i="6"/>
  <c r="O3875" i="6"/>
  <c r="O3876" i="6"/>
  <c r="O3877" i="6"/>
  <c r="O3878" i="6"/>
  <c r="O3879" i="6"/>
  <c r="O3880" i="6"/>
  <c r="O3881" i="6"/>
  <c r="O3882" i="6"/>
  <c r="O3883" i="6"/>
  <c r="O3884" i="6"/>
  <c r="O3885" i="6"/>
  <c r="O3886" i="6"/>
  <c r="O3887" i="6"/>
  <c r="O3888" i="6"/>
  <c r="O3889" i="6"/>
  <c r="O3890" i="6"/>
  <c r="O3891" i="6"/>
  <c r="O3892" i="6"/>
  <c r="O3893" i="6"/>
  <c r="O3894" i="6"/>
  <c r="O3895" i="6"/>
  <c r="O3896" i="6"/>
  <c r="O3897" i="6"/>
  <c r="O3898" i="6"/>
  <c r="O3899" i="6"/>
  <c r="O3900" i="6"/>
  <c r="O3901" i="6"/>
  <c r="O3902" i="6"/>
  <c r="O3903" i="6"/>
  <c r="O3904" i="6"/>
  <c r="O3905" i="6"/>
  <c r="O3906" i="6"/>
  <c r="O3907" i="6"/>
  <c r="O3908" i="6"/>
  <c r="O3909" i="6"/>
  <c r="O3910" i="6"/>
  <c r="O3911" i="6"/>
  <c r="O3912" i="6"/>
  <c r="O3913" i="6"/>
  <c r="O3914" i="6"/>
  <c r="O3915" i="6"/>
  <c r="O3916" i="6"/>
  <c r="O3917" i="6"/>
  <c r="O3918" i="6"/>
  <c r="O3919" i="6"/>
  <c r="O3920" i="6"/>
  <c r="O3921" i="6"/>
  <c r="O3922" i="6"/>
  <c r="O3923" i="6"/>
  <c r="O3924" i="6"/>
  <c r="O3925" i="6"/>
  <c r="O3926" i="6"/>
  <c r="O3927" i="6"/>
  <c r="O3928" i="6"/>
  <c r="O3929" i="6"/>
  <c r="O3930" i="6"/>
  <c r="O3931" i="6"/>
  <c r="O3932" i="6"/>
  <c r="O3933" i="6"/>
  <c r="O3934" i="6"/>
  <c r="O3935" i="6"/>
  <c r="O3936" i="6"/>
  <c r="O3937" i="6"/>
  <c r="O3938" i="6"/>
  <c r="O3939" i="6"/>
  <c r="O3940" i="6"/>
  <c r="O3941" i="6"/>
  <c r="O3942" i="6"/>
  <c r="O3943" i="6"/>
  <c r="O3944" i="6"/>
  <c r="O3945" i="6"/>
  <c r="O3946" i="6"/>
  <c r="O3947" i="6"/>
  <c r="O3948" i="6"/>
  <c r="O3949" i="6"/>
  <c r="O3950" i="6"/>
  <c r="O3951" i="6"/>
  <c r="O3952" i="6"/>
  <c r="O3953" i="6"/>
  <c r="O3954" i="6"/>
  <c r="O3955" i="6"/>
  <c r="O3956" i="6"/>
  <c r="O3957" i="6"/>
  <c r="O3958" i="6"/>
  <c r="O3959" i="6"/>
  <c r="O3960" i="6"/>
  <c r="O3961" i="6"/>
  <c r="O3962" i="6"/>
  <c r="O3963" i="6"/>
  <c r="O3964" i="6"/>
  <c r="O3965" i="6"/>
  <c r="O3966" i="6"/>
  <c r="O3967" i="6"/>
  <c r="O3968" i="6"/>
  <c r="O3969" i="6"/>
  <c r="O3970" i="6"/>
  <c r="O3971" i="6"/>
  <c r="O3972" i="6"/>
  <c r="O3973" i="6"/>
  <c r="O3974" i="6"/>
  <c r="O3975" i="6"/>
  <c r="O3976" i="6"/>
  <c r="O3977" i="6"/>
  <c r="O3978" i="6"/>
  <c r="O3979" i="6"/>
  <c r="O3980" i="6"/>
  <c r="O3981" i="6"/>
  <c r="O3982" i="6"/>
  <c r="O3983" i="6"/>
  <c r="O3984" i="6"/>
  <c r="O3985" i="6"/>
  <c r="O3986" i="6"/>
  <c r="O3987" i="6"/>
  <c r="O3988" i="6"/>
  <c r="O3989" i="6"/>
  <c r="O3990" i="6"/>
  <c r="O3991" i="6"/>
  <c r="O3992" i="6"/>
  <c r="O3993" i="6"/>
  <c r="O3994" i="6"/>
  <c r="O3995" i="6"/>
  <c r="O3996" i="6"/>
  <c r="O3997" i="6"/>
  <c r="O3998" i="6"/>
  <c r="O3999" i="6"/>
  <c r="O4000" i="6"/>
  <c r="O4001" i="6"/>
  <c r="O4002" i="6"/>
  <c r="O4003" i="6"/>
  <c r="O4004" i="6"/>
  <c r="O4005" i="6"/>
  <c r="O4006" i="6"/>
  <c r="O4007" i="6"/>
  <c r="O4008" i="6"/>
  <c r="O4009" i="6"/>
  <c r="O4010" i="6"/>
  <c r="O4011" i="6"/>
  <c r="O4012" i="6"/>
  <c r="O4013" i="6"/>
  <c r="O4014" i="6"/>
  <c r="O4015" i="6"/>
  <c r="O4016" i="6"/>
  <c r="O4017" i="6"/>
  <c r="O4018" i="6"/>
  <c r="O4019" i="6"/>
  <c r="O4020" i="6"/>
  <c r="O4021" i="6"/>
  <c r="O4022" i="6"/>
  <c r="O4023" i="6"/>
  <c r="O4024" i="6"/>
  <c r="O4025" i="6"/>
  <c r="O4026" i="6"/>
  <c r="O4027" i="6"/>
  <c r="O4028" i="6"/>
  <c r="O4029" i="6"/>
  <c r="O4030" i="6"/>
  <c r="O4031" i="6"/>
  <c r="O4032" i="6"/>
  <c r="O4033" i="6"/>
  <c r="O4034" i="6"/>
  <c r="O4035" i="6"/>
  <c r="O4036" i="6"/>
  <c r="O4037" i="6"/>
  <c r="O4038" i="6"/>
  <c r="O4039" i="6"/>
  <c r="O4040" i="6"/>
  <c r="O4041" i="6"/>
  <c r="O4042" i="6"/>
  <c r="O4043" i="6"/>
  <c r="O4044" i="6"/>
  <c r="O4045" i="6"/>
  <c r="O4046" i="6"/>
  <c r="O4047" i="6"/>
  <c r="O4048" i="6"/>
  <c r="O4049" i="6"/>
  <c r="O4050" i="6"/>
  <c r="O4051" i="6"/>
  <c r="O4052" i="6"/>
  <c r="O4053" i="6"/>
  <c r="O4054" i="6"/>
  <c r="O4055" i="6"/>
  <c r="O4056" i="6"/>
  <c r="O4057" i="6"/>
  <c r="O4058" i="6"/>
  <c r="O4059" i="6"/>
  <c r="O4060" i="6"/>
  <c r="O4061" i="6"/>
  <c r="O4062" i="6"/>
  <c r="O4063" i="6"/>
  <c r="O4064" i="6"/>
  <c r="O4065" i="6"/>
  <c r="O4066" i="6"/>
  <c r="O4067" i="6"/>
  <c r="O4068" i="6"/>
  <c r="O4069" i="6"/>
  <c r="O4070" i="6"/>
  <c r="O4071" i="6"/>
  <c r="O4072" i="6"/>
  <c r="O4073" i="6"/>
  <c r="O4074" i="6"/>
  <c r="O4075" i="6"/>
  <c r="O4076" i="6"/>
  <c r="O4077" i="6"/>
  <c r="O4078" i="6"/>
  <c r="O4079" i="6"/>
  <c r="O4080" i="6"/>
  <c r="O4081" i="6"/>
  <c r="O4082" i="6"/>
  <c r="O4083" i="6"/>
  <c r="O4084" i="6"/>
  <c r="O4085" i="6"/>
  <c r="O4086" i="6"/>
  <c r="O4087" i="6"/>
  <c r="O4088" i="6"/>
  <c r="O4089" i="6"/>
  <c r="O4090" i="6"/>
  <c r="O4091" i="6"/>
  <c r="O4092" i="6"/>
  <c r="O4093" i="6"/>
  <c r="O4094" i="6"/>
  <c r="O4095" i="6"/>
  <c r="O4096" i="6"/>
  <c r="O4097" i="6"/>
  <c r="O4098" i="6"/>
  <c r="O4099" i="6"/>
  <c r="O4100" i="6"/>
  <c r="O4101" i="6"/>
  <c r="O4102" i="6"/>
  <c r="O4103" i="6"/>
  <c r="O4104" i="6"/>
  <c r="O4105" i="6"/>
  <c r="O4106" i="6"/>
  <c r="O4107" i="6"/>
  <c r="O4108" i="6"/>
  <c r="O4109" i="6"/>
  <c r="O4110" i="6"/>
  <c r="O4111" i="6"/>
  <c r="O4112" i="6"/>
  <c r="O4113" i="6"/>
  <c r="O4114" i="6"/>
  <c r="O4115" i="6"/>
  <c r="O4116" i="6"/>
  <c r="O4117" i="6"/>
  <c r="O4118" i="6"/>
  <c r="O4119" i="6"/>
  <c r="O4120" i="6"/>
  <c r="O4121" i="6"/>
  <c r="O4122" i="6"/>
  <c r="O4123" i="6"/>
  <c r="O4124" i="6"/>
  <c r="O4125" i="6"/>
  <c r="O4126" i="6"/>
  <c r="O4127" i="6"/>
  <c r="O4128" i="6"/>
  <c r="O4129" i="6"/>
  <c r="O4130" i="6"/>
  <c r="O4131" i="6"/>
  <c r="O4132" i="6"/>
  <c r="O4133" i="6"/>
  <c r="O4134" i="6"/>
  <c r="O4135" i="6"/>
  <c r="O4136" i="6"/>
  <c r="O4137" i="6"/>
  <c r="O4138" i="6"/>
  <c r="O4139" i="6"/>
  <c r="O4140" i="6"/>
  <c r="O4141" i="6"/>
  <c r="O4142" i="6"/>
  <c r="O4143" i="6"/>
  <c r="O4144" i="6"/>
  <c r="O4145" i="6"/>
  <c r="O4146" i="6"/>
  <c r="O4147" i="6"/>
  <c r="O4148" i="6"/>
  <c r="O4149" i="6"/>
  <c r="O4150" i="6"/>
  <c r="O4151" i="6"/>
  <c r="O4152" i="6"/>
  <c r="O4153" i="6"/>
  <c r="O4154" i="6"/>
  <c r="O4155" i="6"/>
  <c r="O4156" i="6"/>
  <c r="O4157" i="6"/>
  <c r="O4158" i="6"/>
  <c r="O4159" i="6"/>
  <c r="O4160" i="6"/>
  <c r="O4161" i="6"/>
  <c r="O4162" i="6"/>
  <c r="O4163" i="6"/>
  <c r="O4164" i="6"/>
  <c r="O4165" i="6"/>
  <c r="O4166" i="6"/>
  <c r="O4167" i="6"/>
  <c r="O4168" i="6"/>
  <c r="O4169" i="6"/>
  <c r="O4170" i="6"/>
  <c r="O4171" i="6"/>
  <c r="O4172" i="6"/>
  <c r="O4173" i="6"/>
  <c r="O4174" i="6"/>
  <c r="O4175" i="6"/>
  <c r="O4176" i="6"/>
  <c r="O4177" i="6"/>
  <c r="O4178" i="6"/>
  <c r="O4179" i="6"/>
  <c r="O4180" i="6"/>
  <c r="O4181" i="6"/>
  <c r="O4182" i="6"/>
  <c r="O4183" i="6"/>
  <c r="O4184" i="6"/>
  <c r="O4185" i="6"/>
  <c r="O4186" i="6"/>
  <c r="O4187" i="6"/>
  <c r="O4188" i="6"/>
  <c r="O4189" i="6"/>
  <c r="O4190" i="6"/>
  <c r="O4191" i="6"/>
  <c r="O4192" i="6"/>
  <c r="O4193" i="6"/>
  <c r="O4194" i="6"/>
  <c r="O4195" i="6"/>
  <c r="O4196" i="6"/>
  <c r="O4197" i="6"/>
  <c r="O4198" i="6"/>
  <c r="O4199" i="6"/>
  <c r="O4200" i="6"/>
  <c r="O4201" i="6"/>
  <c r="O4202" i="6"/>
  <c r="O4203" i="6"/>
  <c r="O4204" i="6"/>
  <c r="O4205" i="6"/>
  <c r="O4206" i="6"/>
  <c r="O4207" i="6"/>
  <c r="O4208" i="6"/>
  <c r="O4209" i="6"/>
  <c r="O4210" i="6"/>
  <c r="O4211" i="6"/>
  <c r="O4212" i="6"/>
  <c r="O4213" i="6"/>
  <c r="O4214" i="6"/>
  <c r="O4215" i="6"/>
  <c r="O4216" i="6"/>
  <c r="O4217" i="6"/>
  <c r="O4218" i="6"/>
  <c r="O4219" i="6"/>
  <c r="O4220" i="6"/>
  <c r="O4221" i="6"/>
  <c r="O4222" i="6"/>
  <c r="O4223" i="6"/>
  <c r="O4224" i="6"/>
  <c r="O4225" i="6"/>
  <c r="O4226" i="6"/>
  <c r="O4227" i="6"/>
  <c r="O4228" i="6"/>
  <c r="O4229" i="6"/>
  <c r="O4230" i="6"/>
  <c r="O4231" i="6"/>
  <c r="O4232" i="6"/>
  <c r="O4233" i="6"/>
  <c r="O4234" i="6"/>
  <c r="O4235" i="6"/>
  <c r="O4236" i="6"/>
  <c r="O4237" i="6"/>
  <c r="O4238" i="6"/>
  <c r="O4239" i="6"/>
  <c r="O4240" i="6"/>
  <c r="O4241" i="6"/>
  <c r="O4242" i="6"/>
  <c r="O4243" i="6"/>
  <c r="O4244" i="6"/>
  <c r="O4245" i="6"/>
  <c r="O4246" i="6"/>
  <c r="O4247" i="6"/>
  <c r="O4248" i="6"/>
  <c r="O4249" i="6"/>
  <c r="O4250" i="6"/>
  <c r="O4251" i="6"/>
  <c r="O4252" i="6"/>
  <c r="O4253" i="6"/>
  <c r="O4254" i="6"/>
  <c r="O4255" i="6"/>
  <c r="O4256" i="6"/>
  <c r="O4257" i="6"/>
  <c r="O4258" i="6"/>
  <c r="O4259" i="6"/>
  <c r="O4260" i="6"/>
  <c r="O4261" i="6"/>
  <c r="O4262" i="6"/>
  <c r="O4263" i="6"/>
  <c r="O4264" i="6"/>
  <c r="O4265" i="6"/>
  <c r="O4266" i="6"/>
  <c r="O4267" i="6"/>
  <c r="O4268" i="6"/>
  <c r="O4269" i="6"/>
  <c r="O4270" i="6"/>
  <c r="O4271" i="6"/>
  <c r="O4272" i="6"/>
  <c r="O4273" i="6"/>
  <c r="O4274" i="6"/>
  <c r="O4275" i="6"/>
  <c r="O4276" i="6"/>
  <c r="O4277" i="6"/>
  <c r="O4278" i="6"/>
  <c r="O4279" i="6"/>
  <c r="O4280" i="6"/>
  <c r="O4281" i="6"/>
  <c r="O4282" i="6"/>
  <c r="O4283" i="6"/>
  <c r="O4284" i="6"/>
  <c r="O4285" i="6"/>
  <c r="O4286" i="6"/>
  <c r="O4287" i="6"/>
  <c r="O4288" i="6"/>
  <c r="O4289" i="6"/>
  <c r="O4290" i="6"/>
  <c r="O4291" i="6"/>
  <c r="O4292" i="6"/>
  <c r="O4293" i="6"/>
  <c r="O4294" i="6"/>
  <c r="O4295" i="6"/>
  <c r="O4296" i="6"/>
  <c r="O4297" i="6"/>
  <c r="O4298" i="6"/>
  <c r="O4299" i="6"/>
  <c r="O4300" i="6"/>
  <c r="O4301" i="6"/>
  <c r="O4302" i="6"/>
  <c r="O4303" i="6"/>
  <c r="O4304" i="6"/>
  <c r="O4305" i="6"/>
  <c r="O4306" i="6"/>
  <c r="O4307" i="6"/>
  <c r="O4308" i="6"/>
  <c r="O4309" i="6"/>
  <c r="O4310" i="6"/>
  <c r="O4311" i="6"/>
  <c r="O4312" i="6"/>
  <c r="O4313" i="6"/>
  <c r="O4314" i="6"/>
  <c r="O4315" i="6"/>
  <c r="O4316" i="6"/>
  <c r="O4317" i="6"/>
  <c r="O4318" i="6"/>
  <c r="O4319" i="6"/>
  <c r="O4320" i="6"/>
  <c r="O4321" i="6"/>
  <c r="O4322" i="6"/>
  <c r="O4323" i="6"/>
  <c r="O4324" i="6"/>
  <c r="O4325" i="6"/>
  <c r="O4326" i="6"/>
  <c r="O4327" i="6"/>
  <c r="O4328" i="6"/>
  <c r="O4329" i="6"/>
  <c r="O4330" i="6"/>
  <c r="O4331" i="6"/>
  <c r="O4332" i="6"/>
  <c r="O4333" i="6"/>
  <c r="O4334" i="6"/>
  <c r="O4335" i="6"/>
  <c r="O4336" i="6"/>
  <c r="O4337" i="6"/>
  <c r="O4338" i="6"/>
  <c r="O4339" i="6"/>
  <c r="O4340" i="6"/>
  <c r="O4341" i="6"/>
  <c r="O4342" i="6"/>
  <c r="O4343" i="6"/>
  <c r="O4344" i="6"/>
  <c r="O4345" i="6"/>
  <c r="O4346" i="6"/>
  <c r="O4347" i="6"/>
  <c r="O4348" i="6"/>
  <c r="O4349" i="6"/>
  <c r="O4350" i="6"/>
  <c r="O4351" i="6"/>
  <c r="O4352" i="6"/>
  <c r="O4353" i="6"/>
  <c r="O4354" i="6"/>
  <c r="O4355" i="6"/>
  <c r="O4356" i="6"/>
  <c r="O4357" i="6"/>
  <c r="O4358" i="6"/>
  <c r="O4359" i="6"/>
  <c r="O4360" i="6"/>
  <c r="O4361" i="6"/>
  <c r="O4362" i="6"/>
  <c r="O4363" i="6"/>
  <c r="O4364" i="6"/>
  <c r="O4365" i="6"/>
  <c r="O4366" i="6"/>
  <c r="O4367" i="6"/>
  <c r="O4368" i="6"/>
  <c r="O4369" i="6"/>
  <c r="O4370" i="6"/>
  <c r="O4371" i="6"/>
  <c r="O4372" i="6"/>
  <c r="O4373" i="6"/>
  <c r="O4374" i="6"/>
  <c r="O4375" i="6"/>
  <c r="O4376" i="6"/>
  <c r="O4377" i="6"/>
  <c r="O4378" i="6"/>
  <c r="O4379" i="6"/>
  <c r="O4380" i="6"/>
  <c r="O4381" i="6"/>
  <c r="O4382" i="6"/>
  <c r="O4383" i="6"/>
  <c r="O4384" i="6"/>
  <c r="O4385" i="6"/>
  <c r="O4386" i="6"/>
  <c r="O4387" i="6"/>
  <c r="O4388" i="6"/>
  <c r="O4389" i="6"/>
  <c r="O4390" i="6"/>
  <c r="O4391" i="6"/>
  <c r="O4392" i="6"/>
  <c r="O4393" i="6"/>
  <c r="O4394" i="6"/>
  <c r="O4395" i="6"/>
  <c r="O4396" i="6"/>
  <c r="O4397" i="6"/>
  <c r="O4398" i="6"/>
  <c r="O4399" i="6"/>
  <c r="O4400" i="6"/>
  <c r="O4401" i="6"/>
  <c r="O4402" i="6"/>
  <c r="O4403" i="6"/>
  <c r="O4404" i="6"/>
  <c r="O4405" i="6"/>
  <c r="O4406" i="6"/>
  <c r="O4407" i="6"/>
  <c r="O4408" i="6"/>
  <c r="O4409" i="6"/>
  <c r="O4410" i="6"/>
  <c r="O4411" i="6"/>
  <c r="O4412" i="6"/>
  <c r="O4413" i="6"/>
  <c r="O4414" i="6"/>
  <c r="O4415" i="6"/>
  <c r="O4416" i="6"/>
  <c r="O4417" i="6"/>
  <c r="O4418" i="6"/>
  <c r="O4419" i="6"/>
  <c r="O4420" i="6"/>
  <c r="O4421" i="6"/>
  <c r="O4422" i="6"/>
  <c r="O4423" i="6"/>
  <c r="O4424" i="6"/>
  <c r="O4425" i="6"/>
  <c r="O4426" i="6"/>
  <c r="O4427" i="6"/>
  <c r="O4428" i="6"/>
  <c r="O4429" i="6"/>
  <c r="O4430" i="6"/>
  <c r="O4431" i="6"/>
  <c r="O4432" i="6"/>
  <c r="O4433" i="6"/>
  <c r="O4434" i="6"/>
  <c r="O4435" i="6"/>
  <c r="O4436" i="6"/>
  <c r="O4437" i="6"/>
  <c r="O4438" i="6"/>
  <c r="O4439" i="6"/>
  <c r="O4440" i="6"/>
  <c r="O4441" i="6"/>
  <c r="O4442" i="6"/>
  <c r="O4443" i="6"/>
  <c r="O4444" i="6"/>
  <c r="O4445" i="6"/>
  <c r="O4446" i="6"/>
  <c r="O4447" i="6"/>
  <c r="O4448" i="6"/>
  <c r="O4449" i="6"/>
  <c r="O4450" i="6"/>
  <c r="O4451" i="6"/>
  <c r="O4452" i="6"/>
  <c r="O4453" i="6"/>
  <c r="O4454" i="6"/>
  <c r="O4455" i="6"/>
  <c r="O4456" i="6"/>
  <c r="O4457" i="6"/>
  <c r="O4458" i="6"/>
  <c r="O4459" i="6"/>
  <c r="O4460" i="6"/>
  <c r="O4461" i="6"/>
  <c r="O4462" i="6"/>
  <c r="O4463" i="6"/>
  <c r="O4464" i="6"/>
  <c r="O4465" i="6"/>
  <c r="O4466" i="6"/>
  <c r="O4467" i="6"/>
  <c r="O4468" i="6"/>
  <c r="O4469" i="6"/>
  <c r="O4470" i="6"/>
  <c r="O4471" i="6"/>
  <c r="O4472" i="6"/>
  <c r="O4473" i="6"/>
  <c r="O4474" i="6"/>
  <c r="O4475" i="6"/>
  <c r="O4476" i="6"/>
  <c r="O4477" i="6"/>
  <c r="O4478" i="6"/>
  <c r="O4479" i="6"/>
  <c r="O4480" i="6"/>
  <c r="O4481" i="6"/>
  <c r="O4482" i="6"/>
  <c r="O4483" i="6"/>
  <c r="O4484" i="6"/>
  <c r="O4485" i="6"/>
  <c r="O4486" i="6"/>
  <c r="O4487" i="6"/>
  <c r="O4488" i="6"/>
  <c r="O4489" i="6"/>
  <c r="O4490" i="6"/>
  <c r="O4491" i="6"/>
  <c r="O4492" i="6"/>
  <c r="O4493" i="6"/>
  <c r="O4494" i="6"/>
  <c r="O4495" i="6"/>
  <c r="O4496" i="6"/>
  <c r="O4497" i="6"/>
  <c r="O4498" i="6"/>
  <c r="O4499" i="6"/>
  <c r="O4500" i="6"/>
  <c r="O4501" i="6"/>
  <c r="O4502" i="6"/>
  <c r="O4503" i="6"/>
  <c r="O4504" i="6"/>
  <c r="O4505" i="6"/>
  <c r="O4506" i="6"/>
  <c r="O4507" i="6"/>
  <c r="O4508" i="6"/>
  <c r="O4509" i="6"/>
  <c r="O4510" i="6"/>
  <c r="O4511" i="6"/>
  <c r="O4512" i="6"/>
  <c r="O4513" i="6"/>
  <c r="O4514" i="6"/>
  <c r="O4515" i="6"/>
  <c r="O4516" i="6"/>
  <c r="O4517" i="6"/>
  <c r="O4518" i="6"/>
  <c r="O4519" i="6"/>
  <c r="O4520" i="6"/>
  <c r="O4521" i="6"/>
  <c r="O4522" i="6"/>
  <c r="O4523" i="6"/>
  <c r="O4524" i="6"/>
  <c r="O4525" i="6"/>
  <c r="O4526" i="6"/>
  <c r="O4527" i="6"/>
  <c r="O4528" i="6"/>
  <c r="O4529" i="6"/>
  <c r="O4530" i="6"/>
  <c r="O4531" i="6"/>
  <c r="O4532" i="6"/>
  <c r="O4533" i="6"/>
  <c r="O4534" i="6"/>
  <c r="O4535" i="6"/>
  <c r="O4536" i="6"/>
  <c r="O4537" i="6"/>
  <c r="O4538" i="6"/>
  <c r="O4539" i="6"/>
  <c r="O4540" i="6"/>
  <c r="O4541" i="6"/>
  <c r="O4542" i="6"/>
  <c r="O4543" i="6"/>
  <c r="O4544" i="6"/>
  <c r="O4545" i="6"/>
  <c r="O4546" i="6"/>
  <c r="O4547" i="6"/>
  <c r="O4548" i="6"/>
  <c r="O4549" i="6"/>
  <c r="O4550" i="6"/>
  <c r="O4551" i="6"/>
  <c r="O4552" i="6"/>
  <c r="O4553" i="6"/>
  <c r="O4554" i="6"/>
  <c r="O4555" i="6"/>
  <c r="O4556" i="6"/>
  <c r="O4557" i="6"/>
  <c r="O4558" i="6"/>
  <c r="O4559" i="6"/>
  <c r="O4560" i="6"/>
  <c r="O4561" i="6"/>
  <c r="O4562" i="6"/>
  <c r="O4563" i="6"/>
  <c r="O4564" i="6"/>
  <c r="O4565" i="6"/>
  <c r="O4566" i="6"/>
  <c r="O4567" i="6"/>
  <c r="O4568" i="6"/>
  <c r="O4569" i="6"/>
  <c r="O4570" i="6"/>
  <c r="O4571" i="6"/>
  <c r="O4572" i="6"/>
  <c r="O4573" i="6"/>
  <c r="O4574" i="6"/>
  <c r="O4575" i="6"/>
  <c r="O4576" i="6"/>
  <c r="O4577" i="6"/>
  <c r="O4578" i="6"/>
  <c r="O4579" i="6"/>
  <c r="O4580" i="6"/>
  <c r="O4581" i="6"/>
  <c r="O4582" i="6"/>
  <c r="O4583" i="6"/>
  <c r="O4584" i="6"/>
  <c r="O4585" i="6"/>
  <c r="O4586" i="6"/>
  <c r="O4587" i="6"/>
  <c r="O4588" i="6"/>
  <c r="O4589" i="6"/>
  <c r="O4590" i="6"/>
  <c r="O4591" i="6"/>
  <c r="O4592" i="6"/>
  <c r="O4593" i="6"/>
  <c r="O4594" i="6"/>
  <c r="O4595" i="6"/>
  <c r="O4596" i="6"/>
  <c r="O4597" i="6"/>
  <c r="O4598" i="6"/>
  <c r="O4599" i="6"/>
  <c r="O4600" i="6"/>
  <c r="O4601" i="6"/>
  <c r="O4602" i="6"/>
  <c r="O4603" i="6"/>
  <c r="O4604" i="6"/>
  <c r="O4605" i="6"/>
  <c r="O4606" i="6"/>
  <c r="O4607" i="6"/>
  <c r="O4608" i="6"/>
  <c r="O4609" i="6"/>
  <c r="O4610" i="6"/>
  <c r="O4611" i="6"/>
  <c r="O4612" i="6"/>
  <c r="O4613" i="6"/>
  <c r="O4614" i="6"/>
  <c r="O4615" i="6"/>
  <c r="O4616" i="6"/>
  <c r="O4617" i="6"/>
  <c r="O4618" i="6"/>
  <c r="O4619" i="6"/>
  <c r="O4620" i="6"/>
  <c r="O4621" i="6"/>
  <c r="O4622" i="6"/>
  <c r="O4623" i="6"/>
  <c r="O4624" i="6"/>
  <c r="O4625" i="6"/>
  <c r="O4626" i="6"/>
  <c r="O4627" i="6"/>
  <c r="O4628" i="6"/>
  <c r="O4629" i="6"/>
  <c r="O4630" i="6"/>
  <c r="O4631" i="6"/>
  <c r="O4632" i="6"/>
  <c r="O4633" i="6"/>
  <c r="O4634" i="6"/>
  <c r="O4635" i="6"/>
  <c r="O4636" i="6"/>
  <c r="O4637" i="6"/>
  <c r="O4638" i="6"/>
  <c r="O4639" i="6"/>
  <c r="O4640" i="6"/>
  <c r="O4641" i="6"/>
  <c r="O4642" i="6"/>
  <c r="O4643" i="6"/>
  <c r="O4644" i="6"/>
  <c r="O4645" i="6"/>
  <c r="O4646" i="6"/>
  <c r="O4647" i="6"/>
  <c r="O4648" i="6"/>
  <c r="O4649" i="6"/>
  <c r="O4650" i="6"/>
  <c r="O4651" i="6"/>
  <c r="O4652" i="6"/>
  <c r="O4653" i="6"/>
  <c r="O4654" i="6"/>
  <c r="O4655" i="6"/>
  <c r="O4656" i="6"/>
  <c r="O4657" i="6"/>
  <c r="O4658" i="6"/>
  <c r="O4659" i="6"/>
  <c r="O4660" i="6"/>
  <c r="O4661" i="6"/>
  <c r="O4662" i="6"/>
  <c r="O4663" i="6"/>
  <c r="O4664" i="6"/>
  <c r="O4665" i="6"/>
  <c r="O4666" i="6"/>
  <c r="O4667" i="6"/>
  <c r="O4668" i="6"/>
  <c r="O4669" i="6"/>
  <c r="O4670" i="6"/>
  <c r="O4671" i="6"/>
  <c r="O4672" i="6"/>
  <c r="O4673" i="6"/>
  <c r="O4674" i="6"/>
  <c r="O4675" i="6"/>
  <c r="O4676" i="6"/>
  <c r="O4677" i="6"/>
  <c r="O4678" i="6"/>
  <c r="O4679" i="6"/>
  <c r="O4680" i="6"/>
  <c r="O4681" i="6"/>
  <c r="O4682" i="6"/>
  <c r="O4683" i="6"/>
  <c r="O4684" i="6"/>
  <c r="O4685" i="6"/>
  <c r="O4686" i="6"/>
  <c r="O4687" i="6"/>
  <c r="O4688" i="6"/>
  <c r="O4689" i="6"/>
  <c r="O4690" i="6"/>
  <c r="O4691" i="6"/>
  <c r="O4692" i="6"/>
  <c r="O4693" i="6"/>
  <c r="O4694" i="6"/>
  <c r="O4695" i="6"/>
  <c r="O4696" i="6"/>
  <c r="O4697" i="6"/>
  <c r="O4698" i="6"/>
  <c r="O4699" i="6"/>
  <c r="O4700" i="6"/>
  <c r="O4701" i="6"/>
  <c r="O4702" i="6"/>
  <c r="O4703" i="6"/>
  <c r="O4704" i="6"/>
  <c r="O4705" i="6"/>
  <c r="O4706" i="6"/>
  <c r="O4707" i="6"/>
  <c r="O4708" i="6"/>
  <c r="O4709" i="6"/>
  <c r="O4710" i="6"/>
  <c r="O4711" i="6"/>
  <c r="O4712" i="6"/>
  <c r="O4713" i="6"/>
  <c r="O4714" i="6"/>
  <c r="O4715" i="6"/>
  <c r="O4716" i="6"/>
  <c r="O4717" i="6"/>
  <c r="O4718" i="6"/>
  <c r="O4719" i="6"/>
  <c r="O4720" i="6"/>
  <c r="O4721" i="6"/>
  <c r="O4722" i="6"/>
  <c r="O4723" i="6"/>
  <c r="O4724" i="6"/>
  <c r="O4725" i="6"/>
  <c r="O4726" i="6"/>
  <c r="O4727" i="6"/>
  <c r="O4728" i="6"/>
  <c r="O4729" i="6"/>
  <c r="O4730" i="6"/>
  <c r="O4731" i="6"/>
  <c r="O4732" i="6"/>
  <c r="O4733" i="6"/>
  <c r="O4734" i="6"/>
  <c r="O4735" i="6"/>
  <c r="O4736" i="6"/>
  <c r="O4737" i="6"/>
  <c r="O4738" i="6"/>
  <c r="O4739" i="6"/>
  <c r="O4740" i="6"/>
  <c r="O4741" i="6"/>
  <c r="O4742" i="6"/>
  <c r="O4743" i="6"/>
  <c r="O4744" i="6"/>
  <c r="O4745" i="6"/>
  <c r="O4746" i="6"/>
  <c r="O4747" i="6"/>
  <c r="O4748" i="6"/>
  <c r="O4749" i="6"/>
  <c r="O4750" i="6"/>
  <c r="O4751" i="6"/>
  <c r="O4752" i="6"/>
  <c r="O4753" i="6"/>
  <c r="O4754" i="6"/>
  <c r="O4755" i="6"/>
  <c r="O4756" i="6"/>
  <c r="O4757" i="6"/>
  <c r="O4758" i="6"/>
  <c r="O4759" i="6"/>
  <c r="O4760" i="6"/>
  <c r="O4761" i="6"/>
  <c r="O4762" i="6"/>
  <c r="O4763" i="6"/>
  <c r="O4764" i="6"/>
  <c r="O4765" i="6"/>
  <c r="O4766" i="6"/>
  <c r="O4767" i="6"/>
  <c r="O4768" i="6"/>
  <c r="O4769" i="6"/>
  <c r="O4770" i="6"/>
  <c r="O4771" i="6"/>
  <c r="O4772" i="6"/>
  <c r="O4773" i="6"/>
  <c r="O4774" i="6"/>
  <c r="O4775" i="6"/>
  <c r="O4776" i="6"/>
  <c r="O4777" i="6"/>
  <c r="O4778" i="6"/>
  <c r="O4779" i="6"/>
  <c r="O4780" i="6"/>
  <c r="O4781" i="6"/>
  <c r="O4782" i="6"/>
  <c r="O4783" i="6"/>
  <c r="O4784" i="6"/>
  <c r="O4785" i="6"/>
  <c r="O4786" i="6"/>
  <c r="O4787" i="6"/>
  <c r="O4788" i="6"/>
  <c r="O4789" i="6"/>
  <c r="O4790" i="6"/>
  <c r="O4791" i="6"/>
  <c r="O4792" i="6"/>
  <c r="O4793" i="6"/>
  <c r="O4794" i="6"/>
  <c r="O4795" i="6"/>
  <c r="O4796" i="6"/>
  <c r="O4797" i="6"/>
  <c r="O4798" i="6"/>
  <c r="O4799" i="6"/>
  <c r="O4800" i="6"/>
  <c r="O4801" i="6"/>
  <c r="O4802" i="6"/>
  <c r="O4803" i="6"/>
  <c r="O4804" i="6"/>
  <c r="O4805" i="6"/>
  <c r="O4806" i="6"/>
  <c r="O4807" i="6"/>
  <c r="O4808" i="6"/>
  <c r="O4809" i="6"/>
  <c r="O4810" i="6"/>
  <c r="O4811" i="6"/>
  <c r="O4812" i="6"/>
  <c r="O4813" i="6"/>
  <c r="O4814" i="6"/>
  <c r="O4815" i="6"/>
  <c r="O4816" i="6"/>
  <c r="O4817" i="6"/>
  <c r="O4818" i="6"/>
  <c r="O4819" i="6"/>
  <c r="O4820" i="6"/>
  <c r="O4821" i="6"/>
  <c r="O4822" i="6"/>
  <c r="O4823" i="6"/>
  <c r="O4824" i="6"/>
  <c r="O4825" i="6"/>
  <c r="O4826" i="6"/>
  <c r="O4827" i="6"/>
  <c r="O4828" i="6"/>
  <c r="O4829" i="6"/>
  <c r="O4830" i="6"/>
  <c r="O4831" i="6"/>
  <c r="O4832" i="6"/>
  <c r="O4833" i="6"/>
  <c r="O4834" i="6"/>
  <c r="O4835" i="6"/>
  <c r="O4836" i="6"/>
  <c r="O4837" i="6"/>
  <c r="O4838" i="6"/>
  <c r="O4839" i="6"/>
  <c r="O4840" i="6"/>
  <c r="O4841" i="6"/>
  <c r="O4842" i="6"/>
  <c r="O4843" i="6"/>
  <c r="O4844" i="6"/>
  <c r="O4845" i="6"/>
  <c r="O4846" i="6"/>
  <c r="O4847" i="6"/>
  <c r="O4848" i="6"/>
  <c r="O4849" i="6"/>
  <c r="O4850" i="6"/>
  <c r="O4851" i="6"/>
  <c r="O4852" i="6"/>
  <c r="O4853" i="6"/>
  <c r="O4854" i="6"/>
  <c r="O4855" i="6"/>
  <c r="O4856" i="6"/>
  <c r="O4857" i="6"/>
  <c r="O4858" i="6"/>
  <c r="O4859" i="6"/>
  <c r="O4860" i="6"/>
  <c r="O4861" i="6"/>
  <c r="O4862" i="6"/>
  <c r="O4863" i="6"/>
  <c r="O4864" i="6"/>
  <c r="O4865" i="6"/>
  <c r="O4866" i="6"/>
  <c r="O4867" i="6"/>
  <c r="O4868" i="6"/>
  <c r="O4869" i="6"/>
  <c r="O4870" i="6"/>
  <c r="O4871" i="6"/>
  <c r="O4872" i="6"/>
  <c r="O4873" i="6"/>
  <c r="O4874" i="6"/>
  <c r="O4875" i="6"/>
  <c r="O4876" i="6"/>
  <c r="O4877" i="6"/>
  <c r="O4878" i="6"/>
  <c r="O4879" i="6"/>
  <c r="O4880" i="6"/>
  <c r="O4881" i="6"/>
  <c r="O4882" i="6"/>
  <c r="O4883" i="6"/>
  <c r="O4884" i="6"/>
  <c r="O4885" i="6"/>
  <c r="O4886" i="6"/>
  <c r="O4887" i="6"/>
  <c r="O4888" i="6"/>
  <c r="O4889" i="6"/>
  <c r="O4890" i="6"/>
  <c r="O4891" i="6"/>
  <c r="O4892" i="6"/>
  <c r="O4893" i="6"/>
  <c r="O4894" i="6"/>
  <c r="O4895" i="6"/>
  <c r="O4896" i="6"/>
  <c r="O4897" i="6"/>
  <c r="O4898" i="6"/>
  <c r="O4899" i="6"/>
  <c r="O4900" i="6"/>
  <c r="O4901" i="6"/>
  <c r="O4902" i="6"/>
  <c r="O4903" i="6"/>
  <c r="O4904" i="6"/>
  <c r="O4905" i="6"/>
  <c r="O4906" i="6"/>
  <c r="O4907" i="6"/>
  <c r="O4908" i="6"/>
  <c r="O4909" i="6"/>
  <c r="O4910" i="6"/>
  <c r="O4911" i="6"/>
  <c r="O4912" i="6"/>
  <c r="O4913" i="6"/>
  <c r="O4914" i="6"/>
  <c r="O4915" i="6"/>
  <c r="O4916" i="6"/>
  <c r="O4917" i="6"/>
  <c r="O4918" i="6"/>
  <c r="O4919" i="6"/>
  <c r="O4920" i="6"/>
  <c r="O4921" i="6"/>
  <c r="O13" i="6"/>
  <c r="O12" i="6"/>
  <c r="O11" i="6"/>
  <c r="O10" i="6"/>
  <c r="O9" i="6"/>
  <c r="L9" i="7"/>
  <c r="M9" i="7" s="1"/>
  <c r="L10" i="7"/>
  <c r="M10" i="7" s="1"/>
  <c r="L11" i="7"/>
  <c r="M11" i="7" s="1"/>
  <c r="L12" i="7"/>
  <c r="M12" i="7" s="1"/>
  <c r="L13" i="7"/>
  <c r="M13" i="7" s="1"/>
  <c r="L14" i="7"/>
  <c r="M14" i="7" s="1"/>
  <c r="L15" i="7"/>
  <c r="M15" i="7" s="1"/>
  <c r="L16" i="7"/>
  <c r="M16" i="7" s="1"/>
  <c r="L17" i="7"/>
  <c r="M17" i="7" s="1"/>
  <c r="L18" i="7"/>
  <c r="M18" i="7" s="1"/>
  <c r="L19" i="7"/>
  <c r="M19" i="7" s="1"/>
  <c r="L20" i="7"/>
  <c r="M20" i="7" s="1"/>
  <c r="L21" i="7"/>
  <c r="M21" i="7" s="1"/>
  <c r="L22" i="7"/>
  <c r="M22" i="7" s="1"/>
  <c r="L23" i="7"/>
  <c r="M23" i="7" s="1"/>
  <c r="L24" i="7"/>
  <c r="M24" i="7" s="1"/>
  <c r="L25" i="7"/>
  <c r="M25" i="7" s="1"/>
  <c r="L26" i="7"/>
  <c r="M26" i="7" s="1"/>
  <c r="L27" i="7"/>
  <c r="M27" i="7" s="1"/>
  <c r="L28" i="7"/>
  <c r="M28" i="7" s="1"/>
  <c r="L29" i="7"/>
  <c r="M29" i="7" s="1"/>
  <c r="L30" i="7"/>
  <c r="M30" i="7" s="1"/>
  <c r="L31" i="7"/>
  <c r="M31" i="7" s="1"/>
  <c r="L32" i="7"/>
  <c r="M32" i="7" s="1"/>
  <c r="L33" i="7"/>
  <c r="M33" i="7" s="1"/>
  <c r="L34" i="7"/>
  <c r="M34" i="7" s="1"/>
  <c r="L35" i="7"/>
  <c r="M35" i="7" s="1"/>
  <c r="L36" i="7"/>
  <c r="M36" i="7" s="1"/>
  <c r="L37" i="7"/>
  <c r="M37" i="7" s="1"/>
  <c r="L38" i="7"/>
  <c r="M38" i="7" s="1"/>
  <c r="L39" i="7"/>
  <c r="M39" i="7" s="1"/>
  <c r="L40" i="7"/>
  <c r="M40" i="7" s="1"/>
  <c r="L41" i="7"/>
  <c r="M41" i="7" s="1"/>
  <c r="L42" i="7"/>
  <c r="M42" i="7" s="1"/>
  <c r="L43" i="7"/>
  <c r="M43" i="7" s="1"/>
  <c r="L44" i="7"/>
  <c r="M44" i="7" s="1"/>
  <c r="L45" i="7"/>
  <c r="M45" i="7" s="1"/>
  <c r="L46" i="7"/>
  <c r="M46" i="7" s="1"/>
  <c r="L47" i="7"/>
  <c r="M47" i="7" s="1"/>
  <c r="L48" i="7"/>
  <c r="M48" i="7" s="1"/>
  <c r="L49" i="7"/>
  <c r="M49" i="7" s="1"/>
  <c r="L50" i="7"/>
  <c r="M50" i="7" s="1"/>
  <c r="L51" i="7"/>
  <c r="M51" i="7" s="1"/>
  <c r="L52" i="7"/>
  <c r="M52" i="7" s="1"/>
  <c r="L53" i="7"/>
  <c r="M53" i="7" s="1"/>
  <c r="L54" i="7"/>
  <c r="M54" i="7" s="1"/>
  <c r="L55" i="7"/>
  <c r="M55" i="7" s="1"/>
  <c r="L56" i="7"/>
  <c r="M56" i="7" s="1"/>
  <c r="L57" i="7"/>
  <c r="M57" i="7" s="1"/>
  <c r="L58" i="7"/>
  <c r="M58" i="7" s="1"/>
  <c r="L59" i="7"/>
  <c r="M59" i="7" s="1"/>
  <c r="L60" i="7"/>
  <c r="M60" i="7" s="1"/>
  <c r="L61" i="7"/>
  <c r="M61" i="7" s="1"/>
  <c r="L62" i="7"/>
  <c r="M62" i="7" s="1"/>
  <c r="L63" i="7"/>
  <c r="M63" i="7" s="1"/>
  <c r="L64" i="7"/>
  <c r="M64" i="7" s="1"/>
  <c r="L65" i="7"/>
  <c r="M65" i="7" s="1"/>
  <c r="L66" i="7"/>
  <c r="M66" i="7" s="1"/>
  <c r="L67" i="7"/>
  <c r="M67" i="7" s="1"/>
  <c r="L68" i="7"/>
  <c r="M68" i="7" s="1"/>
  <c r="L69" i="7"/>
  <c r="M69" i="7" s="1"/>
  <c r="L70" i="7"/>
  <c r="M70" i="7" s="1"/>
  <c r="L71" i="7"/>
  <c r="M71" i="7" s="1"/>
  <c r="L72" i="7"/>
  <c r="M72" i="7" s="1"/>
  <c r="L73" i="7"/>
  <c r="M73" i="7" s="1"/>
  <c r="L74" i="7"/>
  <c r="M74" i="7" s="1"/>
  <c r="L75" i="7"/>
  <c r="M75" i="7" s="1"/>
  <c r="L76" i="7"/>
  <c r="M76" i="7" s="1"/>
  <c r="L77" i="7"/>
  <c r="M77" i="7" s="1"/>
  <c r="L78" i="7"/>
  <c r="M78" i="7" s="1"/>
  <c r="L79" i="7"/>
  <c r="M79" i="7" s="1"/>
  <c r="L80" i="7"/>
  <c r="M80" i="7" s="1"/>
  <c r="L81" i="7"/>
  <c r="M81" i="7" s="1"/>
  <c r="L82" i="7"/>
  <c r="M82" i="7" s="1"/>
  <c r="L83" i="7"/>
  <c r="M83" i="7" s="1"/>
  <c r="L84" i="7"/>
  <c r="M84" i="7" s="1"/>
  <c r="L85" i="7"/>
  <c r="M85" i="7" s="1"/>
  <c r="L86" i="7"/>
  <c r="M86" i="7" s="1"/>
  <c r="L87" i="7"/>
  <c r="M87" i="7" s="1"/>
  <c r="L88" i="7"/>
  <c r="M88" i="7" s="1"/>
  <c r="L89" i="7"/>
  <c r="M89" i="7" s="1"/>
  <c r="L90" i="7"/>
  <c r="M90" i="7" s="1"/>
  <c r="L91" i="7"/>
  <c r="M91" i="7" s="1"/>
  <c r="L92" i="7"/>
  <c r="M92" i="7" s="1"/>
  <c r="L93" i="7"/>
  <c r="M93" i="7" s="1"/>
  <c r="L94" i="7"/>
  <c r="M94" i="7" s="1"/>
  <c r="L95" i="7"/>
  <c r="M95" i="7" s="1"/>
  <c r="L96" i="7"/>
  <c r="M96" i="7" s="1"/>
  <c r="L97" i="7"/>
  <c r="M97" i="7" s="1"/>
  <c r="L98" i="7"/>
  <c r="M98" i="7" s="1"/>
  <c r="L99" i="7"/>
  <c r="M99" i="7" s="1"/>
  <c r="L100" i="7"/>
  <c r="M100" i="7" s="1"/>
  <c r="L8" i="7"/>
  <c r="M8" i="7" s="1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L551" i="6"/>
  <c r="L552" i="6"/>
  <c r="L553" i="6"/>
  <c r="L554" i="6"/>
  <c r="L555" i="6"/>
  <c r="L556" i="6"/>
  <c r="L557" i="6"/>
  <c r="L558" i="6"/>
  <c r="L559" i="6"/>
  <c r="L560" i="6"/>
  <c r="L561" i="6"/>
  <c r="L562" i="6"/>
  <c r="L563" i="6"/>
  <c r="L564" i="6"/>
  <c r="L565" i="6"/>
  <c r="L566" i="6"/>
  <c r="L567" i="6"/>
  <c r="L568" i="6"/>
  <c r="L569" i="6"/>
  <c r="L570" i="6"/>
  <c r="L571" i="6"/>
  <c r="L572" i="6"/>
  <c r="L573" i="6"/>
  <c r="L574" i="6"/>
  <c r="L575" i="6"/>
  <c r="L576" i="6"/>
  <c r="L577" i="6"/>
  <c r="L578" i="6"/>
  <c r="L579" i="6"/>
  <c r="L580" i="6"/>
  <c r="L581" i="6"/>
  <c r="L582" i="6"/>
  <c r="L583" i="6"/>
  <c r="L584" i="6"/>
  <c r="L585" i="6"/>
  <c r="L586" i="6"/>
  <c r="L587" i="6"/>
  <c r="L588" i="6"/>
  <c r="L589" i="6"/>
  <c r="L590" i="6"/>
  <c r="L591" i="6"/>
  <c r="L592" i="6"/>
  <c r="L593" i="6"/>
  <c r="L594" i="6"/>
  <c r="L595" i="6"/>
  <c r="L596" i="6"/>
  <c r="L597" i="6"/>
  <c r="L598" i="6"/>
  <c r="L599" i="6"/>
  <c r="L600" i="6"/>
  <c r="L601" i="6"/>
  <c r="L602" i="6"/>
  <c r="L603" i="6"/>
  <c r="L604" i="6"/>
  <c r="L605" i="6"/>
  <c r="L606" i="6"/>
  <c r="L607" i="6"/>
  <c r="L608" i="6"/>
  <c r="L609" i="6"/>
  <c r="L610" i="6"/>
  <c r="L611" i="6"/>
  <c r="L612" i="6"/>
  <c r="L613" i="6"/>
  <c r="L614" i="6"/>
  <c r="L615" i="6"/>
  <c r="L616" i="6"/>
  <c r="L617" i="6"/>
  <c r="L618" i="6"/>
  <c r="L619" i="6"/>
  <c r="L620" i="6"/>
  <c r="L621" i="6"/>
  <c r="L622" i="6"/>
  <c r="L623" i="6"/>
  <c r="L624" i="6"/>
  <c r="L625" i="6"/>
  <c r="L626" i="6"/>
  <c r="L627" i="6"/>
  <c r="L628" i="6"/>
  <c r="L629" i="6"/>
  <c r="L630" i="6"/>
  <c r="L631" i="6"/>
  <c r="L632" i="6"/>
  <c r="L633" i="6"/>
  <c r="L634" i="6"/>
  <c r="L635" i="6"/>
  <c r="L636" i="6"/>
  <c r="L637" i="6"/>
  <c r="L638" i="6"/>
  <c r="L639" i="6"/>
  <c r="L640" i="6"/>
  <c r="L641" i="6"/>
  <c r="L642" i="6"/>
  <c r="L643" i="6"/>
  <c r="L644" i="6"/>
  <c r="L645" i="6"/>
  <c r="L646" i="6"/>
  <c r="L647" i="6"/>
  <c r="L648" i="6"/>
  <c r="L649" i="6"/>
  <c r="L650" i="6"/>
  <c r="L651" i="6"/>
  <c r="L652" i="6"/>
  <c r="L653" i="6"/>
  <c r="L654" i="6"/>
  <c r="L655" i="6"/>
  <c r="L656" i="6"/>
  <c r="L657" i="6"/>
  <c r="L658" i="6"/>
  <c r="L659" i="6"/>
  <c r="L660" i="6"/>
  <c r="L661" i="6"/>
  <c r="L662" i="6"/>
  <c r="L663" i="6"/>
  <c r="L664" i="6"/>
  <c r="L665" i="6"/>
  <c r="L666" i="6"/>
  <c r="L667" i="6"/>
  <c r="L668" i="6"/>
  <c r="L669" i="6"/>
  <c r="L670" i="6"/>
  <c r="L671" i="6"/>
  <c r="L672" i="6"/>
  <c r="L673" i="6"/>
  <c r="L674" i="6"/>
  <c r="L675" i="6"/>
  <c r="L676" i="6"/>
  <c r="L677" i="6"/>
  <c r="L678" i="6"/>
  <c r="L679" i="6"/>
  <c r="L680" i="6"/>
  <c r="L681" i="6"/>
  <c r="L682" i="6"/>
  <c r="L683" i="6"/>
  <c r="L684" i="6"/>
  <c r="L685" i="6"/>
  <c r="L686" i="6"/>
  <c r="L687" i="6"/>
  <c r="L688" i="6"/>
  <c r="L689" i="6"/>
  <c r="L690" i="6"/>
  <c r="L691" i="6"/>
  <c r="L692" i="6"/>
  <c r="L693" i="6"/>
  <c r="L694" i="6"/>
  <c r="L695" i="6"/>
  <c r="L696" i="6"/>
  <c r="L697" i="6"/>
  <c r="L698" i="6"/>
  <c r="L699" i="6"/>
  <c r="L700" i="6"/>
  <c r="L701" i="6"/>
  <c r="L702" i="6"/>
  <c r="L703" i="6"/>
  <c r="L704" i="6"/>
  <c r="L705" i="6"/>
  <c r="L706" i="6"/>
  <c r="L707" i="6"/>
  <c r="L708" i="6"/>
  <c r="L709" i="6"/>
  <c r="L710" i="6"/>
  <c r="L711" i="6"/>
  <c r="L712" i="6"/>
  <c r="L713" i="6"/>
  <c r="L714" i="6"/>
  <c r="L715" i="6"/>
  <c r="L716" i="6"/>
  <c r="L717" i="6"/>
  <c r="L718" i="6"/>
  <c r="L719" i="6"/>
  <c r="L720" i="6"/>
  <c r="L721" i="6"/>
  <c r="L722" i="6"/>
  <c r="L723" i="6"/>
  <c r="L724" i="6"/>
  <c r="L725" i="6"/>
  <c r="L726" i="6"/>
  <c r="L727" i="6"/>
  <c r="L728" i="6"/>
  <c r="L729" i="6"/>
  <c r="L730" i="6"/>
  <c r="L731" i="6"/>
  <c r="L732" i="6"/>
  <c r="L733" i="6"/>
  <c r="L734" i="6"/>
  <c r="L735" i="6"/>
  <c r="L736" i="6"/>
  <c r="L737" i="6"/>
  <c r="L738" i="6"/>
  <c r="L739" i="6"/>
  <c r="L740" i="6"/>
  <c r="L741" i="6"/>
  <c r="L742" i="6"/>
  <c r="L743" i="6"/>
  <c r="L744" i="6"/>
  <c r="L745" i="6"/>
  <c r="L746" i="6"/>
  <c r="L747" i="6"/>
  <c r="L748" i="6"/>
  <c r="L749" i="6"/>
  <c r="L750" i="6"/>
  <c r="L751" i="6"/>
  <c r="L752" i="6"/>
  <c r="L753" i="6"/>
  <c r="L754" i="6"/>
  <c r="L755" i="6"/>
  <c r="L756" i="6"/>
  <c r="L757" i="6"/>
  <c r="L758" i="6"/>
  <c r="L759" i="6"/>
  <c r="L760" i="6"/>
  <c r="L761" i="6"/>
  <c r="L762" i="6"/>
  <c r="L763" i="6"/>
  <c r="L764" i="6"/>
  <c r="L765" i="6"/>
  <c r="L766" i="6"/>
  <c r="L767" i="6"/>
  <c r="L768" i="6"/>
  <c r="L769" i="6"/>
  <c r="L770" i="6"/>
  <c r="L771" i="6"/>
  <c r="L772" i="6"/>
  <c r="L773" i="6"/>
  <c r="L774" i="6"/>
  <c r="L775" i="6"/>
  <c r="L776" i="6"/>
  <c r="L777" i="6"/>
  <c r="L778" i="6"/>
  <c r="L779" i="6"/>
  <c r="L780" i="6"/>
  <c r="L781" i="6"/>
  <c r="L782" i="6"/>
  <c r="L783" i="6"/>
  <c r="L784" i="6"/>
  <c r="L785" i="6"/>
  <c r="L786" i="6"/>
  <c r="L787" i="6"/>
  <c r="L788" i="6"/>
  <c r="L789" i="6"/>
  <c r="L790" i="6"/>
  <c r="L791" i="6"/>
  <c r="L792" i="6"/>
  <c r="L793" i="6"/>
  <c r="L794" i="6"/>
  <c r="L795" i="6"/>
  <c r="L796" i="6"/>
  <c r="L797" i="6"/>
  <c r="L798" i="6"/>
  <c r="L799" i="6"/>
  <c r="L800" i="6"/>
  <c r="L801" i="6"/>
  <c r="L802" i="6"/>
  <c r="L803" i="6"/>
  <c r="L804" i="6"/>
  <c r="L805" i="6"/>
  <c r="L806" i="6"/>
  <c r="L807" i="6"/>
  <c r="L808" i="6"/>
  <c r="L809" i="6"/>
  <c r="L810" i="6"/>
  <c r="L811" i="6"/>
  <c r="L812" i="6"/>
  <c r="L813" i="6"/>
  <c r="L814" i="6"/>
  <c r="L815" i="6"/>
  <c r="L816" i="6"/>
  <c r="L817" i="6"/>
  <c r="L818" i="6"/>
  <c r="L819" i="6"/>
  <c r="L820" i="6"/>
  <c r="L821" i="6"/>
  <c r="L822" i="6"/>
  <c r="L823" i="6"/>
  <c r="L824" i="6"/>
  <c r="L825" i="6"/>
  <c r="L826" i="6"/>
  <c r="L827" i="6"/>
  <c r="L828" i="6"/>
  <c r="L829" i="6"/>
  <c r="L830" i="6"/>
  <c r="L831" i="6"/>
  <c r="L832" i="6"/>
  <c r="L833" i="6"/>
  <c r="L834" i="6"/>
  <c r="L835" i="6"/>
  <c r="L836" i="6"/>
  <c r="L837" i="6"/>
  <c r="L838" i="6"/>
  <c r="L839" i="6"/>
  <c r="L840" i="6"/>
  <c r="L841" i="6"/>
  <c r="L842" i="6"/>
  <c r="L843" i="6"/>
  <c r="L844" i="6"/>
  <c r="L845" i="6"/>
  <c r="L846" i="6"/>
  <c r="L847" i="6"/>
  <c r="L848" i="6"/>
  <c r="L849" i="6"/>
  <c r="L850" i="6"/>
  <c r="L851" i="6"/>
  <c r="L852" i="6"/>
  <c r="L853" i="6"/>
  <c r="L854" i="6"/>
  <c r="L855" i="6"/>
  <c r="L856" i="6"/>
  <c r="L857" i="6"/>
  <c r="L858" i="6"/>
  <c r="L859" i="6"/>
  <c r="L860" i="6"/>
  <c r="L861" i="6"/>
  <c r="L862" i="6"/>
  <c r="L863" i="6"/>
  <c r="L864" i="6"/>
  <c r="L865" i="6"/>
  <c r="L866" i="6"/>
  <c r="L867" i="6"/>
  <c r="L868" i="6"/>
  <c r="L869" i="6"/>
  <c r="L870" i="6"/>
  <c r="L871" i="6"/>
  <c r="L872" i="6"/>
  <c r="L873" i="6"/>
  <c r="L874" i="6"/>
  <c r="L875" i="6"/>
  <c r="L876" i="6"/>
  <c r="L877" i="6"/>
  <c r="L878" i="6"/>
  <c r="L879" i="6"/>
  <c r="L880" i="6"/>
  <c r="L881" i="6"/>
  <c r="L882" i="6"/>
  <c r="L883" i="6"/>
  <c r="L884" i="6"/>
  <c r="L885" i="6"/>
  <c r="L886" i="6"/>
  <c r="L887" i="6"/>
  <c r="L888" i="6"/>
  <c r="L889" i="6"/>
  <c r="L890" i="6"/>
  <c r="L891" i="6"/>
  <c r="L892" i="6"/>
  <c r="L893" i="6"/>
  <c r="L894" i="6"/>
  <c r="L895" i="6"/>
  <c r="L896" i="6"/>
  <c r="L897" i="6"/>
  <c r="L898" i="6"/>
  <c r="L899" i="6"/>
  <c r="L900" i="6"/>
  <c r="L901" i="6"/>
  <c r="L902" i="6"/>
  <c r="L903" i="6"/>
  <c r="L904" i="6"/>
  <c r="L905" i="6"/>
  <c r="L906" i="6"/>
  <c r="L907" i="6"/>
  <c r="L908" i="6"/>
  <c r="L909" i="6"/>
  <c r="L910" i="6"/>
  <c r="L911" i="6"/>
  <c r="L912" i="6"/>
  <c r="L913" i="6"/>
  <c r="L914" i="6"/>
  <c r="L915" i="6"/>
  <c r="L916" i="6"/>
  <c r="L917" i="6"/>
  <c r="L918" i="6"/>
  <c r="L919" i="6"/>
  <c r="L920" i="6"/>
  <c r="L921" i="6"/>
  <c r="L922" i="6"/>
  <c r="L923" i="6"/>
  <c r="L924" i="6"/>
  <c r="L925" i="6"/>
  <c r="L926" i="6"/>
  <c r="L927" i="6"/>
  <c r="L928" i="6"/>
  <c r="L929" i="6"/>
  <c r="L930" i="6"/>
  <c r="L931" i="6"/>
  <c r="L932" i="6"/>
  <c r="L933" i="6"/>
  <c r="L934" i="6"/>
  <c r="L935" i="6"/>
  <c r="L936" i="6"/>
  <c r="L937" i="6"/>
  <c r="L938" i="6"/>
  <c r="L939" i="6"/>
  <c r="L940" i="6"/>
  <c r="L941" i="6"/>
  <c r="L942" i="6"/>
  <c r="L943" i="6"/>
  <c r="L944" i="6"/>
  <c r="L945" i="6"/>
  <c r="L946" i="6"/>
  <c r="L947" i="6"/>
  <c r="L948" i="6"/>
  <c r="L949" i="6"/>
  <c r="L950" i="6"/>
  <c r="L951" i="6"/>
  <c r="L952" i="6"/>
  <c r="L953" i="6"/>
  <c r="L954" i="6"/>
  <c r="L955" i="6"/>
  <c r="L956" i="6"/>
  <c r="L957" i="6"/>
  <c r="L958" i="6"/>
  <c r="L959" i="6"/>
  <c r="L960" i="6"/>
  <c r="L961" i="6"/>
  <c r="L962" i="6"/>
  <c r="L963" i="6"/>
  <c r="L964" i="6"/>
  <c r="L965" i="6"/>
  <c r="L966" i="6"/>
  <c r="L967" i="6"/>
  <c r="L968" i="6"/>
  <c r="L969" i="6"/>
  <c r="L970" i="6"/>
  <c r="L971" i="6"/>
  <c r="L972" i="6"/>
  <c r="L973" i="6"/>
  <c r="L974" i="6"/>
  <c r="L975" i="6"/>
  <c r="L976" i="6"/>
  <c r="L977" i="6"/>
  <c r="L978" i="6"/>
  <c r="L979" i="6"/>
  <c r="L980" i="6"/>
  <c r="L981" i="6"/>
  <c r="L982" i="6"/>
  <c r="L983" i="6"/>
  <c r="L984" i="6"/>
  <c r="L985" i="6"/>
  <c r="L986" i="6"/>
  <c r="L987" i="6"/>
  <c r="L988" i="6"/>
  <c r="L989" i="6"/>
  <c r="L990" i="6"/>
  <c r="L991" i="6"/>
  <c r="L992" i="6"/>
  <c r="L993" i="6"/>
  <c r="L994" i="6"/>
  <c r="L995" i="6"/>
  <c r="L996" i="6"/>
  <c r="L997" i="6"/>
  <c r="L998" i="6"/>
  <c r="L999" i="6"/>
  <c r="L1000" i="6"/>
  <c r="L1001" i="6"/>
  <c r="L1002" i="6"/>
  <c r="L1003" i="6"/>
  <c r="L1004" i="6"/>
  <c r="L1005" i="6"/>
  <c r="L1006" i="6"/>
  <c r="L1007" i="6"/>
  <c r="L1008" i="6"/>
  <c r="L1009" i="6"/>
  <c r="L1010" i="6"/>
  <c r="L1011" i="6"/>
  <c r="L1012" i="6"/>
  <c r="L1013" i="6"/>
  <c r="L1014" i="6"/>
  <c r="L1015" i="6"/>
  <c r="L1016" i="6"/>
  <c r="L1017" i="6"/>
  <c r="L1018" i="6"/>
  <c r="L1019" i="6"/>
  <c r="L1020" i="6"/>
  <c r="L1021" i="6"/>
  <c r="L1022" i="6"/>
  <c r="L1023" i="6"/>
  <c r="L1024" i="6"/>
  <c r="L1025" i="6"/>
  <c r="L1026" i="6"/>
  <c r="L1027" i="6"/>
  <c r="L1028" i="6"/>
  <c r="L1029" i="6"/>
  <c r="L1030" i="6"/>
  <c r="L1031" i="6"/>
  <c r="L1032" i="6"/>
  <c r="L1033" i="6"/>
  <c r="L1034" i="6"/>
  <c r="L1035" i="6"/>
  <c r="L1036" i="6"/>
  <c r="L1037" i="6"/>
  <c r="L1038" i="6"/>
  <c r="L1039" i="6"/>
  <c r="L1040" i="6"/>
  <c r="L1041" i="6"/>
  <c r="L1042" i="6"/>
  <c r="L1043" i="6"/>
  <c r="L1044" i="6"/>
  <c r="L1045" i="6"/>
  <c r="L1046" i="6"/>
  <c r="L1047" i="6"/>
  <c r="L1048" i="6"/>
  <c r="L1049" i="6"/>
  <c r="L1050" i="6"/>
  <c r="L1051" i="6"/>
  <c r="L1052" i="6"/>
  <c r="L1053" i="6"/>
  <c r="L1054" i="6"/>
  <c r="L1055" i="6"/>
  <c r="L1056" i="6"/>
  <c r="L1057" i="6"/>
  <c r="L1058" i="6"/>
  <c r="L1059" i="6"/>
  <c r="L1060" i="6"/>
  <c r="L1061" i="6"/>
  <c r="L1062" i="6"/>
  <c r="L1063" i="6"/>
  <c r="L1064" i="6"/>
  <c r="L1065" i="6"/>
  <c r="L1066" i="6"/>
  <c r="L1067" i="6"/>
  <c r="L1068" i="6"/>
  <c r="L1069" i="6"/>
  <c r="L1070" i="6"/>
  <c r="L1071" i="6"/>
  <c r="L1072" i="6"/>
  <c r="L1073" i="6"/>
  <c r="L1074" i="6"/>
  <c r="L1075" i="6"/>
  <c r="L1076" i="6"/>
  <c r="L1077" i="6"/>
  <c r="L1078" i="6"/>
  <c r="L1079" i="6"/>
  <c r="L1080" i="6"/>
  <c r="L1081" i="6"/>
  <c r="L1082" i="6"/>
  <c r="L1083" i="6"/>
  <c r="L1084" i="6"/>
  <c r="L1085" i="6"/>
  <c r="L1086" i="6"/>
  <c r="L1087" i="6"/>
  <c r="L1088" i="6"/>
  <c r="L1089" i="6"/>
  <c r="L1090" i="6"/>
  <c r="L1091" i="6"/>
  <c r="L1092" i="6"/>
  <c r="L1093" i="6"/>
  <c r="L1094" i="6"/>
  <c r="L1095" i="6"/>
  <c r="L1096" i="6"/>
  <c r="L1097" i="6"/>
  <c r="L1098" i="6"/>
  <c r="L1099" i="6"/>
  <c r="L1100" i="6"/>
  <c r="L1101" i="6"/>
  <c r="L1102" i="6"/>
  <c r="L1103" i="6"/>
  <c r="L1104" i="6"/>
  <c r="L1105" i="6"/>
  <c r="L1106" i="6"/>
  <c r="L1107" i="6"/>
  <c r="L1108" i="6"/>
  <c r="L1109" i="6"/>
  <c r="L1110" i="6"/>
  <c r="L1111" i="6"/>
  <c r="L1112" i="6"/>
  <c r="L1113" i="6"/>
  <c r="L1114" i="6"/>
  <c r="L1115" i="6"/>
  <c r="L1116" i="6"/>
  <c r="L1117" i="6"/>
  <c r="L1118" i="6"/>
  <c r="L1119" i="6"/>
  <c r="L1120" i="6"/>
  <c r="L1121" i="6"/>
  <c r="L1122" i="6"/>
  <c r="L1123" i="6"/>
  <c r="L1124" i="6"/>
  <c r="L1125" i="6"/>
  <c r="L1126" i="6"/>
  <c r="L1127" i="6"/>
  <c r="L1128" i="6"/>
  <c r="L1129" i="6"/>
  <c r="L1130" i="6"/>
  <c r="L1131" i="6"/>
  <c r="L1132" i="6"/>
  <c r="L1133" i="6"/>
  <c r="L1134" i="6"/>
  <c r="L1135" i="6"/>
  <c r="L1136" i="6"/>
  <c r="L1137" i="6"/>
  <c r="L1138" i="6"/>
  <c r="L1139" i="6"/>
  <c r="L1140" i="6"/>
  <c r="L1141" i="6"/>
  <c r="L1142" i="6"/>
  <c r="L1143" i="6"/>
  <c r="L1144" i="6"/>
  <c r="L1145" i="6"/>
  <c r="L1146" i="6"/>
  <c r="L1147" i="6"/>
  <c r="L1148" i="6"/>
  <c r="L1149" i="6"/>
  <c r="L1150" i="6"/>
  <c r="L1151" i="6"/>
  <c r="L1152" i="6"/>
  <c r="L1153" i="6"/>
  <c r="L1154" i="6"/>
  <c r="L1155" i="6"/>
  <c r="L1156" i="6"/>
  <c r="L1157" i="6"/>
  <c r="L1158" i="6"/>
  <c r="L1159" i="6"/>
  <c r="L1160" i="6"/>
  <c r="L1161" i="6"/>
  <c r="L1162" i="6"/>
  <c r="L1163" i="6"/>
  <c r="L1164" i="6"/>
  <c r="L1165" i="6"/>
  <c r="L1166" i="6"/>
  <c r="L1167" i="6"/>
  <c r="L1168" i="6"/>
  <c r="L1169" i="6"/>
  <c r="L1170" i="6"/>
  <c r="L1171" i="6"/>
  <c r="L1172" i="6"/>
  <c r="L1173" i="6"/>
  <c r="L1174" i="6"/>
  <c r="L1175" i="6"/>
  <c r="L1176" i="6"/>
  <c r="L1177" i="6"/>
  <c r="L1178" i="6"/>
  <c r="L1179" i="6"/>
  <c r="L1180" i="6"/>
  <c r="L1181" i="6"/>
  <c r="L1182" i="6"/>
  <c r="L1183" i="6"/>
  <c r="L1184" i="6"/>
  <c r="L1185" i="6"/>
  <c r="L1186" i="6"/>
  <c r="L1187" i="6"/>
  <c r="L1188" i="6"/>
  <c r="L1189" i="6"/>
  <c r="L1190" i="6"/>
  <c r="L1191" i="6"/>
  <c r="L1192" i="6"/>
  <c r="L1193" i="6"/>
  <c r="L1194" i="6"/>
  <c r="L1195" i="6"/>
  <c r="L1196" i="6"/>
  <c r="L1197" i="6"/>
  <c r="L1198" i="6"/>
  <c r="L1199" i="6"/>
  <c r="L1200" i="6"/>
  <c r="L1201" i="6"/>
  <c r="L1202" i="6"/>
  <c r="L1203" i="6"/>
  <c r="L1204" i="6"/>
  <c r="L1205" i="6"/>
  <c r="L1206" i="6"/>
  <c r="L1207" i="6"/>
  <c r="L1208" i="6"/>
  <c r="L1209" i="6"/>
  <c r="L1210" i="6"/>
  <c r="L1211" i="6"/>
  <c r="L1212" i="6"/>
  <c r="L1213" i="6"/>
  <c r="L1214" i="6"/>
  <c r="L1215" i="6"/>
  <c r="L1216" i="6"/>
  <c r="L1217" i="6"/>
  <c r="L1218" i="6"/>
  <c r="L1219" i="6"/>
  <c r="L1220" i="6"/>
  <c r="L1221" i="6"/>
  <c r="L1222" i="6"/>
  <c r="L1223" i="6"/>
  <c r="L1224" i="6"/>
  <c r="L1225" i="6"/>
  <c r="L1226" i="6"/>
  <c r="L1227" i="6"/>
  <c r="L1228" i="6"/>
  <c r="L1229" i="6"/>
  <c r="L1230" i="6"/>
  <c r="L1231" i="6"/>
  <c r="L1232" i="6"/>
  <c r="L1233" i="6"/>
  <c r="L1234" i="6"/>
  <c r="L1235" i="6"/>
  <c r="L1236" i="6"/>
  <c r="L1237" i="6"/>
  <c r="L1238" i="6"/>
  <c r="L1239" i="6"/>
  <c r="L1240" i="6"/>
  <c r="L1241" i="6"/>
  <c r="L1242" i="6"/>
  <c r="L1243" i="6"/>
  <c r="L1244" i="6"/>
  <c r="L1245" i="6"/>
  <c r="L1246" i="6"/>
  <c r="L1247" i="6"/>
  <c r="L1248" i="6"/>
  <c r="L1249" i="6"/>
  <c r="L1250" i="6"/>
  <c r="L1251" i="6"/>
  <c r="L1252" i="6"/>
  <c r="L1253" i="6"/>
  <c r="L1254" i="6"/>
  <c r="L1255" i="6"/>
  <c r="L1256" i="6"/>
  <c r="L1257" i="6"/>
  <c r="L1258" i="6"/>
  <c r="L1259" i="6"/>
  <c r="L1260" i="6"/>
  <c r="L1261" i="6"/>
  <c r="L1262" i="6"/>
  <c r="L1263" i="6"/>
  <c r="L1264" i="6"/>
  <c r="L1265" i="6"/>
  <c r="L1266" i="6"/>
  <c r="L1267" i="6"/>
  <c r="L1268" i="6"/>
  <c r="L1269" i="6"/>
  <c r="L1270" i="6"/>
  <c r="L1271" i="6"/>
  <c r="L1272" i="6"/>
  <c r="L1273" i="6"/>
  <c r="L1274" i="6"/>
  <c r="L1275" i="6"/>
  <c r="L1276" i="6"/>
  <c r="L1277" i="6"/>
  <c r="L1278" i="6"/>
  <c r="L1279" i="6"/>
  <c r="L1280" i="6"/>
  <c r="L1281" i="6"/>
  <c r="L1282" i="6"/>
  <c r="L1283" i="6"/>
  <c r="L1284" i="6"/>
  <c r="L1285" i="6"/>
  <c r="L1286" i="6"/>
  <c r="L1287" i="6"/>
  <c r="L1288" i="6"/>
  <c r="L1289" i="6"/>
  <c r="L1290" i="6"/>
  <c r="L1291" i="6"/>
  <c r="L1292" i="6"/>
  <c r="L1293" i="6"/>
  <c r="L1294" i="6"/>
  <c r="L1295" i="6"/>
  <c r="L1296" i="6"/>
  <c r="L1297" i="6"/>
  <c r="L1298" i="6"/>
  <c r="L1299" i="6"/>
  <c r="L1300" i="6"/>
  <c r="L1301" i="6"/>
  <c r="L1302" i="6"/>
  <c r="L1303" i="6"/>
  <c r="L1304" i="6"/>
  <c r="L1305" i="6"/>
  <c r="L1306" i="6"/>
  <c r="L1307" i="6"/>
  <c r="L1308" i="6"/>
  <c r="L1309" i="6"/>
  <c r="L1310" i="6"/>
  <c r="L1311" i="6"/>
  <c r="L1312" i="6"/>
  <c r="L1313" i="6"/>
  <c r="L1314" i="6"/>
  <c r="L1315" i="6"/>
  <c r="L1316" i="6"/>
  <c r="L1317" i="6"/>
  <c r="L1318" i="6"/>
  <c r="L1319" i="6"/>
  <c r="L1320" i="6"/>
  <c r="L1321" i="6"/>
  <c r="L1322" i="6"/>
  <c r="L1323" i="6"/>
  <c r="L1324" i="6"/>
  <c r="L1325" i="6"/>
  <c r="L1326" i="6"/>
  <c r="L1327" i="6"/>
  <c r="L1328" i="6"/>
  <c r="L1329" i="6"/>
  <c r="L1330" i="6"/>
  <c r="L1331" i="6"/>
  <c r="L1332" i="6"/>
  <c r="L1333" i="6"/>
  <c r="L1334" i="6"/>
  <c r="L1335" i="6"/>
  <c r="L1336" i="6"/>
  <c r="L1337" i="6"/>
  <c r="L1338" i="6"/>
  <c r="L1339" i="6"/>
  <c r="L1340" i="6"/>
  <c r="L1341" i="6"/>
  <c r="L1342" i="6"/>
  <c r="L1343" i="6"/>
  <c r="L1344" i="6"/>
  <c r="L1345" i="6"/>
  <c r="L1346" i="6"/>
  <c r="L1347" i="6"/>
  <c r="L1348" i="6"/>
  <c r="L1349" i="6"/>
  <c r="L1350" i="6"/>
  <c r="L1351" i="6"/>
  <c r="L1352" i="6"/>
  <c r="L1353" i="6"/>
  <c r="L1354" i="6"/>
  <c r="L1355" i="6"/>
  <c r="L1356" i="6"/>
  <c r="L1357" i="6"/>
  <c r="L1358" i="6"/>
  <c r="L1359" i="6"/>
  <c r="L1360" i="6"/>
  <c r="L1361" i="6"/>
  <c r="L1362" i="6"/>
  <c r="L1363" i="6"/>
  <c r="L1364" i="6"/>
  <c r="L1365" i="6"/>
  <c r="L1366" i="6"/>
  <c r="L1367" i="6"/>
  <c r="L1368" i="6"/>
  <c r="L1369" i="6"/>
  <c r="L1370" i="6"/>
  <c r="L1371" i="6"/>
  <c r="L1372" i="6"/>
  <c r="L1373" i="6"/>
  <c r="L1374" i="6"/>
  <c r="L1375" i="6"/>
  <c r="L1376" i="6"/>
  <c r="L1377" i="6"/>
  <c r="L1378" i="6"/>
  <c r="L1379" i="6"/>
  <c r="L1380" i="6"/>
  <c r="L1381" i="6"/>
  <c r="L1382" i="6"/>
  <c r="L1383" i="6"/>
  <c r="L1384" i="6"/>
  <c r="L1385" i="6"/>
  <c r="L1386" i="6"/>
  <c r="L1387" i="6"/>
  <c r="L1388" i="6"/>
  <c r="L1389" i="6"/>
  <c r="L1390" i="6"/>
  <c r="L1391" i="6"/>
  <c r="L1392" i="6"/>
  <c r="L1393" i="6"/>
  <c r="L1394" i="6"/>
  <c r="L1395" i="6"/>
  <c r="L1396" i="6"/>
  <c r="L1397" i="6"/>
  <c r="L1398" i="6"/>
  <c r="L1399" i="6"/>
  <c r="L1400" i="6"/>
  <c r="L1401" i="6"/>
  <c r="L1402" i="6"/>
  <c r="L1403" i="6"/>
  <c r="L1404" i="6"/>
  <c r="L1405" i="6"/>
  <c r="L1406" i="6"/>
  <c r="L1407" i="6"/>
  <c r="L1408" i="6"/>
  <c r="L1409" i="6"/>
  <c r="L1410" i="6"/>
  <c r="L1411" i="6"/>
  <c r="L1412" i="6"/>
  <c r="L1413" i="6"/>
  <c r="L1414" i="6"/>
  <c r="L1415" i="6"/>
  <c r="L1416" i="6"/>
  <c r="L1417" i="6"/>
  <c r="L1418" i="6"/>
  <c r="L1419" i="6"/>
  <c r="L1420" i="6"/>
  <c r="L1421" i="6"/>
  <c r="L1422" i="6"/>
  <c r="L1423" i="6"/>
  <c r="L1424" i="6"/>
  <c r="L1425" i="6"/>
  <c r="L1426" i="6"/>
  <c r="L1427" i="6"/>
  <c r="L1428" i="6"/>
  <c r="L1429" i="6"/>
  <c r="L1430" i="6"/>
  <c r="L1431" i="6"/>
  <c r="L1432" i="6"/>
  <c r="L1433" i="6"/>
  <c r="L1434" i="6"/>
  <c r="L1435" i="6"/>
  <c r="L1436" i="6"/>
  <c r="L1437" i="6"/>
  <c r="L1438" i="6"/>
  <c r="L1439" i="6"/>
  <c r="L1440" i="6"/>
  <c r="L1441" i="6"/>
  <c r="L1442" i="6"/>
  <c r="L1443" i="6"/>
  <c r="L1444" i="6"/>
  <c r="L1445" i="6"/>
  <c r="L1446" i="6"/>
  <c r="L1447" i="6"/>
  <c r="L1448" i="6"/>
  <c r="L1449" i="6"/>
  <c r="L1450" i="6"/>
  <c r="L1451" i="6"/>
  <c r="L1452" i="6"/>
  <c r="L1453" i="6"/>
  <c r="L1454" i="6"/>
  <c r="L1455" i="6"/>
  <c r="L1456" i="6"/>
  <c r="L1457" i="6"/>
  <c r="L1458" i="6"/>
  <c r="L1459" i="6"/>
  <c r="L1460" i="6"/>
  <c r="L1461" i="6"/>
  <c r="L1462" i="6"/>
  <c r="L1463" i="6"/>
  <c r="L1464" i="6"/>
  <c r="L1465" i="6"/>
  <c r="L1466" i="6"/>
  <c r="L1467" i="6"/>
  <c r="L1468" i="6"/>
  <c r="L1469" i="6"/>
  <c r="L1470" i="6"/>
  <c r="L1471" i="6"/>
  <c r="L1472" i="6"/>
  <c r="L1473" i="6"/>
  <c r="L1474" i="6"/>
  <c r="L1475" i="6"/>
  <c r="L1476" i="6"/>
  <c r="L1477" i="6"/>
  <c r="L1478" i="6"/>
  <c r="L1479" i="6"/>
  <c r="L1480" i="6"/>
  <c r="L1481" i="6"/>
  <c r="L1482" i="6"/>
  <c r="L1483" i="6"/>
  <c r="L1484" i="6"/>
  <c r="L1485" i="6"/>
  <c r="L1486" i="6"/>
  <c r="L1487" i="6"/>
  <c r="L1488" i="6"/>
  <c r="L1489" i="6"/>
  <c r="L1490" i="6"/>
  <c r="L1491" i="6"/>
  <c r="L1492" i="6"/>
  <c r="L1493" i="6"/>
  <c r="L1494" i="6"/>
  <c r="L1495" i="6"/>
  <c r="L1496" i="6"/>
  <c r="L1497" i="6"/>
  <c r="L1498" i="6"/>
  <c r="L1499" i="6"/>
  <c r="L1500" i="6"/>
  <c r="L1501" i="6"/>
  <c r="L1502" i="6"/>
  <c r="L1503" i="6"/>
  <c r="L1504" i="6"/>
  <c r="L1505" i="6"/>
  <c r="L1506" i="6"/>
  <c r="L1507" i="6"/>
  <c r="L1508" i="6"/>
  <c r="L1509" i="6"/>
  <c r="L1510" i="6"/>
  <c r="L1511" i="6"/>
  <c r="L1512" i="6"/>
  <c r="L1513" i="6"/>
  <c r="L1514" i="6"/>
  <c r="L1515" i="6"/>
  <c r="L1516" i="6"/>
  <c r="L1517" i="6"/>
  <c r="L1518" i="6"/>
  <c r="L1519" i="6"/>
  <c r="L1520" i="6"/>
  <c r="L1521" i="6"/>
  <c r="L1522" i="6"/>
  <c r="L1523" i="6"/>
  <c r="L1524" i="6"/>
  <c r="L1525" i="6"/>
  <c r="L1526" i="6"/>
  <c r="L1527" i="6"/>
  <c r="L1528" i="6"/>
  <c r="L1529" i="6"/>
  <c r="L1530" i="6"/>
  <c r="L1531" i="6"/>
  <c r="L1532" i="6"/>
  <c r="L1533" i="6"/>
  <c r="L1534" i="6"/>
  <c r="L1535" i="6"/>
  <c r="L1536" i="6"/>
  <c r="L1537" i="6"/>
  <c r="L1538" i="6"/>
  <c r="L1539" i="6"/>
  <c r="L1540" i="6"/>
  <c r="L1541" i="6"/>
  <c r="L1542" i="6"/>
  <c r="L1543" i="6"/>
  <c r="L1544" i="6"/>
  <c r="L1545" i="6"/>
  <c r="L1546" i="6"/>
  <c r="L1547" i="6"/>
  <c r="L1548" i="6"/>
  <c r="L1549" i="6"/>
  <c r="L1550" i="6"/>
  <c r="L1551" i="6"/>
  <c r="L1552" i="6"/>
  <c r="L1553" i="6"/>
  <c r="L1554" i="6"/>
  <c r="L1555" i="6"/>
  <c r="L1556" i="6"/>
  <c r="L1557" i="6"/>
  <c r="L1558" i="6"/>
  <c r="L1559" i="6"/>
  <c r="L1560" i="6"/>
  <c r="L1561" i="6"/>
  <c r="L1562" i="6"/>
  <c r="L1563" i="6"/>
  <c r="L1564" i="6"/>
  <c r="L1565" i="6"/>
  <c r="L1566" i="6"/>
  <c r="L1567" i="6"/>
  <c r="L1568" i="6"/>
  <c r="L1569" i="6"/>
  <c r="L1570" i="6"/>
  <c r="L1571" i="6"/>
  <c r="L1572" i="6"/>
  <c r="L1573" i="6"/>
  <c r="L1574" i="6"/>
  <c r="L1575" i="6"/>
  <c r="L1576" i="6"/>
  <c r="L1577" i="6"/>
  <c r="L1578" i="6"/>
  <c r="L1579" i="6"/>
  <c r="L1580" i="6"/>
  <c r="L1581" i="6"/>
  <c r="L1582" i="6"/>
  <c r="L1583" i="6"/>
  <c r="L1584" i="6"/>
  <c r="L1585" i="6"/>
  <c r="L1586" i="6"/>
  <c r="L1587" i="6"/>
  <c r="L1588" i="6"/>
  <c r="L1589" i="6"/>
  <c r="L1590" i="6"/>
  <c r="L1591" i="6"/>
  <c r="L1592" i="6"/>
  <c r="L1593" i="6"/>
  <c r="L1594" i="6"/>
  <c r="L1595" i="6"/>
  <c r="L1596" i="6"/>
  <c r="L1597" i="6"/>
  <c r="L1598" i="6"/>
  <c r="L1599" i="6"/>
  <c r="L1600" i="6"/>
  <c r="L1601" i="6"/>
  <c r="L1602" i="6"/>
  <c r="L1603" i="6"/>
  <c r="L1604" i="6"/>
  <c r="L1605" i="6"/>
  <c r="L1606" i="6"/>
  <c r="L1607" i="6"/>
  <c r="L1608" i="6"/>
  <c r="L1609" i="6"/>
  <c r="L1610" i="6"/>
  <c r="L1611" i="6"/>
  <c r="L1612" i="6"/>
  <c r="L1613" i="6"/>
  <c r="L1614" i="6"/>
  <c r="L1615" i="6"/>
  <c r="L1616" i="6"/>
  <c r="L1617" i="6"/>
  <c r="L1618" i="6"/>
  <c r="L1619" i="6"/>
  <c r="L1620" i="6"/>
  <c r="L1621" i="6"/>
  <c r="L1622" i="6"/>
  <c r="L1623" i="6"/>
  <c r="L1624" i="6"/>
  <c r="L1625" i="6"/>
  <c r="L1626" i="6"/>
  <c r="L1627" i="6"/>
  <c r="L1628" i="6"/>
  <c r="L1629" i="6"/>
  <c r="L1630" i="6"/>
  <c r="L1631" i="6"/>
  <c r="L1632" i="6"/>
  <c r="L1633" i="6"/>
  <c r="L1634" i="6"/>
  <c r="L1635" i="6"/>
  <c r="L1636" i="6"/>
  <c r="L1637" i="6"/>
  <c r="L1638" i="6"/>
  <c r="L1639" i="6"/>
  <c r="L1640" i="6"/>
  <c r="L1641" i="6"/>
  <c r="L1642" i="6"/>
  <c r="L1643" i="6"/>
  <c r="L1644" i="6"/>
  <c r="L1645" i="6"/>
  <c r="L1646" i="6"/>
  <c r="L1647" i="6"/>
  <c r="L1648" i="6"/>
  <c r="L1649" i="6"/>
  <c r="L1650" i="6"/>
  <c r="L1651" i="6"/>
  <c r="L1652" i="6"/>
  <c r="L1653" i="6"/>
  <c r="L1654" i="6"/>
  <c r="L1655" i="6"/>
  <c r="L1656" i="6"/>
  <c r="L1657" i="6"/>
  <c r="L1658" i="6"/>
  <c r="L1659" i="6"/>
  <c r="L1660" i="6"/>
  <c r="L1661" i="6"/>
  <c r="L1662" i="6"/>
  <c r="L1663" i="6"/>
  <c r="L1664" i="6"/>
  <c r="L1665" i="6"/>
  <c r="L1666" i="6"/>
  <c r="L1667" i="6"/>
  <c r="L1668" i="6"/>
  <c r="L1669" i="6"/>
  <c r="L1670" i="6"/>
  <c r="L1671" i="6"/>
  <c r="L1672" i="6"/>
  <c r="L1673" i="6"/>
  <c r="L1674" i="6"/>
  <c r="L1675" i="6"/>
  <c r="L1676" i="6"/>
  <c r="L1677" i="6"/>
  <c r="L1678" i="6"/>
  <c r="L1679" i="6"/>
  <c r="L1680" i="6"/>
  <c r="L1681" i="6"/>
  <c r="L1682" i="6"/>
  <c r="L1683" i="6"/>
  <c r="L1684" i="6"/>
  <c r="L1685" i="6"/>
  <c r="L1686" i="6"/>
  <c r="L1687" i="6"/>
  <c r="L1688" i="6"/>
  <c r="L1689" i="6"/>
  <c r="L1690" i="6"/>
  <c r="L1691" i="6"/>
  <c r="L1692" i="6"/>
  <c r="L1693" i="6"/>
  <c r="L1694" i="6"/>
  <c r="L1695" i="6"/>
  <c r="L1696" i="6"/>
  <c r="L1697" i="6"/>
  <c r="L1698" i="6"/>
  <c r="L1699" i="6"/>
  <c r="L1700" i="6"/>
  <c r="L1701" i="6"/>
  <c r="L1702" i="6"/>
  <c r="L1703" i="6"/>
  <c r="L1704" i="6"/>
  <c r="L1705" i="6"/>
  <c r="L1706" i="6"/>
  <c r="L1707" i="6"/>
  <c r="L1708" i="6"/>
  <c r="L1709" i="6"/>
  <c r="L1710" i="6"/>
  <c r="L1711" i="6"/>
  <c r="L1712" i="6"/>
  <c r="L1713" i="6"/>
  <c r="L1714" i="6"/>
  <c r="L1715" i="6"/>
  <c r="L1716" i="6"/>
  <c r="L1717" i="6"/>
  <c r="L1718" i="6"/>
  <c r="L1719" i="6"/>
  <c r="L1720" i="6"/>
  <c r="L1721" i="6"/>
  <c r="L1722" i="6"/>
  <c r="L1723" i="6"/>
  <c r="L1724" i="6"/>
  <c r="L1725" i="6"/>
  <c r="L1726" i="6"/>
  <c r="L1727" i="6"/>
  <c r="L1728" i="6"/>
  <c r="L1729" i="6"/>
  <c r="L1730" i="6"/>
  <c r="L1731" i="6"/>
  <c r="L1732" i="6"/>
  <c r="L1733" i="6"/>
  <c r="L1734" i="6"/>
  <c r="L1735" i="6"/>
  <c r="L1736" i="6"/>
  <c r="L1737" i="6"/>
  <c r="L1738" i="6"/>
  <c r="L1739" i="6"/>
  <c r="L1740" i="6"/>
  <c r="L1741" i="6"/>
  <c r="L1742" i="6"/>
  <c r="L1743" i="6"/>
  <c r="L1744" i="6"/>
  <c r="L1745" i="6"/>
  <c r="L1746" i="6"/>
  <c r="L1747" i="6"/>
  <c r="L1748" i="6"/>
  <c r="L1749" i="6"/>
  <c r="L1750" i="6"/>
  <c r="L1751" i="6"/>
  <c r="L1752" i="6"/>
  <c r="L1753" i="6"/>
  <c r="L1754" i="6"/>
  <c r="L1755" i="6"/>
  <c r="L1756" i="6"/>
  <c r="L1757" i="6"/>
  <c r="L1758" i="6"/>
  <c r="L1759" i="6"/>
  <c r="L1760" i="6"/>
  <c r="L1761" i="6"/>
  <c r="L1762" i="6"/>
  <c r="L1763" i="6"/>
  <c r="L1764" i="6"/>
  <c r="L1765" i="6"/>
  <c r="L1766" i="6"/>
  <c r="L1767" i="6"/>
  <c r="L1768" i="6"/>
  <c r="L1769" i="6"/>
  <c r="L1770" i="6"/>
  <c r="L1771" i="6"/>
  <c r="L1772" i="6"/>
  <c r="L1773" i="6"/>
  <c r="L1774" i="6"/>
  <c r="L1775" i="6"/>
  <c r="L1776" i="6"/>
  <c r="L1777" i="6"/>
  <c r="L1778" i="6"/>
  <c r="L1779" i="6"/>
  <c r="L1780" i="6"/>
  <c r="L1781" i="6"/>
  <c r="L1782" i="6"/>
  <c r="L1783" i="6"/>
  <c r="L1784" i="6"/>
  <c r="L1785" i="6"/>
  <c r="L1786" i="6"/>
  <c r="L1787" i="6"/>
  <c r="L1788" i="6"/>
  <c r="L1789" i="6"/>
  <c r="L1790" i="6"/>
  <c r="L1791" i="6"/>
  <c r="L1792" i="6"/>
  <c r="L1793" i="6"/>
  <c r="L1794" i="6"/>
  <c r="L1795" i="6"/>
  <c r="L1796" i="6"/>
  <c r="L1797" i="6"/>
  <c r="L1798" i="6"/>
  <c r="L1799" i="6"/>
  <c r="L1800" i="6"/>
  <c r="L1801" i="6"/>
  <c r="L1802" i="6"/>
  <c r="L1803" i="6"/>
  <c r="L1804" i="6"/>
  <c r="L1805" i="6"/>
  <c r="L1806" i="6"/>
  <c r="L1807" i="6"/>
  <c r="L1808" i="6"/>
  <c r="L1809" i="6"/>
  <c r="L1810" i="6"/>
  <c r="L1811" i="6"/>
  <c r="L1812" i="6"/>
  <c r="L1813" i="6"/>
  <c r="L1814" i="6"/>
  <c r="L1815" i="6"/>
  <c r="L1816" i="6"/>
  <c r="L1817" i="6"/>
  <c r="L1818" i="6"/>
  <c r="L1819" i="6"/>
  <c r="L1820" i="6"/>
  <c r="L1821" i="6"/>
  <c r="L1822" i="6"/>
  <c r="L1823" i="6"/>
  <c r="L1824" i="6"/>
  <c r="L1825" i="6"/>
  <c r="L1826" i="6"/>
  <c r="L1827" i="6"/>
  <c r="L1828" i="6"/>
  <c r="L1829" i="6"/>
  <c r="L1830" i="6"/>
  <c r="L1831" i="6"/>
  <c r="L1832" i="6"/>
  <c r="L1833" i="6"/>
  <c r="L1834" i="6"/>
  <c r="L1835" i="6"/>
  <c r="L1836" i="6"/>
  <c r="L1837" i="6"/>
  <c r="L1838" i="6"/>
  <c r="L1839" i="6"/>
  <c r="L1840" i="6"/>
  <c r="L1841" i="6"/>
  <c r="L1842" i="6"/>
  <c r="L1843" i="6"/>
  <c r="L1844" i="6"/>
  <c r="L1845" i="6"/>
  <c r="L1846" i="6"/>
  <c r="L1847" i="6"/>
  <c r="L1848" i="6"/>
  <c r="L1849" i="6"/>
  <c r="L1850" i="6"/>
  <c r="L1851" i="6"/>
  <c r="L1852" i="6"/>
  <c r="L1853" i="6"/>
  <c r="L1854" i="6"/>
  <c r="L1855" i="6"/>
  <c r="L1856" i="6"/>
  <c r="L1857" i="6"/>
  <c r="L1858" i="6"/>
  <c r="L1859" i="6"/>
  <c r="L1860" i="6"/>
  <c r="L1861" i="6"/>
  <c r="L1862" i="6"/>
  <c r="L1863" i="6"/>
  <c r="L1864" i="6"/>
  <c r="L1865" i="6"/>
  <c r="L1866" i="6"/>
  <c r="L1867" i="6"/>
  <c r="L1868" i="6"/>
  <c r="L1869" i="6"/>
  <c r="L1870" i="6"/>
  <c r="L1871" i="6"/>
  <c r="L1872" i="6"/>
  <c r="L1873" i="6"/>
  <c r="L1874" i="6"/>
  <c r="L1875" i="6"/>
  <c r="L1876" i="6"/>
  <c r="L1877" i="6"/>
  <c r="L1878" i="6"/>
  <c r="L1879" i="6"/>
  <c r="L1880" i="6"/>
  <c r="L1881" i="6"/>
  <c r="L1882" i="6"/>
  <c r="L1883" i="6"/>
  <c r="L1884" i="6"/>
  <c r="L1885" i="6"/>
  <c r="L1886" i="6"/>
  <c r="L1887" i="6"/>
  <c r="L1888" i="6"/>
  <c r="L1889" i="6"/>
  <c r="L1890" i="6"/>
  <c r="L1891" i="6"/>
  <c r="L1892" i="6"/>
  <c r="L1893" i="6"/>
  <c r="L1894" i="6"/>
  <c r="L1895" i="6"/>
  <c r="L1896" i="6"/>
  <c r="L1897" i="6"/>
  <c r="L1898" i="6"/>
  <c r="L1899" i="6"/>
  <c r="L1900" i="6"/>
  <c r="L1901" i="6"/>
  <c r="L1902" i="6"/>
  <c r="L1903" i="6"/>
  <c r="L1904" i="6"/>
  <c r="L1905" i="6"/>
  <c r="L1906" i="6"/>
  <c r="L1907" i="6"/>
  <c r="L1908" i="6"/>
  <c r="L1909" i="6"/>
  <c r="L1910" i="6"/>
  <c r="L1911" i="6"/>
  <c r="L1912" i="6"/>
  <c r="L1913" i="6"/>
  <c r="L1914" i="6"/>
  <c r="L1915" i="6"/>
  <c r="L1916" i="6"/>
  <c r="L1917" i="6"/>
  <c r="L1918" i="6"/>
  <c r="L1919" i="6"/>
  <c r="L1920" i="6"/>
  <c r="L1921" i="6"/>
  <c r="L1922" i="6"/>
  <c r="L1923" i="6"/>
  <c r="L1924" i="6"/>
  <c r="L1925" i="6"/>
  <c r="L1926" i="6"/>
  <c r="L1927" i="6"/>
  <c r="L1928" i="6"/>
  <c r="L1929" i="6"/>
  <c r="L1930" i="6"/>
  <c r="L1931" i="6"/>
  <c r="L1932" i="6"/>
  <c r="L1933" i="6"/>
  <c r="L1934" i="6"/>
  <c r="L1935" i="6"/>
  <c r="L1936" i="6"/>
  <c r="L1937" i="6"/>
  <c r="L1938" i="6"/>
  <c r="L1939" i="6"/>
  <c r="L1940" i="6"/>
  <c r="L1941" i="6"/>
  <c r="L1942" i="6"/>
  <c r="L1943" i="6"/>
  <c r="L1944" i="6"/>
  <c r="L1945" i="6"/>
  <c r="L1946" i="6"/>
  <c r="L1947" i="6"/>
  <c r="L1948" i="6"/>
  <c r="L1949" i="6"/>
  <c r="L1950" i="6"/>
  <c r="L1951" i="6"/>
  <c r="L1952" i="6"/>
  <c r="L1953" i="6"/>
  <c r="L1954" i="6"/>
  <c r="L1955" i="6"/>
  <c r="L1956" i="6"/>
  <c r="L1957" i="6"/>
  <c r="L1958" i="6"/>
  <c r="L1959" i="6"/>
  <c r="L1960" i="6"/>
  <c r="L1961" i="6"/>
  <c r="L1962" i="6"/>
  <c r="L1963" i="6"/>
  <c r="L1964" i="6"/>
  <c r="L1965" i="6"/>
  <c r="L1966" i="6"/>
  <c r="L1967" i="6"/>
  <c r="L1968" i="6"/>
  <c r="L1969" i="6"/>
  <c r="L1970" i="6"/>
  <c r="L1971" i="6"/>
  <c r="L1972" i="6"/>
  <c r="L1973" i="6"/>
  <c r="L1974" i="6"/>
  <c r="L1975" i="6"/>
  <c r="L1976" i="6"/>
  <c r="L1977" i="6"/>
  <c r="L1978" i="6"/>
  <c r="L1979" i="6"/>
  <c r="L1980" i="6"/>
  <c r="L1981" i="6"/>
  <c r="L1982" i="6"/>
  <c r="L1983" i="6"/>
  <c r="L1984" i="6"/>
  <c r="L1985" i="6"/>
  <c r="L1986" i="6"/>
  <c r="L1987" i="6"/>
  <c r="L1988" i="6"/>
  <c r="L1989" i="6"/>
  <c r="L1990" i="6"/>
  <c r="L1991" i="6"/>
  <c r="L1992" i="6"/>
  <c r="L1993" i="6"/>
  <c r="L1994" i="6"/>
  <c r="L1995" i="6"/>
  <c r="L1996" i="6"/>
  <c r="L1997" i="6"/>
  <c r="L1998" i="6"/>
  <c r="L1999" i="6"/>
  <c r="L2000" i="6"/>
  <c r="L2001" i="6"/>
  <c r="L2002" i="6"/>
  <c r="L2003" i="6"/>
  <c r="L2004" i="6"/>
  <c r="L2005" i="6"/>
  <c r="L2006" i="6"/>
  <c r="L2007" i="6"/>
  <c r="L2008" i="6"/>
  <c r="L2009" i="6"/>
  <c r="L2010" i="6"/>
  <c r="L2011" i="6"/>
  <c r="L2012" i="6"/>
  <c r="L2013" i="6"/>
  <c r="L2014" i="6"/>
  <c r="L2015" i="6"/>
  <c r="L2016" i="6"/>
  <c r="L2017" i="6"/>
  <c r="L2018" i="6"/>
  <c r="L2019" i="6"/>
  <c r="L2020" i="6"/>
  <c r="L2021" i="6"/>
  <c r="L2022" i="6"/>
  <c r="L2023" i="6"/>
  <c r="L2024" i="6"/>
  <c r="L2025" i="6"/>
  <c r="L2026" i="6"/>
  <c r="L2027" i="6"/>
  <c r="L2028" i="6"/>
  <c r="L2029" i="6"/>
  <c r="L2030" i="6"/>
  <c r="L2031" i="6"/>
  <c r="L2032" i="6"/>
  <c r="L2033" i="6"/>
  <c r="L2034" i="6"/>
  <c r="L2035" i="6"/>
  <c r="L2036" i="6"/>
  <c r="L2037" i="6"/>
  <c r="L2038" i="6"/>
  <c r="L2039" i="6"/>
  <c r="L2040" i="6"/>
  <c r="L2041" i="6"/>
  <c r="L2042" i="6"/>
  <c r="L2043" i="6"/>
  <c r="L2044" i="6"/>
  <c r="L2045" i="6"/>
  <c r="L2046" i="6"/>
  <c r="L2047" i="6"/>
  <c r="L2048" i="6"/>
  <c r="L2049" i="6"/>
  <c r="L2050" i="6"/>
  <c r="L2051" i="6"/>
  <c r="L2052" i="6"/>
  <c r="L2053" i="6"/>
  <c r="L2054" i="6"/>
  <c r="L2055" i="6"/>
  <c r="L2056" i="6"/>
  <c r="L2057" i="6"/>
  <c r="L2058" i="6"/>
  <c r="L2059" i="6"/>
  <c r="L2060" i="6"/>
  <c r="L2061" i="6"/>
  <c r="L2062" i="6"/>
  <c r="L2063" i="6"/>
  <c r="L2064" i="6"/>
  <c r="L2065" i="6"/>
  <c r="L2066" i="6"/>
  <c r="L2067" i="6"/>
  <c r="L2068" i="6"/>
  <c r="L2069" i="6"/>
  <c r="L2070" i="6"/>
  <c r="L2071" i="6"/>
  <c r="L2072" i="6"/>
  <c r="L2073" i="6"/>
  <c r="L2074" i="6"/>
  <c r="L2075" i="6"/>
  <c r="L2076" i="6"/>
  <c r="L2077" i="6"/>
  <c r="L2078" i="6"/>
  <c r="L2079" i="6"/>
  <c r="L2080" i="6"/>
  <c r="L2081" i="6"/>
  <c r="L2082" i="6"/>
  <c r="L2083" i="6"/>
  <c r="L2084" i="6"/>
  <c r="L2085" i="6"/>
  <c r="L2086" i="6"/>
  <c r="L2087" i="6"/>
  <c r="L2088" i="6"/>
  <c r="L2089" i="6"/>
  <c r="L2090" i="6"/>
  <c r="L2091" i="6"/>
  <c r="L2092" i="6"/>
  <c r="L2093" i="6"/>
  <c r="L2094" i="6"/>
  <c r="L2095" i="6"/>
  <c r="L2096" i="6"/>
  <c r="L2097" i="6"/>
  <c r="L2098" i="6"/>
  <c r="L2099" i="6"/>
  <c r="L2100" i="6"/>
  <c r="L2101" i="6"/>
  <c r="L2102" i="6"/>
  <c r="L2103" i="6"/>
  <c r="L2104" i="6"/>
  <c r="L2105" i="6"/>
  <c r="L2106" i="6"/>
  <c r="L2107" i="6"/>
  <c r="L2108" i="6"/>
  <c r="L2109" i="6"/>
  <c r="L2110" i="6"/>
  <c r="L2111" i="6"/>
  <c r="L2112" i="6"/>
  <c r="L2113" i="6"/>
  <c r="L2114" i="6"/>
  <c r="L2115" i="6"/>
  <c r="L2116" i="6"/>
  <c r="L2117" i="6"/>
  <c r="L2118" i="6"/>
  <c r="L2119" i="6"/>
  <c r="L2120" i="6"/>
  <c r="L2121" i="6"/>
  <c r="L2122" i="6"/>
  <c r="L2123" i="6"/>
  <c r="L2124" i="6"/>
  <c r="L2125" i="6"/>
  <c r="L2126" i="6"/>
  <c r="L2127" i="6"/>
  <c r="L2128" i="6"/>
  <c r="L2129" i="6"/>
  <c r="L2130" i="6"/>
  <c r="L2131" i="6"/>
  <c r="L2132" i="6"/>
  <c r="L2133" i="6"/>
  <c r="L2134" i="6"/>
  <c r="L2135" i="6"/>
  <c r="L2136" i="6"/>
  <c r="L2137" i="6"/>
  <c r="L2138" i="6"/>
  <c r="L2139" i="6"/>
  <c r="L2140" i="6"/>
  <c r="L2141" i="6"/>
  <c r="L2142" i="6"/>
  <c r="L2143" i="6"/>
  <c r="L2144" i="6"/>
  <c r="L2145" i="6"/>
  <c r="L2146" i="6"/>
  <c r="L2147" i="6"/>
  <c r="L2148" i="6"/>
  <c r="L2149" i="6"/>
  <c r="L2150" i="6"/>
  <c r="L2151" i="6"/>
  <c r="L2152" i="6"/>
  <c r="L2153" i="6"/>
  <c r="L2154" i="6"/>
  <c r="L2155" i="6"/>
  <c r="L2156" i="6"/>
  <c r="L2157" i="6"/>
  <c r="L2158" i="6"/>
  <c r="L2159" i="6"/>
  <c r="L2160" i="6"/>
  <c r="L2161" i="6"/>
  <c r="L2162" i="6"/>
  <c r="L2163" i="6"/>
  <c r="L2164" i="6"/>
  <c r="L2165" i="6"/>
  <c r="L2166" i="6"/>
  <c r="L2167" i="6"/>
  <c r="L2168" i="6"/>
  <c r="L2169" i="6"/>
  <c r="L2170" i="6"/>
  <c r="L2171" i="6"/>
  <c r="L2172" i="6"/>
  <c r="L2173" i="6"/>
  <c r="L2174" i="6"/>
  <c r="L2175" i="6"/>
  <c r="L2176" i="6"/>
  <c r="L2177" i="6"/>
  <c r="L2178" i="6"/>
  <c r="L2179" i="6"/>
  <c r="L2180" i="6"/>
  <c r="L2181" i="6"/>
  <c r="L2182" i="6"/>
  <c r="L2183" i="6"/>
  <c r="L2184" i="6"/>
  <c r="L2185" i="6"/>
  <c r="L2186" i="6"/>
  <c r="L2187" i="6"/>
  <c r="L2188" i="6"/>
  <c r="L2189" i="6"/>
  <c r="L2190" i="6"/>
  <c r="L2191" i="6"/>
  <c r="L2192" i="6"/>
  <c r="L2193" i="6"/>
  <c r="L2194" i="6"/>
  <c r="L2195" i="6"/>
  <c r="L2196" i="6"/>
  <c r="L2197" i="6"/>
  <c r="L2198" i="6"/>
  <c r="L2199" i="6"/>
  <c r="L2200" i="6"/>
  <c r="L2201" i="6"/>
  <c r="L2202" i="6"/>
  <c r="L2203" i="6"/>
  <c r="L2204" i="6"/>
  <c r="L2205" i="6"/>
  <c r="L2206" i="6"/>
  <c r="L2207" i="6"/>
  <c r="L2208" i="6"/>
  <c r="L2209" i="6"/>
  <c r="L2210" i="6"/>
  <c r="L2211" i="6"/>
  <c r="L2212" i="6"/>
  <c r="L2213" i="6"/>
  <c r="L2214" i="6"/>
  <c r="L2215" i="6"/>
  <c r="L2216" i="6"/>
  <c r="L2217" i="6"/>
  <c r="L2218" i="6"/>
  <c r="L2219" i="6"/>
  <c r="L2220" i="6"/>
  <c r="L2221" i="6"/>
  <c r="L2222" i="6"/>
  <c r="L2223" i="6"/>
  <c r="L2224" i="6"/>
  <c r="L2225" i="6"/>
  <c r="L2226" i="6"/>
  <c r="L2227" i="6"/>
  <c r="L2228" i="6"/>
  <c r="L2229" i="6"/>
  <c r="L2230" i="6"/>
  <c r="L2231" i="6"/>
  <c r="L2232" i="6"/>
  <c r="L2233" i="6"/>
  <c r="L2234" i="6"/>
  <c r="L2235" i="6"/>
  <c r="L2236" i="6"/>
  <c r="L2237" i="6"/>
  <c r="L2238" i="6"/>
  <c r="L2239" i="6"/>
  <c r="L2240" i="6"/>
  <c r="L2241" i="6"/>
  <c r="L2242" i="6"/>
  <c r="L2243" i="6"/>
  <c r="L2244" i="6"/>
  <c r="L2245" i="6"/>
  <c r="L2246" i="6"/>
  <c r="L2247" i="6"/>
  <c r="L2248" i="6"/>
  <c r="L2249" i="6"/>
  <c r="L2250" i="6"/>
  <c r="L2251" i="6"/>
  <c r="L2252" i="6"/>
  <c r="L2253" i="6"/>
  <c r="L2254" i="6"/>
  <c r="L2255" i="6"/>
  <c r="L2256" i="6"/>
  <c r="L2257" i="6"/>
  <c r="L2258" i="6"/>
  <c r="L2259" i="6"/>
  <c r="L2260" i="6"/>
  <c r="L2261" i="6"/>
  <c r="L2262" i="6"/>
  <c r="L2263" i="6"/>
  <c r="L2264" i="6"/>
  <c r="L2265" i="6"/>
  <c r="L2266" i="6"/>
  <c r="L2267" i="6"/>
  <c r="L2268" i="6"/>
  <c r="L2269" i="6"/>
  <c r="L2270" i="6"/>
  <c r="L2271" i="6"/>
  <c r="L2272" i="6"/>
  <c r="L2273" i="6"/>
  <c r="L2274" i="6"/>
  <c r="L2275" i="6"/>
  <c r="L2276" i="6"/>
  <c r="L2277" i="6"/>
  <c r="L2278" i="6"/>
  <c r="L2279" i="6"/>
  <c r="L2280" i="6"/>
  <c r="L2281" i="6"/>
  <c r="L2282" i="6"/>
  <c r="L2283" i="6"/>
  <c r="L2284" i="6"/>
  <c r="L2285" i="6"/>
  <c r="L2286" i="6"/>
  <c r="L2287" i="6"/>
  <c r="L2288" i="6"/>
  <c r="L2289" i="6"/>
  <c r="L2290" i="6"/>
  <c r="L2291" i="6"/>
  <c r="L2292" i="6"/>
  <c r="L2293" i="6"/>
  <c r="L2294" i="6"/>
  <c r="L2295" i="6"/>
  <c r="L2296" i="6"/>
  <c r="L2297" i="6"/>
  <c r="L2298" i="6"/>
  <c r="L2299" i="6"/>
  <c r="L2300" i="6"/>
  <c r="L2301" i="6"/>
  <c r="L2302" i="6"/>
  <c r="L2303" i="6"/>
  <c r="L2304" i="6"/>
  <c r="L2305" i="6"/>
  <c r="L2306" i="6"/>
  <c r="L2307" i="6"/>
  <c r="L2308" i="6"/>
  <c r="L2309" i="6"/>
  <c r="L2310" i="6"/>
  <c r="L2311" i="6"/>
  <c r="L2312" i="6"/>
  <c r="L2313" i="6"/>
  <c r="L2314" i="6"/>
  <c r="L2315" i="6"/>
  <c r="L2316" i="6"/>
  <c r="L2317" i="6"/>
  <c r="L2318" i="6"/>
  <c r="L2319" i="6"/>
  <c r="L2320" i="6"/>
  <c r="L2321" i="6"/>
  <c r="L2322" i="6"/>
  <c r="L2323" i="6"/>
  <c r="L2324" i="6"/>
  <c r="L2325" i="6"/>
  <c r="L2326" i="6"/>
  <c r="L2327" i="6"/>
  <c r="L2328" i="6"/>
  <c r="L2329" i="6"/>
  <c r="L2330" i="6"/>
  <c r="L2331" i="6"/>
  <c r="L2332" i="6"/>
  <c r="L2333" i="6"/>
  <c r="L2334" i="6"/>
  <c r="L2335" i="6"/>
  <c r="L2336" i="6"/>
  <c r="L2337" i="6"/>
  <c r="L2338" i="6"/>
  <c r="L2339" i="6"/>
  <c r="L2340" i="6"/>
  <c r="L2341" i="6"/>
  <c r="L2342" i="6"/>
  <c r="L2343" i="6"/>
  <c r="L2344" i="6"/>
  <c r="L2345" i="6"/>
  <c r="L2346" i="6"/>
  <c r="L2347" i="6"/>
  <c r="L2348" i="6"/>
  <c r="L2349" i="6"/>
  <c r="L2350" i="6"/>
  <c r="L2351" i="6"/>
  <c r="L2352" i="6"/>
  <c r="L2353" i="6"/>
  <c r="L2354" i="6"/>
  <c r="L2355" i="6"/>
  <c r="L2356" i="6"/>
  <c r="L2357" i="6"/>
  <c r="L2358" i="6"/>
  <c r="L2359" i="6"/>
  <c r="L2360" i="6"/>
  <c r="L2361" i="6"/>
  <c r="L2362" i="6"/>
  <c r="L2363" i="6"/>
  <c r="L2364" i="6"/>
  <c r="L2365" i="6"/>
  <c r="L2366" i="6"/>
  <c r="L2367" i="6"/>
  <c r="L2368" i="6"/>
  <c r="L2369" i="6"/>
  <c r="L2370" i="6"/>
  <c r="L2371" i="6"/>
  <c r="L2372" i="6"/>
  <c r="L2373" i="6"/>
  <c r="L2374" i="6"/>
  <c r="L2375" i="6"/>
  <c r="L2376" i="6"/>
  <c r="L2377" i="6"/>
  <c r="L2378" i="6"/>
  <c r="L2379" i="6"/>
  <c r="L2380" i="6"/>
  <c r="L2381" i="6"/>
  <c r="L2382" i="6"/>
  <c r="L2383" i="6"/>
  <c r="L2384" i="6"/>
  <c r="L2385" i="6"/>
  <c r="L2386" i="6"/>
  <c r="L2387" i="6"/>
  <c r="L2388" i="6"/>
  <c r="L2389" i="6"/>
  <c r="L2390" i="6"/>
  <c r="L2391" i="6"/>
  <c r="L2392" i="6"/>
  <c r="L2393" i="6"/>
  <c r="L2394" i="6"/>
  <c r="L2395" i="6"/>
  <c r="L2396" i="6"/>
  <c r="L2397" i="6"/>
  <c r="L2398" i="6"/>
  <c r="L2399" i="6"/>
  <c r="L2400" i="6"/>
  <c r="L2401" i="6"/>
  <c r="L2402" i="6"/>
  <c r="L2403" i="6"/>
  <c r="L2404" i="6"/>
  <c r="L2405" i="6"/>
  <c r="L2406" i="6"/>
  <c r="L2407" i="6"/>
  <c r="L2408" i="6"/>
  <c r="L2409" i="6"/>
  <c r="L2410" i="6"/>
  <c r="L2411" i="6"/>
  <c r="L2412" i="6"/>
  <c r="L2413" i="6"/>
  <c r="L2414" i="6"/>
  <c r="L2415" i="6"/>
  <c r="L2416" i="6"/>
  <c r="L2417" i="6"/>
  <c r="L2418" i="6"/>
  <c r="L2419" i="6"/>
  <c r="L2420" i="6"/>
  <c r="L2421" i="6"/>
  <c r="L2422" i="6"/>
  <c r="L2423" i="6"/>
  <c r="L2424" i="6"/>
  <c r="L2425" i="6"/>
  <c r="L2426" i="6"/>
  <c r="L2427" i="6"/>
  <c r="L2428" i="6"/>
  <c r="L2429" i="6"/>
  <c r="L2430" i="6"/>
  <c r="L2431" i="6"/>
  <c r="L2432" i="6"/>
  <c r="L2433" i="6"/>
  <c r="L2434" i="6"/>
  <c r="L2435" i="6"/>
  <c r="L2436" i="6"/>
  <c r="L2437" i="6"/>
  <c r="L2438" i="6"/>
  <c r="L2439" i="6"/>
  <c r="L2440" i="6"/>
  <c r="L2441" i="6"/>
  <c r="L2442" i="6"/>
  <c r="L2443" i="6"/>
  <c r="L2444" i="6"/>
  <c r="L2445" i="6"/>
  <c r="L2446" i="6"/>
  <c r="L2447" i="6"/>
  <c r="L2448" i="6"/>
  <c r="L2449" i="6"/>
  <c r="L2450" i="6"/>
  <c r="L2451" i="6"/>
  <c r="L2452" i="6"/>
  <c r="L2453" i="6"/>
  <c r="L2454" i="6"/>
  <c r="L2455" i="6"/>
  <c r="L2456" i="6"/>
  <c r="L2457" i="6"/>
  <c r="L2458" i="6"/>
  <c r="L2459" i="6"/>
  <c r="L2460" i="6"/>
  <c r="L2461" i="6"/>
  <c r="L2462" i="6"/>
  <c r="L2463" i="6"/>
  <c r="L2464" i="6"/>
  <c r="L2465" i="6"/>
  <c r="L2466" i="6"/>
  <c r="L2467" i="6"/>
  <c r="L2468" i="6"/>
  <c r="L2469" i="6"/>
  <c r="L2470" i="6"/>
  <c r="L2471" i="6"/>
  <c r="L2472" i="6"/>
  <c r="L2473" i="6"/>
  <c r="L2474" i="6"/>
  <c r="L2475" i="6"/>
  <c r="L2476" i="6"/>
  <c r="L2477" i="6"/>
  <c r="L2478" i="6"/>
  <c r="L2479" i="6"/>
  <c r="L2480" i="6"/>
  <c r="L2481" i="6"/>
  <c r="L2482" i="6"/>
  <c r="L2483" i="6"/>
  <c r="L2484" i="6"/>
  <c r="L2485" i="6"/>
  <c r="L2486" i="6"/>
  <c r="L2487" i="6"/>
  <c r="L2488" i="6"/>
  <c r="L2489" i="6"/>
  <c r="L2490" i="6"/>
  <c r="L2491" i="6"/>
  <c r="L2492" i="6"/>
  <c r="L2493" i="6"/>
  <c r="L2494" i="6"/>
  <c r="L2495" i="6"/>
  <c r="L2496" i="6"/>
  <c r="L2497" i="6"/>
  <c r="L2498" i="6"/>
  <c r="L2499" i="6"/>
  <c r="L2500" i="6"/>
  <c r="L2501" i="6"/>
  <c r="L2502" i="6"/>
  <c r="L2503" i="6"/>
  <c r="L2504" i="6"/>
  <c r="L2505" i="6"/>
  <c r="L2506" i="6"/>
  <c r="L2507" i="6"/>
  <c r="L2508" i="6"/>
  <c r="L2509" i="6"/>
  <c r="L2510" i="6"/>
  <c r="L2511" i="6"/>
  <c r="L2512" i="6"/>
  <c r="L2513" i="6"/>
  <c r="L2514" i="6"/>
  <c r="L2515" i="6"/>
  <c r="L2516" i="6"/>
  <c r="L2517" i="6"/>
  <c r="L2518" i="6"/>
  <c r="L2519" i="6"/>
  <c r="L2520" i="6"/>
  <c r="L2521" i="6"/>
  <c r="L2522" i="6"/>
  <c r="L2523" i="6"/>
  <c r="L2524" i="6"/>
  <c r="L2525" i="6"/>
  <c r="L2526" i="6"/>
  <c r="L2527" i="6"/>
  <c r="L2528" i="6"/>
  <c r="L2529" i="6"/>
  <c r="L2530" i="6"/>
  <c r="L2531" i="6"/>
  <c r="L2532" i="6"/>
  <c r="L2533" i="6"/>
  <c r="L2534" i="6"/>
  <c r="L2535" i="6"/>
  <c r="L2536" i="6"/>
  <c r="L2537" i="6"/>
  <c r="L2538" i="6"/>
  <c r="L2539" i="6"/>
  <c r="L2540" i="6"/>
  <c r="L2541" i="6"/>
  <c r="L2542" i="6"/>
  <c r="L2543" i="6"/>
  <c r="L2544" i="6"/>
  <c r="L2545" i="6"/>
  <c r="L2546" i="6"/>
  <c r="L2547" i="6"/>
  <c r="L2548" i="6"/>
  <c r="L2549" i="6"/>
  <c r="L2550" i="6"/>
  <c r="L2551" i="6"/>
  <c r="L2552" i="6"/>
  <c r="L2553" i="6"/>
  <c r="L2554" i="6"/>
  <c r="L2555" i="6"/>
  <c r="L2556" i="6"/>
  <c r="L2557" i="6"/>
  <c r="L2558" i="6"/>
  <c r="L2559" i="6"/>
  <c r="L2560" i="6"/>
  <c r="L2561" i="6"/>
  <c r="L2562" i="6"/>
  <c r="L2563" i="6"/>
  <c r="L2564" i="6"/>
  <c r="L2565" i="6"/>
  <c r="L2566" i="6"/>
  <c r="L2567" i="6"/>
  <c r="L2568" i="6"/>
  <c r="L2569" i="6"/>
  <c r="L2570" i="6"/>
  <c r="L2571" i="6"/>
  <c r="L2572" i="6"/>
  <c r="L2573" i="6"/>
  <c r="L2574" i="6"/>
  <c r="L2575" i="6"/>
  <c r="L2576" i="6"/>
  <c r="L2577" i="6"/>
  <c r="L2578" i="6"/>
  <c r="L2579" i="6"/>
  <c r="L2580" i="6"/>
  <c r="L2581" i="6"/>
  <c r="L2582" i="6"/>
  <c r="L2583" i="6"/>
  <c r="L2584" i="6"/>
  <c r="L2585" i="6"/>
  <c r="L2586" i="6"/>
  <c r="L2587" i="6"/>
  <c r="L2588" i="6"/>
  <c r="L2589" i="6"/>
  <c r="L2590" i="6"/>
  <c r="L2591" i="6"/>
  <c r="L2592" i="6"/>
  <c r="L2593" i="6"/>
  <c r="L2594" i="6"/>
  <c r="L2595" i="6"/>
  <c r="L2596" i="6"/>
  <c r="L2597" i="6"/>
  <c r="L2598" i="6"/>
  <c r="L2599" i="6"/>
  <c r="L2600" i="6"/>
  <c r="L2601" i="6"/>
  <c r="L2602" i="6"/>
  <c r="L2603" i="6"/>
  <c r="L2604" i="6"/>
  <c r="L2605" i="6"/>
  <c r="L2606" i="6"/>
  <c r="L2607" i="6"/>
  <c r="L2608" i="6"/>
  <c r="L2609" i="6"/>
  <c r="L2610" i="6"/>
  <c r="L2611" i="6"/>
  <c r="L2612" i="6"/>
  <c r="L2613" i="6"/>
  <c r="L2614" i="6"/>
  <c r="L2615" i="6"/>
  <c r="L2616" i="6"/>
  <c r="L2617" i="6"/>
  <c r="L2618" i="6"/>
  <c r="L2619" i="6"/>
  <c r="L2620" i="6"/>
  <c r="L2621" i="6"/>
  <c r="L2622" i="6"/>
  <c r="L2623" i="6"/>
  <c r="L2624" i="6"/>
  <c r="L2625" i="6"/>
  <c r="L2626" i="6"/>
  <c r="L2627" i="6"/>
  <c r="L2628" i="6"/>
  <c r="L2629" i="6"/>
  <c r="L2630" i="6"/>
  <c r="L2631" i="6"/>
  <c r="L2632" i="6"/>
  <c r="L2633" i="6"/>
  <c r="L2634" i="6"/>
  <c r="L2635" i="6"/>
  <c r="L2636" i="6"/>
  <c r="L2637" i="6"/>
  <c r="L2638" i="6"/>
  <c r="L2639" i="6"/>
  <c r="L2640" i="6"/>
  <c r="L2641" i="6"/>
  <c r="L2642" i="6"/>
  <c r="L2643" i="6"/>
  <c r="L2644" i="6"/>
  <c r="L2645" i="6"/>
  <c r="L2646" i="6"/>
  <c r="L2647" i="6"/>
  <c r="L2648" i="6"/>
  <c r="L2649" i="6"/>
  <c r="L2650" i="6"/>
  <c r="L2651" i="6"/>
  <c r="L2652" i="6"/>
  <c r="L2653" i="6"/>
  <c r="L2654" i="6"/>
  <c r="L2655" i="6"/>
  <c r="L2656" i="6"/>
  <c r="L2657" i="6"/>
  <c r="L2658" i="6"/>
  <c r="L2659" i="6"/>
  <c r="L2660" i="6"/>
  <c r="L2661" i="6"/>
  <c r="L2662" i="6"/>
  <c r="L2663" i="6"/>
  <c r="L2664" i="6"/>
  <c r="L2665" i="6"/>
  <c r="L2666" i="6"/>
  <c r="L2667" i="6"/>
  <c r="L2668" i="6"/>
  <c r="L2669" i="6"/>
  <c r="L2670" i="6"/>
  <c r="L2671" i="6"/>
  <c r="L2672" i="6"/>
  <c r="L2673" i="6"/>
  <c r="L2674" i="6"/>
  <c r="L2675" i="6"/>
  <c r="L2676" i="6"/>
  <c r="L2677" i="6"/>
  <c r="L2678" i="6"/>
  <c r="L2679" i="6"/>
  <c r="L2680" i="6"/>
  <c r="L2681" i="6"/>
  <c r="L2682" i="6"/>
  <c r="L2683" i="6"/>
  <c r="L2684" i="6"/>
  <c r="L2685" i="6"/>
  <c r="L2686" i="6"/>
  <c r="L2687" i="6"/>
  <c r="L2688" i="6"/>
  <c r="L2689" i="6"/>
  <c r="L2690" i="6"/>
  <c r="L2691" i="6"/>
  <c r="L2692" i="6"/>
  <c r="L2693" i="6"/>
  <c r="L2694" i="6"/>
  <c r="L2695" i="6"/>
  <c r="L2696" i="6"/>
  <c r="L2697" i="6"/>
  <c r="L2698" i="6"/>
  <c r="L2699" i="6"/>
  <c r="L2700" i="6"/>
  <c r="L2701" i="6"/>
  <c r="L2702" i="6"/>
  <c r="L2703" i="6"/>
  <c r="L2704" i="6"/>
  <c r="L2705" i="6"/>
  <c r="L2706" i="6"/>
  <c r="L2707" i="6"/>
  <c r="L2708" i="6"/>
  <c r="L2709" i="6"/>
  <c r="L2710" i="6"/>
  <c r="L2711" i="6"/>
  <c r="L2712" i="6"/>
  <c r="L2713" i="6"/>
  <c r="L2714" i="6"/>
  <c r="L2715" i="6"/>
  <c r="L2716" i="6"/>
  <c r="L2717" i="6"/>
  <c r="L2718" i="6"/>
  <c r="L2719" i="6"/>
  <c r="L2720" i="6"/>
  <c r="L2721" i="6"/>
  <c r="L2722" i="6"/>
  <c r="L2723" i="6"/>
  <c r="L2724" i="6"/>
  <c r="L2725" i="6"/>
  <c r="L2726" i="6"/>
  <c r="L2727" i="6"/>
  <c r="L2728" i="6"/>
  <c r="L2729" i="6"/>
  <c r="L2730" i="6"/>
  <c r="L2731" i="6"/>
  <c r="L2732" i="6"/>
  <c r="L2733" i="6"/>
  <c r="L2734" i="6"/>
  <c r="L2735" i="6"/>
  <c r="L2736" i="6"/>
  <c r="L2737" i="6"/>
  <c r="L2738" i="6"/>
  <c r="L2739" i="6"/>
  <c r="L2740" i="6"/>
  <c r="L2741" i="6"/>
  <c r="L2742" i="6"/>
  <c r="L2743" i="6"/>
  <c r="L2744" i="6"/>
  <c r="L2745" i="6"/>
  <c r="L2746" i="6"/>
  <c r="L2747" i="6"/>
  <c r="L2748" i="6"/>
  <c r="L2749" i="6"/>
  <c r="L2750" i="6"/>
  <c r="L2751" i="6"/>
  <c r="L2752" i="6"/>
  <c r="L2753" i="6"/>
  <c r="L2754" i="6"/>
  <c r="L2755" i="6"/>
  <c r="L2756" i="6"/>
  <c r="L2757" i="6"/>
  <c r="L2758" i="6"/>
  <c r="L2759" i="6"/>
  <c r="L2760" i="6"/>
  <c r="L2761" i="6"/>
  <c r="L2762" i="6"/>
  <c r="L2763" i="6"/>
  <c r="L2764" i="6"/>
  <c r="L2765" i="6"/>
  <c r="L2766" i="6"/>
  <c r="L2767" i="6"/>
  <c r="L2768" i="6"/>
  <c r="L2769" i="6"/>
  <c r="L2770" i="6"/>
  <c r="L2771" i="6"/>
  <c r="L2772" i="6"/>
  <c r="L2773" i="6"/>
  <c r="L2774" i="6"/>
  <c r="L2775" i="6"/>
  <c r="L2776" i="6"/>
  <c r="L2777" i="6"/>
  <c r="L2778" i="6"/>
  <c r="L2779" i="6"/>
  <c r="L2780" i="6"/>
  <c r="L2781" i="6"/>
  <c r="L2782" i="6"/>
  <c r="L2783" i="6"/>
  <c r="L2784" i="6"/>
  <c r="L2785" i="6"/>
  <c r="L2786" i="6"/>
  <c r="L2787" i="6"/>
  <c r="L2788" i="6"/>
  <c r="L2789" i="6"/>
  <c r="L2790" i="6"/>
  <c r="L2791" i="6"/>
  <c r="L2792" i="6"/>
  <c r="L2793" i="6"/>
  <c r="L2794" i="6"/>
  <c r="L2795" i="6"/>
  <c r="L2796" i="6"/>
  <c r="L2797" i="6"/>
  <c r="L2798" i="6"/>
  <c r="L2799" i="6"/>
  <c r="L2800" i="6"/>
  <c r="L2801" i="6"/>
  <c r="L2802" i="6"/>
  <c r="L2803" i="6"/>
  <c r="L2804" i="6"/>
  <c r="L2805" i="6"/>
  <c r="L2806" i="6"/>
  <c r="L2807" i="6"/>
  <c r="L2808" i="6"/>
  <c r="L2809" i="6"/>
  <c r="L2810" i="6"/>
  <c r="L2811" i="6"/>
  <c r="L2812" i="6"/>
  <c r="L2813" i="6"/>
  <c r="L2814" i="6"/>
  <c r="L2815" i="6"/>
  <c r="L2816" i="6"/>
  <c r="L2817" i="6"/>
  <c r="L2818" i="6"/>
  <c r="L2819" i="6"/>
  <c r="L2820" i="6"/>
  <c r="L2821" i="6"/>
  <c r="L2822" i="6"/>
  <c r="L2823" i="6"/>
  <c r="L2824" i="6"/>
  <c r="L2825" i="6"/>
  <c r="L2826" i="6"/>
  <c r="L2827" i="6"/>
  <c r="L2828" i="6"/>
  <c r="L2829" i="6"/>
  <c r="L2830" i="6"/>
  <c r="L2831" i="6"/>
  <c r="L2832" i="6"/>
  <c r="L2833" i="6"/>
  <c r="L2834" i="6"/>
  <c r="L2835" i="6"/>
  <c r="L2836" i="6"/>
  <c r="L2837" i="6"/>
  <c r="L2838" i="6"/>
  <c r="L2839" i="6"/>
  <c r="L2840" i="6"/>
  <c r="L2841" i="6"/>
  <c r="L2842" i="6"/>
  <c r="L2843" i="6"/>
  <c r="L2844" i="6"/>
  <c r="L2845" i="6"/>
  <c r="L2846" i="6"/>
  <c r="L2847" i="6"/>
  <c r="L2848" i="6"/>
  <c r="L2849" i="6"/>
  <c r="L2850" i="6"/>
  <c r="L2851" i="6"/>
  <c r="L2852" i="6"/>
  <c r="L2853" i="6"/>
  <c r="L2854" i="6"/>
  <c r="L2855" i="6"/>
  <c r="L2856" i="6"/>
  <c r="L2857" i="6"/>
  <c r="L2858" i="6"/>
  <c r="L2859" i="6"/>
  <c r="L2860" i="6"/>
  <c r="L2861" i="6"/>
  <c r="L2862" i="6"/>
  <c r="L2863" i="6"/>
  <c r="L2864" i="6"/>
  <c r="L2865" i="6"/>
  <c r="L2866" i="6"/>
  <c r="L2867" i="6"/>
  <c r="L2868" i="6"/>
  <c r="L2869" i="6"/>
  <c r="L2870" i="6"/>
  <c r="L2871" i="6"/>
  <c r="L2872" i="6"/>
  <c r="L2873" i="6"/>
  <c r="L2874" i="6"/>
  <c r="L2875" i="6"/>
  <c r="L2876" i="6"/>
  <c r="L2877" i="6"/>
  <c r="L2878" i="6"/>
  <c r="L2879" i="6"/>
  <c r="L2880" i="6"/>
  <c r="L2881" i="6"/>
  <c r="L2882" i="6"/>
  <c r="L2883" i="6"/>
  <c r="L2884" i="6"/>
  <c r="L2885" i="6"/>
  <c r="L2886" i="6"/>
  <c r="L2887" i="6"/>
  <c r="L2888" i="6"/>
  <c r="L2889" i="6"/>
  <c r="L2890" i="6"/>
  <c r="L2891" i="6"/>
  <c r="L2892" i="6"/>
  <c r="L2893" i="6"/>
  <c r="L2894" i="6"/>
  <c r="L2895" i="6"/>
  <c r="L2896" i="6"/>
  <c r="L2897" i="6"/>
  <c r="L2898" i="6"/>
  <c r="L2899" i="6"/>
  <c r="L2900" i="6"/>
  <c r="L2901" i="6"/>
  <c r="L2902" i="6"/>
  <c r="L2903" i="6"/>
  <c r="L2904" i="6"/>
  <c r="L2905" i="6"/>
  <c r="L2906" i="6"/>
  <c r="L2907" i="6"/>
  <c r="L2908" i="6"/>
  <c r="L2909" i="6"/>
  <c r="L2910" i="6"/>
  <c r="L2911" i="6"/>
  <c r="L2912" i="6"/>
  <c r="L2913" i="6"/>
  <c r="L2914" i="6"/>
  <c r="L2915" i="6"/>
  <c r="L2916" i="6"/>
  <c r="L2917" i="6"/>
  <c r="L2918" i="6"/>
  <c r="L2919" i="6"/>
  <c r="L2920" i="6"/>
  <c r="L2921" i="6"/>
  <c r="L2922" i="6"/>
  <c r="L2923" i="6"/>
  <c r="L2924" i="6"/>
  <c r="L2925" i="6"/>
  <c r="L2926" i="6"/>
  <c r="L2927" i="6"/>
  <c r="L2928" i="6"/>
  <c r="L2929" i="6"/>
  <c r="L2930" i="6"/>
  <c r="L2931" i="6"/>
  <c r="L2932" i="6"/>
  <c r="L2933" i="6"/>
  <c r="L2934" i="6"/>
  <c r="L2935" i="6"/>
  <c r="L2936" i="6"/>
  <c r="L2937" i="6"/>
  <c r="L2938" i="6"/>
  <c r="L2939" i="6"/>
  <c r="L2940" i="6"/>
  <c r="L2941" i="6"/>
  <c r="L2942" i="6"/>
  <c r="L2943" i="6"/>
  <c r="L2944" i="6"/>
  <c r="L2945" i="6"/>
  <c r="L2946" i="6"/>
  <c r="L2947" i="6"/>
  <c r="L2948" i="6"/>
  <c r="L2949" i="6"/>
  <c r="L2950" i="6"/>
  <c r="L2951" i="6"/>
  <c r="L2952" i="6"/>
  <c r="L2953" i="6"/>
  <c r="L2954" i="6"/>
  <c r="L2955" i="6"/>
  <c r="L2956" i="6"/>
  <c r="L2957" i="6"/>
  <c r="L2958" i="6"/>
  <c r="L2959" i="6"/>
  <c r="L2960" i="6"/>
  <c r="L2961" i="6"/>
  <c r="L2962" i="6"/>
  <c r="L2963" i="6"/>
  <c r="L2964" i="6"/>
  <c r="L2965" i="6"/>
  <c r="L2966" i="6"/>
  <c r="L2967" i="6"/>
  <c r="L2968" i="6"/>
  <c r="L2969" i="6"/>
  <c r="L2970" i="6"/>
  <c r="L2971" i="6"/>
  <c r="L2972" i="6"/>
  <c r="L2973" i="6"/>
  <c r="L2974" i="6"/>
  <c r="L2975" i="6"/>
  <c r="L2976" i="6"/>
  <c r="L2977" i="6"/>
  <c r="L2978" i="6"/>
  <c r="L2979" i="6"/>
  <c r="L2980" i="6"/>
  <c r="L2981" i="6"/>
  <c r="L2982" i="6"/>
  <c r="L2983" i="6"/>
  <c r="L2984" i="6"/>
  <c r="L2985" i="6"/>
  <c r="L2986" i="6"/>
  <c r="L2987" i="6"/>
  <c r="L2988" i="6"/>
  <c r="L2989" i="6"/>
  <c r="L2990" i="6"/>
  <c r="L2991" i="6"/>
  <c r="L2992" i="6"/>
  <c r="L2993" i="6"/>
  <c r="L2994" i="6"/>
  <c r="L2995" i="6"/>
  <c r="L2996" i="6"/>
  <c r="L2997" i="6"/>
  <c r="L2998" i="6"/>
  <c r="L2999" i="6"/>
  <c r="L3000" i="6"/>
  <c r="L3001" i="6"/>
  <c r="L3002" i="6"/>
  <c r="L3003" i="6"/>
  <c r="L3004" i="6"/>
  <c r="L3005" i="6"/>
  <c r="L3006" i="6"/>
  <c r="L3007" i="6"/>
  <c r="L3008" i="6"/>
  <c r="L3009" i="6"/>
  <c r="L3010" i="6"/>
  <c r="L3011" i="6"/>
  <c r="L3012" i="6"/>
  <c r="L3013" i="6"/>
  <c r="L3014" i="6"/>
  <c r="L3015" i="6"/>
  <c r="L3016" i="6"/>
  <c r="L3017" i="6"/>
  <c r="L3018" i="6"/>
  <c r="L3019" i="6"/>
  <c r="L3020" i="6"/>
  <c r="L3021" i="6"/>
  <c r="L3022" i="6"/>
  <c r="L3023" i="6"/>
  <c r="L3024" i="6"/>
  <c r="L3025" i="6"/>
  <c r="L3026" i="6"/>
  <c r="L3027" i="6"/>
  <c r="L3028" i="6"/>
  <c r="L3029" i="6"/>
  <c r="L3030" i="6"/>
  <c r="L3031" i="6"/>
  <c r="L3032" i="6"/>
  <c r="L3033" i="6"/>
  <c r="L3034" i="6"/>
  <c r="L3035" i="6"/>
  <c r="L3036" i="6"/>
  <c r="L3037" i="6"/>
  <c r="L3038" i="6"/>
  <c r="L3039" i="6"/>
  <c r="L3040" i="6"/>
  <c r="L3041" i="6"/>
  <c r="L3042" i="6"/>
  <c r="L3043" i="6"/>
  <c r="L3044" i="6"/>
  <c r="L3045" i="6"/>
  <c r="L3046" i="6"/>
  <c r="L3047" i="6"/>
  <c r="L3048" i="6"/>
  <c r="L3049" i="6"/>
  <c r="L3050" i="6"/>
  <c r="L3051" i="6"/>
  <c r="L3052" i="6"/>
  <c r="L3053" i="6"/>
  <c r="L3054" i="6"/>
  <c r="L3055" i="6"/>
  <c r="L3056" i="6"/>
  <c r="L3057" i="6"/>
  <c r="L3058" i="6"/>
  <c r="L3059" i="6"/>
  <c r="L3060" i="6"/>
  <c r="L3061" i="6"/>
  <c r="L3062" i="6"/>
  <c r="L3063" i="6"/>
  <c r="L3064" i="6"/>
  <c r="L3065" i="6"/>
  <c r="L3066" i="6"/>
  <c r="L3067" i="6"/>
  <c r="L3068" i="6"/>
  <c r="L3069" i="6"/>
  <c r="L3070" i="6"/>
  <c r="L3071" i="6"/>
  <c r="L3072" i="6"/>
  <c r="L3073" i="6"/>
  <c r="L3074" i="6"/>
  <c r="L3075" i="6"/>
  <c r="L3076" i="6"/>
  <c r="L3077" i="6"/>
  <c r="L3078" i="6"/>
  <c r="L3079" i="6"/>
  <c r="L3080" i="6"/>
  <c r="L3081" i="6"/>
  <c r="L3082" i="6"/>
  <c r="L3083" i="6"/>
  <c r="L3084" i="6"/>
  <c r="L3085" i="6"/>
  <c r="L3086" i="6"/>
  <c r="L3087" i="6"/>
  <c r="L3088" i="6"/>
  <c r="L3089" i="6"/>
  <c r="L3090" i="6"/>
  <c r="L3091" i="6"/>
  <c r="L3092" i="6"/>
  <c r="L3093" i="6"/>
  <c r="L3094" i="6"/>
  <c r="L3095" i="6"/>
  <c r="L3096" i="6"/>
  <c r="L3097" i="6"/>
  <c r="L3098" i="6"/>
  <c r="L3099" i="6"/>
  <c r="L3100" i="6"/>
  <c r="L3101" i="6"/>
  <c r="L3102" i="6"/>
  <c r="L3103" i="6"/>
  <c r="L3104" i="6"/>
  <c r="L3105" i="6"/>
  <c r="L3106" i="6"/>
  <c r="L3107" i="6"/>
  <c r="L3108" i="6"/>
  <c r="L3109" i="6"/>
  <c r="L3110" i="6"/>
  <c r="L3111" i="6"/>
  <c r="L3112" i="6"/>
  <c r="L3113" i="6"/>
  <c r="L3114" i="6"/>
  <c r="L3115" i="6"/>
  <c r="L3116" i="6"/>
  <c r="L3117" i="6"/>
  <c r="L3118" i="6"/>
  <c r="L3119" i="6"/>
  <c r="L3120" i="6"/>
  <c r="L3121" i="6"/>
  <c r="L3122" i="6"/>
  <c r="L3123" i="6"/>
  <c r="L3124" i="6"/>
  <c r="L3125" i="6"/>
  <c r="L3126" i="6"/>
  <c r="L3127" i="6"/>
  <c r="L3128" i="6"/>
  <c r="L3129" i="6"/>
  <c r="L3130" i="6"/>
  <c r="L3131" i="6"/>
  <c r="L3132" i="6"/>
  <c r="L3133" i="6"/>
  <c r="L3134" i="6"/>
  <c r="L3135" i="6"/>
  <c r="L3136" i="6"/>
  <c r="L3137" i="6"/>
  <c r="L3138" i="6"/>
  <c r="L3139" i="6"/>
  <c r="L3140" i="6"/>
  <c r="L3141" i="6"/>
  <c r="L3142" i="6"/>
  <c r="L3143" i="6"/>
  <c r="L3144" i="6"/>
  <c r="L3145" i="6"/>
  <c r="L3146" i="6"/>
  <c r="L3147" i="6"/>
  <c r="L3148" i="6"/>
  <c r="L3149" i="6"/>
  <c r="L3150" i="6"/>
  <c r="L3151" i="6"/>
  <c r="L3152" i="6"/>
  <c r="L3153" i="6"/>
  <c r="L3154" i="6"/>
  <c r="L3155" i="6"/>
  <c r="L3156" i="6"/>
  <c r="L3157" i="6"/>
  <c r="L3158" i="6"/>
  <c r="L3159" i="6"/>
  <c r="L3160" i="6"/>
  <c r="L3161" i="6"/>
  <c r="L3162" i="6"/>
  <c r="L3163" i="6"/>
  <c r="L3164" i="6"/>
  <c r="L3165" i="6"/>
  <c r="L3166" i="6"/>
  <c r="L3167" i="6"/>
  <c r="L3168" i="6"/>
  <c r="L3169" i="6"/>
  <c r="L3170" i="6"/>
  <c r="L3171" i="6"/>
  <c r="L3172" i="6"/>
  <c r="L3173" i="6"/>
  <c r="L3174" i="6"/>
  <c r="L3175" i="6"/>
  <c r="L3176" i="6"/>
  <c r="L3177" i="6"/>
  <c r="L3178" i="6"/>
  <c r="L3179" i="6"/>
  <c r="L3180" i="6"/>
  <c r="L3181" i="6"/>
  <c r="L3182" i="6"/>
  <c r="L3183" i="6"/>
  <c r="L3184" i="6"/>
  <c r="L3185" i="6"/>
  <c r="L3186" i="6"/>
  <c r="L3187" i="6"/>
  <c r="L3188" i="6"/>
  <c r="L3189" i="6"/>
  <c r="L3190" i="6"/>
  <c r="L3191" i="6"/>
  <c r="L3192" i="6"/>
  <c r="L3193" i="6"/>
  <c r="L3194" i="6"/>
  <c r="L3195" i="6"/>
  <c r="L3196" i="6"/>
  <c r="L3197" i="6"/>
  <c r="L3198" i="6"/>
  <c r="L3199" i="6"/>
  <c r="L3200" i="6"/>
  <c r="L3201" i="6"/>
  <c r="L3202" i="6"/>
  <c r="L3203" i="6"/>
  <c r="L3204" i="6"/>
  <c r="L3205" i="6"/>
  <c r="L3206" i="6"/>
  <c r="L3207" i="6"/>
  <c r="L3208" i="6"/>
  <c r="L3209" i="6"/>
  <c r="L3210" i="6"/>
  <c r="L3211" i="6"/>
  <c r="L3212" i="6"/>
  <c r="L3213" i="6"/>
  <c r="L3214" i="6"/>
  <c r="L3215" i="6"/>
  <c r="L3216" i="6"/>
  <c r="L3217" i="6"/>
  <c r="L3218" i="6"/>
  <c r="L3219" i="6"/>
  <c r="L3220" i="6"/>
  <c r="L3221" i="6"/>
  <c r="L3222" i="6"/>
  <c r="L3223" i="6"/>
  <c r="L3224" i="6"/>
  <c r="L3225" i="6"/>
  <c r="L3226" i="6"/>
  <c r="L3227" i="6"/>
  <c r="L3228" i="6"/>
  <c r="L3229" i="6"/>
  <c r="L3230" i="6"/>
  <c r="L3231" i="6"/>
  <c r="L3232" i="6"/>
  <c r="L3233" i="6"/>
  <c r="L3234" i="6"/>
  <c r="L3235" i="6"/>
  <c r="L3236" i="6"/>
  <c r="L3237" i="6"/>
  <c r="L3238" i="6"/>
  <c r="L3239" i="6"/>
  <c r="L3240" i="6"/>
  <c r="L3241" i="6"/>
  <c r="L3242" i="6"/>
  <c r="L3243" i="6"/>
  <c r="L3244" i="6"/>
  <c r="L3245" i="6"/>
  <c r="L3246" i="6"/>
  <c r="L3247" i="6"/>
  <c r="L3248" i="6"/>
  <c r="L3249" i="6"/>
  <c r="L3250" i="6"/>
  <c r="L3251" i="6"/>
  <c r="L3252" i="6"/>
  <c r="L3253" i="6"/>
  <c r="L3254" i="6"/>
  <c r="L3255" i="6"/>
  <c r="L3256" i="6"/>
  <c r="L3257" i="6"/>
  <c r="L3258" i="6"/>
  <c r="L3259" i="6"/>
  <c r="L3260" i="6"/>
  <c r="L3261" i="6"/>
  <c r="L3262" i="6"/>
  <c r="L3263" i="6"/>
  <c r="L3264" i="6"/>
  <c r="L3265" i="6"/>
  <c r="L3266" i="6"/>
  <c r="L3267" i="6"/>
  <c r="L3268" i="6"/>
  <c r="L3269" i="6"/>
  <c r="L3270" i="6"/>
  <c r="L3271" i="6"/>
  <c r="L3272" i="6"/>
  <c r="L3273" i="6"/>
  <c r="L3274" i="6"/>
  <c r="L3275" i="6"/>
  <c r="L3276" i="6"/>
  <c r="L3277" i="6"/>
  <c r="L3278" i="6"/>
  <c r="L3279" i="6"/>
  <c r="L3280" i="6"/>
  <c r="L3281" i="6"/>
  <c r="L3282" i="6"/>
  <c r="L3283" i="6"/>
  <c r="L3284" i="6"/>
  <c r="L3285" i="6"/>
  <c r="L3286" i="6"/>
  <c r="L3287" i="6"/>
  <c r="L3288" i="6"/>
  <c r="L3289" i="6"/>
  <c r="L3290" i="6"/>
  <c r="L3291" i="6"/>
  <c r="L3292" i="6"/>
  <c r="L3293" i="6"/>
  <c r="L3294" i="6"/>
  <c r="L3295" i="6"/>
  <c r="L3296" i="6"/>
  <c r="L3297" i="6"/>
  <c r="L3298" i="6"/>
  <c r="L3299" i="6"/>
  <c r="L3300" i="6"/>
  <c r="L3301" i="6"/>
  <c r="L3302" i="6"/>
  <c r="L3303" i="6"/>
  <c r="L3304" i="6"/>
  <c r="L3305" i="6"/>
  <c r="L3306" i="6"/>
  <c r="L3307" i="6"/>
  <c r="L3308" i="6"/>
  <c r="L3309" i="6"/>
  <c r="L3310" i="6"/>
  <c r="L3311" i="6"/>
  <c r="L3312" i="6"/>
  <c r="L3313" i="6"/>
  <c r="L3314" i="6"/>
  <c r="L3315" i="6"/>
  <c r="L3316" i="6"/>
  <c r="L3317" i="6"/>
  <c r="L3318" i="6"/>
  <c r="L3319" i="6"/>
  <c r="L3320" i="6"/>
  <c r="L3321" i="6"/>
  <c r="L3322" i="6"/>
  <c r="L3323" i="6"/>
  <c r="L3324" i="6"/>
  <c r="L3325" i="6"/>
  <c r="L3326" i="6"/>
  <c r="L3327" i="6"/>
  <c r="L3328" i="6"/>
  <c r="L3329" i="6"/>
  <c r="L3330" i="6"/>
  <c r="L3331" i="6"/>
  <c r="L3332" i="6"/>
  <c r="L3333" i="6"/>
  <c r="L3334" i="6"/>
  <c r="L3335" i="6"/>
  <c r="L3336" i="6"/>
  <c r="L3337" i="6"/>
  <c r="L3338" i="6"/>
  <c r="L3339" i="6"/>
  <c r="L3340" i="6"/>
  <c r="L3341" i="6"/>
  <c r="L3342" i="6"/>
  <c r="L3343" i="6"/>
  <c r="L3344" i="6"/>
  <c r="L3345" i="6"/>
  <c r="L3346" i="6"/>
  <c r="L3347" i="6"/>
  <c r="L3348" i="6"/>
  <c r="L3349" i="6"/>
  <c r="L3350" i="6"/>
  <c r="L3351" i="6"/>
  <c r="L3352" i="6"/>
  <c r="L3353" i="6"/>
  <c r="L3354" i="6"/>
  <c r="L3355" i="6"/>
  <c r="L3356" i="6"/>
  <c r="L3357" i="6"/>
  <c r="L3358" i="6"/>
  <c r="L3359" i="6"/>
  <c r="L3360" i="6"/>
  <c r="L3361" i="6"/>
  <c r="L3362" i="6"/>
  <c r="L3363" i="6"/>
  <c r="L3364" i="6"/>
  <c r="L3365" i="6"/>
  <c r="L3366" i="6"/>
  <c r="L3367" i="6"/>
  <c r="L3368" i="6"/>
  <c r="L3369" i="6"/>
  <c r="L3370" i="6"/>
  <c r="L3371" i="6"/>
  <c r="L3372" i="6"/>
  <c r="L3373" i="6"/>
  <c r="L3374" i="6"/>
  <c r="L3375" i="6"/>
  <c r="L3376" i="6"/>
  <c r="L3377" i="6"/>
  <c r="L3378" i="6"/>
  <c r="L3379" i="6"/>
  <c r="L3380" i="6"/>
  <c r="L3381" i="6"/>
  <c r="L3382" i="6"/>
  <c r="L3383" i="6"/>
  <c r="L3384" i="6"/>
  <c r="L3385" i="6"/>
  <c r="L3386" i="6"/>
  <c r="L3387" i="6"/>
  <c r="L3388" i="6"/>
  <c r="L3389" i="6"/>
  <c r="L3390" i="6"/>
  <c r="L3391" i="6"/>
  <c r="L3392" i="6"/>
  <c r="L3393" i="6"/>
  <c r="L3394" i="6"/>
  <c r="L3395" i="6"/>
  <c r="L3396" i="6"/>
  <c r="L3397" i="6"/>
  <c r="L3398" i="6"/>
  <c r="L3399" i="6"/>
  <c r="L3400" i="6"/>
  <c r="L3401" i="6"/>
  <c r="L3402" i="6"/>
  <c r="L3403" i="6"/>
  <c r="L3404" i="6"/>
  <c r="L3405" i="6"/>
  <c r="L3406" i="6"/>
  <c r="L3407" i="6"/>
  <c r="L3408" i="6"/>
  <c r="L3409" i="6"/>
  <c r="L3410" i="6"/>
  <c r="L3411" i="6"/>
  <c r="L3412" i="6"/>
  <c r="L3413" i="6"/>
  <c r="L3414" i="6"/>
  <c r="L3415" i="6"/>
  <c r="L3416" i="6"/>
  <c r="L3417" i="6"/>
  <c r="L3418" i="6"/>
  <c r="L3419" i="6"/>
  <c r="L3420" i="6"/>
  <c r="L3421" i="6"/>
  <c r="L3422" i="6"/>
  <c r="L3423" i="6"/>
  <c r="L3424" i="6"/>
  <c r="L3425" i="6"/>
  <c r="L3426" i="6"/>
  <c r="L3427" i="6"/>
  <c r="L3428" i="6"/>
  <c r="L3429" i="6"/>
  <c r="L3430" i="6"/>
  <c r="L3431" i="6"/>
  <c r="L3432" i="6"/>
  <c r="L3433" i="6"/>
  <c r="L3434" i="6"/>
  <c r="L3435" i="6"/>
  <c r="L3436" i="6"/>
  <c r="L3437" i="6"/>
  <c r="L3438" i="6"/>
  <c r="L3439" i="6"/>
  <c r="L3440" i="6"/>
  <c r="L3441" i="6"/>
  <c r="L3442" i="6"/>
  <c r="L3443" i="6"/>
  <c r="L3444" i="6"/>
  <c r="L3445" i="6"/>
  <c r="L3446" i="6"/>
  <c r="L3447" i="6"/>
  <c r="L3448" i="6"/>
  <c r="L3449" i="6"/>
  <c r="L3450" i="6"/>
  <c r="L3451" i="6"/>
  <c r="L3452" i="6"/>
  <c r="L3453" i="6"/>
  <c r="L3454" i="6"/>
  <c r="L3455" i="6"/>
  <c r="L3456" i="6"/>
  <c r="L3457" i="6"/>
  <c r="L3458" i="6"/>
  <c r="L3459" i="6"/>
  <c r="L3460" i="6"/>
  <c r="L3461" i="6"/>
  <c r="L3462" i="6"/>
  <c r="L3463" i="6"/>
  <c r="L3464" i="6"/>
  <c r="L3465" i="6"/>
  <c r="L3466" i="6"/>
  <c r="L3467" i="6"/>
  <c r="L3468" i="6"/>
  <c r="L3469" i="6"/>
  <c r="L3470" i="6"/>
  <c r="L3471" i="6"/>
  <c r="L3472" i="6"/>
  <c r="L3473" i="6"/>
  <c r="L3474" i="6"/>
  <c r="L3475" i="6"/>
  <c r="L3476" i="6"/>
  <c r="L3477" i="6"/>
  <c r="L3478" i="6"/>
  <c r="L3479" i="6"/>
  <c r="L3480" i="6"/>
  <c r="L3481" i="6"/>
  <c r="L3482" i="6"/>
  <c r="L3483" i="6"/>
  <c r="L3484" i="6"/>
  <c r="L3485" i="6"/>
  <c r="L3486" i="6"/>
  <c r="L3487" i="6"/>
  <c r="L3488" i="6"/>
  <c r="L3489" i="6"/>
  <c r="L3490" i="6"/>
  <c r="L3491" i="6"/>
  <c r="L3492" i="6"/>
  <c r="L3493" i="6"/>
  <c r="L3494" i="6"/>
  <c r="L3495" i="6"/>
  <c r="L3496" i="6"/>
  <c r="L3497" i="6"/>
  <c r="L3498" i="6"/>
  <c r="L3499" i="6"/>
  <c r="L3500" i="6"/>
  <c r="L3501" i="6"/>
  <c r="L3502" i="6"/>
  <c r="L3503" i="6"/>
  <c r="L3504" i="6"/>
  <c r="L3505" i="6"/>
  <c r="L3506" i="6"/>
  <c r="L3507" i="6"/>
  <c r="L3508" i="6"/>
  <c r="L3509" i="6"/>
  <c r="L3510" i="6"/>
  <c r="L3511" i="6"/>
  <c r="L3512" i="6"/>
  <c r="L3513" i="6"/>
  <c r="L3514" i="6"/>
  <c r="L3515" i="6"/>
  <c r="L3516" i="6"/>
  <c r="L3517" i="6"/>
  <c r="L3518" i="6"/>
  <c r="L3519" i="6"/>
  <c r="L3520" i="6"/>
  <c r="L3521" i="6"/>
  <c r="L3522" i="6"/>
  <c r="L3523" i="6"/>
  <c r="L3524" i="6"/>
  <c r="L3525" i="6"/>
  <c r="L3526" i="6"/>
  <c r="L3527" i="6"/>
  <c r="L3528" i="6"/>
  <c r="L3529" i="6"/>
  <c r="L3530" i="6"/>
  <c r="L3531" i="6"/>
  <c r="L3532" i="6"/>
  <c r="L3533" i="6"/>
  <c r="L3534" i="6"/>
  <c r="L3535" i="6"/>
  <c r="L3536" i="6"/>
  <c r="L3537" i="6"/>
  <c r="L3538" i="6"/>
  <c r="L3539" i="6"/>
  <c r="L3540" i="6"/>
  <c r="L3541" i="6"/>
  <c r="L3542" i="6"/>
  <c r="L3543" i="6"/>
  <c r="L3544" i="6"/>
  <c r="L3545" i="6"/>
  <c r="L3546" i="6"/>
  <c r="L3547" i="6"/>
  <c r="L3548" i="6"/>
  <c r="L3549" i="6"/>
  <c r="L3550" i="6"/>
  <c r="L3551" i="6"/>
  <c r="L3552" i="6"/>
  <c r="L3553" i="6"/>
  <c r="L3554" i="6"/>
  <c r="L3555" i="6"/>
  <c r="L3556" i="6"/>
  <c r="L3557" i="6"/>
  <c r="L3558" i="6"/>
  <c r="L3559" i="6"/>
  <c r="L3560" i="6"/>
  <c r="L3561" i="6"/>
  <c r="L3562" i="6"/>
  <c r="L3563" i="6"/>
  <c r="L3564" i="6"/>
  <c r="L3565" i="6"/>
  <c r="L3566" i="6"/>
  <c r="L3567" i="6"/>
  <c r="L3568" i="6"/>
  <c r="L3569" i="6"/>
  <c r="L3570" i="6"/>
  <c r="L3571" i="6"/>
  <c r="L3572" i="6"/>
  <c r="L3573" i="6"/>
  <c r="L3574" i="6"/>
  <c r="L3575" i="6"/>
  <c r="L3576" i="6"/>
  <c r="L3577" i="6"/>
  <c r="L3578" i="6"/>
  <c r="L3579" i="6"/>
  <c r="L3580" i="6"/>
  <c r="L3581" i="6"/>
  <c r="L3582" i="6"/>
  <c r="L3583" i="6"/>
  <c r="L3584" i="6"/>
  <c r="L3585" i="6"/>
  <c r="L3586" i="6"/>
  <c r="L3587" i="6"/>
  <c r="L3588" i="6"/>
  <c r="L3589" i="6"/>
  <c r="L3590" i="6"/>
  <c r="L3591" i="6"/>
  <c r="L3592" i="6"/>
  <c r="L3593" i="6"/>
  <c r="L3594" i="6"/>
  <c r="L3595" i="6"/>
  <c r="L3596" i="6"/>
  <c r="L3597" i="6"/>
  <c r="L3598" i="6"/>
  <c r="L3599" i="6"/>
  <c r="L3600" i="6"/>
  <c r="L3601" i="6"/>
  <c r="L3602" i="6"/>
  <c r="L3603" i="6"/>
  <c r="L3604" i="6"/>
  <c r="L3605" i="6"/>
  <c r="L3606" i="6"/>
  <c r="L3607" i="6"/>
  <c r="L3608" i="6"/>
  <c r="L3609" i="6"/>
  <c r="L3610" i="6"/>
  <c r="L3611" i="6"/>
  <c r="L3612" i="6"/>
  <c r="L3613" i="6"/>
  <c r="L3614" i="6"/>
  <c r="L3615" i="6"/>
  <c r="L3616" i="6"/>
  <c r="L3617" i="6"/>
  <c r="L3618" i="6"/>
  <c r="L3619" i="6"/>
  <c r="L3620" i="6"/>
  <c r="L3621" i="6"/>
  <c r="L3622" i="6"/>
  <c r="L3623" i="6"/>
  <c r="L3624" i="6"/>
  <c r="L3625" i="6"/>
  <c r="L3626" i="6"/>
  <c r="L3627" i="6"/>
  <c r="L3628" i="6"/>
  <c r="L3629" i="6"/>
  <c r="L3630" i="6"/>
  <c r="L3631" i="6"/>
  <c r="L3632" i="6"/>
  <c r="L3633" i="6"/>
  <c r="L3634" i="6"/>
  <c r="L3635" i="6"/>
  <c r="L3636" i="6"/>
  <c r="L3637" i="6"/>
  <c r="L3638" i="6"/>
  <c r="L3639" i="6"/>
  <c r="L3640" i="6"/>
  <c r="L3641" i="6"/>
  <c r="L3642" i="6"/>
  <c r="L3643" i="6"/>
  <c r="L3644" i="6"/>
  <c r="L3645" i="6"/>
  <c r="L3646" i="6"/>
  <c r="L3647" i="6"/>
  <c r="L3648" i="6"/>
  <c r="L3649" i="6"/>
  <c r="L3650" i="6"/>
  <c r="L3651" i="6"/>
  <c r="L3652" i="6"/>
  <c r="L3653" i="6"/>
  <c r="L3654" i="6"/>
  <c r="L3655" i="6"/>
  <c r="L3656" i="6"/>
  <c r="L3657" i="6"/>
  <c r="L3658" i="6"/>
  <c r="L3659" i="6"/>
  <c r="L3660" i="6"/>
  <c r="L3661" i="6"/>
  <c r="L3662" i="6"/>
  <c r="L3663" i="6"/>
  <c r="L3664" i="6"/>
  <c r="L3665" i="6"/>
  <c r="L3666" i="6"/>
  <c r="L3667" i="6"/>
  <c r="L3668" i="6"/>
  <c r="L3669" i="6"/>
  <c r="L3670" i="6"/>
  <c r="L3671" i="6"/>
  <c r="L3672" i="6"/>
  <c r="L3673" i="6"/>
  <c r="L3674" i="6"/>
  <c r="L3675" i="6"/>
  <c r="L3676" i="6"/>
  <c r="L3677" i="6"/>
  <c r="L3678" i="6"/>
  <c r="L3679" i="6"/>
  <c r="L3680" i="6"/>
  <c r="L3681" i="6"/>
  <c r="L3682" i="6"/>
  <c r="L3683" i="6"/>
  <c r="L3684" i="6"/>
  <c r="L3685" i="6"/>
  <c r="L3686" i="6"/>
  <c r="L3687" i="6"/>
  <c r="L3688" i="6"/>
  <c r="L3689" i="6"/>
  <c r="L3690" i="6"/>
  <c r="L3691" i="6"/>
  <c r="L3692" i="6"/>
  <c r="L3693" i="6"/>
  <c r="L3694" i="6"/>
  <c r="L3695" i="6"/>
  <c r="L3696" i="6"/>
  <c r="L3697" i="6"/>
  <c r="L3698" i="6"/>
  <c r="L3699" i="6"/>
  <c r="L3700" i="6"/>
  <c r="L3701" i="6"/>
  <c r="L3702" i="6"/>
  <c r="L3703" i="6"/>
  <c r="L3704" i="6"/>
  <c r="L3705" i="6"/>
  <c r="L3706" i="6"/>
  <c r="L3707" i="6"/>
  <c r="L3708" i="6"/>
  <c r="L3709" i="6"/>
  <c r="L3710" i="6"/>
  <c r="L3711" i="6"/>
  <c r="L3712" i="6"/>
  <c r="L3713" i="6"/>
  <c r="L3714" i="6"/>
  <c r="L3715" i="6"/>
  <c r="L3716" i="6"/>
  <c r="L3717" i="6"/>
  <c r="L3718" i="6"/>
  <c r="L3719" i="6"/>
  <c r="L3720" i="6"/>
  <c r="L3721" i="6"/>
  <c r="L3722" i="6"/>
  <c r="L3723" i="6"/>
  <c r="L3724" i="6"/>
  <c r="L3725" i="6"/>
  <c r="L3726" i="6"/>
  <c r="L3727" i="6"/>
  <c r="L3728" i="6"/>
  <c r="L3729" i="6"/>
  <c r="L3730" i="6"/>
  <c r="L3731" i="6"/>
  <c r="L3732" i="6"/>
  <c r="L3733" i="6"/>
  <c r="L3734" i="6"/>
  <c r="L3735" i="6"/>
  <c r="L3736" i="6"/>
  <c r="L3737" i="6"/>
  <c r="L3738" i="6"/>
  <c r="L3739" i="6"/>
  <c r="L3740" i="6"/>
  <c r="L3741" i="6"/>
  <c r="L3742" i="6"/>
  <c r="L3743" i="6"/>
  <c r="L3744" i="6"/>
  <c r="L3745" i="6"/>
  <c r="L3746" i="6"/>
  <c r="L3747" i="6"/>
  <c r="L3748" i="6"/>
  <c r="L3749" i="6"/>
  <c r="L3750" i="6"/>
  <c r="L3751" i="6"/>
  <c r="L3752" i="6"/>
  <c r="L3753" i="6"/>
  <c r="L3754" i="6"/>
  <c r="L3755" i="6"/>
  <c r="L3756" i="6"/>
  <c r="L3757" i="6"/>
  <c r="L3758" i="6"/>
  <c r="L3759" i="6"/>
  <c r="L3760" i="6"/>
  <c r="L3761" i="6"/>
  <c r="L3762" i="6"/>
  <c r="L3763" i="6"/>
  <c r="L3764" i="6"/>
  <c r="L3765" i="6"/>
  <c r="L3766" i="6"/>
  <c r="L3767" i="6"/>
  <c r="L3768" i="6"/>
  <c r="L3769" i="6"/>
  <c r="L3770" i="6"/>
  <c r="L3771" i="6"/>
  <c r="L3772" i="6"/>
  <c r="L3773" i="6"/>
  <c r="L3774" i="6"/>
  <c r="L3775" i="6"/>
  <c r="L3776" i="6"/>
  <c r="L3777" i="6"/>
  <c r="L3778" i="6"/>
  <c r="L3779" i="6"/>
  <c r="L3780" i="6"/>
  <c r="L3781" i="6"/>
  <c r="L3782" i="6"/>
  <c r="L3783" i="6"/>
  <c r="L3784" i="6"/>
  <c r="L3785" i="6"/>
  <c r="L3786" i="6"/>
  <c r="L3787" i="6"/>
  <c r="L3788" i="6"/>
  <c r="L3789" i="6"/>
  <c r="L3790" i="6"/>
  <c r="L3791" i="6"/>
  <c r="L3792" i="6"/>
  <c r="L3793" i="6"/>
  <c r="L3794" i="6"/>
  <c r="L3795" i="6"/>
  <c r="L3796" i="6"/>
  <c r="L3797" i="6"/>
  <c r="L3798" i="6"/>
  <c r="L3799" i="6"/>
  <c r="L3800" i="6"/>
  <c r="L3801" i="6"/>
  <c r="L3802" i="6"/>
  <c r="L3803" i="6"/>
  <c r="L3804" i="6"/>
  <c r="L3805" i="6"/>
  <c r="L3806" i="6"/>
  <c r="L3807" i="6"/>
  <c r="L3808" i="6"/>
  <c r="L3809" i="6"/>
  <c r="L3810" i="6"/>
  <c r="L3811" i="6"/>
  <c r="L3812" i="6"/>
  <c r="L3813" i="6"/>
  <c r="L3814" i="6"/>
  <c r="L3815" i="6"/>
  <c r="L3816" i="6"/>
  <c r="L3817" i="6"/>
  <c r="L3818" i="6"/>
  <c r="L3819" i="6"/>
  <c r="L3820" i="6"/>
  <c r="L3821" i="6"/>
  <c r="L3822" i="6"/>
  <c r="L3823" i="6"/>
  <c r="L3824" i="6"/>
  <c r="L3825" i="6"/>
  <c r="L3826" i="6"/>
  <c r="L3827" i="6"/>
  <c r="L3828" i="6"/>
  <c r="L3829" i="6"/>
  <c r="L3830" i="6"/>
  <c r="L3831" i="6"/>
  <c r="L3832" i="6"/>
  <c r="L3833" i="6"/>
  <c r="L3834" i="6"/>
  <c r="L3835" i="6"/>
  <c r="L3836" i="6"/>
  <c r="L3837" i="6"/>
  <c r="L3838" i="6"/>
  <c r="L3839" i="6"/>
  <c r="L3840" i="6"/>
  <c r="L3841" i="6"/>
  <c r="L3842" i="6"/>
  <c r="L3843" i="6"/>
  <c r="L3844" i="6"/>
  <c r="L3845" i="6"/>
  <c r="L3846" i="6"/>
  <c r="L3847" i="6"/>
  <c r="L3848" i="6"/>
  <c r="L3849" i="6"/>
  <c r="L3850" i="6"/>
  <c r="L3851" i="6"/>
  <c r="L3852" i="6"/>
  <c r="L3853" i="6"/>
  <c r="L3854" i="6"/>
  <c r="L3855" i="6"/>
  <c r="L3856" i="6"/>
  <c r="L3857" i="6"/>
  <c r="L3858" i="6"/>
  <c r="L3859" i="6"/>
  <c r="L3860" i="6"/>
  <c r="L3861" i="6"/>
  <c r="L3862" i="6"/>
  <c r="L3863" i="6"/>
  <c r="L3864" i="6"/>
  <c r="L3865" i="6"/>
  <c r="L3866" i="6"/>
  <c r="L3867" i="6"/>
  <c r="L3868" i="6"/>
  <c r="L3869" i="6"/>
  <c r="L3870" i="6"/>
  <c r="L3871" i="6"/>
  <c r="L3872" i="6"/>
  <c r="L3873" i="6"/>
  <c r="L3874" i="6"/>
  <c r="L3875" i="6"/>
  <c r="L3876" i="6"/>
  <c r="L3877" i="6"/>
  <c r="L3878" i="6"/>
  <c r="L3879" i="6"/>
  <c r="L3880" i="6"/>
  <c r="L3881" i="6"/>
  <c r="L3882" i="6"/>
  <c r="L3883" i="6"/>
  <c r="L3884" i="6"/>
  <c r="L3885" i="6"/>
  <c r="L3886" i="6"/>
  <c r="L3887" i="6"/>
  <c r="L3888" i="6"/>
  <c r="L3889" i="6"/>
  <c r="L3890" i="6"/>
  <c r="L3891" i="6"/>
  <c r="L3892" i="6"/>
  <c r="L3893" i="6"/>
  <c r="L3894" i="6"/>
  <c r="L3895" i="6"/>
  <c r="L3896" i="6"/>
  <c r="L3897" i="6"/>
  <c r="L3898" i="6"/>
  <c r="L3899" i="6"/>
  <c r="L3900" i="6"/>
  <c r="L3901" i="6"/>
  <c r="L3902" i="6"/>
  <c r="L3903" i="6"/>
  <c r="L3904" i="6"/>
  <c r="L3905" i="6"/>
  <c r="L3906" i="6"/>
  <c r="L3907" i="6"/>
  <c r="L3908" i="6"/>
  <c r="L3909" i="6"/>
  <c r="L3910" i="6"/>
  <c r="L3911" i="6"/>
  <c r="L3912" i="6"/>
  <c r="L3913" i="6"/>
  <c r="L3914" i="6"/>
  <c r="L3915" i="6"/>
  <c r="L3916" i="6"/>
  <c r="L3917" i="6"/>
  <c r="L3918" i="6"/>
  <c r="L3919" i="6"/>
  <c r="L3920" i="6"/>
  <c r="L3921" i="6"/>
  <c r="L3922" i="6"/>
  <c r="L3923" i="6"/>
  <c r="L3924" i="6"/>
  <c r="L3925" i="6"/>
  <c r="L3926" i="6"/>
  <c r="L3927" i="6"/>
  <c r="L3928" i="6"/>
  <c r="L3929" i="6"/>
  <c r="L3930" i="6"/>
  <c r="L3931" i="6"/>
  <c r="L3932" i="6"/>
  <c r="L3933" i="6"/>
  <c r="L3934" i="6"/>
  <c r="L3935" i="6"/>
  <c r="L3936" i="6"/>
  <c r="L3937" i="6"/>
  <c r="L3938" i="6"/>
  <c r="L3939" i="6"/>
  <c r="L3940" i="6"/>
  <c r="L3941" i="6"/>
  <c r="L3942" i="6"/>
  <c r="L3943" i="6"/>
  <c r="L3944" i="6"/>
  <c r="L3945" i="6"/>
  <c r="L3946" i="6"/>
  <c r="L3947" i="6"/>
  <c r="L3948" i="6"/>
  <c r="L3949" i="6"/>
  <c r="L3950" i="6"/>
  <c r="L3951" i="6"/>
  <c r="L3952" i="6"/>
  <c r="L3953" i="6"/>
  <c r="L3954" i="6"/>
  <c r="L3955" i="6"/>
  <c r="L3956" i="6"/>
  <c r="L3957" i="6"/>
  <c r="L3958" i="6"/>
  <c r="L3959" i="6"/>
  <c r="L3960" i="6"/>
  <c r="L3961" i="6"/>
  <c r="L3962" i="6"/>
  <c r="L3963" i="6"/>
  <c r="L3964" i="6"/>
  <c r="L3965" i="6"/>
  <c r="L3966" i="6"/>
  <c r="L3967" i="6"/>
  <c r="L3968" i="6"/>
  <c r="L3969" i="6"/>
  <c r="L3970" i="6"/>
  <c r="L3971" i="6"/>
  <c r="L3972" i="6"/>
  <c r="L3973" i="6"/>
  <c r="L3974" i="6"/>
  <c r="L3975" i="6"/>
  <c r="L3976" i="6"/>
  <c r="L3977" i="6"/>
  <c r="L3978" i="6"/>
  <c r="L3979" i="6"/>
  <c r="L3980" i="6"/>
  <c r="L3981" i="6"/>
  <c r="L3982" i="6"/>
  <c r="L3983" i="6"/>
  <c r="L3984" i="6"/>
  <c r="L3985" i="6"/>
  <c r="L3986" i="6"/>
  <c r="L3987" i="6"/>
  <c r="L3988" i="6"/>
  <c r="L3989" i="6"/>
  <c r="L3990" i="6"/>
  <c r="L3991" i="6"/>
  <c r="L3992" i="6"/>
  <c r="L3993" i="6"/>
  <c r="L3994" i="6"/>
  <c r="L3995" i="6"/>
  <c r="L3996" i="6"/>
  <c r="L3997" i="6"/>
  <c r="L3998" i="6"/>
  <c r="L3999" i="6"/>
  <c r="L4000" i="6"/>
  <c r="L4001" i="6"/>
  <c r="L4002" i="6"/>
  <c r="L4003" i="6"/>
  <c r="L4004" i="6"/>
  <c r="L4005" i="6"/>
  <c r="L4006" i="6"/>
  <c r="L4007" i="6"/>
  <c r="L4008" i="6"/>
  <c r="L4009" i="6"/>
  <c r="L4010" i="6"/>
  <c r="L4011" i="6"/>
  <c r="L4012" i="6"/>
  <c r="L4013" i="6"/>
  <c r="L4014" i="6"/>
  <c r="L4015" i="6"/>
  <c r="L4016" i="6"/>
  <c r="L4017" i="6"/>
  <c r="L4018" i="6"/>
  <c r="L4019" i="6"/>
  <c r="L4020" i="6"/>
  <c r="L4021" i="6"/>
  <c r="L4022" i="6"/>
  <c r="L4023" i="6"/>
  <c r="L4024" i="6"/>
  <c r="L4025" i="6"/>
  <c r="L4026" i="6"/>
  <c r="L4027" i="6"/>
  <c r="L4028" i="6"/>
  <c r="L4029" i="6"/>
  <c r="L4030" i="6"/>
  <c r="L4031" i="6"/>
  <c r="L4032" i="6"/>
  <c r="L4033" i="6"/>
  <c r="L4034" i="6"/>
  <c r="L4035" i="6"/>
  <c r="L4036" i="6"/>
  <c r="L4037" i="6"/>
  <c r="L4038" i="6"/>
  <c r="L4039" i="6"/>
  <c r="L4040" i="6"/>
  <c r="L4041" i="6"/>
  <c r="L4042" i="6"/>
  <c r="L4043" i="6"/>
  <c r="L4044" i="6"/>
  <c r="L4045" i="6"/>
  <c r="L4046" i="6"/>
  <c r="L4047" i="6"/>
  <c r="L4048" i="6"/>
  <c r="L4049" i="6"/>
  <c r="L4050" i="6"/>
  <c r="L4051" i="6"/>
  <c r="L4052" i="6"/>
  <c r="L4053" i="6"/>
  <c r="L4054" i="6"/>
  <c r="L4055" i="6"/>
  <c r="L4056" i="6"/>
  <c r="L4057" i="6"/>
  <c r="L4058" i="6"/>
  <c r="L4059" i="6"/>
  <c r="L4060" i="6"/>
  <c r="L4061" i="6"/>
  <c r="L4062" i="6"/>
  <c r="L4063" i="6"/>
  <c r="L4064" i="6"/>
  <c r="L4065" i="6"/>
  <c r="L4066" i="6"/>
  <c r="L4067" i="6"/>
  <c r="L4068" i="6"/>
  <c r="L4069" i="6"/>
  <c r="L4070" i="6"/>
  <c r="L4071" i="6"/>
  <c r="L4072" i="6"/>
  <c r="L4073" i="6"/>
  <c r="L4074" i="6"/>
  <c r="L4075" i="6"/>
  <c r="L4076" i="6"/>
  <c r="L4077" i="6"/>
  <c r="L4078" i="6"/>
  <c r="L4079" i="6"/>
  <c r="L4080" i="6"/>
  <c r="L4081" i="6"/>
  <c r="L4082" i="6"/>
  <c r="L4083" i="6"/>
  <c r="L4084" i="6"/>
  <c r="L4085" i="6"/>
  <c r="L4086" i="6"/>
  <c r="L4087" i="6"/>
  <c r="L4088" i="6"/>
  <c r="L4089" i="6"/>
  <c r="L4090" i="6"/>
  <c r="L4091" i="6"/>
  <c r="L4092" i="6"/>
  <c r="L4093" i="6"/>
  <c r="L4094" i="6"/>
  <c r="L4095" i="6"/>
  <c r="L4096" i="6"/>
  <c r="L4097" i="6"/>
  <c r="L4098" i="6"/>
  <c r="L4099" i="6"/>
  <c r="L4100" i="6"/>
  <c r="L4101" i="6"/>
  <c r="L4102" i="6"/>
  <c r="L4103" i="6"/>
  <c r="L4104" i="6"/>
  <c r="L4105" i="6"/>
  <c r="L4106" i="6"/>
  <c r="L4107" i="6"/>
  <c r="L4108" i="6"/>
  <c r="L4109" i="6"/>
  <c r="L4110" i="6"/>
  <c r="L4111" i="6"/>
  <c r="L4112" i="6"/>
  <c r="L4113" i="6"/>
  <c r="L4114" i="6"/>
  <c r="L4115" i="6"/>
  <c r="L4116" i="6"/>
  <c r="L4117" i="6"/>
  <c r="L4118" i="6"/>
  <c r="L4119" i="6"/>
  <c r="L4120" i="6"/>
  <c r="L4121" i="6"/>
  <c r="L4122" i="6"/>
  <c r="L4123" i="6"/>
  <c r="L4124" i="6"/>
  <c r="L4125" i="6"/>
  <c r="L4126" i="6"/>
  <c r="L4127" i="6"/>
  <c r="L4128" i="6"/>
  <c r="L4129" i="6"/>
  <c r="L4130" i="6"/>
  <c r="L4131" i="6"/>
  <c r="L4132" i="6"/>
  <c r="L4133" i="6"/>
  <c r="L4134" i="6"/>
  <c r="L4135" i="6"/>
  <c r="L4136" i="6"/>
  <c r="L4137" i="6"/>
  <c r="L4138" i="6"/>
  <c r="L4139" i="6"/>
  <c r="L4140" i="6"/>
  <c r="L4141" i="6"/>
  <c r="L4142" i="6"/>
  <c r="L4143" i="6"/>
  <c r="L4144" i="6"/>
  <c r="L4145" i="6"/>
  <c r="L4146" i="6"/>
  <c r="L4147" i="6"/>
  <c r="L4148" i="6"/>
  <c r="L4149" i="6"/>
  <c r="L4150" i="6"/>
  <c r="L4151" i="6"/>
  <c r="L4152" i="6"/>
  <c r="L4153" i="6"/>
  <c r="L4154" i="6"/>
  <c r="L4155" i="6"/>
  <c r="L4156" i="6"/>
  <c r="L4157" i="6"/>
  <c r="L4158" i="6"/>
  <c r="L4159" i="6"/>
  <c r="L4160" i="6"/>
  <c r="L4161" i="6"/>
  <c r="L4162" i="6"/>
  <c r="L4163" i="6"/>
  <c r="L4164" i="6"/>
  <c r="L4165" i="6"/>
  <c r="L4166" i="6"/>
  <c r="L4167" i="6"/>
  <c r="L4168" i="6"/>
  <c r="L4169" i="6"/>
  <c r="L4170" i="6"/>
  <c r="L4171" i="6"/>
  <c r="L4172" i="6"/>
  <c r="L4173" i="6"/>
  <c r="L4174" i="6"/>
  <c r="L4175" i="6"/>
  <c r="L4176" i="6"/>
  <c r="L4177" i="6"/>
  <c r="L4178" i="6"/>
  <c r="L4179" i="6"/>
  <c r="L4180" i="6"/>
  <c r="L4181" i="6"/>
  <c r="L4182" i="6"/>
  <c r="L4183" i="6"/>
  <c r="L4184" i="6"/>
  <c r="L4185" i="6"/>
  <c r="L4186" i="6"/>
  <c r="L4187" i="6"/>
  <c r="L4188" i="6"/>
  <c r="L4189" i="6"/>
  <c r="L4190" i="6"/>
  <c r="L4191" i="6"/>
  <c r="L4192" i="6"/>
  <c r="L4193" i="6"/>
  <c r="L4194" i="6"/>
  <c r="L4195" i="6"/>
  <c r="L4196" i="6"/>
  <c r="L4197" i="6"/>
  <c r="L4198" i="6"/>
  <c r="L4199" i="6"/>
  <c r="L4200" i="6"/>
  <c r="L4201" i="6"/>
  <c r="L4202" i="6"/>
  <c r="L4203" i="6"/>
  <c r="L4204" i="6"/>
  <c r="L4205" i="6"/>
  <c r="L4206" i="6"/>
  <c r="L4207" i="6"/>
  <c r="L4208" i="6"/>
  <c r="L4209" i="6"/>
  <c r="L4210" i="6"/>
  <c r="L4211" i="6"/>
  <c r="L4212" i="6"/>
  <c r="L4213" i="6"/>
  <c r="L4214" i="6"/>
  <c r="L4215" i="6"/>
  <c r="L4216" i="6"/>
  <c r="L4217" i="6"/>
  <c r="L4218" i="6"/>
  <c r="L4219" i="6"/>
  <c r="L4220" i="6"/>
  <c r="L4221" i="6"/>
  <c r="L4222" i="6"/>
  <c r="L4223" i="6"/>
  <c r="L4224" i="6"/>
  <c r="L4225" i="6"/>
  <c r="L4226" i="6"/>
  <c r="L4227" i="6"/>
  <c r="L4228" i="6"/>
  <c r="L4229" i="6"/>
  <c r="L4230" i="6"/>
  <c r="L4231" i="6"/>
  <c r="L4232" i="6"/>
  <c r="L4233" i="6"/>
  <c r="L4234" i="6"/>
  <c r="L4235" i="6"/>
  <c r="L4236" i="6"/>
  <c r="L4237" i="6"/>
  <c r="L4238" i="6"/>
  <c r="L4239" i="6"/>
  <c r="L4240" i="6"/>
  <c r="L4241" i="6"/>
  <c r="L4242" i="6"/>
  <c r="L4243" i="6"/>
  <c r="L4244" i="6"/>
  <c r="L4245" i="6"/>
  <c r="L4246" i="6"/>
  <c r="L4247" i="6"/>
  <c r="L4248" i="6"/>
  <c r="L4249" i="6"/>
  <c r="L4250" i="6"/>
  <c r="L4251" i="6"/>
  <c r="L4252" i="6"/>
  <c r="L4253" i="6"/>
  <c r="L4254" i="6"/>
  <c r="L4255" i="6"/>
  <c r="L4256" i="6"/>
  <c r="L4257" i="6"/>
  <c r="L4258" i="6"/>
  <c r="L4259" i="6"/>
  <c r="L4260" i="6"/>
  <c r="L4261" i="6"/>
  <c r="L4262" i="6"/>
  <c r="L4263" i="6"/>
  <c r="L4264" i="6"/>
  <c r="L4265" i="6"/>
  <c r="L4266" i="6"/>
  <c r="L4267" i="6"/>
  <c r="L4268" i="6"/>
  <c r="L4269" i="6"/>
  <c r="L4270" i="6"/>
  <c r="L4271" i="6"/>
  <c r="L4272" i="6"/>
  <c r="L4273" i="6"/>
  <c r="L4274" i="6"/>
  <c r="L4275" i="6"/>
  <c r="L4276" i="6"/>
  <c r="L4277" i="6"/>
  <c r="L4278" i="6"/>
  <c r="L4279" i="6"/>
  <c r="L4280" i="6"/>
  <c r="L4281" i="6"/>
  <c r="L4282" i="6"/>
  <c r="L4283" i="6"/>
  <c r="L4284" i="6"/>
  <c r="L4285" i="6"/>
  <c r="L4286" i="6"/>
  <c r="L4287" i="6"/>
  <c r="L4288" i="6"/>
  <c r="L4289" i="6"/>
  <c r="L4290" i="6"/>
  <c r="L4291" i="6"/>
  <c r="L4292" i="6"/>
  <c r="L4293" i="6"/>
  <c r="L4294" i="6"/>
  <c r="L4295" i="6"/>
  <c r="L4296" i="6"/>
  <c r="L4297" i="6"/>
  <c r="L4298" i="6"/>
  <c r="L4299" i="6"/>
  <c r="L4300" i="6"/>
  <c r="L4301" i="6"/>
  <c r="L4302" i="6"/>
  <c r="L4303" i="6"/>
  <c r="L4304" i="6"/>
  <c r="L4305" i="6"/>
  <c r="L4306" i="6"/>
  <c r="L4307" i="6"/>
  <c r="L4308" i="6"/>
  <c r="L4309" i="6"/>
  <c r="L4310" i="6"/>
  <c r="L4311" i="6"/>
  <c r="L4312" i="6"/>
  <c r="L4313" i="6"/>
  <c r="L4314" i="6"/>
  <c r="L4315" i="6"/>
  <c r="L4316" i="6"/>
  <c r="L4317" i="6"/>
  <c r="L4318" i="6"/>
  <c r="L4319" i="6"/>
  <c r="L4320" i="6"/>
  <c r="L4321" i="6"/>
  <c r="L4322" i="6"/>
  <c r="L4323" i="6"/>
  <c r="L4324" i="6"/>
  <c r="L4325" i="6"/>
  <c r="L4326" i="6"/>
  <c r="L4327" i="6"/>
  <c r="L4328" i="6"/>
  <c r="L4329" i="6"/>
  <c r="L4330" i="6"/>
  <c r="L4331" i="6"/>
  <c r="L4332" i="6"/>
  <c r="L4333" i="6"/>
  <c r="L4334" i="6"/>
  <c r="L4335" i="6"/>
  <c r="L4336" i="6"/>
  <c r="L4337" i="6"/>
  <c r="L4338" i="6"/>
  <c r="L4339" i="6"/>
  <c r="L4340" i="6"/>
  <c r="L4341" i="6"/>
  <c r="L4342" i="6"/>
  <c r="L4343" i="6"/>
  <c r="L4344" i="6"/>
  <c r="L4345" i="6"/>
  <c r="L4346" i="6"/>
  <c r="L4347" i="6"/>
  <c r="L4348" i="6"/>
  <c r="L4349" i="6"/>
  <c r="L4350" i="6"/>
  <c r="L4351" i="6"/>
  <c r="L4352" i="6"/>
  <c r="L4353" i="6"/>
  <c r="L4354" i="6"/>
  <c r="L4355" i="6"/>
  <c r="L4356" i="6"/>
  <c r="L4357" i="6"/>
  <c r="L4358" i="6"/>
  <c r="L4359" i="6"/>
  <c r="L4360" i="6"/>
  <c r="L4361" i="6"/>
  <c r="L4362" i="6"/>
  <c r="L4363" i="6"/>
  <c r="L4364" i="6"/>
  <c r="L4365" i="6"/>
  <c r="L4366" i="6"/>
  <c r="L4367" i="6"/>
  <c r="L4368" i="6"/>
  <c r="L4369" i="6"/>
  <c r="L4370" i="6"/>
  <c r="L4371" i="6"/>
  <c r="L4372" i="6"/>
  <c r="L4373" i="6"/>
  <c r="L4374" i="6"/>
  <c r="L4375" i="6"/>
  <c r="L4376" i="6"/>
  <c r="L4377" i="6"/>
  <c r="L4378" i="6"/>
  <c r="L4379" i="6"/>
  <c r="L4380" i="6"/>
  <c r="L4381" i="6"/>
  <c r="L4382" i="6"/>
  <c r="L4383" i="6"/>
  <c r="L4384" i="6"/>
  <c r="L4385" i="6"/>
  <c r="L4386" i="6"/>
  <c r="L4387" i="6"/>
  <c r="L4388" i="6"/>
  <c r="L4389" i="6"/>
  <c r="L4390" i="6"/>
  <c r="L4391" i="6"/>
  <c r="L4392" i="6"/>
  <c r="L4393" i="6"/>
  <c r="L4394" i="6"/>
  <c r="L4395" i="6"/>
  <c r="L4396" i="6"/>
  <c r="L4397" i="6"/>
  <c r="L4398" i="6"/>
  <c r="L4399" i="6"/>
  <c r="L4400" i="6"/>
  <c r="L4401" i="6"/>
  <c r="L4402" i="6"/>
  <c r="L4403" i="6"/>
  <c r="L4404" i="6"/>
  <c r="L4405" i="6"/>
  <c r="L4406" i="6"/>
  <c r="L4407" i="6"/>
  <c r="L4408" i="6"/>
  <c r="L4409" i="6"/>
  <c r="L4410" i="6"/>
  <c r="L4411" i="6"/>
  <c r="L4412" i="6"/>
  <c r="L4413" i="6"/>
  <c r="L4414" i="6"/>
  <c r="L4415" i="6"/>
  <c r="L4416" i="6"/>
  <c r="L4417" i="6"/>
  <c r="L4418" i="6"/>
  <c r="L4419" i="6"/>
  <c r="L4420" i="6"/>
  <c r="L4421" i="6"/>
  <c r="L4422" i="6"/>
  <c r="L4423" i="6"/>
  <c r="L4424" i="6"/>
  <c r="L4425" i="6"/>
  <c r="L4426" i="6"/>
  <c r="L4427" i="6"/>
  <c r="L4428" i="6"/>
  <c r="L4429" i="6"/>
  <c r="L4430" i="6"/>
  <c r="L4431" i="6"/>
  <c r="L4432" i="6"/>
  <c r="L4433" i="6"/>
  <c r="L4434" i="6"/>
  <c r="L4435" i="6"/>
  <c r="L4436" i="6"/>
  <c r="L4437" i="6"/>
  <c r="L4438" i="6"/>
  <c r="L4439" i="6"/>
  <c r="L4440" i="6"/>
  <c r="L4441" i="6"/>
  <c r="L4442" i="6"/>
  <c r="L4443" i="6"/>
  <c r="L4444" i="6"/>
  <c r="L4445" i="6"/>
  <c r="L4446" i="6"/>
  <c r="L4447" i="6"/>
  <c r="L4448" i="6"/>
  <c r="L4449" i="6"/>
  <c r="L4450" i="6"/>
  <c r="L4451" i="6"/>
  <c r="L4452" i="6"/>
  <c r="L4453" i="6"/>
  <c r="L4454" i="6"/>
  <c r="L4455" i="6"/>
  <c r="L4456" i="6"/>
  <c r="L4457" i="6"/>
  <c r="L4458" i="6"/>
  <c r="L4459" i="6"/>
  <c r="L4460" i="6"/>
  <c r="L4461" i="6"/>
  <c r="L4462" i="6"/>
  <c r="L4463" i="6"/>
  <c r="L4464" i="6"/>
  <c r="L4465" i="6"/>
  <c r="L4466" i="6"/>
  <c r="L4467" i="6"/>
  <c r="L4468" i="6"/>
  <c r="L4469" i="6"/>
  <c r="L4470" i="6"/>
  <c r="L4471" i="6"/>
  <c r="L4472" i="6"/>
  <c r="L4473" i="6"/>
  <c r="L4474" i="6"/>
  <c r="L4475" i="6"/>
  <c r="L4476" i="6"/>
  <c r="L4477" i="6"/>
  <c r="L4478" i="6"/>
  <c r="L4479" i="6"/>
  <c r="L4480" i="6"/>
  <c r="L4481" i="6"/>
  <c r="L4482" i="6"/>
  <c r="L4483" i="6"/>
  <c r="L4484" i="6"/>
  <c r="L4485" i="6"/>
  <c r="L4486" i="6"/>
  <c r="L4487" i="6"/>
  <c r="L4488" i="6"/>
  <c r="L4489" i="6"/>
  <c r="L4490" i="6"/>
  <c r="L4491" i="6"/>
  <c r="L4492" i="6"/>
  <c r="L4493" i="6"/>
  <c r="L4494" i="6"/>
  <c r="L4495" i="6"/>
  <c r="L4496" i="6"/>
  <c r="L4497" i="6"/>
  <c r="L4498" i="6"/>
  <c r="L4499" i="6"/>
  <c r="L4500" i="6"/>
  <c r="L4501" i="6"/>
  <c r="L4502" i="6"/>
  <c r="L4503" i="6"/>
  <c r="L4504" i="6"/>
  <c r="L4505" i="6"/>
  <c r="L4506" i="6"/>
  <c r="L4507" i="6"/>
  <c r="L4508" i="6"/>
  <c r="L4509" i="6"/>
  <c r="L4510" i="6"/>
  <c r="L4511" i="6"/>
  <c r="L4512" i="6"/>
  <c r="L4513" i="6"/>
  <c r="L4514" i="6"/>
  <c r="L4515" i="6"/>
  <c r="L4516" i="6"/>
  <c r="L4517" i="6"/>
  <c r="L4518" i="6"/>
  <c r="L4519" i="6"/>
  <c r="L4520" i="6"/>
  <c r="L4521" i="6"/>
  <c r="L4522" i="6"/>
  <c r="L4523" i="6"/>
  <c r="L4524" i="6"/>
  <c r="L4525" i="6"/>
  <c r="L4526" i="6"/>
  <c r="L4527" i="6"/>
  <c r="L4528" i="6"/>
  <c r="L4529" i="6"/>
  <c r="L4530" i="6"/>
  <c r="L4531" i="6"/>
  <c r="L4532" i="6"/>
  <c r="L4533" i="6"/>
  <c r="L4534" i="6"/>
  <c r="L4535" i="6"/>
  <c r="L4536" i="6"/>
  <c r="L4537" i="6"/>
  <c r="L4538" i="6"/>
  <c r="L4539" i="6"/>
  <c r="L4540" i="6"/>
  <c r="L4541" i="6"/>
  <c r="L4542" i="6"/>
  <c r="L4543" i="6"/>
  <c r="L4544" i="6"/>
  <c r="L4545" i="6"/>
  <c r="L4546" i="6"/>
  <c r="L4547" i="6"/>
  <c r="L4548" i="6"/>
  <c r="L4549" i="6"/>
  <c r="L4550" i="6"/>
  <c r="L4551" i="6"/>
  <c r="L4552" i="6"/>
  <c r="L4553" i="6"/>
  <c r="L4554" i="6"/>
  <c r="L4555" i="6"/>
  <c r="L4556" i="6"/>
  <c r="L4557" i="6"/>
  <c r="L4558" i="6"/>
  <c r="L4559" i="6"/>
  <c r="L4560" i="6"/>
  <c r="L4561" i="6"/>
  <c r="L4562" i="6"/>
  <c r="L4563" i="6"/>
  <c r="L4564" i="6"/>
  <c r="L4565" i="6"/>
  <c r="L4566" i="6"/>
  <c r="L4567" i="6"/>
  <c r="L4568" i="6"/>
  <c r="L4569" i="6"/>
  <c r="L4570" i="6"/>
  <c r="L4571" i="6"/>
  <c r="L4572" i="6"/>
  <c r="L4573" i="6"/>
  <c r="L4574" i="6"/>
  <c r="L4575" i="6"/>
  <c r="L4576" i="6"/>
  <c r="L4577" i="6"/>
  <c r="L4578" i="6"/>
  <c r="L4579" i="6"/>
  <c r="L4580" i="6"/>
  <c r="L4581" i="6"/>
  <c r="L4582" i="6"/>
  <c r="L4583" i="6"/>
  <c r="L4584" i="6"/>
  <c r="L4585" i="6"/>
  <c r="L4586" i="6"/>
  <c r="L4587" i="6"/>
  <c r="L4588" i="6"/>
  <c r="L4589" i="6"/>
  <c r="L4590" i="6"/>
  <c r="L4591" i="6"/>
  <c r="L4592" i="6"/>
  <c r="L4593" i="6"/>
  <c r="L4594" i="6"/>
  <c r="L4595" i="6"/>
  <c r="L4596" i="6"/>
  <c r="L4597" i="6"/>
  <c r="L4598" i="6"/>
  <c r="L4599" i="6"/>
  <c r="L4600" i="6"/>
  <c r="L4601" i="6"/>
  <c r="L4602" i="6"/>
  <c r="L4603" i="6"/>
  <c r="L4604" i="6"/>
  <c r="L4605" i="6"/>
  <c r="L4606" i="6"/>
  <c r="L4607" i="6"/>
  <c r="L4608" i="6"/>
  <c r="L4609" i="6"/>
  <c r="L4610" i="6"/>
  <c r="L4611" i="6"/>
  <c r="L4612" i="6"/>
  <c r="L4613" i="6"/>
  <c r="L4614" i="6"/>
  <c r="L4615" i="6"/>
  <c r="L4616" i="6"/>
  <c r="L4617" i="6"/>
  <c r="L4618" i="6"/>
  <c r="L4619" i="6"/>
  <c r="L4620" i="6"/>
  <c r="L4621" i="6"/>
  <c r="L4622" i="6"/>
  <c r="L4623" i="6"/>
  <c r="L4624" i="6"/>
  <c r="L4625" i="6"/>
  <c r="L4626" i="6"/>
  <c r="L4627" i="6"/>
  <c r="L4628" i="6"/>
  <c r="L4629" i="6"/>
  <c r="L4630" i="6"/>
  <c r="L4631" i="6"/>
  <c r="L4632" i="6"/>
  <c r="L4633" i="6"/>
  <c r="L4634" i="6"/>
  <c r="L4635" i="6"/>
  <c r="L4636" i="6"/>
  <c r="L4637" i="6"/>
  <c r="L4638" i="6"/>
  <c r="L4639" i="6"/>
  <c r="L4640" i="6"/>
  <c r="L4641" i="6"/>
  <c r="L4642" i="6"/>
  <c r="L4643" i="6"/>
  <c r="L4644" i="6"/>
  <c r="L4645" i="6"/>
  <c r="L4646" i="6"/>
  <c r="L4647" i="6"/>
  <c r="L4648" i="6"/>
  <c r="L4649" i="6"/>
  <c r="L4650" i="6"/>
  <c r="L4651" i="6"/>
  <c r="L4652" i="6"/>
  <c r="L4653" i="6"/>
  <c r="L4654" i="6"/>
  <c r="L4655" i="6"/>
  <c r="L4656" i="6"/>
  <c r="L4657" i="6"/>
  <c r="L4658" i="6"/>
  <c r="L4659" i="6"/>
  <c r="L4660" i="6"/>
  <c r="L4661" i="6"/>
  <c r="L4662" i="6"/>
  <c r="L4663" i="6"/>
  <c r="L4664" i="6"/>
  <c r="L4665" i="6"/>
  <c r="L4666" i="6"/>
  <c r="L4667" i="6"/>
  <c r="L4668" i="6"/>
  <c r="L4669" i="6"/>
  <c r="L4670" i="6"/>
  <c r="L4671" i="6"/>
  <c r="L4672" i="6"/>
  <c r="L4673" i="6"/>
  <c r="L4674" i="6"/>
  <c r="L4675" i="6"/>
  <c r="L4676" i="6"/>
  <c r="L4677" i="6"/>
  <c r="L4678" i="6"/>
  <c r="L4679" i="6"/>
  <c r="L4680" i="6"/>
  <c r="L4681" i="6"/>
  <c r="L4682" i="6"/>
  <c r="L4683" i="6"/>
  <c r="L4684" i="6"/>
  <c r="L4685" i="6"/>
  <c r="L4686" i="6"/>
  <c r="L4687" i="6"/>
  <c r="L4688" i="6"/>
  <c r="L4689" i="6"/>
  <c r="L4690" i="6"/>
  <c r="L4691" i="6"/>
  <c r="L4692" i="6"/>
  <c r="L4693" i="6"/>
  <c r="L4694" i="6"/>
  <c r="L4695" i="6"/>
  <c r="L4696" i="6"/>
  <c r="L4697" i="6"/>
  <c r="L4698" i="6"/>
  <c r="L4699" i="6"/>
  <c r="L4700" i="6"/>
  <c r="L4701" i="6"/>
  <c r="L4702" i="6"/>
  <c r="L4703" i="6"/>
  <c r="L4704" i="6"/>
  <c r="L4705" i="6"/>
  <c r="L4706" i="6"/>
  <c r="L4707" i="6"/>
  <c r="L4708" i="6"/>
  <c r="L4709" i="6"/>
  <c r="L4710" i="6"/>
  <c r="L4711" i="6"/>
  <c r="L4712" i="6"/>
  <c r="L4713" i="6"/>
  <c r="L4714" i="6"/>
  <c r="L4715" i="6"/>
  <c r="L4716" i="6"/>
  <c r="L4717" i="6"/>
  <c r="L4718" i="6"/>
  <c r="L4719" i="6"/>
  <c r="L4720" i="6"/>
  <c r="L4721" i="6"/>
  <c r="L4722" i="6"/>
  <c r="L4723" i="6"/>
  <c r="L4724" i="6"/>
  <c r="L4725" i="6"/>
  <c r="L4726" i="6"/>
  <c r="L4727" i="6"/>
  <c r="L4728" i="6"/>
  <c r="L4729" i="6"/>
  <c r="L4730" i="6"/>
  <c r="L4731" i="6"/>
  <c r="L4732" i="6"/>
  <c r="L4733" i="6"/>
  <c r="L4734" i="6"/>
  <c r="L4735" i="6"/>
  <c r="L4736" i="6"/>
  <c r="L4737" i="6"/>
  <c r="L4738" i="6"/>
  <c r="L4739" i="6"/>
  <c r="L4740" i="6"/>
  <c r="L4741" i="6"/>
  <c r="L4742" i="6"/>
  <c r="L4743" i="6"/>
  <c r="L4744" i="6"/>
  <c r="L4745" i="6"/>
  <c r="L4746" i="6"/>
  <c r="L4747" i="6"/>
  <c r="L4748" i="6"/>
  <c r="L4749" i="6"/>
  <c r="L4750" i="6"/>
  <c r="L4751" i="6"/>
  <c r="L4752" i="6"/>
  <c r="L4753" i="6"/>
  <c r="L4754" i="6"/>
  <c r="L4755" i="6"/>
  <c r="L4756" i="6"/>
  <c r="L4757" i="6"/>
  <c r="L4758" i="6"/>
  <c r="L4759" i="6"/>
  <c r="L4760" i="6"/>
  <c r="L4761" i="6"/>
  <c r="L4762" i="6"/>
  <c r="L4763" i="6"/>
  <c r="L4764" i="6"/>
  <c r="L4765" i="6"/>
  <c r="L4766" i="6"/>
  <c r="L4767" i="6"/>
  <c r="L4768" i="6"/>
  <c r="L4769" i="6"/>
  <c r="L4770" i="6"/>
  <c r="L4771" i="6"/>
  <c r="L4772" i="6"/>
  <c r="L4773" i="6"/>
  <c r="L4774" i="6"/>
  <c r="L4775" i="6"/>
  <c r="L4776" i="6"/>
  <c r="L4777" i="6"/>
  <c r="L4778" i="6"/>
  <c r="L4779" i="6"/>
  <c r="L4780" i="6"/>
  <c r="L4781" i="6"/>
  <c r="L4782" i="6"/>
  <c r="L4783" i="6"/>
  <c r="L4784" i="6"/>
  <c r="L4785" i="6"/>
  <c r="L4786" i="6"/>
  <c r="L4787" i="6"/>
  <c r="L4788" i="6"/>
  <c r="L4789" i="6"/>
  <c r="L4790" i="6"/>
  <c r="L4791" i="6"/>
  <c r="L4792" i="6"/>
  <c r="L4793" i="6"/>
  <c r="L4794" i="6"/>
  <c r="L4795" i="6"/>
  <c r="L4796" i="6"/>
  <c r="L4797" i="6"/>
  <c r="L4798" i="6"/>
  <c r="L4799" i="6"/>
  <c r="L4800" i="6"/>
  <c r="L4801" i="6"/>
  <c r="L4802" i="6"/>
  <c r="L4803" i="6"/>
  <c r="L4804" i="6"/>
  <c r="L4805" i="6"/>
  <c r="L4806" i="6"/>
  <c r="L4807" i="6"/>
  <c r="L4808" i="6"/>
  <c r="L4809" i="6"/>
  <c r="L4810" i="6"/>
  <c r="L4811" i="6"/>
  <c r="L4812" i="6"/>
  <c r="L4813" i="6"/>
  <c r="L4814" i="6"/>
  <c r="L4815" i="6"/>
  <c r="L4816" i="6"/>
  <c r="L4817" i="6"/>
  <c r="L4818" i="6"/>
  <c r="L4819" i="6"/>
  <c r="L4820" i="6"/>
  <c r="L4821" i="6"/>
  <c r="L4822" i="6"/>
  <c r="L4823" i="6"/>
  <c r="L4824" i="6"/>
  <c r="L4825" i="6"/>
  <c r="L4826" i="6"/>
  <c r="L4827" i="6"/>
  <c r="L4828" i="6"/>
  <c r="L4829" i="6"/>
  <c r="L4830" i="6"/>
  <c r="L4831" i="6"/>
  <c r="L4832" i="6"/>
  <c r="L4833" i="6"/>
  <c r="L4834" i="6"/>
  <c r="L4835" i="6"/>
  <c r="L4836" i="6"/>
  <c r="L4837" i="6"/>
  <c r="L4838" i="6"/>
  <c r="L4839" i="6"/>
  <c r="L4840" i="6"/>
  <c r="L4841" i="6"/>
  <c r="L4842" i="6"/>
  <c r="L4843" i="6"/>
  <c r="L4844" i="6"/>
  <c r="L4845" i="6"/>
  <c r="L4846" i="6"/>
  <c r="L4847" i="6"/>
  <c r="L4848" i="6"/>
  <c r="L4849" i="6"/>
  <c r="L4850" i="6"/>
  <c r="L4851" i="6"/>
  <c r="L4852" i="6"/>
  <c r="L4853" i="6"/>
  <c r="L4854" i="6"/>
  <c r="L4855" i="6"/>
  <c r="L4856" i="6"/>
  <c r="L4857" i="6"/>
  <c r="L4858" i="6"/>
  <c r="L4859" i="6"/>
  <c r="L4860" i="6"/>
  <c r="L4861" i="6"/>
  <c r="L4862" i="6"/>
  <c r="L4863" i="6"/>
  <c r="L4864" i="6"/>
  <c r="L4865" i="6"/>
  <c r="L4866" i="6"/>
  <c r="L4867" i="6"/>
  <c r="L4868" i="6"/>
  <c r="L4869" i="6"/>
  <c r="L4870" i="6"/>
  <c r="L4871" i="6"/>
  <c r="L4872" i="6"/>
  <c r="L4873" i="6"/>
  <c r="L4874" i="6"/>
  <c r="L4875" i="6"/>
  <c r="L4876" i="6"/>
  <c r="L4877" i="6"/>
  <c r="L4878" i="6"/>
  <c r="L4879" i="6"/>
  <c r="L4880" i="6"/>
  <c r="L4881" i="6"/>
  <c r="L4882" i="6"/>
  <c r="L4883" i="6"/>
  <c r="L4884" i="6"/>
  <c r="L4885" i="6"/>
  <c r="L4886" i="6"/>
  <c r="L4887" i="6"/>
  <c r="L4888" i="6"/>
  <c r="L4889" i="6"/>
  <c r="L4890" i="6"/>
  <c r="L4891" i="6"/>
  <c r="L4892" i="6"/>
  <c r="L4893" i="6"/>
  <c r="L4894" i="6"/>
  <c r="L4895" i="6"/>
  <c r="L4896" i="6"/>
  <c r="L4897" i="6"/>
  <c r="L4898" i="6"/>
  <c r="L4899" i="6"/>
  <c r="L4900" i="6"/>
  <c r="L4901" i="6"/>
  <c r="L4902" i="6"/>
  <c r="L4903" i="6"/>
  <c r="L4904" i="6"/>
  <c r="L4905" i="6"/>
  <c r="L4906" i="6"/>
  <c r="L4907" i="6"/>
  <c r="L4908" i="6"/>
  <c r="L4909" i="6"/>
  <c r="L4910" i="6"/>
  <c r="L4911" i="6"/>
  <c r="L4912" i="6"/>
  <c r="L4913" i="6"/>
  <c r="L4914" i="6"/>
  <c r="L4915" i="6"/>
  <c r="L4916" i="6"/>
  <c r="L4917" i="6"/>
  <c r="L4918" i="6"/>
  <c r="L4919" i="6"/>
  <c r="L4920" i="6"/>
  <c r="L4921" i="6"/>
  <c r="L9" i="6"/>
  <c r="M9" i="6" s="1"/>
  <c r="P4978" i="6" l="1"/>
  <c r="Q4978" i="6"/>
  <c r="P4954" i="6"/>
  <c r="Q4954" i="6"/>
  <c r="P4946" i="6"/>
  <c r="Q4946" i="6"/>
  <c r="P4938" i="6"/>
  <c r="Q4938" i="6"/>
  <c r="P4950" i="6"/>
  <c r="Q4950" i="6"/>
  <c r="P4942" i="6"/>
  <c r="Q4942" i="6"/>
  <c r="P4934" i="6"/>
  <c r="Q4934" i="6"/>
  <c r="Q4948" i="6"/>
  <c r="R4948" i="6" s="1"/>
  <c r="S4948" i="6" s="1"/>
  <c r="T4948" i="6" s="1"/>
  <c r="Q4940" i="6"/>
  <c r="Q4952" i="6"/>
  <c r="R4952" i="6" s="1"/>
  <c r="S4952" i="6" s="1"/>
  <c r="Q4944" i="6"/>
  <c r="Q4936" i="6"/>
  <c r="R4936" i="6" s="1"/>
  <c r="S4936" i="6" s="1"/>
  <c r="Q4997" i="6"/>
  <c r="P4996" i="6"/>
  <c r="Q4996" i="6"/>
  <c r="P4980" i="6"/>
  <c r="Q4980" i="6"/>
  <c r="P4967" i="6"/>
  <c r="Q4967" i="6"/>
  <c r="P4963" i="6"/>
  <c r="Q4963" i="6"/>
  <c r="P4951" i="6"/>
  <c r="Q4951" i="6"/>
  <c r="P4939" i="6"/>
  <c r="Q4939" i="6"/>
  <c r="P4997" i="6"/>
  <c r="Q4995" i="6"/>
  <c r="P4994" i="6"/>
  <c r="Q4994" i="6"/>
  <c r="Q4987" i="6"/>
  <c r="P4986" i="6"/>
  <c r="Q4986" i="6"/>
  <c r="Q4979" i="6"/>
  <c r="Q5001" i="6"/>
  <c r="P5000" i="6"/>
  <c r="Q5000" i="6"/>
  <c r="P4995" i="6"/>
  <c r="Q4993" i="6"/>
  <c r="P4992" i="6"/>
  <c r="Q4992" i="6"/>
  <c r="P4987" i="6"/>
  <c r="Q4985" i="6"/>
  <c r="P4984" i="6"/>
  <c r="Q4984" i="6"/>
  <c r="P4979" i="6"/>
  <c r="R4978" i="6"/>
  <c r="S4978" i="6" s="1"/>
  <c r="P4953" i="6"/>
  <c r="Q4953" i="6"/>
  <c r="P4949" i="6"/>
  <c r="Q4949" i="6"/>
  <c r="P4945" i="6"/>
  <c r="Q4945" i="6"/>
  <c r="P4941" i="6"/>
  <c r="Q4941" i="6"/>
  <c r="P4937" i="6"/>
  <c r="Q4937" i="6"/>
  <c r="Q4989" i="6"/>
  <c r="P4988" i="6"/>
  <c r="Q4988" i="6"/>
  <c r="Q4981" i="6"/>
  <c r="P4975" i="6"/>
  <c r="Q4975" i="6"/>
  <c r="P4971" i="6"/>
  <c r="Q4971" i="6"/>
  <c r="P4959" i="6"/>
  <c r="Q4959" i="6"/>
  <c r="P4955" i="6"/>
  <c r="Q4955" i="6"/>
  <c r="P4947" i="6"/>
  <c r="Q4947" i="6"/>
  <c r="P4943" i="6"/>
  <c r="Q4943" i="6"/>
  <c r="Q4999" i="6"/>
  <c r="P4998" i="6"/>
  <c r="Q4998" i="6"/>
  <c r="Q4991" i="6"/>
  <c r="P4990" i="6"/>
  <c r="Q4990" i="6"/>
  <c r="Q4983" i="6"/>
  <c r="P4982" i="6"/>
  <c r="Q4982" i="6"/>
  <c r="P4933" i="6"/>
  <c r="P4929" i="6"/>
  <c r="P4976" i="6"/>
  <c r="R4976" i="6" s="1"/>
  <c r="S4976" i="6" s="1"/>
  <c r="P4972" i="6"/>
  <c r="P4968" i="6"/>
  <c r="R4968" i="6" s="1"/>
  <c r="S4968" i="6" s="1"/>
  <c r="P4964" i="6"/>
  <c r="P4960" i="6"/>
  <c r="R4960" i="6" s="1"/>
  <c r="S4960" i="6" s="1"/>
  <c r="P4956" i="6"/>
  <c r="Q4933" i="6"/>
  <c r="P4932" i="6"/>
  <c r="Q4932" i="6"/>
  <c r="Q4929" i="6"/>
  <c r="P4928" i="6"/>
  <c r="Q4928" i="6"/>
  <c r="P4924" i="6"/>
  <c r="Q4924" i="6"/>
  <c r="P4935" i="6"/>
  <c r="R4935" i="6" s="1"/>
  <c r="S4935" i="6" s="1"/>
  <c r="P4925" i="6"/>
  <c r="R4925" i="6" s="1"/>
  <c r="S4925" i="6" s="1"/>
  <c r="P4977" i="6"/>
  <c r="P4973" i="6"/>
  <c r="R4972" i="6"/>
  <c r="S4972" i="6" s="1"/>
  <c r="P4969" i="6"/>
  <c r="P4965" i="6"/>
  <c r="R4964" i="6"/>
  <c r="S4964" i="6" s="1"/>
  <c r="P4961" i="6"/>
  <c r="P4957" i="6"/>
  <c r="R4956" i="6"/>
  <c r="S4956" i="6" s="1"/>
  <c r="P4931" i="6"/>
  <c r="P4927" i="6"/>
  <c r="P4923" i="6"/>
  <c r="Q4977" i="6"/>
  <c r="P4974" i="6"/>
  <c r="R4974" i="6" s="1"/>
  <c r="S4974" i="6" s="1"/>
  <c r="Q4973" i="6"/>
  <c r="P4970" i="6"/>
  <c r="R4970" i="6" s="1"/>
  <c r="S4970" i="6" s="1"/>
  <c r="Q4969" i="6"/>
  <c r="P4966" i="6"/>
  <c r="R4966" i="6" s="1"/>
  <c r="S4966" i="6" s="1"/>
  <c r="Q4965" i="6"/>
  <c r="P4962" i="6"/>
  <c r="R4962" i="6" s="1"/>
  <c r="S4962" i="6" s="1"/>
  <c r="Q4961" i="6"/>
  <c r="P4958" i="6"/>
  <c r="R4958" i="6" s="1"/>
  <c r="S4958" i="6" s="1"/>
  <c r="Q4957" i="6"/>
  <c r="R4954" i="6"/>
  <c r="S4954" i="6" s="1"/>
  <c r="R4950" i="6"/>
  <c r="S4950" i="6" s="1"/>
  <c r="T4950" i="6" s="1"/>
  <c r="R4946" i="6"/>
  <c r="S4946" i="6" s="1"/>
  <c r="T4946" i="6" s="1"/>
  <c r="R4944" i="6"/>
  <c r="S4944" i="6" s="1"/>
  <c r="T4944" i="6" s="1"/>
  <c r="R4942" i="6"/>
  <c r="S4942" i="6" s="1"/>
  <c r="R4940" i="6"/>
  <c r="S4940" i="6" s="1"/>
  <c r="R4938" i="6"/>
  <c r="S4938" i="6" s="1"/>
  <c r="T4938" i="6" s="1"/>
  <c r="R4934" i="6"/>
  <c r="S4934" i="6" s="1"/>
  <c r="T4934" i="6" s="1"/>
  <c r="Q4931" i="6"/>
  <c r="P4930" i="6"/>
  <c r="Q4930" i="6"/>
  <c r="Q4927" i="6"/>
  <c r="P4926" i="6"/>
  <c r="Q4926" i="6"/>
  <c r="Q4923" i="6"/>
  <c r="P4922" i="6"/>
  <c r="Q4922" i="6"/>
  <c r="T4954" i="6"/>
  <c r="T4942" i="6"/>
  <c r="T4940" i="6"/>
  <c r="M9" i="3"/>
  <c r="M8" i="3"/>
  <c r="M7" i="3"/>
  <c r="M6" i="3"/>
  <c r="M5" i="3"/>
  <c r="E8" i="3"/>
  <c r="E7" i="3"/>
  <c r="E6" i="3"/>
  <c r="E5" i="3"/>
  <c r="D4" i="8"/>
  <c r="E29" i="4"/>
  <c r="E29" i="8"/>
  <c r="C18" i="8"/>
  <c r="F14" i="8"/>
  <c r="C14" i="8"/>
  <c r="C11" i="8"/>
  <c r="F11" i="8"/>
  <c r="F10" i="8"/>
  <c r="C10" i="8"/>
  <c r="C18" i="4"/>
  <c r="F14" i="4"/>
  <c r="C14" i="4"/>
  <c r="F11" i="4"/>
  <c r="F10" i="4"/>
  <c r="C11" i="4"/>
  <c r="C10" i="4"/>
  <c r="D4" i="4"/>
  <c r="P10" i="7"/>
  <c r="P11" i="7"/>
  <c r="P12" i="7"/>
  <c r="P14" i="7"/>
  <c r="P15" i="7"/>
  <c r="P16" i="7"/>
  <c r="P18" i="7"/>
  <c r="P19" i="7"/>
  <c r="P20" i="7"/>
  <c r="P22" i="7"/>
  <c r="P23" i="7"/>
  <c r="P24" i="7"/>
  <c r="P26" i="7"/>
  <c r="P27" i="7"/>
  <c r="P28" i="7"/>
  <c r="P30" i="7"/>
  <c r="P31" i="7"/>
  <c r="P32" i="7"/>
  <c r="P34" i="7"/>
  <c r="P35" i="7"/>
  <c r="P36" i="7"/>
  <c r="P38" i="7"/>
  <c r="P39" i="7"/>
  <c r="P40" i="7"/>
  <c r="P42" i="7"/>
  <c r="P43" i="7"/>
  <c r="P44" i="7"/>
  <c r="P46" i="7"/>
  <c r="P47" i="7"/>
  <c r="P48" i="7"/>
  <c r="P50" i="7"/>
  <c r="P51" i="7"/>
  <c r="P52" i="7"/>
  <c r="P54" i="7"/>
  <c r="P55" i="7"/>
  <c r="P56" i="7"/>
  <c r="P58" i="7"/>
  <c r="P59" i="7"/>
  <c r="P60" i="7"/>
  <c r="P62" i="7"/>
  <c r="P63" i="7"/>
  <c r="P64" i="7"/>
  <c r="P66" i="7"/>
  <c r="P67" i="7"/>
  <c r="P68" i="7"/>
  <c r="P70" i="7"/>
  <c r="P71" i="7"/>
  <c r="P72" i="7"/>
  <c r="P74" i="7"/>
  <c r="P75" i="7"/>
  <c r="P76" i="7"/>
  <c r="P78" i="7"/>
  <c r="P79" i="7"/>
  <c r="P80" i="7"/>
  <c r="P82" i="7"/>
  <c r="P83" i="7"/>
  <c r="P84" i="7"/>
  <c r="P86" i="7"/>
  <c r="P87" i="7"/>
  <c r="P88" i="7"/>
  <c r="P90" i="7"/>
  <c r="P91" i="7"/>
  <c r="P92" i="7"/>
  <c r="P94" i="7"/>
  <c r="P95" i="7"/>
  <c r="P96" i="7"/>
  <c r="P98" i="7"/>
  <c r="P99" i="7"/>
  <c r="P100" i="7"/>
  <c r="O6" i="3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C19" i="4" s="1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M551" i="6"/>
  <c r="M552" i="6"/>
  <c r="M553" i="6"/>
  <c r="M554" i="6"/>
  <c r="M555" i="6"/>
  <c r="M556" i="6"/>
  <c r="M557" i="6"/>
  <c r="M558" i="6"/>
  <c r="M559" i="6"/>
  <c r="M560" i="6"/>
  <c r="M561" i="6"/>
  <c r="M562" i="6"/>
  <c r="M563" i="6"/>
  <c r="M564" i="6"/>
  <c r="M565" i="6"/>
  <c r="M566" i="6"/>
  <c r="M567" i="6"/>
  <c r="M568" i="6"/>
  <c r="M569" i="6"/>
  <c r="M570" i="6"/>
  <c r="M571" i="6"/>
  <c r="M572" i="6"/>
  <c r="M573" i="6"/>
  <c r="M574" i="6"/>
  <c r="M575" i="6"/>
  <c r="M576" i="6"/>
  <c r="M577" i="6"/>
  <c r="M578" i="6"/>
  <c r="M579" i="6"/>
  <c r="M580" i="6"/>
  <c r="M581" i="6"/>
  <c r="M582" i="6"/>
  <c r="M583" i="6"/>
  <c r="M584" i="6"/>
  <c r="M585" i="6"/>
  <c r="M586" i="6"/>
  <c r="M587" i="6"/>
  <c r="M588" i="6"/>
  <c r="M589" i="6"/>
  <c r="M590" i="6"/>
  <c r="M591" i="6"/>
  <c r="M592" i="6"/>
  <c r="M593" i="6"/>
  <c r="M594" i="6"/>
  <c r="M595" i="6"/>
  <c r="M596" i="6"/>
  <c r="M597" i="6"/>
  <c r="M598" i="6"/>
  <c r="M599" i="6"/>
  <c r="M600" i="6"/>
  <c r="M601" i="6"/>
  <c r="M602" i="6"/>
  <c r="M603" i="6"/>
  <c r="M604" i="6"/>
  <c r="M605" i="6"/>
  <c r="M606" i="6"/>
  <c r="M607" i="6"/>
  <c r="M608" i="6"/>
  <c r="M609" i="6"/>
  <c r="M610" i="6"/>
  <c r="M611" i="6"/>
  <c r="M612" i="6"/>
  <c r="M613" i="6"/>
  <c r="M614" i="6"/>
  <c r="M615" i="6"/>
  <c r="M616" i="6"/>
  <c r="M617" i="6"/>
  <c r="M618" i="6"/>
  <c r="M619" i="6"/>
  <c r="M620" i="6"/>
  <c r="M621" i="6"/>
  <c r="M622" i="6"/>
  <c r="M623" i="6"/>
  <c r="M624" i="6"/>
  <c r="M625" i="6"/>
  <c r="M626" i="6"/>
  <c r="M627" i="6"/>
  <c r="M628" i="6"/>
  <c r="M629" i="6"/>
  <c r="M630" i="6"/>
  <c r="M631" i="6"/>
  <c r="M632" i="6"/>
  <c r="M633" i="6"/>
  <c r="M634" i="6"/>
  <c r="M635" i="6"/>
  <c r="M636" i="6"/>
  <c r="M637" i="6"/>
  <c r="M638" i="6"/>
  <c r="M639" i="6"/>
  <c r="M640" i="6"/>
  <c r="M641" i="6"/>
  <c r="M642" i="6"/>
  <c r="M643" i="6"/>
  <c r="M644" i="6"/>
  <c r="M645" i="6"/>
  <c r="M646" i="6"/>
  <c r="M647" i="6"/>
  <c r="M648" i="6"/>
  <c r="M649" i="6"/>
  <c r="M650" i="6"/>
  <c r="M651" i="6"/>
  <c r="M652" i="6"/>
  <c r="M653" i="6"/>
  <c r="M654" i="6"/>
  <c r="M655" i="6"/>
  <c r="M656" i="6"/>
  <c r="M657" i="6"/>
  <c r="M658" i="6"/>
  <c r="M659" i="6"/>
  <c r="M660" i="6"/>
  <c r="M661" i="6"/>
  <c r="M662" i="6"/>
  <c r="M663" i="6"/>
  <c r="M664" i="6"/>
  <c r="M665" i="6"/>
  <c r="M666" i="6"/>
  <c r="M667" i="6"/>
  <c r="M668" i="6"/>
  <c r="M669" i="6"/>
  <c r="M670" i="6"/>
  <c r="M671" i="6"/>
  <c r="M672" i="6"/>
  <c r="M673" i="6"/>
  <c r="M674" i="6"/>
  <c r="M675" i="6"/>
  <c r="M676" i="6"/>
  <c r="M677" i="6"/>
  <c r="M678" i="6"/>
  <c r="M679" i="6"/>
  <c r="M680" i="6"/>
  <c r="M681" i="6"/>
  <c r="M682" i="6"/>
  <c r="M683" i="6"/>
  <c r="M684" i="6"/>
  <c r="M685" i="6"/>
  <c r="M686" i="6"/>
  <c r="M687" i="6"/>
  <c r="M688" i="6"/>
  <c r="M689" i="6"/>
  <c r="M690" i="6"/>
  <c r="M691" i="6"/>
  <c r="M692" i="6"/>
  <c r="M693" i="6"/>
  <c r="M694" i="6"/>
  <c r="M695" i="6"/>
  <c r="M696" i="6"/>
  <c r="M697" i="6"/>
  <c r="M698" i="6"/>
  <c r="M699" i="6"/>
  <c r="M700" i="6"/>
  <c r="M701" i="6"/>
  <c r="M702" i="6"/>
  <c r="M703" i="6"/>
  <c r="M704" i="6"/>
  <c r="M705" i="6"/>
  <c r="M706" i="6"/>
  <c r="M707" i="6"/>
  <c r="M708" i="6"/>
  <c r="M709" i="6"/>
  <c r="M710" i="6"/>
  <c r="M711" i="6"/>
  <c r="M712" i="6"/>
  <c r="M713" i="6"/>
  <c r="M714" i="6"/>
  <c r="M715" i="6"/>
  <c r="M716" i="6"/>
  <c r="M717" i="6"/>
  <c r="M718" i="6"/>
  <c r="M719" i="6"/>
  <c r="M720" i="6"/>
  <c r="M721" i="6"/>
  <c r="M722" i="6"/>
  <c r="M723" i="6"/>
  <c r="M724" i="6"/>
  <c r="M725" i="6"/>
  <c r="M726" i="6"/>
  <c r="M727" i="6"/>
  <c r="M728" i="6"/>
  <c r="M729" i="6"/>
  <c r="M730" i="6"/>
  <c r="M731" i="6"/>
  <c r="M732" i="6"/>
  <c r="M733" i="6"/>
  <c r="M734" i="6"/>
  <c r="M735" i="6"/>
  <c r="M736" i="6"/>
  <c r="M737" i="6"/>
  <c r="M738" i="6"/>
  <c r="M739" i="6"/>
  <c r="M740" i="6"/>
  <c r="M741" i="6"/>
  <c r="M742" i="6"/>
  <c r="M743" i="6"/>
  <c r="M744" i="6"/>
  <c r="M745" i="6"/>
  <c r="M746" i="6"/>
  <c r="M747" i="6"/>
  <c r="M748" i="6"/>
  <c r="M749" i="6"/>
  <c r="M750" i="6"/>
  <c r="M751" i="6"/>
  <c r="M752" i="6"/>
  <c r="M753" i="6"/>
  <c r="M754" i="6"/>
  <c r="M755" i="6"/>
  <c r="M756" i="6"/>
  <c r="M757" i="6"/>
  <c r="M758" i="6"/>
  <c r="M759" i="6"/>
  <c r="M760" i="6"/>
  <c r="M761" i="6"/>
  <c r="M762" i="6"/>
  <c r="M763" i="6"/>
  <c r="M764" i="6"/>
  <c r="M765" i="6"/>
  <c r="M766" i="6"/>
  <c r="M767" i="6"/>
  <c r="M768" i="6"/>
  <c r="M769" i="6"/>
  <c r="M770" i="6"/>
  <c r="M771" i="6"/>
  <c r="M772" i="6"/>
  <c r="M773" i="6"/>
  <c r="M774" i="6"/>
  <c r="M775" i="6"/>
  <c r="M776" i="6"/>
  <c r="M777" i="6"/>
  <c r="M778" i="6"/>
  <c r="M779" i="6"/>
  <c r="M780" i="6"/>
  <c r="M781" i="6"/>
  <c r="M782" i="6"/>
  <c r="M783" i="6"/>
  <c r="M784" i="6"/>
  <c r="M785" i="6"/>
  <c r="M786" i="6"/>
  <c r="M787" i="6"/>
  <c r="M788" i="6"/>
  <c r="M789" i="6"/>
  <c r="M790" i="6"/>
  <c r="M791" i="6"/>
  <c r="M792" i="6"/>
  <c r="M793" i="6"/>
  <c r="M794" i="6"/>
  <c r="M795" i="6"/>
  <c r="M796" i="6"/>
  <c r="M797" i="6"/>
  <c r="M798" i="6"/>
  <c r="M799" i="6"/>
  <c r="M800" i="6"/>
  <c r="M801" i="6"/>
  <c r="M802" i="6"/>
  <c r="M803" i="6"/>
  <c r="M804" i="6"/>
  <c r="M805" i="6"/>
  <c r="M806" i="6"/>
  <c r="M807" i="6"/>
  <c r="M808" i="6"/>
  <c r="M809" i="6"/>
  <c r="M810" i="6"/>
  <c r="M811" i="6"/>
  <c r="M812" i="6"/>
  <c r="M813" i="6"/>
  <c r="M814" i="6"/>
  <c r="M815" i="6"/>
  <c r="M816" i="6"/>
  <c r="M817" i="6"/>
  <c r="M818" i="6"/>
  <c r="M819" i="6"/>
  <c r="M820" i="6"/>
  <c r="M821" i="6"/>
  <c r="M822" i="6"/>
  <c r="M823" i="6"/>
  <c r="M824" i="6"/>
  <c r="M825" i="6"/>
  <c r="M826" i="6"/>
  <c r="M827" i="6"/>
  <c r="M828" i="6"/>
  <c r="M829" i="6"/>
  <c r="M830" i="6"/>
  <c r="M831" i="6"/>
  <c r="M832" i="6"/>
  <c r="M833" i="6"/>
  <c r="M834" i="6"/>
  <c r="M835" i="6"/>
  <c r="M836" i="6"/>
  <c r="M837" i="6"/>
  <c r="M838" i="6"/>
  <c r="M839" i="6"/>
  <c r="M840" i="6"/>
  <c r="M841" i="6"/>
  <c r="M842" i="6"/>
  <c r="M843" i="6"/>
  <c r="M844" i="6"/>
  <c r="M845" i="6"/>
  <c r="M846" i="6"/>
  <c r="M847" i="6"/>
  <c r="M848" i="6"/>
  <c r="M849" i="6"/>
  <c r="M850" i="6"/>
  <c r="M851" i="6"/>
  <c r="M852" i="6"/>
  <c r="M853" i="6"/>
  <c r="M854" i="6"/>
  <c r="M855" i="6"/>
  <c r="M856" i="6"/>
  <c r="M857" i="6"/>
  <c r="M858" i="6"/>
  <c r="M859" i="6"/>
  <c r="M860" i="6"/>
  <c r="M861" i="6"/>
  <c r="M862" i="6"/>
  <c r="M863" i="6"/>
  <c r="M864" i="6"/>
  <c r="M865" i="6"/>
  <c r="M866" i="6"/>
  <c r="M867" i="6"/>
  <c r="M868" i="6"/>
  <c r="M869" i="6"/>
  <c r="M870" i="6"/>
  <c r="M871" i="6"/>
  <c r="M872" i="6"/>
  <c r="M873" i="6"/>
  <c r="M874" i="6"/>
  <c r="M875" i="6"/>
  <c r="M876" i="6"/>
  <c r="M877" i="6"/>
  <c r="M878" i="6"/>
  <c r="M879" i="6"/>
  <c r="M880" i="6"/>
  <c r="M881" i="6"/>
  <c r="M882" i="6"/>
  <c r="M883" i="6"/>
  <c r="M884" i="6"/>
  <c r="M885" i="6"/>
  <c r="M886" i="6"/>
  <c r="M887" i="6"/>
  <c r="M888" i="6"/>
  <c r="M889" i="6"/>
  <c r="M890" i="6"/>
  <c r="M891" i="6"/>
  <c r="M892" i="6"/>
  <c r="M893" i="6"/>
  <c r="M894" i="6"/>
  <c r="M895" i="6"/>
  <c r="M896" i="6"/>
  <c r="M897" i="6"/>
  <c r="M898" i="6"/>
  <c r="M899" i="6"/>
  <c r="M900" i="6"/>
  <c r="M901" i="6"/>
  <c r="M902" i="6"/>
  <c r="M903" i="6"/>
  <c r="M904" i="6"/>
  <c r="M905" i="6"/>
  <c r="M906" i="6"/>
  <c r="M907" i="6"/>
  <c r="M908" i="6"/>
  <c r="M909" i="6"/>
  <c r="M910" i="6"/>
  <c r="M911" i="6"/>
  <c r="M912" i="6"/>
  <c r="M913" i="6"/>
  <c r="M914" i="6"/>
  <c r="M915" i="6"/>
  <c r="M916" i="6"/>
  <c r="M917" i="6"/>
  <c r="M918" i="6"/>
  <c r="M919" i="6"/>
  <c r="M920" i="6"/>
  <c r="M921" i="6"/>
  <c r="M922" i="6"/>
  <c r="M923" i="6"/>
  <c r="M924" i="6"/>
  <c r="M925" i="6"/>
  <c r="M926" i="6"/>
  <c r="M927" i="6"/>
  <c r="M928" i="6"/>
  <c r="M929" i="6"/>
  <c r="M930" i="6"/>
  <c r="M931" i="6"/>
  <c r="M932" i="6"/>
  <c r="M933" i="6"/>
  <c r="M934" i="6"/>
  <c r="M935" i="6"/>
  <c r="M936" i="6"/>
  <c r="M937" i="6"/>
  <c r="M938" i="6"/>
  <c r="M939" i="6"/>
  <c r="M940" i="6"/>
  <c r="M941" i="6"/>
  <c r="M942" i="6"/>
  <c r="M943" i="6"/>
  <c r="M944" i="6"/>
  <c r="M945" i="6"/>
  <c r="M946" i="6"/>
  <c r="M947" i="6"/>
  <c r="M948" i="6"/>
  <c r="M949" i="6"/>
  <c r="M950" i="6"/>
  <c r="M951" i="6"/>
  <c r="M952" i="6"/>
  <c r="M953" i="6"/>
  <c r="M954" i="6"/>
  <c r="M955" i="6"/>
  <c r="M956" i="6"/>
  <c r="M957" i="6"/>
  <c r="M958" i="6"/>
  <c r="M959" i="6"/>
  <c r="M960" i="6"/>
  <c r="M961" i="6"/>
  <c r="M962" i="6"/>
  <c r="M963" i="6"/>
  <c r="M964" i="6"/>
  <c r="M965" i="6"/>
  <c r="M966" i="6"/>
  <c r="M967" i="6"/>
  <c r="M968" i="6"/>
  <c r="M969" i="6"/>
  <c r="M970" i="6"/>
  <c r="M971" i="6"/>
  <c r="M972" i="6"/>
  <c r="M973" i="6"/>
  <c r="M974" i="6"/>
  <c r="M975" i="6"/>
  <c r="M976" i="6"/>
  <c r="M977" i="6"/>
  <c r="M978" i="6"/>
  <c r="M979" i="6"/>
  <c r="M980" i="6"/>
  <c r="M981" i="6"/>
  <c r="M982" i="6"/>
  <c r="M983" i="6"/>
  <c r="M984" i="6"/>
  <c r="M985" i="6"/>
  <c r="M986" i="6"/>
  <c r="M987" i="6"/>
  <c r="M988" i="6"/>
  <c r="M989" i="6"/>
  <c r="M990" i="6"/>
  <c r="M991" i="6"/>
  <c r="M992" i="6"/>
  <c r="M993" i="6"/>
  <c r="M994" i="6"/>
  <c r="M995" i="6"/>
  <c r="M996" i="6"/>
  <c r="M997" i="6"/>
  <c r="M998" i="6"/>
  <c r="M999" i="6"/>
  <c r="M1000" i="6"/>
  <c r="M1001" i="6"/>
  <c r="M1002" i="6"/>
  <c r="M1003" i="6"/>
  <c r="M1004" i="6"/>
  <c r="M1005" i="6"/>
  <c r="M1006" i="6"/>
  <c r="M1007" i="6"/>
  <c r="M1008" i="6"/>
  <c r="M1009" i="6"/>
  <c r="M1010" i="6"/>
  <c r="M1011" i="6"/>
  <c r="M1012" i="6"/>
  <c r="M1013" i="6"/>
  <c r="M1014" i="6"/>
  <c r="M1015" i="6"/>
  <c r="M1016" i="6"/>
  <c r="M1017" i="6"/>
  <c r="M1018" i="6"/>
  <c r="M1019" i="6"/>
  <c r="M1020" i="6"/>
  <c r="M1021" i="6"/>
  <c r="M1022" i="6"/>
  <c r="M1023" i="6"/>
  <c r="M1024" i="6"/>
  <c r="M1025" i="6"/>
  <c r="M1026" i="6"/>
  <c r="M1027" i="6"/>
  <c r="M1028" i="6"/>
  <c r="M1029" i="6"/>
  <c r="M1030" i="6"/>
  <c r="M1031" i="6"/>
  <c r="M1032" i="6"/>
  <c r="M1033" i="6"/>
  <c r="M1034" i="6"/>
  <c r="M1035" i="6"/>
  <c r="M1036" i="6"/>
  <c r="M1037" i="6"/>
  <c r="M1038" i="6"/>
  <c r="M1039" i="6"/>
  <c r="M1040" i="6"/>
  <c r="M1041" i="6"/>
  <c r="M1042" i="6"/>
  <c r="M1043" i="6"/>
  <c r="M1044" i="6"/>
  <c r="M1045" i="6"/>
  <c r="M1046" i="6"/>
  <c r="M1047" i="6"/>
  <c r="M1048" i="6"/>
  <c r="M1049" i="6"/>
  <c r="M1050" i="6"/>
  <c r="M1051" i="6"/>
  <c r="M1052" i="6"/>
  <c r="M1053" i="6"/>
  <c r="M1054" i="6"/>
  <c r="M1055" i="6"/>
  <c r="M1056" i="6"/>
  <c r="M1057" i="6"/>
  <c r="M1058" i="6"/>
  <c r="M1059" i="6"/>
  <c r="M1060" i="6"/>
  <c r="M1061" i="6"/>
  <c r="M1062" i="6"/>
  <c r="M1063" i="6"/>
  <c r="M1064" i="6"/>
  <c r="M1065" i="6"/>
  <c r="M1066" i="6"/>
  <c r="M1067" i="6"/>
  <c r="M1068" i="6"/>
  <c r="M1069" i="6"/>
  <c r="M1070" i="6"/>
  <c r="M1071" i="6"/>
  <c r="M1072" i="6"/>
  <c r="M1073" i="6"/>
  <c r="M1074" i="6"/>
  <c r="M1075" i="6"/>
  <c r="M1076" i="6"/>
  <c r="M1077" i="6"/>
  <c r="M1078" i="6"/>
  <c r="M1079" i="6"/>
  <c r="M1080" i="6"/>
  <c r="M1081" i="6"/>
  <c r="M1082" i="6"/>
  <c r="M1083" i="6"/>
  <c r="M1084" i="6"/>
  <c r="M1085" i="6"/>
  <c r="M1086" i="6"/>
  <c r="M1087" i="6"/>
  <c r="M1088" i="6"/>
  <c r="M1089" i="6"/>
  <c r="M1090" i="6"/>
  <c r="M1091" i="6"/>
  <c r="M1092" i="6"/>
  <c r="M1093" i="6"/>
  <c r="M1094" i="6"/>
  <c r="M1095" i="6"/>
  <c r="M1096" i="6"/>
  <c r="M1097" i="6"/>
  <c r="M1098" i="6"/>
  <c r="M1099" i="6"/>
  <c r="M1100" i="6"/>
  <c r="M1101" i="6"/>
  <c r="M1102" i="6"/>
  <c r="M1103" i="6"/>
  <c r="M1104" i="6"/>
  <c r="M1105" i="6"/>
  <c r="M1106" i="6"/>
  <c r="M1107" i="6"/>
  <c r="M1108" i="6"/>
  <c r="M1109" i="6"/>
  <c r="M1110" i="6"/>
  <c r="M1111" i="6"/>
  <c r="M1112" i="6"/>
  <c r="M1113" i="6"/>
  <c r="M1114" i="6"/>
  <c r="M1115" i="6"/>
  <c r="M1116" i="6"/>
  <c r="M1117" i="6"/>
  <c r="M1118" i="6"/>
  <c r="M1119" i="6"/>
  <c r="M1120" i="6"/>
  <c r="M1121" i="6"/>
  <c r="M1122" i="6"/>
  <c r="M1123" i="6"/>
  <c r="M1124" i="6"/>
  <c r="M1125" i="6"/>
  <c r="M1126" i="6"/>
  <c r="M1127" i="6"/>
  <c r="M1128" i="6"/>
  <c r="M1129" i="6"/>
  <c r="M1130" i="6"/>
  <c r="M1131" i="6"/>
  <c r="M1132" i="6"/>
  <c r="M1133" i="6"/>
  <c r="M1134" i="6"/>
  <c r="M1135" i="6"/>
  <c r="M1136" i="6"/>
  <c r="M1137" i="6"/>
  <c r="M1138" i="6"/>
  <c r="M1139" i="6"/>
  <c r="M1140" i="6"/>
  <c r="M1141" i="6"/>
  <c r="M1142" i="6"/>
  <c r="M1143" i="6"/>
  <c r="M1144" i="6"/>
  <c r="M1145" i="6"/>
  <c r="M1146" i="6"/>
  <c r="M1147" i="6"/>
  <c r="M1148" i="6"/>
  <c r="M1149" i="6"/>
  <c r="M1150" i="6"/>
  <c r="M1151" i="6"/>
  <c r="M1152" i="6"/>
  <c r="M1153" i="6"/>
  <c r="M1154" i="6"/>
  <c r="M1155" i="6"/>
  <c r="M1156" i="6"/>
  <c r="M1157" i="6"/>
  <c r="M1158" i="6"/>
  <c r="M1159" i="6"/>
  <c r="M1160" i="6"/>
  <c r="M1161" i="6"/>
  <c r="M1162" i="6"/>
  <c r="M1163" i="6"/>
  <c r="M1164" i="6"/>
  <c r="M1165" i="6"/>
  <c r="M1166" i="6"/>
  <c r="M1167" i="6"/>
  <c r="M1168" i="6"/>
  <c r="M1169" i="6"/>
  <c r="M1170" i="6"/>
  <c r="M1171" i="6"/>
  <c r="M1172" i="6"/>
  <c r="M1173" i="6"/>
  <c r="M1174" i="6"/>
  <c r="M1175" i="6"/>
  <c r="M1176" i="6"/>
  <c r="M1177" i="6"/>
  <c r="M1178" i="6"/>
  <c r="M1179" i="6"/>
  <c r="M1180" i="6"/>
  <c r="M1181" i="6"/>
  <c r="M1182" i="6"/>
  <c r="M1183" i="6"/>
  <c r="M1184" i="6"/>
  <c r="M1185" i="6"/>
  <c r="M1186" i="6"/>
  <c r="M1187" i="6"/>
  <c r="M1188" i="6"/>
  <c r="M1189" i="6"/>
  <c r="M1190" i="6"/>
  <c r="M1191" i="6"/>
  <c r="M1192" i="6"/>
  <c r="M1193" i="6"/>
  <c r="M1194" i="6"/>
  <c r="M1195" i="6"/>
  <c r="M1196" i="6"/>
  <c r="M1197" i="6"/>
  <c r="M1198" i="6"/>
  <c r="M1199" i="6"/>
  <c r="M1200" i="6"/>
  <c r="M1201" i="6"/>
  <c r="M1202" i="6"/>
  <c r="M1203" i="6"/>
  <c r="M1204" i="6"/>
  <c r="M1205" i="6"/>
  <c r="M1206" i="6"/>
  <c r="M1207" i="6"/>
  <c r="M1208" i="6"/>
  <c r="M1209" i="6"/>
  <c r="M1210" i="6"/>
  <c r="M1211" i="6"/>
  <c r="M1212" i="6"/>
  <c r="M1213" i="6"/>
  <c r="M1214" i="6"/>
  <c r="M1215" i="6"/>
  <c r="M1216" i="6"/>
  <c r="M1217" i="6"/>
  <c r="M1218" i="6"/>
  <c r="M1219" i="6"/>
  <c r="M1220" i="6"/>
  <c r="M1221" i="6"/>
  <c r="M1222" i="6"/>
  <c r="M1223" i="6"/>
  <c r="M1224" i="6"/>
  <c r="M1225" i="6"/>
  <c r="M1226" i="6"/>
  <c r="M1227" i="6"/>
  <c r="M1228" i="6"/>
  <c r="M1229" i="6"/>
  <c r="M1230" i="6"/>
  <c r="M1231" i="6"/>
  <c r="M1232" i="6"/>
  <c r="M1233" i="6"/>
  <c r="M1234" i="6"/>
  <c r="M1235" i="6"/>
  <c r="M1236" i="6"/>
  <c r="M1237" i="6"/>
  <c r="M1238" i="6"/>
  <c r="M1239" i="6"/>
  <c r="M1240" i="6"/>
  <c r="M1241" i="6"/>
  <c r="M1242" i="6"/>
  <c r="M1243" i="6"/>
  <c r="M1244" i="6"/>
  <c r="M1245" i="6"/>
  <c r="M1246" i="6"/>
  <c r="M1247" i="6"/>
  <c r="M1248" i="6"/>
  <c r="M1249" i="6"/>
  <c r="M1250" i="6"/>
  <c r="M1251" i="6"/>
  <c r="M1252" i="6"/>
  <c r="M1253" i="6"/>
  <c r="M1254" i="6"/>
  <c r="M1255" i="6"/>
  <c r="M1256" i="6"/>
  <c r="M1257" i="6"/>
  <c r="M1258" i="6"/>
  <c r="M1259" i="6"/>
  <c r="M1260" i="6"/>
  <c r="M1261" i="6"/>
  <c r="M1262" i="6"/>
  <c r="M1263" i="6"/>
  <c r="M1264" i="6"/>
  <c r="M1265" i="6"/>
  <c r="M1266" i="6"/>
  <c r="M1267" i="6"/>
  <c r="M1268" i="6"/>
  <c r="M1269" i="6"/>
  <c r="M1270" i="6"/>
  <c r="M1271" i="6"/>
  <c r="M1272" i="6"/>
  <c r="M1273" i="6"/>
  <c r="M1274" i="6"/>
  <c r="M1275" i="6"/>
  <c r="M1276" i="6"/>
  <c r="M1277" i="6"/>
  <c r="M1278" i="6"/>
  <c r="M1279" i="6"/>
  <c r="M1280" i="6"/>
  <c r="M1281" i="6"/>
  <c r="M1282" i="6"/>
  <c r="M1283" i="6"/>
  <c r="M1284" i="6"/>
  <c r="M1285" i="6"/>
  <c r="M1286" i="6"/>
  <c r="M1287" i="6"/>
  <c r="M1288" i="6"/>
  <c r="M1289" i="6"/>
  <c r="M1290" i="6"/>
  <c r="M1291" i="6"/>
  <c r="M1292" i="6"/>
  <c r="M1293" i="6"/>
  <c r="M1294" i="6"/>
  <c r="M1295" i="6"/>
  <c r="M1296" i="6"/>
  <c r="M1297" i="6"/>
  <c r="M1298" i="6"/>
  <c r="M1299" i="6"/>
  <c r="M1300" i="6"/>
  <c r="M1301" i="6"/>
  <c r="M1302" i="6"/>
  <c r="M1303" i="6"/>
  <c r="M1304" i="6"/>
  <c r="M1305" i="6"/>
  <c r="M1306" i="6"/>
  <c r="M1307" i="6"/>
  <c r="M1308" i="6"/>
  <c r="M1309" i="6"/>
  <c r="M1310" i="6"/>
  <c r="M1311" i="6"/>
  <c r="M1312" i="6"/>
  <c r="M1313" i="6"/>
  <c r="M1314" i="6"/>
  <c r="M1315" i="6"/>
  <c r="M1316" i="6"/>
  <c r="M1317" i="6"/>
  <c r="M1318" i="6"/>
  <c r="M1319" i="6"/>
  <c r="M1320" i="6"/>
  <c r="M1321" i="6"/>
  <c r="M1322" i="6"/>
  <c r="M1323" i="6"/>
  <c r="M1324" i="6"/>
  <c r="M1325" i="6"/>
  <c r="M1326" i="6"/>
  <c r="M1327" i="6"/>
  <c r="M1328" i="6"/>
  <c r="M1329" i="6"/>
  <c r="M1330" i="6"/>
  <c r="M1331" i="6"/>
  <c r="M1332" i="6"/>
  <c r="M1333" i="6"/>
  <c r="M1334" i="6"/>
  <c r="M1335" i="6"/>
  <c r="M1336" i="6"/>
  <c r="M1337" i="6"/>
  <c r="M1338" i="6"/>
  <c r="M1339" i="6"/>
  <c r="M1340" i="6"/>
  <c r="M1341" i="6"/>
  <c r="M1342" i="6"/>
  <c r="M1343" i="6"/>
  <c r="M1344" i="6"/>
  <c r="M1345" i="6"/>
  <c r="M1346" i="6"/>
  <c r="M1347" i="6"/>
  <c r="M1348" i="6"/>
  <c r="M1349" i="6"/>
  <c r="M1350" i="6"/>
  <c r="M1351" i="6"/>
  <c r="M1352" i="6"/>
  <c r="M1353" i="6"/>
  <c r="M1354" i="6"/>
  <c r="M1355" i="6"/>
  <c r="M1356" i="6"/>
  <c r="M1357" i="6"/>
  <c r="M1358" i="6"/>
  <c r="M1359" i="6"/>
  <c r="M1360" i="6"/>
  <c r="M1361" i="6"/>
  <c r="M1362" i="6"/>
  <c r="M1363" i="6"/>
  <c r="M1364" i="6"/>
  <c r="M1365" i="6"/>
  <c r="M1366" i="6"/>
  <c r="M1367" i="6"/>
  <c r="M1368" i="6"/>
  <c r="M1369" i="6"/>
  <c r="M1370" i="6"/>
  <c r="M1371" i="6"/>
  <c r="M1372" i="6"/>
  <c r="M1373" i="6"/>
  <c r="M1374" i="6"/>
  <c r="M1375" i="6"/>
  <c r="M1376" i="6"/>
  <c r="M1377" i="6"/>
  <c r="M1378" i="6"/>
  <c r="M1379" i="6"/>
  <c r="M1380" i="6"/>
  <c r="M1381" i="6"/>
  <c r="M1382" i="6"/>
  <c r="M1383" i="6"/>
  <c r="M1384" i="6"/>
  <c r="M1385" i="6"/>
  <c r="M1386" i="6"/>
  <c r="M1387" i="6"/>
  <c r="M1388" i="6"/>
  <c r="M1389" i="6"/>
  <c r="M1390" i="6"/>
  <c r="M1391" i="6"/>
  <c r="M1392" i="6"/>
  <c r="M1393" i="6"/>
  <c r="M1394" i="6"/>
  <c r="M1395" i="6"/>
  <c r="M1396" i="6"/>
  <c r="M1397" i="6"/>
  <c r="M1398" i="6"/>
  <c r="M1399" i="6"/>
  <c r="M1400" i="6"/>
  <c r="M1401" i="6"/>
  <c r="M1402" i="6"/>
  <c r="M1403" i="6"/>
  <c r="M1404" i="6"/>
  <c r="M1405" i="6"/>
  <c r="M1406" i="6"/>
  <c r="M1407" i="6"/>
  <c r="M1408" i="6"/>
  <c r="M1409" i="6"/>
  <c r="M1410" i="6"/>
  <c r="M1411" i="6"/>
  <c r="M1412" i="6"/>
  <c r="M1413" i="6"/>
  <c r="M1414" i="6"/>
  <c r="M1415" i="6"/>
  <c r="M1416" i="6"/>
  <c r="M1417" i="6"/>
  <c r="M1418" i="6"/>
  <c r="M1419" i="6"/>
  <c r="M1420" i="6"/>
  <c r="M1421" i="6"/>
  <c r="M1422" i="6"/>
  <c r="M1423" i="6"/>
  <c r="M1424" i="6"/>
  <c r="M1425" i="6"/>
  <c r="M1426" i="6"/>
  <c r="M1427" i="6"/>
  <c r="M1428" i="6"/>
  <c r="M1429" i="6"/>
  <c r="M1430" i="6"/>
  <c r="M1431" i="6"/>
  <c r="M1432" i="6"/>
  <c r="M1433" i="6"/>
  <c r="M1434" i="6"/>
  <c r="M1435" i="6"/>
  <c r="M1436" i="6"/>
  <c r="M1437" i="6"/>
  <c r="M1438" i="6"/>
  <c r="M1439" i="6"/>
  <c r="M1440" i="6"/>
  <c r="M1441" i="6"/>
  <c r="M1442" i="6"/>
  <c r="M1443" i="6"/>
  <c r="M1444" i="6"/>
  <c r="M1445" i="6"/>
  <c r="M1446" i="6"/>
  <c r="M1447" i="6"/>
  <c r="M1448" i="6"/>
  <c r="M1449" i="6"/>
  <c r="M1450" i="6"/>
  <c r="M1451" i="6"/>
  <c r="M1452" i="6"/>
  <c r="M1453" i="6"/>
  <c r="M1454" i="6"/>
  <c r="M1455" i="6"/>
  <c r="M1456" i="6"/>
  <c r="M1457" i="6"/>
  <c r="M1458" i="6"/>
  <c r="M1459" i="6"/>
  <c r="M1460" i="6"/>
  <c r="M1461" i="6"/>
  <c r="M1462" i="6"/>
  <c r="M1463" i="6"/>
  <c r="M1464" i="6"/>
  <c r="M1465" i="6"/>
  <c r="M1466" i="6"/>
  <c r="M1467" i="6"/>
  <c r="M1468" i="6"/>
  <c r="M1469" i="6"/>
  <c r="M1470" i="6"/>
  <c r="M1471" i="6"/>
  <c r="M1472" i="6"/>
  <c r="M1473" i="6"/>
  <c r="M1474" i="6"/>
  <c r="M1475" i="6"/>
  <c r="M1476" i="6"/>
  <c r="M1477" i="6"/>
  <c r="M1478" i="6"/>
  <c r="M1479" i="6"/>
  <c r="M1480" i="6"/>
  <c r="M1481" i="6"/>
  <c r="M1482" i="6"/>
  <c r="M1483" i="6"/>
  <c r="M1484" i="6"/>
  <c r="M1485" i="6"/>
  <c r="M1486" i="6"/>
  <c r="M1487" i="6"/>
  <c r="M1488" i="6"/>
  <c r="M1489" i="6"/>
  <c r="M1490" i="6"/>
  <c r="M1491" i="6"/>
  <c r="M1492" i="6"/>
  <c r="M1493" i="6"/>
  <c r="M1494" i="6"/>
  <c r="M1495" i="6"/>
  <c r="M1496" i="6"/>
  <c r="M1497" i="6"/>
  <c r="M1498" i="6"/>
  <c r="M1499" i="6"/>
  <c r="M1500" i="6"/>
  <c r="M1501" i="6"/>
  <c r="M1502" i="6"/>
  <c r="M1503" i="6"/>
  <c r="M1504" i="6"/>
  <c r="M1505" i="6"/>
  <c r="M1506" i="6"/>
  <c r="M1507" i="6"/>
  <c r="M1508" i="6"/>
  <c r="M1509" i="6"/>
  <c r="M1510" i="6"/>
  <c r="M1511" i="6"/>
  <c r="M1512" i="6"/>
  <c r="M1513" i="6"/>
  <c r="M1514" i="6"/>
  <c r="M1515" i="6"/>
  <c r="M1516" i="6"/>
  <c r="M1517" i="6"/>
  <c r="M1518" i="6"/>
  <c r="M1519" i="6"/>
  <c r="M1520" i="6"/>
  <c r="M1521" i="6"/>
  <c r="M1522" i="6"/>
  <c r="M1523" i="6"/>
  <c r="M1524" i="6"/>
  <c r="M1525" i="6"/>
  <c r="M1526" i="6"/>
  <c r="M1527" i="6"/>
  <c r="M1528" i="6"/>
  <c r="M1529" i="6"/>
  <c r="M1530" i="6"/>
  <c r="M1531" i="6"/>
  <c r="M1532" i="6"/>
  <c r="M1533" i="6"/>
  <c r="M1534" i="6"/>
  <c r="M1535" i="6"/>
  <c r="M1536" i="6"/>
  <c r="M1537" i="6"/>
  <c r="M1538" i="6"/>
  <c r="M1539" i="6"/>
  <c r="M1540" i="6"/>
  <c r="M1541" i="6"/>
  <c r="M1542" i="6"/>
  <c r="M1543" i="6"/>
  <c r="M1544" i="6"/>
  <c r="M1545" i="6"/>
  <c r="M1546" i="6"/>
  <c r="M1547" i="6"/>
  <c r="M1548" i="6"/>
  <c r="M1549" i="6"/>
  <c r="M1550" i="6"/>
  <c r="M1551" i="6"/>
  <c r="M1552" i="6"/>
  <c r="M1553" i="6"/>
  <c r="M1554" i="6"/>
  <c r="M1555" i="6"/>
  <c r="M1556" i="6"/>
  <c r="M1557" i="6"/>
  <c r="M1558" i="6"/>
  <c r="M1559" i="6"/>
  <c r="M1560" i="6"/>
  <c r="M1561" i="6"/>
  <c r="M1562" i="6"/>
  <c r="M1563" i="6"/>
  <c r="M1564" i="6"/>
  <c r="M1565" i="6"/>
  <c r="M1566" i="6"/>
  <c r="M1567" i="6"/>
  <c r="M1568" i="6"/>
  <c r="M1569" i="6"/>
  <c r="M1570" i="6"/>
  <c r="M1571" i="6"/>
  <c r="M1572" i="6"/>
  <c r="M1573" i="6"/>
  <c r="M1574" i="6"/>
  <c r="M1575" i="6"/>
  <c r="M1576" i="6"/>
  <c r="M1577" i="6"/>
  <c r="M1578" i="6"/>
  <c r="M1579" i="6"/>
  <c r="M1580" i="6"/>
  <c r="M1581" i="6"/>
  <c r="M1582" i="6"/>
  <c r="M1583" i="6"/>
  <c r="M1584" i="6"/>
  <c r="M1585" i="6"/>
  <c r="M1586" i="6"/>
  <c r="M1587" i="6"/>
  <c r="M1588" i="6"/>
  <c r="M1589" i="6"/>
  <c r="M1590" i="6"/>
  <c r="M1591" i="6"/>
  <c r="M1592" i="6"/>
  <c r="M1593" i="6"/>
  <c r="M1594" i="6"/>
  <c r="M1595" i="6"/>
  <c r="M1596" i="6"/>
  <c r="M1597" i="6"/>
  <c r="M1598" i="6"/>
  <c r="M1599" i="6"/>
  <c r="M1600" i="6"/>
  <c r="M1601" i="6"/>
  <c r="M1602" i="6"/>
  <c r="M1603" i="6"/>
  <c r="M1604" i="6"/>
  <c r="M1605" i="6"/>
  <c r="M1606" i="6"/>
  <c r="M1607" i="6"/>
  <c r="M1608" i="6"/>
  <c r="M1609" i="6"/>
  <c r="M1610" i="6"/>
  <c r="M1611" i="6"/>
  <c r="M1612" i="6"/>
  <c r="M1613" i="6"/>
  <c r="M1614" i="6"/>
  <c r="M1615" i="6"/>
  <c r="M1616" i="6"/>
  <c r="M1617" i="6"/>
  <c r="M1618" i="6"/>
  <c r="M1619" i="6"/>
  <c r="M1620" i="6"/>
  <c r="M1621" i="6"/>
  <c r="M1622" i="6"/>
  <c r="M1623" i="6"/>
  <c r="M1624" i="6"/>
  <c r="M1625" i="6"/>
  <c r="M1626" i="6"/>
  <c r="M1627" i="6"/>
  <c r="M1628" i="6"/>
  <c r="M1629" i="6"/>
  <c r="M1630" i="6"/>
  <c r="M1631" i="6"/>
  <c r="M1632" i="6"/>
  <c r="M1633" i="6"/>
  <c r="M1634" i="6"/>
  <c r="M1635" i="6"/>
  <c r="M1636" i="6"/>
  <c r="M1637" i="6"/>
  <c r="M1638" i="6"/>
  <c r="M1639" i="6"/>
  <c r="M1640" i="6"/>
  <c r="M1641" i="6"/>
  <c r="M1642" i="6"/>
  <c r="M1643" i="6"/>
  <c r="M1644" i="6"/>
  <c r="M1645" i="6"/>
  <c r="M1646" i="6"/>
  <c r="M1647" i="6"/>
  <c r="M1648" i="6"/>
  <c r="M1649" i="6"/>
  <c r="M1650" i="6"/>
  <c r="M1651" i="6"/>
  <c r="M1652" i="6"/>
  <c r="M1653" i="6"/>
  <c r="M1654" i="6"/>
  <c r="M1655" i="6"/>
  <c r="M1656" i="6"/>
  <c r="M1657" i="6"/>
  <c r="M1658" i="6"/>
  <c r="M1659" i="6"/>
  <c r="M1660" i="6"/>
  <c r="M1661" i="6"/>
  <c r="M1662" i="6"/>
  <c r="M1663" i="6"/>
  <c r="M1664" i="6"/>
  <c r="M1665" i="6"/>
  <c r="M1666" i="6"/>
  <c r="M1667" i="6"/>
  <c r="M1668" i="6"/>
  <c r="M1669" i="6"/>
  <c r="M1670" i="6"/>
  <c r="M1671" i="6"/>
  <c r="M1672" i="6"/>
  <c r="M1673" i="6"/>
  <c r="M1674" i="6"/>
  <c r="M1675" i="6"/>
  <c r="M1676" i="6"/>
  <c r="M1677" i="6"/>
  <c r="M1678" i="6"/>
  <c r="M1679" i="6"/>
  <c r="M1680" i="6"/>
  <c r="M1681" i="6"/>
  <c r="M1682" i="6"/>
  <c r="M1683" i="6"/>
  <c r="M1684" i="6"/>
  <c r="M1685" i="6"/>
  <c r="M1686" i="6"/>
  <c r="M1687" i="6"/>
  <c r="M1688" i="6"/>
  <c r="M1689" i="6"/>
  <c r="M1690" i="6"/>
  <c r="M1691" i="6"/>
  <c r="M1692" i="6"/>
  <c r="M1693" i="6"/>
  <c r="M1694" i="6"/>
  <c r="M1695" i="6"/>
  <c r="M1696" i="6"/>
  <c r="M1697" i="6"/>
  <c r="M1698" i="6"/>
  <c r="M1699" i="6"/>
  <c r="M1700" i="6"/>
  <c r="M1701" i="6"/>
  <c r="M1702" i="6"/>
  <c r="M1703" i="6"/>
  <c r="M1704" i="6"/>
  <c r="M1705" i="6"/>
  <c r="M1706" i="6"/>
  <c r="M1707" i="6"/>
  <c r="M1708" i="6"/>
  <c r="M1709" i="6"/>
  <c r="M1710" i="6"/>
  <c r="M1711" i="6"/>
  <c r="M1712" i="6"/>
  <c r="M1713" i="6"/>
  <c r="M1714" i="6"/>
  <c r="M1715" i="6"/>
  <c r="M1716" i="6"/>
  <c r="M1717" i="6"/>
  <c r="M1718" i="6"/>
  <c r="M1719" i="6"/>
  <c r="M1720" i="6"/>
  <c r="M1721" i="6"/>
  <c r="M1722" i="6"/>
  <c r="M1723" i="6"/>
  <c r="M1724" i="6"/>
  <c r="M1725" i="6"/>
  <c r="M1726" i="6"/>
  <c r="M1727" i="6"/>
  <c r="M1728" i="6"/>
  <c r="M1729" i="6"/>
  <c r="M1730" i="6"/>
  <c r="M1731" i="6"/>
  <c r="M1732" i="6"/>
  <c r="M1733" i="6"/>
  <c r="M1734" i="6"/>
  <c r="M1735" i="6"/>
  <c r="M1736" i="6"/>
  <c r="M1737" i="6"/>
  <c r="M1738" i="6"/>
  <c r="M1739" i="6"/>
  <c r="M1740" i="6"/>
  <c r="M1741" i="6"/>
  <c r="M1742" i="6"/>
  <c r="M1743" i="6"/>
  <c r="M1744" i="6"/>
  <c r="M1745" i="6"/>
  <c r="M1746" i="6"/>
  <c r="M1747" i="6"/>
  <c r="M1748" i="6"/>
  <c r="M1749" i="6"/>
  <c r="M1750" i="6"/>
  <c r="M1751" i="6"/>
  <c r="M1752" i="6"/>
  <c r="M1753" i="6"/>
  <c r="M1754" i="6"/>
  <c r="M1755" i="6"/>
  <c r="M1756" i="6"/>
  <c r="M1757" i="6"/>
  <c r="M1758" i="6"/>
  <c r="M1759" i="6"/>
  <c r="M1760" i="6"/>
  <c r="M1761" i="6"/>
  <c r="M1762" i="6"/>
  <c r="M1763" i="6"/>
  <c r="M1764" i="6"/>
  <c r="M1765" i="6"/>
  <c r="M1766" i="6"/>
  <c r="M1767" i="6"/>
  <c r="M1768" i="6"/>
  <c r="M1769" i="6"/>
  <c r="M1770" i="6"/>
  <c r="M1771" i="6"/>
  <c r="M1772" i="6"/>
  <c r="M1773" i="6"/>
  <c r="M1774" i="6"/>
  <c r="M1775" i="6"/>
  <c r="M1776" i="6"/>
  <c r="M1777" i="6"/>
  <c r="M1778" i="6"/>
  <c r="M1779" i="6"/>
  <c r="M1780" i="6"/>
  <c r="M1781" i="6"/>
  <c r="M1782" i="6"/>
  <c r="M1783" i="6"/>
  <c r="M1784" i="6"/>
  <c r="M1785" i="6"/>
  <c r="M1786" i="6"/>
  <c r="M1787" i="6"/>
  <c r="M1788" i="6"/>
  <c r="M1789" i="6"/>
  <c r="M1790" i="6"/>
  <c r="M1791" i="6"/>
  <c r="M1792" i="6"/>
  <c r="M1793" i="6"/>
  <c r="M1794" i="6"/>
  <c r="M1795" i="6"/>
  <c r="M1796" i="6"/>
  <c r="M1797" i="6"/>
  <c r="M1798" i="6"/>
  <c r="M1799" i="6"/>
  <c r="M1800" i="6"/>
  <c r="M1801" i="6"/>
  <c r="M1802" i="6"/>
  <c r="M1803" i="6"/>
  <c r="M1804" i="6"/>
  <c r="M1805" i="6"/>
  <c r="M1806" i="6"/>
  <c r="M1807" i="6"/>
  <c r="M1808" i="6"/>
  <c r="M1809" i="6"/>
  <c r="M1810" i="6"/>
  <c r="M1811" i="6"/>
  <c r="M1812" i="6"/>
  <c r="M1813" i="6"/>
  <c r="M1814" i="6"/>
  <c r="M1815" i="6"/>
  <c r="M1816" i="6"/>
  <c r="M1817" i="6"/>
  <c r="M1818" i="6"/>
  <c r="M1819" i="6"/>
  <c r="M1820" i="6"/>
  <c r="M1821" i="6"/>
  <c r="M1822" i="6"/>
  <c r="M1823" i="6"/>
  <c r="M1824" i="6"/>
  <c r="M1825" i="6"/>
  <c r="M1826" i="6"/>
  <c r="M1827" i="6"/>
  <c r="M1828" i="6"/>
  <c r="M1829" i="6"/>
  <c r="M1830" i="6"/>
  <c r="M1831" i="6"/>
  <c r="M1832" i="6"/>
  <c r="M1833" i="6"/>
  <c r="M1834" i="6"/>
  <c r="M1835" i="6"/>
  <c r="M1836" i="6"/>
  <c r="M1837" i="6"/>
  <c r="M1838" i="6"/>
  <c r="M1839" i="6"/>
  <c r="M1840" i="6"/>
  <c r="M1841" i="6"/>
  <c r="M1842" i="6"/>
  <c r="M1843" i="6"/>
  <c r="M1844" i="6"/>
  <c r="M1845" i="6"/>
  <c r="M1846" i="6"/>
  <c r="M1847" i="6"/>
  <c r="M1848" i="6"/>
  <c r="M1849" i="6"/>
  <c r="M1850" i="6"/>
  <c r="M1851" i="6"/>
  <c r="M1852" i="6"/>
  <c r="M1853" i="6"/>
  <c r="M1854" i="6"/>
  <c r="M1855" i="6"/>
  <c r="M1856" i="6"/>
  <c r="M1857" i="6"/>
  <c r="M1858" i="6"/>
  <c r="M1859" i="6"/>
  <c r="M1860" i="6"/>
  <c r="M1861" i="6"/>
  <c r="M1862" i="6"/>
  <c r="M1863" i="6"/>
  <c r="M1864" i="6"/>
  <c r="M1865" i="6"/>
  <c r="M1866" i="6"/>
  <c r="M1867" i="6"/>
  <c r="M1868" i="6"/>
  <c r="M1869" i="6"/>
  <c r="M1870" i="6"/>
  <c r="M1871" i="6"/>
  <c r="M1872" i="6"/>
  <c r="M1873" i="6"/>
  <c r="M1874" i="6"/>
  <c r="M1875" i="6"/>
  <c r="M1876" i="6"/>
  <c r="M1877" i="6"/>
  <c r="M1878" i="6"/>
  <c r="M1879" i="6"/>
  <c r="M1880" i="6"/>
  <c r="M1881" i="6"/>
  <c r="M1882" i="6"/>
  <c r="M1883" i="6"/>
  <c r="M1884" i="6"/>
  <c r="M1885" i="6"/>
  <c r="M1886" i="6"/>
  <c r="M1887" i="6"/>
  <c r="M1888" i="6"/>
  <c r="M1889" i="6"/>
  <c r="M1890" i="6"/>
  <c r="M1891" i="6"/>
  <c r="M1892" i="6"/>
  <c r="M1893" i="6"/>
  <c r="M1894" i="6"/>
  <c r="M1895" i="6"/>
  <c r="M1896" i="6"/>
  <c r="M1897" i="6"/>
  <c r="M1898" i="6"/>
  <c r="M1899" i="6"/>
  <c r="M1900" i="6"/>
  <c r="M1901" i="6"/>
  <c r="M1902" i="6"/>
  <c r="M1903" i="6"/>
  <c r="M1904" i="6"/>
  <c r="M1905" i="6"/>
  <c r="M1906" i="6"/>
  <c r="M1907" i="6"/>
  <c r="M1908" i="6"/>
  <c r="M1909" i="6"/>
  <c r="M1910" i="6"/>
  <c r="M1911" i="6"/>
  <c r="M1912" i="6"/>
  <c r="M1913" i="6"/>
  <c r="M1914" i="6"/>
  <c r="M1915" i="6"/>
  <c r="M1916" i="6"/>
  <c r="M1917" i="6"/>
  <c r="M1918" i="6"/>
  <c r="M1919" i="6"/>
  <c r="M1920" i="6"/>
  <c r="M1921" i="6"/>
  <c r="M1922" i="6"/>
  <c r="M1923" i="6"/>
  <c r="M1924" i="6"/>
  <c r="M1925" i="6"/>
  <c r="M1926" i="6"/>
  <c r="M1927" i="6"/>
  <c r="M1928" i="6"/>
  <c r="M1929" i="6"/>
  <c r="M1930" i="6"/>
  <c r="M1931" i="6"/>
  <c r="M1932" i="6"/>
  <c r="M1933" i="6"/>
  <c r="M1934" i="6"/>
  <c r="M1935" i="6"/>
  <c r="M1936" i="6"/>
  <c r="M1937" i="6"/>
  <c r="M1938" i="6"/>
  <c r="M1939" i="6"/>
  <c r="M1940" i="6"/>
  <c r="M1941" i="6"/>
  <c r="M1942" i="6"/>
  <c r="M1943" i="6"/>
  <c r="M1944" i="6"/>
  <c r="M1945" i="6"/>
  <c r="M1946" i="6"/>
  <c r="M1947" i="6"/>
  <c r="M1948" i="6"/>
  <c r="M1949" i="6"/>
  <c r="M1950" i="6"/>
  <c r="M1951" i="6"/>
  <c r="M1952" i="6"/>
  <c r="M1953" i="6"/>
  <c r="M1954" i="6"/>
  <c r="M1955" i="6"/>
  <c r="M1956" i="6"/>
  <c r="M1957" i="6"/>
  <c r="M1958" i="6"/>
  <c r="M1959" i="6"/>
  <c r="M1960" i="6"/>
  <c r="M1961" i="6"/>
  <c r="M1962" i="6"/>
  <c r="M1963" i="6"/>
  <c r="M1964" i="6"/>
  <c r="M1965" i="6"/>
  <c r="M1966" i="6"/>
  <c r="M1967" i="6"/>
  <c r="M1968" i="6"/>
  <c r="M1969" i="6"/>
  <c r="M1970" i="6"/>
  <c r="M1971" i="6"/>
  <c r="M1972" i="6"/>
  <c r="M1973" i="6"/>
  <c r="M1974" i="6"/>
  <c r="M1975" i="6"/>
  <c r="M1976" i="6"/>
  <c r="M1977" i="6"/>
  <c r="M1978" i="6"/>
  <c r="M1979" i="6"/>
  <c r="M1980" i="6"/>
  <c r="M1981" i="6"/>
  <c r="M1982" i="6"/>
  <c r="M1983" i="6"/>
  <c r="M1984" i="6"/>
  <c r="M1985" i="6"/>
  <c r="M1986" i="6"/>
  <c r="M1987" i="6"/>
  <c r="M1988" i="6"/>
  <c r="M1989" i="6"/>
  <c r="M1990" i="6"/>
  <c r="M1991" i="6"/>
  <c r="M1992" i="6"/>
  <c r="M1993" i="6"/>
  <c r="M1994" i="6"/>
  <c r="M1995" i="6"/>
  <c r="M1996" i="6"/>
  <c r="M1997" i="6"/>
  <c r="M1998" i="6"/>
  <c r="M1999" i="6"/>
  <c r="M2000" i="6"/>
  <c r="M2001" i="6"/>
  <c r="M2002" i="6"/>
  <c r="M2003" i="6"/>
  <c r="M2004" i="6"/>
  <c r="M2005" i="6"/>
  <c r="M2006" i="6"/>
  <c r="M2007" i="6"/>
  <c r="M2008" i="6"/>
  <c r="M2009" i="6"/>
  <c r="M2010" i="6"/>
  <c r="M2011" i="6"/>
  <c r="M2012" i="6"/>
  <c r="M2013" i="6"/>
  <c r="M2014" i="6"/>
  <c r="M2015" i="6"/>
  <c r="M2016" i="6"/>
  <c r="M2017" i="6"/>
  <c r="M2018" i="6"/>
  <c r="M2019" i="6"/>
  <c r="M2020" i="6"/>
  <c r="M2021" i="6"/>
  <c r="M2022" i="6"/>
  <c r="M2023" i="6"/>
  <c r="M2024" i="6"/>
  <c r="M2025" i="6"/>
  <c r="M2026" i="6"/>
  <c r="M2027" i="6"/>
  <c r="M2028" i="6"/>
  <c r="M2029" i="6"/>
  <c r="M2030" i="6"/>
  <c r="M2031" i="6"/>
  <c r="M2032" i="6"/>
  <c r="M2033" i="6"/>
  <c r="M2034" i="6"/>
  <c r="M2035" i="6"/>
  <c r="M2036" i="6"/>
  <c r="M2037" i="6"/>
  <c r="M2038" i="6"/>
  <c r="M2039" i="6"/>
  <c r="M2040" i="6"/>
  <c r="M2041" i="6"/>
  <c r="M2042" i="6"/>
  <c r="M2043" i="6"/>
  <c r="M2044" i="6"/>
  <c r="M2045" i="6"/>
  <c r="M2046" i="6"/>
  <c r="M2047" i="6"/>
  <c r="M2048" i="6"/>
  <c r="M2049" i="6"/>
  <c r="M2050" i="6"/>
  <c r="M2051" i="6"/>
  <c r="M2052" i="6"/>
  <c r="M2053" i="6"/>
  <c r="M2054" i="6"/>
  <c r="M2055" i="6"/>
  <c r="M2056" i="6"/>
  <c r="M2057" i="6"/>
  <c r="M2058" i="6"/>
  <c r="M2059" i="6"/>
  <c r="M2060" i="6"/>
  <c r="M2061" i="6"/>
  <c r="M2062" i="6"/>
  <c r="M2063" i="6"/>
  <c r="M2064" i="6"/>
  <c r="M2065" i="6"/>
  <c r="M2066" i="6"/>
  <c r="M2067" i="6"/>
  <c r="M2068" i="6"/>
  <c r="M2069" i="6"/>
  <c r="M2070" i="6"/>
  <c r="M2071" i="6"/>
  <c r="M2072" i="6"/>
  <c r="M2073" i="6"/>
  <c r="M2074" i="6"/>
  <c r="M2075" i="6"/>
  <c r="M2076" i="6"/>
  <c r="M2077" i="6"/>
  <c r="M2078" i="6"/>
  <c r="M2079" i="6"/>
  <c r="M2080" i="6"/>
  <c r="M2081" i="6"/>
  <c r="M2082" i="6"/>
  <c r="M2083" i="6"/>
  <c r="M2084" i="6"/>
  <c r="M2085" i="6"/>
  <c r="M2086" i="6"/>
  <c r="M2087" i="6"/>
  <c r="M2088" i="6"/>
  <c r="M2089" i="6"/>
  <c r="M2090" i="6"/>
  <c r="M2091" i="6"/>
  <c r="M2092" i="6"/>
  <c r="M2093" i="6"/>
  <c r="M2094" i="6"/>
  <c r="M2095" i="6"/>
  <c r="M2096" i="6"/>
  <c r="M2097" i="6"/>
  <c r="M2098" i="6"/>
  <c r="M2099" i="6"/>
  <c r="M2100" i="6"/>
  <c r="M2101" i="6"/>
  <c r="M2102" i="6"/>
  <c r="M2103" i="6"/>
  <c r="M2104" i="6"/>
  <c r="M2105" i="6"/>
  <c r="M2106" i="6"/>
  <c r="M2107" i="6"/>
  <c r="M2108" i="6"/>
  <c r="M2109" i="6"/>
  <c r="M2110" i="6"/>
  <c r="M2111" i="6"/>
  <c r="M2112" i="6"/>
  <c r="M2113" i="6"/>
  <c r="M2114" i="6"/>
  <c r="M2115" i="6"/>
  <c r="M2116" i="6"/>
  <c r="M2117" i="6"/>
  <c r="M2118" i="6"/>
  <c r="M2119" i="6"/>
  <c r="M2120" i="6"/>
  <c r="M2121" i="6"/>
  <c r="M2122" i="6"/>
  <c r="M2123" i="6"/>
  <c r="M2124" i="6"/>
  <c r="M2125" i="6"/>
  <c r="M2126" i="6"/>
  <c r="M2127" i="6"/>
  <c r="M2128" i="6"/>
  <c r="M2129" i="6"/>
  <c r="M2130" i="6"/>
  <c r="M2131" i="6"/>
  <c r="M2132" i="6"/>
  <c r="M2133" i="6"/>
  <c r="M2134" i="6"/>
  <c r="M2135" i="6"/>
  <c r="M2136" i="6"/>
  <c r="M2137" i="6"/>
  <c r="M2138" i="6"/>
  <c r="M2139" i="6"/>
  <c r="M2140" i="6"/>
  <c r="M2141" i="6"/>
  <c r="M2142" i="6"/>
  <c r="M2143" i="6"/>
  <c r="M2144" i="6"/>
  <c r="M2145" i="6"/>
  <c r="M2146" i="6"/>
  <c r="M2147" i="6"/>
  <c r="M2148" i="6"/>
  <c r="M2149" i="6"/>
  <c r="M2150" i="6"/>
  <c r="M2151" i="6"/>
  <c r="M2152" i="6"/>
  <c r="M2153" i="6"/>
  <c r="M2154" i="6"/>
  <c r="M2155" i="6"/>
  <c r="M2156" i="6"/>
  <c r="M2157" i="6"/>
  <c r="M2158" i="6"/>
  <c r="M2159" i="6"/>
  <c r="M2160" i="6"/>
  <c r="M2161" i="6"/>
  <c r="M2162" i="6"/>
  <c r="M2163" i="6"/>
  <c r="M2164" i="6"/>
  <c r="M2165" i="6"/>
  <c r="M2166" i="6"/>
  <c r="M2167" i="6"/>
  <c r="M2168" i="6"/>
  <c r="M2169" i="6"/>
  <c r="M2170" i="6"/>
  <c r="M2171" i="6"/>
  <c r="M2172" i="6"/>
  <c r="M2173" i="6"/>
  <c r="M2174" i="6"/>
  <c r="M2175" i="6"/>
  <c r="M2176" i="6"/>
  <c r="M2177" i="6"/>
  <c r="M2178" i="6"/>
  <c r="M2179" i="6"/>
  <c r="M2180" i="6"/>
  <c r="M2181" i="6"/>
  <c r="M2182" i="6"/>
  <c r="M2183" i="6"/>
  <c r="M2184" i="6"/>
  <c r="M2185" i="6"/>
  <c r="M2186" i="6"/>
  <c r="M2187" i="6"/>
  <c r="M2188" i="6"/>
  <c r="M2189" i="6"/>
  <c r="M2190" i="6"/>
  <c r="M2191" i="6"/>
  <c r="M2192" i="6"/>
  <c r="M2193" i="6"/>
  <c r="M2194" i="6"/>
  <c r="M2195" i="6"/>
  <c r="M2196" i="6"/>
  <c r="M2197" i="6"/>
  <c r="M2198" i="6"/>
  <c r="M2199" i="6"/>
  <c r="M2200" i="6"/>
  <c r="M2201" i="6"/>
  <c r="M2202" i="6"/>
  <c r="M2203" i="6"/>
  <c r="M2204" i="6"/>
  <c r="M2205" i="6"/>
  <c r="M2206" i="6"/>
  <c r="M2207" i="6"/>
  <c r="M2208" i="6"/>
  <c r="M2209" i="6"/>
  <c r="M2210" i="6"/>
  <c r="M2211" i="6"/>
  <c r="M2212" i="6"/>
  <c r="M2213" i="6"/>
  <c r="M2214" i="6"/>
  <c r="M2215" i="6"/>
  <c r="M2216" i="6"/>
  <c r="M2217" i="6"/>
  <c r="M2218" i="6"/>
  <c r="M2219" i="6"/>
  <c r="M2220" i="6"/>
  <c r="M2221" i="6"/>
  <c r="M2222" i="6"/>
  <c r="M2223" i="6"/>
  <c r="M2224" i="6"/>
  <c r="M2225" i="6"/>
  <c r="M2226" i="6"/>
  <c r="M2227" i="6"/>
  <c r="M2228" i="6"/>
  <c r="M2229" i="6"/>
  <c r="M2230" i="6"/>
  <c r="M2231" i="6"/>
  <c r="M2232" i="6"/>
  <c r="M2233" i="6"/>
  <c r="M2234" i="6"/>
  <c r="M2235" i="6"/>
  <c r="M2236" i="6"/>
  <c r="M2237" i="6"/>
  <c r="M2238" i="6"/>
  <c r="M2239" i="6"/>
  <c r="M2240" i="6"/>
  <c r="M2241" i="6"/>
  <c r="M2242" i="6"/>
  <c r="M2243" i="6"/>
  <c r="M2244" i="6"/>
  <c r="M2245" i="6"/>
  <c r="M2246" i="6"/>
  <c r="M2247" i="6"/>
  <c r="M2248" i="6"/>
  <c r="M2249" i="6"/>
  <c r="M2250" i="6"/>
  <c r="M2251" i="6"/>
  <c r="M2252" i="6"/>
  <c r="M2253" i="6"/>
  <c r="M2254" i="6"/>
  <c r="M2255" i="6"/>
  <c r="M2256" i="6"/>
  <c r="M2257" i="6"/>
  <c r="M2258" i="6"/>
  <c r="M2259" i="6"/>
  <c r="M2260" i="6"/>
  <c r="M2261" i="6"/>
  <c r="M2262" i="6"/>
  <c r="M2263" i="6"/>
  <c r="M2264" i="6"/>
  <c r="M2265" i="6"/>
  <c r="M2266" i="6"/>
  <c r="M2267" i="6"/>
  <c r="M2268" i="6"/>
  <c r="M2269" i="6"/>
  <c r="M2270" i="6"/>
  <c r="M2271" i="6"/>
  <c r="M2272" i="6"/>
  <c r="M2273" i="6"/>
  <c r="M2274" i="6"/>
  <c r="M2275" i="6"/>
  <c r="M2276" i="6"/>
  <c r="M2277" i="6"/>
  <c r="M2278" i="6"/>
  <c r="M2279" i="6"/>
  <c r="M2280" i="6"/>
  <c r="M2281" i="6"/>
  <c r="M2282" i="6"/>
  <c r="M2283" i="6"/>
  <c r="M2284" i="6"/>
  <c r="M2285" i="6"/>
  <c r="M2286" i="6"/>
  <c r="M2287" i="6"/>
  <c r="M2288" i="6"/>
  <c r="M2289" i="6"/>
  <c r="M2290" i="6"/>
  <c r="M2291" i="6"/>
  <c r="M2292" i="6"/>
  <c r="M2293" i="6"/>
  <c r="M2294" i="6"/>
  <c r="M2295" i="6"/>
  <c r="M2296" i="6"/>
  <c r="M2297" i="6"/>
  <c r="M2298" i="6"/>
  <c r="M2299" i="6"/>
  <c r="M2300" i="6"/>
  <c r="M2301" i="6"/>
  <c r="M2302" i="6"/>
  <c r="M2303" i="6"/>
  <c r="M2304" i="6"/>
  <c r="M2305" i="6"/>
  <c r="M2306" i="6"/>
  <c r="M2307" i="6"/>
  <c r="M2308" i="6"/>
  <c r="M2309" i="6"/>
  <c r="M2310" i="6"/>
  <c r="M2311" i="6"/>
  <c r="M2312" i="6"/>
  <c r="M2313" i="6"/>
  <c r="M2314" i="6"/>
  <c r="M2315" i="6"/>
  <c r="M2316" i="6"/>
  <c r="M2317" i="6"/>
  <c r="M2318" i="6"/>
  <c r="M2319" i="6"/>
  <c r="M2320" i="6"/>
  <c r="M2321" i="6"/>
  <c r="M2322" i="6"/>
  <c r="M2323" i="6"/>
  <c r="M2324" i="6"/>
  <c r="M2325" i="6"/>
  <c r="M2326" i="6"/>
  <c r="M2327" i="6"/>
  <c r="M2328" i="6"/>
  <c r="M2329" i="6"/>
  <c r="M2330" i="6"/>
  <c r="M2331" i="6"/>
  <c r="M2332" i="6"/>
  <c r="M2333" i="6"/>
  <c r="M2334" i="6"/>
  <c r="M2335" i="6"/>
  <c r="M2336" i="6"/>
  <c r="M2337" i="6"/>
  <c r="M2338" i="6"/>
  <c r="M2339" i="6"/>
  <c r="M2340" i="6"/>
  <c r="M2341" i="6"/>
  <c r="M2342" i="6"/>
  <c r="M2343" i="6"/>
  <c r="M2344" i="6"/>
  <c r="M2345" i="6"/>
  <c r="M2346" i="6"/>
  <c r="M2347" i="6"/>
  <c r="M2348" i="6"/>
  <c r="M2349" i="6"/>
  <c r="M2350" i="6"/>
  <c r="M2351" i="6"/>
  <c r="M2352" i="6"/>
  <c r="M2353" i="6"/>
  <c r="M2354" i="6"/>
  <c r="M2355" i="6"/>
  <c r="M2356" i="6"/>
  <c r="M2357" i="6"/>
  <c r="M2358" i="6"/>
  <c r="M2359" i="6"/>
  <c r="M2360" i="6"/>
  <c r="M2361" i="6"/>
  <c r="M2362" i="6"/>
  <c r="M2363" i="6"/>
  <c r="M2364" i="6"/>
  <c r="M2365" i="6"/>
  <c r="M2366" i="6"/>
  <c r="M2367" i="6"/>
  <c r="M2368" i="6"/>
  <c r="M2369" i="6"/>
  <c r="M2370" i="6"/>
  <c r="M2371" i="6"/>
  <c r="M2372" i="6"/>
  <c r="M2373" i="6"/>
  <c r="M2374" i="6"/>
  <c r="M2375" i="6"/>
  <c r="M2376" i="6"/>
  <c r="M2377" i="6"/>
  <c r="M2378" i="6"/>
  <c r="M2379" i="6"/>
  <c r="M2380" i="6"/>
  <c r="M2381" i="6"/>
  <c r="M2382" i="6"/>
  <c r="M2383" i="6"/>
  <c r="M2384" i="6"/>
  <c r="M2385" i="6"/>
  <c r="M2386" i="6"/>
  <c r="M2387" i="6"/>
  <c r="M2388" i="6"/>
  <c r="M2389" i="6"/>
  <c r="M2390" i="6"/>
  <c r="M2391" i="6"/>
  <c r="M2392" i="6"/>
  <c r="M2393" i="6"/>
  <c r="M2394" i="6"/>
  <c r="M2395" i="6"/>
  <c r="M2396" i="6"/>
  <c r="M2397" i="6"/>
  <c r="M2398" i="6"/>
  <c r="M2399" i="6"/>
  <c r="M2400" i="6"/>
  <c r="M2401" i="6"/>
  <c r="M2402" i="6"/>
  <c r="M2403" i="6"/>
  <c r="M2404" i="6"/>
  <c r="M2405" i="6"/>
  <c r="M2406" i="6"/>
  <c r="M2407" i="6"/>
  <c r="M2408" i="6"/>
  <c r="M2409" i="6"/>
  <c r="M2410" i="6"/>
  <c r="M2411" i="6"/>
  <c r="M2412" i="6"/>
  <c r="M2413" i="6"/>
  <c r="M2414" i="6"/>
  <c r="M2415" i="6"/>
  <c r="M2416" i="6"/>
  <c r="M2417" i="6"/>
  <c r="M2418" i="6"/>
  <c r="M2419" i="6"/>
  <c r="M2420" i="6"/>
  <c r="M2421" i="6"/>
  <c r="M2422" i="6"/>
  <c r="M2423" i="6"/>
  <c r="M2424" i="6"/>
  <c r="M2425" i="6"/>
  <c r="M2426" i="6"/>
  <c r="M2427" i="6"/>
  <c r="M2428" i="6"/>
  <c r="M2429" i="6"/>
  <c r="M2430" i="6"/>
  <c r="M2431" i="6"/>
  <c r="M2432" i="6"/>
  <c r="M2433" i="6"/>
  <c r="M2434" i="6"/>
  <c r="M2435" i="6"/>
  <c r="M2436" i="6"/>
  <c r="M2437" i="6"/>
  <c r="M2438" i="6"/>
  <c r="M2439" i="6"/>
  <c r="M2440" i="6"/>
  <c r="M2441" i="6"/>
  <c r="M2442" i="6"/>
  <c r="M2443" i="6"/>
  <c r="M2444" i="6"/>
  <c r="M2445" i="6"/>
  <c r="M2446" i="6"/>
  <c r="M2447" i="6"/>
  <c r="M2448" i="6"/>
  <c r="M2449" i="6"/>
  <c r="M2450" i="6"/>
  <c r="M2451" i="6"/>
  <c r="M2452" i="6"/>
  <c r="M2453" i="6"/>
  <c r="M2454" i="6"/>
  <c r="M2455" i="6"/>
  <c r="M2456" i="6"/>
  <c r="M2457" i="6"/>
  <c r="M2458" i="6"/>
  <c r="M2459" i="6"/>
  <c r="M2460" i="6"/>
  <c r="M2461" i="6"/>
  <c r="M2462" i="6"/>
  <c r="M2463" i="6"/>
  <c r="M2464" i="6"/>
  <c r="M2465" i="6"/>
  <c r="M2466" i="6"/>
  <c r="M2467" i="6"/>
  <c r="M2468" i="6"/>
  <c r="M2469" i="6"/>
  <c r="M2470" i="6"/>
  <c r="M2471" i="6"/>
  <c r="M2472" i="6"/>
  <c r="M2473" i="6"/>
  <c r="M2474" i="6"/>
  <c r="M2475" i="6"/>
  <c r="M2476" i="6"/>
  <c r="M2477" i="6"/>
  <c r="M2478" i="6"/>
  <c r="M2479" i="6"/>
  <c r="M2480" i="6"/>
  <c r="M2481" i="6"/>
  <c r="M2482" i="6"/>
  <c r="M2483" i="6"/>
  <c r="M2484" i="6"/>
  <c r="M2485" i="6"/>
  <c r="M2486" i="6"/>
  <c r="M2487" i="6"/>
  <c r="M2488" i="6"/>
  <c r="M2489" i="6"/>
  <c r="M2490" i="6"/>
  <c r="M2491" i="6"/>
  <c r="M2492" i="6"/>
  <c r="M2493" i="6"/>
  <c r="M2494" i="6"/>
  <c r="M2495" i="6"/>
  <c r="M2496" i="6"/>
  <c r="M2497" i="6"/>
  <c r="M2498" i="6"/>
  <c r="M2499" i="6"/>
  <c r="M2500" i="6"/>
  <c r="M2501" i="6"/>
  <c r="M2502" i="6"/>
  <c r="M2503" i="6"/>
  <c r="M2504" i="6"/>
  <c r="M2505" i="6"/>
  <c r="M2506" i="6"/>
  <c r="M2507" i="6"/>
  <c r="M2508" i="6"/>
  <c r="M2509" i="6"/>
  <c r="M2510" i="6"/>
  <c r="M2511" i="6"/>
  <c r="M2512" i="6"/>
  <c r="M2513" i="6"/>
  <c r="M2514" i="6"/>
  <c r="M2515" i="6"/>
  <c r="M2516" i="6"/>
  <c r="M2517" i="6"/>
  <c r="M2518" i="6"/>
  <c r="M2519" i="6"/>
  <c r="M2520" i="6"/>
  <c r="M2521" i="6"/>
  <c r="M2522" i="6"/>
  <c r="M2523" i="6"/>
  <c r="M2524" i="6"/>
  <c r="M2525" i="6"/>
  <c r="M2526" i="6"/>
  <c r="M2527" i="6"/>
  <c r="M2528" i="6"/>
  <c r="M2529" i="6"/>
  <c r="M2530" i="6"/>
  <c r="M2531" i="6"/>
  <c r="M2532" i="6"/>
  <c r="M2533" i="6"/>
  <c r="M2534" i="6"/>
  <c r="M2535" i="6"/>
  <c r="M2536" i="6"/>
  <c r="M2537" i="6"/>
  <c r="M2538" i="6"/>
  <c r="M2539" i="6"/>
  <c r="M2540" i="6"/>
  <c r="M2541" i="6"/>
  <c r="M2542" i="6"/>
  <c r="M2543" i="6"/>
  <c r="M2544" i="6"/>
  <c r="M2545" i="6"/>
  <c r="M2546" i="6"/>
  <c r="M2547" i="6"/>
  <c r="M2548" i="6"/>
  <c r="M2549" i="6"/>
  <c r="M2550" i="6"/>
  <c r="M2551" i="6"/>
  <c r="M2552" i="6"/>
  <c r="M2553" i="6"/>
  <c r="M2554" i="6"/>
  <c r="M2555" i="6"/>
  <c r="M2556" i="6"/>
  <c r="M2557" i="6"/>
  <c r="M2558" i="6"/>
  <c r="M2559" i="6"/>
  <c r="M2560" i="6"/>
  <c r="M2561" i="6"/>
  <c r="M2562" i="6"/>
  <c r="M2563" i="6"/>
  <c r="M2564" i="6"/>
  <c r="M2565" i="6"/>
  <c r="M2566" i="6"/>
  <c r="M2567" i="6"/>
  <c r="M2568" i="6"/>
  <c r="M2569" i="6"/>
  <c r="M2570" i="6"/>
  <c r="M2571" i="6"/>
  <c r="M2572" i="6"/>
  <c r="M2573" i="6"/>
  <c r="M2574" i="6"/>
  <c r="M2575" i="6"/>
  <c r="M2576" i="6"/>
  <c r="M2577" i="6"/>
  <c r="M2578" i="6"/>
  <c r="M2579" i="6"/>
  <c r="M2580" i="6"/>
  <c r="M2581" i="6"/>
  <c r="M2582" i="6"/>
  <c r="M2583" i="6"/>
  <c r="M2584" i="6"/>
  <c r="M2585" i="6"/>
  <c r="M2586" i="6"/>
  <c r="M2587" i="6"/>
  <c r="M2588" i="6"/>
  <c r="M2589" i="6"/>
  <c r="M2590" i="6"/>
  <c r="M2591" i="6"/>
  <c r="M2592" i="6"/>
  <c r="M2593" i="6"/>
  <c r="M2594" i="6"/>
  <c r="M2595" i="6"/>
  <c r="M2596" i="6"/>
  <c r="M2597" i="6"/>
  <c r="M2598" i="6"/>
  <c r="M2599" i="6"/>
  <c r="M2600" i="6"/>
  <c r="M2601" i="6"/>
  <c r="M2602" i="6"/>
  <c r="M2603" i="6"/>
  <c r="M2604" i="6"/>
  <c r="M2605" i="6"/>
  <c r="M2606" i="6"/>
  <c r="M2607" i="6"/>
  <c r="M2608" i="6"/>
  <c r="M2609" i="6"/>
  <c r="M2610" i="6"/>
  <c r="M2611" i="6"/>
  <c r="M2612" i="6"/>
  <c r="M2613" i="6"/>
  <c r="M2614" i="6"/>
  <c r="M2615" i="6"/>
  <c r="M2616" i="6"/>
  <c r="M2617" i="6"/>
  <c r="M2618" i="6"/>
  <c r="M2619" i="6"/>
  <c r="M2620" i="6"/>
  <c r="M2621" i="6"/>
  <c r="M2622" i="6"/>
  <c r="M2623" i="6"/>
  <c r="M2624" i="6"/>
  <c r="M2625" i="6"/>
  <c r="M2626" i="6"/>
  <c r="M2627" i="6"/>
  <c r="M2628" i="6"/>
  <c r="M2629" i="6"/>
  <c r="M2630" i="6"/>
  <c r="M2631" i="6"/>
  <c r="M2632" i="6"/>
  <c r="M2633" i="6"/>
  <c r="M2634" i="6"/>
  <c r="M2635" i="6"/>
  <c r="M2636" i="6"/>
  <c r="M2637" i="6"/>
  <c r="M2638" i="6"/>
  <c r="M2639" i="6"/>
  <c r="M2640" i="6"/>
  <c r="M2641" i="6"/>
  <c r="M2642" i="6"/>
  <c r="M2643" i="6"/>
  <c r="M2644" i="6"/>
  <c r="M2645" i="6"/>
  <c r="M2646" i="6"/>
  <c r="M2647" i="6"/>
  <c r="M2648" i="6"/>
  <c r="M2649" i="6"/>
  <c r="M2650" i="6"/>
  <c r="M2651" i="6"/>
  <c r="M2652" i="6"/>
  <c r="M2653" i="6"/>
  <c r="M2654" i="6"/>
  <c r="M2655" i="6"/>
  <c r="M2656" i="6"/>
  <c r="M2657" i="6"/>
  <c r="M2658" i="6"/>
  <c r="M2659" i="6"/>
  <c r="M2660" i="6"/>
  <c r="M2661" i="6"/>
  <c r="M2662" i="6"/>
  <c r="M2663" i="6"/>
  <c r="M2664" i="6"/>
  <c r="M2665" i="6"/>
  <c r="M2666" i="6"/>
  <c r="M2667" i="6"/>
  <c r="M2668" i="6"/>
  <c r="M2669" i="6"/>
  <c r="M2670" i="6"/>
  <c r="M2671" i="6"/>
  <c r="M2672" i="6"/>
  <c r="M2673" i="6"/>
  <c r="M2674" i="6"/>
  <c r="M2675" i="6"/>
  <c r="M2676" i="6"/>
  <c r="M2677" i="6"/>
  <c r="M2678" i="6"/>
  <c r="M2679" i="6"/>
  <c r="M2680" i="6"/>
  <c r="M2681" i="6"/>
  <c r="M2682" i="6"/>
  <c r="M2683" i="6"/>
  <c r="M2684" i="6"/>
  <c r="M2685" i="6"/>
  <c r="M2686" i="6"/>
  <c r="M2687" i="6"/>
  <c r="M2688" i="6"/>
  <c r="M2689" i="6"/>
  <c r="M2690" i="6"/>
  <c r="M2691" i="6"/>
  <c r="M2692" i="6"/>
  <c r="M2693" i="6"/>
  <c r="M2694" i="6"/>
  <c r="M2695" i="6"/>
  <c r="M2696" i="6"/>
  <c r="M2697" i="6"/>
  <c r="M2698" i="6"/>
  <c r="M2699" i="6"/>
  <c r="M2700" i="6"/>
  <c r="M2701" i="6"/>
  <c r="M2702" i="6"/>
  <c r="M2703" i="6"/>
  <c r="M2704" i="6"/>
  <c r="M2705" i="6"/>
  <c r="M2706" i="6"/>
  <c r="M2707" i="6"/>
  <c r="M2708" i="6"/>
  <c r="M2709" i="6"/>
  <c r="M2710" i="6"/>
  <c r="M2711" i="6"/>
  <c r="M2712" i="6"/>
  <c r="M2713" i="6"/>
  <c r="M2714" i="6"/>
  <c r="M2715" i="6"/>
  <c r="M2716" i="6"/>
  <c r="M2717" i="6"/>
  <c r="M2718" i="6"/>
  <c r="M2719" i="6"/>
  <c r="M2720" i="6"/>
  <c r="M2721" i="6"/>
  <c r="M2722" i="6"/>
  <c r="M2723" i="6"/>
  <c r="M2724" i="6"/>
  <c r="M2725" i="6"/>
  <c r="M2726" i="6"/>
  <c r="M2727" i="6"/>
  <c r="M2728" i="6"/>
  <c r="M2729" i="6"/>
  <c r="M2730" i="6"/>
  <c r="M2731" i="6"/>
  <c r="M2732" i="6"/>
  <c r="M2733" i="6"/>
  <c r="M2734" i="6"/>
  <c r="M2735" i="6"/>
  <c r="M2736" i="6"/>
  <c r="M2737" i="6"/>
  <c r="M2738" i="6"/>
  <c r="M2739" i="6"/>
  <c r="M2740" i="6"/>
  <c r="M2741" i="6"/>
  <c r="M2742" i="6"/>
  <c r="M2743" i="6"/>
  <c r="M2744" i="6"/>
  <c r="M2745" i="6"/>
  <c r="M2746" i="6"/>
  <c r="M2747" i="6"/>
  <c r="M2748" i="6"/>
  <c r="M2749" i="6"/>
  <c r="M2750" i="6"/>
  <c r="M2751" i="6"/>
  <c r="M2752" i="6"/>
  <c r="M2753" i="6"/>
  <c r="M2754" i="6"/>
  <c r="M2755" i="6"/>
  <c r="M2756" i="6"/>
  <c r="M2757" i="6"/>
  <c r="M2758" i="6"/>
  <c r="M2759" i="6"/>
  <c r="M2760" i="6"/>
  <c r="M2761" i="6"/>
  <c r="M2762" i="6"/>
  <c r="M2763" i="6"/>
  <c r="M2764" i="6"/>
  <c r="M2765" i="6"/>
  <c r="M2766" i="6"/>
  <c r="M2767" i="6"/>
  <c r="M2768" i="6"/>
  <c r="M2769" i="6"/>
  <c r="M2770" i="6"/>
  <c r="M2771" i="6"/>
  <c r="M2772" i="6"/>
  <c r="M2773" i="6"/>
  <c r="M2774" i="6"/>
  <c r="M2775" i="6"/>
  <c r="M2776" i="6"/>
  <c r="M2777" i="6"/>
  <c r="M2778" i="6"/>
  <c r="M2779" i="6"/>
  <c r="M2780" i="6"/>
  <c r="M2781" i="6"/>
  <c r="M2782" i="6"/>
  <c r="M2783" i="6"/>
  <c r="M2784" i="6"/>
  <c r="M2785" i="6"/>
  <c r="M2786" i="6"/>
  <c r="M2787" i="6"/>
  <c r="M2788" i="6"/>
  <c r="M2789" i="6"/>
  <c r="M2790" i="6"/>
  <c r="M2791" i="6"/>
  <c r="M2792" i="6"/>
  <c r="M2793" i="6"/>
  <c r="M2794" i="6"/>
  <c r="M2795" i="6"/>
  <c r="M2796" i="6"/>
  <c r="M2797" i="6"/>
  <c r="M2798" i="6"/>
  <c r="M2799" i="6"/>
  <c r="M2800" i="6"/>
  <c r="M2801" i="6"/>
  <c r="M2802" i="6"/>
  <c r="M2803" i="6"/>
  <c r="M2804" i="6"/>
  <c r="M2805" i="6"/>
  <c r="M2806" i="6"/>
  <c r="M2807" i="6"/>
  <c r="M2808" i="6"/>
  <c r="M2809" i="6"/>
  <c r="M2810" i="6"/>
  <c r="M2811" i="6"/>
  <c r="M2812" i="6"/>
  <c r="M2813" i="6"/>
  <c r="M2814" i="6"/>
  <c r="M2815" i="6"/>
  <c r="M2816" i="6"/>
  <c r="M2817" i="6"/>
  <c r="M2818" i="6"/>
  <c r="M2819" i="6"/>
  <c r="M2820" i="6"/>
  <c r="M2821" i="6"/>
  <c r="M2822" i="6"/>
  <c r="M2823" i="6"/>
  <c r="M2824" i="6"/>
  <c r="M2825" i="6"/>
  <c r="M2826" i="6"/>
  <c r="M2827" i="6"/>
  <c r="M2828" i="6"/>
  <c r="M2829" i="6"/>
  <c r="M2830" i="6"/>
  <c r="M2831" i="6"/>
  <c r="M2832" i="6"/>
  <c r="M2833" i="6"/>
  <c r="M2834" i="6"/>
  <c r="M2835" i="6"/>
  <c r="M2836" i="6"/>
  <c r="M2837" i="6"/>
  <c r="M2838" i="6"/>
  <c r="M2839" i="6"/>
  <c r="M2840" i="6"/>
  <c r="M2841" i="6"/>
  <c r="M2842" i="6"/>
  <c r="M2843" i="6"/>
  <c r="M2844" i="6"/>
  <c r="M2845" i="6"/>
  <c r="M2846" i="6"/>
  <c r="M2847" i="6"/>
  <c r="M2848" i="6"/>
  <c r="M2849" i="6"/>
  <c r="M2850" i="6"/>
  <c r="M2851" i="6"/>
  <c r="M2852" i="6"/>
  <c r="M2853" i="6"/>
  <c r="M2854" i="6"/>
  <c r="M2855" i="6"/>
  <c r="M2856" i="6"/>
  <c r="M2857" i="6"/>
  <c r="M2858" i="6"/>
  <c r="M2859" i="6"/>
  <c r="M2860" i="6"/>
  <c r="M2861" i="6"/>
  <c r="M2862" i="6"/>
  <c r="M2863" i="6"/>
  <c r="M2864" i="6"/>
  <c r="M2865" i="6"/>
  <c r="M2866" i="6"/>
  <c r="M2867" i="6"/>
  <c r="M2868" i="6"/>
  <c r="M2869" i="6"/>
  <c r="M2870" i="6"/>
  <c r="M2871" i="6"/>
  <c r="M2872" i="6"/>
  <c r="M2873" i="6"/>
  <c r="M2874" i="6"/>
  <c r="M2875" i="6"/>
  <c r="M2876" i="6"/>
  <c r="M2877" i="6"/>
  <c r="M2878" i="6"/>
  <c r="M2879" i="6"/>
  <c r="M2880" i="6"/>
  <c r="M2881" i="6"/>
  <c r="M2882" i="6"/>
  <c r="M2883" i="6"/>
  <c r="M2884" i="6"/>
  <c r="M2885" i="6"/>
  <c r="M2886" i="6"/>
  <c r="M2887" i="6"/>
  <c r="M2888" i="6"/>
  <c r="M2889" i="6"/>
  <c r="M2890" i="6"/>
  <c r="M2891" i="6"/>
  <c r="M2892" i="6"/>
  <c r="M2893" i="6"/>
  <c r="M2894" i="6"/>
  <c r="M2895" i="6"/>
  <c r="M2896" i="6"/>
  <c r="M2897" i="6"/>
  <c r="M2898" i="6"/>
  <c r="M2899" i="6"/>
  <c r="M2900" i="6"/>
  <c r="M2901" i="6"/>
  <c r="M2902" i="6"/>
  <c r="M2903" i="6"/>
  <c r="M2904" i="6"/>
  <c r="M2905" i="6"/>
  <c r="M2906" i="6"/>
  <c r="M2907" i="6"/>
  <c r="M2908" i="6"/>
  <c r="M2909" i="6"/>
  <c r="M2910" i="6"/>
  <c r="M2911" i="6"/>
  <c r="M2912" i="6"/>
  <c r="M2913" i="6"/>
  <c r="M2914" i="6"/>
  <c r="M2915" i="6"/>
  <c r="M2916" i="6"/>
  <c r="M2917" i="6"/>
  <c r="M2918" i="6"/>
  <c r="M2919" i="6"/>
  <c r="M2920" i="6"/>
  <c r="M2921" i="6"/>
  <c r="M2922" i="6"/>
  <c r="M2923" i="6"/>
  <c r="M2924" i="6"/>
  <c r="M2925" i="6"/>
  <c r="M2926" i="6"/>
  <c r="M2927" i="6"/>
  <c r="M2928" i="6"/>
  <c r="M2929" i="6"/>
  <c r="M2930" i="6"/>
  <c r="M2931" i="6"/>
  <c r="M2932" i="6"/>
  <c r="M2933" i="6"/>
  <c r="M2934" i="6"/>
  <c r="M2935" i="6"/>
  <c r="M2936" i="6"/>
  <c r="M2937" i="6"/>
  <c r="M2938" i="6"/>
  <c r="M2939" i="6"/>
  <c r="M2940" i="6"/>
  <c r="M2941" i="6"/>
  <c r="M2942" i="6"/>
  <c r="M2943" i="6"/>
  <c r="M2944" i="6"/>
  <c r="M2945" i="6"/>
  <c r="M2946" i="6"/>
  <c r="M2947" i="6"/>
  <c r="M2948" i="6"/>
  <c r="M2949" i="6"/>
  <c r="M2950" i="6"/>
  <c r="M2951" i="6"/>
  <c r="M2952" i="6"/>
  <c r="M2953" i="6"/>
  <c r="M2954" i="6"/>
  <c r="M2955" i="6"/>
  <c r="M2956" i="6"/>
  <c r="M2957" i="6"/>
  <c r="M2958" i="6"/>
  <c r="M2959" i="6"/>
  <c r="M2960" i="6"/>
  <c r="M2961" i="6"/>
  <c r="M2962" i="6"/>
  <c r="M2963" i="6"/>
  <c r="M2964" i="6"/>
  <c r="M2965" i="6"/>
  <c r="M2966" i="6"/>
  <c r="M2967" i="6"/>
  <c r="M2968" i="6"/>
  <c r="M2969" i="6"/>
  <c r="M2970" i="6"/>
  <c r="M2971" i="6"/>
  <c r="M2972" i="6"/>
  <c r="M2973" i="6"/>
  <c r="M2974" i="6"/>
  <c r="M2975" i="6"/>
  <c r="M2976" i="6"/>
  <c r="M2977" i="6"/>
  <c r="M2978" i="6"/>
  <c r="M2979" i="6"/>
  <c r="M2980" i="6"/>
  <c r="M2981" i="6"/>
  <c r="M2982" i="6"/>
  <c r="M2983" i="6"/>
  <c r="M2984" i="6"/>
  <c r="M2985" i="6"/>
  <c r="M2986" i="6"/>
  <c r="M2987" i="6"/>
  <c r="M2988" i="6"/>
  <c r="M2989" i="6"/>
  <c r="M2990" i="6"/>
  <c r="M2991" i="6"/>
  <c r="M2992" i="6"/>
  <c r="M2993" i="6"/>
  <c r="M2994" i="6"/>
  <c r="M2995" i="6"/>
  <c r="M2996" i="6"/>
  <c r="M2997" i="6"/>
  <c r="M2998" i="6"/>
  <c r="M2999" i="6"/>
  <c r="M3000" i="6"/>
  <c r="M3001" i="6"/>
  <c r="M3002" i="6"/>
  <c r="M3003" i="6"/>
  <c r="M3004" i="6"/>
  <c r="M3005" i="6"/>
  <c r="M3006" i="6"/>
  <c r="M3007" i="6"/>
  <c r="M3008" i="6"/>
  <c r="M3009" i="6"/>
  <c r="M3010" i="6"/>
  <c r="M3011" i="6"/>
  <c r="M3012" i="6"/>
  <c r="M3013" i="6"/>
  <c r="M3014" i="6"/>
  <c r="M3015" i="6"/>
  <c r="M3016" i="6"/>
  <c r="M3017" i="6"/>
  <c r="M3018" i="6"/>
  <c r="M3019" i="6"/>
  <c r="M3020" i="6"/>
  <c r="M3021" i="6"/>
  <c r="M3022" i="6"/>
  <c r="M3023" i="6"/>
  <c r="M3024" i="6"/>
  <c r="M3025" i="6"/>
  <c r="M3026" i="6"/>
  <c r="M3027" i="6"/>
  <c r="M3028" i="6"/>
  <c r="M3029" i="6"/>
  <c r="M3030" i="6"/>
  <c r="M3031" i="6"/>
  <c r="M3032" i="6"/>
  <c r="M3033" i="6"/>
  <c r="M3034" i="6"/>
  <c r="M3035" i="6"/>
  <c r="M3036" i="6"/>
  <c r="M3037" i="6"/>
  <c r="M3038" i="6"/>
  <c r="M3039" i="6"/>
  <c r="M3040" i="6"/>
  <c r="M3041" i="6"/>
  <c r="M3042" i="6"/>
  <c r="M3043" i="6"/>
  <c r="M3044" i="6"/>
  <c r="M3045" i="6"/>
  <c r="M3046" i="6"/>
  <c r="M3047" i="6"/>
  <c r="M3048" i="6"/>
  <c r="M3049" i="6"/>
  <c r="M3050" i="6"/>
  <c r="M3051" i="6"/>
  <c r="M3052" i="6"/>
  <c r="M3053" i="6"/>
  <c r="M3054" i="6"/>
  <c r="M3055" i="6"/>
  <c r="M3056" i="6"/>
  <c r="M3057" i="6"/>
  <c r="M3058" i="6"/>
  <c r="M3059" i="6"/>
  <c r="M3060" i="6"/>
  <c r="M3061" i="6"/>
  <c r="M3062" i="6"/>
  <c r="M3063" i="6"/>
  <c r="M3064" i="6"/>
  <c r="M3065" i="6"/>
  <c r="M3066" i="6"/>
  <c r="M3067" i="6"/>
  <c r="M3068" i="6"/>
  <c r="M3069" i="6"/>
  <c r="M3070" i="6"/>
  <c r="M3071" i="6"/>
  <c r="M3072" i="6"/>
  <c r="M3073" i="6"/>
  <c r="M3074" i="6"/>
  <c r="M3075" i="6"/>
  <c r="M3076" i="6"/>
  <c r="M3077" i="6"/>
  <c r="M3078" i="6"/>
  <c r="M3079" i="6"/>
  <c r="M3080" i="6"/>
  <c r="M3081" i="6"/>
  <c r="M3082" i="6"/>
  <c r="M3083" i="6"/>
  <c r="M3084" i="6"/>
  <c r="M3085" i="6"/>
  <c r="M3086" i="6"/>
  <c r="M3087" i="6"/>
  <c r="M3088" i="6"/>
  <c r="M3089" i="6"/>
  <c r="M3090" i="6"/>
  <c r="M3091" i="6"/>
  <c r="M3092" i="6"/>
  <c r="M3093" i="6"/>
  <c r="M3094" i="6"/>
  <c r="M3095" i="6"/>
  <c r="M3096" i="6"/>
  <c r="M3097" i="6"/>
  <c r="M3098" i="6"/>
  <c r="M3099" i="6"/>
  <c r="M3100" i="6"/>
  <c r="M3101" i="6"/>
  <c r="M3102" i="6"/>
  <c r="M3103" i="6"/>
  <c r="M3104" i="6"/>
  <c r="M3105" i="6"/>
  <c r="M3106" i="6"/>
  <c r="M3107" i="6"/>
  <c r="M3108" i="6"/>
  <c r="M3109" i="6"/>
  <c r="M3110" i="6"/>
  <c r="M3111" i="6"/>
  <c r="M3112" i="6"/>
  <c r="M3113" i="6"/>
  <c r="M3114" i="6"/>
  <c r="M3115" i="6"/>
  <c r="M3116" i="6"/>
  <c r="M3117" i="6"/>
  <c r="M3118" i="6"/>
  <c r="M3119" i="6"/>
  <c r="M3120" i="6"/>
  <c r="M3121" i="6"/>
  <c r="M3122" i="6"/>
  <c r="M3123" i="6"/>
  <c r="M3124" i="6"/>
  <c r="M3125" i="6"/>
  <c r="M3126" i="6"/>
  <c r="M3127" i="6"/>
  <c r="M3128" i="6"/>
  <c r="M3129" i="6"/>
  <c r="M3130" i="6"/>
  <c r="M3131" i="6"/>
  <c r="M3132" i="6"/>
  <c r="M3133" i="6"/>
  <c r="M3134" i="6"/>
  <c r="M3135" i="6"/>
  <c r="M3136" i="6"/>
  <c r="M3137" i="6"/>
  <c r="M3138" i="6"/>
  <c r="M3139" i="6"/>
  <c r="M3140" i="6"/>
  <c r="M3141" i="6"/>
  <c r="M3142" i="6"/>
  <c r="M3143" i="6"/>
  <c r="M3144" i="6"/>
  <c r="M3145" i="6"/>
  <c r="M3146" i="6"/>
  <c r="M3147" i="6"/>
  <c r="M3148" i="6"/>
  <c r="M3149" i="6"/>
  <c r="M3150" i="6"/>
  <c r="M3151" i="6"/>
  <c r="M3152" i="6"/>
  <c r="M3153" i="6"/>
  <c r="M3154" i="6"/>
  <c r="M3155" i="6"/>
  <c r="M3156" i="6"/>
  <c r="M3157" i="6"/>
  <c r="M3158" i="6"/>
  <c r="M3159" i="6"/>
  <c r="M3160" i="6"/>
  <c r="M3161" i="6"/>
  <c r="M3162" i="6"/>
  <c r="M3163" i="6"/>
  <c r="M3164" i="6"/>
  <c r="M3165" i="6"/>
  <c r="M3166" i="6"/>
  <c r="M3167" i="6"/>
  <c r="M3168" i="6"/>
  <c r="M3169" i="6"/>
  <c r="M3170" i="6"/>
  <c r="M3171" i="6"/>
  <c r="M3172" i="6"/>
  <c r="M3173" i="6"/>
  <c r="M3174" i="6"/>
  <c r="M3175" i="6"/>
  <c r="M3176" i="6"/>
  <c r="M3177" i="6"/>
  <c r="M3178" i="6"/>
  <c r="M3179" i="6"/>
  <c r="M3180" i="6"/>
  <c r="M3181" i="6"/>
  <c r="M3182" i="6"/>
  <c r="M3183" i="6"/>
  <c r="M3184" i="6"/>
  <c r="M3185" i="6"/>
  <c r="M3186" i="6"/>
  <c r="M3187" i="6"/>
  <c r="M3188" i="6"/>
  <c r="M3189" i="6"/>
  <c r="M3190" i="6"/>
  <c r="M3191" i="6"/>
  <c r="M3192" i="6"/>
  <c r="M3193" i="6"/>
  <c r="M3194" i="6"/>
  <c r="M3195" i="6"/>
  <c r="M3196" i="6"/>
  <c r="M3197" i="6"/>
  <c r="M3198" i="6"/>
  <c r="M3199" i="6"/>
  <c r="M3200" i="6"/>
  <c r="M3201" i="6"/>
  <c r="M3202" i="6"/>
  <c r="M3203" i="6"/>
  <c r="M3204" i="6"/>
  <c r="M3205" i="6"/>
  <c r="M3206" i="6"/>
  <c r="M3207" i="6"/>
  <c r="M3208" i="6"/>
  <c r="M3209" i="6"/>
  <c r="M3210" i="6"/>
  <c r="M3211" i="6"/>
  <c r="M3212" i="6"/>
  <c r="M3213" i="6"/>
  <c r="M3214" i="6"/>
  <c r="M3215" i="6"/>
  <c r="M3216" i="6"/>
  <c r="M3217" i="6"/>
  <c r="M3218" i="6"/>
  <c r="M3219" i="6"/>
  <c r="M3220" i="6"/>
  <c r="M3221" i="6"/>
  <c r="M3222" i="6"/>
  <c r="M3223" i="6"/>
  <c r="M3224" i="6"/>
  <c r="M3225" i="6"/>
  <c r="M3226" i="6"/>
  <c r="M3227" i="6"/>
  <c r="M3228" i="6"/>
  <c r="M3229" i="6"/>
  <c r="M3230" i="6"/>
  <c r="M3231" i="6"/>
  <c r="M3232" i="6"/>
  <c r="M3233" i="6"/>
  <c r="M3234" i="6"/>
  <c r="M3235" i="6"/>
  <c r="M3236" i="6"/>
  <c r="M3237" i="6"/>
  <c r="M3238" i="6"/>
  <c r="M3239" i="6"/>
  <c r="M3240" i="6"/>
  <c r="M3241" i="6"/>
  <c r="M3242" i="6"/>
  <c r="M3243" i="6"/>
  <c r="M3244" i="6"/>
  <c r="M3245" i="6"/>
  <c r="M3246" i="6"/>
  <c r="M3247" i="6"/>
  <c r="M3248" i="6"/>
  <c r="M3249" i="6"/>
  <c r="M3250" i="6"/>
  <c r="M3251" i="6"/>
  <c r="M3252" i="6"/>
  <c r="M3253" i="6"/>
  <c r="M3254" i="6"/>
  <c r="M3255" i="6"/>
  <c r="M3256" i="6"/>
  <c r="M3257" i="6"/>
  <c r="M3258" i="6"/>
  <c r="M3259" i="6"/>
  <c r="M3260" i="6"/>
  <c r="M3261" i="6"/>
  <c r="M3262" i="6"/>
  <c r="M3263" i="6"/>
  <c r="M3264" i="6"/>
  <c r="M3265" i="6"/>
  <c r="M3266" i="6"/>
  <c r="M3267" i="6"/>
  <c r="M3268" i="6"/>
  <c r="M3269" i="6"/>
  <c r="M3270" i="6"/>
  <c r="M3271" i="6"/>
  <c r="M3272" i="6"/>
  <c r="M3273" i="6"/>
  <c r="M3274" i="6"/>
  <c r="M3275" i="6"/>
  <c r="M3276" i="6"/>
  <c r="M3277" i="6"/>
  <c r="M3278" i="6"/>
  <c r="M3279" i="6"/>
  <c r="M3280" i="6"/>
  <c r="M3281" i="6"/>
  <c r="M3282" i="6"/>
  <c r="M3283" i="6"/>
  <c r="M3284" i="6"/>
  <c r="M3285" i="6"/>
  <c r="M3286" i="6"/>
  <c r="M3287" i="6"/>
  <c r="M3288" i="6"/>
  <c r="M3289" i="6"/>
  <c r="M3290" i="6"/>
  <c r="M3291" i="6"/>
  <c r="M3292" i="6"/>
  <c r="M3293" i="6"/>
  <c r="M3294" i="6"/>
  <c r="M3295" i="6"/>
  <c r="M3296" i="6"/>
  <c r="M3297" i="6"/>
  <c r="M3298" i="6"/>
  <c r="M3299" i="6"/>
  <c r="M3300" i="6"/>
  <c r="M3301" i="6"/>
  <c r="M3302" i="6"/>
  <c r="M3303" i="6"/>
  <c r="M3304" i="6"/>
  <c r="M3305" i="6"/>
  <c r="M3306" i="6"/>
  <c r="M3307" i="6"/>
  <c r="M3308" i="6"/>
  <c r="M3309" i="6"/>
  <c r="M3310" i="6"/>
  <c r="M3311" i="6"/>
  <c r="M3312" i="6"/>
  <c r="M3313" i="6"/>
  <c r="M3314" i="6"/>
  <c r="M3315" i="6"/>
  <c r="M3316" i="6"/>
  <c r="M3317" i="6"/>
  <c r="M3318" i="6"/>
  <c r="M3319" i="6"/>
  <c r="M3320" i="6"/>
  <c r="M3321" i="6"/>
  <c r="M3322" i="6"/>
  <c r="M3323" i="6"/>
  <c r="M3324" i="6"/>
  <c r="M3325" i="6"/>
  <c r="M3326" i="6"/>
  <c r="M3327" i="6"/>
  <c r="M3328" i="6"/>
  <c r="M3329" i="6"/>
  <c r="M3330" i="6"/>
  <c r="M3331" i="6"/>
  <c r="M3332" i="6"/>
  <c r="M3333" i="6"/>
  <c r="M3334" i="6"/>
  <c r="M3335" i="6"/>
  <c r="M3336" i="6"/>
  <c r="M3337" i="6"/>
  <c r="M3338" i="6"/>
  <c r="M3339" i="6"/>
  <c r="M3340" i="6"/>
  <c r="M3341" i="6"/>
  <c r="M3342" i="6"/>
  <c r="M3343" i="6"/>
  <c r="M3344" i="6"/>
  <c r="M3345" i="6"/>
  <c r="M3346" i="6"/>
  <c r="M3347" i="6"/>
  <c r="M3348" i="6"/>
  <c r="M3349" i="6"/>
  <c r="M3350" i="6"/>
  <c r="M3351" i="6"/>
  <c r="M3352" i="6"/>
  <c r="M3353" i="6"/>
  <c r="M3354" i="6"/>
  <c r="M3355" i="6"/>
  <c r="M3356" i="6"/>
  <c r="M3357" i="6"/>
  <c r="M3358" i="6"/>
  <c r="M3359" i="6"/>
  <c r="M3360" i="6"/>
  <c r="M3361" i="6"/>
  <c r="M3362" i="6"/>
  <c r="M3363" i="6"/>
  <c r="M3364" i="6"/>
  <c r="M3365" i="6"/>
  <c r="M3366" i="6"/>
  <c r="M3367" i="6"/>
  <c r="M3368" i="6"/>
  <c r="M3369" i="6"/>
  <c r="M3370" i="6"/>
  <c r="M3371" i="6"/>
  <c r="M3372" i="6"/>
  <c r="M3373" i="6"/>
  <c r="M3374" i="6"/>
  <c r="M3375" i="6"/>
  <c r="M3376" i="6"/>
  <c r="M3377" i="6"/>
  <c r="M3378" i="6"/>
  <c r="M3379" i="6"/>
  <c r="M3380" i="6"/>
  <c r="M3381" i="6"/>
  <c r="M3382" i="6"/>
  <c r="M3383" i="6"/>
  <c r="M3384" i="6"/>
  <c r="M3385" i="6"/>
  <c r="M3386" i="6"/>
  <c r="M3387" i="6"/>
  <c r="M3388" i="6"/>
  <c r="M3389" i="6"/>
  <c r="M3390" i="6"/>
  <c r="M3391" i="6"/>
  <c r="M3392" i="6"/>
  <c r="M3393" i="6"/>
  <c r="M3394" i="6"/>
  <c r="M3395" i="6"/>
  <c r="M3396" i="6"/>
  <c r="M3397" i="6"/>
  <c r="M3398" i="6"/>
  <c r="M3399" i="6"/>
  <c r="M3400" i="6"/>
  <c r="M3401" i="6"/>
  <c r="M3402" i="6"/>
  <c r="M3403" i="6"/>
  <c r="M3404" i="6"/>
  <c r="M3405" i="6"/>
  <c r="M3406" i="6"/>
  <c r="M3407" i="6"/>
  <c r="M3408" i="6"/>
  <c r="M3409" i="6"/>
  <c r="M3410" i="6"/>
  <c r="M3411" i="6"/>
  <c r="M3412" i="6"/>
  <c r="M3413" i="6"/>
  <c r="M3414" i="6"/>
  <c r="M3415" i="6"/>
  <c r="M3416" i="6"/>
  <c r="M3417" i="6"/>
  <c r="M3418" i="6"/>
  <c r="M3419" i="6"/>
  <c r="M3420" i="6"/>
  <c r="M3421" i="6"/>
  <c r="M3422" i="6"/>
  <c r="M3423" i="6"/>
  <c r="M3424" i="6"/>
  <c r="M3425" i="6"/>
  <c r="M3426" i="6"/>
  <c r="M3427" i="6"/>
  <c r="M3428" i="6"/>
  <c r="M3429" i="6"/>
  <c r="M3430" i="6"/>
  <c r="M3431" i="6"/>
  <c r="M3432" i="6"/>
  <c r="M3433" i="6"/>
  <c r="M3434" i="6"/>
  <c r="M3435" i="6"/>
  <c r="M3436" i="6"/>
  <c r="M3437" i="6"/>
  <c r="M3438" i="6"/>
  <c r="M3439" i="6"/>
  <c r="M3440" i="6"/>
  <c r="M3441" i="6"/>
  <c r="M3442" i="6"/>
  <c r="M3443" i="6"/>
  <c r="M3444" i="6"/>
  <c r="M3445" i="6"/>
  <c r="M3446" i="6"/>
  <c r="M3447" i="6"/>
  <c r="M3448" i="6"/>
  <c r="M3449" i="6"/>
  <c r="M3450" i="6"/>
  <c r="M3451" i="6"/>
  <c r="M3452" i="6"/>
  <c r="M3453" i="6"/>
  <c r="M3454" i="6"/>
  <c r="M3455" i="6"/>
  <c r="M3456" i="6"/>
  <c r="M3457" i="6"/>
  <c r="M3458" i="6"/>
  <c r="M3459" i="6"/>
  <c r="M3460" i="6"/>
  <c r="M3461" i="6"/>
  <c r="M3462" i="6"/>
  <c r="M3463" i="6"/>
  <c r="M3464" i="6"/>
  <c r="M3465" i="6"/>
  <c r="M3466" i="6"/>
  <c r="M3467" i="6"/>
  <c r="M3468" i="6"/>
  <c r="M3469" i="6"/>
  <c r="M3470" i="6"/>
  <c r="M3471" i="6"/>
  <c r="M3472" i="6"/>
  <c r="M3473" i="6"/>
  <c r="M3474" i="6"/>
  <c r="M3475" i="6"/>
  <c r="M3476" i="6"/>
  <c r="M3477" i="6"/>
  <c r="M3478" i="6"/>
  <c r="M3479" i="6"/>
  <c r="M3480" i="6"/>
  <c r="M3481" i="6"/>
  <c r="M3482" i="6"/>
  <c r="M3483" i="6"/>
  <c r="M3484" i="6"/>
  <c r="M3485" i="6"/>
  <c r="M3486" i="6"/>
  <c r="M3487" i="6"/>
  <c r="M3488" i="6"/>
  <c r="M3489" i="6"/>
  <c r="M3490" i="6"/>
  <c r="M3491" i="6"/>
  <c r="M3492" i="6"/>
  <c r="M3493" i="6"/>
  <c r="M3494" i="6"/>
  <c r="M3495" i="6"/>
  <c r="M3496" i="6"/>
  <c r="M3497" i="6"/>
  <c r="M3498" i="6"/>
  <c r="M3499" i="6"/>
  <c r="M3500" i="6"/>
  <c r="M3501" i="6"/>
  <c r="M3502" i="6"/>
  <c r="M3503" i="6"/>
  <c r="M3504" i="6"/>
  <c r="M3505" i="6"/>
  <c r="M3506" i="6"/>
  <c r="M3507" i="6"/>
  <c r="M3508" i="6"/>
  <c r="M3509" i="6"/>
  <c r="M3510" i="6"/>
  <c r="M3511" i="6"/>
  <c r="M3512" i="6"/>
  <c r="M3513" i="6"/>
  <c r="M3514" i="6"/>
  <c r="M3515" i="6"/>
  <c r="M3516" i="6"/>
  <c r="M3517" i="6"/>
  <c r="M3518" i="6"/>
  <c r="M3519" i="6"/>
  <c r="M3520" i="6"/>
  <c r="M3521" i="6"/>
  <c r="M3522" i="6"/>
  <c r="M3523" i="6"/>
  <c r="M3524" i="6"/>
  <c r="M3525" i="6"/>
  <c r="M3526" i="6"/>
  <c r="M3527" i="6"/>
  <c r="M3528" i="6"/>
  <c r="M3529" i="6"/>
  <c r="M3530" i="6"/>
  <c r="M3531" i="6"/>
  <c r="M3532" i="6"/>
  <c r="M3533" i="6"/>
  <c r="M3534" i="6"/>
  <c r="M3535" i="6"/>
  <c r="M3536" i="6"/>
  <c r="M3537" i="6"/>
  <c r="M3538" i="6"/>
  <c r="M3539" i="6"/>
  <c r="M3540" i="6"/>
  <c r="M3541" i="6"/>
  <c r="M3542" i="6"/>
  <c r="M3543" i="6"/>
  <c r="M3544" i="6"/>
  <c r="M3545" i="6"/>
  <c r="M3546" i="6"/>
  <c r="M3547" i="6"/>
  <c r="M3548" i="6"/>
  <c r="M3549" i="6"/>
  <c r="M3550" i="6"/>
  <c r="M3551" i="6"/>
  <c r="M3552" i="6"/>
  <c r="M3553" i="6"/>
  <c r="M3554" i="6"/>
  <c r="M3555" i="6"/>
  <c r="M3556" i="6"/>
  <c r="M3557" i="6"/>
  <c r="M3558" i="6"/>
  <c r="M3559" i="6"/>
  <c r="M3560" i="6"/>
  <c r="M3561" i="6"/>
  <c r="M3562" i="6"/>
  <c r="M3563" i="6"/>
  <c r="M3564" i="6"/>
  <c r="M3565" i="6"/>
  <c r="M3566" i="6"/>
  <c r="M3567" i="6"/>
  <c r="M3568" i="6"/>
  <c r="M3569" i="6"/>
  <c r="M3570" i="6"/>
  <c r="M3571" i="6"/>
  <c r="M3572" i="6"/>
  <c r="M3573" i="6"/>
  <c r="M3574" i="6"/>
  <c r="M3575" i="6"/>
  <c r="M3576" i="6"/>
  <c r="M3577" i="6"/>
  <c r="M3578" i="6"/>
  <c r="M3579" i="6"/>
  <c r="M3580" i="6"/>
  <c r="M3581" i="6"/>
  <c r="M3582" i="6"/>
  <c r="M3583" i="6"/>
  <c r="M3584" i="6"/>
  <c r="M3585" i="6"/>
  <c r="M3586" i="6"/>
  <c r="M3587" i="6"/>
  <c r="M3588" i="6"/>
  <c r="M3589" i="6"/>
  <c r="M3590" i="6"/>
  <c r="M3591" i="6"/>
  <c r="M3592" i="6"/>
  <c r="M3593" i="6"/>
  <c r="M3594" i="6"/>
  <c r="M3595" i="6"/>
  <c r="M3596" i="6"/>
  <c r="M3597" i="6"/>
  <c r="M3598" i="6"/>
  <c r="M3599" i="6"/>
  <c r="M3600" i="6"/>
  <c r="M3601" i="6"/>
  <c r="M3602" i="6"/>
  <c r="M3603" i="6"/>
  <c r="M3604" i="6"/>
  <c r="M3605" i="6"/>
  <c r="M3606" i="6"/>
  <c r="M3607" i="6"/>
  <c r="M3608" i="6"/>
  <c r="M3609" i="6"/>
  <c r="M3610" i="6"/>
  <c r="M3611" i="6"/>
  <c r="M3612" i="6"/>
  <c r="M3613" i="6"/>
  <c r="M3614" i="6"/>
  <c r="M3615" i="6"/>
  <c r="M3616" i="6"/>
  <c r="M3617" i="6"/>
  <c r="M3618" i="6"/>
  <c r="M3619" i="6"/>
  <c r="M3620" i="6"/>
  <c r="M3621" i="6"/>
  <c r="M3622" i="6"/>
  <c r="M3623" i="6"/>
  <c r="M3624" i="6"/>
  <c r="M3625" i="6"/>
  <c r="M3626" i="6"/>
  <c r="M3627" i="6"/>
  <c r="M3628" i="6"/>
  <c r="M3629" i="6"/>
  <c r="M3630" i="6"/>
  <c r="M3631" i="6"/>
  <c r="M3632" i="6"/>
  <c r="M3633" i="6"/>
  <c r="M3634" i="6"/>
  <c r="M3635" i="6"/>
  <c r="M3636" i="6"/>
  <c r="M3637" i="6"/>
  <c r="M3638" i="6"/>
  <c r="M3639" i="6"/>
  <c r="M3640" i="6"/>
  <c r="M3641" i="6"/>
  <c r="M3642" i="6"/>
  <c r="M3643" i="6"/>
  <c r="M3644" i="6"/>
  <c r="M3645" i="6"/>
  <c r="M3646" i="6"/>
  <c r="M3647" i="6"/>
  <c r="M3648" i="6"/>
  <c r="M3649" i="6"/>
  <c r="M3650" i="6"/>
  <c r="M3651" i="6"/>
  <c r="M3652" i="6"/>
  <c r="M3653" i="6"/>
  <c r="M3654" i="6"/>
  <c r="M3655" i="6"/>
  <c r="M3656" i="6"/>
  <c r="M3657" i="6"/>
  <c r="M3658" i="6"/>
  <c r="M3659" i="6"/>
  <c r="M3660" i="6"/>
  <c r="M3661" i="6"/>
  <c r="M3662" i="6"/>
  <c r="M3663" i="6"/>
  <c r="M3664" i="6"/>
  <c r="M3665" i="6"/>
  <c r="M3666" i="6"/>
  <c r="M3667" i="6"/>
  <c r="M3668" i="6"/>
  <c r="M3669" i="6"/>
  <c r="M3670" i="6"/>
  <c r="M3671" i="6"/>
  <c r="M3672" i="6"/>
  <c r="M3673" i="6"/>
  <c r="M3674" i="6"/>
  <c r="M3675" i="6"/>
  <c r="M3676" i="6"/>
  <c r="M3677" i="6"/>
  <c r="M3678" i="6"/>
  <c r="M3679" i="6"/>
  <c r="M3680" i="6"/>
  <c r="M3681" i="6"/>
  <c r="M3682" i="6"/>
  <c r="M3683" i="6"/>
  <c r="M3684" i="6"/>
  <c r="M3685" i="6"/>
  <c r="M3686" i="6"/>
  <c r="M3687" i="6"/>
  <c r="M3688" i="6"/>
  <c r="M3689" i="6"/>
  <c r="M3690" i="6"/>
  <c r="M3691" i="6"/>
  <c r="M3692" i="6"/>
  <c r="M3693" i="6"/>
  <c r="M3694" i="6"/>
  <c r="M3695" i="6"/>
  <c r="M3696" i="6"/>
  <c r="M3697" i="6"/>
  <c r="M3698" i="6"/>
  <c r="M3699" i="6"/>
  <c r="M3700" i="6"/>
  <c r="M3701" i="6"/>
  <c r="M3702" i="6"/>
  <c r="M3703" i="6"/>
  <c r="M3704" i="6"/>
  <c r="M3705" i="6"/>
  <c r="M3706" i="6"/>
  <c r="M3707" i="6"/>
  <c r="M3708" i="6"/>
  <c r="M3709" i="6"/>
  <c r="M3710" i="6"/>
  <c r="M3711" i="6"/>
  <c r="M3712" i="6"/>
  <c r="M3713" i="6"/>
  <c r="M3714" i="6"/>
  <c r="M3715" i="6"/>
  <c r="M3716" i="6"/>
  <c r="M3717" i="6"/>
  <c r="M3718" i="6"/>
  <c r="M3719" i="6"/>
  <c r="M3720" i="6"/>
  <c r="M3721" i="6"/>
  <c r="M3722" i="6"/>
  <c r="M3723" i="6"/>
  <c r="M3724" i="6"/>
  <c r="M3725" i="6"/>
  <c r="M3726" i="6"/>
  <c r="M3727" i="6"/>
  <c r="M3728" i="6"/>
  <c r="M3729" i="6"/>
  <c r="M3730" i="6"/>
  <c r="M3731" i="6"/>
  <c r="M3732" i="6"/>
  <c r="M3733" i="6"/>
  <c r="M3734" i="6"/>
  <c r="M3735" i="6"/>
  <c r="M3736" i="6"/>
  <c r="M3737" i="6"/>
  <c r="M3738" i="6"/>
  <c r="M3739" i="6"/>
  <c r="M3740" i="6"/>
  <c r="M3741" i="6"/>
  <c r="M3742" i="6"/>
  <c r="M3743" i="6"/>
  <c r="M3744" i="6"/>
  <c r="M3745" i="6"/>
  <c r="M3746" i="6"/>
  <c r="M3747" i="6"/>
  <c r="M3748" i="6"/>
  <c r="M3749" i="6"/>
  <c r="M3750" i="6"/>
  <c r="M3751" i="6"/>
  <c r="M3752" i="6"/>
  <c r="M3753" i="6"/>
  <c r="M3754" i="6"/>
  <c r="M3755" i="6"/>
  <c r="M3756" i="6"/>
  <c r="M3757" i="6"/>
  <c r="M3758" i="6"/>
  <c r="M3759" i="6"/>
  <c r="M3760" i="6"/>
  <c r="M3761" i="6"/>
  <c r="M3762" i="6"/>
  <c r="M3763" i="6"/>
  <c r="M3764" i="6"/>
  <c r="M3765" i="6"/>
  <c r="M3766" i="6"/>
  <c r="M3767" i="6"/>
  <c r="M3768" i="6"/>
  <c r="M3769" i="6"/>
  <c r="M3770" i="6"/>
  <c r="M3771" i="6"/>
  <c r="M3772" i="6"/>
  <c r="M3773" i="6"/>
  <c r="M3774" i="6"/>
  <c r="M3775" i="6"/>
  <c r="M3776" i="6"/>
  <c r="M3777" i="6"/>
  <c r="M3778" i="6"/>
  <c r="M3779" i="6"/>
  <c r="M3780" i="6"/>
  <c r="M3781" i="6"/>
  <c r="M3782" i="6"/>
  <c r="M3783" i="6"/>
  <c r="M3784" i="6"/>
  <c r="M3785" i="6"/>
  <c r="M3786" i="6"/>
  <c r="M3787" i="6"/>
  <c r="M3788" i="6"/>
  <c r="M3789" i="6"/>
  <c r="M3790" i="6"/>
  <c r="M3791" i="6"/>
  <c r="M3792" i="6"/>
  <c r="M3793" i="6"/>
  <c r="M3794" i="6"/>
  <c r="M3795" i="6"/>
  <c r="M3796" i="6"/>
  <c r="M3797" i="6"/>
  <c r="M3798" i="6"/>
  <c r="M3799" i="6"/>
  <c r="M3800" i="6"/>
  <c r="M3801" i="6"/>
  <c r="M3802" i="6"/>
  <c r="M3803" i="6"/>
  <c r="M3804" i="6"/>
  <c r="M3805" i="6"/>
  <c r="M3806" i="6"/>
  <c r="M3807" i="6"/>
  <c r="M3808" i="6"/>
  <c r="M3809" i="6"/>
  <c r="M3810" i="6"/>
  <c r="M3811" i="6"/>
  <c r="M3812" i="6"/>
  <c r="M3813" i="6"/>
  <c r="M3814" i="6"/>
  <c r="M3815" i="6"/>
  <c r="M3816" i="6"/>
  <c r="M3817" i="6"/>
  <c r="M3818" i="6"/>
  <c r="M3819" i="6"/>
  <c r="M3820" i="6"/>
  <c r="M3821" i="6"/>
  <c r="M3822" i="6"/>
  <c r="M3823" i="6"/>
  <c r="M3824" i="6"/>
  <c r="M3825" i="6"/>
  <c r="M3826" i="6"/>
  <c r="M3827" i="6"/>
  <c r="M3828" i="6"/>
  <c r="M3829" i="6"/>
  <c r="M3830" i="6"/>
  <c r="M3831" i="6"/>
  <c r="M3832" i="6"/>
  <c r="M3833" i="6"/>
  <c r="M3834" i="6"/>
  <c r="M3835" i="6"/>
  <c r="M3836" i="6"/>
  <c r="M3837" i="6"/>
  <c r="M3838" i="6"/>
  <c r="M3839" i="6"/>
  <c r="M3840" i="6"/>
  <c r="M3841" i="6"/>
  <c r="M3842" i="6"/>
  <c r="M3843" i="6"/>
  <c r="M3844" i="6"/>
  <c r="M3845" i="6"/>
  <c r="M3846" i="6"/>
  <c r="M3847" i="6"/>
  <c r="M3848" i="6"/>
  <c r="M3849" i="6"/>
  <c r="M3850" i="6"/>
  <c r="M3851" i="6"/>
  <c r="M3852" i="6"/>
  <c r="M3853" i="6"/>
  <c r="M3854" i="6"/>
  <c r="M3855" i="6"/>
  <c r="M3856" i="6"/>
  <c r="M3857" i="6"/>
  <c r="M3858" i="6"/>
  <c r="M3859" i="6"/>
  <c r="M3860" i="6"/>
  <c r="M3861" i="6"/>
  <c r="M3862" i="6"/>
  <c r="M3863" i="6"/>
  <c r="M3864" i="6"/>
  <c r="M3865" i="6"/>
  <c r="M3866" i="6"/>
  <c r="M3867" i="6"/>
  <c r="M3868" i="6"/>
  <c r="M3869" i="6"/>
  <c r="M3870" i="6"/>
  <c r="M3871" i="6"/>
  <c r="M3872" i="6"/>
  <c r="M3873" i="6"/>
  <c r="M3874" i="6"/>
  <c r="M3875" i="6"/>
  <c r="M3876" i="6"/>
  <c r="M3877" i="6"/>
  <c r="M3878" i="6"/>
  <c r="M3879" i="6"/>
  <c r="M3880" i="6"/>
  <c r="M3881" i="6"/>
  <c r="M3882" i="6"/>
  <c r="M3883" i="6"/>
  <c r="M3884" i="6"/>
  <c r="M3885" i="6"/>
  <c r="M3886" i="6"/>
  <c r="M3887" i="6"/>
  <c r="M3888" i="6"/>
  <c r="M3889" i="6"/>
  <c r="M3890" i="6"/>
  <c r="M3891" i="6"/>
  <c r="M3892" i="6"/>
  <c r="M3893" i="6"/>
  <c r="M3894" i="6"/>
  <c r="M3895" i="6"/>
  <c r="M3896" i="6"/>
  <c r="M3897" i="6"/>
  <c r="M3898" i="6"/>
  <c r="M3899" i="6"/>
  <c r="M3900" i="6"/>
  <c r="M3901" i="6"/>
  <c r="M3902" i="6"/>
  <c r="M3903" i="6"/>
  <c r="M3904" i="6"/>
  <c r="M3905" i="6"/>
  <c r="M3906" i="6"/>
  <c r="M3907" i="6"/>
  <c r="M3908" i="6"/>
  <c r="M3909" i="6"/>
  <c r="M3910" i="6"/>
  <c r="M3911" i="6"/>
  <c r="M3912" i="6"/>
  <c r="M3913" i="6"/>
  <c r="M3914" i="6"/>
  <c r="M3915" i="6"/>
  <c r="M3916" i="6"/>
  <c r="M3917" i="6"/>
  <c r="M3918" i="6"/>
  <c r="M3919" i="6"/>
  <c r="M3920" i="6"/>
  <c r="M3921" i="6"/>
  <c r="M3922" i="6"/>
  <c r="M3923" i="6"/>
  <c r="M3924" i="6"/>
  <c r="M3925" i="6"/>
  <c r="M3926" i="6"/>
  <c r="M3927" i="6"/>
  <c r="M3928" i="6"/>
  <c r="M3929" i="6"/>
  <c r="M3930" i="6"/>
  <c r="M3931" i="6"/>
  <c r="M3932" i="6"/>
  <c r="M3933" i="6"/>
  <c r="M3934" i="6"/>
  <c r="M3935" i="6"/>
  <c r="M3936" i="6"/>
  <c r="M3937" i="6"/>
  <c r="M3938" i="6"/>
  <c r="M3939" i="6"/>
  <c r="M3940" i="6"/>
  <c r="M3941" i="6"/>
  <c r="M3942" i="6"/>
  <c r="M3943" i="6"/>
  <c r="M3944" i="6"/>
  <c r="M3945" i="6"/>
  <c r="M3946" i="6"/>
  <c r="M3947" i="6"/>
  <c r="M3948" i="6"/>
  <c r="M3949" i="6"/>
  <c r="M3950" i="6"/>
  <c r="M3951" i="6"/>
  <c r="M3952" i="6"/>
  <c r="M3953" i="6"/>
  <c r="M3954" i="6"/>
  <c r="M3955" i="6"/>
  <c r="M3956" i="6"/>
  <c r="M3957" i="6"/>
  <c r="M3958" i="6"/>
  <c r="M3959" i="6"/>
  <c r="M3960" i="6"/>
  <c r="M3961" i="6"/>
  <c r="M3962" i="6"/>
  <c r="M3963" i="6"/>
  <c r="M3964" i="6"/>
  <c r="M3965" i="6"/>
  <c r="M3966" i="6"/>
  <c r="M3967" i="6"/>
  <c r="M3968" i="6"/>
  <c r="M3969" i="6"/>
  <c r="M3970" i="6"/>
  <c r="M3971" i="6"/>
  <c r="M3972" i="6"/>
  <c r="M3973" i="6"/>
  <c r="M3974" i="6"/>
  <c r="M3975" i="6"/>
  <c r="M3976" i="6"/>
  <c r="M3977" i="6"/>
  <c r="M3978" i="6"/>
  <c r="M3979" i="6"/>
  <c r="M3980" i="6"/>
  <c r="M3981" i="6"/>
  <c r="M3982" i="6"/>
  <c r="M3983" i="6"/>
  <c r="M3984" i="6"/>
  <c r="M3985" i="6"/>
  <c r="M3986" i="6"/>
  <c r="M3987" i="6"/>
  <c r="M3988" i="6"/>
  <c r="M3989" i="6"/>
  <c r="M3990" i="6"/>
  <c r="M3991" i="6"/>
  <c r="M3992" i="6"/>
  <c r="M3993" i="6"/>
  <c r="M3994" i="6"/>
  <c r="M3995" i="6"/>
  <c r="M3996" i="6"/>
  <c r="M3997" i="6"/>
  <c r="M3998" i="6"/>
  <c r="M3999" i="6"/>
  <c r="M4000" i="6"/>
  <c r="M4001" i="6"/>
  <c r="M4002" i="6"/>
  <c r="M4003" i="6"/>
  <c r="M4004" i="6"/>
  <c r="M4005" i="6"/>
  <c r="M4006" i="6"/>
  <c r="M4007" i="6"/>
  <c r="M4008" i="6"/>
  <c r="M4009" i="6"/>
  <c r="M4010" i="6"/>
  <c r="M4011" i="6"/>
  <c r="M4012" i="6"/>
  <c r="M4013" i="6"/>
  <c r="M4014" i="6"/>
  <c r="M4015" i="6"/>
  <c r="M4016" i="6"/>
  <c r="M4017" i="6"/>
  <c r="M4018" i="6"/>
  <c r="M4019" i="6"/>
  <c r="M4020" i="6"/>
  <c r="M4021" i="6"/>
  <c r="M4022" i="6"/>
  <c r="M4023" i="6"/>
  <c r="M4024" i="6"/>
  <c r="M4025" i="6"/>
  <c r="M4026" i="6"/>
  <c r="M4027" i="6"/>
  <c r="M4028" i="6"/>
  <c r="M4029" i="6"/>
  <c r="M4030" i="6"/>
  <c r="M4031" i="6"/>
  <c r="M4032" i="6"/>
  <c r="M4033" i="6"/>
  <c r="M4034" i="6"/>
  <c r="M4035" i="6"/>
  <c r="M4036" i="6"/>
  <c r="M4037" i="6"/>
  <c r="M4038" i="6"/>
  <c r="M4039" i="6"/>
  <c r="M4040" i="6"/>
  <c r="M4041" i="6"/>
  <c r="M4042" i="6"/>
  <c r="M4043" i="6"/>
  <c r="M4044" i="6"/>
  <c r="M4045" i="6"/>
  <c r="M4046" i="6"/>
  <c r="M4047" i="6"/>
  <c r="M4048" i="6"/>
  <c r="M4049" i="6"/>
  <c r="M4050" i="6"/>
  <c r="M4051" i="6"/>
  <c r="M4052" i="6"/>
  <c r="M4053" i="6"/>
  <c r="M4054" i="6"/>
  <c r="M4055" i="6"/>
  <c r="M4056" i="6"/>
  <c r="M4057" i="6"/>
  <c r="M4058" i="6"/>
  <c r="M4059" i="6"/>
  <c r="M4060" i="6"/>
  <c r="M4061" i="6"/>
  <c r="M4062" i="6"/>
  <c r="M4063" i="6"/>
  <c r="M4064" i="6"/>
  <c r="M4065" i="6"/>
  <c r="M4066" i="6"/>
  <c r="M4067" i="6"/>
  <c r="M4068" i="6"/>
  <c r="M4069" i="6"/>
  <c r="M4070" i="6"/>
  <c r="M4071" i="6"/>
  <c r="M4072" i="6"/>
  <c r="M4073" i="6"/>
  <c r="M4074" i="6"/>
  <c r="M4075" i="6"/>
  <c r="M4076" i="6"/>
  <c r="M4077" i="6"/>
  <c r="M4078" i="6"/>
  <c r="M4079" i="6"/>
  <c r="M4080" i="6"/>
  <c r="M4081" i="6"/>
  <c r="M4082" i="6"/>
  <c r="M4083" i="6"/>
  <c r="M4084" i="6"/>
  <c r="M4085" i="6"/>
  <c r="M4086" i="6"/>
  <c r="M4087" i="6"/>
  <c r="M4088" i="6"/>
  <c r="M4089" i="6"/>
  <c r="M4090" i="6"/>
  <c r="M4091" i="6"/>
  <c r="M4092" i="6"/>
  <c r="M4093" i="6"/>
  <c r="M4094" i="6"/>
  <c r="M4095" i="6"/>
  <c r="M4096" i="6"/>
  <c r="M4097" i="6"/>
  <c r="M4098" i="6"/>
  <c r="M4099" i="6"/>
  <c r="M4100" i="6"/>
  <c r="M4101" i="6"/>
  <c r="M4102" i="6"/>
  <c r="M4103" i="6"/>
  <c r="M4104" i="6"/>
  <c r="M4105" i="6"/>
  <c r="M4106" i="6"/>
  <c r="M4107" i="6"/>
  <c r="M4108" i="6"/>
  <c r="M4109" i="6"/>
  <c r="M4110" i="6"/>
  <c r="M4111" i="6"/>
  <c r="M4112" i="6"/>
  <c r="M4113" i="6"/>
  <c r="M4114" i="6"/>
  <c r="M4115" i="6"/>
  <c r="M4116" i="6"/>
  <c r="M4117" i="6"/>
  <c r="M4118" i="6"/>
  <c r="M4119" i="6"/>
  <c r="M4120" i="6"/>
  <c r="M4121" i="6"/>
  <c r="M4122" i="6"/>
  <c r="M4123" i="6"/>
  <c r="M4124" i="6"/>
  <c r="M4125" i="6"/>
  <c r="M4126" i="6"/>
  <c r="M4127" i="6"/>
  <c r="M4128" i="6"/>
  <c r="M4129" i="6"/>
  <c r="M4130" i="6"/>
  <c r="M4131" i="6"/>
  <c r="M4132" i="6"/>
  <c r="M4133" i="6"/>
  <c r="M4134" i="6"/>
  <c r="M4135" i="6"/>
  <c r="M4136" i="6"/>
  <c r="M4137" i="6"/>
  <c r="M4138" i="6"/>
  <c r="M4139" i="6"/>
  <c r="M4140" i="6"/>
  <c r="M4141" i="6"/>
  <c r="M4142" i="6"/>
  <c r="M4143" i="6"/>
  <c r="M4144" i="6"/>
  <c r="M4145" i="6"/>
  <c r="M4146" i="6"/>
  <c r="M4147" i="6"/>
  <c r="M4148" i="6"/>
  <c r="M4149" i="6"/>
  <c r="M4150" i="6"/>
  <c r="M4151" i="6"/>
  <c r="M4152" i="6"/>
  <c r="M4153" i="6"/>
  <c r="M4154" i="6"/>
  <c r="M4155" i="6"/>
  <c r="M4156" i="6"/>
  <c r="M4157" i="6"/>
  <c r="M4158" i="6"/>
  <c r="M4159" i="6"/>
  <c r="M4160" i="6"/>
  <c r="M4161" i="6"/>
  <c r="M4162" i="6"/>
  <c r="M4163" i="6"/>
  <c r="M4164" i="6"/>
  <c r="M4165" i="6"/>
  <c r="M4166" i="6"/>
  <c r="M4167" i="6"/>
  <c r="M4168" i="6"/>
  <c r="M4169" i="6"/>
  <c r="M4170" i="6"/>
  <c r="M4171" i="6"/>
  <c r="M4172" i="6"/>
  <c r="M4173" i="6"/>
  <c r="M4174" i="6"/>
  <c r="M4175" i="6"/>
  <c r="M4176" i="6"/>
  <c r="M4177" i="6"/>
  <c r="M4178" i="6"/>
  <c r="M4179" i="6"/>
  <c r="M4180" i="6"/>
  <c r="M4181" i="6"/>
  <c r="M4182" i="6"/>
  <c r="M4183" i="6"/>
  <c r="M4184" i="6"/>
  <c r="M4185" i="6"/>
  <c r="M4186" i="6"/>
  <c r="M4187" i="6"/>
  <c r="M4188" i="6"/>
  <c r="M4189" i="6"/>
  <c r="M4190" i="6"/>
  <c r="M4191" i="6"/>
  <c r="M4192" i="6"/>
  <c r="M4193" i="6"/>
  <c r="M4194" i="6"/>
  <c r="M4195" i="6"/>
  <c r="M4196" i="6"/>
  <c r="M4197" i="6"/>
  <c r="M4198" i="6"/>
  <c r="M4199" i="6"/>
  <c r="M4200" i="6"/>
  <c r="M4201" i="6"/>
  <c r="M4202" i="6"/>
  <c r="M4203" i="6"/>
  <c r="M4204" i="6"/>
  <c r="M4205" i="6"/>
  <c r="M4206" i="6"/>
  <c r="M4207" i="6"/>
  <c r="M4208" i="6"/>
  <c r="M4209" i="6"/>
  <c r="M4210" i="6"/>
  <c r="M4211" i="6"/>
  <c r="M4212" i="6"/>
  <c r="M4213" i="6"/>
  <c r="M4214" i="6"/>
  <c r="M4215" i="6"/>
  <c r="M4216" i="6"/>
  <c r="M4217" i="6"/>
  <c r="M4218" i="6"/>
  <c r="M4219" i="6"/>
  <c r="M4220" i="6"/>
  <c r="M4221" i="6"/>
  <c r="M4222" i="6"/>
  <c r="M4223" i="6"/>
  <c r="M4224" i="6"/>
  <c r="M4225" i="6"/>
  <c r="M4226" i="6"/>
  <c r="M4227" i="6"/>
  <c r="M4228" i="6"/>
  <c r="M4229" i="6"/>
  <c r="M4230" i="6"/>
  <c r="M4231" i="6"/>
  <c r="M4232" i="6"/>
  <c r="M4233" i="6"/>
  <c r="M4234" i="6"/>
  <c r="M4235" i="6"/>
  <c r="M4236" i="6"/>
  <c r="M4237" i="6"/>
  <c r="M4238" i="6"/>
  <c r="M4239" i="6"/>
  <c r="M4240" i="6"/>
  <c r="M4241" i="6"/>
  <c r="M4242" i="6"/>
  <c r="M4243" i="6"/>
  <c r="M4244" i="6"/>
  <c r="M4245" i="6"/>
  <c r="M4246" i="6"/>
  <c r="M4247" i="6"/>
  <c r="M4248" i="6"/>
  <c r="M4249" i="6"/>
  <c r="M4250" i="6"/>
  <c r="M4251" i="6"/>
  <c r="M4252" i="6"/>
  <c r="M4253" i="6"/>
  <c r="M4254" i="6"/>
  <c r="M4255" i="6"/>
  <c r="M4256" i="6"/>
  <c r="M4257" i="6"/>
  <c r="M4258" i="6"/>
  <c r="M4259" i="6"/>
  <c r="M4260" i="6"/>
  <c r="M4261" i="6"/>
  <c r="M4262" i="6"/>
  <c r="M4263" i="6"/>
  <c r="M4264" i="6"/>
  <c r="M4265" i="6"/>
  <c r="M4266" i="6"/>
  <c r="M4267" i="6"/>
  <c r="M4268" i="6"/>
  <c r="M4269" i="6"/>
  <c r="M4270" i="6"/>
  <c r="M4271" i="6"/>
  <c r="M4272" i="6"/>
  <c r="M4273" i="6"/>
  <c r="M4274" i="6"/>
  <c r="M4275" i="6"/>
  <c r="M4276" i="6"/>
  <c r="M4277" i="6"/>
  <c r="M4278" i="6"/>
  <c r="M4279" i="6"/>
  <c r="M4280" i="6"/>
  <c r="M4281" i="6"/>
  <c r="M4282" i="6"/>
  <c r="M4283" i="6"/>
  <c r="M4284" i="6"/>
  <c r="M4285" i="6"/>
  <c r="M4286" i="6"/>
  <c r="M4287" i="6"/>
  <c r="M4288" i="6"/>
  <c r="M4289" i="6"/>
  <c r="M4290" i="6"/>
  <c r="M4291" i="6"/>
  <c r="M4292" i="6"/>
  <c r="M4293" i="6"/>
  <c r="M4294" i="6"/>
  <c r="M4295" i="6"/>
  <c r="M4296" i="6"/>
  <c r="M4297" i="6"/>
  <c r="M4298" i="6"/>
  <c r="M4299" i="6"/>
  <c r="M4300" i="6"/>
  <c r="M4301" i="6"/>
  <c r="M4302" i="6"/>
  <c r="M4303" i="6"/>
  <c r="M4304" i="6"/>
  <c r="M4305" i="6"/>
  <c r="M4306" i="6"/>
  <c r="M4307" i="6"/>
  <c r="M4308" i="6"/>
  <c r="M4309" i="6"/>
  <c r="M4310" i="6"/>
  <c r="M4311" i="6"/>
  <c r="M4312" i="6"/>
  <c r="M4313" i="6"/>
  <c r="M4314" i="6"/>
  <c r="M4315" i="6"/>
  <c r="M4316" i="6"/>
  <c r="M4317" i="6"/>
  <c r="M4318" i="6"/>
  <c r="M4319" i="6"/>
  <c r="M4320" i="6"/>
  <c r="M4321" i="6"/>
  <c r="M4322" i="6"/>
  <c r="M4323" i="6"/>
  <c r="M4324" i="6"/>
  <c r="M4325" i="6"/>
  <c r="M4326" i="6"/>
  <c r="M4327" i="6"/>
  <c r="M4328" i="6"/>
  <c r="M4329" i="6"/>
  <c r="M4330" i="6"/>
  <c r="M4331" i="6"/>
  <c r="M4332" i="6"/>
  <c r="M4333" i="6"/>
  <c r="M4334" i="6"/>
  <c r="M4335" i="6"/>
  <c r="M4336" i="6"/>
  <c r="M4337" i="6"/>
  <c r="M4338" i="6"/>
  <c r="M4339" i="6"/>
  <c r="M4340" i="6"/>
  <c r="M4341" i="6"/>
  <c r="M4342" i="6"/>
  <c r="M4343" i="6"/>
  <c r="M4344" i="6"/>
  <c r="M4345" i="6"/>
  <c r="M4346" i="6"/>
  <c r="M4347" i="6"/>
  <c r="M4348" i="6"/>
  <c r="M4349" i="6"/>
  <c r="M4350" i="6"/>
  <c r="M4351" i="6"/>
  <c r="M4352" i="6"/>
  <c r="M4353" i="6"/>
  <c r="M4354" i="6"/>
  <c r="M4355" i="6"/>
  <c r="M4356" i="6"/>
  <c r="M4357" i="6"/>
  <c r="M4358" i="6"/>
  <c r="M4359" i="6"/>
  <c r="M4360" i="6"/>
  <c r="M4361" i="6"/>
  <c r="M4362" i="6"/>
  <c r="M4363" i="6"/>
  <c r="M4364" i="6"/>
  <c r="M4365" i="6"/>
  <c r="M4366" i="6"/>
  <c r="M4367" i="6"/>
  <c r="M4368" i="6"/>
  <c r="M4369" i="6"/>
  <c r="M4370" i="6"/>
  <c r="M4371" i="6"/>
  <c r="M4372" i="6"/>
  <c r="M4373" i="6"/>
  <c r="M4374" i="6"/>
  <c r="M4375" i="6"/>
  <c r="M4376" i="6"/>
  <c r="M4377" i="6"/>
  <c r="M4378" i="6"/>
  <c r="M4379" i="6"/>
  <c r="M4380" i="6"/>
  <c r="M4381" i="6"/>
  <c r="M4382" i="6"/>
  <c r="M4383" i="6"/>
  <c r="M4384" i="6"/>
  <c r="M4385" i="6"/>
  <c r="M4386" i="6"/>
  <c r="M4387" i="6"/>
  <c r="M4388" i="6"/>
  <c r="M4389" i="6"/>
  <c r="M4390" i="6"/>
  <c r="M4391" i="6"/>
  <c r="M4392" i="6"/>
  <c r="M4393" i="6"/>
  <c r="M4394" i="6"/>
  <c r="M4395" i="6"/>
  <c r="M4396" i="6"/>
  <c r="M4397" i="6"/>
  <c r="M4398" i="6"/>
  <c r="M4399" i="6"/>
  <c r="M4400" i="6"/>
  <c r="M4401" i="6"/>
  <c r="M4402" i="6"/>
  <c r="M4403" i="6"/>
  <c r="M4404" i="6"/>
  <c r="M4405" i="6"/>
  <c r="M4406" i="6"/>
  <c r="M4407" i="6"/>
  <c r="M4408" i="6"/>
  <c r="M4409" i="6"/>
  <c r="M4410" i="6"/>
  <c r="M4411" i="6"/>
  <c r="M4412" i="6"/>
  <c r="M4413" i="6"/>
  <c r="M4414" i="6"/>
  <c r="M4415" i="6"/>
  <c r="M4416" i="6"/>
  <c r="M4417" i="6"/>
  <c r="M4418" i="6"/>
  <c r="M4419" i="6"/>
  <c r="M4420" i="6"/>
  <c r="M4421" i="6"/>
  <c r="M4422" i="6"/>
  <c r="M4423" i="6"/>
  <c r="M4424" i="6"/>
  <c r="M4425" i="6"/>
  <c r="M4426" i="6"/>
  <c r="M4427" i="6"/>
  <c r="M4428" i="6"/>
  <c r="M4429" i="6"/>
  <c r="M4430" i="6"/>
  <c r="M4431" i="6"/>
  <c r="M4432" i="6"/>
  <c r="M4433" i="6"/>
  <c r="M4434" i="6"/>
  <c r="M4435" i="6"/>
  <c r="M4436" i="6"/>
  <c r="M4437" i="6"/>
  <c r="M4438" i="6"/>
  <c r="M4439" i="6"/>
  <c r="M4440" i="6"/>
  <c r="M4441" i="6"/>
  <c r="M4442" i="6"/>
  <c r="M4443" i="6"/>
  <c r="M4444" i="6"/>
  <c r="M4445" i="6"/>
  <c r="M4446" i="6"/>
  <c r="M4447" i="6"/>
  <c r="M4448" i="6"/>
  <c r="M4449" i="6"/>
  <c r="M4450" i="6"/>
  <c r="M4451" i="6"/>
  <c r="M4452" i="6"/>
  <c r="M4453" i="6"/>
  <c r="M4454" i="6"/>
  <c r="M4455" i="6"/>
  <c r="M4456" i="6"/>
  <c r="M4457" i="6"/>
  <c r="M4458" i="6"/>
  <c r="M4459" i="6"/>
  <c r="M4460" i="6"/>
  <c r="M4461" i="6"/>
  <c r="M4462" i="6"/>
  <c r="M4463" i="6"/>
  <c r="M4464" i="6"/>
  <c r="M4465" i="6"/>
  <c r="M4466" i="6"/>
  <c r="M4467" i="6"/>
  <c r="M4468" i="6"/>
  <c r="M4469" i="6"/>
  <c r="M4470" i="6"/>
  <c r="M4471" i="6"/>
  <c r="M4472" i="6"/>
  <c r="M4473" i="6"/>
  <c r="M4474" i="6"/>
  <c r="M4475" i="6"/>
  <c r="M4476" i="6"/>
  <c r="M4477" i="6"/>
  <c r="M4478" i="6"/>
  <c r="M4479" i="6"/>
  <c r="M4480" i="6"/>
  <c r="M4481" i="6"/>
  <c r="M4482" i="6"/>
  <c r="M4483" i="6"/>
  <c r="M4484" i="6"/>
  <c r="M4485" i="6"/>
  <c r="M4486" i="6"/>
  <c r="M4487" i="6"/>
  <c r="M4488" i="6"/>
  <c r="M4489" i="6"/>
  <c r="M4490" i="6"/>
  <c r="M4491" i="6"/>
  <c r="M4492" i="6"/>
  <c r="M4493" i="6"/>
  <c r="M4494" i="6"/>
  <c r="M4495" i="6"/>
  <c r="M4496" i="6"/>
  <c r="M4497" i="6"/>
  <c r="M4498" i="6"/>
  <c r="M4499" i="6"/>
  <c r="M4500" i="6"/>
  <c r="M4501" i="6"/>
  <c r="M4502" i="6"/>
  <c r="M4503" i="6"/>
  <c r="M4504" i="6"/>
  <c r="M4505" i="6"/>
  <c r="M4506" i="6"/>
  <c r="M4507" i="6"/>
  <c r="M4508" i="6"/>
  <c r="M4509" i="6"/>
  <c r="M4510" i="6"/>
  <c r="M4511" i="6"/>
  <c r="M4512" i="6"/>
  <c r="M4513" i="6"/>
  <c r="M4514" i="6"/>
  <c r="M4515" i="6"/>
  <c r="M4516" i="6"/>
  <c r="M4517" i="6"/>
  <c r="M4518" i="6"/>
  <c r="M4519" i="6"/>
  <c r="M4520" i="6"/>
  <c r="M4521" i="6"/>
  <c r="M4522" i="6"/>
  <c r="M4523" i="6"/>
  <c r="M4524" i="6"/>
  <c r="M4525" i="6"/>
  <c r="M4526" i="6"/>
  <c r="M4527" i="6"/>
  <c r="M4528" i="6"/>
  <c r="M4529" i="6"/>
  <c r="M4530" i="6"/>
  <c r="M4531" i="6"/>
  <c r="M4532" i="6"/>
  <c r="M4533" i="6"/>
  <c r="M4534" i="6"/>
  <c r="M4535" i="6"/>
  <c r="M4536" i="6"/>
  <c r="M4537" i="6"/>
  <c r="M4538" i="6"/>
  <c r="M4539" i="6"/>
  <c r="M4540" i="6"/>
  <c r="M4541" i="6"/>
  <c r="M4542" i="6"/>
  <c r="M4543" i="6"/>
  <c r="M4544" i="6"/>
  <c r="M4545" i="6"/>
  <c r="M4546" i="6"/>
  <c r="M4547" i="6"/>
  <c r="M4548" i="6"/>
  <c r="M4549" i="6"/>
  <c r="M4550" i="6"/>
  <c r="M4551" i="6"/>
  <c r="M4552" i="6"/>
  <c r="M4553" i="6"/>
  <c r="M4554" i="6"/>
  <c r="M4555" i="6"/>
  <c r="M4556" i="6"/>
  <c r="M4557" i="6"/>
  <c r="M4558" i="6"/>
  <c r="M4559" i="6"/>
  <c r="M4560" i="6"/>
  <c r="M4561" i="6"/>
  <c r="M4562" i="6"/>
  <c r="M4563" i="6"/>
  <c r="M4564" i="6"/>
  <c r="M4565" i="6"/>
  <c r="M4566" i="6"/>
  <c r="M4567" i="6"/>
  <c r="M4568" i="6"/>
  <c r="M4569" i="6"/>
  <c r="M4570" i="6"/>
  <c r="M4571" i="6"/>
  <c r="M4572" i="6"/>
  <c r="M4573" i="6"/>
  <c r="M4574" i="6"/>
  <c r="M4575" i="6"/>
  <c r="M4576" i="6"/>
  <c r="M4577" i="6"/>
  <c r="M4578" i="6"/>
  <c r="M4579" i="6"/>
  <c r="M4580" i="6"/>
  <c r="M4581" i="6"/>
  <c r="M4582" i="6"/>
  <c r="M4583" i="6"/>
  <c r="M4584" i="6"/>
  <c r="M4585" i="6"/>
  <c r="M4586" i="6"/>
  <c r="M4587" i="6"/>
  <c r="M4588" i="6"/>
  <c r="M4589" i="6"/>
  <c r="M4590" i="6"/>
  <c r="M4591" i="6"/>
  <c r="M4592" i="6"/>
  <c r="M4593" i="6"/>
  <c r="M4594" i="6"/>
  <c r="M4595" i="6"/>
  <c r="M4596" i="6"/>
  <c r="M4597" i="6"/>
  <c r="M4598" i="6"/>
  <c r="M4599" i="6"/>
  <c r="M4600" i="6"/>
  <c r="M4601" i="6"/>
  <c r="M4602" i="6"/>
  <c r="M4603" i="6"/>
  <c r="M4604" i="6"/>
  <c r="M4605" i="6"/>
  <c r="M4606" i="6"/>
  <c r="M4607" i="6"/>
  <c r="M4608" i="6"/>
  <c r="M4609" i="6"/>
  <c r="M4610" i="6"/>
  <c r="M4611" i="6"/>
  <c r="M4612" i="6"/>
  <c r="M4613" i="6"/>
  <c r="M4614" i="6"/>
  <c r="M4615" i="6"/>
  <c r="M4616" i="6"/>
  <c r="M4617" i="6"/>
  <c r="M4618" i="6"/>
  <c r="M4619" i="6"/>
  <c r="M4620" i="6"/>
  <c r="M4621" i="6"/>
  <c r="M4622" i="6"/>
  <c r="M4623" i="6"/>
  <c r="M4624" i="6"/>
  <c r="M4625" i="6"/>
  <c r="M4626" i="6"/>
  <c r="M4627" i="6"/>
  <c r="M4628" i="6"/>
  <c r="M4629" i="6"/>
  <c r="M4630" i="6"/>
  <c r="M4631" i="6"/>
  <c r="M4632" i="6"/>
  <c r="M4633" i="6"/>
  <c r="M4634" i="6"/>
  <c r="M4635" i="6"/>
  <c r="M4636" i="6"/>
  <c r="M4637" i="6"/>
  <c r="M4638" i="6"/>
  <c r="M4639" i="6"/>
  <c r="M4640" i="6"/>
  <c r="M4641" i="6"/>
  <c r="M4642" i="6"/>
  <c r="M4643" i="6"/>
  <c r="M4644" i="6"/>
  <c r="M4645" i="6"/>
  <c r="M4646" i="6"/>
  <c r="M4647" i="6"/>
  <c r="M4648" i="6"/>
  <c r="M4649" i="6"/>
  <c r="M4650" i="6"/>
  <c r="M4651" i="6"/>
  <c r="M4652" i="6"/>
  <c r="M4653" i="6"/>
  <c r="M4654" i="6"/>
  <c r="M4655" i="6"/>
  <c r="M4656" i="6"/>
  <c r="M4657" i="6"/>
  <c r="M4658" i="6"/>
  <c r="M4659" i="6"/>
  <c r="M4660" i="6"/>
  <c r="M4661" i="6"/>
  <c r="M4662" i="6"/>
  <c r="M4663" i="6"/>
  <c r="M4664" i="6"/>
  <c r="M4665" i="6"/>
  <c r="M4666" i="6"/>
  <c r="M4667" i="6"/>
  <c r="M4668" i="6"/>
  <c r="M4669" i="6"/>
  <c r="M4670" i="6"/>
  <c r="M4671" i="6"/>
  <c r="M4672" i="6"/>
  <c r="M4673" i="6"/>
  <c r="M4674" i="6"/>
  <c r="M4675" i="6"/>
  <c r="M4676" i="6"/>
  <c r="M4677" i="6"/>
  <c r="M4678" i="6"/>
  <c r="M4679" i="6"/>
  <c r="M4680" i="6"/>
  <c r="M4681" i="6"/>
  <c r="M4682" i="6"/>
  <c r="M4683" i="6"/>
  <c r="M4684" i="6"/>
  <c r="M4685" i="6"/>
  <c r="M4686" i="6"/>
  <c r="M4687" i="6"/>
  <c r="M4688" i="6"/>
  <c r="M4689" i="6"/>
  <c r="M4690" i="6"/>
  <c r="M4691" i="6"/>
  <c r="M4692" i="6"/>
  <c r="M4693" i="6"/>
  <c r="M4694" i="6"/>
  <c r="M4695" i="6"/>
  <c r="M4696" i="6"/>
  <c r="M4697" i="6"/>
  <c r="M4698" i="6"/>
  <c r="M4699" i="6"/>
  <c r="M4700" i="6"/>
  <c r="M4701" i="6"/>
  <c r="M4702" i="6"/>
  <c r="M4703" i="6"/>
  <c r="M4704" i="6"/>
  <c r="M4705" i="6"/>
  <c r="M4706" i="6"/>
  <c r="M4707" i="6"/>
  <c r="M4708" i="6"/>
  <c r="M4709" i="6"/>
  <c r="M4710" i="6"/>
  <c r="M4711" i="6"/>
  <c r="M4712" i="6"/>
  <c r="M4713" i="6"/>
  <c r="M4714" i="6"/>
  <c r="M4715" i="6"/>
  <c r="M4716" i="6"/>
  <c r="M4717" i="6"/>
  <c r="M4718" i="6"/>
  <c r="M4719" i="6"/>
  <c r="M4720" i="6"/>
  <c r="M4721" i="6"/>
  <c r="M4722" i="6"/>
  <c r="M4723" i="6"/>
  <c r="M4724" i="6"/>
  <c r="M4725" i="6"/>
  <c r="M4726" i="6"/>
  <c r="M4727" i="6"/>
  <c r="M4728" i="6"/>
  <c r="M4729" i="6"/>
  <c r="M4730" i="6"/>
  <c r="M4731" i="6"/>
  <c r="M4732" i="6"/>
  <c r="M4733" i="6"/>
  <c r="M4734" i="6"/>
  <c r="M4735" i="6"/>
  <c r="M4736" i="6"/>
  <c r="M4737" i="6"/>
  <c r="M4738" i="6"/>
  <c r="M4739" i="6"/>
  <c r="M4740" i="6"/>
  <c r="M4741" i="6"/>
  <c r="M4742" i="6"/>
  <c r="M4743" i="6"/>
  <c r="M4744" i="6"/>
  <c r="M4745" i="6"/>
  <c r="M4746" i="6"/>
  <c r="M4747" i="6"/>
  <c r="M4748" i="6"/>
  <c r="M4749" i="6"/>
  <c r="M4750" i="6"/>
  <c r="M4751" i="6"/>
  <c r="M4752" i="6"/>
  <c r="M4753" i="6"/>
  <c r="M4754" i="6"/>
  <c r="M4755" i="6"/>
  <c r="M4756" i="6"/>
  <c r="M4757" i="6"/>
  <c r="M4758" i="6"/>
  <c r="M4759" i="6"/>
  <c r="M4760" i="6"/>
  <c r="M4761" i="6"/>
  <c r="M4762" i="6"/>
  <c r="M4763" i="6"/>
  <c r="M4764" i="6"/>
  <c r="M4765" i="6"/>
  <c r="M4766" i="6"/>
  <c r="M4767" i="6"/>
  <c r="M4768" i="6"/>
  <c r="M4769" i="6"/>
  <c r="M4770" i="6"/>
  <c r="M4771" i="6"/>
  <c r="M4772" i="6"/>
  <c r="M4773" i="6"/>
  <c r="M4774" i="6"/>
  <c r="M4775" i="6"/>
  <c r="M4776" i="6"/>
  <c r="M4777" i="6"/>
  <c r="M4778" i="6"/>
  <c r="M4779" i="6"/>
  <c r="M4780" i="6"/>
  <c r="M4781" i="6"/>
  <c r="M4782" i="6"/>
  <c r="M4783" i="6"/>
  <c r="M4784" i="6"/>
  <c r="M4785" i="6"/>
  <c r="M4786" i="6"/>
  <c r="M4787" i="6"/>
  <c r="M4788" i="6"/>
  <c r="M4789" i="6"/>
  <c r="M4790" i="6"/>
  <c r="M4791" i="6"/>
  <c r="M4792" i="6"/>
  <c r="M4793" i="6"/>
  <c r="M4794" i="6"/>
  <c r="M4795" i="6"/>
  <c r="M4796" i="6"/>
  <c r="M4797" i="6"/>
  <c r="M4798" i="6"/>
  <c r="M4799" i="6"/>
  <c r="M4800" i="6"/>
  <c r="M4801" i="6"/>
  <c r="M4802" i="6"/>
  <c r="M4803" i="6"/>
  <c r="M4804" i="6"/>
  <c r="M4805" i="6"/>
  <c r="M4806" i="6"/>
  <c r="M4807" i="6"/>
  <c r="M4808" i="6"/>
  <c r="M4809" i="6"/>
  <c r="M4810" i="6"/>
  <c r="M4811" i="6"/>
  <c r="M4812" i="6"/>
  <c r="M4813" i="6"/>
  <c r="M4814" i="6"/>
  <c r="M4815" i="6"/>
  <c r="M4816" i="6"/>
  <c r="M4817" i="6"/>
  <c r="M4818" i="6"/>
  <c r="M4819" i="6"/>
  <c r="M4820" i="6"/>
  <c r="M4821" i="6"/>
  <c r="M4822" i="6"/>
  <c r="M4823" i="6"/>
  <c r="M4824" i="6"/>
  <c r="M4825" i="6"/>
  <c r="M4826" i="6"/>
  <c r="M4827" i="6"/>
  <c r="M4828" i="6"/>
  <c r="M4829" i="6"/>
  <c r="M4830" i="6"/>
  <c r="M4831" i="6"/>
  <c r="M4832" i="6"/>
  <c r="M4833" i="6"/>
  <c r="M4834" i="6"/>
  <c r="M4835" i="6"/>
  <c r="M4836" i="6"/>
  <c r="M4837" i="6"/>
  <c r="M4838" i="6"/>
  <c r="M4839" i="6"/>
  <c r="M4840" i="6"/>
  <c r="M4841" i="6"/>
  <c r="M4842" i="6"/>
  <c r="M4843" i="6"/>
  <c r="M4844" i="6"/>
  <c r="M4845" i="6"/>
  <c r="M4846" i="6"/>
  <c r="M4847" i="6"/>
  <c r="M4848" i="6"/>
  <c r="M4849" i="6"/>
  <c r="M4850" i="6"/>
  <c r="M4851" i="6"/>
  <c r="M4852" i="6"/>
  <c r="M4853" i="6"/>
  <c r="M4854" i="6"/>
  <c r="M4855" i="6"/>
  <c r="M4856" i="6"/>
  <c r="M4857" i="6"/>
  <c r="M4858" i="6"/>
  <c r="M4859" i="6"/>
  <c r="M4860" i="6"/>
  <c r="M4861" i="6"/>
  <c r="M4862" i="6"/>
  <c r="M4863" i="6"/>
  <c r="M4864" i="6"/>
  <c r="M4865" i="6"/>
  <c r="M4866" i="6"/>
  <c r="M4867" i="6"/>
  <c r="M4868" i="6"/>
  <c r="M4869" i="6"/>
  <c r="M4870" i="6"/>
  <c r="M4871" i="6"/>
  <c r="M4872" i="6"/>
  <c r="M4873" i="6"/>
  <c r="M4874" i="6"/>
  <c r="M4875" i="6"/>
  <c r="M4876" i="6"/>
  <c r="M4877" i="6"/>
  <c r="M4878" i="6"/>
  <c r="M4879" i="6"/>
  <c r="M4880" i="6"/>
  <c r="M4881" i="6"/>
  <c r="M4882" i="6"/>
  <c r="M4883" i="6"/>
  <c r="M4884" i="6"/>
  <c r="M4885" i="6"/>
  <c r="M4886" i="6"/>
  <c r="M4887" i="6"/>
  <c r="M4888" i="6"/>
  <c r="M4889" i="6"/>
  <c r="M4890" i="6"/>
  <c r="M4891" i="6"/>
  <c r="M4892" i="6"/>
  <c r="M4893" i="6"/>
  <c r="M4894" i="6"/>
  <c r="M4895" i="6"/>
  <c r="M4896" i="6"/>
  <c r="M4897" i="6"/>
  <c r="M4898" i="6"/>
  <c r="M4899" i="6"/>
  <c r="M4900" i="6"/>
  <c r="M4901" i="6"/>
  <c r="M4902" i="6"/>
  <c r="M4903" i="6"/>
  <c r="M4904" i="6"/>
  <c r="M4905" i="6"/>
  <c r="M4906" i="6"/>
  <c r="M4907" i="6"/>
  <c r="M4908" i="6"/>
  <c r="M4909" i="6"/>
  <c r="M4910" i="6"/>
  <c r="M4911" i="6"/>
  <c r="M4912" i="6"/>
  <c r="M4913" i="6"/>
  <c r="M4914" i="6"/>
  <c r="M4915" i="6"/>
  <c r="M4916" i="6"/>
  <c r="M4917" i="6"/>
  <c r="M4918" i="6"/>
  <c r="M4919" i="6"/>
  <c r="M4920" i="6"/>
  <c r="M4921" i="6"/>
  <c r="U4938" i="6" l="1"/>
  <c r="T4966" i="6"/>
  <c r="U4966" i="6" s="1"/>
  <c r="T4964" i="6"/>
  <c r="U4964" i="6" s="1"/>
  <c r="T4925" i="6"/>
  <c r="U4925" i="6" s="1"/>
  <c r="T4962" i="6"/>
  <c r="U4962" i="6" s="1"/>
  <c r="U4970" i="6"/>
  <c r="T4970" i="6"/>
  <c r="T4935" i="6"/>
  <c r="U4935" i="6"/>
  <c r="T4978" i="6"/>
  <c r="U4978" i="6" s="1"/>
  <c r="T4958" i="6"/>
  <c r="U4958" i="6" s="1"/>
  <c r="T4974" i="6"/>
  <c r="U4974" i="6" s="1"/>
  <c r="T4956" i="6"/>
  <c r="U4956" i="6" s="1"/>
  <c r="T4972" i="6"/>
  <c r="U4972" i="6" s="1"/>
  <c r="T4960" i="6"/>
  <c r="U4960" i="6" s="1"/>
  <c r="T4968" i="6"/>
  <c r="U4968" i="6" s="1"/>
  <c r="T4976" i="6"/>
  <c r="U4976" i="6" s="1"/>
  <c r="R4929" i="6"/>
  <c r="S4929" i="6" s="1"/>
  <c r="R4943" i="6"/>
  <c r="S4943" i="6" s="1"/>
  <c r="R4941" i="6"/>
  <c r="S4941" i="6" s="1"/>
  <c r="R5000" i="6"/>
  <c r="S5000" i="6" s="1"/>
  <c r="R4922" i="6"/>
  <c r="S4922" i="6" s="1"/>
  <c r="R4927" i="6"/>
  <c r="S4927" i="6" s="1"/>
  <c r="U4946" i="6"/>
  <c r="U4954" i="6"/>
  <c r="R4961" i="6"/>
  <c r="S4961" i="6" s="1"/>
  <c r="R4977" i="6"/>
  <c r="S4977" i="6" s="1"/>
  <c r="R4924" i="6"/>
  <c r="S4924" i="6" s="1"/>
  <c r="R4928" i="6"/>
  <c r="S4928" i="6" s="1"/>
  <c r="R4933" i="6"/>
  <c r="S4933" i="6" s="1"/>
  <c r="R4982" i="6"/>
  <c r="S4982" i="6" s="1"/>
  <c r="R4983" i="6"/>
  <c r="S4983" i="6" s="1"/>
  <c r="R4998" i="6"/>
  <c r="S4998" i="6" s="1"/>
  <c r="R4999" i="6"/>
  <c r="S4999" i="6" s="1"/>
  <c r="R4981" i="6"/>
  <c r="S4981" i="6" s="1"/>
  <c r="R4937" i="6"/>
  <c r="S4937" i="6" s="1"/>
  <c r="R4953" i="6"/>
  <c r="S4953" i="6" s="1"/>
  <c r="R4992" i="6"/>
  <c r="S4992" i="6" s="1"/>
  <c r="R4993" i="6"/>
  <c r="S4993" i="6" s="1"/>
  <c r="R4996" i="6"/>
  <c r="S4996" i="6" s="1"/>
  <c r="R4997" i="6"/>
  <c r="S4997" i="6" s="1"/>
  <c r="R4923" i="6"/>
  <c r="S4923" i="6" s="1"/>
  <c r="R4971" i="6"/>
  <c r="S4971" i="6" s="1"/>
  <c r="R5001" i="6"/>
  <c r="S5001" i="6" s="1"/>
  <c r="R4986" i="6"/>
  <c r="S4986" i="6" s="1"/>
  <c r="R4967" i="6"/>
  <c r="S4967" i="6" s="1"/>
  <c r="T4936" i="6"/>
  <c r="U4936" i="6" s="1"/>
  <c r="T4952" i="6"/>
  <c r="U4952" i="6" s="1"/>
  <c r="R4926" i="6"/>
  <c r="S4926" i="6" s="1"/>
  <c r="R4931" i="6"/>
  <c r="S4931" i="6" s="1"/>
  <c r="U4940" i="6"/>
  <c r="U4948" i="6"/>
  <c r="R4957" i="6"/>
  <c r="S4957" i="6" s="1"/>
  <c r="R4973" i="6"/>
  <c r="S4973" i="6" s="1"/>
  <c r="R4932" i="6"/>
  <c r="S4932" i="6" s="1"/>
  <c r="R4955" i="6"/>
  <c r="S4955" i="6" s="1"/>
  <c r="R4959" i="6"/>
  <c r="S4959" i="6" s="1"/>
  <c r="R4949" i="6"/>
  <c r="S4949" i="6" s="1"/>
  <c r="R4984" i="6"/>
  <c r="S4984" i="6" s="1"/>
  <c r="R4985" i="6"/>
  <c r="S4985" i="6" s="1"/>
  <c r="R4979" i="6"/>
  <c r="S4979" i="6" s="1"/>
  <c r="R4994" i="6"/>
  <c r="S4994" i="6" s="1"/>
  <c r="R4995" i="6"/>
  <c r="S4995" i="6" s="1"/>
  <c r="U4944" i="6"/>
  <c r="R4965" i="6"/>
  <c r="S4965" i="6" s="1"/>
  <c r="R4975" i="6"/>
  <c r="S4975" i="6" s="1"/>
  <c r="R4987" i="6"/>
  <c r="S4987" i="6" s="1"/>
  <c r="R4939" i="6"/>
  <c r="S4939" i="6" s="1"/>
  <c r="R4963" i="6"/>
  <c r="S4963" i="6" s="1"/>
  <c r="R4930" i="6"/>
  <c r="S4930" i="6" s="1"/>
  <c r="U4934" i="6"/>
  <c r="U4942" i="6"/>
  <c r="U4950" i="6"/>
  <c r="R4969" i="6"/>
  <c r="S4969" i="6" s="1"/>
  <c r="R4990" i="6"/>
  <c r="S4990" i="6" s="1"/>
  <c r="R4991" i="6"/>
  <c r="S4991" i="6" s="1"/>
  <c r="R4947" i="6"/>
  <c r="S4947" i="6" s="1"/>
  <c r="R4988" i="6"/>
  <c r="S4988" i="6" s="1"/>
  <c r="R4989" i="6"/>
  <c r="S4989" i="6" s="1"/>
  <c r="R4945" i="6"/>
  <c r="S4945" i="6" s="1"/>
  <c r="R4951" i="6"/>
  <c r="S4951" i="6" s="1"/>
  <c r="R4980" i="6"/>
  <c r="S4980" i="6" s="1"/>
  <c r="G7" i="3"/>
  <c r="O9" i="3"/>
  <c r="C19" i="8"/>
  <c r="O8" i="3"/>
  <c r="F18" i="8"/>
  <c r="O7" i="3"/>
  <c r="F18" i="4"/>
  <c r="O5" i="3"/>
  <c r="G5" i="3"/>
  <c r="G6" i="3"/>
  <c r="G9" i="3"/>
  <c r="G8" i="3"/>
  <c r="P8" i="7"/>
  <c r="P89" i="7"/>
  <c r="P77" i="7"/>
  <c r="P65" i="7"/>
  <c r="P53" i="7"/>
  <c r="P41" i="7"/>
  <c r="P37" i="7"/>
  <c r="P33" i="7"/>
  <c r="P29" i="7"/>
  <c r="P25" i="7"/>
  <c r="P21" i="7"/>
  <c r="P9" i="7"/>
  <c r="P97" i="7"/>
  <c r="P85" i="7"/>
  <c r="P73" i="7"/>
  <c r="P61" i="7"/>
  <c r="P49" i="7"/>
  <c r="P13" i="7"/>
  <c r="P93" i="7"/>
  <c r="P81" i="7"/>
  <c r="P69" i="7"/>
  <c r="P57" i="7"/>
  <c r="P45" i="7"/>
  <c r="P17" i="7"/>
  <c r="B3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/>
  <c r="Q26" i="7"/>
  <c r="N26" i="7"/>
  <c r="N27" i="7"/>
  <c r="N28" i="7"/>
  <c r="N29" i="7"/>
  <c r="Q30" i="7"/>
  <c r="N30" i="7"/>
  <c r="N31" i="7"/>
  <c r="N32" i="7"/>
  <c r="N33" i="7"/>
  <c r="Q34" i="7"/>
  <c r="N34" i="7"/>
  <c r="N35" i="7"/>
  <c r="N36" i="7"/>
  <c r="N37" i="7"/>
  <c r="N38" i="7"/>
  <c r="N39" i="7"/>
  <c r="N40" i="7"/>
  <c r="N41" i="7"/>
  <c r="N42" i="7"/>
  <c r="N43" i="7"/>
  <c r="Q44" i="7"/>
  <c r="N44" i="7"/>
  <c r="N45" i="7"/>
  <c r="N46" i="7"/>
  <c r="N47" i="7"/>
  <c r="Q48" i="7"/>
  <c r="N48" i="7"/>
  <c r="N49" i="7"/>
  <c r="N50" i="7"/>
  <c r="N51" i="7"/>
  <c r="N52" i="7"/>
  <c r="N53" i="7"/>
  <c r="N54" i="7"/>
  <c r="N55" i="7"/>
  <c r="N56" i="7"/>
  <c r="N57" i="7"/>
  <c r="N58" i="7"/>
  <c r="N59" i="7"/>
  <c r="N60" i="7"/>
  <c r="N61" i="7"/>
  <c r="Q62" i="7"/>
  <c r="N62" i="7"/>
  <c r="N63" i="7"/>
  <c r="N64" i="7"/>
  <c r="N65" i="7"/>
  <c r="N66" i="7"/>
  <c r="N67" i="7"/>
  <c r="N68" i="7"/>
  <c r="N69" i="7"/>
  <c r="N70" i="7"/>
  <c r="N71" i="7"/>
  <c r="N72" i="7"/>
  <c r="N73" i="7"/>
  <c r="N74" i="7"/>
  <c r="N75" i="7"/>
  <c r="N76" i="7"/>
  <c r="N77" i="7"/>
  <c r="N78" i="7"/>
  <c r="N79" i="7"/>
  <c r="N80" i="7"/>
  <c r="N81" i="7"/>
  <c r="N82" i="7"/>
  <c r="N83" i="7"/>
  <c r="N84" i="7"/>
  <c r="N85" i="7"/>
  <c r="N86" i="7"/>
  <c r="N87" i="7"/>
  <c r="N88" i="7"/>
  <c r="N89" i="7"/>
  <c r="N90" i="7"/>
  <c r="N91" i="7"/>
  <c r="N92" i="7"/>
  <c r="N93" i="7"/>
  <c r="N94" i="7"/>
  <c r="N95" i="7"/>
  <c r="N96" i="7"/>
  <c r="N97" i="7"/>
  <c r="N98" i="7"/>
  <c r="N99" i="7"/>
  <c r="N100" i="7"/>
  <c r="P1471" i="6"/>
  <c r="N1471" i="6"/>
  <c r="P1472" i="6"/>
  <c r="N1472" i="6"/>
  <c r="P1473" i="6"/>
  <c r="N1473" i="6"/>
  <c r="P1474" i="6"/>
  <c r="N1474" i="6"/>
  <c r="P1475" i="6"/>
  <c r="N1475" i="6"/>
  <c r="P1476" i="6"/>
  <c r="N1476" i="6"/>
  <c r="P1477" i="6"/>
  <c r="N1477" i="6"/>
  <c r="P1478" i="6"/>
  <c r="N1478" i="6"/>
  <c r="P1479" i="6"/>
  <c r="N1479" i="6"/>
  <c r="P1480" i="6"/>
  <c r="N1480" i="6"/>
  <c r="P1481" i="6"/>
  <c r="N1481" i="6"/>
  <c r="P1482" i="6"/>
  <c r="N1482" i="6"/>
  <c r="P1483" i="6"/>
  <c r="N1483" i="6"/>
  <c r="P1484" i="6"/>
  <c r="N1484" i="6"/>
  <c r="P1485" i="6"/>
  <c r="N1485" i="6"/>
  <c r="P1486" i="6"/>
  <c r="N1486" i="6"/>
  <c r="P1487" i="6"/>
  <c r="N1487" i="6"/>
  <c r="P1488" i="6"/>
  <c r="N1488" i="6"/>
  <c r="P1489" i="6"/>
  <c r="N1489" i="6"/>
  <c r="N1490" i="6"/>
  <c r="P1491" i="6"/>
  <c r="N1491" i="6"/>
  <c r="P1492" i="6"/>
  <c r="N1492" i="6"/>
  <c r="P1493" i="6"/>
  <c r="N1493" i="6"/>
  <c r="P1494" i="6"/>
  <c r="N1494" i="6"/>
  <c r="P1495" i="6"/>
  <c r="N1495" i="6"/>
  <c r="P1496" i="6"/>
  <c r="N1496" i="6"/>
  <c r="P1497" i="6"/>
  <c r="N1497" i="6"/>
  <c r="P1498" i="6"/>
  <c r="N1498" i="6"/>
  <c r="P1499" i="6"/>
  <c r="N1499" i="6"/>
  <c r="P1500" i="6"/>
  <c r="N1500" i="6"/>
  <c r="P1501" i="6"/>
  <c r="N1501" i="6"/>
  <c r="P1502" i="6"/>
  <c r="N1502" i="6"/>
  <c r="P1503" i="6"/>
  <c r="N1503" i="6"/>
  <c r="P1504" i="6"/>
  <c r="N1504" i="6"/>
  <c r="P1505" i="6"/>
  <c r="N1505" i="6"/>
  <c r="P1506" i="6"/>
  <c r="N1506" i="6"/>
  <c r="P1507" i="6"/>
  <c r="N1507" i="6"/>
  <c r="P1508" i="6"/>
  <c r="N1508" i="6"/>
  <c r="P1509" i="6"/>
  <c r="N1509" i="6"/>
  <c r="P1510" i="6"/>
  <c r="N1510" i="6"/>
  <c r="P1511" i="6"/>
  <c r="N1511" i="6"/>
  <c r="P1512" i="6"/>
  <c r="N1512" i="6"/>
  <c r="P1513" i="6"/>
  <c r="N1513" i="6"/>
  <c r="P1514" i="6"/>
  <c r="N1514" i="6"/>
  <c r="P1515" i="6"/>
  <c r="N1515" i="6"/>
  <c r="P1516" i="6"/>
  <c r="N1516" i="6"/>
  <c r="P1517" i="6"/>
  <c r="N1517" i="6"/>
  <c r="P1518" i="6"/>
  <c r="N1518" i="6"/>
  <c r="P1519" i="6"/>
  <c r="N1519" i="6"/>
  <c r="P1520" i="6"/>
  <c r="N1520" i="6"/>
  <c r="N1521" i="6"/>
  <c r="P1522" i="6"/>
  <c r="N1522" i="6"/>
  <c r="P1523" i="6"/>
  <c r="N1523" i="6"/>
  <c r="P1524" i="6"/>
  <c r="N1524" i="6"/>
  <c r="P1525" i="6"/>
  <c r="N1525" i="6"/>
  <c r="P1526" i="6"/>
  <c r="N1526" i="6"/>
  <c r="P1527" i="6"/>
  <c r="N1527" i="6"/>
  <c r="N1528" i="6"/>
  <c r="P1529" i="6"/>
  <c r="N1529" i="6"/>
  <c r="P1530" i="6"/>
  <c r="N1530" i="6"/>
  <c r="P1531" i="6"/>
  <c r="N1531" i="6"/>
  <c r="P1532" i="6"/>
  <c r="N1532" i="6"/>
  <c r="P1533" i="6"/>
  <c r="N1533" i="6"/>
  <c r="P1534" i="6"/>
  <c r="N1534" i="6"/>
  <c r="P1535" i="6"/>
  <c r="N1535" i="6"/>
  <c r="P1536" i="6"/>
  <c r="N1536" i="6"/>
  <c r="P1537" i="6"/>
  <c r="N1537" i="6"/>
  <c r="P1538" i="6"/>
  <c r="N1538" i="6"/>
  <c r="N1539" i="6"/>
  <c r="P1540" i="6"/>
  <c r="N1540" i="6"/>
  <c r="P1541" i="6"/>
  <c r="N1541" i="6"/>
  <c r="P1542" i="6"/>
  <c r="N1542" i="6"/>
  <c r="P1543" i="6"/>
  <c r="N1543" i="6"/>
  <c r="P1544" i="6"/>
  <c r="N1544" i="6"/>
  <c r="P1545" i="6"/>
  <c r="N1545" i="6"/>
  <c r="P1546" i="6"/>
  <c r="N1546" i="6"/>
  <c r="P1547" i="6"/>
  <c r="N1547" i="6"/>
  <c r="P1548" i="6"/>
  <c r="N1548" i="6"/>
  <c r="P1549" i="6"/>
  <c r="N1549" i="6"/>
  <c r="P1550" i="6"/>
  <c r="N1550" i="6"/>
  <c r="P1551" i="6"/>
  <c r="N1551" i="6"/>
  <c r="P1552" i="6"/>
  <c r="N1552" i="6"/>
  <c r="P1553" i="6"/>
  <c r="N1553" i="6"/>
  <c r="P1554" i="6"/>
  <c r="N1554" i="6"/>
  <c r="P1555" i="6"/>
  <c r="N1555" i="6"/>
  <c r="P1556" i="6"/>
  <c r="N1556" i="6"/>
  <c r="P1557" i="6"/>
  <c r="N1557" i="6"/>
  <c r="P1558" i="6"/>
  <c r="N1558" i="6"/>
  <c r="P1559" i="6"/>
  <c r="N1559" i="6"/>
  <c r="P1560" i="6"/>
  <c r="N1560" i="6"/>
  <c r="P1561" i="6"/>
  <c r="N1561" i="6"/>
  <c r="P1562" i="6"/>
  <c r="N1562" i="6"/>
  <c r="P1563" i="6"/>
  <c r="N1563" i="6"/>
  <c r="P1564" i="6"/>
  <c r="N1564" i="6"/>
  <c r="P1565" i="6"/>
  <c r="N1565" i="6"/>
  <c r="P1566" i="6"/>
  <c r="N1566" i="6"/>
  <c r="P1567" i="6"/>
  <c r="N1567" i="6"/>
  <c r="P1568" i="6"/>
  <c r="N1568" i="6"/>
  <c r="P1569" i="6"/>
  <c r="N1569" i="6"/>
  <c r="P1570" i="6"/>
  <c r="N1570" i="6"/>
  <c r="P1571" i="6"/>
  <c r="N1571" i="6"/>
  <c r="P1572" i="6"/>
  <c r="N1572" i="6"/>
  <c r="P1573" i="6"/>
  <c r="N1573" i="6"/>
  <c r="P1574" i="6"/>
  <c r="N1574" i="6"/>
  <c r="P1575" i="6"/>
  <c r="N1575" i="6"/>
  <c r="N1576" i="6"/>
  <c r="P1577" i="6"/>
  <c r="N1577" i="6"/>
  <c r="P1578" i="6"/>
  <c r="N1578" i="6"/>
  <c r="P1579" i="6"/>
  <c r="N1579" i="6"/>
  <c r="P1580" i="6"/>
  <c r="N1580" i="6"/>
  <c r="P1581" i="6"/>
  <c r="N1581" i="6"/>
  <c r="P1582" i="6"/>
  <c r="N1582" i="6"/>
  <c r="P1583" i="6"/>
  <c r="N1583" i="6"/>
  <c r="N1584" i="6"/>
  <c r="P1585" i="6"/>
  <c r="N1585" i="6"/>
  <c r="P1586" i="6"/>
  <c r="N1586" i="6"/>
  <c r="P1587" i="6"/>
  <c r="N1587" i="6"/>
  <c r="N1588" i="6"/>
  <c r="P1589" i="6"/>
  <c r="N1589" i="6"/>
  <c r="P1590" i="6"/>
  <c r="N1590" i="6"/>
  <c r="P1591" i="6"/>
  <c r="N1591" i="6"/>
  <c r="P1592" i="6"/>
  <c r="N1592" i="6"/>
  <c r="P1593" i="6"/>
  <c r="N1593" i="6"/>
  <c r="P1594" i="6"/>
  <c r="N1594" i="6"/>
  <c r="N1595" i="6"/>
  <c r="P1596" i="6"/>
  <c r="N1596" i="6"/>
  <c r="P1597" i="6"/>
  <c r="N1597" i="6"/>
  <c r="P1598" i="6"/>
  <c r="N1598" i="6"/>
  <c r="N1599" i="6"/>
  <c r="P1600" i="6"/>
  <c r="N1600" i="6"/>
  <c r="P1601" i="6"/>
  <c r="N1601" i="6"/>
  <c r="N1602" i="6"/>
  <c r="P1603" i="6"/>
  <c r="N1603" i="6"/>
  <c r="P1604" i="6"/>
  <c r="N1604" i="6"/>
  <c r="P1605" i="6"/>
  <c r="N1605" i="6"/>
  <c r="N1606" i="6"/>
  <c r="P1607" i="6"/>
  <c r="N1607" i="6"/>
  <c r="P1608" i="6"/>
  <c r="N1608" i="6"/>
  <c r="P1609" i="6"/>
  <c r="N1609" i="6"/>
  <c r="P1610" i="6"/>
  <c r="N1610" i="6"/>
  <c r="P1611" i="6"/>
  <c r="N1611" i="6"/>
  <c r="P1612" i="6"/>
  <c r="N1612" i="6"/>
  <c r="P1613" i="6"/>
  <c r="N1613" i="6"/>
  <c r="P1614" i="6"/>
  <c r="N1614" i="6"/>
  <c r="P1615" i="6"/>
  <c r="N1615" i="6"/>
  <c r="P1616" i="6"/>
  <c r="N1616" i="6"/>
  <c r="P1617" i="6"/>
  <c r="N1617" i="6"/>
  <c r="N1618" i="6"/>
  <c r="P1619" i="6"/>
  <c r="N1619" i="6"/>
  <c r="P1620" i="6"/>
  <c r="N1620" i="6"/>
  <c r="P1621" i="6"/>
  <c r="N1621" i="6"/>
  <c r="N1622" i="6"/>
  <c r="P1623" i="6"/>
  <c r="N1623" i="6"/>
  <c r="P1624" i="6"/>
  <c r="N1624" i="6"/>
  <c r="P1625" i="6"/>
  <c r="N1625" i="6"/>
  <c r="N1626" i="6"/>
  <c r="P1627" i="6"/>
  <c r="N1627" i="6"/>
  <c r="P1628" i="6"/>
  <c r="N1628" i="6"/>
  <c r="P1629" i="6"/>
  <c r="N1629" i="6"/>
  <c r="P1630" i="6"/>
  <c r="N1630" i="6"/>
  <c r="P1631" i="6"/>
  <c r="N1631" i="6"/>
  <c r="P1632" i="6"/>
  <c r="N1632" i="6"/>
  <c r="P1633" i="6"/>
  <c r="N1633" i="6"/>
  <c r="N1634" i="6"/>
  <c r="P1635" i="6"/>
  <c r="N1635" i="6"/>
  <c r="P1636" i="6"/>
  <c r="N1636" i="6"/>
  <c r="P1637" i="6"/>
  <c r="N1637" i="6"/>
  <c r="N1638" i="6"/>
  <c r="P1639" i="6"/>
  <c r="N1639" i="6"/>
  <c r="P1640" i="6"/>
  <c r="N1640" i="6"/>
  <c r="P1641" i="6"/>
  <c r="N1641" i="6"/>
  <c r="N1642" i="6"/>
  <c r="P1643" i="6"/>
  <c r="N1643" i="6"/>
  <c r="P1644" i="6"/>
  <c r="N1644" i="6"/>
  <c r="P1645" i="6"/>
  <c r="N1645" i="6"/>
  <c r="P1646" i="6"/>
  <c r="N1646" i="6"/>
  <c r="P1647" i="6"/>
  <c r="N1647" i="6"/>
  <c r="P1648" i="6"/>
  <c r="N1648" i="6"/>
  <c r="P1649" i="6"/>
  <c r="N1649" i="6"/>
  <c r="N1650" i="6"/>
  <c r="P1651" i="6"/>
  <c r="N1651" i="6"/>
  <c r="P1652" i="6"/>
  <c r="N1652" i="6"/>
  <c r="P1653" i="6"/>
  <c r="N1653" i="6"/>
  <c r="N1654" i="6"/>
  <c r="P1655" i="6"/>
  <c r="N1655" i="6"/>
  <c r="P1656" i="6"/>
  <c r="N1656" i="6"/>
  <c r="P1657" i="6"/>
  <c r="N1657" i="6"/>
  <c r="N1658" i="6"/>
  <c r="P1659" i="6"/>
  <c r="N1659" i="6"/>
  <c r="P1660" i="6"/>
  <c r="N1660" i="6"/>
  <c r="P1661" i="6"/>
  <c r="N1661" i="6"/>
  <c r="P1662" i="6"/>
  <c r="N1662" i="6"/>
  <c r="P1663" i="6"/>
  <c r="N1663" i="6"/>
  <c r="P1664" i="6"/>
  <c r="N1664" i="6"/>
  <c r="P1665" i="6"/>
  <c r="N1665" i="6"/>
  <c r="N1666" i="6"/>
  <c r="P1667" i="6"/>
  <c r="N1667" i="6"/>
  <c r="P1668" i="6"/>
  <c r="N1668" i="6"/>
  <c r="P1669" i="6"/>
  <c r="N1669" i="6"/>
  <c r="P1670" i="6"/>
  <c r="N1670" i="6"/>
  <c r="P1671" i="6"/>
  <c r="N1671" i="6"/>
  <c r="P1672" i="6"/>
  <c r="N1672" i="6"/>
  <c r="P1673" i="6"/>
  <c r="N1673" i="6"/>
  <c r="P1674" i="6"/>
  <c r="N1674" i="6"/>
  <c r="P1675" i="6"/>
  <c r="N1675" i="6"/>
  <c r="N1676" i="6"/>
  <c r="P1677" i="6"/>
  <c r="N1677" i="6"/>
  <c r="N1678" i="6"/>
  <c r="P1679" i="6"/>
  <c r="N1679" i="6"/>
  <c r="P1680" i="6"/>
  <c r="N1680" i="6"/>
  <c r="P1681" i="6"/>
  <c r="N1681" i="6"/>
  <c r="N1682" i="6"/>
  <c r="P1683" i="6"/>
  <c r="N1683" i="6"/>
  <c r="N1684" i="6"/>
  <c r="P1685" i="6"/>
  <c r="N1685" i="6"/>
  <c r="P1686" i="6"/>
  <c r="N1686" i="6"/>
  <c r="P1687" i="6"/>
  <c r="N1687" i="6"/>
  <c r="P1688" i="6"/>
  <c r="N1688" i="6"/>
  <c r="P1689" i="6"/>
  <c r="N1689" i="6"/>
  <c r="N1690" i="6"/>
  <c r="P1691" i="6"/>
  <c r="N1691" i="6"/>
  <c r="P1692" i="6"/>
  <c r="N1692" i="6"/>
  <c r="N1693" i="6"/>
  <c r="N1694" i="6"/>
  <c r="P1695" i="6"/>
  <c r="N1695" i="6"/>
  <c r="P1696" i="6"/>
  <c r="N1696" i="6"/>
  <c r="N1697" i="6"/>
  <c r="P1698" i="6"/>
  <c r="N1698" i="6"/>
  <c r="N1699" i="6"/>
  <c r="N1700" i="6"/>
  <c r="P1701" i="6"/>
  <c r="N1701" i="6"/>
  <c r="P1702" i="6"/>
  <c r="N1702" i="6"/>
  <c r="P1703" i="6"/>
  <c r="N1703" i="6"/>
  <c r="P1704" i="6"/>
  <c r="N1704" i="6"/>
  <c r="P1705" i="6"/>
  <c r="N1705" i="6"/>
  <c r="P1706" i="6"/>
  <c r="N1706" i="6"/>
  <c r="N1707" i="6"/>
  <c r="P1708" i="6"/>
  <c r="N1708" i="6"/>
  <c r="P1709" i="6"/>
  <c r="N1709" i="6"/>
  <c r="P1710" i="6"/>
  <c r="N1710" i="6"/>
  <c r="N1711" i="6"/>
  <c r="P1712" i="6"/>
  <c r="N1712" i="6"/>
  <c r="P1713" i="6"/>
  <c r="N1713" i="6"/>
  <c r="N1714" i="6"/>
  <c r="N1715" i="6"/>
  <c r="P1716" i="6"/>
  <c r="N1716" i="6"/>
  <c r="P1717" i="6"/>
  <c r="N1717" i="6"/>
  <c r="P1718" i="6"/>
  <c r="N1718" i="6"/>
  <c r="N1719" i="6"/>
  <c r="P1720" i="6"/>
  <c r="N1720" i="6"/>
  <c r="P1721" i="6"/>
  <c r="N1721" i="6"/>
  <c r="P1722" i="6"/>
  <c r="N1722" i="6"/>
  <c r="P1723" i="6"/>
  <c r="N1723" i="6"/>
  <c r="P1724" i="6"/>
  <c r="N1724" i="6"/>
  <c r="P1725" i="6"/>
  <c r="N1725" i="6"/>
  <c r="P1726" i="6"/>
  <c r="N1726" i="6"/>
  <c r="N1727" i="6"/>
  <c r="P1728" i="6"/>
  <c r="N1728" i="6"/>
  <c r="P1729" i="6"/>
  <c r="N1729" i="6"/>
  <c r="N1730" i="6"/>
  <c r="N1731" i="6"/>
  <c r="P1732" i="6"/>
  <c r="N1732" i="6"/>
  <c r="P1733" i="6"/>
  <c r="N1733" i="6"/>
  <c r="P1734" i="6"/>
  <c r="N1734" i="6"/>
  <c r="N1735" i="6"/>
  <c r="P1736" i="6"/>
  <c r="N1736" i="6"/>
  <c r="P1737" i="6"/>
  <c r="N1737" i="6"/>
  <c r="P1738" i="6"/>
  <c r="N1738" i="6"/>
  <c r="P1739" i="6"/>
  <c r="N1739" i="6"/>
  <c r="P1740" i="6"/>
  <c r="N1740" i="6"/>
  <c r="P1741" i="6"/>
  <c r="N1741" i="6"/>
  <c r="N1742" i="6"/>
  <c r="N1743" i="6"/>
  <c r="P1744" i="6"/>
  <c r="N1744" i="6"/>
  <c r="P1745" i="6"/>
  <c r="N1745" i="6"/>
  <c r="P1746" i="6"/>
  <c r="N1746" i="6"/>
  <c r="P1747" i="6"/>
  <c r="N1747" i="6"/>
  <c r="P1748" i="6"/>
  <c r="N1748" i="6"/>
  <c r="P1749" i="6"/>
  <c r="N1749" i="6"/>
  <c r="P1750" i="6"/>
  <c r="N1750" i="6"/>
  <c r="P1751" i="6"/>
  <c r="N1751" i="6"/>
  <c r="P1752" i="6"/>
  <c r="N1752" i="6"/>
  <c r="P1753" i="6"/>
  <c r="N1753" i="6"/>
  <c r="P1754" i="6"/>
  <c r="N1754" i="6"/>
  <c r="P1755" i="6"/>
  <c r="N1755" i="6"/>
  <c r="P1756" i="6"/>
  <c r="N1756" i="6"/>
  <c r="P1757" i="6"/>
  <c r="N1757" i="6"/>
  <c r="P1758" i="6"/>
  <c r="N1758" i="6"/>
  <c r="P1759" i="6"/>
  <c r="N1759" i="6"/>
  <c r="P1760" i="6"/>
  <c r="N1760" i="6"/>
  <c r="P1761" i="6"/>
  <c r="N1761" i="6"/>
  <c r="P1762" i="6"/>
  <c r="N1762" i="6"/>
  <c r="P1763" i="6"/>
  <c r="N1763" i="6"/>
  <c r="P1764" i="6"/>
  <c r="N1764" i="6"/>
  <c r="P1765" i="6"/>
  <c r="N1765" i="6"/>
  <c r="P1766" i="6"/>
  <c r="N1766" i="6"/>
  <c r="N1767" i="6"/>
  <c r="P1768" i="6"/>
  <c r="N1768" i="6"/>
  <c r="P1769" i="6"/>
  <c r="N1769" i="6"/>
  <c r="P1770" i="6"/>
  <c r="N1770" i="6"/>
  <c r="P1771" i="6"/>
  <c r="N1771" i="6"/>
  <c r="P1772" i="6"/>
  <c r="N1772" i="6"/>
  <c r="P1773" i="6"/>
  <c r="N1773" i="6"/>
  <c r="P1774" i="6"/>
  <c r="N1774" i="6"/>
  <c r="P1775" i="6"/>
  <c r="N1775" i="6"/>
  <c r="P1776" i="6"/>
  <c r="N1776" i="6"/>
  <c r="P1777" i="6"/>
  <c r="N1777" i="6"/>
  <c r="P1778" i="6"/>
  <c r="N1778" i="6"/>
  <c r="P1779" i="6"/>
  <c r="N1779" i="6"/>
  <c r="P1780" i="6"/>
  <c r="N1780" i="6"/>
  <c r="P1781" i="6"/>
  <c r="N1781" i="6"/>
  <c r="P1782" i="6"/>
  <c r="N1782" i="6"/>
  <c r="P1783" i="6"/>
  <c r="N1783" i="6"/>
  <c r="P1784" i="6"/>
  <c r="N1784" i="6"/>
  <c r="P1785" i="6"/>
  <c r="N1785" i="6"/>
  <c r="P1786" i="6"/>
  <c r="N1786" i="6"/>
  <c r="P1787" i="6"/>
  <c r="N1787" i="6"/>
  <c r="P1788" i="6"/>
  <c r="N1788" i="6"/>
  <c r="P1789" i="6"/>
  <c r="N1789" i="6"/>
  <c r="P1790" i="6"/>
  <c r="N1790" i="6"/>
  <c r="P1791" i="6"/>
  <c r="N1791" i="6"/>
  <c r="P1792" i="6"/>
  <c r="N1792" i="6"/>
  <c r="P1793" i="6"/>
  <c r="N1793" i="6"/>
  <c r="P1794" i="6"/>
  <c r="N1794" i="6"/>
  <c r="P1795" i="6"/>
  <c r="N1795" i="6"/>
  <c r="P1796" i="6"/>
  <c r="N1796" i="6"/>
  <c r="P1797" i="6"/>
  <c r="N1797" i="6"/>
  <c r="P1798" i="6"/>
  <c r="N1798" i="6"/>
  <c r="P1799" i="6"/>
  <c r="N1799" i="6"/>
  <c r="P1800" i="6"/>
  <c r="N1800" i="6"/>
  <c r="P1801" i="6"/>
  <c r="N1801" i="6"/>
  <c r="P1802" i="6"/>
  <c r="N1802" i="6"/>
  <c r="P1803" i="6"/>
  <c r="N1803" i="6"/>
  <c r="P1804" i="6"/>
  <c r="N1804" i="6"/>
  <c r="P1805" i="6"/>
  <c r="N1805" i="6"/>
  <c r="P1806" i="6"/>
  <c r="N1806" i="6"/>
  <c r="P1807" i="6"/>
  <c r="N1807" i="6"/>
  <c r="P1808" i="6"/>
  <c r="N1808" i="6"/>
  <c r="P1809" i="6"/>
  <c r="N1809" i="6"/>
  <c r="P1810" i="6"/>
  <c r="N1810" i="6"/>
  <c r="P1811" i="6"/>
  <c r="N1811" i="6"/>
  <c r="P1812" i="6"/>
  <c r="N1812" i="6"/>
  <c r="P1813" i="6"/>
  <c r="N1813" i="6"/>
  <c r="P1814" i="6"/>
  <c r="N1814" i="6"/>
  <c r="P1815" i="6"/>
  <c r="N1815" i="6"/>
  <c r="P1816" i="6"/>
  <c r="N1816" i="6"/>
  <c r="P1817" i="6"/>
  <c r="N1817" i="6"/>
  <c r="P1818" i="6"/>
  <c r="N1818" i="6"/>
  <c r="P1819" i="6"/>
  <c r="N1819" i="6"/>
  <c r="P1820" i="6"/>
  <c r="N1820" i="6"/>
  <c r="P1821" i="6"/>
  <c r="N1821" i="6"/>
  <c r="P1822" i="6"/>
  <c r="N1822" i="6"/>
  <c r="P1823" i="6"/>
  <c r="N1823" i="6"/>
  <c r="P1824" i="6"/>
  <c r="N1824" i="6"/>
  <c r="P1825" i="6"/>
  <c r="N1825" i="6"/>
  <c r="P1826" i="6"/>
  <c r="N1826" i="6"/>
  <c r="P1827" i="6"/>
  <c r="N1827" i="6"/>
  <c r="P1828" i="6"/>
  <c r="N1828" i="6"/>
  <c r="P1829" i="6"/>
  <c r="N1829" i="6"/>
  <c r="P1830" i="6"/>
  <c r="N1830" i="6"/>
  <c r="P1831" i="6"/>
  <c r="N1831" i="6"/>
  <c r="P1832" i="6"/>
  <c r="N1832" i="6"/>
  <c r="P1833" i="6"/>
  <c r="N1833" i="6"/>
  <c r="P1834" i="6"/>
  <c r="N1834" i="6"/>
  <c r="P1835" i="6"/>
  <c r="N1835" i="6"/>
  <c r="P1836" i="6"/>
  <c r="N1836" i="6"/>
  <c r="P1837" i="6"/>
  <c r="N1837" i="6"/>
  <c r="P1838" i="6"/>
  <c r="N1838" i="6"/>
  <c r="P1839" i="6"/>
  <c r="N1839" i="6"/>
  <c r="P1840" i="6"/>
  <c r="N1840" i="6"/>
  <c r="P1841" i="6"/>
  <c r="N1841" i="6"/>
  <c r="P1842" i="6"/>
  <c r="N1842" i="6"/>
  <c r="P1843" i="6"/>
  <c r="N1843" i="6"/>
  <c r="P1844" i="6"/>
  <c r="N1844" i="6"/>
  <c r="P1845" i="6"/>
  <c r="N1845" i="6"/>
  <c r="P1846" i="6"/>
  <c r="N1846" i="6"/>
  <c r="P1847" i="6"/>
  <c r="N1847" i="6"/>
  <c r="P1848" i="6"/>
  <c r="N1848" i="6"/>
  <c r="P1849" i="6"/>
  <c r="N1849" i="6"/>
  <c r="P1850" i="6"/>
  <c r="N1850" i="6"/>
  <c r="P1851" i="6"/>
  <c r="N1851" i="6"/>
  <c r="P1852" i="6"/>
  <c r="N1852" i="6"/>
  <c r="P1853" i="6"/>
  <c r="N1853" i="6"/>
  <c r="P1854" i="6"/>
  <c r="N1854" i="6"/>
  <c r="P1855" i="6"/>
  <c r="N1855" i="6"/>
  <c r="P1856" i="6"/>
  <c r="N1856" i="6"/>
  <c r="P1857" i="6"/>
  <c r="N1857" i="6"/>
  <c r="P1858" i="6"/>
  <c r="N1858" i="6"/>
  <c r="P1859" i="6"/>
  <c r="N1859" i="6"/>
  <c r="P1860" i="6"/>
  <c r="N1860" i="6"/>
  <c r="P1861" i="6"/>
  <c r="N1861" i="6"/>
  <c r="P1862" i="6"/>
  <c r="N1862" i="6"/>
  <c r="P1863" i="6"/>
  <c r="N1863" i="6"/>
  <c r="N1864" i="6"/>
  <c r="P1865" i="6"/>
  <c r="N1865" i="6"/>
  <c r="P1866" i="6"/>
  <c r="N1866" i="6"/>
  <c r="P1867" i="6"/>
  <c r="N1867" i="6"/>
  <c r="P1868" i="6"/>
  <c r="N1868" i="6"/>
  <c r="P1869" i="6"/>
  <c r="N1869" i="6"/>
  <c r="P1870" i="6"/>
  <c r="N1870" i="6"/>
  <c r="P1871" i="6"/>
  <c r="N1871" i="6"/>
  <c r="P1872" i="6"/>
  <c r="N1872" i="6"/>
  <c r="P1873" i="6"/>
  <c r="N1873" i="6"/>
  <c r="P1874" i="6"/>
  <c r="N1874" i="6"/>
  <c r="P1875" i="6"/>
  <c r="N1875" i="6"/>
  <c r="N1876" i="6"/>
  <c r="P1877" i="6"/>
  <c r="N1877" i="6"/>
  <c r="P1878" i="6"/>
  <c r="N1878" i="6"/>
  <c r="P1879" i="6"/>
  <c r="N1879" i="6"/>
  <c r="N1880" i="6"/>
  <c r="P1881" i="6"/>
  <c r="N1881" i="6"/>
  <c r="P1882" i="6"/>
  <c r="N1882" i="6"/>
  <c r="P1883" i="6"/>
  <c r="N1883" i="6"/>
  <c r="P1884" i="6"/>
  <c r="N1884" i="6"/>
  <c r="P1885" i="6"/>
  <c r="N1885" i="6"/>
  <c r="P1886" i="6"/>
  <c r="N1886" i="6"/>
  <c r="P1887" i="6"/>
  <c r="N1887" i="6"/>
  <c r="P1888" i="6"/>
  <c r="N1888" i="6"/>
  <c r="N1889" i="6"/>
  <c r="P1890" i="6"/>
  <c r="N1890" i="6"/>
  <c r="P1891" i="6"/>
  <c r="N1891" i="6"/>
  <c r="N1892" i="6"/>
  <c r="N1893" i="6"/>
  <c r="P1894" i="6"/>
  <c r="N1894" i="6"/>
  <c r="P1895" i="6"/>
  <c r="N1895" i="6"/>
  <c r="P1896" i="6"/>
  <c r="N1896" i="6"/>
  <c r="P1897" i="6"/>
  <c r="N1897" i="6"/>
  <c r="P1898" i="6"/>
  <c r="N1898" i="6"/>
  <c r="P1899" i="6"/>
  <c r="N1899" i="6"/>
  <c r="P1900" i="6"/>
  <c r="N1900" i="6"/>
  <c r="N1901" i="6"/>
  <c r="P1902" i="6"/>
  <c r="N1902" i="6"/>
  <c r="P1903" i="6"/>
  <c r="N1903" i="6"/>
  <c r="P1904" i="6"/>
  <c r="N1904" i="6"/>
  <c r="P1905" i="6"/>
  <c r="N1905" i="6"/>
  <c r="P1906" i="6"/>
  <c r="N1906" i="6"/>
  <c r="P1907" i="6"/>
  <c r="N1907" i="6"/>
  <c r="N1908" i="6"/>
  <c r="P1909" i="6"/>
  <c r="N1909" i="6"/>
  <c r="P1910" i="6"/>
  <c r="N1910" i="6"/>
  <c r="P1911" i="6"/>
  <c r="N1911" i="6"/>
  <c r="N1912" i="6"/>
  <c r="P1913" i="6"/>
  <c r="N1913" i="6"/>
  <c r="P1914" i="6"/>
  <c r="N1914" i="6"/>
  <c r="P1915" i="6"/>
  <c r="N1915" i="6"/>
  <c r="P1916" i="6"/>
  <c r="N1916" i="6"/>
  <c r="N1917" i="6"/>
  <c r="P1918" i="6"/>
  <c r="N1918" i="6"/>
  <c r="P1919" i="6"/>
  <c r="N1919" i="6"/>
  <c r="P1920" i="6"/>
  <c r="N1920" i="6"/>
  <c r="P1921" i="6"/>
  <c r="N1921" i="6"/>
  <c r="P1922" i="6"/>
  <c r="N1922" i="6"/>
  <c r="P1923" i="6"/>
  <c r="N1923" i="6"/>
  <c r="N1924" i="6"/>
  <c r="N1925" i="6"/>
  <c r="P1926" i="6"/>
  <c r="N1926" i="6"/>
  <c r="P1927" i="6"/>
  <c r="N1927" i="6"/>
  <c r="P1928" i="6"/>
  <c r="N1928" i="6"/>
  <c r="N1929" i="6"/>
  <c r="P1930" i="6"/>
  <c r="N1930" i="6"/>
  <c r="P1931" i="6"/>
  <c r="N1931" i="6"/>
  <c r="P1932" i="6"/>
  <c r="N1932" i="6"/>
  <c r="P1933" i="6"/>
  <c r="N1933" i="6"/>
  <c r="P1934" i="6"/>
  <c r="N1934" i="6"/>
  <c r="P1935" i="6"/>
  <c r="N1935" i="6"/>
  <c r="P1936" i="6"/>
  <c r="N1936" i="6"/>
  <c r="N1937" i="6"/>
  <c r="P1938" i="6"/>
  <c r="N1938" i="6"/>
  <c r="P1939" i="6"/>
  <c r="N1939" i="6"/>
  <c r="N1940" i="6"/>
  <c r="P1941" i="6"/>
  <c r="N1941" i="6"/>
  <c r="P1942" i="6"/>
  <c r="N1942" i="6"/>
  <c r="P1943" i="6"/>
  <c r="N1943" i="6"/>
  <c r="N1944" i="6"/>
  <c r="P1945" i="6"/>
  <c r="N1945" i="6"/>
  <c r="P1946" i="6"/>
  <c r="N1946" i="6"/>
  <c r="P1947" i="6"/>
  <c r="N1947" i="6"/>
  <c r="P1948" i="6"/>
  <c r="N1948" i="6"/>
  <c r="N1949" i="6"/>
  <c r="P1950" i="6"/>
  <c r="N1950" i="6"/>
  <c r="P1951" i="6"/>
  <c r="N1951" i="6"/>
  <c r="P1952" i="6"/>
  <c r="N1952" i="6"/>
  <c r="P1953" i="6"/>
  <c r="N1953" i="6"/>
  <c r="P1954" i="6"/>
  <c r="N1954" i="6"/>
  <c r="P1955" i="6"/>
  <c r="N1955" i="6"/>
  <c r="P1956" i="6"/>
  <c r="N1956" i="6"/>
  <c r="P1957" i="6"/>
  <c r="N1957" i="6"/>
  <c r="P1958" i="6"/>
  <c r="N1958" i="6"/>
  <c r="P1959" i="6"/>
  <c r="N1959" i="6"/>
  <c r="N1960" i="6"/>
  <c r="P1961" i="6"/>
  <c r="N1961" i="6"/>
  <c r="P1962" i="6"/>
  <c r="N1962" i="6"/>
  <c r="P1963" i="6"/>
  <c r="N1963" i="6"/>
  <c r="P1964" i="6"/>
  <c r="N1964" i="6"/>
  <c r="N1965" i="6"/>
  <c r="P1966" i="6"/>
  <c r="N1966" i="6"/>
  <c r="P1967" i="6"/>
  <c r="N1967" i="6"/>
  <c r="P1968" i="6"/>
  <c r="N1968" i="6"/>
  <c r="P1969" i="6"/>
  <c r="N1969" i="6"/>
  <c r="P1970" i="6"/>
  <c r="N1970" i="6"/>
  <c r="P1971" i="6"/>
  <c r="N1971" i="6"/>
  <c r="P1972" i="6"/>
  <c r="N1972" i="6"/>
  <c r="P1973" i="6"/>
  <c r="N1973" i="6"/>
  <c r="P1974" i="6"/>
  <c r="N1974" i="6"/>
  <c r="P1975" i="6"/>
  <c r="N1975" i="6"/>
  <c r="N1976" i="6"/>
  <c r="P1977" i="6"/>
  <c r="N1977" i="6"/>
  <c r="P1978" i="6"/>
  <c r="N1978" i="6"/>
  <c r="P1979" i="6"/>
  <c r="N1979" i="6"/>
  <c r="P1980" i="6"/>
  <c r="N1980" i="6"/>
  <c r="N1981" i="6"/>
  <c r="P1982" i="6"/>
  <c r="N1982" i="6"/>
  <c r="P1983" i="6"/>
  <c r="N1983" i="6"/>
  <c r="P1984" i="6"/>
  <c r="N1984" i="6"/>
  <c r="P1985" i="6"/>
  <c r="N1985" i="6"/>
  <c r="N1986" i="6"/>
  <c r="P1987" i="6"/>
  <c r="N1987" i="6"/>
  <c r="N1988" i="6"/>
  <c r="P1989" i="6"/>
  <c r="N1989" i="6"/>
  <c r="N1990" i="6"/>
  <c r="P1991" i="6"/>
  <c r="N1991" i="6"/>
  <c r="N1992" i="6"/>
  <c r="P1993" i="6"/>
  <c r="N1993" i="6"/>
  <c r="N1994" i="6"/>
  <c r="P1995" i="6"/>
  <c r="N1995" i="6"/>
  <c r="N1996" i="6"/>
  <c r="P1997" i="6"/>
  <c r="N1997" i="6"/>
  <c r="N1998" i="6"/>
  <c r="P1999" i="6"/>
  <c r="N1999" i="6"/>
  <c r="N2000" i="6"/>
  <c r="P2001" i="6"/>
  <c r="N2001" i="6"/>
  <c r="N2002" i="6"/>
  <c r="P2003" i="6"/>
  <c r="N2003" i="6"/>
  <c r="N2004" i="6"/>
  <c r="P2005" i="6"/>
  <c r="N2005" i="6"/>
  <c r="N2006" i="6"/>
  <c r="P2007" i="6"/>
  <c r="N2007" i="6"/>
  <c r="N2008" i="6"/>
  <c r="P2009" i="6"/>
  <c r="N2009" i="6"/>
  <c r="N2010" i="6"/>
  <c r="P2011" i="6"/>
  <c r="N2011" i="6"/>
  <c r="N2012" i="6"/>
  <c r="P2013" i="6"/>
  <c r="N2013" i="6"/>
  <c r="N2014" i="6"/>
  <c r="P2015" i="6"/>
  <c r="N2015" i="6"/>
  <c r="N2016" i="6"/>
  <c r="P2017" i="6"/>
  <c r="N2017" i="6"/>
  <c r="P2018" i="6"/>
  <c r="N2018" i="6"/>
  <c r="P2019" i="6"/>
  <c r="N2019" i="6"/>
  <c r="P2020" i="6"/>
  <c r="N2020" i="6"/>
  <c r="P2021" i="6"/>
  <c r="N2021" i="6"/>
  <c r="P2022" i="6"/>
  <c r="N2022" i="6"/>
  <c r="P2023" i="6"/>
  <c r="N2023" i="6"/>
  <c r="P2024" i="6"/>
  <c r="N2024" i="6"/>
  <c r="P2025" i="6"/>
  <c r="N2025" i="6"/>
  <c r="P2026" i="6"/>
  <c r="N2026" i="6"/>
  <c r="P2027" i="6"/>
  <c r="N2027" i="6"/>
  <c r="P2028" i="6"/>
  <c r="N2028" i="6"/>
  <c r="P2029" i="6"/>
  <c r="N2029" i="6"/>
  <c r="P2030" i="6"/>
  <c r="N2030" i="6"/>
  <c r="P2031" i="6"/>
  <c r="N2031" i="6"/>
  <c r="P2032" i="6"/>
  <c r="N2032" i="6"/>
  <c r="P2033" i="6"/>
  <c r="N2033" i="6"/>
  <c r="P2034" i="6"/>
  <c r="N2034" i="6"/>
  <c r="P2035" i="6"/>
  <c r="N2035" i="6"/>
  <c r="P2036" i="6"/>
  <c r="N2036" i="6"/>
  <c r="P2037" i="6"/>
  <c r="N2037" i="6"/>
  <c r="P2038" i="6"/>
  <c r="N2038" i="6"/>
  <c r="P2039" i="6"/>
  <c r="N2039" i="6"/>
  <c r="P2040" i="6"/>
  <c r="N2040" i="6"/>
  <c r="P2041" i="6"/>
  <c r="N2041" i="6"/>
  <c r="P2042" i="6"/>
  <c r="N2042" i="6"/>
  <c r="P2043" i="6"/>
  <c r="N2043" i="6"/>
  <c r="P2044" i="6"/>
  <c r="N2044" i="6"/>
  <c r="P2045" i="6"/>
  <c r="N2045" i="6"/>
  <c r="P2046" i="6"/>
  <c r="N2046" i="6"/>
  <c r="P2047" i="6"/>
  <c r="N2047" i="6"/>
  <c r="P2048" i="6"/>
  <c r="N2048" i="6"/>
  <c r="P2049" i="6"/>
  <c r="N2049" i="6"/>
  <c r="P2050" i="6"/>
  <c r="N2050" i="6"/>
  <c r="P2051" i="6"/>
  <c r="N2051" i="6"/>
  <c r="P2052" i="6"/>
  <c r="N2052" i="6"/>
  <c r="P2053" i="6"/>
  <c r="N2053" i="6"/>
  <c r="P2054" i="6"/>
  <c r="N2054" i="6"/>
  <c r="P2055" i="6"/>
  <c r="N2055" i="6"/>
  <c r="P2056" i="6"/>
  <c r="N2056" i="6"/>
  <c r="P2057" i="6"/>
  <c r="N2057" i="6"/>
  <c r="P2058" i="6"/>
  <c r="N2058" i="6"/>
  <c r="P2059" i="6"/>
  <c r="N2059" i="6"/>
  <c r="P2060" i="6"/>
  <c r="N2060" i="6"/>
  <c r="P2061" i="6"/>
  <c r="N2061" i="6"/>
  <c r="P2062" i="6"/>
  <c r="N2062" i="6"/>
  <c r="N2063" i="6"/>
  <c r="P2064" i="6"/>
  <c r="N2064" i="6"/>
  <c r="P2065" i="6"/>
  <c r="N2065" i="6"/>
  <c r="P2066" i="6"/>
  <c r="N2066" i="6"/>
  <c r="P2067" i="6"/>
  <c r="N2067" i="6"/>
  <c r="P2068" i="6"/>
  <c r="N2068" i="6"/>
  <c r="P2069" i="6"/>
  <c r="N2069" i="6"/>
  <c r="P2070" i="6"/>
  <c r="N2070" i="6"/>
  <c r="P2071" i="6"/>
  <c r="N2071" i="6"/>
  <c r="P2072" i="6"/>
  <c r="N2072" i="6"/>
  <c r="P2073" i="6"/>
  <c r="N2073" i="6"/>
  <c r="P2074" i="6"/>
  <c r="N2074" i="6"/>
  <c r="P2075" i="6"/>
  <c r="N2075" i="6"/>
  <c r="P2076" i="6"/>
  <c r="N2076" i="6"/>
  <c r="P2077" i="6"/>
  <c r="N2077" i="6"/>
  <c r="P2078" i="6"/>
  <c r="N2078" i="6"/>
  <c r="P2079" i="6"/>
  <c r="N2079" i="6"/>
  <c r="P2080" i="6"/>
  <c r="N2080" i="6"/>
  <c r="P2081" i="6"/>
  <c r="N2081" i="6"/>
  <c r="P2082" i="6"/>
  <c r="N2082" i="6"/>
  <c r="P2083" i="6"/>
  <c r="N2083" i="6"/>
  <c r="P2084" i="6"/>
  <c r="N2084" i="6"/>
  <c r="P2085" i="6"/>
  <c r="N2085" i="6"/>
  <c r="P2086" i="6"/>
  <c r="N2086" i="6"/>
  <c r="P2087" i="6"/>
  <c r="N2087" i="6"/>
  <c r="P2088" i="6"/>
  <c r="N2088" i="6"/>
  <c r="P2089" i="6"/>
  <c r="N2089" i="6"/>
  <c r="P2090" i="6"/>
  <c r="N2090" i="6"/>
  <c r="P2091" i="6"/>
  <c r="N2091" i="6"/>
  <c r="P2092" i="6"/>
  <c r="N2092" i="6"/>
  <c r="P2093" i="6"/>
  <c r="N2093" i="6"/>
  <c r="P2094" i="6"/>
  <c r="N2094" i="6"/>
  <c r="P2095" i="6"/>
  <c r="N2095" i="6"/>
  <c r="P2096" i="6"/>
  <c r="N2096" i="6"/>
  <c r="P2097" i="6"/>
  <c r="N2097" i="6"/>
  <c r="P2098" i="6"/>
  <c r="N2098" i="6"/>
  <c r="P2099" i="6"/>
  <c r="N2099" i="6"/>
  <c r="P2100" i="6"/>
  <c r="N2100" i="6"/>
  <c r="P2101" i="6"/>
  <c r="N2101" i="6"/>
  <c r="P2102" i="6"/>
  <c r="N2102" i="6"/>
  <c r="P2103" i="6"/>
  <c r="N2103" i="6"/>
  <c r="P2104" i="6"/>
  <c r="N2104" i="6"/>
  <c r="P2105" i="6"/>
  <c r="N2105" i="6"/>
  <c r="P2106" i="6"/>
  <c r="N2106" i="6"/>
  <c r="P2107" i="6"/>
  <c r="N2107" i="6"/>
  <c r="P2108" i="6"/>
  <c r="N2108" i="6"/>
  <c r="P2109" i="6"/>
  <c r="N2109" i="6"/>
  <c r="P2110" i="6"/>
  <c r="N2110" i="6"/>
  <c r="N2111" i="6"/>
  <c r="P2112" i="6"/>
  <c r="N2112" i="6"/>
  <c r="P2113" i="6"/>
  <c r="N2113" i="6"/>
  <c r="P2114" i="6"/>
  <c r="N2114" i="6"/>
  <c r="P2115" i="6"/>
  <c r="N2115" i="6"/>
  <c r="P2116" i="6"/>
  <c r="N2116" i="6"/>
  <c r="P2117" i="6"/>
  <c r="N2117" i="6"/>
  <c r="P2118" i="6"/>
  <c r="N2118" i="6"/>
  <c r="P2119" i="6"/>
  <c r="N2119" i="6"/>
  <c r="P2120" i="6"/>
  <c r="N2120" i="6"/>
  <c r="P2121" i="6"/>
  <c r="N2121" i="6"/>
  <c r="P2122" i="6"/>
  <c r="N2122" i="6"/>
  <c r="P2123" i="6"/>
  <c r="N2123" i="6"/>
  <c r="P2124" i="6"/>
  <c r="N2124" i="6"/>
  <c r="P2125" i="6"/>
  <c r="N2125" i="6"/>
  <c r="P2126" i="6"/>
  <c r="N2126" i="6"/>
  <c r="P2127" i="6"/>
  <c r="N2127" i="6"/>
  <c r="P2128" i="6"/>
  <c r="N2128" i="6"/>
  <c r="P2129" i="6"/>
  <c r="N2129" i="6"/>
  <c r="P2130" i="6"/>
  <c r="N2130" i="6"/>
  <c r="P2131" i="6"/>
  <c r="N2131" i="6"/>
  <c r="P2132" i="6"/>
  <c r="N2132" i="6"/>
  <c r="P2133" i="6"/>
  <c r="N2133" i="6"/>
  <c r="P2134" i="6"/>
  <c r="N2134" i="6"/>
  <c r="P2135" i="6"/>
  <c r="N2135" i="6"/>
  <c r="P2136" i="6"/>
  <c r="N2136" i="6"/>
  <c r="P2137" i="6"/>
  <c r="N2137" i="6"/>
  <c r="P2138" i="6"/>
  <c r="N2138" i="6"/>
  <c r="P2139" i="6"/>
  <c r="N2139" i="6"/>
  <c r="P2140" i="6"/>
  <c r="N2140" i="6"/>
  <c r="P2141" i="6"/>
  <c r="N2141" i="6"/>
  <c r="P2142" i="6"/>
  <c r="N2142" i="6"/>
  <c r="P2143" i="6"/>
  <c r="N2143" i="6"/>
  <c r="P2144" i="6"/>
  <c r="N2144" i="6"/>
  <c r="P2145" i="6"/>
  <c r="N2145" i="6"/>
  <c r="P2146" i="6"/>
  <c r="N2146" i="6"/>
  <c r="P2147" i="6"/>
  <c r="N2147" i="6"/>
  <c r="P2148" i="6"/>
  <c r="N2148" i="6"/>
  <c r="P2149" i="6"/>
  <c r="N2149" i="6"/>
  <c r="P2150" i="6"/>
  <c r="N2150" i="6"/>
  <c r="P2151" i="6"/>
  <c r="N2151" i="6"/>
  <c r="P2152" i="6"/>
  <c r="N2152" i="6"/>
  <c r="P2153" i="6"/>
  <c r="N2153" i="6"/>
  <c r="P2154" i="6"/>
  <c r="N2154" i="6"/>
  <c r="P2155" i="6"/>
  <c r="N2155" i="6"/>
  <c r="P2156" i="6"/>
  <c r="N2156" i="6"/>
  <c r="P2157" i="6"/>
  <c r="N2157" i="6"/>
  <c r="P2158" i="6"/>
  <c r="N2158" i="6"/>
  <c r="P2159" i="6"/>
  <c r="N2159" i="6"/>
  <c r="P2160" i="6"/>
  <c r="N2160" i="6"/>
  <c r="P2161" i="6"/>
  <c r="N2161" i="6"/>
  <c r="P2162" i="6"/>
  <c r="N2162" i="6"/>
  <c r="P2163" i="6"/>
  <c r="N2163" i="6"/>
  <c r="P2164" i="6"/>
  <c r="N2164" i="6"/>
  <c r="P2165" i="6"/>
  <c r="N2165" i="6"/>
  <c r="P2166" i="6"/>
  <c r="N2166" i="6"/>
  <c r="P2167" i="6"/>
  <c r="N2167" i="6"/>
  <c r="P2168" i="6"/>
  <c r="N2168" i="6"/>
  <c r="P2169" i="6"/>
  <c r="N2169" i="6"/>
  <c r="P2170" i="6"/>
  <c r="N2170" i="6"/>
  <c r="P2171" i="6"/>
  <c r="N2171" i="6"/>
  <c r="P2172" i="6"/>
  <c r="N2172" i="6"/>
  <c r="P2173" i="6"/>
  <c r="N2173" i="6"/>
  <c r="P2174" i="6"/>
  <c r="N2174" i="6"/>
  <c r="P2175" i="6"/>
  <c r="N2175" i="6"/>
  <c r="P2176" i="6"/>
  <c r="N2176" i="6"/>
  <c r="P2177" i="6"/>
  <c r="N2177" i="6"/>
  <c r="P2178" i="6"/>
  <c r="N2178" i="6"/>
  <c r="P2179" i="6"/>
  <c r="N2179" i="6"/>
  <c r="P2180" i="6"/>
  <c r="N2180" i="6"/>
  <c r="P2181" i="6"/>
  <c r="N2181" i="6"/>
  <c r="P2182" i="6"/>
  <c r="N2182" i="6"/>
  <c r="P2183" i="6"/>
  <c r="N2183" i="6"/>
  <c r="P2184" i="6"/>
  <c r="N2184" i="6"/>
  <c r="P2185" i="6"/>
  <c r="N2185" i="6"/>
  <c r="P2186" i="6"/>
  <c r="N2186" i="6"/>
  <c r="P2187" i="6"/>
  <c r="N2187" i="6"/>
  <c r="P2188" i="6"/>
  <c r="N2188" i="6"/>
  <c r="P2189" i="6"/>
  <c r="N2189" i="6"/>
  <c r="P2190" i="6"/>
  <c r="N2190" i="6"/>
  <c r="P2191" i="6"/>
  <c r="N2191" i="6"/>
  <c r="P2192" i="6"/>
  <c r="N2192" i="6"/>
  <c r="P2193" i="6"/>
  <c r="N2193" i="6"/>
  <c r="P2194" i="6"/>
  <c r="N2194" i="6"/>
  <c r="P2195" i="6"/>
  <c r="N2195" i="6"/>
  <c r="P2196" i="6"/>
  <c r="N2196" i="6"/>
  <c r="P2197" i="6"/>
  <c r="N2197" i="6"/>
  <c r="P2198" i="6"/>
  <c r="N2198" i="6"/>
  <c r="P2199" i="6"/>
  <c r="N2199" i="6"/>
  <c r="P2200" i="6"/>
  <c r="N2200" i="6"/>
  <c r="P2201" i="6"/>
  <c r="N2201" i="6"/>
  <c r="P2202" i="6"/>
  <c r="N2202" i="6"/>
  <c r="P2203" i="6"/>
  <c r="N2203" i="6"/>
  <c r="P2204" i="6"/>
  <c r="N2204" i="6"/>
  <c r="P2205" i="6"/>
  <c r="N2205" i="6"/>
  <c r="P2206" i="6"/>
  <c r="N2206" i="6"/>
  <c r="P2207" i="6"/>
  <c r="N2207" i="6"/>
  <c r="P2208" i="6"/>
  <c r="N2208" i="6"/>
  <c r="P2209" i="6"/>
  <c r="N2209" i="6"/>
  <c r="P2210" i="6"/>
  <c r="N2210" i="6"/>
  <c r="P2211" i="6"/>
  <c r="N2211" i="6"/>
  <c r="P2212" i="6"/>
  <c r="N2212" i="6"/>
  <c r="P2213" i="6"/>
  <c r="N2213" i="6"/>
  <c r="P2214" i="6"/>
  <c r="N2214" i="6"/>
  <c r="N2215" i="6"/>
  <c r="P2216" i="6"/>
  <c r="N2216" i="6"/>
  <c r="N2217" i="6"/>
  <c r="P2218" i="6"/>
  <c r="N2218" i="6"/>
  <c r="P2219" i="6"/>
  <c r="N2219" i="6"/>
  <c r="P2220" i="6"/>
  <c r="N2220" i="6"/>
  <c r="N2221" i="6"/>
  <c r="P2222" i="6"/>
  <c r="N2222" i="6"/>
  <c r="N2223" i="6"/>
  <c r="P2224" i="6"/>
  <c r="N2224" i="6"/>
  <c r="N2225" i="6"/>
  <c r="P2226" i="6"/>
  <c r="N2226" i="6"/>
  <c r="P2227" i="6"/>
  <c r="N2227" i="6"/>
  <c r="P2228" i="6"/>
  <c r="N2228" i="6"/>
  <c r="P2229" i="6"/>
  <c r="N2229" i="6"/>
  <c r="P2230" i="6"/>
  <c r="N2230" i="6"/>
  <c r="P2231" i="6"/>
  <c r="N2231" i="6"/>
  <c r="P2232" i="6"/>
  <c r="N2232" i="6"/>
  <c r="P2233" i="6"/>
  <c r="N2233" i="6"/>
  <c r="P2234" i="6"/>
  <c r="N2234" i="6"/>
  <c r="P2235" i="6"/>
  <c r="N2235" i="6"/>
  <c r="P2236" i="6"/>
  <c r="N2236" i="6"/>
  <c r="N2237" i="6"/>
  <c r="P2238" i="6"/>
  <c r="N2238" i="6"/>
  <c r="P2239" i="6"/>
  <c r="N2239" i="6"/>
  <c r="P2240" i="6"/>
  <c r="N2240" i="6"/>
  <c r="N2241" i="6"/>
  <c r="P2242" i="6"/>
  <c r="N2242" i="6"/>
  <c r="P2243" i="6"/>
  <c r="N2243" i="6"/>
  <c r="P2244" i="6"/>
  <c r="N2244" i="6"/>
  <c r="P2245" i="6"/>
  <c r="N2245" i="6"/>
  <c r="P2246" i="6"/>
  <c r="N2246" i="6"/>
  <c r="N2247" i="6"/>
  <c r="P2248" i="6"/>
  <c r="N2248" i="6"/>
  <c r="P2249" i="6"/>
  <c r="N2249" i="6"/>
  <c r="P2250" i="6"/>
  <c r="N2250" i="6"/>
  <c r="P2251" i="6"/>
  <c r="N2251" i="6"/>
  <c r="P2252" i="6"/>
  <c r="N2252" i="6"/>
  <c r="N2253" i="6"/>
  <c r="P2254" i="6"/>
  <c r="N2254" i="6"/>
  <c r="P2255" i="6"/>
  <c r="N2255" i="6"/>
  <c r="P2256" i="6"/>
  <c r="N2256" i="6"/>
  <c r="N2257" i="6"/>
  <c r="P2258" i="6"/>
  <c r="N2258" i="6"/>
  <c r="N2259" i="6"/>
  <c r="P2260" i="6"/>
  <c r="N2260" i="6"/>
  <c r="P2261" i="6"/>
  <c r="N2261" i="6"/>
  <c r="P2262" i="6"/>
  <c r="N2262" i="6"/>
  <c r="P2263" i="6"/>
  <c r="N2263" i="6"/>
  <c r="P2264" i="6"/>
  <c r="N2264" i="6"/>
  <c r="P2265" i="6"/>
  <c r="N2265" i="6"/>
  <c r="P2266" i="6"/>
  <c r="N2266" i="6"/>
  <c r="P2267" i="6"/>
  <c r="N2267" i="6"/>
  <c r="P2268" i="6"/>
  <c r="N2268" i="6"/>
  <c r="P2269" i="6"/>
  <c r="N2269" i="6"/>
  <c r="P2270" i="6"/>
  <c r="N2270" i="6"/>
  <c r="P2271" i="6"/>
  <c r="N2271" i="6"/>
  <c r="P2272" i="6"/>
  <c r="N2272" i="6"/>
  <c r="P2273" i="6"/>
  <c r="N2273" i="6"/>
  <c r="P2274" i="6"/>
  <c r="N2274" i="6"/>
  <c r="N2275" i="6"/>
  <c r="P2276" i="6"/>
  <c r="N2276" i="6"/>
  <c r="N2277" i="6"/>
  <c r="P2278" i="6"/>
  <c r="N2278" i="6"/>
  <c r="N2279" i="6"/>
  <c r="P2280" i="6"/>
  <c r="N2280" i="6"/>
  <c r="P2281" i="6"/>
  <c r="N2281" i="6"/>
  <c r="P2282" i="6"/>
  <c r="N2282" i="6"/>
  <c r="P2283" i="6"/>
  <c r="N2283" i="6"/>
  <c r="P2284" i="6"/>
  <c r="N2284" i="6"/>
  <c r="N2285" i="6"/>
  <c r="P2286" i="6"/>
  <c r="N2286" i="6"/>
  <c r="P2287" i="6"/>
  <c r="N2287" i="6"/>
  <c r="P2288" i="6"/>
  <c r="N2288" i="6"/>
  <c r="P2289" i="6"/>
  <c r="N2289" i="6"/>
  <c r="P2290" i="6"/>
  <c r="N2290" i="6"/>
  <c r="P2291" i="6"/>
  <c r="N2291" i="6"/>
  <c r="N2292" i="6"/>
  <c r="P2293" i="6"/>
  <c r="N2293" i="6"/>
  <c r="P2294" i="6"/>
  <c r="N2294" i="6"/>
  <c r="P2295" i="6"/>
  <c r="N2295" i="6"/>
  <c r="P2296" i="6"/>
  <c r="N2296" i="6"/>
  <c r="P2297" i="6"/>
  <c r="N2297" i="6"/>
  <c r="P2298" i="6"/>
  <c r="N2298" i="6"/>
  <c r="N2299" i="6"/>
  <c r="P2300" i="6"/>
  <c r="N2300" i="6"/>
  <c r="N2301" i="6"/>
  <c r="P2302" i="6"/>
  <c r="N2302" i="6"/>
  <c r="P2303" i="6"/>
  <c r="N2303" i="6"/>
  <c r="P2304" i="6"/>
  <c r="N2304" i="6"/>
  <c r="P2305" i="6"/>
  <c r="N2305" i="6"/>
  <c r="P2306" i="6"/>
  <c r="N2306" i="6"/>
  <c r="P2307" i="6"/>
  <c r="N2307" i="6"/>
  <c r="P2308" i="6"/>
  <c r="N2308" i="6"/>
  <c r="N2309" i="6"/>
  <c r="P2310" i="6"/>
  <c r="N2310" i="6"/>
  <c r="N2311" i="6"/>
  <c r="P2312" i="6"/>
  <c r="N2312" i="6"/>
  <c r="P2313" i="6"/>
  <c r="N2313" i="6"/>
  <c r="P2314" i="6"/>
  <c r="N2314" i="6"/>
  <c r="P2315" i="6"/>
  <c r="N2315" i="6"/>
  <c r="P2316" i="6"/>
  <c r="N2316" i="6"/>
  <c r="P2317" i="6"/>
  <c r="N2317" i="6"/>
  <c r="P2318" i="6"/>
  <c r="N2318" i="6"/>
  <c r="P2319" i="6"/>
  <c r="N2319" i="6"/>
  <c r="P2320" i="6"/>
  <c r="N2320" i="6"/>
  <c r="N2321" i="6"/>
  <c r="P2322" i="6"/>
  <c r="N2322" i="6"/>
  <c r="P2323" i="6"/>
  <c r="N2323" i="6"/>
  <c r="P2324" i="6"/>
  <c r="N2324" i="6"/>
  <c r="P2325" i="6"/>
  <c r="N2325" i="6"/>
  <c r="P2326" i="6"/>
  <c r="N2326" i="6"/>
  <c r="P2327" i="6"/>
  <c r="N2327" i="6"/>
  <c r="N2328" i="6"/>
  <c r="P2329" i="6"/>
  <c r="N2329" i="6"/>
  <c r="N2330" i="6"/>
  <c r="P2331" i="6"/>
  <c r="N2331" i="6"/>
  <c r="N2332" i="6"/>
  <c r="P2333" i="6"/>
  <c r="N2333" i="6"/>
  <c r="P2334" i="6"/>
  <c r="N2334" i="6"/>
  <c r="P2335" i="6"/>
  <c r="N2335" i="6"/>
  <c r="N2336" i="6"/>
  <c r="P2337" i="6"/>
  <c r="N2337" i="6"/>
  <c r="N2338" i="6"/>
  <c r="P2339" i="6"/>
  <c r="N2339" i="6"/>
  <c r="N2340" i="6"/>
  <c r="P2341" i="6"/>
  <c r="N2341" i="6"/>
  <c r="P2342" i="6"/>
  <c r="N2342" i="6"/>
  <c r="P2343" i="6"/>
  <c r="N2343" i="6"/>
  <c r="N2344" i="6"/>
  <c r="P2345" i="6"/>
  <c r="N2345" i="6"/>
  <c r="N2346" i="6"/>
  <c r="P2347" i="6"/>
  <c r="N2347" i="6"/>
  <c r="N2348" i="6"/>
  <c r="P2349" i="6"/>
  <c r="N2349" i="6"/>
  <c r="P2350" i="6"/>
  <c r="N2350" i="6"/>
  <c r="P2351" i="6"/>
  <c r="N2351" i="6"/>
  <c r="N2352" i="6"/>
  <c r="P2353" i="6"/>
  <c r="N2353" i="6"/>
  <c r="P2354" i="6"/>
  <c r="N2354" i="6"/>
  <c r="N2355" i="6"/>
  <c r="P2356" i="6"/>
  <c r="N2356" i="6"/>
  <c r="P2357" i="6"/>
  <c r="N2357" i="6"/>
  <c r="P2358" i="6"/>
  <c r="N2358" i="6"/>
  <c r="N2359" i="6"/>
  <c r="P2360" i="6"/>
  <c r="N2360" i="6"/>
  <c r="P2361" i="6"/>
  <c r="N2361" i="6"/>
  <c r="P2362" i="6"/>
  <c r="N2362" i="6"/>
  <c r="P2363" i="6"/>
  <c r="N2363" i="6"/>
  <c r="P2364" i="6"/>
  <c r="N2364" i="6"/>
  <c r="P2365" i="6"/>
  <c r="N2365" i="6"/>
  <c r="P2366" i="6"/>
  <c r="N2366" i="6"/>
  <c r="P2367" i="6"/>
  <c r="N2367" i="6"/>
  <c r="P2368" i="6"/>
  <c r="N2368" i="6"/>
  <c r="P2369" i="6"/>
  <c r="N2369" i="6"/>
  <c r="P2370" i="6"/>
  <c r="N2370" i="6"/>
  <c r="N2371" i="6"/>
  <c r="P2372" i="6"/>
  <c r="N2372" i="6"/>
  <c r="P2373" i="6"/>
  <c r="N2373" i="6"/>
  <c r="P2374" i="6"/>
  <c r="N2374" i="6"/>
  <c r="N2375" i="6"/>
  <c r="P2376" i="6"/>
  <c r="N2376" i="6"/>
  <c r="P2377" i="6"/>
  <c r="N2377" i="6"/>
  <c r="P2378" i="6"/>
  <c r="N2378" i="6"/>
  <c r="P2379" i="6"/>
  <c r="N2379" i="6"/>
  <c r="P2380" i="6"/>
  <c r="N2380" i="6"/>
  <c r="P2381" i="6"/>
  <c r="N2381" i="6"/>
  <c r="P2382" i="6"/>
  <c r="N2382" i="6"/>
  <c r="P2383" i="6"/>
  <c r="N2383" i="6"/>
  <c r="P2384" i="6"/>
  <c r="N2384" i="6"/>
  <c r="P2385" i="6"/>
  <c r="N2385" i="6"/>
  <c r="P2386" i="6"/>
  <c r="N2386" i="6"/>
  <c r="P2387" i="6"/>
  <c r="N2387" i="6"/>
  <c r="P2388" i="6"/>
  <c r="N2388" i="6"/>
  <c r="P2389" i="6"/>
  <c r="N2389" i="6"/>
  <c r="P2390" i="6"/>
  <c r="N2390" i="6"/>
  <c r="P2391" i="6"/>
  <c r="N2391" i="6"/>
  <c r="P2392" i="6"/>
  <c r="N2392" i="6"/>
  <c r="P2393" i="6"/>
  <c r="N2393" i="6"/>
  <c r="N2394" i="6"/>
  <c r="N2395" i="6"/>
  <c r="P2396" i="6"/>
  <c r="N2396" i="6"/>
  <c r="P2397" i="6"/>
  <c r="N2397" i="6"/>
  <c r="P2398" i="6"/>
  <c r="N2398" i="6"/>
  <c r="P2399" i="6"/>
  <c r="N2399" i="6"/>
  <c r="P2400" i="6"/>
  <c r="N2400" i="6"/>
  <c r="P2401" i="6"/>
  <c r="N2401" i="6"/>
  <c r="P2402" i="6"/>
  <c r="N2402" i="6"/>
  <c r="P2403" i="6"/>
  <c r="N2403" i="6"/>
  <c r="N2404" i="6"/>
  <c r="P2405" i="6"/>
  <c r="N2405" i="6"/>
  <c r="N2406" i="6"/>
  <c r="P2407" i="6"/>
  <c r="N2407" i="6"/>
  <c r="N2408" i="6"/>
  <c r="P2409" i="6"/>
  <c r="N2409" i="6"/>
  <c r="N2410" i="6"/>
  <c r="P2411" i="6"/>
  <c r="N2411" i="6"/>
  <c r="P2412" i="6"/>
  <c r="N2412" i="6"/>
  <c r="P2413" i="6"/>
  <c r="N2413" i="6"/>
  <c r="N2414" i="6"/>
  <c r="P2415" i="6"/>
  <c r="N2415" i="6"/>
  <c r="N2416" i="6"/>
  <c r="P2417" i="6"/>
  <c r="N2417" i="6"/>
  <c r="P2418" i="6"/>
  <c r="N2418" i="6"/>
  <c r="P2419" i="6"/>
  <c r="N2419" i="6"/>
  <c r="N2420" i="6"/>
  <c r="P2421" i="6"/>
  <c r="N2421" i="6"/>
  <c r="N2422" i="6"/>
  <c r="P2423" i="6"/>
  <c r="N2423" i="6"/>
  <c r="N2424" i="6"/>
  <c r="P2425" i="6"/>
  <c r="N2425" i="6"/>
  <c r="N2426" i="6"/>
  <c r="P2427" i="6"/>
  <c r="N2427" i="6"/>
  <c r="P2428" i="6"/>
  <c r="N2428" i="6"/>
  <c r="P2429" i="6"/>
  <c r="N2429" i="6"/>
  <c r="N2430" i="6"/>
  <c r="P2431" i="6"/>
  <c r="N2431" i="6"/>
  <c r="P2432" i="6"/>
  <c r="N2432" i="6"/>
  <c r="P2433" i="6"/>
  <c r="N2433" i="6"/>
  <c r="P2434" i="6"/>
  <c r="N2434" i="6"/>
  <c r="P2435" i="6"/>
  <c r="N2435" i="6"/>
  <c r="P2436" i="6"/>
  <c r="N2436" i="6"/>
  <c r="P2437" i="6"/>
  <c r="N2437" i="6"/>
  <c r="N2438" i="6"/>
  <c r="P2439" i="6"/>
  <c r="N2439" i="6"/>
  <c r="P2440" i="6"/>
  <c r="N2440" i="6"/>
  <c r="P2441" i="6"/>
  <c r="N2441" i="6"/>
  <c r="P2442" i="6"/>
  <c r="N2442" i="6"/>
  <c r="P2443" i="6"/>
  <c r="N2443" i="6"/>
  <c r="P2444" i="6"/>
  <c r="N2444" i="6"/>
  <c r="P2445" i="6"/>
  <c r="N2445" i="6"/>
  <c r="P2446" i="6"/>
  <c r="N2446" i="6"/>
  <c r="P2447" i="6"/>
  <c r="N2447" i="6"/>
  <c r="P2448" i="6"/>
  <c r="N2448" i="6"/>
  <c r="P2449" i="6"/>
  <c r="N2449" i="6"/>
  <c r="P2450" i="6"/>
  <c r="N2450" i="6"/>
  <c r="P2451" i="6"/>
  <c r="N2451" i="6"/>
  <c r="P2452" i="6"/>
  <c r="N2452" i="6"/>
  <c r="P2453" i="6"/>
  <c r="N2453" i="6"/>
  <c r="P2454" i="6"/>
  <c r="N2454" i="6"/>
  <c r="P2455" i="6"/>
  <c r="N2455" i="6"/>
  <c r="P2456" i="6"/>
  <c r="N2456" i="6"/>
  <c r="P2457" i="6"/>
  <c r="N2457" i="6"/>
  <c r="P2458" i="6"/>
  <c r="N2458" i="6"/>
  <c r="P2459" i="6"/>
  <c r="N2459" i="6"/>
  <c r="P2460" i="6"/>
  <c r="N2460" i="6"/>
  <c r="P2461" i="6"/>
  <c r="N2461" i="6"/>
  <c r="N2462" i="6"/>
  <c r="P2463" i="6"/>
  <c r="N2463" i="6"/>
  <c r="P2464" i="6"/>
  <c r="N2464" i="6"/>
  <c r="P2465" i="6"/>
  <c r="N2465" i="6"/>
  <c r="P2466" i="6"/>
  <c r="N2466" i="6"/>
  <c r="P2467" i="6"/>
  <c r="N2467" i="6"/>
  <c r="P2468" i="6"/>
  <c r="N2468" i="6"/>
  <c r="P2469" i="6"/>
  <c r="N2469" i="6"/>
  <c r="P2470" i="6"/>
  <c r="N2470" i="6"/>
  <c r="P2471" i="6"/>
  <c r="N2471" i="6"/>
  <c r="P2472" i="6"/>
  <c r="N2472" i="6"/>
  <c r="P2473" i="6"/>
  <c r="N2473" i="6"/>
  <c r="P2474" i="6"/>
  <c r="N2474" i="6"/>
  <c r="P2475" i="6"/>
  <c r="N2475" i="6"/>
  <c r="P2476" i="6"/>
  <c r="N2476" i="6"/>
  <c r="P2477" i="6"/>
  <c r="N2477" i="6"/>
  <c r="N2478" i="6"/>
  <c r="P2479" i="6"/>
  <c r="N2479" i="6"/>
  <c r="P2480" i="6"/>
  <c r="N2480" i="6"/>
  <c r="P2481" i="6"/>
  <c r="N2481" i="6"/>
  <c r="P2482" i="6"/>
  <c r="N2482" i="6"/>
  <c r="P2483" i="6"/>
  <c r="N2483" i="6"/>
  <c r="P2484" i="6"/>
  <c r="N2484" i="6"/>
  <c r="P2485" i="6"/>
  <c r="N2485" i="6"/>
  <c r="N2486" i="6"/>
  <c r="P2487" i="6"/>
  <c r="N2487" i="6"/>
  <c r="P2488" i="6"/>
  <c r="N2488" i="6"/>
  <c r="P2489" i="6"/>
  <c r="N2489" i="6"/>
  <c r="P2490" i="6"/>
  <c r="N2490" i="6"/>
  <c r="P2491" i="6"/>
  <c r="N2491" i="6"/>
  <c r="P2492" i="6"/>
  <c r="N2492" i="6"/>
  <c r="P2493" i="6"/>
  <c r="N2493" i="6"/>
  <c r="P2494" i="6"/>
  <c r="N2494" i="6"/>
  <c r="P2495" i="6"/>
  <c r="N2495" i="6"/>
  <c r="P2496" i="6"/>
  <c r="N2496" i="6"/>
  <c r="P2497" i="6"/>
  <c r="N2497" i="6"/>
  <c r="N2498" i="6"/>
  <c r="P2499" i="6"/>
  <c r="N2499" i="6"/>
  <c r="P2500" i="6"/>
  <c r="N2500" i="6"/>
  <c r="P2501" i="6"/>
  <c r="N2501" i="6"/>
  <c r="N2502" i="6"/>
  <c r="P2503" i="6"/>
  <c r="N2503" i="6"/>
  <c r="P2504" i="6"/>
  <c r="N2504" i="6"/>
  <c r="P2505" i="6"/>
  <c r="N2505" i="6"/>
  <c r="P2506" i="6"/>
  <c r="N2506" i="6"/>
  <c r="P2507" i="6"/>
  <c r="N2507" i="6"/>
  <c r="P2508" i="6"/>
  <c r="N2508" i="6"/>
  <c r="P2509" i="6"/>
  <c r="N2509" i="6"/>
  <c r="P2510" i="6"/>
  <c r="N2510" i="6"/>
  <c r="P2511" i="6"/>
  <c r="N2511" i="6"/>
  <c r="P2512" i="6"/>
  <c r="N2512" i="6"/>
  <c r="P2513" i="6"/>
  <c r="N2513" i="6"/>
  <c r="P2514" i="6"/>
  <c r="N2514" i="6"/>
  <c r="P2515" i="6"/>
  <c r="N2515" i="6"/>
  <c r="P2516" i="6"/>
  <c r="N2516" i="6"/>
  <c r="P2517" i="6"/>
  <c r="N2517" i="6"/>
  <c r="N2518" i="6"/>
  <c r="P2519" i="6"/>
  <c r="N2519" i="6"/>
  <c r="P2520" i="6"/>
  <c r="N2520" i="6"/>
  <c r="P2521" i="6"/>
  <c r="N2521" i="6"/>
  <c r="P2522" i="6"/>
  <c r="N2522" i="6"/>
  <c r="P2523" i="6"/>
  <c r="N2523" i="6"/>
  <c r="P2524" i="6"/>
  <c r="N2524" i="6"/>
  <c r="P2525" i="6"/>
  <c r="N2525" i="6"/>
  <c r="P2526" i="6"/>
  <c r="N2526" i="6"/>
  <c r="P2527" i="6"/>
  <c r="N2527" i="6"/>
  <c r="P2528" i="6"/>
  <c r="N2528" i="6"/>
  <c r="P2529" i="6"/>
  <c r="N2529" i="6"/>
  <c r="N2530" i="6"/>
  <c r="P2531" i="6"/>
  <c r="N2531" i="6"/>
  <c r="P2532" i="6"/>
  <c r="N2532" i="6"/>
  <c r="P2533" i="6"/>
  <c r="N2533" i="6"/>
  <c r="N2534" i="6"/>
  <c r="P2535" i="6"/>
  <c r="N2535" i="6"/>
  <c r="P2536" i="6"/>
  <c r="N2536" i="6"/>
  <c r="P2537" i="6"/>
  <c r="N2537" i="6"/>
  <c r="P2538" i="6"/>
  <c r="N2538" i="6"/>
  <c r="P2539" i="6"/>
  <c r="N2539" i="6"/>
  <c r="P2540" i="6"/>
  <c r="N2540" i="6"/>
  <c r="P2541" i="6"/>
  <c r="N2541" i="6"/>
  <c r="P2542" i="6"/>
  <c r="N2542" i="6"/>
  <c r="P2543" i="6"/>
  <c r="N2543" i="6"/>
  <c r="P2544" i="6"/>
  <c r="N2544" i="6"/>
  <c r="P2545" i="6"/>
  <c r="N2545" i="6"/>
  <c r="N2546" i="6"/>
  <c r="P2547" i="6"/>
  <c r="N2547" i="6"/>
  <c r="P2548" i="6"/>
  <c r="N2548" i="6"/>
  <c r="P2549" i="6"/>
  <c r="N2549" i="6"/>
  <c r="N2550" i="6"/>
  <c r="P2551" i="6"/>
  <c r="N2551" i="6"/>
  <c r="P2552" i="6"/>
  <c r="N2552" i="6"/>
  <c r="P2553" i="6"/>
  <c r="N2553" i="6"/>
  <c r="P2554" i="6"/>
  <c r="N2554" i="6"/>
  <c r="P2555" i="6"/>
  <c r="N2555" i="6"/>
  <c r="P2556" i="6"/>
  <c r="N2556" i="6"/>
  <c r="P2557" i="6"/>
  <c r="N2557" i="6"/>
  <c r="P2558" i="6"/>
  <c r="N2558" i="6"/>
  <c r="P2559" i="6"/>
  <c r="N2559" i="6"/>
  <c r="P2560" i="6"/>
  <c r="N2560" i="6"/>
  <c r="P2561" i="6"/>
  <c r="N2561" i="6"/>
  <c r="P2562" i="6"/>
  <c r="N2562" i="6"/>
  <c r="P2563" i="6"/>
  <c r="N2563" i="6"/>
  <c r="P2564" i="6"/>
  <c r="N2564" i="6"/>
  <c r="P2565" i="6"/>
  <c r="N2565" i="6"/>
  <c r="P2566" i="6"/>
  <c r="N2566" i="6"/>
  <c r="P2567" i="6"/>
  <c r="N2567" i="6"/>
  <c r="P2568" i="6"/>
  <c r="N2568" i="6"/>
  <c r="P2569" i="6"/>
  <c r="N2569" i="6"/>
  <c r="P2570" i="6"/>
  <c r="N2570" i="6"/>
  <c r="P2571" i="6"/>
  <c r="N2571" i="6"/>
  <c r="P2572" i="6"/>
  <c r="N2572" i="6"/>
  <c r="P2573" i="6"/>
  <c r="N2573" i="6"/>
  <c r="P2574" i="6"/>
  <c r="N2574" i="6"/>
  <c r="P2575" i="6"/>
  <c r="N2575" i="6"/>
  <c r="P2576" i="6"/>
  <c r="N2576" i="6"/>
  <c r="P2577" i="6"/>
  <c r="N2577" i="6"/>
  <c r="P2578" i="6"/>
  <c r="N2578" i="6"/>
  <c r="P2579" i="6"/>
  <c r="N2579" i="6"/>
  <c r="P2580" i="6"/>
  <c r="N2580" i="6"/>
  <c r="P2581" i="6"/>
  <c r="N2581" i="6"/>
  <c r="P2582" i="6"/>
  <c r="N2582" i="6"/>
  <c r="P2583" i="6"/>
  <c r="N2583" i="6"/>
  <c r="P2584" i="6"/>
  <c r="N2584" i="6"/>
  <c r="P2585" i="6"/>
  <c r="N2585" i="6"/>
  <c r="P2586" i="6"/>
  <c r="N2586" i="6"/>
  <c r="P2587" i="6"/>
  <c r="N2587" i="6"/>
  <c r="P2588" i="6"/>
  <c r="N2588" i="6"/>
  <c r="P2589" i="6"/>
  <c r="N2589" i="6"/>
  <c r="P2590" i="6"/>
  <c r="N2590" i="6"/>
  <c r="P2591" i="6"/>
  <c r="N2591" i="6"/>
  <c r="P2592" i="6"/>
  <c r="N2592" i="6"/>
  <c r="P2593" i="6"/>
  <c r="N2593" i="6"/>
  <c r="P2594" i="6"/>
  <c r="N2594" i="6"/>
  <c r="P2595" i="6"/>
  <c r="N2595" i="6"/>
  <c r="P2596" i="6"/>
  <c r="N2596" i="6"/>
  <c r="P2597" i="6"/>
  <c r="N2597" i="6"/>
  <c r="P2598" i="6"/>
  <c r="N2598" i="6"/>
  <c r="P2599" i="6"/>
  <c r="N2599" i="6"/>
  <c r="P2600" i="6"/>
  <c r="N2600" i="6"/>
  <c r="P2601" i="6"/>
  <c r="N2601" i="6"/>
  <c r="P2602" i="6"/>
  <c r="N2602" i="6"/>
  <c r="P2603" i="6"/>
  <c r="N2603" i="6"/>
  <c r="P2604" i="6"/>
  <c r="N2604" i="6"/>
  <c r="P2605" i="6"/>
  <c r="N2605" i="6"/>
  <c r="P2606" i="6"/>
  <c r="N2606" i="6"/>
  <c r="P2607" i="6"/>
  <c r="N2607" i="6"/>
  <c r="P2608" i="6"/>
  <c r="N2608" i="6"/>
  <c r="P2609" i="6"/>
  <c r="N2609" i="6"/>
  <c r="P2610" i="6"/>
  <c r="N2610" i="6"/>
  <c r="P2611" i="6"/>
  <c r="N2611" i="6"/>
  <c r="P2612" i="6"/>
  <c r="N2612" i="6"/>
  <c r="P2613" i="6"/>
  <c r="N2613" i="6"/>
  <c r="P2614" i="6"/>
  <c r="N2614" i="6"/>
  <c r="P2615" i="6"/>
  <c r="N2615" i="6"/>
  <c r="P2616" i="6"/>
  <c r="N2616" i="6"/>
  <c r="P2617" i="6"/>
  <c r="N2617" i="6"/>
  <c r="P2618" i="6"/>
  <c r="N2618" i="6"/>
  <c r="P2619" i="6"/>
  <c r="N2619" i="6"/>
  <c r="P2620" i="6"/>
  <c r="N2620" i="6"/>
  <c r="P2621" i="6"/>
  <c r="N2621" i="6"/>
  <c r="P2622" i="6"/>
  <c r="N2622" i="6"/>
  <c r="P2623" i="6"/>
  <c r="N2623" i="6"/>
  <c r="P2624" i="6"/>
  <c r="N2624" i="6"/>
  <c r="P2625" i="6"/>
  <c r="N2625" i="6"/>
  <c r="N2626" i="6"/>
  <c r="P2627" i="6"/>
  <c r="N2627" i="6"/>
  <c r="P2628" i="6"/>
  <c r="N2628" i="6"/>
  <c r="P2629" i="6"/>
  <c r="N2629" i="6"/>
  <c r="P2630" i="6"/>
  <c r="N2630" i="6"/>
  <c r="P2631" i="6"/>
  <c r="N2631" i="6"/>
  <c r="P2632" i="6"/>
  <c r="N2632" i="6"/>
  <c r="P2633" i="6"/>
  <c r="N2633" i="6"/>
  <c r="N2634" i="6"/>
  <c r="P2635" i="6"/>
  <c r="N2635" i="6"/>
  <c r="P2636" i="6"/>
  <c r="N2636" i="6"/>
  <c r="P2637" i="6"/>
  <c r="N2637" i="6"/>
  <c r="P2638" i="6"/>
  <c r="N2638" i="6"/>
  <c r="P2639" i="6"/>
  <c r="N2639" i="6"/>
  <c r="P2640" i="6"/>
  <c r="N2640" i="6"/>
  <c r="P2641" i="6"/>
  <c r="N2641" i="6"/>
  <c r="P2642" i="6"/>
  <c r="N2642" i="6"/>
  <c r="P2643" i="6"/>
  <c r="N2643" i="6"/>
  <c r="P2644" i="6"/>
  <c r="N2644" i="6"/>
  <c r="P2645" i="6"/>
  <c r="N2645" i="6"/>
  <c r="P2646" i="6"/>
  <c r="N2646" i="6"/>
  <c r="P2647" i="6"/>
  <c r="N2647" i="6"/>
  <c r="P2648" i="6"/>
  <c r="N2648" i="6"/>
  <c r="P2649" i="6"/>
  <c r="N2649" i="6"/>
  <c r="P2650" i="6"/>
  <c r="N2650" i="6"/>
  <c r="P2651" i="6"/>
  <c r="N2651" i="6"/>
  <c r="P2652" i="6"/>
  <c r="N2652" i="6"/>
  <c r="P2653" i="6"/>
  <c r="N2653" i="6"/>
  <c r="P2654" i="6"/>
  <c r="N2654" i="6"/>
  <c r="P2655" i="6"/>
  <c r="N2655" i="6"/>
  <c r="P2656" i="6"/>
  <c r="N2656" i="6"/>
  <c r="P2657" i="6"/>
  <c r="N2657" i="6"/>
  <c r="P2658" i="6"/>
  <c r="N2658" i="6"/>
  <c r="P2659" i="6"/>
  <c r="N2659" i="6"/>
  <c r="P2660" i="6"/>
  <c r="N2660" i="6"/>
  <c r="P2661" i="6"/>
  <c r="N2661" i="6"/>
  <c r="P2662" i="6"/>
  <c r="N2662" i="6"/>
  <c r="P2663" i="6"/>
  <c r="N2663" i="6"/>
  <c r="P2664" i="6"/>
  <c r="N2664" i="6"/>
  <c r="P2665" i="6"/>
  <c r="N2665" i="6"/>
  <c r="P2666" i="6"/>
  <c r="N2666" i="6"/>
  <c r="P2667" i="6"/>
  <c r="N2667" i="6"/>
  <c r="P2668" i="6"/>
  <c r="N2668" i="6"/>
  <c r="P2669" i="6"/>
  <c r="N2669" i="6"/>
  <c r="P2670" i="6"/>
  <c r="N2670" i="6"/>
  <c r="P2671" i="6"/>
  <c r="N2671" i="6"/>
  <c r="P2672" i="6"/>
  <c r="N2672" i="6"/>
  <c r="P2673" i="6"/>
  <c r="N2673" i="6"/>
  <c r="P2674" i="6"/>
  <c r="N2674" i="6"/>
  <c r="P2675" i="6"/>
  <c r="N2675" i="6"/>
  <c r="P2676" i="6"/>
  <c r="N2676" i="6"/>
  <c r="P2677" i="6"/>
  <c r="N2677" i="6"/>
  <c r="P2678" i="6"/>
  <c r="N2678" i="6"/>
  <c r="P2679" i="6"/>
  <c r="N2679" i="6"/>
  <c r="P2680" i="6"/>
  <c r="N2680" i="6"/>
  <c r="P2681" i="6"/>
  <c r="N2681" i="6"/>
  <c r="P2682" i="6"/>
  <c r="N2682" i="6"/>
  <c r="P2683" i="6"/>
  <c r="N2683" i="6"/>
  <c r="P2684" i="6"/>
  <c r="N2684" i="6"/>
  <c r="P2685" i="6"/>
  <c r="N2685" i="6"/>
  <c r="P2686" i="6"/>
  <c r="N2686" i="6"/>
  <c r="P2687" i="6"/>
  <c r="N2687" i="6"/>
  <c r="P2688" i="6"/>
  <c r="N2688" i="6"/>
  <c r="P2689" i="6"/>
  <c r="N2689" i="6"/>
  <c r="P2690" i="6"/>
  <c r="N2690" i="6"/>
  <c r="P2691" i="6"/>
  <c r="N2691" i="6"/>
  <c r="P2692" i="6"/>
  <c r="N2692" i="6"/>
  <c r="P2693" i="6"/>
  <c r="N2693" i="6"/>
  <c r="P2694" i="6"/>
  <c r="N2694" i="6"/>
  <c r="P2695" i="6"/>
  <c r="N2695" i="6"/>
  <c r="P2696" i="6"/>
  <c r="N2696" i="6"/>
  <c r="P2697" i="6"/>
  <c r="N2697" i="6"/>
  <c r="P2698" i="6"/>
  <c r="N2698" i="6"/>
  <c r="P2699" i="6"/>
  <c r="N2699" i="6"/>
  <c r="P2700" i="6"/>
  <c r="N2700" i="6"/>
  <c r="P2701" i="6"/>
  <c r="N2701" i="6"/>
  <c r="P2702" i="6"/>
  <c r="N2702" i="6"/>
  <c r="P2703" i="6"/>
  <c r="N2703" i="6"/>
  <c r="P2704" i="6"/>
  <c r="N2704" i="6"/>
  <c r="P2705" i="6"/>
  <c r="N2705" i="6"/>
  <c r="P2706" i="6"/>
  <c r="N2706" i="6"/>
  <c r="P2707" i="6"/>
  <c r="N2707" i="6"/>
  <c r="P2708" i="6"/>
  <c r="N2708" i="6"/>
  <c r="P2709" i="6"/>
  <c r="N2709" i="6"/>
  <c r="P2710" i="6"/>
  <c r="N2710" i="6"/>
  <c r="P2711" i="6"/>
  <c r="N2711" i="6"/>
  <c r="P2712" i="6"/>
  <c r="N2712" i="6"/>
  <c r="P2713" i="6"/>
  <c r="N2713" i="6"/>
  <c r="P2714" i="6"/>
  <c r="N2714" i="6"/>
  <c r="P2715" i="6"/>
  <c r="N2715" i="6"/>
  <c r="P2716" i="6"/>
  <c r="N2716" i="6"/>
  <c r="P2717" i="6"/>
  <c r="N2717" i="6"/>
  <c r="P2718" i="6"/>
  <c r="N2718" i="6"/>
  <c r="P2719" i="6"/>
  <c r="N2719" i="6"/>
  <c r="P2720" i="6"/>
  <c r="N2720" i="6"/>
  <c r="P2721" i="6"/>
  <c r="N2721" i="6"/>
  <c r="P2722" i="6"/>
  <c r="N2722" i="6"/>
  <c r="P2723" i="6"/>
  <c r="N2723" i="6"/>
  <c r="P2724" i="6"/>
  <c r="N2724" i="6"/>
  <c r="P2725" i="6"/>
  <c r="N2725" i="6"/>
  <c r="P2726" i="6"/>
  <c r="N2726" i="6"/>
  <c r="P2727" i="6"/>
  <c r="N2727" i="6"/>
  <c r="P2728" i="6"/>
  <c r="N2728" i="6"/>
  <c r="P2729" i="6"/>
  <c r="N2729" i="6"/>
  <c r="P2730" i="6"/>
  <c r="N2730" i="6"/>
  <c r="P2731" i="6"/>
  <c r="N2731" i="6"/>
  <c r="P2732" i="6"/>
  <c r="N2732" i="6"/>
  <c r="P2733" i="6"/>
  <c r="N2733" i="6"/>
  <c r="N2734" i="6"/>
  <c r="P2735" i="6"/>
  <c r="N2735" i="6"/>
  <c r="P2736" i="6"/>
  <c r="N2736" i="6"/>
  <c r="P2737" i="6"/>
  <c r="N2737" i="6"/>
  <c r="N2738" i="6"/>
  <c r="P2739" i="6"/>
  <c r="N2739" i="6"/>
  <c r="P2740" i="6"/>
  <c r="N2740" i="6"/>
  <c r="P2741" i="6"/>
  <c r="N2741" i="6"/>
  <c r="P2742" i="6"/>
  <c r="N2742" i="6"/>
  <c r="P2743" i="6"/>
  <c r="N2743" i="6"/>
  <c r="P2744" i="6"/>
  <c r="N2744" i="6"/>
  <c r="P2745" i="6"/>
  <c r="N2745" i="6"/>
  <c r="P2746" i="6"/>
  <c r="N2746" i="6"/>
  <c r="P2747" i="6"/>
  <c r="N2747" i="6"/>
  <c r="P2748" i="6"/>
  <c r="N2748" i="6"/>
  <c r="P2749" i="6"/>
  <c r="N2749" i="6"/>
  <c r="N2750" i="6"/>
  <c r="P2751" i="6"/>
  <c r="N2751" i="6"/>
  <c r="P2752" i="6"/>
  <c r="N2752" i="6"/>
  <c r="P2753" i="6"/>
  <c r="N2753" i="6"/>
  <c r="N2754" i="6"/>
  <c r="P2755" i="6"/>
  <c r="N2755" i="6"/>
  <c r="P2756" i="6"/>
  <c r="N2756" i="6"/>
  <c r="P2757" i="6"/>
  <c r="N2757" i="6"/>
  <c r="P2758" i="6"/>
  <c r="N2758" i="6"/>
  <c r="P2759" i="6"/>
  <c r="N2759" i="6"/>
  <c r="P2760" i="6"/>
  <c r="N2760" i="6"/>
  <c r="P2761" i="6"/>
  <c r="N2761" i="6"/>
  <c r="P2762" i="6"/>
  <c r="N2762" i="6"/>
  <c r="P2763" i="6"/>
  <c r="N2763" i="6"/>
  <c r="P2764" i="6"/>
  <c r="N2764" i="6"/>
  <c r="P2765" i="6"/>
  <c r="N2765" i="6"/>
  <c r="N2766" i="6"/>
  <c r="P2767" i="6"/>
  <c r="N2767" i="6"/>
  <c r="P2768" i="6"/>
  <c r="N2768" i="6"/>
  <c r="P2769" i="6"/>
  <c r="N2769" i="6"/>
  <c r="N2770" i="6"/>
  <c r="P2771" i="6"/>
  <c r="N2771" i="6"/>
  <c r="P2772" i="6"/>
  <c r="N2772" i="6"/>
  <c r="P2773" i="6"/>
  <c r="N2773" i="6"/>
  <c r="P2774" i="6"/>
  <c r="N2774" i="6"/>
  <c r="P2775" i="6"/>
  <c r="N2775" i="6"/>
  <c r="P2776" i="6"/>
  <c r="N2776" i="6"/>
  <c r="P2777" i="6"/>
  <c r="N2777" i="6"/>
  <c r="P2778" i="6"/>
  <c r="N2778" i="6"/>
  <c r="P2779" i="6"/>
  <c r="N2779" i="6"/>
  <c r="P2780" i="6"/>
  <c r="N2780" i="6"/>
  <c r="P2781" i="6"/>
  <c r="N2781" i="6"/>
  <c r="N2782" i="6"/>
  <c r="P2783" i="6"/>
  <c r="N2783" i="6"/>
  <c r="P2784" i="6"/>
  <c r="N2784" i="6"/>
  <c r="P2785" i="6"/>
  <c r="N2785" i="6"/>
  <c r="P2786" i="6"/>
  <c r="N2786" i="6"/>
  <c r="P2787" i="6"/>
  <c r="N2787" i="6"/>
  <c r="P2788" i="6"/>
  <c r="N2788" i="6"/>
  <c r="P2789" i="6"/>
  <c r="N2789" i="6"/>
  <c r="N2790" i="6"/>
  <c r="P2791" i="6"/>
  <c r="N2791" i="6"/>
  <c r="P2792" i="6"/>
  <c r="N2792" i="6"/>
  <c r="P2793" i="6"/>
  <c r="N2793" i="6"/>
  <c r="P2794" i="6"/>
  <c r="N2794" i="6"/>
  <c r="P2795" i="6"/>
  <c r="N2795" i="6"/>
  <c r="P2796" i="6"/>
  <c r="N2796" i="6"/>
  <c r="P2797" i="6"/>
  <c r="N2797" i="6"/>
  <c r="N2798" i="6"/>
  <c r="P2799" i="6"/>
  <c r="N2799" i="6"/>
  <c r="P2800" i="6"/>
  <c r="N2800" i="6"/>
  <c r="P2801" i="6"/>
  <c r="N2801" i="6"/>
  <c r="P2802" i="6"/>
  <c r="N2802" i="6"/>
  <c r="P2803" i="6"/>
  <c r="N2803" i="6"/>
  <c r="P2804" i="6"/>
  <c r="N2804" i="6"/>
  <c r="P2805" i="6"/>
  <c r="N2805" i="6"/>
  <c r="N2806" i="6"/>
  <c r="P2807" i="6"/>
  <c r="N2807" i="6"/>
  <c r="P2808" i="6"/>
  <c r="N2808" i="6"/>
  <c r="P2809" i="6"/>
  <c r="N2809" i="6"/>
  <c r="P2810" i="6"/>
  <c r="N2810" i="6"/>
  <c r="P2811" i="6"/>
  <c r="N2811" i="6"/>
  <c r="P2812" i="6"/>
  <c r="N2812" i="6"/>
  <c r="P2813" i="6"/>
  <c r="N2813" i="6"/>
  <c r="N2814" i="6"/>
  <c r="P2815" i="6"/>
  <c r="N2815" i="6"/>
  <c r="P2816" i="6"/>
  <c r="N2816" i="6"/>
  <c r="P2817" i="6"/>
  <c r="N2817" i="6"/>
  <c r="P2818" i="6"/>
  <c r="N2818" i="6"/>
  <c r="P2819" i="6"/>
  <c r="N2819" i="6"/>
  <c r="P2820" i="6"/>
  <c r="N2820" i="6"/>
  <c r="P2821" i="6"/>
  <c r="N2821" i="6"/>
  <c r="N2822" i="6"/>
  <c r="P2823" i="6"/>
  <c r="N2823" i="6"/>
  <c r="P2824" i="6"/>
  <c r="N2824" i="6"/>
  <c r="P2825" i="6"/>
  <c r="N2825" i="6"/>
  <c r="P2826" i="6"/>
  <c r="N2826" i="6"/>
  <c r="P2827" i="6"/>
  <c r="N2827" i="6"/>
  <c r="P2828" i="6"/>
  <c r="N2828" i="6"/>
  <c r="P2829" i="6"/>
  <c r="N2829" i="6"/>
  <c r="N2830" i="6"/>
  <c r="P2831" i="6"/>
  <c r="N2831" i="6"/>
  <c r="P2832" i="6"/>
  <c r="N2832" i="6"/>
  <c r="P2833" i="6"/>
  <c r="N2833" i="6"/>
  <c r="P2834" i="6"/>
  <c r="N2834" i="6"/>
  <c r="P2835" i="6"/>
  <c r="N2835" i="6"/>
  <c r="P2836" i="6"/>
  <c r="N2836" i="6"/>
  <c r="P2837" i="6"/>
  <c r="N2837" i="6"/>
  <c r="N2838" i="6"/>
  <c r="P2839" i="6"/>
  <c r="N2839" i="6"/>
  <c r="P2840" i="6"/>
  <c r="N2840" i="6"/>
  <c r="P2841" i="6"/>
  <c r="N2841" i="6"/>
  <c r="P2842" i="6"/>
  <c r="N2842" i="6"/>
  <c r="P2843" i="6"/>
  <c r="N2843" i="6"/>
  <c r="P2844" i="6"/>
  <c r="N2844" i="6"/>
  <c r="P2845" i="6"/>
  <c r="N2845" i="6"/>
  <c r="N2846" i="6"/>
  <c r="P2847" i="6"/>
  <c r="N2847" i="6"/>
  <c r="P2848" i="6"/>
  <c r="N2848" i="6"/>
  <c r="P2849" i="6"/>
  <c r="N2849" i="6"/>
  <c r="P2850" i="6"/>
  <c r="N2850" i="6"/>
  <c r="P2851" i="6"/>
  <c r="N2851" i="6"/>
  <c r="P2852" i="6"/>
  <c r="N2852" i="6"/>
  <c r="P2853" i="6"/>
  <c r="N2853" i="6"/>
  <c r="N2854" i="6"/>
  <c r="P2855" i="6"/>
  <c r="N2855" i="6"/>
  <c r="P2856" i="6"/>
  <c r="N2856" i="6"/>
  <c r="P2857" i="6"/>
  <c r="N2857" i="6"/>
  <c r="P2858" i="6"/>
  <c r="N2858" i="6"/>
  <c r="P2859" i="6"/>
  <c r="N2859" i="6"/>
  <c r="P2860" i="6"/>
  <c r="N2860" i="6"/>
  <c r="P2861" i="6"/>
  <c r="N2861" i="6"/>
  <c r="N2862" i="6"/>
  <c r="P2863" i="6"/>
  <c r="N2863" i="6"/>
  <c r="P2864" i="6"/>
  <c r="N2864" i="6"/>
  <c r="P2865" i="6"/>
  <c r="N2865" i="6"/>
  <c r="P2866" i="6"/>
  <c r="N2866" i="6"/>
  <c r="P2867" i="6"/>
  <c r="N2867" i="6"/>
  <c r="P2868" i="6"/>
  <c r="N2868" i="6"/>
  <c r="P2869" i="6"/>
  <c r="N2869" i="6"/>
  <c r="N2870" i="6"/>
  <c r="P2871" i="6"/>
  <c r="N2871" i="6"/>
  <c r="P2872" i="6"/>
  <c r="N2872" i="6"/>
  <c r="P2873" i="6"/>
  <c r="N2873" i="6"/>
  <c r="P2874" i="6"/>
  <c r="N2874" i="6"/>
  <c r="P2875" i="6"/>
  <c r="N2875" i="6"/>
  <c r="P2876" i="6"/>
  <c r="N2876" i="6"/>
  <c r="P2877" i="6"/>
  <c r="N2877" i="6"/>
  <c r="N2878" i="6"/>
  <c r="P2879" i="6"/>
  <c r="N2879" i="6"/>
  <c r="P2880" i="6"/>
  <c r="N2880" i="6"/>
  <c r="P2881" i="6"/>
  <c r="N2881" i="6"/>
  <c r="P2882" i="6"/>
  <c r="N2882" i="6"/>
  <c r="P2883" i="6"/>
  <c r="N2883" i="6"/>
  <c r="P2884" i="6"/>
  <c r="N2884" i="6"/>
  <c r="P2885" i="6"/>
  <c r="N2885" i="6"/>
  <c r="N2886" i="6"/>
  <c r="P2887" i="6"/>
  <c r="N2887" i="6"/>
  <c r="P2888" i="6"/>
  <c r="N2888" i="6"/>
  <c r="P2889" i="6"/>
  <c r="N2889" i="6"/>
  <c r="P2890" i="6"/>
  <c r="N2890" i="6"/>
  <c r="P2891" i="6"/>
  <c r="N2891" i="6"/>
  <c r="P2892" i="6"/>
  <c r="N2892" i="6"/>
  <c r="P2893" i="6"/>
  <c r="N2893" i="6"/>
  <c r="N2894" i="6"/>
  <c r="P2895" i="6"/>
  <c r="N2895" i="6"/>
  <c r="P2896" i="6"/>
  <c r="N2896" i="6"/>
  <c r="P2897" i="6"/>
  <c r="N2897" i="6"/>
  <c r="P2898" i="6"/>
  <c r="N2898" i="6"/>
  <c r="P2899" i="6"/>
  <c r="N2899" i="6"/>
  <c r="P2900" i="6"/>
  <c r="N2900" i="6"/>
  <c r="P2901" i="6"/>
  <c r="N2901" i="6"/>
  <c r="N2902" i="6"/>
  <c r="P2903" i="6"/>
  <c r="N2903" i="6"/>
  <c r="P2904" i="6"/>
  <c r="N2904" i="6"/>
  <c r="P2905" i="6"/>
  <c r="N2905" i="6"/>
  <c r="P2906" i="6"/>
  <c r="N2906" i="6"/>
  <c r="P2907" i="6"/>
  <c r="N2907" i="6"/>
  <c r="P2908" i="6"/>
  <c r="N2908" i="6"/>
  <c r="P2909" i="6"/>
  <c r="N2909" i="6"/>
  <c r="N2910" i="6"/>
  <c r="P2911" i="6"/>
  <c r="N2911" i="6"/>
  <c r="P2912" i="6"/>
  <c r="N2912" i="6"/>
  <c r="P2913" i="6"/>
  <c r="N2913" i="6"/>
  <c r="P2914" i="6"/>
  <c r="N2914" i="6"/>
  <c r="P2915" i="6"/>
  <c r="N2915" i="6"/>
  <c r="P2916" i="6"/>
  <c r="N2916" i="6"/>
  <c r="P2917" i="6"/>
  <c r="N2917" i="6"/>
  <c r="N2918" i="6"/>
  <c r="P2919" i="6"/>
  <c r="N2919" i="6"/>
  <c r="P2920" i="6"/>
  <c r="N2920" i="6"/>
  <c r="P2921" i="6"/>
  <c r="N2921" i="6"/>
  <c r="P2922" i="6"/>
  <c r="N2922" i="6"/>
  <c r="P2923" i="6"/>
  <c r="N2923" i="6"/>
  <c r="P2924" i="6"/>
  <c r="N2924" i="6"/>
  <c r="P2925" i="6"/>
  <c r="N2925" i="6"/>
  <c r="P2926" i="6"/>
  <c r="N2926" i="6"/>
  <c r="P2927" i="6"/>
  <c r="N2927" i="6"/>
  <c r="P2928" i="6"/>
  <c r="N2928" i="6"/>
  <c r="P2929" i="6"/>
  <c r="N2929" i="6"/>
  <c r="N2930" i="6"/>
  <c r="P2931" i="6"/>
  <c r="N2931" i="6"/>
  <c r="P2932" i="6"/>
  <c r="N2932" i="6"/>
  <c r="P2933" i="6"/>
  <c r="N2933" i="6"/>
  <c r="N2934" i="6"/>
  <c r="P2935" i="6"/>
  <c r="N2935" i="6"/>
  <c r="P2936" i="6"/>
  <c r="N2936" i="6"/>
  <c r="P2937" i="6"/>
  <c r="N2937" i="6"/>
  <c r="P2938" i="6"/>
  <c r="N2938" i="6"/>
  <c r="P2939" i="6"/>
  <c r="N2939" i="6"/>
  <c r="P2940" i="6"/>
  <c r="N2940" i="6"/>
  <c r="P2941" i="6"/>
  <c r="N2941" i="6"/>
  <c r="N2942" i="6"/>
  <c r="P2943" i="6"/>
  <c r="N2943" i="6"/>
  <c r="P2944" i="6"/>
  <c r="N2944" i="6"/>
  <c r="P2945" i="6"/>
  <c r="N2945" i="6"/>
  <c r="P2946" i="6"/>
  <c r="N2946" i="6"/>
  <c r="P2947" i="6"/>
  <c r="N2947" i="6"/>
  <c r="P2948" i="6"/>
  <c r="N2948" i="6"/>
  <c r="N2949" i="6"/>
  <c r="P2950" i="6"/>
  <c r="N2950" i="6"/>
  <c r="P2951" i="6"/>
  <c r="N2951" i="6"/>
  <c r="P2952" i="6"/>
  <c r="N2952" i="6"/>
  <c r="P2953" i="6"/>
  <c r="N2953" i="6"/>
  <c r="N2954" i="6"/>
  <c r="P2955" i="6"/>
  <c r="N2955" i="6"/>
  <c r="P2956" i="6"/>
  <c r="N2956" i="6"/>
  <c r="P2957" i="6"/>
  <c r="N2957" i="6"/>
  <c r="N2958" i="6"/>
  <c r="P2959" i="6"/>
  <c r="N2959" i="6"/>
  <c r="P2960" i="6"/>
  <c r="N2960" i="6"/>
  <c r="P2961" i="6"/>
  <c r="N2961" i="6"/>
  <c r="P2962" i="6"/>
  <c r="N2962" i="6"/>
  <c r="P2963" i="6"/>
  <c r="N2963" i="6"/>
  <c r="P2964" i="6"/>
  <c r="N2964" i="6"/>
  <c r="N2965" i="6"/>
  <c r="P2966" i="6"/>
  <c r="N2966" i="6"/>
  <c r="P2967" i="6"/>
  <c r="N2967" i="6"/>
  <c r="P2968" i="6"/>
  <c r="N2968" i="6"/>
  <c r="P2969" i="6"/>
  <c r="N2969" i="6"/>
  <c r="N2970" i="6"/>
  <c r="P2971" i="6"/>
  <c r="N2971" i="6"/>
  <c r="P2972" i="6"/>
  <c r="N2972" i="6"/>
  <c r="P2973" i="6"/>
  <c r="N2973" i="6"/>
  <c r="P2974" i="6"/>
  <c r="N2974" i="6"/>
  <c r="P2975" i="6"/>
  <c r="N2975" i="6"/>
  <c r="P2976" i="6"/>
  <c r="N2976" i="6"/>
  <c r="P2977" i="6"/>
  <c r="N2977" i="6"/>
  <c r="N2978" i="6"/>
  <c r="P2979" i="6"/>
  <c r="N2979" i="6"/>
  <c r="P2980" i="6"/>
  <c r="N2980" i="6"/>
  <c r="P2981" i="6"/>
  <c r="N2981" i="6"/>
  <c r="N2982" i="6"/>
  <c r="P2983" i="6"/>
  <c r="N2983" i="6"/>
  <c r="P2984" i="6"/>
  <c r="N2984" i="6"/>
  <c r="P2985" i="6"/>
  <c r="N2985" i="6"/>
  <c r="P2986" i="6"/>
  <c r="N2986" i="6"/>
  <c r="P2987" i="6"/>
  <c r="N2987" i="6"/>
  <c r="P2988" i="6"/>
  <c r="N2988" i="6"/>
  <c r="P2989" i="6"/>
  <c r="N2989" i="6"/>
  <c r="P2990" i="6"/>
  <c r="N2990" i="6"/>
  <c r="P2991" i="6"/>
  <c r="N2991" i="6"/>
  <c r="P2992" i="6"/>
  <c r="N2992" i="6"/>
  <c r="P2993" i="6"/>
  <c r="N2993" i="6"/>
  <c r="N2994" i="6"/>
  <c r="P2995" i="6"/>
  <c r="N2995" i="6"/>
  <c r="P2996" i="6"/>
  <c r="N2996" i="6"/>
  <c r="P2997" i="6"/>
  <c r="N2997" i="6"/>
  <c r="P2998" i="6"/>
  <c r="N2998" i="6"/>
  <c r="P2999" i="6"/>
  <c r="N2999" i="6"/>
  <c r="P3000" i="6"/>
  <c r="N3000" i="6"/>
  <c r="P3001" i="6"/>
  <c r="N3001" i="6"/>
  <c r="P3002" i="6"/>
  <c r="N3002" i="6"/>
  <c r="P3003" i="6"/>
  <c r="N3003" i="6"/>
  <c r="P3004" i="6"/>
  <c r="N3004" i="6"/>
  <c r="P3005" i="6"/>
  <c r="N3005" i="6"/>
  <c r="N3006" i="6"/>
  <c r="P3007" i="6"/>
  <c r="N3007" i="6"/>
  <c r="P3008" i="6"/>
  <c r="N3008" i="6"/>
  <c r="P3009" i="6"/>
  <c r="N3009" i="6"/>
  <c r="P3010" i="6"/>
  <c r="N3010" i="6"/>
  <c r="P3011" i="6"/>
  <c r="N3011" i="6"/>
  <c r="P3012" i="6"/>
  <c r="N3012" i="6"/>
  <c r="N3013" i="6"/>
  <c r="P3014" i="6"/>
  <c r="N3014" i="6"/>
  <c r="N3015" i="6"/>
  <c r="P3016" i="6"/>
  <c r="N3016" i="6"/>
  <c r="N3017" i="6"/>
  <c r="P3018" i="6"/>
  <c r="N3018" i="6"/>
  <c r="N3019" i="6"/>
  <c r="P3020" i="6"/>
  <c r="N3020" i="6"/>
  <c r="P3021" i="6"/>
  <c r="N3021" i="6"/>
  <c r="P3022" i="6"/>
  <c r="N3022" i="6"/>
  <c r="P3023" i="6"/>
  <c r="N3023" i="6"/>
  <c r="P3024" i="6"/>
  <c r="N3024" i="6"/>
  <c r="P3025" i="6"/>
  <c r="N3025" i="6"/>
  <c r="P3026" i="6"/>
  <c r="N3026" i="6"/>
  <c r="P3027" i="6"/>
  <c r="N3027" i="6"/>
  <c r="P3028" i="6"/>
  <c r="N3028" i="6"/>
  <c r="P3029" i="6"/>
  <c r="N3029" i="6"/>
  <c r="P3030" i="6"/>
  <c r="N3030" i="6"/>
  <c r="N3031" i="6"/>
  <c r="P3032" i="6"/>
  <c r="N3032" i="6"/>
  <c r="P3033" i="6"/>
  <c r="N3033" i="6"/>
  <c r="P3034" i="6"/>
  <c r="N3034" i="6"/>
  <c r="P3035" i="6"/>
  <c r="N3035" i="6"/>
  <c r="P3036" i="6"/>
  <c r="N3036" i="6"/>
  <c r="P3037" i="6"/>
  <c r="N3037" i="6"/>
  <c r="P3038" i="6"/>
  <c r="N3038" i="6"/>
  <c r="P3039" i="6"/>
  <c r="N3039" i="6"/>
  <c r="P3040" i="6"/>
  <c r="N3040" i="6"/>
  <c r="P3041" i="6"/>
  <c r="N3041" i="6"/>
  <c r="P3042" i="6"/>
  <c r="N3042" i="6"/>
  <c r="P3043" i="6"/>
  <c r="N3043" i="6"/>
  <c r="P3044" i="6"/>
  <c r="N3044" i="6"/>
  <c r="P3045" i="6"/>
  <c r="N3045" i="6"/>
  <c r="P3046" i="6"/>
  <c r="N3046" i="6"/>
  <c r="N3047" i="6"/>
  <c r="P3048" i="6"/>
  <c r="N3048" i="6"/>
  <c r="P3049" i="6"/>
  <c r="N3049" i="6"/>
  <c r="P3050" i="6"/>
  <c r="N3050" i="6"/>
  <c r="P3051" i="6"/>
  <c r="N3051" i="6"/>
  <c r="P3052" i="6"/>
  <c r="N3052" i="6"/>
  <c r="P3053" i="6"/>
  <c r="N3053" i="6"/>
  <c r="P3054" i="6"/>
  <c r="N3054" i="6"/>
  <c r="N3055" i="6"/>
  <c r="P3056" i="6"/>
  <c r="N3056" i="6"/>
  <c r="P3057" i="6"/>
  <c r="N3057" i="6"/>
  <c r="P3058" i="6"/>
  <c r="N3058" i="6"/>
  <c r="P3059" i="6"/>
  <c r="N3059" i="6"/>
  <c r="P3060" i="6"/>
  <c r="N3060" i="6"/>
  <c r="P3061" i="6"/>
  <c r="N3061" i="6"/>
  <c r="P3062" i="6"/>
  <c r="N3062" i="6"/>
  <c r="N3063" i="6"/>
  <c r="P3064" i="6"/>
  <c r="N3064" i="6"/>
  <c r="P3065" i="6"/>
  <c r="N3065" i="6"/>
  <c r="P3066" i="6"/>
  <c r="N3066" i="6"/>
  <c r="P3067" i="6"/>
  <c r="N3067" i="6"/>
  <c r="P3068" i="6"/>
  <c r="N3068" i="6"/>
  <c r="P3069" i="6"/>
  <c r="N3069" i="6"/>
  <c r="P3070" i="6"/>
  <c r="N3070" i="6"/>
  <c r="N3071" i="6"/>
  <c r="P3072" i="6"/>
  <c r="N3072" i="6"/>
  <c r="P3073" i="6"/>
  <c r="N3073" i="6"/>
  <c r="P3074" i="6"/>
  <c r="N3074" i="6"/>
  <c r="P3075" i="6"/>
  <c r="N3075" i="6"/>
  <c r="P3076" i="6"/>
  <c r="N3076" i="6"/>
  <c r="P3077" i="6"/>
  <c r="N3077" i="6"/>
  <c r="P3078" i="6"/>
  <c r="N3078" i="6"/>
  <c r="N3079" i="6"/>
  <c r="P3080" i="6"/>
  <c r="N3080" i="6"/>
  <c r="P3081" i="6"/>
  <c r="N3081" i="6"/>
  <c r="P3082" i="6"/>
  <c r="N3082" i="6"/>
  <c r="P3083" i="6"/>
  <c r="N3083" i="6"/>
  <c r="P3084" i="6"/>
  <c r="N3084" i="6"/>
  <c r="P3085" i="6"/>
  <c r="N3085" i="6"/>
  <c r="P3086" i="6"/>
  <c r="N3086" i="6"/>
  <c r="N3087" i="6"/>
  <c r="P3088" i="6"/>
  <c r="N3088" i="6"/>
  <c r="P3089" i="6"/>
  <c r="N3089" i="6"/>
  <c r="P3090" i="6"/>
  <c r="N3090" i="6"/>
  <c r="P3091" i="6"/>
  <c r="N3091" i="6"/>
  <c r="P3092" i="6"/>
  <c r="N3092" i="6"/>
  <c r="P3093" i="6"/>
  <c r="N3093" i="6"/>
  <c r="P3094" i="6"/>
  <c r="N3094" i="6"/>
  <c r="N3095" i="6"/>
  <c r="P3096" i="6"/>
  <c r="N3096" i="6"/>
  <c r="P3097" i="6"/>
  <c r="N3097" i="6"/>
  <c r="P3098" i="6"/>
  <c r="N3098" i="6"/>
  <c r="P3099" i="6"/>
  <c r="N3099" i="6"/>
  <c r="P3100" i="6"/>
  <c r="N3100" i="6"/>
  <c r="P3101" i="6"/>
  <c r="N3101" i="6"/>
  <c r="P3102" i="6"/>
  <c r="N3102" i="6"/>
  <c r="N3103" i="6"/>
  <c r="P3104" i="6"/>
  <c r="N3104" i="6"/>
  <c r="P3105" i="6"/>
  <c r="N3105" i="6"/>
  <c r="P3106" i="6"/>
  <c r="N3106" i="6"/>
  <c r="P3107" i="6"/>
  <c r="N3107" i="6"/>
  <c r="P3108" i="6"/>
  <c r="N3108" i="6"/>
  <c r="P3109" i="6"/>
  <c r="N3109" i="6"/>
  <c r="P3110" i="6"/>
  <c r="N3110" i="6"/>
  <c r="N3111" i="6"/>
  <c r="P3112" i="6"/>
  <c r="N3112" i="6"/>
  <c r="P3113" i="6"/>
  <c r="N3113" i="6"/>
  <c r="P3114" i="6"/>
  <c r="N3114" i="6"/>
  <c r="P3115" i="6"/>
  <c r="N3115" i="6"/>
  <c r="P3116" i="6"/>
  <c r="N3116" i="6"/>
  <c r="P3117" i="6"/>
  <c r="N3117" i="6"/>
  <c r="P3118" i="6"/>
  <c r="N3118" i="6"/>
  <c r="N3119" i="6"/>
  <c r="P3120" i="6"/>
  <c r="N3120" i="6"/>
  <c r="P3121" i="6"/>
  <c r="N3121" i="6"/>
  <c r="P3122" i="6"/>
  <c r="N3122" i="6"/>
  <c r="P3123" i="6"/>
  <c r="N3123" i="6"/>
  <c r="P3124" i="6"/>
  <c r="N3124" i="6"/>
  <c r="P3125" i="6"/>
  <c r="N3125" i="6"/>
  <c r="P3126" i="6"/>
  <c r="N3126" i="6"/>
  <c r="N3127" i="6"/>
  <c r="P3128" i="6"/>
  <c r="N3128" i="6"/>
  <c r="P3129" i="6"/>
  <c r="N3129" i="6"/>
  <c r="P3130" i="6"/>
  <c r="N3130" i="6"/>
  <c r="P3131" i="6"/>
  <c r="N3131" i="6"/>
  <c r="P3132" i="6"/>
  <c r="N3132" i="6"/>
  <c r="P3133" i="6"/>
  <c r="N3133" i="6"/>
  <c r="P3134" i="6"/>
  <c r="N3134" i="6"/>
  <c r="N3135" i="6"/>
  <c r="P3136" i="6"/>
  <c r="N3136" i="6"/>
  <c r="P3137" i="6"/>
  <c r="N3137" i="6"/>
  <c r="P3138" i="6"/>
  <c r="N3138" i="6"/>
  <c r="P3139" i="6"/>
  <c r="N3139" i="6"/>
  <c r="P3140" i="6"/>
  <c r="N3140" i="6"/>
  <c r="P3141" i="6"/>
  <c r="N3141" i="6"/>
  <c r="P3142" i="6"/>
  <c r="N3142" i="6"/>
  <c r="N3143" i="6"/>
  <c r="P3144" i="6"/>
  <c r="N3144" i="6"/>
  <c r="P3145" i="6"/>
  <c r="N3145" i="6"/>
  <c r="P3146" i="6"/>
  <c r="N3146" i="6"/>
  <c r="P3147" i="6"/>
  <c r="N3147" i="6"/>
  <c r="P3148" i="6"/>
  <c r="N3148" i="6"/>
  <c r="P3149" i="6"/>
  <c r="N3149" i="6"/>
  <c r="P3150" i="6"/>
  <c r="N3150" i="6"/>
  <c r="N3151" i="6"/>
  <c r="P3152" i="6"/>
  <c r="N3152" i="6"/>
  <c r="P3153" i="6"/>
  <c r="N3153" i="6"/>
  <c r="P3154" i="6"/>
  <c r="N3154" i="6"/>
  <c r="P3155" i="6"/>
  <c r="N3155" i="6"/>
  <c r="P3156" i="6"/>
  <c r="N3156" i="6"/>
  <c r="P3157" i="6"/>
  <c r="N3157" i="6"/>
  <c r="P3158" i="6"/>
  <c r="N3158" i="6"/>
  <c r="N3159" i="6"/>
  <c r="P3160" i="6"/>
  <c r="N3160" i="6"/>
  <c r="P3161" i="6"/>
  <c r="N3161" i="6"/>
  <c r="P3162" i="6"/>
  <c r="N3162" i="6"/>
  <c r="P3163" i="6"/>
  <c r="N3163" i="6"/>
  <c r="P3164" i="6"/>
  <c r="N3164" i="6"/>
  <c r="P3165" i="6"/>
  <c r="N3165" i="6"/>
  <c r="P3166" i="6"/>
  <c r="N3166" i="6"/>
  <c r="N3167" i="6"/>
  <c r="P3168" i="6"/>
  <c r="N3168" i="6"/>
  <c r="P3169" i="6"/>
  <c r="N3169" i="6"/>
  <c r="P3170" i="6"/>
  <c r="N3170" i="6"/>
  <c r="P3171" i="6"/>
  <c r="N3171" i="6"/>
  <c r="P3172" i="6"/>
  <c r="N3172" i="6"/>
  <c r="P3173" i="6"/>
  <c r="N3173" i="6"/>
  <c r="P3174" i="6"/>
  <c r="N3174" i="6"/>
  <c r="N3175" i="6"/>
  <c r="P3176" i="6"/>
  <c r="N3176" i="6"/>
  <c r="P3177" i="6"/>
  <c r="N3177" i="6"/>
  <c r="P3178" i="6"/>
  <c r="N3178" i="6"/>
  <c r="P3179" i="6"/>
  <c r="N3179" i="6"/>
  <c r="P3180" i="6"/>
  <c r="N3180" i="6"/>
  <c r="P3181" i="6"/>
  <c r="N3181" i="6"/>
  <c r="P3182" i="6"/>
  <c r="N3182" i="6"/>
  <c r="N3183" i="6"/>
  <c r="P3184" i="6"/>
  <c r="N3184" i="6"/>
  <c r="P3185" i="6"/>
  <c r="N3185" i="6"/>
  <c r="P3186" i="6"/>
  <c r="N3186" i="6"/>
  <c r="P3187" i="6"/>
  <c r="N3187" i="6"/>
  <c r="P3188" i="6"/>
  <c r="N3188" i="6"/>
  <c r="P3189" i="6"/>
  <c r="N3189" i="6"/>
  <c r="P3190" i="6"/>
  <c r="N3190" i="6"/>
  <c r="N3191" i="6"/>
  <c r="P3192" i="6"/>
  <c r="N3192" i="6"/>
  <c r="P3193" i="6"/>
  <c r="N3193" i="6"/>
  <c r="P3194" i="6"/>
  <c r="N3194" i="6"/>
  <c r="P3195" i="6"/>
  <c r="N3195" i="6"/>
  <c r="P3196" i="6"/>
  <c r="N3196" i="6"/>
  <c r="P3197" i="6"/>
  <c r="N3197" i="6"/>
  <c r="P3198" i="6"/>
  <c r="N3198" i="6"/>
  <c r="N3199" i="6"/>
  <c r="P3200" i="6"/>
  <c r="N3200" i="6"/>
  <c r="P3201" i="6"/>
  <c r="N3201" i="6"/>
  <c r="P3202" i="6"/>
  <c r="N3202" i="6"/>
  <c r="P3203" i="6"/>
  <c r="N3203" i="6"/>
  <c r="P3204" i="6"/>
  <c r="N3204" i="6"/>
  <c r="P3205" i="6"/>
  <c r="N3205" i="6"/>
  <c r="P3206" i="6"/>
  <c r="N3206" i="6"/>
  <c r="N3207" i="6"/>
  <c r="P3208" i="6"/>
  <c r="N3208" i="6"/>
  <c r="P3209" i="6"/>
  <c r="N3209" i="6"/>
  <c r="P3210" i="6"/>
  <c r="N3210" i="6"/>
  <c r="P3211" i="6"/>
  <c r="N3211" i="6"/>
  <c r="P3212" i="6"/>
  <c r="N3212" i="6"/>
  <c r="P3213" i="6"/>
  <c r="N3213" i="6"/>
  <c r="P3214" i="6"/>
  <c r="N3214" i="6"/>
  <c r="N3215" i="6"/>
  <c r="P3216" i="6"/>
  <c r="N3216" i="6"/>
  <c r="P3217" i="6"/>
  <c r="N3217" i="6"/>
  <c r="P3218" i="6"/>
  <c r="N3218" i="6"/>
  <c r="P3219" i="6"/>
  <c r="N3219" i="6"/>
  <c r="P3220" i="6"/>
  <c r="N3220" i="6"/>
  <c r="P3221" i="6"/>
  <c r="N3221" i="6"/>
  <c r="P3222" i="6"/>
  <c r="N3222" i="6"/>
  <c r="N3223" i="6"/>
  <c r="P3224" i="6"/>
  <c r="N3224" i="6"/>
  <c r="P3225" i="6"/>
  <c r="N3225" i="6"/>
  <c r="P3226" i="6"/>
  <c r="N3226" i="6"/>
  <c r="P3227" i="6"/>
  <c r="N3227" i="6"/>
  <c r="P3228" i="6"/>
  <c r="N3228" i="6"/>
  <c r="P3229" i="6"/>
  <c r="N3229" i="6"/>
  <c r="P3230" i="6"/>
  <c r="N3230" i="6"/>
  <c r="N3231" i="6"/>
  <c r="P3232" i="6"/>
  <c r="N3232" i="6"/>
  <c r="P3233" i="6"/>
  <c r="N3233" i="6"/>
  <c r="P3234" i="6"/>
  <c r="N3234" i="6"/>
  <c r="P3235" i="6"/>
  <c r="N3235" i="6"/>
  <c r="P3236" i="6"/>
  <c r="N3236" i="6"/>
  <c r="P3237" i="6"/>
  <c r="N3237" i="6"/>
  <c r="P3238" i="6"/>
  <c r="N3238" i="6"/>
  <c r="N3239" i="6"/>
  <c r="P3240" i="6"/>
  <c r="N3240" i="6"/>
  <c r="P3241" i="6"/>
  <c r="N3241" i="6"/>
  <c r="P3242" i="6"/>
  <c r="N3242" i="6"/>
  <c r="P3243" i="6"/>
  <c r="N3243" i="6"/>
  <c r="P3244" i="6"/>
  <c r="N3244" i="6"/>
  <c r="P3245" i="6"/>
  <c r="N3245" i="6"/>
  <c r="P3246" i="6"/>
  <c r="N3246" i="6"/>
  <c r="N3247" i="6"/>
  <c r="P3248" i="6"/>
  <c r="N3248" i="6"/>
  <c r="P3249" i="6"/>
  <c r="N3249" i="6"/>
  <c r="P3250" i="6"/>
  <c r="N3250" i="6"/>
  <c r="P3251" i="6"/>
  <c r="N3251" i="6"/>
  <c r="P3252" i="6"/>
  <c r="N3252" i="6"/>
  <c r="P3253" i="6"/>
  <c r="N3253" i="6"/>
  <c r="P3254" i="6"/>
  <c r="N3254" i="6"/>
  <c r="N3255" i="6"/>
  <c r="P3256" i="6"/>
  <c r="N3256" i="6"/>
  <c r="P3257" i="6"/>
  <c r="N3257" i="6"/>
  <c r="P3258" i="6"/>
  <c r="N3258" i="6"/>
  <c r="P3259" i="6"/>
  <c r="N3259" i="6"/>
  <c r="P3260" i="6"/>
  <c r="N3260" i="6"/>
  <c r="P3261" i="6"/>
  <c r="N3261" i="6"/>
  <c r="P3262" i="6"/>
  <c r="N3262" i="6"/>
  <c r="N3263" i="6"/>
  <c r="P3264" i="6"/>
  <c r="N3264" i="6"/>
  <c r="P3265" i="6"/>
  <c r="N3265" i="6"/>
  <c r="P3266" i="6"/>
  <c r="N3266" i="6"/>
  <c r="P3267" i="6"/>
  <c r="N3267" i="6"/>
  <c r="P3268" i="6"/>
  <c r="N3268" i="6"/>
  <c r="P3269" i="6"/>
  <c r="N3269" i="6"/>
  <c r="P3270" i="6"/>
  <c r="N3270" i="6"/>
  <c r="N3271" i="6"/>
  <c r="P3272" i="6"/>
  <c r="N3272" i="6"/>
  <c r="P3273" i="6"/>
  <c r="N3273" i="6"/>
  <c r="P3274" i="6"/>
  <c r="N3274" i="6"/>
  <c r="P3275" i="6"/>
  <c r="N3275" i="6"/>
  <c r="P3276" i="6"/>
  <c r="N3276" i="6"/>
  <c r="P3277" i="6"/>
  <c r="N3277" i="6"/>
  <c r="P3278" i="6"/>
  <c r="N3278" i="6"/>
  <c r="N3279" i="6"/>
  <c r="P3280" i="6"/>
  <c r="N3280" i="6"/>
  <c r="P3281" i="6"/>
  <c r="N3281" i="6"/>
  <c r="P3282" i="6"/>
  <c r="N3282" i="6"/>
  <c r="P3283" i="6"/>
  <c r="N3283" i="6"/>
  <c r="P3284" i="6"/>
  <c r="N3284" i="6"/>
  <c r="P3285" i="6"/>
  <c r="N3285" i="6"/>
  <c r="P3286" i="6"/>
  <c r="N3286" i="6"/>
  <c r="N3287" i="6"/>
  <c r="P3288" i="6"/>
  <c r="N3288" i="6"/>
  <c r="P3289" i="6"/>
  <c r="N3289" i="6"/>
  <c r="P3290" i="6"/>
  <c r="N3290" i="6"/>
  <c r="P3291" i="6"/>
  <c r="N3291" i="6"/>
  <c r="P3292" i="6"/>
  <c r="N3292" i="6"/>
  <c r="P3293" i="6"/>
  <c r="N3293" i="6"/>
  <c r="P3294" i="6"/>
  <c r="N3294" i="6"/>
  <c r="N3295" i="6"/>
  <c r="P3296" i="6"/>
  <c r="N3296" i="6"/>
  <c r="P3297" i="6"/>
  <c r="N3297" i="6"/>
  <c r="P3298" i="6"/>
  <c r="N3298" i="6"/>
  <c r="P3299" i="6"/>
  <c r="N3299" i="6"/>
  <c r="P3300" i="6"/>
  <c r="N3300" i="6"/>
  <c r="P3301" i="6"/>
  <c r="N3301" i="6"/>
  <c r="P3302" i="6"/>
  <c r="N3302" i="6"/>
  <c r="N3303" i="6"/>
  <c r="P3304" i="6"/>
  <c r="N3304" i="6"/>
  <c r="P3305" i="6"/>
  <c r="N3305" i="6"/>
  <c r="P3306" i="6"/>
  <c r="N3306" i="6"/>
  <c r="P3307" i="6"/>
  <c r="N3307" i="6"/>
  <c r="P3308" i="6"/>
  <c r="N3308" i="6"/>
  <c r="P3309" i="6"/>
  <c r="N3309" i="6"/>
  <c r="P3310" i="6"/>
  <c r="N3310" i="6"/>
  <c r="N3311" i="6"/>
  <c r="P3312" i="6"/>
  <c r="N3312" i="6"/>
  <c r="P3313" i="6"/>
  <c r="N3313" i="6"/>
  <c r="P3314" i="6"/>
  <c r="N3314" i="6"/>
  <c r="N3315" i="6"/>
  <c r="P3316" i="6"/>
  <c r="N3316" i="6"/>
  <c r="P3317" i="6"/>
  <c r="N3317" i="6"/>
  <c r="P3318" i="6"/>
  <c r="N3318" i="6"/>
  <c r="P3319" i="6"/>
  <c r="N3319" i="6"/>
  <c r="P3320" i="6"/>
  <c r="N3320" i="6"/>
  <c r="P3321" i="6"/>
  <c r="N3321" i="6"/>
  <c r="P3322" i="6"/>
  <c r="N3322" i="6"/>
  <c r="P3323" i="6"/>
  <c r="N3323" i="6"/>
  <c r="P3324" i="6"/>
  <c r="N3324" i="6"/>
  <c r="P3325" i="6"/>
  <c r="N3325" i="6"/>
  <c r="P3326" i="6"/>
  <c r="N3326" i="6"/>
  <c r="P3327" i="6"/>
  <c r="N3327" i="6"/>
  <c r="P3328" i="6"/>
  <c r="N3328" i="6"/>
  <c r="P3329" i="6"/>
  <c r="N3329" i="6"/>
  <c r="P3330" i="6"/>
  <c r="N3330" i="6"/>
  <c r="P3331" i="6"/>
  <c r="N3331" i="6"/>
  <c r="P3332" i="6"/>
  <c r="N3332" i="6"/>
  <c r="P3333" i="6"/>
  <c r="N3333" i="6"/>
  <c r="N3334" i="6"/>
  <c r="P3335" i="6"/>
  <c r="N3335" i="6"/>
  <c r="P3336" i="6"/>
  <c r="N3336" i="6"/>
  <c r="P3337" i="6"/>
  <c r="N3337" i="6"/>
  <c r="P3338" i="6"/>
  <c r="N3338" i="6"/>
  <c r="P3339" i="6"/>
  <c r="N3339" i="6"/>
  <c r="P3340" i="6"/>
  <c r="N3340" i="6"/>
  <c r="P3341" i="6"/>
  <c r="N3341" i="6"/>
  <c r="P3342" i="6"/>
  <c r="N3342" i="6"/>
  <c r="P3343" i="6"/>
  <c r="N3343" i="6"/>
  <c r="P3344" i="6"/>
  <c r="N3344" i="6"/>
  <c r="P3345" i="6"/>
  <c r="N3345" i="6"/>
  <c r="P3346" i="6"/>
  <c r="N3346" i="6"/>
  <c r="P3347" i="6"/>
  <c r="N3347" i="6"/>
  <c r="P3348" i="6"/>
  <c r="N3348" i="6"/>
  <c r="P3349" i="6"/>
  <c r="N3349" i="6"/>
  <c r="P3350" i="6"/>
  <c r="N3350" i="6"/>
  <c r="P3351" i="6"/>
  <c r="N3351" i="6"/>
  <c r="P3352" i="6"/>
  <c r="N3352" i="6"/>
  <c r="P3353" i="6"/>
  <c r="N3353" i="6"/>
  <c r="P3354" i="6"/>
  <c r="N3354" i="6"/>
  <c r="P3355" i="6"/>
  <c r="N3355" i="6"/>
  <c r="P3356" i="6"/>
  <c r="N3356" i="6"/>
  <c r="P3357" i="6"/>
  <c r="N3357" i="6"/>
  <c r="P3358" i="6"/>
  <c r="N3358" i="6"/>
  <c r="P3359" i="6"/>
  <c r="N3359" i="6"/>
  <c r="P3360" i="6"/>
  <c r="N3360" i="6"/>
  <c r="P3361" i="6"/>
  <c r="N3361" i="6"/>
  <c r="P3362" i="6"/>
  <c r="N3362" i="6"/>
  <c r="P3363" i="6"/>
  <c r="N3363" i="6"/>
  <c r="P3364" i="6"/>
  <c r="N3364" i="6"/>
  <c r="P3365" i="6"/>
  <c r="N3365" i="6"/>
  <c r="P3366" i="6"/>
  <c r="N3366" i="6"/>
  <c r="P3367" i="6"/>
  <c r="N3367" i="6"/>
  <c r="P3368" i="6"/>
  <c r="N3368" i="6"/>
  <c r="P3369" i="6"/>
  <c r="N3369" i="6"/>
  <c r="P3370" i="6"/>
  <c r="N3370" i="6"/>
  <c r="P3371" i="6"/>
  <c r="N3371" i="6"/>
  <c r="P3372" i="6"/>
  <c r="N3372" i="6"/>
  <c r="P3373" i="6"/>
  <c r="N3373" i="6"/>
  <c r="P3374" i="6"/>
  <c r="N3374" i="6"/>
  <c r="P3375" i="6"/>
  <c r="N3375" i="6"/>
  <c r="P3376" i="6"/>
  <c r="N3376" i="6"/>
  <c r="P3377" i="6"/>
  <c r="N3377" i="6"/>
  <c r="P3378" i="6"/>
  <c r="N3378" i="6"/>
  <c r="P3379" i="6"/>
  <c r="N3379" i="6"/>
  <c r="P3380" i="6"/>
  <c r="N3380" i="6"/>
  <c r="P3381" i="6"/>
  <c r="N3381" i="6"/>
  <c r="P3382" i="6"/>
  <c r="N3382" i="6"/>
  <c r="P3383" i="6"/>
  <c r="N3383" i="6"/>
  <c r="P3384" i="6"/>
  <c r="N3384" i="6"/>
  <c r="P3385" i="6"/>
  <c r="N3385" i="6"/>
  <c r="P3386" i="6"/>
  <c r="N3386" i="6"/>
  <c r="P3387" i="6"/>
  <c r="N3387" i="6"/>
  <c r="P3388" i="6"/>
  <c r="N3388" i="6"/>
  <c r="P3389" i="6"/>
  <c r="N3389" i="6"/>
  <c r="P3390" i="6"/>
  <c r="N3390" i="6"/>
  <c r="P3391" i="6"/>
  <c r="N3391" i="6"/>
  <c r="P3392" i="6"/>
  <c r="N3392" i="6"/>
  <c r="P3393" i="6"/>
  <c r="N3393" i="6"/>
  <c r="P3394" i="6"/>
  <c r="N3394" i="6"/>
  <c r="P3395" i="6"/>
  <c r="N3395" i="6"/>
  <c r="P3396" i="6"/>
  <c r="N3396" i="6"/>
  <c r="P3397" i="6"/>
  <c r="N3397" i="6"/>
  <c r="P3398" i="6"/>
  <c r="N3398" i="6"/>
  <c r="P3399" i="6"/>
  <c r="N3399" i="6"/>
  <c r="P3400" i="6"/>
  <c r="N3400" i="6"/>
  <c r="P3401" i="6"/>
  <c r="N3401" i="6"/>
  <c r="P3402" i="6"/>
  <c r="N3402" i="6"/>
  <c r="P3403" i="6"/>
  <c r="N3403" i="6"/>
  <c r="P3404" i="6"/>
  <c r="N3404" i="6"/>
  <c r="P3405" i="6"/>
  <c r="N3405" i="6"/>
  <c r="P3406" i="6"/>
  <c r="N3406" i="6"/>
  <c r="P3407" i="6"/>
  <c r="N3407" i="6"/>
  <c r="P3408" i="6"/>
  <c r="N3408" i="6"/>
  <c r="P3409" i="6"/>
  <c r="N3409" i="6"/>
  <c r="P3410" i="6"/>
  <c r="N3410" i="6"/>
  <c r="P3411" i="6"/>
  <c r="N3411" i="6"/>
  <c r="P3412" i="6"/>
  <c r="N3412" i="6"/>
  <c r="P3413" i="6"/>
  <c r="N3413" i="6"/>
  <c r="P3414" i="6"/>
  <c r="N3414" i="6"/>
  <c r="P3415" i="6"/>
  <c r="N3415" i="6"/>
  <c r="P3416" i="6"/>
  <c r="N3416" i="6"/>
  <c r="P3417" i="6"/>
  <c r="N3417" i="6"/>
  <c r="P3418" i="6"/>
  <c r="N3418" i="6"/>
  <c r="P3419" i="6"/>
  <c r="N3419" i="6"/>
  <c r="P3420" i="6"/>
  <c r="N3420" i="6"/>
  <c r="P3421" i="6"/>
  <c r="N3421" i="6"/>
  <c r="P3422" i="6"/>
  <c r="N3422" i="6"/>
  <c r="P3423" i="6"/>
  <c r="N3423" i="6"/>
  <c r="P3424" i="6"/>
  <c r="N3424" i="6"/>
  <c r="P3425" i="6"/>
  <c r="N3425" i="6"/>
  <c r="P3426" i="6"/>
  <c r="N3426" i="6"/>
  <c r="P3427" i="6"/>
  <c r="N3427" i="6"/>
  <c r="P3428" i="6"/>
  <c r="N3428" i="6"/>
  <c r="P3429" i="6"/>
  <c r="N3429" i="6"/>
  <c r="P3430" i="6"/>
  <c r="N3430" i="6"/>
  <c r="P3431" i="6"/>
  <c r="N3431" i="6"/>
  <c r="P3432" i="6"/>
  <c r="N3432" i="6"/>
  <c r="P3433" i="6"/>
  <c r="N3433" i="6"/>
  <c r="P3434" i="6"/>
  <c r="N3434" i="6"/>
  <c r="P3435" i="6"/>
  <c r="N3435" i="6"/>
  <c r="P3436" i="6"/>
  <c r="N3436" i="6"/>
  <c r="P3437" i="6"/>
  <c r="N3437" i="6"/>
  <c r="P3438" i="6"/>
  <c r="N3438" i="6"/>
  <c r="P3439" i="6"/>
  <c r="N3439" i="6"/>
  <c r="P3440" i="6"/>
  <c r="N3440" i="6"/>
  <c r="P3441" i="6"/>
  <c r="N3441" i="6"/>
  <c r="P3442" i="6"/>
  <c r="N3442" i="6"/>
  <c r="P3443" i="6"/>
  <c r="N3443" i="6"/>
  <c r="P3444" i="6"/>
  <c r="N3444" i="6"/>
  <c r="P3445" i="6"/>
  <c r="N3445" i="6"/>
  <c r="P3446" i="6"/>
  <c r="N3446" i="6"/>
  <c r="P3447" i="6"/>
  <c r="N3447" i="6"/>
  <c r="P3448" i="6"/>
  <c r="N3448" i="6"/>
  <c r="P3449" i="6"/>
  <c r="N3449" i="6"/>
  <c r="P3450" i="6"/>
  <c r="N3450" i="6"/>
  <c r="P3451" i="6"/>
  <c r="N3451" i="6"/>
  <c r="P3452" i="6"/>
  <c r="N3452" i="6"/>
  <c r="P3453" i="6"/>
  <c r="N3453" i="6"/>
  <c r="P3454" i="6"/>
  <c r="N3454" i="6"/>
  <c r="P3455" i="6"/>
  <c r="N3455" i="6"/>
  <c r="P3456" i="6"/>
  <c r="N3456" i="6"/>
  <c r="P3457" i="6"/>
  <c r="N3457" i="6"/>
  <c r="P3458" i="6"/>
  <c r="N3458" i="6"/>
  <c r="P3459" i="6"/>
  <c r="N3459" i="6"/>
  <c r="P3460" i="6"/>
  <c r="N3460" i="6"/>
  <c r="P3461" i="6"/>
  <c r="N3461" i="6"/>
  <c r="P3462" i="6"/>
  <c r="N3462" i="6"/>
  <c r="P3463" i="6"/>
  <c r="N3463" i="6"/>
  <c r="P3464" i="6"/>
  <c r="N3464" i="6"/>
  <c r="P3465" i="6"/>
  <c r="N3465" i="6"/>
  <c r="P3466" i="6"/>
  <c r="N3466" i="6"/>
  <c r="P3467" i="6"/>
  <c r="N3467" i="6"/>
  <c r="P3468" i="6"/>
  <c r="N3468" i="6"/>
  <c r="P3469" i="6"/>
  <c r="N3469" i="6"/>
  <c r="P3470" i="6"/>
  <c r="N3470" i="6"/>
  <c r="P3471" i="6"/>
  <c r="N3471" i="6"/>
  <c r="P3472" i="6"/>
  <c r="N3472" i="6"/>
  <c r="P3473" i="6"/>
  <c r="N3473" i="6"/>
  <c r="P3474" i="6"/>
  <c r="N3474" i="6"/>
  <c r="P3475" i="6"/>
  <c r="N3475" i="6"/>
  <c r="P3476" i="6"/>
  <c r="N3476" i="6"/>
  <c r="P3477" i="6"/>
  <c r="N3477" i="6"/>
  <c r="P3478" i="6"/>
  <c r="N3478" i="6"/>
  <c r="P3479" i="6"/>
  <c r="N3479" i="6"/>
  <c r="P3480" i="6"/>
  <c r="N3480" i="6"/>
  <c r="P3481" i="6"/>
  <c r="N3481" i="6"/>
  <c r="P3482" i="6"/>
  <c r="N3482" i="6"/>
  <c r="P3483" i="6"/>
  <c r="N3483" i="6"/>
  <c r="P3484" i="6"/>
  <c r="N3484" i="6"/>
  <c r="P3485" i="6"/>
  <c r="N3485" i="6"/>
  <c r="P3486" i="6"/>
  <c r="N3486" i="6"/>
  <c r="P3487" i="6"/>
  <c r="N3487" i="6"/>
  <c r="P3488" i="6"/>
  <c r="N3488" i="6"/>
  <c r="P3489" i="6"/>
  <c r="N3489" i="6"/>
  <c r="P3490" i="6"/>
  <c r="N3490" i="6"/>
  <c r="P3491" i="6"/>
  <c r="N3491" i="6"/>
  <c r="P3492" i="6"/>
  <c r="N3492" i="6"/>
  <c r="P3493" i="6"/>
  <c r="N3493" i="6"/>
  <c r="P3494" i="6"/>
  <c r="N3494" i="6"/>
  <c r="P3495" i="6"/>
  <c r="N3495" i="6"/>
  <c r="P3496" i="6"/>
  <c r="N3496" i="6"/>
  <c r="P3497" i="6"/>
  <c r="N3497" i="6"/>
  <c r="P3498" i="6"/>
  <c r="N3498" i="6"/>
  <c r="P3499" i="6"/>
  <c r="N3499" i="6"/>
  <c r="P3500" i="6"/>
  <c r="N3500" i="6"/>
  <c r="P3501" i="6"/>
  <c r="N3501" i="6"/>
  <c r="P3502" i="6"/>
  <c r="N3502" i="6"/>
  <c r="P3503" i="6"/>
  <c r="N3503" i="6"/>
  <c r="P3504" i="6"/>
  <c r="N3504" i="6"/>
  <c r="P3505" i="6"/>
  <c r="N3505" i="6"/>
  <c r="P3506" i="6"/>
  <c r="N3506" i="6"/>
  <c r="P3507" i="6"/>
  <c r="N3507" i="6"/>
  <c r="P3508" i="6"/>
  <c r="N3508" i="6"/>
  <c r="P3509" i="6"/>
  <c r="N3509" i="6"/>
  <c r="P3510" i="6"/>
  <c r="N3510" i="6"/>
  <c r="P3511" i="6"/>
  <c r="N3511" i="6"/>
  <c r="P3512" i="6"/>
  <c r="N3512" i="6"/>
  <c r="P3513" i="6"/>
  <c r="N3513" i="6"/>
  <c r="P3514" i="6"/>
  <c r="N3514" i="6"/>
  <c r="P3515" i="6"/>
  <c r="N3515" i="6"/>
  <c r="P3516" i="6"/>
  <c r="N3516" i="6"/>
  <c r="P3517" i="6"/>
  <c r="N3517" i="6"/>
  <c r="P3518" i="6"/>
  <c r="N3518" i="6"/>
  <c r="P3519" i="6"/>
  <c r="N3519" i="6"/>
  <c r="P3520" i="6"/>
  <c r="N3520" i="6"/>
  <c r="P3521" i="6"/>
  <c r="N3521" i="6"/>
  <c r="P3522" i="6"/>
  <c r="N3522" i="6"/>
  <c r="P3523" i="6"/>
  <c r="N3523" i="6"/>
  <c r="P3524" i="6"/>
  <c r="N3524" i="6"/>
  <c r="P3525" i="6"/>
  <c r="N3525" i="6"/>
  <c r="P3526" i="6"/>
  <c r="N3526" i="6"/>
  <c r="P3527" i="6"/>
  <c r="N3527" i="6"/>
  <c r="P3528" i="6"/>
  <c r="N3528" i="6"/>
  <c r="P3529" i="6"/>
  <c r="N3529" i="6"/>
  <c r="P3530" i="6"/>
  <c r="N3530" i="6"/>
  <c r="P3531" i="6"/>
  <c r="N3531" i="6"/>
  <c r="P3532" i="6"/>
  <c r="N3532" i="6"/>
  <c r="P3533" i="6"/>
  <c r="N3533" i="6"/>
  <c r="P3534" i="6"/>
  <c r="N3534" i="6"/>
  <c r="P3535" i="6"/>
  <c r="N3535" i="6"/>
  <c r="P3536" i="6"/>
  <c r="N3536" i="6"/>
  <c r="P3537" i="6"/>
  <c r="N3537" i="6"/>
  <c r="P3538" i="6"/>
  <c r="N3538" i="6"/>
  <c r="P3539" i="6"/>
  <c r="N3539" i="6"/>
  <c r="P3540" i="6"/>
  <c r="N3540" i="6"/>
  <c r="P3541" i="6"/>
  <c r="N3541" i="6"/>
  <c r="P3542" i="6"/>
  <c r="N3542" i="6"/>
  <c r="P3543" i="6"/>
  <c r="N3543" i="6"/>
  <c r="P3544" i="6"/>
  <c r="N3544" i="6"/>
  <c r="P3545" i="6"/>
  <c r="N3545" i="6"/>
  <c r="P3546" i="6"/>
  <c r="N3546" i="6"/>
  <c r="P3547" i="6"/>
  <c r="N3547" i="6"/>
  <c r="P3548" i="6"/>
  <c r="N3548" i="6"/>
  <c r="P3549" i="6"/>
  <c r="N3549" i="6"/>
  <c r="P3550" i="6"/>
  <c r="N3550" i="6"/>
  <c r="P3551" i="6"/>
  <c r="N3551" i="6"/>
  <c r="P3552" i="6"/>
  <c r="N3552" i="6"/>
  <c r="P3553" i="6"/>
  <c r="N3553" i="6"/>
  <c r="P3554" i="6"/>
  <c r="N3554" i="6"/>
  <c r="P3555" i="6"/>
  <c r="N3555" i="6"/>
  <c r="P3556" i="6"/>
  <c r="N3556" i="6"/>
  <c r="P3557" i="6"/>
  <c r="N3557" i="6"/>
  <c r="P3558" i="6"/>
  <c r="N3558" i="6"/>
  <c r="P3559" i="6"/>
  <c r="N3559" i="6"/>
  <c r="P3560" i="6"/>
  <c r="N3560" i="6"/>
  <c r="P3561" i="6"/>
  <c r="N3561" i="6"/>
  <c r="P3562" i="6"/>
  <c r="N3562" i="6"/>
  <c r="P3563" i="6"/>
  <c r="N3563" i="6"/>
  <c r="P3564" i="6"/>
  <c r="N3564" i="6"/>
  <c r="P3565" i="6"/>
  <c r="N3565" i="6"/>
  <c r="P3566" i="6"/>
  <c r="N3566" i="6"/>
  <c r="P3567" i="6"/>
  <c r="N3567" i="6"/>
  <c r="P3568" i="6"/>
  <c r="N3568" i="6"/>
  <c r="P3569" i="6"/>
  <c r="N3569" i="6"/>
  <c r="P3570" i="6"/>
  <c r="N3570" i="6"/>
  <c r="P3571" i="6"/>
  <c r="N3571" i="6"/>
  <c r="P3572" i="6"/>
  <c r="N3572" i="6"/>
  <c r="P3573" i="6"/>
  <c r="N3573" i="6"/>
  <c r="P3574" i="6"/>
  <c r="N3574" i="6"/>
  <c r="P3575" i="6"/>
  <c r="N3575" i="6"/>
  <c r="P3576" i="6"/>
  <c r="N3576" i="6"/>
  <c r="P3577" i="6"/>
  <c r="N3577" i="6"/>
  <c r="P3578" i="6"/>
  <c r="N3578" i="6"/>
  <c r="P3579" i="6"/>
  <c r="N3579" i="6"/>
  <c r="P3580" i="6"/>
  <c r="N3580" i="6"/>
  <c r="P3581" i="6"/>
  <c r="N3581" i="6"/>
  <c r="P3582" i="6"/>
  <c r="N3582" i="6"/>
  <c r="P3583" i="6"/>
  <c r="N3583" i="6"/>
  <c r="P3584" i="6"/>
  <c r="N3584" i="6"/>
  <c r="P3585" i="6"/>
  <c r="N3585" i="6"/>
  <c r="P3586" i="6"/>
  <c r="N3586" i="6"/>
  <c r="P3587" i="6"/>
  <c r="N3587" i="6"/>
  <c r="P3588" i="6"/>
  <c r="N3588" i="6"/>
  <c r="P3589" i="6"/>
  <c r="N3589" i="6"/>
  <c r="P3590" i="6"/>
  <c r="N3590" i="6"/>
  <c r="P3591" i="6"/>
  <c r="N3591" i="6"/>
  <c r="P3592" i="6"/>
  <c r="N3592" i="6"/>
  <c r="P3593" i="6"/>
  <c r="N3593" i="6"/>
  <c r="P3594" i="6"/>
  <c r="N3594" i="6"/>
  <c r="P3595" i="6"/>
  <c r="N3595" i="6"/>
  <c r="P3596" i="6"/>
  <c r="N3596" i="6"/>
  <c r="P3597" i="6"/>
  <c r="N3597" i="6"/>
  <c r="P3598" i="6"/>
  <c r="N3598" i="6"/>
  <c r="P3599" i="6"/>
  <c r="N3599" i="6"/>
  <c r="P3600" i="6"/>
  <c r="N3600" i="6"/>
  <c r="P3601" i="6"/>
  <c r="N3601" i="6"/>
  <c r="P3602" i="6"/>
  <c r="N3602" i="6"/>
  <c r="P3603" i="6"/>
  <c r="N3603" i="6"/>
  <c r="P3604" i="6"/>
  <c r="N3604" i="6"/>
  <c r="P3605" i="6"/>
  <c r="N3605" i="6"/>
  <c r="P3606" i="6"/>
  <c r="N3606" i="6"/>
  <c r="P3607" i="6"/>
  <c r="N3607" i="6"/>
  <c r="P3608" i="6"/>
  <c r="N3608" i="6"/>
  <c r="P3609" i="6"/>
  <c r="N3609" i="6"/>
  <c r="P3610" i="6"/>
  <c r="N3610" i="6"/>
  <c r="P3611" i="6"/>
  <c r="N3611" i="6"/>
  <c r="P3612" i="6"/>
  <c r="N3612" i="6"/>
  <c r="P3613" i="6"/>
  <c r="N3613" i="6"/>
  <c r="P3614" i="6"/>
  <c r="N3614" i="6"/>
  <c r="P3615" i="6"/>
  <c r="N3615" i="6"/>
  <c r="P3616" i="6"/>
  <c r="N3616" i="6"/>
  <c r="P3617" i="6"/>
  <c r="N3617" i="6"/>
  <c r="P3618" i="6"/>
  <c r="N3618" i="6"/>
  <c r="P3619" i="6"/>
  <c r="N3619" i="6"/>
  <c r="P3620" i="6"/>
  <c r="N3620" i="6"/>
  <c r="P3621" i="6"/>
  <c r="N3621" i="6"/>
  <c r="P3622" i="6"/>
  <c r="N3622" i="6"/>
  <c r="P3623" i="6"/>
  <c r="N3623" i="6"/>
  <c r="P3624" i="6"/>
  <c r="N3624" i="6"/>
  <c r="P3625" i="6"/>
  <c r="N3625" i="6"/>
  <c r="P3626" i="6"/>
  <c r="N3626" i="6"/>
  <c r="P3627" i="6"/>
  <c r="N3627" i="6"/>
  <c r="P3628" i="6"/>
  <c r="N3628" i="6"/>
  <c r="P3629" i="6"/>
  <c r="N3629" i="6"/>
  <c r="P3630" i="6"/>
  <c r="N3630" i="6"/>
  <c r="P3631" i="6"/>
  <c r="N3631" i="6"/>
  <c r="P3632" i="6"/>
  <c r="N3632" i="6"/>
  <c r="P3633" i="6"/>
  <c r="N3633" i="6"/>
  <c r="P3634" i="6"/>
  <c r="N3634" i="6"/>
  <c r="P3635" i="6"/>
  <c r="N3635" i="6"/>
  <c r="P3636" i="6"/>
  <c r="N3636" i="6"/>
  <c r="P3637" i="6"/>
  <c r="N3637" i="6"/>
  <c r="P3638" i="6"/>
  <c r="N3638" i="6"/>
  <c r="P3639" i="6"/>
  <c r="N3639" i="6"/>
  <c r="P3640" i="6"/>
  <c r="N3640" i="6"/>
  <c r="P3641" i="6"/>
  <c r="N3641" i="6"/>
  <c r="P3642" i="6"/>
  <c r="N3642" i="6"/>
  <c r="P3643" i="6"/>
  <c r="N3643" i="6"/>
  <c r="P3644" i="6"/>
  <c r="N3644" i="6"/>
  <c r="P3645" i="6"/>
  <c r="N3645" i="6"/>
  <c r="P3646" i="6"/>
  <c r="N3646" i="6"/>
  <c r="P3647" i="6"/>
  <c r="N3647" i="6"/>
  <c r="P3648" i="6"/>
  <c r="N3648" i="6"/>
  <c r="P3649" i="6"/>
  <c r="N3649" i="6"/>
  <c r="P3650" i="6"/>
  <c r="N3650" i="6"/>
  <c r="P3651" i="6"/>
  <c r="N3651" i="6"/>
  <c r="P3652" i="6"/>
  <c r="N3652" i="6"/>
  <c r="P3653" i="6"/>
  <c r="N3653" i="6"/>
  <c r="P3654" i="6"/>
  <c r="N3654" i="6"/>
  <c r="P3655" i="6"/>
  <c r="N3655" i="6"/>
  <c r="P3656" i="6"/>
  <c r="N3656" i="6"/>
  <c r="P3657" i="6"/>
  <c r="N3657" i="6"/>
  <c r="P3658" i="6"/>
  <c r="N3658" i="6"/>
  <c r="P3659" i="6"/>
  <c r="N3659" i="6"/>
  <c r="P3660" i="6"/>
  <c r="N3660" i="6"/>
  <c r="P3661" i="6"/>
  <c r="N3661" i="6"/>
  <c r="P3662" i="6"/>
  <c r="N3662" i="6"/>
  <c r="P3663" i="6"/>
  <c r="N3663" i="6"/>
  <c r="P3664" i="6"/>
  <c r="N3664" i="6"/>
  <c r="P3665" i="6"/>
  <c r="N3665" i="6"/>
  <c r="P3666" i="6"/>
  <c r="N3666" i="6"/>
  <c r="P3667" i="6"/>
  <c r="N3667" i="6"/>
  <c r="P3668" i="6"/>
  <c r="N3668" i="6"/>
  <c r="P3669" i="6"/>
  <c r="N3669" i="6"/>
  <c r="P3670" i="6"/>
  <c r="N3670" i="6"/>
  <c r="P3671" i="6"/>
  <c r="N3671" i="6"/>
  <c r="P3672" i="6"/>
  <c r="N3672" i="6"/>
  <c r="P3673" i="6"/>
  <c r="N3673" i="6"/>
  <c r="P3674" i="6"/>
  <c r="N3674" i="6"/>
  <c r="P3675" i="6"/>
  <c r="N3675" i="6"/>
  <c r="P3676" i="6"/>
  <c r="N3676" i="6"/>
  <c r="P3677" i="6"/>
  <c r="N3677" i="6"/>
  <c r="P3678" i="6"/>
  <c r="N3678" i="6"/>
  <c r="P3679" i="6"/>
  <c r="N3679" i="6"/>
  <c r="P3680" i="6"/>
  <c r="N3680" i="6"/>
  <c r="P3681" i="6"/>
  <c r="N3681" i="6"/>
  <c r="P3682" i="6"/>
  <c r="N3682" i="6"/>
  <c r="P3683" i="6"/>
  <c r="N3683" i="6"/>
  <c r="P3684" i="6"/>
  <c r="N3684" i="6"/>
  <c r="P3685" i="6"/>
  <c r="N3685" i="6"/>
  <c r="P3686" i="6"/>
  <c r="N3686" i="6"/>
  <c r="P3687" i="6"/>
  <c r="N3687" i="6"/>
  <c r="P3688" i="6"/>
  <c r="N3688" i="6"/>
  <c r="P3689" i="6"/>
  <c r="N3689" i="6"/>
  <c r="P3690" i="6"/>
  <c r="N3690" i="6"/>
  <c r="P3691" i="6"/>
  <c r="N3691" i="6"/>
  <c r="P3692" i="6"/>
  <c r="N3692" i="6"/>
  <c r="P3693" i="6"/>
  <c r="N3693" i="6"/>
  <c r="P3694" i="6"/>
  <c r="N3694" i="6"/>
  <c r="P3695" i="6"/>
  <c r="N3695" i="6"/>
  <c r="P3696" i="6"/>
  <c r="N3696" i="6"/>
  <c r="P3697" i="6"/>
  <c r="N3697" i="6"/>
  <c r="P3698" i="6"/>
  <c r="N3698" i="6"/>
  <c r="P3699" i="6"/>
  <c r="N3699" i="6"/>
  <c r="P3700" i="6"/>
  <c r="N3700" i="6"/>
  <c r="P3701" i="6"/>
  <c r="N3701" i="6"/>
  <c r="P3702" i="6"/>
  <c r="N3702" i="6"/>
  <c r="N3703" i="6"/>
  <c r="P3704" i="6"/>
  <c r="N3704" i="6"/>
  <c r="P3705" i="6"/>
  <c r="N3705" i="6"/>
  <c r="P3706" i="6"/>
  <c r="N3706" i="6"/>
  <c r="P3707" i="6"/>
  <c r="N3707" i="6"/>
  <c r="P3708" i="6"/>
  <c r="N3708" i="6"/>
  <c r="P3709" i="6"/>
  <c r="N3709" i="6"/>
  <c r="P3710" i="6"/>
  <c r="N3710" i="6"/>
  <c r="N3711" i="6"/>
  <c r="P3712" i="6"/>
  <c r="N3712" i="6"/>
  <c r="P3713" i="6"/>
  <c r="N3713" i="6"/>
  <c r="P3714" i="6"/>
  <c r="N3714" i="6"/>
  <c r="P3715" i="6"/>
  <c r="N3715" i="6"/>
  <c r="P3716" i="6"/>
  <c r="N3716" i="6"/>
  <c r="P3717" i="6"/>
  <c r="N3717" i="6"/>
  <c r="P3718" i="6"/>
  <c r="N3718" i="6"/>
  <c r="P3719" i="6"/>
  <c r="N3719" i="6"/>
  <c r="P3720" i="6"/>
  <c r="N3720" i="6"/>
  <c r="P3721" i="6"/>
  <c r="N3721" i="6"/>
  <c r="P3722" i="6"/>
  <c r="N3722" i="6"/>
  <c r="N3723" i="6"/>
  <c r="P3724" i="6"/>
  <c r="N3724" i="6"/>
  <c r="P3725" i="6"/>
  <c r="N3725" i="6"/>
  <c r="P3726" i="6"/>
  <c r="N3726" i="6"/>
  <c r="P3727" i="6"/>
  <c r="N3727" i="6"/>
  <c r="P3728" i="6"/>
  <c r="N3728" i="6"/>
  <c r="P3729" i="6"/>
  <c r="N3729" i="6"/>
  <c r="P3730" i="6"/>
  <c r="N3730" i="6"/>
  <c r="P3731" i="6"/>
  <c r="N3731" i="6"/>
  <c r="P3732" i="6"/>
  <c r="N3732" i="6"/>
  <c r="P3733" i="6"/>
  <c r="N3733" i="6"/>
  <c r="P3734" i="6"/>
  <c r="N3734" i="6"/>
  <c r="P3735" i="6"/>
  <c r="N3735" i="6"/>
  <c r="P3736" i="6"/>
  <c r="N3736" i="6"/>
  <c r="P3737" i="6"/>
  <c r="N3737" i="6"/>
  <c r="P3738" i="6"/>
  <c r="N3738" i="6"/>
  <c r="P3739" i="6"/>
  <c r="N3739" i="6"/>
  <c r="P3740" i="6"/>
  <c r="N3740" i="6"/>
  <c r="P3741" i="6"/>
  <c r="N3741" i="6"/>
  <c r="P3742" i="6"/>
  <c r="N3742" i="6"/>
  <c r="P3743" i="6"/>
  <c r="N3743" i="6"/>
  <c r="P3744" i="6"/>
  <c r="N3744" i="6"/>
  <c r="P3745" i="6"/>
  <c r="N3745" i="6"/>
  <c r="P3746" i="6"/>
  <c r="N3746" i="6"/>
  <c r="P3747" i="6"/>
  <c r="N3747" i="6"/>
  <c r="P3748" i="6"/>
  <c r="N3748" i="6"/>
  <c r="P3749" i="6"/>
  <c r="N3749" i="6"/>
  <c r="P3750" i="6"/>
  <c r="N3750" i="6"/>
  <c r="P3751" i="6"/>
  <c r="N3751" i="6"/>
  <c r="P3752" i="6"/>
  <c r="N3752" i="6"/>
  <c r="P3753" i="6"/>
  <c r="N3753" i="6"/>
  <c r="P3754" i="6"/>
  <c r="N3754" i="6"/>
  <c r="P3755" i="6"/>
  <c r="N3755" i="6"/>
  <c r="P3756" i="6"/>
  <c r="N3756" i="6"/>
  <c r="P3757" i="6"/>
  <c r="N3757" i="6"/>
  <c r="P3758" i="6"/>
  <c r="N3758" i="6"/>
  <c r="P3759" i="6"/>
  <c r="N3759" i="6"/>
  <c r="P3760" i="6"/>
  <c r="N3760" i="6"/>
  <c r="P3761" i="6"/>
  <c r="N3761" i="6"/>
  <c r="P3762" i="6"/>
  <c r="N3762" i="6"/>
  <c r="P3763" i="6"/>
  <c r="N3763" i="6"/>
  <c r="P3764" i="6"/>
  <c r="N3764" i="6"/>
  <c r="P3765" i="6"/>
  <c r="N3765" i="6"/>
  <c r="P3766" i="6"/>
  <c r="N3766" i="6"/>
  <c r="P3767" i="6"/>
  <c r="N3767" i="6"/>
  <c r="P3768" i="6"/>
  <c r="N3768" i="6"/>
  <c r="P3769" i="6"/>
  <c r="N3769" i="6"/>
  <c r="P3770" i="6"/>
  <c r="N3770" i="6"/>
  <c r="P3771" i="6"/>
  <c r="N3771" i="6"/>
  <c r="N3772" i="6"/>
  <c r="P3773" i="6"/>
  <c r="N3773" i="6"/>
  <c r="P3774" i="6"/>
  <c r="N3774" i="6"/>
  <c r="P3775" i="6"/>
  <c r="N3775" i="6"/>
  <c r="P3776" i="6"/>
  <c r="N3776" i="6"/>
  <c r="P3777" i="6"/>
  <c r="N3777" i="6"/>
  <c r="P3778" i="6"/>
  <c r="N3778" i="6"/>
  <c r="P3779" i="6"/>
  <c r="N3779" i="6"/>
  <c r="P3780" i="6"/>
  <c r="N3780" i="6"/>
  <c r="P3781" i="6"/>
  <c r="N3781" i="6"/>
  <c r="P3782" i="6"/>
  <c r="N3782" i="6"/>
  <c r="P3783" i="6"/>
  <c r="N3783" i="6"/>
  <c r="P3784" i="6"/>
  <c r="N3784" i="6"/>
  <c r="P3785" i="6"/>
  <c r="N3785" i="6"/>
  <c r="P3786" i="6"/>
  <c r="N3786" i="6"/>
  <c r="P3787" i="6"/>
  <c r="N3787" i="6"/>
  <c r="N3788" i="6"/>
  <c r="P3789" i="6"/>
  <c r="N3789" i="6"/>
  <c r="P3790" i="6"/>
  <c r="N3790" i="6"/>
  <c r="P3791" i="6"/>
  <c r="N3791" i="6"/>
  <c r="P3792" i="6"/>
  <c r="N3792" i="6"/>
  <c r="P3793" i="6"/>
  <c r="N3793" i="6"/>
  <c r="P3794" i="6"/>
  <c r="N3794" i="6"/>
  <c r="P3795" i="6"/>
  <c r="N3795" i="6"/>
  <c r="P3796" i="6"/>
  <c r="N3796" i="6"/>
  <c r="P3797" i="6"/>
  <c r="N3797" i="6"/>
  <c r="P3798" i="6"/>
  <c r="N3798" i="6"/>
  <c r="P3799" i="6"/>
  <c r="N3799" i="6"/>
  <c r="P3800" i="6"/>
  <c r="N3800" i="6"/>
  <c r="P3801" i="6"/>
  <c r="N3801" i="6"/>
  <c r="P3802" i="6"/>
  <c r="N3802" i="6"/>
  <c r="P3803" i="6"/>
  <c r="N3803" i="6"/>
  <c r="P3804" i="6"/>
  <c r="N3804" i="6"/>
  <c r="P3805" i="6"/>
  <c r="N3805" i="6"/>
  <c r="P3806" i="6"/>
  <c r="N3806" i="6"/>
  <c r="P3807" i="6"/>
  <c r="N3807" i="6"/>
  <c r="P3808" i="6"/>
  <c r="N3808" i="6"/>
  <c r="P3809" i="6"/>
  <c r="N3809" i="6"/>
  <c r="P3810" i="6"/>
  <c r="N3810" i="6"/>
  <c r="P3811" i="6"/>
  <c r="N3811" i="6"/>
  <c r="P3812" i="6"/>
  <c r="N3812" i="6"/>
  <c r="N3813" i="6"/>
  <c r="P3814" i="6"/>
  <c r="N3814" i="6"/>
  <c r="P3815" i="6"/>
  <c r="N3815" i="6"/>
  <c r="P3816" i="6"/>
  <c r="N3816" i="6"/>
  <c r="P3817" i="6"/>
  <c r="N3817" i="6"/>
  <c r="P3818" i="6"/>
  <c r="N3818" i="6"/>
  <c r="N3819" i="6"/>
  <c r="P3820" i="6"/>
  <c r="N3820" i="6"/>
  <c r="P3821" i="6"/>
  <c r="N3821" i="6"/>
  <c r="P3822" i="6"/>
  <c r="N3822" i="6"/>
  <c r="P3823" i="6"/>
  <c r="N3823" i="6"/>
  <c r="P3824" i="6"/>
  <c r="N3824" i="6"/>
  <c r="P3825" i="6"/>
  <c r="N3825" i="6"/>
  <c r="P3826" i="6"/>
  <c r="N3826" i="6"/>
  <c r="N3827" i="6"/>
  <c r="P3828" i="6"/>
  <c r="N3828" i="6"/>
  <c r="P3829" i="6"/>
  <c r="N3829" i="6"/>
  <c r="P3830" i="6"/>
  <c r="N3830" i="6"/>
  <c r="P3831" i="6"/>
  <c r="N3831" i="6"/>
  <c r="P3832" i="6"/>
  <c r="N3832" i="6"/>
  <c r="P3833" i="6"/>
  <c r="N3833" i="6"/>
  <c r="P3834" i="6"/>
  <c r="N3834" i="6"/>
  <c r="N3835" i="6"/>
  <c r="P3836" i="6"/>
  <c r="N3836" i="6"/>
  <c r="P3837" i="6"/>
  <c r="N3837" i="6"/>
  <c r="P3838" i="6"/>
  <c r="N3838" i="6"/>
  <c r="P3839" i="6"/>
  <c r="N3839" i="6"/>
  <c r="P3840" i="6"/>
  <c r="N3840" i="6"/>
  <c r="P3841" i="6"/>
  <c r="N3841" i="6"/>
  <c r="P3842" i="6"/>
  <c r="N3842" i="6"/>
  <c r="N3843" i="6"/>
  <c r="P3844" i="6"/>
  <c r="N3844" i="6"/>
  <c r="P3845" i="6"/>
  <c r="N3845" i="6"/>
  <c r="P3846" i="6"/>
  <c r="N3846" i="6"/>
  <c r="P3847" i="6"/>
  <c r="N3847" i="6"/>
  <c r="P3848" i="6"/>
  <c r="N3848" i="6"/>
  <c r="P3849" i="6"/>
  <c r="N3849" i="6"/>
  <c r="P3850" i="6"/>
  <c r="N3850" i="6"/>
  <c r="N3851" i="6"/>
  <c r="P3852" i="6"/>
  <c r="N3852" i="6"/>
  <c r="P3853" i="6"/>
  <c r="N3853" i="6"/>
  <c r="P3854" i="6"/>
  <c r="N3854" i="6"/>
  <c r="P3855" i="6"/>
  <c r="N3855" i="6"/>
  <c r="P3856" i="6"/>
  <c r="N3856" i="6"/>
  <c r="P3857" i="6"/>
  <c r="N3857" i="6"/>
  <c r="P3858" i="6"/>
  <c r="N3858" i="6"/>
  <c r="N3859" i="6"/>
  <c r="P3860" i="6"/>
  <c r="N3860" i="6"/>
  <c r="P3861" i="6"/>
  <c r="N3861" i="6"/>
  <c r="P3862" i="6"/>
  <c r="N3862" i="6"/>
  <c r="P3863" i="6"/>
  <c r="N3863" i="6"/>
  <c r="P3864" i="6"/>
  <c r="N3864" i="6"/>
  <c r="P3865" i="6"/>
  <c r="N3865" i="6"/>
  <c r="P3866" i="6"/>
  <c r="N3866" i="6"/>
  <c r="N3867" i="6"/>
  <c r="P3868" i="6"/>
  <c r="N3868" i="6"/>
  <c r="P3869" i="6"/>
  <c r="N3869" i="6"/>
  <c r="P3870" i="6"/>
  <c r="N3870" i="6"/>
  <c r="P3871" i="6"/>
  <c r="N3871" i="6"/>
  <c r="P3872" i="6"/>
  <c r="N3872" i="6"/>
  <c r="P3873" i="6"/>
  <c r="N3873" i="6"/>
  <c r="P3874" i="6"/>
  <c r="N3874" i="6"/>
  <c r="N3875" i="6"/>
  <c r="P3876" i="6"/>
  <c r="N3876" i="6"/>
  <c r="P3877" i="6"/>
  <c r="N3877" i="6"/>
  <c r="P3878" i="6"/>
  <c r="N3878" i="6"/>
  <c r="P3879" i="6"/>
  <c r="N3879" i="6"/>
  <c r="P3880" i="6"/>
  <c r="N3880" i="6"/>
  <c r="P3881" i="6"/>
  <c r="N3881" i="6"/>
  <c r="P3882" i="6"/>
  <c r="N3882" i="6"/>
  <c r="N3883" i="6"/>
  <c r="P3884" i="6"/>
  <c r="N3884" i="6"/>
  <c r="P3885" i="6"/>
  <c r="N3885" i="6"/>
  <c r="P3886" i="6"/>
  <c r="N3886" i="6"/>
  <c r="P3887" i="6"/>
  <c r="N3887" i="6"/>
  <c r="P3888" i="6"/>
  <c r="N3888" i="6"/>
  <c r="P3889" i="6"/>
  <c r="N3889" i="6"/>
  <c r="P3890" i="6"/>
  <c r="N3890" i="6"/>
  <c r="N3891" i="6"/>
  <c r="P3892" i="6"/>
  <c r="N3892" i="6"/>
  <c r="P3893" i="6"/>
  <c r="N3893" i="6"/>
  <c r="P3894" i="6"/>
  <c r="N3894" i="6"/>
  <c r="P3895" i="6"/>
  <c r="N3895" i="6"/>
  <c r="P3896" i="6"/>
  <c r="N3896" i="6"/>
  <c r="P3897" i="6"/>
  <c r="N3897" i="6"/>
  <c r="P3898" i="6"/>
  <c r="N3898" i="6"/>
  <c r="N3899" i="6"/>
  <c r="P3900" i="6"/>
  <c r="N3900" i="6"/>
  <c r="P3901" i="6"/>
  <c r="N3901" i="6"/>
  <c r="P3902" i="6"/>
  <c r="N3902" i="6"/>
  <c r="P3903" i="6"/>
  <c r="N3903" i="6"/>
  <c r="P3904" i="6"/>
  <c r="N3904" i="6"/>
  <c r="P3905" i="6"/>
  <c r="N3905" i="6"/>
  <c r="P3906" i="6"/>
  <c r="N3906" i="6"/>
  <c r="N3907" i="6"/>
  <c r="P3908" i="6"/>
  <c r="N3908" i="6"/>
  <c r="P3909" i="6"/>
  <c r="N3909" i="6"/>
  <c r="P3910" i="6"/>
  <c r="N3910" i="6"/>
  <c r="P3911" i="6"/>
  <c r="N3911" i="6"/>
  <c r="P3912" i="6"/>
  <c r="N3912" i="6"/>
  <c r="P3913" i="6"/>
  <c r="N3913" i="6"/>
  <c r="P3914" i="6"/>
  <c r="N3914" i="6"/>
  <c r="N3915" i="6"/>
  <c r="P3916" i="6"/>
  <c r="N3916" i="6"/>
  <c r="P3917" i="6"/>
  <c r="N3917" i="6"/>
  <c r="P3918" i="6"/>
  <c r="N3918" i="6"/>
  <c r="P3919" i="6"/>
  <c r="N3919" i="6"/>
  <c r="P3920" i="6"/>
  <c r="N3920" i="6"/>
  <c r="P3921" i="6"/>
  <c r="N3921" i="6"/>
  <c r="P3922" i="6"/>
  <c r="N3922" i="6"/>
  <c r="N3923" i="6"/>
  <c r="P3924" i="6"/>
  <c r="N3924" i="6"/>
  <c r="P3925" i="6"/>
  <c r="N3925" i="6"/>
  <c r="P3926" i="6"/>
  <c r="N3926" i="6"/>
  <c r="P3927" i="6"/>
  <c r="N3927" i="6"/>
  <c r="P3928" i="6"/>
  <c r="N3928" i="6"/>
  <c r="P3929" i="6"/>
  <c r="N3929" i="6"/>
  <c r="P3930" i="6"/>
  <c r="N3930" i="6"/>
  <c r="N3931" i="6"/>
  <c r="P3932" i="6"/>
  <c r="N3932" i="6"/>
  <c r="P3933" i="6"/>
  <c r="N3933" i="6"/>
  <c r="P3934" i="6"/>
  <c r="N3934" i="6"/>
  <c r="P3935" i="6"/>
  <c r="N3935" i="6"/>
  <c r="P3936" i="6"/>
  <c r="N3936" i="6"/>
  <c r="P3937" i="6"/>
  <c r="N3937" i="6"/>
  <c r="P3938" i="6"/>
  <c r="N3938" i="6"/>
  <c r="N3939" i="6"/>
  <c r="P3940" i="6"/>
  <c r="N3940" i="6"/>
  <c r="P3941" i="6"/>
  <c r="N3941" i="6"/>
  <c r="P3942" i="6"/>
  <c r="N3942" i="6"/>
  <c r="P3943" i="6"/>
  <c r="N3943" i="6"/>
  <c r="P3944" i="6"/>
  <c r="N3944" i="6"/>
  <c r="P3945" i="6"/>
  <c r="N3945" i="6"/>
  <c r="P3946" i="6"/>
  <c r="N3946" i="6"/>
  <c r="N3947" i="6"/>
  <c r="P3948" i="6"/>
  <c r="N3948" i="6"/>
  <c r="P3949" i="6"/>
  <c r="N3949" i="6"/>
  <c r="P3950" i="6"/>
  <c r="N3950" i="6"/>
  <c r="P3951" i="6"/>
  <c r="N3951" i="6"/>
  <c r="P3952" i="6"/>
  <c r="N3952" i="6"/>
  <c r="P3953" i="6"/>
  <c r="N3953" i="6"/>
  <c r="P3954" i="6"/>
  <c r="N3954" i="6"/>
  <c r="N3955" i="6"/>
  <c r="P3956" i="6"/>
  <c r="N3956" i="6"/>
  <c r="P3957" i="6"/>
  <c r="N3957" i="6"/>
  <c r="P3958" i="6"/>
  <c r="N3958" i="6"/>
  <c r="P3959" i="6"/>
  <c r="N3959" i="6"/>
  <c r="P3960" i="6"/>
  <c r="N3960" i="6"/>
  <c r="P3961" i="6"/>
  <c r="N3961" i="6"/>
  <c r="P3962" i="6"/>
  <c r="N3962" i="6"/>
  <c r="N3963" i="6"/>
  <c r="P3964" i="6"/>
  <c r="N3964" i="6"/>
  <c r="P3965" i="6"/>
  <c r="N3965" i="6"/>
  <c r="P3966" i="6"/>
  <c r="N3966" i="6"/>
  <c r="N3967" i="6"/>
  <c r="P3968" i="6"/>
  <c r="N3968" i="6"/>
  <c r="P3969" i="6"/>
  <c r="N3969" i="6"/>
  <c r="P3970" i="6"/>
  <c r="N3970" i="6"/>
  <c r="N3971" i="6"/>
  <c r="P3972" i="6"/>
  <c r="N3972" i="6"/>
  <c r="P3973" i="6"/>
  <c r="N3973" i="6"/>
  <c r="P3974" i="6"/>
  <c r="N3974" i="6"/>
  <c r="N3975" i="6"/>
  <c r="P3976" i="6"/>
  <c r="N3976" i="6"/>
  <c r="P3977" i="6"/>
  <c r="N3977" i="6"/>
  <c r="P3978" i="6"/>
  <c r="N3978" i="6"/>
  <c r="N3979" i="6"/>
  <c r="P3980" i="6"/>
  <c r="N3980" i="6"/>
  <c r="P3981" i="6"/>
  <c r="N3981" i="6"/>
  <c r="P3982" i="6"/>
  <c r="N3982" i="6"/>
  <c r="N3983" i="6"/>
  <c r="P3984" i="6"/>
  <c r="N3984" i="6"/>
  <c r="P3985" i="6"/>
  <c r="N3985" i="6"/>
  <c r="P3986" i="6"/>
  <c r="N3986" i="6"/>
  <c r="N3987" i="6"/>
  <c r="P3988" i="6"/>
  <c r="N3988" i="6"/>
  <c r="P3989" i="6"/>
  <c r="N3989" i="6"/>
  <c r="P3990" i="6"/>
  <c r="N3990" i="6"/>
  <c r="N3991" i="6"/>
  <c r="P3992" i="6"/>
  <c r="N3992" i="6"/>
  <c r="P3993" i="6"/>
  <c r="N3993" i="6"/>
  <c r="P3994" i="6"/>
  <c r="N3994" i="6"/>
  <c r="N3995" i="6"/>
  <c r="P3996" i="6"/>
  <c r="N3996" i="6"/>
  <c r="P3997" i="6"/>
  <c r="N3997" i="6"/>
  <c r="P3998" i="6"/>
  <c r="N3998" i="6"/>
  <c r="N3999" i="6"/>
  <c r="P4000" i="6"/>
  <c r="N4000" i="6"/>
  <c r="P4001" i="6"/>
  <c r="N4001" i="6"/>
  <c r="P4002" i="6"/>
  <c r="N4002" i="6"/>
  <c r="N4003" i="6"/>
  <c r="P4004" i="6"/>
  <c r="N4004" i="6"/>
  <c r="P4005" i="6"/>
  <c r="N4005" i="6"/>
  <c r="P4006" i="6"/>
  <c r="N4006" i="6"/>
  <c r="N4007" i="6"/>
  <c r="P4008" i="6"/>
  <c r="N4008" i="6"/>
  <c r="P4009" i="6"/>
  <c r="N4009" i="6"/>
  <c r="P4010" i="6"/>
  <c r="N4010" i="6"/>
  <c r="N4011" i="6"/>
  <c r="P4012" i="6"/>
  <c r="N4012" i="6"/>
  <c r="P4013" i="6"/>
  <c r="N4013" i="6"/>
  <c r="P4014" i="6"/>
  <c r="N4014" i="6"/>
  <c r="N4015" i="6"/>
  <c r="P4016" i="6"/>
  <c r="N4016" i="6"/>
  <c r="P4017" i="6"/>
  <c r="N4017" i="6"/>
  <c r="P4018" i="6"/>
  <c r="N4018" i="6"/>
  <c r="N4019" i="6"/>
  <c r="P4020" i="6"/>
  <c r="N4020" i="6"/>
  <c r="P4021" i="6"/>
  <c r="N4021" i="6"/>
  <c r="P4022" i="6"/>
  <c r="N4022" i="6"/>
  <c r="N4023" i="6"/>
  <c r="P4024" i="6"/>
  <c r="N4024" i="6"/>
  <c r="P4025" i="6"/>
  <c r="N4025" i="6"/>
  <c r="P4026" i="6"/>
  <c r="N4026" i="6"/>
  <c r="N4027" i="6"/>
  <c r="P4028" i="6"/>
  <c r="N4028" i="6"/>
  <c r="P4029" i="6"/>
  <c r="N4029" i="6"/>
  <c r="P4030" i="6"/>
  <c r="N4030" i="6"/>
  <c r="N4031" i="6"/>
  <c r="P4032" i="6"/>
  <c r="N4032" i="6"/>
  <c r="P4033" i="6"/>
  <c r="N4033" i="6"/>
  <c r="P4034" i="6"/>
  <c r="N4034" i="6"/>
  <c r="N4035" i="6"/>
  <c r="P4036" i="6"/>
  <c r="N4036" i="6"/>
  <c r="P4037" i="6"/>
  <c r="N4037" i="6"/>
  <c r="P4038" i="6"/>
  <c r="N4038" i="6"/>
  <c r="N4039" i="6"/>
  <c r="P4040" i="6"/>
  <c r="N4040" i="6"/>
  <c r="P4041" i="6"/>
  <c r="N4041" i="6"/>
  <c r="P4042" i="6"/>
  <c r="N4042" i="6"/>
  <c r="N4043" i="6"/>
  <c r="P4044" i="6"/>
  <c r="N4044" i="6"/>
  <c r="P4045" i="6"/>
  <c r="N4045" i="6"/>
  <c r="P4046" i="6"/>
  <c r="N4046" i="6"/>
  <c r="N4047" i="6"/>
  <c r="P4048" i="6"/>
  <c r="N4048" i="6"/>
  <c r="P4049" i="6"/>
  <c r="N4049" i="6"/>
  <c r="P4050" i="6"/>
  <c r="N4050" i="6"/>
  <c r="N4051" i="6"/>
  <c r="P4052" i="6"/>
  <c r="N4052" i="6"/>
  <c r="P4053" i="6"/>
  <c r="N4053" i="6"/>
  <c r="P4054" i="6"/>
  <c r="N4054" i="6"/>
  <c r="N4055" i="6"/>
  <c r="P4056" i="6"/>
  <c r="N4056" i="6"/>
  <c r="P4057" i="6"/>
  <c r="N4057" i="6"/>
  <c r="P4058" i="6"/>
  <c r="N4058" i="6"/>
  <c r="N4059" i="6"/>
  <c r="P4060" i="6"/>
  <c r="N4060" i="6"/>
  <c r="P4061" i="6"/>
  <c r="N4061" i="6"/>
  <c r="P4062" i="6"/>
  <c r="N4062" i="6"/>
  <c r="N4063" i="6"/>
  <c r="P4064" i="6"/>
  <c r="N4064" i="6"/>
  <c r="P4065" i="6"/>
  <c r="N4065" i="6"/>
  <c r="P4066" i="6"/>
  <c r="N4066" i="6"/>
  <c r="N4067" i="6"/>
  <c r="P4068" i="6"/>
  <c r="N4068" i="6"/>
  <c r="P4069" i="6"/>
  <c r="N4069" i="6"/>
  <c r="P4070" i="6"/>
  <c r="N4070" i="6"/>
  <c r="N4071" i="6"/>
  <c r="P4072" i="6"/>
  <c r="N4072" i="6"/>
  <c r="P4073" i="6"/>
  <c r="N4073" i="6"/>
  <c r="P4074" i="6"/>
  <c r="N4074" i="6"/>
  <c r="N4075" i="6"/>
  <c r="P4076" i="6"/>
  <c r="N4076" i="6"/>
  <c r="P4077" i="6"/>
  <c r="N4077" i="6"/>
  <c r="P4078" i="6"/>
  <c r="N4078" i="6"/>
  <c r="N4079" i="6"/>
  <c r="P4080" i="6"/>
  <c r="N4080" i="6"/>
  <c r="P4081" i="6"/>
  <c r="N4081" i="6"/>
  <c r="P4082" i="6"/>
  <c r="N4082" i="6"/>
  <c r="N4083" i="6"/>
  <c r="P4084" i="6"/>
  <c r="N4084" i="6"/>
  <c r="P4085" i="6"/>
  <c r="N4085" i="6"/>
  <c r="P4086" i="6"/>
  <c r="N4086" i="6"/>
  <c r="N4087" i="6"/>
  <c r="P4088" i="6"/>
  <c r="N4088" i="6"/>
  <c r="P4089" i="6"/>
  <c r="N4089" i="6"/>
  <c r="P4090" i="6"/>
  <c r="N4090" i="6"/>
  <c r="N4091" i="6"/>
  <c r="P4092" i="6"/>
  <c r="N4092" i="6"/>
  <c r="P4093" i="6"/>
  <c r="N4093" i="6"/>
  <c r="P4094" i="6"/>
  <c r="N4094" i="6"/>
  <c r="N4095" i="6"/>
  <c r="P4096" i="6"/>
  <c r="N4096" i="6"/>
  <c r="P4097" i="6"/>
  <c r="N4097" i="6"/>
  <c r="P4098" i="6"/>
  <c r="N4098" i="6"/>
  <c r="N4099" i="6"/>
  <c r="P4100" i="6"/>
  <c r="N4100" i="6"/>
  <c r="P4101" i="6"/>
  <c r="N4101" i="6"/>
  <c r="P4102" i="6"/>
  <c r="N4102" i="6"/>
  <c r="N4103" i="6"/>
  <c r="P4104" i="6"/>
  <c r="N4104" i="6"/>
  <c r="P4105" i="6"/>
  <c r="N4105" i="6"/>
  <c r="P4106" i="6"/>
  <c r="N4106" i="6"/>
  <c r="N4107" i="6"/>
  <c r="P4108" i="6"/>
  <c r="N4108" i="6"/>
  <c r="N4109" i="6"/>
  <c r="P4110" i="6"/>
  <c r="N4110" i="6"/>
  <c r="P4111" i="6"/>
  <c r="N4111" i="6"/>
  <c r="P4112" i="6"/>
  <c r="N4112" i="6"/>
  <c r="N4113" i="6"/>
  <c r="P4114" i="6"/>
  <c r="N4114" i="6"/>
  <c r="P4115" i="6"/>
  <c r="N4115" i="6"/>
  <c r="P4116" i="6"/>
  <c r="N4116" i="6"/>
  <c r="N4117" i="6"/>
  <c r="P4118" i="6"/>
  <c r="N4118" i="6"/>
  <c r="P4119" i="6"/>
  <c r="N4119" i="6"/>
  <c r="P4120" i="6"/>
  <c r="N4120" i="6"/>
  <c r="N4121" i="6"/>
  <c r="P4122" i="6"/>
  <c r="N4122" i="6"/>
  <c r="P4123" i="6"/>
  <c r="N4123" i="6"/>
  <c r="P4124" i="6"/>
  <c r="N4124" i="6"/>
  <c r="P4125" i="6"/>
  <c r="N4125" i="6"/>
  <c r="P4126" i="6"/>
  <c r="N4126" i="6"/>
  <c r="P4127" i="6"/>
  <c r="N4127" i="6"/>
  <c r="P4128" i="6"/>
  <c r="N4128" i="6"/>
  <c r="P4129" i="6"/>
  <c r="N4129" i="6"/>
  <c r="N4130" i="6"/>
  <c r="P4131" i="6"/>
  <c r="N4131" i="6"/>
  <c r="P4132" i="6"/>
  <c r="N4132" i="6"/>
  <c r="P4133" i="6"/>
  <c r="N4133" i="6"/>
  <c r="P4134" i="6"/>
  <c r="N4134" i="6"/>
  <c r="P4135" i="6"/>
  <c r="N4135" i="6"/>
  <c r="P4136" i="6"/>
  <c r="N4136" i="6"/>
  <c r="P4137" i="6"/>
  <c r="N4137" i="6"/>
  <c r="N4138" i="6"/>
  <c r="P4139" i="6"/>
  <c r="N4139" i="6"/>
  <c r="P4140" i="6"/>
  <c r="N4140" i="6"/>
  <c r="P4141" i="6"/>
  <c r="N4141" i="6"/>
  <c r="P4142" i="6"/>
  <c r="N4142" i="6"/>
  <c r="P4143" i="6"/>
  <c r="N4143" i="6"/>
  <c r="P4144" i="6"/>
  <c r="N4144" i="6"/>
  <c r="P4145" i="6"/>
  <c r="N4145" i="6"/>
  <c r="N4146" i="6"/>
  <c r="P4147" i="6"/>
  <c r="N4147" i="6"/>
  <c r="P4148" i="6"/>
  <c r="N4148" i="6"/>
  <c r="P4149" i="6"/>
  <c r="N4149" i="6"/>
  <c r="P4150" i="6"/>
  <c r="N4150" i="6"/>
  <c r="P4151" i="6"/>
  <c r="N4151" i="6"/>
  <c r="P4152" i="6"/>
  <c r="N4152" i="6"/>
  <c r="P4153" i="6"/>
  <c r="N4153" i="6"/>
  <c r="N4154" i="6"/>
  <c r="P4155" i="6"/>
  <c r="N4155" i="6"/>
  <c r="P4156" i="6"/>
  <c r="N4156" i="6"/>
  <c r="P4157" i="6"/>
  <c r="N4157" i="6"/>
  <c r="P4158" i="6"/>
  <c r="N4158" i="6"/>
  <c r="P4159" i="6"/>
  <c r="N4159" i="6"/>
  <c r="P4160" i="6"/>
  <c r="N4160" i="6"/>
  <c r="P4161" i="6"/>
  <c r="N4161" i="6"/>
  <c r="N4162" i="6"/>
  <c r="P4163" i="6"/>
  <c r="N4163" i="6"/>
  <c r="P4164" i="6"/>
  <c r="N4164" i="6"/>
  <c r="P4165" i="6"/>
  <c r="N4165" i="6"/>
  <c r="P4166" i="6"/>
  <c r="N4166" i="6"/>
  <c r="P4167" i="6"/>
  <c r="N4167" i="6"/>
  <c r="P4168" i="6"/>
  <c r="N4168" i="6"/>
  <c r="P4169" i="6"/>
  <c r="N4169" i="6"/>
  <c r="N4170" i="6"/>
  <c r="P4171" i="6"/>
  <c r="N4171" i="6"/>
  <c r="P4172" i="6"/>
  <c r="N4172" i="6"/>
  <c r="P4173" i="6"/>
  <c r="N4173" i="6"/>
  <c r="P4174" i="6"/>
  <c r="N4174" i="6"/>
  <c r="P4175" i="6"/>
  <c r="N4175" i="6"/>
  <c r="P4176" i="6"/>
  <c r="N4176" i="6"/>
  <c r="P4177" i="6"/>
  <c r="N4177" i="6"/>
  <c r="N4178" i="6"/>
  <c r="P4179" i="6"/>
  <c r="N4179" i="6"/>
  <c r="P4180" i="6"/>
  <c r="N4180" i="6"/>
  <c r="P4181" i="6"/>
  <c r="N4181" i="6"/>
  <c r="P4182" i="6"/>
  <c r="N4182" i="6"/>
  <c r="P4183" i="6"/>
  <c r="N4183" i="6"/>
  <c r="P4184" i="6"/>
  <c r="N4184" i="6"/>
  <c r="P4185" i="6"/>
  <c r="N4185" i="6"/>
  <c r="N4186" i="6"/>
  <c r="P4187" i="6"/>
  <c r="N4187" i="6"/>
  <c r="P4188" i="6"/>
  <c r="N4188" i="6"/>
  <c r="P4189" i="6"/>
  <c r="N4189" i="6"/>
  <c r="P4190" i="6"/>
  <c r="N4190" i="6"/>
  <c r="P4191" i="6"/>
  <c r="N4191" i="6"/>
  <c r="P4192" i="6"/>
  <c r="N4192" i="6"/>
  <c r="P4193" i="6"/>
  <c r="N4193" i="6"/>
  <c r="N4194" i="6"/>
  <c r="P4195" i="6"/>
  <c r="N4195" i="6"/>
  <c r="P4196" i="6"/>
  <c r="N4196" i="6"/>
  <c r="P4197" i="6"/>
  <c r="N4197" i="6"/>
  <c r="P4198" i="6"/>
  <c r="N4198" i="6"/>
  <c r="P4199" i="6"/>
  <c r="N4199" i="6"/>
  <c r="P4200" i="6"/>
  <c r="N4200" i="6"/>
  <c r="P4201" i="6"/>
  <c r="N4201" i="6"/>
  <c r="N4202" i="6"/>
  <c r="P4203" i="6"/>
  <c r="N4203" i="6"/>
  <c r="P4204" i="6"/>
  <c r="N4204" i="6"/>
  <c r="P4205" i="6"/>
  <c r="N4205" i="6"/>
  <c r="P4206" i="6"/>
  <c r="N4206" i="6"/>
  <c r="N4207" i="6"/>
  <c r="P4208" i="6"/>
  <c r="N4208" i="6"/>
  <c r="P4209" i="6"/>
  <c r="N4209" i="6"/>
  <c r="P4210" i="6"/>
  <c r="N4210" i="6"/>
  <c r="P4211" i="6"/>
  <c r="N4211" i="6"/>
  <c r="P4212" i="6"/>
  <c r="N4212" i="6"/>
  <c r="P4213" i="6"/>
  <c r="N4213" i="6"/>
  <c r="P4214" i="6"/>
  <c r="N4214" i="6"/>
  <c r="N4215" i="6"/>
  <c r="P4216" i="6"/>
  <c r="N4216" i="6"/>
  <c r="P4217" i="6"/>
  <c r="N4217" i="6"/>
  <c r="P4218" i="6"/>
  <c r="N4218" i="6"/>
  <c r="P4219" i="6"/>
  <c r="N4219" i="6"/>
  <c r="P4220" i="6"/>
  <c r="N4220" i="6"/>
  <c r="P4221" i="6"/>
  <c r="N4221" i="6"/>
  <c r="P4222" i="6"/>
  <c r="N4222" i="6"/>
  <c r="N4223" i="6"/>
  <c r="P4224" i="6"/>
  <c r="N4224" i="6"/>
  <c r="P4225" i="6"/>
  <c r="N4225" i="6"/>
  <c r="P4226" i="6"/>
  <c r="N4226" i="6"/>
  <c r="P4227" i="6"/>
  <c r="N4227" i="6"/>
  <c r="P4228" i="6"/>
  <c r="N4228" i="6"/>
  <c r="P4229" i="6"/>
  <c r="N4229" i="6"/>
  <c r="P4230" i="6"/>
  <c r="N4230" i="6"/>
  <c r="N4231" i="6"/>
  <c r="P4232" i="6"/>
  <c r="N4232" i="6"/>
  <c r="P4233" i="6"/>
  <c r="N4233" i="6"/>
  <c r="P4234" i="6"/>
  <c r="N4234" i="6"/>
  <c r="P4235" i="6"/>
  <c r="N4235" i="6"/>
  <c r="P4236" i="6"/>
  <c r="N4236" i="6"/>
  <c r="P4237" i="6"/>
  <c r="N4237" i="6"/>
  <c r="P4238" i="6"/>
  <c r="N4238" i="6"/>
  <c r="N4239" i="6"/>
  <c r="P4240" i="6"/>
  <c r="N4240" i="6"/>
  <c r="P4241" i="6"/>
  <c r="N4241" i="6"/>
  <c r="P4242" i="6"/>
  <c r="N4242" i="6"/>
  <c r="P4243" i="6"/>
  <c r="N4243" i="6"/>
  <c r="P4244" i="6"/>
  <c r="N4244" i="6"/>
  <c r="P4245" i="6"/>
  <c r="N4245" i="6"/>
  <c r="P4246" i="6"/>
  <c r="N4246" i="6"/>
  <c r="N4247" i="6"/>
  <c r="P4248" i="6"/>
  <c r="N4248" i="6"/>
  <c r="P4249" i="6"/>
  <c r="N4249" i="6"/>
  <c r="P4250" i="6"/>
  <c r="N4250" i="6"/>
  <c r="P4251" i="6"/>
  <c r="N4251" i="6"/>
  <c r="P4252" i="6"/>
  <c r="N4252" i="6"/>
  <c r="P4253" i="6"/>
  <c r="N4253" i="6"/>
  <c r="P4254" i="6"/>
  <c r="N4254" i="6"/>
  <c r="N4255" i="6"/>
  <c r="P4256" i="6"/>
  <c r="N4256" i="6"/>
  <c r="P4257" i="6"/>
  <c r="N4257" i="6"/>
  <c r="P4258" i="6"/>
  <c r="N4258" i="6"/>
  <c r="P4259" i="6"/>
  <c r="N4259" i="6"/>
  <c r="P4260" i="6"/>
  <c r="N4260" i="6"/>
  <c r="P4261" i="6"/>
  <c r="N4261" i="6"/>
  <c r="P4262" i="6"/>
  <c r="N4262" i="6"/>
  <c r="N4263" i="6"/>
  <c r="P4264" i="6"/>
  <c r="N4264" i="6"/>
  <c r="P4265" i="6"/>
  <c r="N4265" i="6"/>
  <c r="P4266" i="6"/>
  <c r="N4266" i="6"/>
  <c r="P4267" i="6"/>
  <c r="N4267" i="6"/>
  <c r="P4268" i="6"/>
  <c r="N4268" i="6"/>
  <c r="P4269" i="6"/>
  <c r="N4269" i="6"/>
  <c r="P4270" i="6"/>
  <c r="N4270" i="6"/>
  <c r="N4271" i="6"/>
  <c r="P4272" i="6"/>
  <c r="N4272" i="6"/>
  <c r="P4273" i="6"/>
  <c r="N4273" i="6"/>
  <c r="P4274" i="6"/>
  <c r="N4274" i="6"/>
  <c r="P4275" i="6"/>
  <c r="N4275" i="6"/>
  <c r="P4276" i="6"/>
  <c r="N4276" i="6"/>
  <c r="P4277" i="6"/>
  <c r="N4277" i="6"/>
  <c r="P4278" i="6"/>
  <c r="N4278" i="6"/>
  <c r="N4279" i="6"/>
  <c r="P4280" i="6"/>
  <c r="N4280" i="6"/>
  <c r="P4281" i="6"/>
  <c r="N4281" i="6"/>
  <c r="P4282" i="6"/>
  <c r="N4282" i="6"/>
  <c r="P4283" i="6"/>
  <c r="N4283" i="6"/>
  <c r="P4284" i="6"/>
  <c r="N4284" i="6"/>
  <c r="P4285" i="6"/>
  <c r="N4285" i="6"/>
  <c r="P4286" i="6"/>
  <c r="N4286" i="6"/>
  <c r="N4287" i="6"/>
  <c r="P4288" i="6"/>
  <c r="N4288" i="6"/>
  <c r="P4289" i="6"/>
  <c r="N4289" i="6"/>
  <c r="P4290" i="6"/>
  <c r="N4290" i="6"/>
  <c r="P4291" i="6"/>
  <c r="N4291" i="6"/>
  <c r="P4292" i="6"/>
  <c r="N4292" i="6"/>
  <c r="P4293" i="6"/>
  <c r="N4293" i="6"/>
  <c r="P4294" i="6"/>
  <c r="N4294" i="6"/>
  <c r="N4295" i="6"/>
  <c r="P4296" i="6"/>
  <c r="N4296" i="6"/>
  <c r="P4297" i="6"/>
  <c r="N4297" i="6"/>
  <c r="P4298" i="6"/>
  <c r="N4298" i="6"/>
  <c r="P4299" i="6"/>
  <c r="N4299" i="6"/>
  <c r="P4300" i="6"/>
  <c r="N4300" i="6"/>
  <c r="P4301" i="6"/>
  <c r="N4301" i="6"/>
  <c r="P4302" i="6"/>
  <c r="N4302" i="6"/>
  <c r="P4303" i="6"/>
  <c r="N4303" i="6"/>
  <c r="P4304" i="6"/>
  <c r="N4304" i="6"/>
  <c r="P4305" i="6"/>
  <c r="N4305" i="6"/>
  <c r="P4306" i="6"/>
  <c r="N4306" i="6"/>
  <c r="N4307" i="6"/>
  <c r="P4308" i="6"/>
  <c r="N4308" i="6"/>
  <c r="P4309" i="6"/>
  <c r="N4309" i="6"/>
  <c r="P4310" i="6"/>
  <c r="N4310" i="6"/>
  <c r="N4311" i="6"/>
  <c r="P4312" i="6"/>
  <c r="N4312" i="6"/>
  <c r="P4313" i="6"/>
  <c r="N4313" i="6"/>
  <c r="P4314" i="6"/>
  <c r="N4314" i="6"/>
  <c r="P4315" i="6"/>
  <c r="N4315" i="6"/>
  <c r="P4316" i="6"/>
  <c r="N4316" i="6"/>
  <c r="P4317" i="6"/>
  <c r="N4317" i="6"/>
  <c r="P4318" i="6"/>
  <c r="N4318" i="6"/>
  <c r="P4319" i="6"/>
  <c r="N4319" i="6"/>
  <c r="P4320" i="6"/>
  <c r="N4320" i="6"/>
  <c r="P4321" i="6"/>
  <c r="N4321" i="6"/>
  <c r="P4322" i="6"/>
  <c r="N4322" i="6"/>
  <c r="N4323" i="6"/>
  <c r="P4324" i="6"/>
  <c r="N4324" i="6"/>
  <c r="P4325" i="6"/>
  <c r="N4325" i="6"/>
  <c r="P4326" i="6"/>
  <c r="N4326" i="6"/>
  <c r="N4327" i="6"/>
  <c r="P4328" i="6"/>
  <c r="N4328" i="6"/>
  <c r="P4329" i="6"/>
  <c r="N4329" i="6"/>
  <c r="P4330" i="6"/>
  <c r="N4330" i="6"/>
  <c r="P4331" i="6"/>
  <c r="N4331" i="6"/>
  <c r="P4332" i="6"/>
  <c r="N4332" i="6"/>
  <c r="P4333" i="6"/>
  <c r="N4333" i="6"/>
  <c r="P4334" i="6"/>
  <c r="N4334" i="6"/>
  <c r="P4335" i="6"/>
  <c r="N4335" i="6"/>
  <c r="P4336" i="6"/>
  <c r="N4336" i="6"/>
  <c r="P4337" i="6"/>
  <c r="N4337" i="6"/>
  <c r="P4338" i="6"/>
  <c r="N4338" i="6"/>
  <c r="N4339" i="6"/>
  <c r="P4340" i="6"/>
  <c r="N4340" i="6"/>
  <c r="P4341" i="6"/>
  <c r="N4341" i="6"/>
  <c r="P4342" i="6"/>
  <c r="N4342" i="6"/>
  <c r="N4343" i="6"/>
  <c r="P4344" i="6"/>
  <c r="N4344" i="6"/>
  <c r="P4345" i="6"/>
  <c r="N4345" i="6"/>
  <c r="P4346" i="6"/>
  <c r="N4346" i="6"/>
  <c r="P4347" i="6"/>
  <c r="N4347" i="6"/>
  <c r="P4348" i="6"/>
  <c r="N4348" i="6"/>
  <c r="P4349" i="6"/>
  <c r="N4349" i="6"/>
  <c r="P4350" i="6"/>
  <c r="N4350" i="6"/>
  <c r="P4351" i="6"/>
  <c r="N4351" i="6"/>
  <c r="P4352" i="6"/>
  <c r="N4352" i="6"/>
  <c r="P4353" i="6"/>
  <c r="N4353" i="6"/>
  <c r="P4354" i="6"/>
  <c r="N4354" i="6"/>
  <c r="N4355" i="6"/>
  <c r="P4356" i="6"/>
  <c r="N4356" i="6"/>
  <c r="P4357" i="6"/>
  <c r="N4357" i="6"/>
  <c r="P4358" i="6"/>
  <c r="N4358" i="6"/>
  <c r="N4359" i="6"/>
  <c r="P4360" i="6"/>
  <c r="N4360" i="6"/>
  <c r="P4361" i="6"/>
  <c r="N4361" i="6"/>
  <c r="P4362" i="6"/>
  <c r="N4362" i="6"/>
  <c r="P4363" i="6"/>
  <c r="N4363" i="6"/>
  <c r="P4364" i="6"/>
  <c r="N4364" i="6"/>
  <c r="P4365" i="6"/>
  <c r="N4365" i="6"/>
  <c r="P4366" i="6"/>
  <c r="N4366" i="6"/>
  <c r="P4367" i="6"/>
  <c r="N4367" i="6"/>
  <c r="P4368" i="6"/>
  <c r="N4368" i="6"/>
  <c r="P4369" i="6"/>
  <c r="N4369" i="6"/>
  <c r="P4370" i="6"/>
  <c r="N4370" i="6"/>
  <c r="N4371" i="6"/>
  <c r="P4372" i="6"/>
  <c r="N4372" i="6"/>
  <c r="P4373" i="6"/>
  <c r="N4373" i="6"/>
  <c r="P4374" i="6"/>
  <c r="N4374" i="6"/>
  <c r="N4375" i="6"/>
  <c r="P4376" i="6"/>
  <c r="N4376" i="6"/>
  <c r="P4377" i="6"/>
  <c r="N4377" i="6"/>
  <c r="P4378" i="6"/>
  <c r="N4378" i="6"/>
  <c r="P4379" i="6"/>
  <c r="N4379" i="6"/>
  <c r="P4380" i="6"/>
  <c r="N4380" i="6"/>
  <c r="P4381" i="6"/>
  <c r="N4381" i="6"/>
  <c r="P4382" i="6"/>
  <c r="N4382" i="6"/>
  <c r="P4383" i="6"/>
  <c r="N4383" i="6"/>
  <c r="P4384" i="6"/>
  <c r="N4384" i="6"/>
  <c r="P4385" i="6"/>
  <c r="N4385" i="6"/>
  <c r="P4386" i="6"/>
  <c r="N4386" i="6"/>
  <c r="N4387" i="6"/>
  <c r="P4388" i="6"/>
  <c r="N4388" i="6"/>
  <c r="P4389" i="6"/>
  <c r="N4389" i="6"/>
  <c r="P4390" i="6"/>
  <c r="N4390" i="6"/>
  <c r="N4391" i="6"/>
  <c r="P4392" i="6"/>
  <c r="N4392" i="6"/>
  <c r="P4393" i="6"/>
  <c r="N4393" i="6"/>
  <c r="P4394" i="6"/>
  <c r="N4394" i="6"/>
  <c r="P4395" i="6"/>
  <c r="N4395" i="6"/>
  <c r="P4396" i="6"/>
  <c r="N4396" i="6"/>
  <c r="P4397" i="6"/>
  <c r="N4397" i="6"/>
  <c r="P4398" i="6"/>
  <c r="N4398" i="6"/>
  <c r="P4399" i="6"/>
  <c r="N4399" i="6"/>
  <c r="P4400" i="6"/>
  <c r="N4400" i="6"/>
  <c r="P4401" i="6"/>
  <c r="N4401" i="6"/>
  <c r="P4402" i="6"/>
  <c r="N4402" i="6"/>
  <c r="N4403" i="6"/>
  <c r="P4404" i="6"/>
  <c r="N4404" i="6"/>
  <c r="P4405" i="6"/>
  <c r="N4405" i="6"/>
  <c r="P4406" i="6"/>
  <c r="N4406" i="6"/>
  <c r="N4407" i="6"/>
  <c r="P4408" i="6"/>
  <c r="N4408" i="6"/>
  <c r="P4409" i="6"/>
  <c r="N4409" i="6"/>
  <c r="P4410" i="6"/>
  <c r="N4410" i="6"/>
  <c r="P4411" i="6"/>
  <c r="N4411" i="6"/>
  <c r="P4412" i="6"/>
  <c r="N4412" i="6"/>
  <c r="P4413" i="6"/>
  <c r="N4413" i="6"/>
  <c r="P4414" i="6"/>
  <c r="N4414" i="6"/>
  <c r="P4415" i="6"/>
  <c r="N4415" i="6"/>
  <c r="P4416" i="6"/>
  <c r="N4416" i="6"/>
  <c r="P4417" i="6"/>
  <c r="N4417" i="6"/>
  <c r="P4418" i="6"/>
  <c r="N4418" i="6"/>
  <c r="N4419" i="6"/>
  <c r="P4420" i="6"/>
  <c r="N4420" i="6"/>
  <c r="P4421" i="6"/>
  <c r="N4421" i="6"/>
  <c r="P4422" i="6"/>
  <c r="N4422" i="6"/>
  <c r="N4423" i="6"/>
  <c r="P4424" i="6"/>
  <c r="N4424" i="6"/>
  <c r="P4425" i="6"/>
  <c r="N4425" i="6"/>
  <c r="P4426" i="6"/>
  <c r="N4426" i="6"/>
  <c r="P4427" i="6"/>
  <c r="N4427" i="6"/>
  <c r="P4428" i="6"/>
  <c r="N4428" i="6"/>
  <c r="P4429" i="6"/>
  <c r="N4429" i="6"/>
  <c r="P4430" i="6"/>
  <c r="N4430" i="6"/>
  <c r="P4431" i="6"/>
  <c r="N4431" i="6"/>
  <c r="P4432" i="6"/>
  <c r="N4432" i="6"/>
  <c r="P4433" i="6"/>
  <c r="N4433" i="6"/>
  <c r="P4434" i="6"/>
  <c r="N4434" i="6"/>
  <c r="N4435" i="6"/>
  <c r="P4436" i="6"/>
  <c r="N4436" i="6"/>
  <c r="P4437" i="6"/>
  <c r="N4437" i="6"/>
  <c r="P4438" i="6"/>
  <c r="N4438" i="6"/>
  <c r="N4439" i="6"/>
  <c r="P4440" i="6"/>
  <c r="N4440" i="6"/>
  <c r="P4441" i="6"/>
  <c r="N4441" i="6"/>
  <c r="P4442" i="6"/>
  <c r="N4442" i="6"/>
  <c r="P4443" i="6"/>
  <c r="N4443" i="6"/>
  <c r="P4444" i="6"/>
  <c r="N4444" i="6"/>
  <c r="P4445" i="6"/>
  <c r="N4445" i="6"/>
  <c r="P4446" i="6"/>
  <c r="N4446" i="6"/>
  <c r="P4447" i="6"/>
  <c r="N4447" i="6"/>
  <c r="P4448" i="6"/>
  <c r="N4448" i="6"/>
  <c r="P4449" i="6"/>
  <c r="N4449" i="6"/>
  <c r="P4450" i="6"/>
  <c r="N4450" i="6"/>
  <c r="N4451" i="6"/>
  <c r="P4452" i="6"/>
  <c r="N4452" i="6"/>
  <c r="P4453" i="6"/>
  <c r="N4453" i="6"/>
  <c r="P4454" i="6"/>
  <c r="N4454" i="6"/>
  <c r="N4455" i="6"/>
  <c r="P4456" i="6"/>
  <c r="N4456" i="6"/>
  <c r="P4457" i="6"/>
  <c r="N4457" i="6"/>
  <c r="P4458" i="6"/>
  <c r="N4458" i="6"/>
  <c r="P4459" i="6"/>
  <c r="N4459" i="6"/>
  <c r="P4460" i="6"/>
  <c r="N4460" i="6"/>
  <c r="P4461" i="6"/>
  <c r="N4461" i="6"/>
  <c r="P4462" i="6"/>
  <c r="N4462" i="6"/>
  <c r="P4463" i="6"/>
  <c r="N4463" i="6"/>
  <c r="P4464" i="6"/>
  <c r="N4464" i="6"/>
  <c r="P4465" i="6"/>
  <c r="N4465" i="6"/>
  <c r="P4466" i="6"/>
  <c r="N4466" i="6"/>
  <c r="N4467" i="6"/>
  <c r="P4468" i="6"/>
  <c r="N4468" i="6"/>
  <c r="P4469" i="6"/>
  <c r="N4469" i="6"/>
  <c r="P4470" i="6"/>
  <c r="N4470" i="6"/>
  <c r="N4471" i="6"/>
  <c r="P4472" i="6"/>
  <c r="N4472" i="6"/>
  <c r="P4473" i="6"/>
  <c r="N4473" i="6"/>
  <c r="P4474" i="6"/>
  <c r="N4474" i="6"/>
  <c r="P4475" i="6"/>
  <c r="N4475" i="6"/>
  <c r="P4476" i="6"/>
  <c r="N4476" i="6"/>
  <c r="P4477" i="6"/>
  <c r="N4477" i="6"/>
  <c r="P4478" i="6"/>
  <c r="N4478" i="6"/>
  <c r="P4479" i="6"/>
  <c r="N4479" i="6"/>
  <c r="P4480" i="6"/>
  <c r="N4480" i="6"/>
  <c r="P4481" i="6"/>
  <c r="N4481" i="6"/>
  <c r="P4482" i="6"/>
  <c r="N4482" i="6"/>
  <c r="N4483" i="6"/>
  <c r="P4484" i="6"/>
  <c r="N4484" i="6"/>
  <c r="P4485" i="6"/>
  <c r="N4485" i="6"/>
  <c r="P4486" i="6"/>
  <c r="N4486" i="6"/>
  <c r="N4487" i="6"/>
  <c r="P4488" i="6"/>
  <c r="N4488" i="6"/>
  <c r="P4489" i="6"/>
  <c r="N4489" i="6"/>
  <c r="P4490" i="6"/>
  <c r="N4490" i="6"/>
  <c r="P4491" i="6"/>
  <c r="N4491" i="6"/>
  <c r="P4492" i="6"/>
  <c r="N4492" i="6"/>
  <c r="P4493" i="6"/>
  <c r="N4493" i="6"/>
  <c r="P4494" i="6"/>
  <c r="N4494" i="6"/>
  <c r="P4495" i="6"/>
  <c r="N4495" i="6"/>
  <c r="P4496" i="6"/>
  <c r="N4496" i="6"/>
  <c r="P4497" i="6"/>
  <c r="N4497" i="6"/>
  <c r="P4498" i="6"/>
  <c r="N4498" i="6"/>
  <c r="N4499" i="6"/>
  <c r="P4500" i="6"/>
  <c r="N4500" i="6"/>
  <c r="P4501" i="6"/>
  <c r="N4501" i="6"/>
  <c r="P4502" i="6"/>
  <c r="N4502" i="6"/>
  <c r="N4503" i="6"/>
  <c r="P4504" i="6"/>
  <c r="N4504" i="6"/>
  <c r="P4505" i="6"/>
  <c r="N4505" i="6"/>
  <c r="P4506" i="6"/>
  <c r="N4506" i="6"/>
  <c r="P4507" i="6"/>
  <c r="N4507" i="6"/>
  <c r="P4508" i="6"/>
  <c r="N4508" i="6"/>
  <c r="P4509" i="6"/>
  <c r="N4509" i="6"/>
  <c r="P4510" i="6"/>
  <c r="N4510" i="6"/>
  <c r="P4511" i="6"/>
  <c r="N4511" i="6"/>
  <c r="P4512" i="6"/>
  <c r="N4512" i="6"/>
  <c r="P4513" i="6"/>
  <c r="N4513" i="6"/>
  <c r="P4514" i="6"/>
  <c r="N4514" i="6"/>
  <c r="N4515" i="6"/>
  <c r="P4516" i="6"/>
  <c r="N4516" i="6"/>
  <c r="P4517" i="6"/>
  <c r="N4517" i="6"/>
  <c r="P4518" i="6"/>
  <c r="N4518" i="6"/>
  <c r="N4519" i="6"/>
  <c r="P4520" i="6"/>
  <c r="N4520" i="6"/>
  <c r="P4521" i="6"/>
  <c r="N4521" i="6"/>
  <c r="P4522" i="6"/>
  <c r="N4522" i="6"/>
  <c r="P4523" i="6"/>
  <c r="N4523" i="6"/>
  <c r="P4524" i="6"/>
  <c r="N4524" i="6"/>
  <c r="P4525" i="6"/>
  <c r="N4525" i="6"/>
  <c r="P4526" i="6"/>
  <c r="N4526" i="6"/>
  <c r="P4527" i="6"/>
  <c r="N4527" i="6"/>
  <c r="P4528" i="6"/>
  <c r="N4528" i="6"/>
  <c r="P4529" i="6"/>
  <c r="N4529" i="6"/>
  <c r="P4530" i="6"/>
  <c r="N4530" i="6"/>
  <c r="N4531" i="6"/>
  <c r="P4532" i="6"/>
  <c r="N4532" i="6"/>
  <c r="P4533" i="6"/>
  <c r="N4533" i="6"/>
  <c r="P4534" i="6"/>
  <c r="N4534" i="6"/>
  <c r="N4535" i="6"/>
  <c r="P4536" i="6"/>
  <c r="N4536" i="6"/>
  <c r="P4537" i="6"/>
  <c r="N4537" i="6"/>
  <c r="P4538" i="6"/>
  <c r="N4538" i="6"/>
  <c r="P4539" i="6"/>
  <c r="N4539" i="6"/>
  <c r="P4540" i="6"/>
  <c r="N4540" i="6"/>
  <c r="P4541" i="6"/>
  <c r="N4541" i="6"/>
  <c r="P4542" i="6"/>
  <c r="N4542" i="6"/>
  <c r="P4543" i="6"/>
  <c r="N4543" i="6"/>
  <c r="P4544" i="6"/>
  <c r="N4544" i="6"/>
  <c r="P4545" i="6"/>
  <c r="N4545" i="6"/>
  <c r="P4546" i="6"/>
  <c r="N4546" i="6"/>
  <c r="N4547" i="6"/>
  <c r="P4548" i="6"/>
  <c r="N4548" i="6"/>
  <c r="P4549" i="6"/>
  <c r="N4549" i="6"/>
  <c r="P4550" i="6"/>
  <c r="N4550" i="6"/>
  <c r="P4551" i="6"/>
  <c r="N4551" i="6"/>
  <c r="P4552" i="6"/>
  <c r="N4552" i="6"/>
  <c r="P4553" i="6"/>
  <c r="N4553" i="6"/>
  <c r="P4554" i="6"/>
  <c r="N4554" i="6"/>
  <c r="N4555" i="6"/>
  <c r="P4556" i="6"/>
  <c r="N4556" i="6"/>
  <c r="P4557" i="6"/>
  <c r="N4557" i="6"/>
  <c r="P4558" i="6"/>
  <c r="N4558" i="6"/>
  <c r="P4559" i="6"/>
  <c r="N4559" i="6"/>
  <c r="P4560" i="6"/>
  <c r="N4560" i="6"/>
  <c r="P4561" i="6"/>
  <c r="N4561" i="6"/>
  <c r="P4562" i="6"/>
  <c r="N4562" i="6"/>
  <c r="N4563" i="6"/>
  <c r="P4564" i="6"/>
  <c r="N4564" i="6"/>
  <c r="P4565" i="6"/>
  <c r="N4565" i="6"/>
  <c r="P4566" i="6"/>
  <c r="N4566" i="6"/>
  <c r="P4567" i="6"/>
  <c r="N4567" i="6"/>
  <c r="P4568" i="6"/>
  <c r="N4568" i="6"/>
  <c r="P4569" i="6"/>
  <c r="N4569" i="6"/>
  <c r="P4570" i="6"/>
  <c r="N4570" i="6"/>
  <c r="N4571" i="6"/>
  <c r="P4572" i="6"/>
  <c r="N4572" i="6"/>
  <c r="P4573" i="6"/>
  <c r="N4573" i="6"/>
  <c r="P4574" i="6"/>
  <c r="N4574" i="6"/>
  <c r="P4575" i="6"/>
  <c r="N4575" i="6"/>
  <c r="P4576" i="6"/>
  <c r="N4576" i="6"/>
  <c r="P4577" i="6"/>
  <c r="N4577" i="6"/>
  <c r="P4578" i="6"/>
  <c r="N4578" i="6"/>
  <c r="N4579" i="6"/>
  <c r="P4580" i="6"/>
  <c r="N4580" i="6"/>
  <c r="P4581" i="6"/>
  <c r="N4581" i="6"/>
  <c r="P4582" i="6"/>
  <c r="N4582" i="6"/>
  <c r="P4583" i="6"/>
  <c r="N4583" i="6"/>
  <c r="P4584" i="6"/>
  <c r="N4584" i="6"/>
  <c r="P4585" i="6"/>
  <c r="N4585" i="6"/>
  <c r="P4586" i="6"/>
  <c r="N4586" i="6"/>
  <c r="N4587" i="6"/>
  <c r="P4588" i="6"/>
  <c r="N4588" i="6"/>
  <c r="P4589" i="6"/>
  <c r="N4589" i="6"/>
  <c r="P4590" i="6"/>
  <c r="N4590" i="6"/>
  <c r="P4591" i="6"/>
  <c r="N4591" i="6"/>
  <c r="P4592" i="6"/>
  <c r="N4592" i="6"/>
  <c r="P4593" i="6"/>
  <c r="N4593" i="6"/>
  <c r="P4594" i="6"/>
  <c r="N4594" i="6"/>
  <c r="N4595" i="6"/>
  <c r="P4596" i="6"/>
  <c r="N4596" i="6"/>
  <c r="P4597" i="6"/>
  <c r="N4597" i="6"/>
  <c r="P4598" i="6"/>
  <c r="N4598" i="6"/>
  <c r="P4599" i="6"/>
  <c r="N4599" i="6"/>
  <c r="P4600" i="6"/>
  <c r="N4600" i="6"/>
  <c r="P4601" i="6"/>
  <c r="N4601" i="6"/>
  <c r="P4602" i="6"/>
  <c r="N4602" i="6"/>
  <c r="N4603" i="6"/>
  <c r="P4604" i="6"/>
  <c r="N4604" i="6"/>
  <c r="P4605" i="6"/>
  <c r="N4605" i="6"/>
  <c r="P4606" i="6"/>
  <c r="N4606" i="6"/>
  <c r="P4607" i="6"/>
  <c r="N4607" i="6"/>
  <c r="P4608" i="6"/>
  <c r="N4608" i="6"/>
  <c r="P4609" i="6"/>
  <c r="N4609" i="6"/>
  <c r="P4610" i="6"/>
  <c r="N4610" i="6"/>
  <c r="N4611" i="6"/>
  <c r="P4612" i="6"/>
  <c r="N4612" i="6"/>
  <c r="P4613" i="6"/>
  <c r="N4613" i="6"/>
  <c r="P4614" i="6"/>
  <c r="N4614" i="6"/>
  <c r="P4615" i="6"/>
  <c r="N4615" i="6"/>
  <c r="P4616" i="6"/>
  <c r="N4616" i="6"/>
  <c r="P4617" i="6"/>
  <c r="N4617" i="6"/>
  <c r="P4618" i="6"/>
  <c r="N4618" i="6"/>
  <c r="N4619" i="6"/>
  <c r="P4620" i="6"/>
  <c r="N4620" i="6"/>
  <c r="P4621" i="6"/>
  <c r="N4621" i="6"/>
  <c r="P4622" i="6"/>
  <c r="N4622" i="6"/>
  <c r="P4623" i="6"/>
  <c r="N4623" i="6"/>
  <c r="P4624" i="6"/>
  <c r="N4624" i="6"/>
  <c r="P4625" i="6"/>
  <c r="N4625" i="6"/>
  <c r="P4626" i="6"/>
  <c r="N4626" i="6"/>
  <c r="N4627" i="6"/>
  <c r="P4628" i="6"/>
  <c r="N4628" i="6"/>
  <c r="P4629" i="6"/>
  <c r="N4629" i="6"/>
  <c r="P4630" i="6"/>
  <c r="N4630" i="6"/>
  <c r="P4631" i="6"/>
  <c r="N4631" i="6"/>
  <c r="P4632" i="6"/>
  <c r="N4632" i="6"/>
  <c r="P4633" i="6"/>
  <c r="N4633" i="6"/>
  <c r="P4634" i="6"/>
  <c r="N4634" i="6"/>
  <c r="N4635" i="6"/>
  <c r="P4636" i="6"/>
  <c r="N4636" i="6"/>
  <c r="P4637" i="6"/>
  <c r="N4637" i="6"/>
  <c r="P4638" i="6"/>
  <c r="N4638" i="6"/>
  <c r="P4639" i="6"/>
  <c r="N4639" i="6"/>
  <c r="P4640" i="6"/>
  <c r="N4640" i="6"/>
  <c r="P4641" i="6"/>
  <c r="N4641" i="6"/>
  <c r="P4642" i="6"/>
  <c r="N4642" i="6"/>
  <c r="N4643" i="6"/>
  <c r="P4644" i="6"/>
  <c r="N4644" i="6"/>
  <c r="P4645" i="6"/>
  <c r="N4645" i="6"/>
  <c r="P4646" i="6"/>
  <c r="N4646" i="6"/>
  <c r="P4647" i="6"/>
  <c r="N4647" i="6"/>
  <c r="P4648" i="6"/>
  <c r="N4648" i="6"/>
  <c r="P4649" i="6"/>
  <c r="N4649" i="6"/>
  <c r="P4650" i="6"/>
  <c r="N4650" i="6"/>
  <c r="N4651" i="6"/>
  <c r="P4652" i="6"/>
  <c r="N4652" i="6"/>
  <c r="P4653" i="6"/>
  <c r="N4653" i="6"/>
  <c r="P4654" i="6"/>
  <c r="N4654" i="6"/>
  <c r="P4655" i="6"/>
  <c r="N4655" i="6"/>
  <c r="P4656" i="6"/>
  <c r="N4656" i="6"/>
  <c r="P4657" i="6"/>
  <c r="N4657" i="6"/>
  <c r="P4658" i="6"/>
  <c r="N4658" i="6"/>
  <c r="N4659" i="6"/>
  <c r="P4660" i="6"/>
  <c r="N4660" i="6"/>
  <c r="P4661" i="6"/>
  <c r="N4661" i="6"/>
  <c r="P4662" i="6"/>
  <c r="N4662" i="6"/>
  <c r="P4663" i="6"/>
  <c r="N4663" i="6"/>
  <c r="P4664" i="6"/>
  <c r="N4664" i="6"/>
  <c r="P4665" i="6"/>
  <c r="N4665" i="6"/>
  <c r="P4666" i="6"/>
  <c r="N4666" i="6"/>
  <c r="N4667" i="6"/>
  <c r="P4668" i="6"/>
  <c r="N4668" i="6"/>
  <c r="P4669" i="6"/>
  <c r="N4669" i="6"/>
  <c r="P4670" i="6"/>
  <c r="N4670" i="6"/>
  <c r="P4671" i="6"/>
  <c r="N4671" i="6"/>
  <c r="P4672" i="6"/>
  <c r="N4672" i="6"/>
  <c r="P4673" i="6"/>
  <c r="N4673" i="6"/>
  <c r="P4674" i="6"/>
  <c r="N4674" i="6"/>
  <c r="N4675" i="6"/>
  <c r="P4676" i="6"/>
  <c r="N4676" i="6"/>
  <c r="P4677" i="6"/>
  <c r="N4677" i="6"/>
  <c r="P4678" i="6"/>
  <c r="N4678" i="6"/>
  <c r="P4679" i="6"/>
  <c r="N4679" i="6"/>
  <c r="P4680" i="6"/>
  <c r="N4680" i="6"/>
  <c r="P4681" i="6"/>
  <c r="N4681" i="6"/>
  <c r="P4682" i="6"/>
  <c r="N4682" i="6"/>
  <c r="N4683" i="6"/>
  <c r="P4684" i="6"/>
  <c r="N4684" i="6"/>
  <c r="P4685" i="6"/>
  <c r="N4685" i="6"/>
  <c r="P4686" i="6"/>
  <c r="N4686" i="6"/>
  <c r="P4687" i="6"/>
  <c r="N4687" i="6"/>
  <c r="P4688" i="6"/>
  <c r="N4688" i="6"/>
  <c r="P4689" i="6"/>
  <c r="N4689" i="6"/>
  <c r="P4690" i="6"/>
  <c r="N4690" i="6"/>
  <c r="N4691" i="6"/>
  <c r="P4692" i="6"/>
  <c r="N4692" i="6"/>
  <c r="P4693" i="6"/>
  <c r="N4693" i="6"/>
  <c r="P4694" i="6"/>
  <c r="N4694" i="6"/>
  <c r="P4695" i="6"/>
  <c r="N4695" i="6"/>
  <c r="P4696" i="6"/>
  <c r="N4696" i="6"/>
  <c r="P4697" i="6"/>
  <c r="N4697" i="6"/>
  <c r="P4698" i="6"/>
  <c r="N4698" i="6"/>
  <c r="N4699" i="6"/>
  <c r="P4700" i="6"/>
  <c r="N4700" i="6"/>
  <c r="P4701" i="6"/>
  <c r="N4701" i="6"/>
  <c r="P4702" i="6"/>
  <c r="N4702" i="6"/>
  <c r="P4703" i="6"/>
  <c r="N4703" i="6"/>
  <c r="P4704" i="6"/>
  <c r="N4704" i="6"/>
  <c r="P4705" i="6"/>
  <c r="N4705" i="6"/>
  <c r="P4706" i="6"/>
  <c r="N4706" i="6"/>
  <c r="N4707" i="6"/>
  <c r="P4708" i="6"/>
  <c r="N4708" i="6"/>
  <c r="P4709" i="6"/>
  <c r="N4709" i="6"/>
  <c r="P4710" i="6"/>
  <c r="N4710" i="6"/>
  <c r="P4711" i="6"/>
  <c r="N4711" i="6"/>
  <c r="P4712" i="6"/>
  <c r="N4712" i="6"/>
  <c r="P4713" i="6"/>
  <c r="N4713" i="6"/>
  <c r="P4714" i="6"/>
  <c r="N4714" i="6"/>
  <c r="N4715" i="6"/>
  <c r="P4716" i="6"/>
  <c r="N4716" i="6"/>
  <c r="P4717" i="6"/>
  <c r="N4717" i="6"/>
  <c r="P4718" i="6"/>
  <c r="N4718" i="6"/>
  <c r="P4719" i="6"/>
  <c r="N4719" i="6"/>
  <c r="P4720" i="6"/>
  <c r="N4720" i="6"/>
  <c r="P4721" i="6"/>
  <c r="N4721" i="6"/>
  <c r="P4722" i="6"/>
  <c r="N4722" i="6"/>
  <c r="N4723" i="6"/>
  <c r="P4724" i="6"/>
  <c r="N4724" i="6"/>
  <c r="P4725" i="6"/>
  <c r="N4725" i="6"/>
  <c r="P4726" i="6"/>
  <c r="N4726" i="6"/>
  <c r="P4727" i="6"/>
  <c r="N4727" i="6"/>
  <c r="P4728" i="6"/>
  <c r="N4728" i="6"/>
  <c r="P4729" i="6"/>
  <c r="N4729" i="6"/>
  <c r="P4730" i="6"/>
  <c r="N4730" i="6"/>
  <c r="N4731" i="6"/>
  <c r="P4732" i="6"/>
  <c r="N4732" i="6"/>
  <c r="P4733" i="6"/>
  <c r="N4733" i="6"/>
  <c r="P4734" i="6"/>
  <c r="N4734" i="6"/>
  <c r="P4735" i="6"/>
  <c r="N4735" i="6"/>
  <c r="P4736" i="6"/>
  <c r="N4736" i="6"/>
  <c r="P4737" i="6"/>
  <c r="N4737" i="6"/>
  <c r="P4738" i="6"/>
  <c r="N4738" i="6"/>
  <c r="N4739" i="6"/>
  <c r="P4740" i="6"/>
  <c r="N4740" i="6"/>
  <c r="P4741" i="6"/>
  <c r="N4741" i="6"/>
  <c r="P4742" i="6"/>
  <c r="N4742" i="6"/>
  <c r="P4743" i="6"/>
  <c r="N4743" i="6"/>
  <c r="P4744" i="6"/>
  <c r="N4744" i="6"/>
  <c r="P4745" i="6"/>
  <c r="N4745" i="6"/>
  <c r="P4746" i="6"/>
  <c r="N4746" i="6"/>
  <c r="N4747" i="6"/>
  <c r="P4748" i="6"/>
  <c r="N4748" i="6"/>
  <c r="P4749" i="6"/>
  <c r="N4749" i="6"/>
  <c r="P4750" i="6"/>
  <c r="N4750" i="6"/>
  <c r="P4751" i="6"/>
  <c r="N4751" i="6"/>
  <c r="P4752" i="6"/>
  <c r="N4752" i="6"/>
  <c r="P4753" i="6"/>
  <c r="N4753" i="6"/>
  <c r="P4754" i="6"/>
  <c r="N4754" i="6"/>
  <c r="N4755" i="6"/>
  <c r="P4756" i="6"/>
  <c r="N4756" i="6"/>
  <c r="P4757" i="6"/>
  <c r="N4757" i="6"/>
  <c r="P4758" i="6"/>
  <c r="N4758" i="6"/>
  <c r="P4759" i="6"/>
  <c r="N4759" i="6"/>
  <c r="P4760" i="6"/>
  <c r="N4760" i="6"/>
  <c r="P4761" i="6"/>
  <c r="N4761" i="6"/>
  <c r="P4762" i="6"/>
  <c r="N4762" i="6"/>
  <c r="N4763" i="6"/>
  <c r="P4764" i="6"/>
  <c r="N4764" i="6"/>
  <c r="P4765" i="6"/>
  <c r="N4765" i="6"/>
  <c r="P4766" i="6"/>
  <c r="N4766" i="6"/>
  <c r="P4767" i="6"/>
  <c r="N4767" i="6"/>
  <c r="P4768" i="6"/>
  <c r="N4768" i="6"/>
  <c r="P4769" i="6"/>
  <c r="N4769" i="6"/>
  <c r="P4770" i="6"/>
  <c r="N4770" i="6"/>
  <c r="N4771" i="6"/>
  <c r="P4772" i="6"/>
  <c r="N4772" i="6"/>
  <c r="P4773" i="6"/>
  <c r="N4773" i="6"/>
  <c r="P4774" i="6"/>
  <c r="N4774" i="6"/>
  <c r="P4775" i="6"/>
  <c r="N4775" i="6"/>
  <c r="P4776" i="6"/>
  <c r="N4776" i="6"/>
  <c r="P4777" i="6"/>
  <c r="N4777" i="6"/>
  <c r="P4778" i="6"/>
  <c r="N4778" i="6"/>
  <c r="N4779" i="6"/>
  <c r="P4780" i="6"/>
  <c r="N4780" i="6"/>
  <c r="P4781" i="6"/>
  <c r="N4781" i="6"/>
  <c r="P4782" i="6"/>
  <c r="N4782" i="6"/>
  <c r="P4783" i="6"/>
  <c r="N4783" i="6"/>
  <c r="P4784" i="6"/>
  <c r="N4784" i="6"/>
  <c r="P4785" i="6"/>
  <c r="N4785" i="6"/>
  <c r="P4786" i="6"/>
  <c r="N4786" i="6"/>
  <c r="N4787" i="6"/>
  <c r="P4788" i="6"/>
  <c r="N4788" i="6"/>
  <c r="P4789" i="6"/>
  <c r="N4789" i="6"/>
  <c r="P4790" i="6"/>
  <c r="N4790" i="6"/>
  <c r="P4791" i="6"/>
  <c r="N4791" i="6"/>
  <c r="P4792" i="6"/>
  <c r="N4792" i="6"/>
  <c r="P4793" i="6"/>
  <c r="N4793" i="6"/>
  <c r="P4794" i="6"/>
  <c r="N4794" i="6"/>
  <c r="N4795" i="6"/>
  <c r="P4796" i="6"/>
  <c r="N4796" i="6"/>
  <c r="P4797" i="6"/>
  <c r="N4797" i="6"/>
  <c r="P4798" i="6"/>
  <c r="N4798" i="6"/>
  <c r="P4799" i="6"/>
  <c r="N4799" i="6"/>
  <c r="P4800" i="6"/>
  <c r="N4800" i="6"/>
  <c r="P4801" i="6"/>
  <c r="N4801" i="6"/>
  <c r="P4802" i="6"/>
  <c r="N4802" i="6"/>
  <c r="N4803" i="6"/>
  <c r="P4804" i="6"/>
  <c r="N4804" i="6"/>
  <c r="P4805" i="6"/>
  <c r="N4805" i="6"/>
  <c r="P4806" i="6"/>
  <c r="N4806" i="6"/>
  <c r="P4807" i="6"/>
  <c r="N4807" i="6"/>
  <c r="P4808" i="6"/>
  <c r="N4808" i="6"/>
  <c r="P4809" i="6"/>
  <c r="N4809" i="6"/>
  <c r="P4810" i="6"/>
  <c r="N4810" i="6"/>
  <c r="N4811" i="6"/>
  <c r="P4812" i="6"/>
  <c r="N4812" i="6"/>
  <c r="P4813" i="6"/>
  <c r="N4813" i="6"/>
  <c r="P4814" i="6"/>
  <c r="N4814" i="6"/>
  <c r="P4815" i="6"/>
  <c r="N4815" i="6"/>
  <c r="P4816" i="6"/>
  <c r="N4816" i="6"/>
  <c r="P4817" i="6"/>
  <c r="N4817" i="6"/>
  <c r="P4818" i="6"/>
  <c r="N4818" i="6"/>
  <c r="N4819" i="6"/>
  <c r="P4820" i="6"/>
  <c r="N4820" i="6"/>
  <c r="P4821" i="6"/>
  <c r="N4821" i="6"/>
  <c r="P4822" i="6"/>
  <c r="N4822" i="6"/>
  <c r="P4823" i="6"/>
  <c r="N4823" i="6"/>
  <c r="P4824" i="6"/>
  <c r="N4824" i="6"/>
  <c r="P4825" i="6"/>
  <c r="N4825" i="6"/>
  <c r="P4826" i="6"/>
  <c r="N4826" i="6"/>
  <c r="N4827" i="6"/>
  <c r="P4828" i="6"/>
  <c r="N4828" i="6"/>
  <c r="P4829" i="6"/>
  <c r="N4829" i="6"/>
  <c r="P4830" i="6"/>
  <c r="N4830" i="6"/>
  <c r="P4831" i="6"/>
  <c r="N4831" i="6"/>
  <c r="P4832" i="6"/>
  <c r="N4832" i="6"/>
  <c r="P4833" i="6"/>
  <c r="N4833" i="6"/>
  <c r="P4834" i="6"/>
  <c r="N4834" i="6"/>
  <c r="N4835" i="6"/>
  <c r="P4836" i="6"/>
  <c r="N4836" i="6"/>
  <c r="P4837" i="6"/>
  <c r="N4837" i="6"/>
  <c r="P4838" i="6"/>
  <c r="N4838" i="6"/>
  <c r="P4839" i="6"/>
  <c r="N4839" i="6"/>
  <c r="P4840" i="6"/>
  <c r="N4840" i="6"/>
  <c r="P4841" i="6"/>
  <c r="N4841" i="6"/>
  <c r="P4842" i="6"/>
  <c r="N4842" i="6"/>
  <c r="N4843" i="6"/>
  <c r="P4844" i="6"/>
  <c r="N4844" i="6"/>
  <c r="P4845" i="6"/>
  <c r="N4845" i="6"/>
  <c r="P4846" i="6"/>
  <c r="N4846" i="6"/>
  <c r="P4847" i="6"/>
  <c r="N4847" i="6"/>
  <c r="P4848" i="6"/>
  <c r="N4848" i="6"/>
  <c r="P4849" i="6"/>
  <c r="N4849" i="6"/>
  <c r="P4850" i="6"/>
  <c r="N4850" i="6"/>
  <c r="N4851" i="6"/>
  <c r="P4852" i="6"/>
  <c r="N4852" i="6"/>
  <c r="P4853" i="6"/>
  <c r="N4853" i="6"/>
  <c r="P4854" i="6"/>
  <c r="N4854" i="6"/>
  <c r="P4855" i="6"/>
  <c r="N4855" i="6"/>
  <c r="P4856" i="6"/>
  <c r="N4856" i="6"/>
  <c r="P4857" i="6"/>
  <c r="N4857" i="6"/>
  <c r="P4858" i="6"/>
  <c r="N4858" i="6"/>
  <c r="N4859" i="6"/>
  <c r="P4860" i="6"/>
  <c r="N4860" i="6"/>
  <c r="P4861" i="6"/>
  <c r="N4861" i="6"/>
  <c r="P4862" i="6"/>
  <c r="N4862" i="6"/>
  <c r="P4863" i="6"/>
  <c r="N4863" i="6"/>
  <c r="P4864" i="6"/>
  <c r="N4864" i="6"/>
  <c r="P4865" i="6"/>
  <c r="N4865" i="6"/>
  <c r="P4866" i="6"/>
  <c r="N4866" i="6"/>
  <c r="N4867" i="6"/>
  <c r="P4868" i="6"/>
  <c r="N4868" i="6"/>
  <c r="P4869" i="6"/>
  <c r="N4869" i="6"/>
  <c r="P4870" i="6"/>
  <c r="N4870" i="6"/>
  <c r="P4871" i="6"/>
  <c r="N4871" i="6"/>
  <c r="P4872" i="6"/>
  <c r="N4872" i="6"/>
  <c r="P4873" i="6"/>
  <c r="N4873" i="6"/>
  <c r="P4874" i="6"/>
  <c r="N4874" i="6"/>
  <c r="N4875" i="6"/>
  <c r="P4876" i="6"/>
  <c r="N4876" i="6"/>
  <c r="P4877" i="6"/>
  <c r="N4877" i="6"/>
  <c r="P4878" i="6"/>
  <c r="N4878" i="6"/>
  <c r="P4879" i="6"/>
  <c r="N4879" i="6"/>
  <c r="P4880" i="6"/>
  <c r="N4880" i="6"/>
  <c r="P4881" i="6"/>
  <c r="N4881" i="6"/>
  <c r="P4882" i="6"/>
  <c r="N4882" i="6"/>
  <c r="N4883" i="6"/>
  <c r="P4884" i="6"/>
  <c r="N4884" i="6"/>
  <c r="P4885" i="6"/>
  <c r="N4885" i="6"/>
  <c r="P4886" i="6"/>
  <c r="N4886" i="6"/>
  <c r="P4887" i="6"/>
  <c r="N4887" i="6"/>
  <c r="P4888" i="6"/>
  <c r="N4888" i="6"/>
  <c r="P4889" i="6"/>
  <c r="N4889" i="6"/>
  <c r="P4890" i="6"/>
  <c r="N4890" i="6"/>
  <c r="N4891" i="6"/>
  <c r="P4892" i="6"/>
  <c r="N4892" i="6"/>
  <c r="P4893" i="6"/>
  <c r="N4893" i="6"/>
  <c r="P4894" i="6"/>
  <c r="N4894" i="6"/>
  <c r="P4895" i="6"/>
  <c r="N4895" i="6"/>
  <c r="P4896" i="6"/>
  <c r="N4896" i="6"/>
  <c r="P4897" i="6"/>
  <c r="N4897" i="6"/>
  <c r="P4898" i="6"/>
  <c r="N4898" i="6"/>
  <c r="N4899" i="6"/>
  <c r="P4900" i="6"/>
  <c r="N4900" i="6"/>
  <c r="P4901" i="6"/>
  <c r="N4901" i="6"/>
  <c r="P4902" i="6"/>
  <c r="N4902" i="6"/>
  <c r="P4903" i="6"/>
  <c r="N4903" i="6"/>
  <c r="P4904" i="6"/>
  <c r="N4904" i="6"/>
  <c r="P4905" i="6"/>
  <c r="N4905" i="6"/>
  <c r="P4906" i="6"/>
  <c r="N4906" i="6"/>
  <c r="N4907" i="6"/>
  <c r="P4908" i="6"/>
  <c r="N4908" i="6"/>
  <c r="P4909" i="6"/>
  <c r="N4909" i="6"/>
  <c r="P4910" i="6"/>
  <c r="N4910" i="6"/>
  <c r="P4911" i="6"/>
  <c r="N4911" i="6"/>
  <c r="P4912" i="6"/>
  <c r="N4912" i="6"/>
  <c r="P4913" i="6"/>
  <c r="N4913" i="6"/>
  <c r="P4914" i="6"/>
  <c r="N4914" i="6"/>
  <c r="N4915" i="6"/>
  <c r="P4916" i="6"/>
  <c r="N4916" i="6"/>
  <c r="P4917" i="6"/>
  <c r="N4917" i="6"/>
  <c r="P4918" i="6"/>
  <c r="N4918" i="6"/>
  <c r="P4919" i="6"/>
  <c r="N4919" i="6"/>
  <c r="P4920" i="6"/>
  <c r="N4920" i="6"/>
  <c r="P4921" i="6"/>
  <c r="N4921" i="6"/>
  <c r="P1469" i="6"/>
  <c r="N1469" i="6"/>
  <c r="N1470" i="6"/>
  <c r="T4939" i="6" l="1"/>
  <c r="U4939" i="6" s="1"/>
  <c r="T4985" i="6"/>
  <c r="U4985" i="6" s="1"/>
  <c r="T4986" i="6"/>
  <c r="U4986" i="6" s="1"/>
  <c r="T4937" i="6"/>
  <c r="U4937" i="6" s="1"/>
  <c r="T4998" i="6"/>
  <c r="U4998" i="6" s="1"/>
  <c r="T4927" i="6"/>
  <c r="U4927" i="6" s="1"/>
  <c r="T4930" i="6"/>
  <c r="U4930" i="6" s="1"/>
  <c r="T4994" i="6"/>
  <c r="U4994" i="6" s="1"/>
  <c r="T4984" i="6"/>
  <c r="U4984" i="6" s="1"/>
  <c r="T4923" i="6"/>
  <c r="U4923" i="6" s="1"/>
  <c r="T4983" i="6"/>
  <c r="U4983" i="6" s="1"/>
  <c r="T4961" i="6"/>
  <c r="U4961" i="6" s="1"/>
  <c r="T4988" i="6"/>
  <c r="U4988" i="6" s="1"/>
  <c r="T4982" i="6"/>
  <c r="U4982" i="6" s="1"/>
  <c r="T4924" i="6"/>
  <c r="U4924" i="6" s="1"/>
  <c r="T4980" i="6"/>
  <c r="U4980" i="6" s="1"/>
  <c r="T4990" i="6"/>
  <c r="U4990" i="6" s="1"/>
  <c r="T4975" i="6"/>
  <c r="U4975" i="6" s="1"/>
  <c r="T4999" i="6"/>
  <c r="U4999" i="6" s="1"/>
  <c r="T4933" i="6"/>
  <c r="U4933" i="6" s="1"/>
  <c r="T4943" i="6"/>
  <c r="U4943" i="6" s="1"/>
  <c r="T4951" i="6"/>
  <c r="U4951" i="6" s="1"/>
  <c r="T4989" i="6"/>
  <c r="U4989" i="6" s="1"/>
  <c r="T4947" i="6"/>
  <c r="U4947" i="6" s="1"/>
  <c r="T4995" i="6"/>
  <c r="U4995" i="6" s="1"/>
  <c r="T4979" i="6"/>
  <c r="U4979" i="6" s="1"/>
  <c r="T4959" i="6"/>
  <c r="U4959" i="6" s="1"/>
  <c r="T4932" i="6"/>
  <c r="U4932" i="6" s="1"/>
  <c r="T4957" i="6"/>
  <c r="U4957" i="6" s="1"/>
  <c r="T4931" i="6"/>
  <c r="U4931" i="6" s="1"/>
  <c r="T4971" i="6"/>
  <c r="U4971" i="6" s="1"/>
  <c r="T4996" i="6"/>
  <c r="U4996" i="6" s="1"/>
  <c r="T4992" i="6"/>
  <c r="U4992" i="6" s="1"/>
  <c r="T5000" i="6"/>
  <c r="U5000" i="6" s="1"/>
  <c r="T4963" i="6"/>
  <c r="U4963" i="6" s="1"/>
  <c r="T4987" i="6"/>
  <c r="U4987" i="6"/>
  <c r="T4965" i="6"/>
  <c r="U4965" i="6" s="1"/>
  <c r="T4997" i="6"/>
  <c r="U4997" i="6" s="1"/>
  <c r="T4993" i="6"/>
  <c r="U4993" i="6" s="1"/>
  <c r="T4953" i="6"/>
  <c r="U4953" i="6" s="1"/>
  <c r="T4981" i="6"/>
  <c r="U4981" i="6" s="1"/>
  <c r="T4928" i="6"/>
  <c r="U4928" i="6" s="1"/>
  <c r="T4977" i="6"/>
  <c r="U4977" i="6" s="1"/>
  <c r="T4922" i="6"/>
  <c r="U4922" i="6" s="1"/>
  <c r="T4941" i="6"/>
  <c r="U4941" i="6" s="1"/>
  <c r="T4929" i="6"/>
  <c r="U4929" i="6" s="1"/>
  <c r="T4945" i="6"/>
  <c r="U4945" i="6" s="1"/>
  <c r="T4991" i="6"/>
  <c r="U4991" i="6" s="1"/>
  <c r="T4969" i="6"/>
  <c r="U4969" i="6" s="1"/>
  <c r="T4949" i="6"/>
  <c r="U4949" i="6" s="1"/>
  <c r="T4955" i="6"/>
  <c r="U4955" i="6" s="1"/>
  <c r="T4973" i="6"/>
  <c r="U4973" i="6" s="1"/>
  <c r="T4926" i="6"/>
  <c r="U4926" i="6" s="1"/>
  <c r="T4967" i="6"/>
  <c r="U4967" i="6" s="1"/>
  <c r="T5001" i="6"/>
  <c r="U5001" i="6" s="1"/>
  <c r="F19" i="8"/>
  <c r="R48" i="7"/>
  <c r="S48" i="7" s="1"/>
  <c r="T48" i="7" s="1"/>
  <c r="R44" i="7"/>
  <c r="S44" i="7" s="1"/>
  <c r="T44" i="7" s="1"/>
  <c r="Q4907" i="6"/>
  <c r="P4907" i="6"/>
  <c r="Q4899" i="6"/>
  <c r="P4899" i="6"/>
  <c r="Q4891" i="6"/>
  <c r="P4891" i="6"/>
  <c r="Q4867" i="6"/>
  <c r="P4867" i="6"/>
  <c r="Q4843" i="6"/>
  <c r="P4843" i="6"/>
  <c r="Q4819" i="6"/>
  <c r="P4819" i="6"/>
  <c r="Q4795" i="6"/>
  <c r="P4795" i="6"/>
  <c r="Q4779" i="6"/>
  <c r="P4779" i="6"/>
  <c r="Q4771" i="6"/>
  <c r="P4771" i="6"/>
  <c r="Q4723" i="6"/>
  <c r="P4723" i="6"/>
  <c r="Q4715" i="6"/>
  <c r="P4715" i="6"/>
  <c r="Q4707" i="6"/>
  <c r="P4707" i="6"/>
  <c r="Q4691" i="6"/>
  <c r="P4691" i="6"/>
  <c r="Q4683" i="6"/>
  <c r="P4683" i="6"/>
  <c r="Q4643" i="6"/>
  <c r="P4643" i="6"/>
  <c r="Q4619" i="6"/>
  <c r="P4619" i="6"/>
  <c r="Q4595" i="6"/>
  <c r="P4595" i="6"/>
  <c r="Q4571" i="6"/>
  <c r="P4571" i="6"/>
  <c r="Q4467" i="6"/>
  <c r="P4467" i="6"/>
  <c r="Q4439" i="6"/>
  <c r="P4439" i="6"/>
  <c r="Q4435" i="6"/>
  <c r="P4435" i="6"/>
  <c r="Q4419" i="6"/>
  <c r="P4419" i="6"/>
  <c r="Q4391" i="6"/>
  <c r="P4391" i="6"/>
  <c r="Q4247" i="6"/>
  <c r="P4247" i="6"/>
  <c r="Q4223" i="6"/>
  <c r="P4223" i="6"/>
  <c r="Q4107" i="6"/>
  <c r="P4107" i="6"/>
  <c r="Q4103" i="6"/>
  <c r="P4103" i="6"/>
  <c r="Q4099" i="6"/>
  <c r="P4099" i="6"/>
  <c r="Q4095" i="6"/>
  <c r="P4095" i="6"/>
  <c r="Q4091" i="6"/>
  <c r="P4091" i="6"/>
  <c r="Q4083" i="6"/>
  <c r="P4083" i="6"/>
  <c r="Q4079" i="6"/>
  <c r="P4079" i="6"/>
  <c r="Q4075" i="6"/>
  <c r="P4075" i="6"/>
  <c r="Q4071" i="6"/>
  <c r="P4071" i="6"/>
  <c r="Q4067" i="6"/>
  <c r="P4067" i="6"/>
  <c r="Q4063" i="6"/>
  <c r="P4063" i="6"/>
  <c r="Q4059" i="6"/>
  <c r="P4059" i="6"/>
  <c r="Q4055" i="6"/>
  <c r="P4055" i="6"/>
  <c r="Q4051" i="6"/>
  <c r="P4051" i="6"/>
  <c r="Q4047" i="6"/>
  <c r="P4047" i="6"/>
  <c r="Q4043" i="6"/>
  <c r="P4043" i="6"/>
  <c r="Q4039" i="6"/>
  <c r="P4039" i="6"/>
  <c r="Q4035" i="6"/>
  <c r="P4035" i="6"/>
  <c r="Q4031" i="6"/>
  <c r="P4031" i="6"/>
  <c r="Q4027" i="6"/>
  <c r="P4027" i="6"/>
  <c r="Q4023" i="6"/>
  <c r="P4023" i="6"/>
  <c r="Q4019" i="6"/>
  <c r="P4019" i="6"/>
  <c r="Q4015" i="6"/>
  <c r="P4015" i="6"/>
  <c r="Q4011" i="6"/>
  <c r="P4011" i="6"/>
  <c r="Q4007" i="6"/>
  <c r="P4007" i="6"/>
  <c r="Q4003" i="6"/>
  <c r="P4003" i="6"/>
  <c r="Q3999" i="6"/>
  <c r="P3999" i="6"/>
  <c r="Q3995" i="6"/>
  <c r="P3995" i="6"/>
  <c r="Q3991" i="6"/>
  <c r="P3991" i="6"/>
  <c r="Q3987" i="6"/>
  <c r="P3987" i="6"/>
  <c r="Q3983" i="6"/>
  <c r="P3983" i="6"/>
  <c r="Q3979" i="6"/>
  <c r="P3979" i="6"/>
  <c r="Q3975" i="6"/>
  <c r="P3975" i="6"/>
  <c r="Q3971" i="6"/>
  <c r="P3971" i="6"/>
  <c r="Q3963" i="6"/>
  <c r="P3963" i="6"/>
  <c r="Q3955" i="6"/>
  <c r="P3955" i="6"/>
  <c r="Q3939" i="6"/>
  <c r="P3939" i="6"/>
  <c r="Q3923" i="6"/>
  <c r="P3923" i="6"/>
  <c r="Q3915" i="6"/>
  <c r="P3915" i="6"/>
  <c r="Q3907" i="6"/>
  <c r="P3907" i="6"/>
  <c r="Q3899" i="6"/>
  <c r="P3899" i="6"/>
  <c r="Q3891" i="6"/>
  <c r="P3891" i="6"/>
  <c r="Q3883" i="6"/>
  <c r="P3883" i="6"/>
  <c r="Q3875" i="6"/>
  <c r="P3875" i="6"/>
  <c r="Q3851" i="6"/>
  <c r="P3851" i="6"/>
  <c r="Q3843" i="6"/>
  <c r="P3843" i="6"/>
  <c r="Q3835" i="6"/>
  <c r="P3835" i="6"/>
  <c r="Q3827" i="6"/>
  <c r="P3827" i="6"/>
  <c r="Q3819" i="6"/>
  <c r="P3819" i="6"/>
  <c r="Q4121" i="6"/>
  <c r="P4121" i="6"/>
  <c r="Q4117" i="6"/>
  <c r="P4117" i="6"/>
  <c r="Q4113" i="6"/>
  <c r="P4113" i="6"/>
  <c r="Q4109" i="6"/>
  <c r="P4109" i="6"/>
  <c r="Q3813" i="6"/>
  <c r="P3813" i="6"/>
  <c r="Q3017" i="6"/>
  <c r="P3017" i="6"/>
  <c r="Q3013" i="6"/>
  <c r="P3013" i="6"/>
  <c r="Q2965" i="6"/>
  <c r="P2965" i="6"/>
  <c r="Q2949" i="6"/>
  <c r="P2949" i="6"/>
  <c r="Q2321" i="6"/>
  <c r="P2321" i="6"/>
  <c r="Q2309" i="6"/>
  <c r="P2309" i="6"/>
  <c r="Q2301" i="6"/>
  <c r="P2301" i="6"/>
  <c r="Q2285" i="6"/>
  <c r="P2285" i="6"/>
  <c r="Q2277" i="6"/>
  <c r="P2277" i="6"/>
  <c r="Q2257" i="6"/>
  <c r="P2257" i="6"/>
  <c r="Q2253" i="6"/>
  <c r="P2253" i="6"/>
  <c r="Q2241" i="6"/>
  <c r="P2241" i="6"/>
  <c r="Q2237" i="6"/>
  <c r="P2237" i="6"/>
  <c r="Q2225" i="6"/>
  <c r="P2225" i="6"/>
  <c r="Q2221" i="6"/>
  <c r="P2221" i="6"/>
  <c r="Q2217" i="6"/>
  <c r="P2217" i="6"/>
  <c r="Q1981" i="6"/>
  <c r="P1981" i="6"/>
  <c r="Q1965" i="6"/>
  <c r="P1965" i="6"/>
  <c r="Q1949" i="6"/>
  <c r="P1949" i="6"/>
  <c r="Q1937" i="6"/>
  <c r="P1937" i="6"/>
  <c r="Q1929" i="6"/>
  <c r="P1929" i="6"/>
  <c r="Q1925" i="6"/>
  <c r="P1925" i="6"/>
  <c r="Q1917" i="6"/>
  <c r="P1917" i="6"/>
  <c r="Q1901" i="6"/>
  <c r="P1901" i="6"/>
  <c r="Q1893" i="6"/>
  <c r="P1893" i="6"/>
  <c r="Q1889" i="6"/>
  <c r="P1889" i="6"/>
  <c r="Q1697" i="6"/>
  <c r="P1697" i="6"/>
  <c r="Q1693" i="6"/>
  <c r="P1693" i="6"/>
  <c r="Q1521" i="6"/>
  <c r="P1521" i="6"/>
  <c r="Q4883" i="6"/>
  <c r="P4883" i="6"/>
  <c r="Q4859" i="6"/>
  <c r="P4859" i="6"/>
  <c r="Q4851" i="6"/>
  <c r="P4851" i="6"/>
  <c r="Q4827" i="6"/>
  <c r="P4827" i="6"/>
  <c r="Q4787" i="6"/>
  <c r="P4787" i="6"/>
  <c r="Q4675" i="6"/>
  <c r="P4675" i="6"/>
  <c r="Q4635" i="6"/>
  <c r="P4635" i="6"/>
  <c r="Q4611" i="6"/>
  <c r="P4611" i="6"/>
  <c r="Q4603" i="6"/>
  <c r="P4603" i="6"/>
  <c r="Q4563" i="6"/>
  <c r="P4563" i="6"/>
  <c r="Q4555" i="6"/>
  <c r="P4555" i="6"/>
  <c r="Q4547" i="6"/>
  <c r="P4547" i="6"/>
  <c r="Q4535" i="6"/>
  <c r="P4535" i="6"/>
  <c r="Q4515" i="6"/>
  <c r="P4515" i="6"/>
  <c r="Q4503" i="6"/>
  <c r="P4503" i="6"/>
  <c r="Q4455" i="6"/>
  <c r="P4455" i="6"/>
  <c r="Q4371" i="6"/>
  <c r="P4371" i="6"/>
  <c r="Q4359" i="6"/>
  <c r="P4359" i="6"/>
  <c r="Q4339" i="6"/>
  <c r="P4339" i="6"/>
  <c r="Q4327" i="6"/>
  <c r="P4327" i="6"/>
  <c r="Q4307" i="6"/>
  <c r="P4307" i="6"/>
  <c r="Q4295" i="6"/>
  <c r="P4295" i="6"/>
  <c r="Q4271" i="6"/>
  <c r="P4271" i="6"/>
  <c r="Q4263" i="6"/>
  <c r="P4263" i="6"/>
  <c r="Q4239" i="6"/>
  <c r="P4239" i="6"/>
  <c r="Q4231" i="6"/>
  <c r="P4231" i="6"/>
  <c r="Q4207" i="6"/>
  <c r="P4207" i="6"/>
  <c r="Q4087" i="6"/>
  <c r="P4087" i="6"/>
  <c r="Q1470" i="6"/>
  <c r="P1470" i="6"/>
  <c r="Q4202" i="6"/>
  <c r="P4202" i="6"/>
  <c r="Q4194" i="6"/>
  <c r="P4194" i="6"/>
  <c r="Q4186" i="6"/>
  <c r="P4186" i="6"/>
  <c r="Q4178" i="6"/>
  <c r="P4178" i="6"/>
  <c r="Q4170" i="6"/>
  <c r="P4170" i="6"/>
  <c r="Q4162" i="6"/>
  <c r="P4162" i="6"/>
  <c r="Q4154" i="6"/>
  <c r="P4154" i="6"/>
  <c r="Q4146" i="6"/>
  <c r="P4146" i="6"/>
  <c r="Q4138" i="6"/>
  <c r="P4138" i="6"/>
  <c r="Q4130" i="6"/>
  <c r="P4130" i="6"/>
  <c r="Q3334" i="6"/>
  <c r="P3334" i="6"/>
  <c r="Q3006" i="6"/>
  <c r="P3006" i="6"/>
  <c r="Q2994" i="6"/>
  <c r="P2994" i="6"/>
  <c r="Q2982" i="6"/>
  <c r="P2982" i="6"/>
  <c r="Q2978" i="6"/>
  <c r="P2978" i="6"/>
  <c r="Q2970" i="6"/>
  <c r="P2970" i="6"/>
  <c r="Q2958" i="6"/>
  <c r="P2958" i="6"/>
  <c r="Q2954" i="6"/>
  <c r="P2954" i="6"/>
  <c r="Q2942" i="6"/>
  <c r="P2942" i="6"/>
  <c r="Q2934" i="6"/>
  <c r="P2934" i="6"/>
  <c r="Q2930" i="6"/>
  <c r="P2930" i="6"/>
  <c r="Q2918" i="6"/>
  <c r="P2918" i="6"/>
  <c r="Q2910" i="6"/>
  <c r="P2910" i="6"/>
  <c r="Q2902" i="6"/>
  <c r="P2902" i="6"/>
  <c r="Q2894" i="6"/>
  <c r="P2894" i="6"/>
  <c r="Q2886" i="6"/>
  <c r="P2886" i="6"/>
  <c r="Q2878" i="6"/>
  <c r="P2878" i="6"/>
  <c r="Q2870" i="6"/>
  <c r="P2870" i="6"/>
  <c r="Q2862" i="6"/>
  <c r="P2862" i="6"/>
  <c r="Q2854" i="6"/>
  <c r="P2854" i="6"/>
  <c r="Q2846" i="6"/>
  <c r="P2846" i="6"/>
  <c r="Q2838" i="6"/>
  <c r="P2838" i="6"/>
  <c r="Q2830" i="6"/>
  <c r="P2830" i="6"/>
  <c r="Q2822" i="6"/>
  <c r="P2822" i="6"/>
  <c r="Q2814" i="6"/>
  <c r="P2814" i="6"/>
  <c r="Q2806" i="6"/>
  <c r="P2806" i="6"/>
  <c r="Q2798" i="6"/>
  <c r="P2798" i="6"/>
  <c r="Q2790" i="6"/>
  <c r="P2790" i="6"/>
  <c r="Q2782" i="6"/>
  <c r="P2782" i="6"/>
  <c r="Q2770" i="6"/>
  <c r="P2770" i="6"/>
  <c r="Q2766" i="6"/>
  <c r="P2766" i="6"/>
  <c r="Q2754" i="6"/>
  <c r="P2754" i="6"/>
  <c r="Q2750" i="6"/>
  <c r="P2750" i="6"/>
  <c r="Q2738" i="6"/>
  <c r="P2738" i="6"/>
  <c r="Q2734" i="6"/>
  <c r="P2734" i="6"/>
  <c r="Q2634" i="6"/>
  <c r="P2634" i="6"/>
  <c r="Q2626" i="6"/>
  <c r="P2626" i="6"/>
  <c r="Q2550" i="6"/>
  <c r="P2550" i="6"/>
  <c r="Q2546" i="6"/>
  <c r="P2546" i="6"/>
  <c r="Q2534" i="6"/>
  <c r="P2534" i="6"/>
  <c r="Q2530" i="6"/>
  <c r="P2530" i="6"/>
  <c r="Q2518" i="6"/>
  <c r="P2518" i="6"/>
  <c r="Q2502" i="6"/>
  <c r="P2502" i="6"/>
  <c r="Q2498" i="6"/>
  <c r="P2498" i="6"/>
  <c r="Q2486" i="6"/>
  <c r="P2486" i="6"/>
  <c r="Q2478" i="6"/>
  <c r="P2478" i="6"/>
  <c r="Q2462" i="6"/>
  <c r="P2462" i="6"/>
  <c r="Q2438" i="6"/>
  <c r="P2438" i="6"/>
  <c r="Q2430" i="6"/>
  <c r="P2430" i="6"/>
  <c r="Q2426" i="6"/>
  <c r="P2426" i="6"/>
  <c r="Q2422" i="6"/>
  <c r="P2422" i="6"/>
  <c r="Q2414" i="6"/>
  <c r="P2414" i="6"/>
  <c r="Q2410" i="6"/>
  <c r="P2410" i="6"/>
  <c r="Q2406" i="6"/>
  <c r="P2406" i="6"/>
  <c r="Q2394" i="6"/>
  <c r="P2394" i="6"/>
  <c r="Q2346" i="6"/>
  <c r="P2346" i="6"/>
  <c r="Q2338" i="6"/>
  <c r="P2338" i="6"/>
  <c r="Q2330" i="6"/>
  <c r="P2330" i="6"/>
  <c r="Q2014" i="6"/>
  <c r="P2014" i="6"/>
  <c r="Q2010" i="6"/>
  <c r="P2010" i="6"/>
  <c r="Q2006" i="6"/>
  <c r="P2006" i="6"/>
  <c r="Q2002" i="6"/>
  <c r="P2002" i="6"/>
  <c r="Q1998" i="6"/>
  <c r="P1998" i="6"/>
  <c r="Q1994" i="6"/>
  <c r="P1994" i="6"/>
  <c r="Q1990" i="6"/>
  <c r="P1990" i="6"/>
  <c r="Q1986" i="6"/>
  <c r="P1986" i="6"/>
  <c r="Q1742" i="6"/>
  <c r="P1742" i="6"/>
  <c r="Q1730" i="6"/>
  <c r="P1730" i="6"/>
  <c r="Q1714" i="6"/>
  <c r="P1714" i="6"/>
  <c r="Q1694" i="6"/>
  <c r="P1694" i="6"/>
  <c r="Q1690" i="6"/>
  <c r="P1690" i="6"/>
  <c r="Q1682" i="6"/>
  <c r="P1682" i="6"/>
  <c r="Q1678" i="6"/>
  <c r="P1678" i="6"/>
  <c r="Q1666" i="6"/>
  <c r="P1666" i="6"/>
  <c r="Q1658" i="6"/>
  <c r="P1658" i="6"/>
  <c r="Q1654" i="6"/>
  <c r="P1654" i="6"/>
  <c r="Q1650" i="6"/>
  <c r="P1650" i="6"/>
  <c r="Q1642" i="6"/>
  <c r="P1642" i="6"/>
  <c r="Q1638" i="6"/>
  <c r="P1638" i="6"/>
  <c r="Q1634" i="6"/>
  <c r="P1634" i="6"/>
  <c r="Q1626" i="6"/>
  <c r="P1626" i="6"/>
  <c r="Q1622" i="6"/>
  <c r="P1622" i="6"/>
  <c r="Q1618" i="6"/>
  <c r="P1618" i="6"/>
  <c r="Q1606" i="6"/>
  <c r="P1606" i="6"/>
  <c r="Q1602" i="6"/>
  <c r="P1602" i="6"/>
  <c r="Q1490" i="6"/>
  <c r="P1490" i="6"/>
  <c r="Q4915" i="6"/>
  <c r="P4915" i="6"/>
  <c r="Q4875" i="6"/>
  <c r="P4875" i="6"/>
  <c r="Q4835" i="6"/>
  <c r="P4835" i="6"/>
  <c r="Q4811" i="6"/>
  <c r="P4811" i="6"/>
  <c r="Q4803" i="6"/>
  <c r="P4803" i="6"/>
  <c r="Q4763" i="6"/>
  <c r="P4763" i="6"/>
  <c r="Q4755" i="6"/>
  <c r="P4755" i="6"/>
  <c r="Q4747" i="6"/>
  <c r="P4747" i="6"/>
  <c r="Q4739" i="6"/>
  <c r="P4739" i="6"/>
  <c r="Q4731" i="6"/>
  <c r="P4731" i="6"/>
  <c r="Q4699" i="6"/>
  <c r="P4699" i="6"/>
  <c r="Q4667" i="6"/>
  <c r="P4667" i="6"/>
  <c r="Q4659" i="6"/>
  <c r="P4659" i="6"/>
  <c r="Q4651" i="6"/>
  <c r="P4651" i="6"/>
  <c r="Q4627" i="6"/>
  <c r="P4627" i="6"/>
  <c r="Q4587" i="6"/>
  <c r="P4587" i="6"/>
  <c r="Q4579" i="6"/>
  <c r="P4579" i="6"/>
  <c r="Q4531" i="6"/>
  <c r="P4531" i="6"/>
  <c r="Q4519" i="6"/>
  <c r="P4519" i="6"/>
  <c r="Q4499" i="6"/>
  <c r="P4499" i="6"/>
  <c r="Q4487" i="6"/>
  <c r="P4487" i="6"/>
  <c r="Q4483" i="6"/>
  <c r="P4483" i="6"/>
  <c r="Q4471" i="6"/>
  <c r="P4471" i="6"/>
  <c r="Q4451" i="6"/>
  <c r="P4451" i="6"/>
  <c r="Q4423" i="6"/>
  <c r="P4423" i="6"/>
  <c r="Q4407" i="6"/>
  <c r="P4407" i="6"/>
  <c r="Q4403" i="6"/>
  <c r="P4403" i="6"/>
  <c r="Q4387" i="6"/>
  <c r="P4387" i="6"/>
  <c r="Q4375" i="6"/>
  <c r="P4375" i="6"/>
  <c r="Q4355" i="6"/>
  <c r="P4355" i="6"/>
  <c r="Q4343" i="6"/>
  <c r="P4343" i="6"/>
  <c r="Q4323" i="6"/>
  <c r="P4323" i="6"/>
  <c r="Q4311" i="6"/>
  <c r="P4311" i="6"/>
  <c r="Q4287" i="6"/>
  <c r="P4287" i="6"/>
  <c r="Q4279" i="6"/>
  <c r="P4279" i="6"/>
  <c r="Q4255" i="6"/>
  <c r="P4255" i="6"/>
  <c r="Q4215" i="6"/>
  <c r="P4215" i="6"/>
  <c r="Q3967" i="6"/>
  <c r="P3967" i="6"/>
  <c r="Q3947" i="6"/>
  <c r="P3947" i="6"/>
  <c r="Q3931" i="6"/>
  <c r="P3931" i="6"/>
  <c r="Q3867" i="6"/>
  <c r="P3867" i="6"/>
  <c r="Q3859" i="6"/>
  <c r="P3859" i="6"/>
  <c r="Q3723" i="6"/>
  <c r="P3723" i="6"/>
  <c r="Q3711" i="6"/>
  <c r="P3711" i="6"/>
  <c r="Q3703" i="6"/>
  <c r="P3703" i="6"/>
  <c r="Q3315" i="6"/>
  <c r="P3315" i="6"/>
  <c r="Q3311" i="6"/>
  <c r="P3311" i="6"/>
  <c r="Q3303" i="6"/>
  <c r="P3303" i="6"/>
  <c r="Q3295" i="6"/>
  <c r="P3295" i="6"/>
  <c r="Q3287" i="6"/>
  <c r="P3287" i="6"/>
  <c r="Q3279" i="6"/>
  <c r="P3279" i="6"/>
  <c r="Q3271" i="6"/>
  <c r="P3271" i="6"/>
  <c r="Q3263" i="6"/>
  <c r="P3263" i="6"/>
  <c r="Q3255" i="6"/>
  <c r="P3255" i="6"/>
  <c r="Q3247" i="6"/>
  <c r="P3247" i="6"/>
  <c r="Q3239" i="6"/>
  <c r="P3239" i="6"/>
  <c r="Q3231" i="6"/>
  <c r="P3231" i="6"/>
  <c r="Q3223" i="6"/>
  <c r="P3223" i="6"/>
  <c r="Q3215" i="6"/>
  <c r="P3215" i="6"/>
  <c r="Q3207" i="6"/>
  <c r="P3207" i="6"/>
  <c r="Q3199" i="6"/>
  <c r="P3199" i="6"/>
  <c r="Q3191" i="6"/>
  <c r="P3191" i="6"/>
  <c r="Q3183" i="6"/>
  <c r="P3183" i="6"/>
  <c r="Q3175" i="6"/>
  <c r="P3175" i="6"/>
  <c r="Q3167" i="6"/>
  <c r="P3167" i="6"/>
  <c r="Q3159" i="6"/>
  <c r="P3159" i="6"/>
  <c r="Q3151" i="6"/>
  <c r="P3151" i="6"/>
  <c r="Q3143" i="6"/>
  <c r="P3143" i="6"/>
  <c r="Q3135" i="6"/>
  <c r="P3135" i="6"/>
  <c r="Q3127" i="6"/>
  <c r="P3127" i="6"/>
  <c r="Q3119" i="6"/>
  <c r="P3119" i="6"/>
  <c r="Q3111" i="6"/>
  <c r="P3111" i="6"/>
  <c r="Q3103" i="6"/>
  <c r="P3103" i="6"/>
  <c r="Q3095" i="6"/>
  <c r="P3095" i="6"/>
  <c r="Q3087" i="6"/>
  <c r="P3087" i="6"/>
  <c r="Q3079" i="6"/>
  <c r="P3079" i="6"/>
  <c r="Q3071" i="6"/>
  <c r="P3071" i="6"/>
  <c r="Q3063" i="6"/>
  <c r="P3063" i="6"/>
  <c r="Q3055" i="6"/>
  <c r="P3055" i="6"/>
  <c r="Q3047" i="6"/>
  <c r="P3047" i="6"/>
  <c r="Q3031" i="6"/>
  <c r="P3031" i="6"/>
  <c r="Q3019" i="6"/>
  <c r="P3019" i="6"/>
  <c r="Q3015" i="6"/>
  <c r="P3015" i="6"/>
  <c r="Q2395" i="6"/>
  <c r="P2395" i="6"/>
  <c r="Q2375" i="6"/>
  <c r="P2375" i="6"/>
  <c r="Q2371" i="6"/>
  <c r="P2371" i="6"/>
  <c r="Q2359" i="6"/>
  <c r="P2359" i="6"/>
  <c r="Q2355" i="6"/>
  <c r="P2355" i="6"/>
  <c r="Q2311" i="6"/>
  <c r="P2311" i="6"/>
  <c r="Q2299" i="6"/>
  <c r="P2299" i="6"/>
  <c r="Q2279" i="6"/>
  <c r="P2279" i="6"/>
  <c r="Q2275" i="6"/>
  <c r="P2275" i="6"/>
  <c r="Q2259" i="6"/>
  <c r="P2259" i="6"/>
  <c r="Q2247" i="6"/>
  <c r="P2247" i="6"/>
  <c r="Q2223" i="6"/>
  <c r="P2223" i="6"/>
  <c r="Q2215" i="6"/>
  <c r="P2215" i="6"/>
  <c r="Q2111" i="6"/>
  <c r="P2111" i="6"/>
  <c r="Q2063" i="6"/>
  <c r="P2063" i="6"/>
  <c r="Q1767" i="6"/>
  <c r="P1767" i="6"/>
  <c r="Q1743" i="6"/>
  <c r="P1743" i="6"/>
  <c r="Q1735" i="6"/>
  <c r="P1735" i="6"/>
  <c r="Q1731" i="6"/>
  <c r="P1731" i="6"/>
  <c r="Q1727" i="6"/>
  <c r="P1727" i="6"/>
  <c r="Q1719" i="6"/>
  <c r="P1719" i="6"/>
  <c r="Q1715" i="6"/>
  <c r="P1715" i="6"/>
  <c r="Q1711" i="6"/>
  <c r="P1711" i="6"/>
  <c r="Q1707" i="6"/>
  <c r="P1707" i="6"/>
  <c r="Q1699" i="6"/>
  <c r="P1699" i="6"/>
  <c r="Q1599" i="6"/>
  <c r="P1599" i="6"/>
  <c r="Q1595" i="6"/>
  <c r="P1595" i="6"/>
  <c r="Q1539" i="6"/>
  <c r="P1539" i="6"/>
  <c r="Q3788" i="6"/>
  <c r="P3788" i="6"/>
  <c r="Q3772" i="6"/>
  <c r="P3772" i="6"/>
  <c r="Q2424" i="6"/>
  <c r="P2424" i="6"/>
  <c r="Q2420" i="6"/>
  <c r="P2420" i="6"/>
  <c r="Q2416" i="6"/>
  <c r="P2416" i="6"/>
  <c r="Q2408" i="6"/>
  <c r="P2408" i="6"/>
  <c r="Q2404" i="6"/>
  <c r="P2404" i="6"/>
  <c r="Q2352" i="6"/>
  <c r="P2352" i="6"/>
  <c r="Q2348" i="6"/>
  <c r="P2348" i="6"/>
  <c r="Q2344" i="6"/>
  <c r="P2344" i="6"/>
  <c r="Q2340" i="6"/>
  <c r="P2340" i="6"/>
  <c r="Q2336" i="6"/>
  <c r="P2336" i="6"/>
  <c r="Q2332" i="6"/>
  <c r="P2332" i="6"/>
  <c r="Q2328" i="6"/>
  <c r="P2328" i="6"/>
  <c r="Q2292" i="6"/>
  <c r="P2292" i="6"/>
  <c r="Q2016" i="6"/>
  <c r="P2016" i="6"/>
  <c r="Q2012" i="6"/>
  <c r="P2012" i="6"/>
  <c r="Q2008" i="6"/>
  <c r="P2008" i="6"/>
  <c r="Q2004" i="6"/>
  <c r="P2004" i="6"/>
  <c r="Q2000" i="6"/>
  <c r="P2000" i="6"/>
  <c r="Q1996" i="6"/>
  <c r="P1996" i="6"/>
  <c r="Q1992" i="6"/>
  <c r="P1992" i="6"/>
  <c r="Q1988" i="6"/>
  <c r="P1988" i="6"/>
  <c r="Q1976" i="6"/>
  <c r="P1976" i="6"/>
  <c r="Q1960" i="6"/>
  <c r="P1960" i="6"/>
  <c r="Q1944" i="6"/>
  <c r="P1944" i="6"/>
  <c r="Q1940" i="6"/>
  <c r="P1940" i="6"/>
  <c r="Q1924" i="6"/>
  <c r="P1924" i="6"/>
  <c r="Q1912" i="6"/>
  <c r="P1912" i="6"/>
  <c r="Q1908" i="6"/>
  <c r="P1908" i="6"/>
  <c r="Q1892" i="6"/>
  <c r="P1892" i="6"/>
  <c r="Q1880" i="6"/>
  <c r="P1880" i="6"/>
  <c r="Q1876" i="6"/>
  <c r="P1876" i="6"/>
  <c r="Q1864" i="6"/>
  <c r="P1864" i="6"/>
  <c r="Q1700" i="6"/>
  <c r="P1700" i="6"/>
  <c r="Q1684" i="6"/>
  <c r="P1684" i="6"/>
  <c r="Q1676" i="6"/>
  <c r="P1676" i="6"/>
  <c r="Q1588" i="6"/>
  <c r="P1588" i="6"/>
  <c r="Q1584" i="6"/>
  <c r="P1584" i="6"/>
  <c r="Q1576" i="6"/>
  <c r="P1576" i="6"/>
  <c r="Q1528" i="6"/>
  <c r="P1528" i="6"/>
  <c r="Q3376" i="6"/>
  <c r="Q3368" i="6"/>
  <c r="Q3344" i="6"/>
  <c r="Q3400" i="6"/>
  <c r="Q3340" i="6"/>
  <c r="Q3360" i="6"/>
  <c r="Q3416" i="6"/>
  <c r="Q3356" i="6"/>
  <c r="Q2553" i="6"/>
  <c r="Q2402" i="6"/>
  <c r="Q1644" i="6"/>
  <c r="Q1603" i="6"/>
  <c r="Q50" i="7"/>
  <c r="Q3784" i="6"/>
  <c r="Q3005" i="6"/>
  <c r="Q2989" i="6"/>
  <c r="Q2973" i="6"/>
  <c r="Q2296" i="6"/>
  <c r="Q1636" i="6"/>
  <c r="Q3424" i="6"/>
  <c r="Q3392" i="6"/>
  <c r="Q3372" i="6"/>
  <c r="Q3352" i="6"/>
  <c r="Q2087" i="6"/>
  <c r="Q1668" i="6"/>
  <c r="Q1738" i="6"/>
  <c r="Q1620" i="6"/>
  <c r="Q3408" i="6"/>
  <c r="Q3384" i="6"/>
  <c r="Q2412" i="6"/>
  <c r="Q2231" i="6"/>
  <c r="Q2119" i="6"/>
  <c r="Q1776" i="6"/>
  <c r="Q1506" i="6"/>
  <c r="Q2308" i="6"/>
  <c r="Q2288" i="6"/>
  <c r="Q67" i="7"/>
  <c r="Q22" i="7"/>
  <c r="Q3428" i="6"/>
  <c r="Q3412" i="6"/>
  <c r="Q3396" i="6"/>
  <c r="Q3380" i="6"/>
  <c r="Q3364" i="6"/>
  <c r="Q3348" i="6"/>
  <c r="Q2957" i="6"/>
  <c r="Q2925" i="6"/>
  <c r="Q2324" i="6"/>
  <c r="Q2251" i="6"/>
  <c r="Q2055" i="6"/>
  <c r="Q1768" i="6"/>
  <c r="Q1660" i="6"/>
  <c r="Q1628" i="6"/>
  <c r="Q3420" i="6"/>
  <c r="Q3404" i="6"/>
  <c r="Q3388" i="6"/>
  <c r="Q2941" i="6"/>
  <c r="R67" i="7"/>
  <c r="Q46" i="7"/>
  <c r="Q95" i="7"/>
  <c r="R95" i="7" s="1"/>
  <c r="Q87" i="7"/>
  <c r="Q79" i="7"/>
  <c r="Q71" i="7"/>
  <c r="Q99" i="7"/>
  <c r="Q91" i="7"/>
  <c r="Q83" i="7"/>
  <c r="Q75" i="7"/>
  <c r="Q31" i="7"/>
  <c r="Q27" i="7"/>
  <c r="Q23" i="7"/>
  <c r="Q93" i="7"/>
  <c r="Q85" i="7"/>
  <c r="Q77" i="7"/>
  <c r="Q69" i="7"/>
  <c r="Q94" i="7"/>
  <c r="Q86" i="7"/>
  <c r="Q78" i="7"/>
  <c r="Q70" i="7"/>
  <c r="Q97" i="7"/>
  <c r="Q89" i="7"/>
  <c r="Q81" i="7"/>
  <c r="Q73" i="7"/>
  <c r="Q98" i="7"/>
  <c r="Q90" i="7"/>
  <c r="Q82" i="7"/>
  <c r="Q74" i="7"/>
  <c r="Q66" i="7"/>
  <c r="Q59" i="7"/>
  <c r="Q53" i="7"/>
  <c r="Q43" i="7"/>
  <c r="Q37" i="7"/>
  <c r="R34" i="7"/>
  <c r="S34" i="7" s="1"/>
  <c r="T34" i="7" s="1"/>
  <c r="R30" i="7"/>
  <c r="S30" i="7" s="1"/>
  <c r="T30" i="7" s="1"/>
  <c r="R26" i="7"/>
  <c r="S26" i="7" s="1"/>
  <c r="T26" i="7" s="1"/>
  <c r="Q15" i="7"/>
  <c r="Q100" i="7"/>
  <c r="Q96" i="7"/>
  <c r="Q92" i="7"/>
  <c r="Q88" i="7"/>
  <c r="Q84" i="7"/>
  <c r="Q80" i="7"/>
  <c r="Q76" i="7"/>
  <c r="Q72" i="7"/>
  <c r="Q63" i="7"/>
  <c r="Q57" i="7"/>
  <c r="Q54" i="7"/>
  <c r="Q52" i="7"/>
  <c r="Q47" i="7"/>
  <c r="Q41" i="7"/>
  <c r="Q38" i="7"/>
  <c r="Q36" i="7"/>
  <c r="Q19" i="7"/>
  <c r="Q13" i="7"/>
  <c r="Q68" i="7"/>
  <c r="Q61" i="7"/>
  <c r="Q58" i="7"/>
  <c r="Q51" i="7"/>
  <c r="Q45" i="7"/>
  <c r="Q42" i="7"/>
  <c r="Q40" i="7"/>
  <c r="Q35" i="7"/>
  <c r="Q17" i="7"/>
  <c r="Q14" i="7"/>
  <c r="Q12" i="7"/>
  <c r="Q65" i="7"/>
  <c r="R62" i="7"/>
  <c r="S62" i="7" s="1"/>
  <c r="T62" i="7" s="1"/>
  <c r="Q55" i="7"/>
  <c r="Q49" i="7"/>
  <c r="Q39" i="7"/>
  <c r="Q33" i="7"/>
  <c r="Q29" i="7"/>
  <c r="Q25" i="7"/>
  <c r="Q21" i="7"/>
  <c r="Q18" i="7"/>
  <c r="Q11" i="7"/>
  <c r="Q64" i="7"/>
  <c r="Q60" i="7"/>
  <c r="Q56" i="7"/>
  <c r="Q32" i="7"/>
  <c r="Q28" i="7"/>
  <c r="Q24" i="7"/>
  <c r="Q20" i="7"/>
  <c r="Q16" i="7"/>
  <c r="Q1896" i="6"/>
  <c r="Q3776" i="6"/>
  <c r="Q3426" i="6"/>
  <c r="Q3418" i="6"/>
  <c r="Q3410" i="6"/>
  <c r="Q3402" i="6"/>
  <c r="Q3394" i="6"/>
  <c r="Q3386" i="6"/>
  <c r="Q3378" i="6"/>
  <c r="Q3370" i="6"/>
  <c r="Q3362" i="6"/>
  <c r="Q3354" i="6"/>
  <c r="Q3346" i="6"/>
  <c r="Q3338" i="6"/>
  <c r="Q3768" i="6"/>
  <c r="Q3759" i="6"/>
  <c r="Q3735" i="6"/>
  <c r="Q3727" i="6"/>
  <c r="Q2283" i="6"/>
  <c r="Q1722" i="6"/>
  <c r="Q3805" i="6"/>
  <c r="Q3792" i="6"/>
  <c r="Q3760" i="6"/>
  <c r="Q3422" i="6"/>
  <c r="Q3414" i="6"/>
  <c r="Q3406" i="6"/>
  <c r="Q3398" i="6"/>
  <c r="Q3390" i="6"/>
  <c r="Q3382" i="6"/>
  <c r="Q3374" i="6"/>
  <c r="Q3366" i="6"/>
  <c r="Q3358" i="6"/>
  <c r="Q3350" i="6"/>
  <c r="Q3342" i="6"/>
  <c r="Q3043" i="6"/>
  <c r="Q2428" i="6"/>
  <c r="Q2418" i="6"/>
  <c r="Q2319" i="6"/>
  <c r="Q2312" i="6"/>
  <c r="Q2267" i="6"/>
  <c r="Q2263" i="6"/>
  <c r="Q2103" i="6"/>
  <c r="Q2071" i="6"/>
  <c r="Q1972" i="6"/>
  <c r="Q1956" i="6"/>
  <c r="Q1726" i="6"/>
  <c r="Q1710" i="6"/>
  <c r="Q1652" i="6"/>
  <c r="Q1612" i="6"/>
  <c r="Q4911" i="6"/>
  <c r="Q4895" i="6"/>
  <c r="Q4879" i="6"/>
  <c r="Q4863" i="6"/>
  <c r="Q4847" i="6"/>
  <c r="Q4831" i="6"/>
  <c r="Q4815" i="6"/>
  <c r="Q4799" i="6"/>
  <c r="Q4783" i="6"/>
  <c r="Q4767" i="6"/>
  <c r="Q4751" i="6"/>
  <c r="Q4735" i="6"/>
  <c r="Q4719" i="6"/>
  <c r="Q4703" i="6"/>
  <c r="Q4687" i="6"/>
  <c r="Q4671" i="6"/>
  <c r="Q4655" i="6"/>
  <c r="Q4639" i="6"/>
  <c r="Q4623" i="6"/>
  <c r="Q4607" i="6"/>
  <c r="Q4591" i="6"/>
  <c r="Q4575" i="6"/>
  <c r="Q4559" i="6"/>
  <c r="Q4543" i="6"/>
  <c r="Q4523" i="6"/>
  <c r="Q4511" i="6"/>
  <c r="Q4491" i="6"/>
  <c r="Q4479" i="6"/>
  <c r="Q4459" i="6"/>
  <c r="Q4447" i="6"/>
  <c r="Q4427" i="6"/>
  <c r="Q4415" i="6"/>
  <c r="Q4395" i="6"/>
  <c r="Q4383" i="6"/>
  <c r="Q4363" i="6"/>
  <c r="Q4351" i="6"/>
  <c r="Q4919" i="6"/>
  <c r="Q4903" i="6"/>
  <c r="Q4887" i="6"/>
  <c r="Q4871" i="6"/>
  <c r="Q4855" i="6"/>
  <c r="Q4839" i="6"/>
  <c r="Q4823" i="6"/>
  <c r="Q4807" i="6"/>
  <c r="Q4791" i="6"/>
  <c r="Q4775" i="6"/>
  <c r="Q4759" i="6"/>
  <c r="Q4743" i="6"/>
  <c r="Q4727" i="6"/>
  <c r="Q4711" i="6"/>
  <c r="Q4695" i="6"/>
  <c r="Q4679" i="6"/>
  <c r="Q4663" i="6"/>
  <c r="Q4647" i="6"/>
  <c r="Q4631" i="6"/>
  <c r="Q4615" i="6"/>
  <c r="Q4599" i="6"/>
  <c r="Q4583" i="6"/>
  <c r="Q4567" i="6"/>
  <c r="Q4551" i="6"/>
  <c r="Q4539" i="6"/>
  <c r="Q4527" i="6"/>
  <c r="Q4507" i="6"/>
  <c r="Q4495" i="6"/>
  <c r="Q4475" i="6"/>
  <c r="Q4463" i="6"/>
  <c r="Q4443" i="6"/>
  <c r="Q4431" i="6"/>
  <c r="Q4411" i="6"/>
  <c r="Q4399" i="6"/>
  <c r="Q4331" i="6"/>
  <c r="Q4319" i="6"/>
  <c r="Q4299" i="6"/>
  <c r="Q4283" i="6"/>
  <c r="Q4267" i="6"/>
  <c r="Q4251" i="6"/>
  <c r="Q4235" i="6"/>
  <c r="Q4219" i="6"/>
  <c r="Q4198" i="6"/>
  <c r="Q4182" i="6"/>
  <c r="Q4166" i="6"/>
  <c r="Q4150" i="6"/>
  <c r="Q4134" i="6"/>
  <c r="Q3780" i="6"/>
  <c r="Q3743" i="6"/>
  <c r="Q3686" i="6"/>
  <c r="Q3682" i="6"/>
  <c r="Q3678" i="6"/>
  <c r="Q3654" i="6"/>
  <c r="Q3650" i="6"/>
  <c r="Q3646" i="6"/>
  <c r="Q3622" i="6"/>
  <c r="Q3618" i="6"/>
  <c r="Q3614" i="6"/>
  <c r="Q3590" i="6"/>
  <c r="Q3586" i="6"/>
  <c r="Q3582" i="6"/>
  <c r="Q3558" i="6"/>
  <c r="Q3554" i="6"/>
  <c r="Q3550" i="6"/>
  <c r="Q3526" i="6"/>
  <c r="Q3522" i="6"/>
  <c r="Q3518" i="6"/>
  <c r="Q3494" i="6"/>
  <c r="Q3490" i="6"/>
  <c r="Q3486" i="6"/>
  <c r="Q3462" i="6"/>
  <c r="Q3458" i="6"/>
  <c r="Q3454" i="6"/>
  <c r="Q3430" i="6"/>
  <c r="Q3336" i="6"/>
  <c r="Q3330" i="6"/>
  <c r="Q3307" i="6"/>
  <c r="Q3306" i="6"/>
  <c r="Q3291" i="6"/>
  <c r="Q3275" i="6"/>
  <c r="Q3259" i="6"/>
  <c r="Q3243" i="6"/>
  <c r="Q3227" i="6"/>
  <c r="Q3211" i="6"/>
  <c r="Q3195" i="6"/>
  <c r="Q3179" i="6"/>
  <c r="Q3163" i="6"/>
  <c r="Q3147" i="6"/>
  <c r="Q3131" i="6"/>
  <c r="Q3115" i="6"/>
  <c r="Q3099" i="6"/>
  <c r="Q3083" i="6"/>
  <c r="Q3067" i="6"/>
  <c r="Q3051" i="6"/>
  <c r="Q3039" i="6"/>
  <c r="Q3035" i="6"/>
  <c r="Q4379" i="6"/>
  <c r="Q4367" i="6"/>
  <c r="Q4347" i="6"/>
  <c r="Q4335" i="6"/>
  <c r="Q4315" i="6"/>
  <c r="Q4303" i="6"/>
  <c r="Q4291" i="6"/>
  <c r="Q4275" i="6"/>
  <c r="Q4259" i="6"/>
  <c r="Q4243" i="6"/>
  <c r="Q4227" i="6"/>
  <c r="Q4211" i="6"/>
  <c r="Q4190" i="6"/>
  <c r="Q4174" i="6"/>
  <c r="Q4158" i="6"/>
  <c r="Q4142" i="6"/>
  <c r="Q3796" i="6"/>
  <c r="Q3764" i="6"/>
  <c r="Q3755" i="6"/>
  <c r="Q3751" i="6"/>
  <c r="Q3731" i="6"/>
  <c r="Q3698" i="6"/>
  <c r="Q3694" i="6"/>
  <c r="Q3670" i="6"/>
  <c r="Q3666" i="6"/>
  <c r="Q3662" i="6"/>
  <c r="Q3638" i="6"/>
  <c r="Q3634" i="6"/>
  <c r="Q3630" i="6"/>
  <c r="Q3606" i="6"/>
  <c r="Q3602" i="6"/>
  <c r="Q3598" i="6"/>
  <c r="Q3574" i="6"/>
  <c r="Q3570" i="6"/>
  <c r="Q3566" i="6"/>
  <c r="Q3542" i="6"/>
  <c r="Q3538" i="6"/>
  <c r="Q3534" i="6"/>
  <c r="Q3510" i="6"/>
  <c r="Q3506" i="6"/>
  <c r="Q3502" i="6"/>
  <c r="Q3478" i="6"/>
  <c r="Q3474" i="6"/>
  <c r="Q3470" i="6"/>
  <c r="Q3446" i="6"/>
  <c r="Q3442" i="6"/>
  <c r="Q3438" i="6"/>
  <c r="Q3332" i="6"/>
  <c r="Q3328" i="6"/>
  <c r="Q3323" i="6"/>
  <c r="Q3319" i="6"/>
  <c r="Q3314" i="6"/>
  <c r="Q3299" i="6"/>
  <c r="Q3283" i="6"/>
  <c r="Q3267" i="6"/>
  <c r="Q3251" i="6"/>
  <c r="Q3235" i="6"/>
  <c r="Q3219" i="6"/>
  <c r="Q3203" i="6"/>
  <c r="Q3187" i="6"/>
  <c r="Q3171" i="6"/>
  <c r="Q3155" i="6"/>
  <c r="Q3139" i="6"/>
  <c r="Q3123" i="6"/>
  <c r="Q3107" i="6"/>
  <c r="Q3091" i="6"/>
  <c r="Q3075" i="6"/>
  <c r="Q3059" i="6"/>
  <c r="Q3041" i="6"/>
  <c r="Q3037" i="6"/>
  <c r="Q3027" i="6"/>
  <c r="Q3023" i="6"/>
  <c r="Q3010" i="6"/>
  <c r="Q3002" i="6"/>
  <c r="Q2997" i="6"/>
  <c r="Q2986" i="6"/>
  <c r="Q2981" i="6"/>
  <c r="Q2926" i="6"/>
  <c r="Q2914" i="6"/>
  <c r="Q2898" i="6"/>
  <c r="Q2882" i="6"/>
  <c r="Q2866" i="6"/>
  <c r="Q2850" i="6"/>
  <c r="Q2834" i="6"/>
  <c r="Q2818" i="6"/>
  <c r="Q2802" i="6"/>
  <c r="Q2786" i="6"/>
  <c r="Q2774" i="6"/>
  <c r="Q2762" i="6"/>
  <c r="Q2742" i="6"/>
  <c r="Q2730" i="6"/>
  <c r="Q2635" i="6"/>
  <c r="Q2627" i="6"/>
  <c r="Q2542" i="6"/>
  <c r="Q2538" i="6"/>
  <c r="Q2510" i="6"/>
  <c r="Q2470" i="6"/>
  <c r="Q2466" i="6"/>
  <c r="Q2454" i="6"/>
  <c r="Q2391" i="6"/>
  <c r="Q2367" i="6"/>
  <c r="Q2363" i="6"/>
  <c r="Q2329" i="6"/>
  <c r="Q2325" i="6"/>
  <c r="Q2313" i="6"/>
  <c r="Q2273" i="6"/>
  <c r="Q2269" i="6"/>
  <c r="Q2213" i="6"/>
  <c r="Q2095" i="6"/>
  <c r="Q2048" i="6"/>
  <c r="Q2044" i="6"/>
  <c r="Q2040" i="6"/>
  <c r="Q2036" i="6"/>
  <c r="Q2032" i="6"/>
  <c r="Q2028" i="6"/>
  <c r="Q2024" i="6"/>
  <c r="Q2020" i="6"/>
  <c r="Q1977" i="6"/>
  <c r="Q1973" i="6"/>
  <c r="Q1961" i="6"/>
  <c r="Q1957" i="6"/>
  <c r="Q1941" i="6"/>
  <c r="Q1928" i="6"/>
  <c r="Q1881" i="6"/>
  <c r="Q1869" i="6"/>
  <c r="Q1862" i="6"/>
  <c r="Q1856" i="6"/>
  <c r="Q1723" i="6"/>
  <c r="Q1706" i="6"/>
  <c r="Q1674" i="6"/>
  <c r="Q1662" i="6"/>
  <c r="Q1646" i="6"/>
  <c r="Q1630" i="6"/>
  <c r="Q1614" i="6"/>
  <c r="Q1604" i="6"/>
  <c r="Q1596" i="6"/>
  <c r="Q1592" i="6"/>
  <c r="Q1572" i="6"/>
  <c r="Q1544" i="6"/>
  <c r="Q1536" i="6"/>
  <c r="Q1526" i="6"/>
  <c r="Q1522" i="6"/>
  <c r="Q1514" i="6"/>
  <c r="Q1498" i="6"/>
  <c r="Q1610" i="6"/>
  <c r="Q1568" i="6"/>
  <c r="Q1532" i="6"/>
  <c r="Q1527" i="6"/>
  <c r="Q1523" i="6"/>
  <c r="Q1482" i="6"/>
  <c r="Q2990" i="6"/>
  <c r="Q2974" i="6"/>
  <c r="Q2966" i="6"/>
  <c r="Q2962" i="6"/>
  <c r="Q2950" i="6"/>
  <c r="Q2946" i="6"/>
  <c r="Q2938" i="6"/>
  <c r="Q2933" i="6"/>
  <c r="Q2922" i="6"/>
  <c r="Q2906" i="6"/>
  <c r="Q2890" i="6"/>
  <c r="Q2874" i="6"/>
  <c r="Q2858" i="6"/>
  <c r="Q2842" i="6"/>
  <c r="Q2826" i="6"/>
  <c r="Q2810" i="6"/>
  <c r="Q2794" i="6"/>
  <c r="Q2778" i="6"/>
  <c r="Q2758" i="6"/>
  <c r="Q2746" i="6"/>
  <c r="Q2726" i="6"/>
  <c r="Q2526" i="6"/>
  <c r="Q2522" i="6"/>
  <c r="Q2494" i="6"/>
  <c r="Q2446" i="6"/>
  <c r="Q2399" i="6"/>
  <c r="Q2383" i="6"/>
  <c r="Q2379" i="6"/>
  <c r="Q2305" i="6"/>
  <c r="Q2304" i="6"/>
  <c r="Q2300" i="6"/>
  <c r="Q2281" i="6"/>
  <c r="Q2261" i="6"/>
  <c r="Q2249" i="6"/>
  <c r="Q2239" i="6"/>
  <c r="Q2229" i="6"/>
  <c r="Q2079" i="6"/>
  <c r="Q2042" i="6"/>
  <c r="Q2038" i="6"/>
  <c r="Q2034" i="6"/>
  <c r="Q2030" i="6"/>
  <c r="Q2026" i="6"/>
  <c r="Q2022" i="6"/>
  <c r="Q2018" i="6"/>
  <c r="Q1969" i="6"/>
  <c r="Q1953" i="6"/>
  <c r="Q1913" i="6"/>
  <c r="Q1909" i="6"/>
  <c r="Q1552" i="6"/>
  <c r="Q4208" i="6"/>
  <c r="Q3951" i="6"/>
  <c r="Q3935" i="6"/>
  <c r="Q3919" i="6"/>
  <c r="Q3903" i="6"/>
  <c r="Q3887" i="6"/>
  <c r="Q3871" i="6"/>
  <c r="Q3855" i="6"/>
  <c r="Q3839" i="6"/>
  <c r="Q3719" i="6"/>
  <c r="Q3959" i="6"/>
  <c r="Q3943" i="6"/>
  <c r="Q3927" i="6"/>
  <c r="Q3911" i="6"/>
  <c r="Q3895" i="6"/>
  <c r="Q3879" i="6"/>
  <c r="Q3863" i="6"/>
  <c r="Q3847" i="6"/>
  <c r="Q3831" i="6"/>
  <c r="Q3823" i="6"/>
  <c r="Q3815" i="6"/>
  <c r="Q3804" i="6"/>
  <c r="Q3739" i="6"/>
  <c r="Q3707" i="6"/>
  <c r="Q3690" i="6"/>
  <c r="Q3674" i="6"/>
  <c r="Q3658" i="6"/>
  <c r="Q3642" i="6"/>
  <c r="Q3626" i="6"/>
  <c r="Q3610" i="6"/>
  <c r="Q3594" i="6"/>
  <c r="Q3578" i="6"/>
  <c r="Q3562" i="6"/>
  <c r="Q3546" i="6"/>
  <c r="Q3530" i="6"/>
  <c r="Q3514" i="6"/>
  <c r="Q3498" i="6"/>
  <c r="Q3482" i="6"/>
  <c r="Q3466" i="6"/>
  <c r="Q3450" i="6"/>
  <c r="Q3434" i="6"/>
  <c r="Q3427" i="6"/>
  <c r="Q3044" i="6"/>
  <c r="Q3033" i="6"/>
  <c r="Q3025" i="6"/>
  <c r="Q3014" i="6"/>
  <c r="Q3809" i="6"/>
  <c r="Q3800" i="6"/>
  <c r="Q3747" i="6"/>
  <c r="Q3715" i="6"/>
  <c r="Q2998" i="6"/>
  <c r="Q3322" i="6"/>
  <c r="Q3029" i="6"/>
  <c r="Q3021" i="6"/>
  <c r="Q3001" i="6"/>
  <c r="Q2969" i="6"/>
  <c r="Q2937" i="6"/>
  <c r="Q2506" i="6"/>
  <c r="Q2474" i="6"/>
  <c r="Q2442" i="6"/>
  <c r="Q2317" i="6"/>
  <c r="Q2293" i="6"/>
  <c r="Q2265" i="6"/>
  <c r="Q2233" i="6"/>
  <c r="Q2208" i="6"/>
  <c r="Q2985" i="6"/>
  <c r="Q2953" i="6"/>
  <c r="Q2554" i="6"/>
  <c r="Q2514" i="6"/>
  <c r="Q2482" i="6"/>
  <c r="Q2450" i="6"/>
  <c r="Q2289" i="6"/>
  <c r="Q2209" i="6"/>
  <c r="Q2490" i="6"/>
  <c r="Q2458" i="6"/>
  <c r="Q2434" i="6"/>
  <c r="Q2387" i="6"/>
  <c r="Q2297" i="6"/>
  <c r="Q2245" i="6"/>
  <c r="Q2398" i="6"/>
  <c r="Q2316" i="6"/>
  <c r="Q1985" i="6"/>
  <c r="Q1945" i="6"/>
  <c r="Q1933" i="6"/>
  <c r="Q1921" i="6"/>
  <c r="Q1905" i="6"/>
  <c r="Q1897" i="6"/>
  <c r="Q1885" i="6"/>
  <c r="Q1873" i="6"/>
  <c r="Q1865" i="6"/>
  <c r="Q1775" i="6"/>
  <c r="Q1739" i="6"/>
  <c r="Q1686" i="6"/>
  <c r="Q1670" i="6"/>
  <c r="Q1600" i="6"/>
  <c r="Q1877" i="6"/>
  <c r="Q1860" i="6"/>
  <c r="Q1852" i="6"/>
  <c r="Q1580" i="6"/>
  <c r="Q1548" i="6"/>
  <c r="Q1540" i="6"/>
  <c r="Q4918" i="6"/>
  <c r="Q4910" i="6"/>
  <c r="Q4902" i="6"/>
  <c r="Q4894" i="6"/>
  <c r="Q4886" i="6"/>
  <c r="Q4878" i="6"/>
  <c r="Q4870" i="6"/>
  <c r="Q4862" i="6"/>
  <c r="Q4854" i="6"/>
  <c r="Q4846" i="6"/>
  <c r="Q4838" i="6"/>
  <c r="Q4830" i="6"/>
  <c r="Q4822" i="6"/>
  <c r="Q4814" i="6"/>
  <c r="Q4806" i="6"/>
  <c r="Q4798" i="6"/>
  <c r="Q4790" i="6"/>
  <c r="Q4782" i="6"/>
  <c r="Q4774" i="6"/>
  <c r="Q4766" i="6"/>
  <c r="Q4758" i="6"/>
  <c r="Q4750" i="6"/>
  <c r="Q4742" i="6"/>
  <c r="Q4734" i="6"/>
  <c r="Q4726" i="6"/>
  <c r="Q4718" i="6"/>
  <c r="Q4710" i="6"/>
  <c r="Q4702" i="6"/>
  <c r="Q4694" i="6"/>
  <c r="Q4686" i="6"/>
  <c r="Q4678" i="6"/>
  <c r="Q4670" i="6"/>
  <c r="Q4662" i="6"/>
  <c r="Q4654" i="6"/>
  <c r="Q4646" i="6"/>
  <c r="Q4638" i="6"/>
  <c r="Q4630" i="6"/>
  <c r="Q4622" i="6"/>
  <c r="Q4614" i="6"/>
  <c r="Q4606" i="6"/>
  <c r="Q4598" i="6"/>
  <c r="Q4590" i="6"/>
  <c r="Q4582" i="6"/>
  <c r="Q4574" i="6"/>
  <c r="Q4566" i="6"/>
  <c r="Q4558" i="6"/>
  <c r="Q4550" i="6"/>
  <c r="Q4538" i="6"/>
  <c r="Q4522" i="6"/>
  <c r="Q4506" i="6"/>
  <c r="Q4490" i="6"/>
  <c r="Q4474" i="6"/>
  <c r="Q4458" i="6"/>
  <c r="Q4442" i="6"/>
  <c r="Q4426" i="6"/>
  <c r="Q4410" i="6"/>
  <c r="Q4394" i="6"/>
  <c r="Q4378" i="6"/>
  <c r="Q4362" i="6"/>
  <c r="Q4346" i="6"/>
  <c r="Q4330" i="6"/>
  <c r="Q4314" i="6"/>
  <c r="Q4298" i="6"/>
  <c r="Q4288" i="6"/>
  <c r="Q4280" i="6"/>
  <c r="Q4272" i="6"/>
  <c r="Q4264" i="6"/>
  <c r="Q4256" i="6"/>
  <c r="Q4248" i="6"/>
  <c r="Q4240" i="6"/>
  <c r="Q4232" i="6"/>
  <c r="Q4224" i="6"/>
  <c r="Q4216" i="6"/>
  <c r="Q4920" i="6"/>
  <c r="Q4912" i="6"/>
  <c r="Q4904" i="6"/>
  <c r="Q4896" i="6"/>
  <c r="Q4888" i="6"/>
  <c r="Q4880" i="6"/>
  <c r="Q4872" i="6"/>
  <c r="Q4864" i="6"/>
  <c r="Q4856" i="6"/>
  <c r="Q4848" i="6"/>
  <c r="Q4840" i="6"/>
  <c r="Q4832" i="6"/>
  <c r="Q4824" i="6"/>
  <c r="Q4816" i="6"/>
  <c r="Q4808" i="6"/>
  <c r="Q4800" i="6"/>
  <c r="Q4792" i="6"/>
  <c r="Q4784" i="6"/>
  <c r="Q4776" i="6"/>
  <c r="Q4768" i="6"/>
  <c r="Q4760" i="6"/>
  <c r="Q4752" i="6"/>
  <c r="Q4744" i="6"/>
  <c r="Q4736" i="6"/>
  <c r="Q4728" i="6"/>
  <c r="Q4720" i="6"/>
  <c r="Q4712" i="6"/>
  <c r="Q4704" i="6"/>
  <c r="Q4696" i="6"/>
  <c r="Q4688" i="6"/>
  <c r="Q4680" i="6"/>
  <c r="Q4672" i="6"/>
  <c r="Q4664" i="6"/>
  <c r="Q4656" i="6"/>
  <c r="Q4648" i="6"/>
  <c r="Q4640" i="6"/>
  <c r="Q4632" i="6"/>
  <c r="Q4624" i="6"/>
  <c r="Q4616" i="6"/>
  <c r="Q4608" i="6"/>
  <c r="Q4600" i="6"/>
  <c r="Q4592" i="6"/>
  <c r="Q4584" i="6"/>
  <c r="Q4576" i="6"/>
  <c r="Q4568" i="6"/>
  <c r="Q4560" i="6"/>
  <c r="Q4552" i="6"/>
  <c r="Q4542" i="6"/>
  <c r="Q4526" i="6"/>
  <c r="Q4510" i="6"/>
  <c r="Q4494" i="6"/>
  <c r="Q4478" i="6"/>
  <c r="Q4462" i="6"/>
  <c r="Q4446" i="6"/>
  <c r="Q4430" i="6"/>
  <c r="Q4414" i="6"/>
  <c r="Q4398" i="6"/>
  <c r="Q4382" i="6"/>
  <c r="Q4366" i="6"/>
  <c r="Q4350" i="6"/>
  <c r="Q4334" i="6"/>
  <c r="Q4318" i="6"/>
  <c r="Q4302" i="6"/>
  <c r="Q4290" i="6"/>
  <c r="Q4282" i="6"/>
  <c r="Q4274" i="6"/>
  <c r="Q4266" i="6"/>
  <c r="Q4258" i="6"/>
  <c r="Q4250" i="6"/>
  <c r="Q4242" i="6"/>
  <c r="Q4234" i="6"/>
  <c r="Q4226" i="6"/>
  <c r="Q4218" i="6"/>
  <c r="Q4210" i="6"/>
  <c r="Q4205" i="6"/>
  <c r="Q4197" i="6"/>
  <c r="Q4189" i="6"/>
  <c r="Q4181" i="6"/>
  <c r="Q4173" i="6"/>
  <c r="Q4165" i="6"/>
  <c r="Q4157" i="6"/>
  <c r="Q4149" i="6"/>
  <c r="Q4141" i="6"/>
  <c r="Q4133" i="6"/>
  <c r="Q4914" i="6"/>
  <c r="Q4906" i="6"/>
  <c r="Q4898" i="6"/>
  <c r="Q4890" i="6"/>
  <c r="Q4882" i="6"/>
  <c r="Q4874" i="6"/>
  <c r="Q4866" i="6"/>
  <c r="Q4858" i="6"/>
  <c r="Q4850" i="6"/>
  <c r="Q4842" i="6"/>
  <c r="Q4834" i="6"/>
  <c r="Q4826" i="6"/>
  <c r="Q4818" i="6"/>
  <c r="Q4810" i="6"/>
  <c r="Q4802" i="6"/>
  <c r="Q4794" i="6"/>
  <c r="Q4786" i="6"/>
  <c r="Q4778" i="6"/>
  <c r="Q4770" i="6"/>
  <c r="Q4762" i="6"/>
  <c r="Q4754" i="6"/>
  <c r="Q4746" i="6"/>
  <c r="Q4738" i="6"/>
  <c r="Q4730" i="6"/>
  <c r="Q4722" i="6"/>
  <c r="Q4714" i="6"/>
  <c r="Q4706" i="6"/>
  <c r="Q4698" i="6"/>
  <c r="Q4690" i="6"/>
  <c r="Q4682" i="6"/>
  <c r="Q4674" i="6"/>
  <c r="Q4666" i="6"/>
  <c r="Q4658" i="6"/>
  <c r="Q4650" i="6"/>
  <c r="Q4642" i="6"/>
  <c r="Q4634" i="6"/>
  <c r="Q4626" i="6"/>
  <c r="Q4618" i="6"/>
  <c r="Q4610" i="6"/>
  <c r="Q4602" i="6"/>
  <c r="Q4594" i="6"/>
  <c r="Q4586" i="6"/>
  <c r="Q4578" i="6"/>
  <c r="Q4570" i="6"/>
  <c r="Q4562" i="6"/>
  <c r="Q4554" i="6"/>
  <c r="Q4546" i="6"/>
  <c r="Q4530" i="6"/>
  <c r="Q4514" i="6"/>
  <c r="Q4498" i="6"/>
  <c r="Q4482" i="6"/>
  <c r="Q4466" i="6"/>
  <c r="Q4450" i="6"/>
  <c r="Q4434" i="6"/>
  <c r="Q4418" i="6"/>
  <c r="Q4402" i="6"/>
  <c r="Q4386" i="6"/>
  <c r="Q4370" i="6"/>
  <c r="Q4354" i="6"/>
  <c r="Q4338" i="6"/>
  <c r="Q4322" i="6"/>
  <c r="Q4306" i="6"/>
  <c r="Q4292" i="6"/>
  <c r="Q4284" i="6"/>
  <c r="Q4276" i="6"/>
  <c r="Q4268" i="6"/>
  <c r="Q4260" i="6"/>
  <c r="Q4252" i="6"/>
  <c r="Q4244" i="6"/>
  <c r="Q4236" i="6"/>
  <c r="Q4228" i="6"/>
  <c r="Q4220" i="6"/>
  <c r="Q4212" i="6"/>
  <c r="Q4916" i="6"/>
  <c r="Q4908" i="6"/>
  <c r="Q4900" i="6"/>
  <c r="Q4892" i="6"/>
  <c r="Q4884" i="6"/>
  <c r="Q4876" i="6"/>
  <c r="Q4868" i="6"/>
  <c r="Q4860" i="6"/>
  <c r="Q4852" i="6"/>
  <c r="Q4844" i="6"/>
  <c r="Q4836" i="6"/>
  <c r="Q4828" i="6"/>
  <c r="Q4820" i="6"/>
  <c r="Q4812" i="6"/>
  <c r="Q4804" i="6"/>
  <c r="Q4796" i="6"/>
  <c r="Q4788" i="6"/>
  <c r="Q4780" i="6"/>
  <c r="Q4772" i="6"/>
  <c r="Q4764" i="6"/>
  <c r="Q4756" i="6"/>
  <c r="Q4748" i="6"/>
  <c r="Q4740" i="6"/>
  <c r="Q4732" i="6"/>
  <c r="Q4724" i="6"/>
  <c r="Q4716" i="6"/>
  <c r="Q4708" i="6"/>
  <c r="Q4700" i="6"/>
  <c r="Q4692" i="6"/>
  <c r="Q4684" i="6"/>
  <c r="Q4676" i="6"/>
  <c r="Q4668" i="6"/>
  <c r="Q4660" i="6"/>
  <c r="Q4652" i="6"/>
  <c r="Q4644" i="6"/>
  <c r="Q4636" i="6"/>
  <c r="Q4628" i="6"/>
  <c r="Q4620" i="6"/>
  <c r="Q4612" i="6"/>
  <c r="Q4604" i="6"/>
  <c r="Q4596" i="6"/>
  <c r="Q4588" i="6"/>
  <c r="Q4580" i="6"/>
  <c r="Q4572" i="6"/>
  <c r="Q4564" i="6"/>
  <c r="Q4556" i="6"/>
  <c r="Q4548" i="6"/>
  <c r="Q4534" i="6"/>
  <c r="Q4518" i="6"/>
  <c r="Q4502" i="6"/>
  <c r="Q4486" i="6"/>
  <c r="Q4470" i="6"/>
  <c r="Q4454" i="6"/>
  <c r="Q4438" i="6"/>
  <c r="Q4422" i="6"/>
  <c r="Q4406" i="6"/>
  <c r="Q4390" i="6"/>
  <c r="Q4374" i="6"/>
  <c r="Q4358" i="6"/>
  <c r="Q4342" i="6"/>
  <c r="Q4326" i="6"/>
  <c r="Q4310" i="6"/>
  <c r="Q4294" i="6"/>
  <c r="Q4286" i="6"/>
  <c r="Q4278" i="6"/>
  <c r="Q4270" i="6"/>
  <c r="Q4262" i="6"/>
  <c r="Q4254" i="6"/>
  <c r="Q4246" i="6"/>
  <c r="Q4238" i="6"/>
  <c r="Q4230" i="6"/>
  <c r="Q4222" i="6"/>
  <c r="Q4214" i="6"/>
  <c r="Q4201" i="6"/>
  <c r="Q4193" i="6"/>
  <c r="Q4185" i="6"/>
  <c r="Q4177" i="6"/>
  <c r="Q4169" i="6"/>
  <c r="Q4161" i="6"/>
  <c r="Q4153" i="6"/>
  <c r="Q4145" i="6"/>
  <c r="Q4137" i="6"/>
  <c r="Q4129" i="6"/>
  <c r="Q4921" i="6"/>
  <c r="Q4917" i="6"/>
  <c r="Q4913" i="6"/>
  <c r="Q4909" i="6"/>
  <c r="Q4905" i="6"/>
  <c r="Q4901" i="6"/>
  <c r="Q4897" i="6"/>
  <c r="Q4893" i="6"/>
  <c r="Q4889" i="6"/>
  <c r="Q4885" i="6"/>
  <c r="Q4881" i="6"/>
  <c r="Q4877" i="6"/>
  <c r="Q4873" i="6"/>
  <c r="Q4869" i="6"/>
  <c r="Q4865" i="6"/>
  <c r="Q4861" i="6"/>
  <c r="Q4857" i="6"/>
  <c r="Q4853" i="6"/>
  <c r="Q4849" i="6"/>
  <c r="Q4845" i="6"/>
  <c r="Q4841" i="6"/>
  <c r="Q4837" i="6"/>
  <c r="Q4833" i="6"/>
  <c r="Q4829" i="6"/>
  <c r="Q4825" i="6"/>
  <c r="Q4821" i="6"/>
  <c r="Q4817" i="6"/>
  <c r="Q4813" i="6"/>
  <c r="Q4809" i="6"/>
  <c r="Q4805" i="6"/>
  <c r="Q4801" i="6"/>
  <c r="Q4797" i="6"/>
  <c r="Q4793" i="6"/>
  <c r="Q4789" i="6"/>
  <c r="Q4785" i="6"/>
  <c r="Q4781" i="6"/>
  <c r="Q4777" i="6"/>
  <c r="Q4773" i="6"/>
  <c r="Q4769" i="6"/>
  <c r="Q4765" i="6"/>
  <c r="Q4761" i="6"/>
  <c r="Q4757" i="6"/>
  <c r="Q4753" i="6"/>
  <c r="Q4749" i="6"/>
  <c r="Q4745" i="6"/>
  <c r="Q4741" i="6"/>
  <c r="Q4737" i="6"/>
  <c r="Q4733" i="6"/>
  <c r="Q4729" i="6"/>
  <c r="Q4725" i="6"/>
  <c r="Q4721" i="6"/>
  <c r="Q4717" i="6"/>
  <c r="Q4713" i="6"/>
  <c r="Q4709" i="6"/>
  <c r="Q4705" i="6"/>
  <c r="Q4701" i="6"/>
  <c r="Q4697" i="6"/>
  <c r="Q4693" i="6"/>
  <c r="Q4689" i="6"/>
  <c r="Q4685" i="6"/>
  <c r="Q4681" i="6"/>
  <c r="Q4677" i="6"/>
  <c r="Q4673" i="6"/>
  <c r="Q4669" i="6"/>
  <c r="Q4665" i="6"/>
  <c r="Q4661" i="6"/>
  <c r="Q4657" i="6"/>
  <c r="Q4653" i="6"/>
  <c r="Q4649" i="6"/>
  <c r="Q4645" i="6"/>
  <c r="Q4641" i="6"/>
  <c r="Q4637" i="6"/>
  <c r="Q4633" i="6"/>
  <c r="Q4629" i="6"/>
  <c r="Q4625" i="6"/>
  <c r="Q4621" i="6"/>
  <c r="Q4617" i="6"/>
  <c r="Q4613" i="6"/>
  <c r="Q4609" i="6"/>
  <c r="Q4605" i="6"/>
  <c r="Q4601" i="6"/>
  <c r="Q4597" i="6"/>
  <c r="Q4593" i="6"/>
  <c r="Q4589" i="6"/>
  <c r="Q4585" i="6"/>
  <c r="Q4581" i="6"/>
  <c r="Q4577" i="6"/>
  <c r="Q4573" i="6"/>
  <c r="Q4569" i="6"/>
  <c r="Q4565" i="6"/>
  <c r="Q4561" i="6"/>
  <c r="Q4557" i="6"/>
  <c r="Q4553" i="6"/>
  <c r="Q4549" i="6"/>
  <c r="Q4545" i="6"/>
  <c r="Q4541" i="6"/>
  <c r="Q4537" i="6"/>
  <c r="Q4533" i="6"/>
  <c r="Q4529" i="6"/>
  <c r="Q4525" i="6"/>
  <c r="Q4521" i="6"/>
  <c r="Q4517" i="6"/>
  <c r="Q4513" i="6"/>
  <c r="Q4509" i="6"/>
  <c r="Q4505" i="6"/>
  <c r="Q4501" i="6"/>
  <c r="Q4497" i="6"/>
  <c r="Q4493" i="6"/>
  <c r="Q4489" i="6"/>
  <c r="Q4485" i="6"/>
  <c r="Q4481" i="6"/>
  <c r="Q4477" i="6"/>
  <c r="Q4473" i="6"/>
  <c r="Q4469" i="6"/>
  <c r="Q4465" i="6"/>
  <c r="Q4461" i="6"/>
  <c r="Q4457" i="6"/>
  <c r="Q4453" i="6"/>
  <c r="Q4449" i="6"/>
  <c r="Q4445" i="6"/>
  <c r="Q4441" i="6"/>
  <c r="Q4437" i="6"/>
  <c r="Q4433" i="6"/>
  <c r="Q4429" i="6"/>
  <c r="Q4425" i="6"/>
  <c r="Q4421" i="6"/>
  <c r="Q4417" i="6"/>
  <c r="Q4413" i="6"/>
  <c r="Q4409" i="6"/>
  <c r="Q4405" i="6"/>
  <c r="Q4401" i="6"/>
  <c r="Q4397" i="6"/>
  <c r="Q4393" i="6"/>
  <c r="Q4389" i="6"/>
  <c r="Q4385" i="6"/>
  <c r="Q4381" i="6"/>
  <c r="Q4377" i="6"/>
  <c r="Q4373" i="6"/>
  <c r="Q4369" i="6"/>
  <c r="Q4365" i="6"/>
  <c r="Q4361" i="6"/>
  <c r="Q4357" i="6"/>
  <c r="Q4353" i="6"/>
  <c r="Q4349" i="6"/>
  <c r="Q4345" i="6"/>
  <c r="Q4341" i="6"/>
  <c r="Q4337" i="6"/>
  <c r="Q4333" i="6"/>
  <c r="Q4329" i="6"/>
  <c r="Q4325" i="6"/>
  <c r="Q4321" i="6"/>
  <c r="Q4317" i="6"/>
  <c r="Q4313" i="6"/>
  <c r="Q4309" i="6"/>
  <c r="Q4305" i="6"/>
  <c r="Q4301" i="6"/>
  <c r="Q4297" i="6"/>
  <c r="Q4293" i="6"/>
  <c r="Q4289" i="6"/>
  <c r="Q4285" i="6"/>
  <c r="Q4281" i="6"/>
  <c r="Q4277" i="6"/>
  <c r="Q4273" i="6"/>
  <c r="Q4269" i="6"/>
  <c r="Q4265" i="6"/>
  <c r="Q4261" i="6"/>
  <c r="Q4257" i="6"/>
  <c r="Q4253" i="6"/>
  <c r="Q4249" i="6"/>
  <c r="Q4245" i="6"/>
  <c r="Q4241" i="6"/>
  <c r="Q4237" i="6"/>
  <c r="Q4233" i="6"/>
  <c r="Q4229" i="6"/>
  <c r="Q4225" i="6"/>
  <c r="Q4221" i="6"/>
  <c r="Q4217" i="6"/>
  <c r="Q4213" i="6"/>
  <c r="Q4209" i="6"/>
  <c r="Q4206" i="6"/>
  <c r="Q4204" i="6"/>
  <c r="Q4200" i="6"/>
  <c r="Q4196" i="6"/>
  <c r="Q4192" i="6"/>
  <c r="Q4188" i="6"/>
  <c r="Q4184" i="6"/>
  <c r="Q4180" i="6"/>
  <c r="Q4176" i="6"/>
  <c r="Q4172" i="6"/>
  <c r="Q4168" i="6"/>
  <c r="Q4164" i="6"/>
  <c r="Q4160" i="6"/>
  <c r="Q4156" i="6"/>
  <c r="Q4152" i="6"/>
  <c r="Q4148" i="6"/>
  <c r="Q4144" i="6"/>
  <c r="Q4140" i="6"/>
  <c r="Q4136" i="6"/>
  <c r="Q4132" i="6"/>
  <c r="Q4128" i="6"/>
  <c r="Q4125" i="6"/>
  <c r="Q4118" i="6"/>
  <c r="Q4110" i="6"/>
  <c r="Q4101" i="6"/>
  <c r="Q4093" i="6"/>
  <c r="Q4085" i="6"/>
  <c r="Q4077" i="6"/>
  <c r="Q4069" i="6"/>
  <c r="Q4061" i="6"/>
  <c r="Q4053" i="6"/>
  <c r="Q4045" i="6"/>
  <c r="Q4037" i="6"/>
  <c r="Q4029" i="6"/>
  <c r="Q4021" i="6"/>
  <c r="Q4013" i="6"/>
  <c r="Q4005" i="6"/>
  <c r="Q3997" i="6"/>
  <c r="Q3989" i="6"/>
  <c r="Q3981" i="6"/>
  <c r="Q3973" i="6"/>
  <c r="Q3965" i="6"/>
  <c r="Q3957" i="6"/>
  <c r="Q3949" i="6"/>
  <c r="Q3941" i="6"/>
  <c r="Q3933" i="6"/>
  <c r="Q3925" i="6"/>
  <c r="Q3917" i="6"/>
  <c r="Q3909" i="6"/>
  <c r="Q3901" i="6"/>
  <c r="Q3893" i="6"/>
  <c r="Q3885" i="6"/>
  <c r="Q3877" i="6"/>
  <c r="Q3869" i="6"/>
  <c r="Q3861" i="6"/>
  <c r="Q3853" i="6"/>
  <c r="Q3845" i="6"/>
  <c r="Q3837" i="6"/>
  <c r="Q3829" i="6"/>
  <c r="Q3821" i="6"/>
  <c r="Q3812" i="6"/>
  <c r="Q3803" i="6"/>
  <c r="Q4544" i="6"/>
  <c r="Q4540" i="6"/>
  <c r="Q4536" i="6"/>
  <c r="Q4532" i="6"/>
  <c r="Q4528" i="6"/>
  <c r="Q4524" i="6"/>
  <c r="Q4520" i="6"/>
  <c r="Q4516" i="6"/>
  <c r="Q4512" i="6"/>
  <c r="Q4508" i="6"/>
  <c r="Q4504" i="6"/>
  <c r="Q4500" i="6"/>
  <c r="Q4496" i="6"/>
  <c r="Q4492" i="6"/>
  <c r="Q4488" i="6"/>
  <c r="Q4484" i="6"/>
  <c r="Q4480" i="6"/>
  <c r="Q4476" i="6"/>
  <c r="Q4472" i="6"/>
  <c r="Q4468" i="6"/>
  <c r="Q4464" i="6"/>
  <c r="Q4460" i="6"/>
  <c r="Q4456" i="6"/>
  <c r="Q4452" i="6"/>
  <c r="Q4448" i="6"/>
  <c r="Q4444" i="6"/>
  <c r="Q4440" i="6"/>
  <c r="Q4436" i="6"/>
  <c r="Q4432" i="6"/>
  <c r="Q4428" i="6"/>
  <c r="Q4424" i="6"/>
  <c r="Q4420" i="6"/>
  <c r="Q4416" i="6"/>
  <c r="Q4412" i="6"/>
  <c r="Q4408" i="6"/>
  <c r="Q4404" i="6"/>
  <c r="Q4400" i="6"/>
  <c r="Q4396" i="6"/>
  <c r="Q4392" i="6"/>
  <c r="Q4388" i="6"/>
  <c r="Q4384" i="6"/>
  <c r="Q4380" i="6"/>
  <c r="Q4376" i="6"/>
  <c r="Q4372" i="6"/>
  <c r="Q4368" i="6"/>
  <c r="Q4364" i="6"/>
  <c r="Q4360" i="6"/>
  <c r="Q4356" i="6"/>
  <c r="Q4352" i="6"/>
  <c r="Q4348" i="6"/>
  <c r="Q4344" i="6"/>
  <c r="Q4340" i="6"/>
  <c r="Q4336" i="6"/>
  <c r="Q4332" i="6"/>
  <c r="Q4328" i="6"/>
  <c r="Q4324" i="6"/>
  <c r="Q4320" i="6"/>
  <c r="Q4316" i="6"/>
  <c r="Q4312" i="6"/>
  <c r="Q4308" i="6"/>
  <c r="Q4304" i="6"/>
  <c r="Q4300" i="6"/>
  <c r="Q4296" i="6"/>
  <c r="Q4127" i="6"/>
  <c r="Q4126" i="6"/>
  <c r="Q4119" i="6"/>
  <c r="Q4111" i="6"/>
  <c r="Q4102" i="6"/>
  <c r="Q4094" i="6"/>
  <c r="Q4086" i="6"/>
  <c r="Q4078" i="6"/>
  <c r="Q4070" i="6"/>
  <c r="Q4062" i="6"/>
  <c r="Q4054" i="6"/>
  <c r="Q4046" i="6"/>
  <c r="Q4038" i="6"/>
  <c r="Q4030" i="6"/>
  <c r="Q4022" i="6"/>
  <c r="Q4014" i="6"/>
  <c r="Q4006" i="6"/>
  <c r="Q3998" i="6"/>
  <c r="Q3990" i="6"/>
  <c r="Q3982" i="6"/>
  <c r="Q3974" i="6"/>
  <c r="Q3966" i="6"/>
  <c r="Q3958" i="6"/>
  <c r="Q3950" i="6"/>
  <c r="Q3942" i="6"/>
  <c r="Q3934" i="6"/>
  <c r="Q3926" i="6"/>
  <c r="Q3918" i="6"/>
  <c r="Q3910" i="6"/>
  <c r="Q3902" i="6"/>
  <c r="Q3894" i="6"/>
  <c r="Q3886" i="6"/>
  <c r="Q3878" i="6"/>
  <c r="Q3870" i="6"/>
  <c r="Q3862" i="6"/>
  <c r="Q3854" i="6"/>
  <c r="Q3846" i="6"/>
  <c r="Q3838" i="6"/>
  <c r="Q3830" i="6"/>
  <c r="Q3822" i="6"/>
  <c r="Q3814" i="6"/>
  <c r="Q3799" i="6"/>
  <c r="Q3791" i="6"/>
  <c r="Q3783" i="6"/>
  <c r="Q3775" i="6"/>
  <c r="Q3767" i="6"/>
  <c r="Q4203" i="6"/>
  <c r="Q4199" i="6"/>
  <c r="Q4195" i="6"/>
  <c r="Q4191" i="6"/>
  <c r="Q4187" i="6"/>
  <c r="Q4183" i="6"/>
  <c r="Q4179" i="6"/>
  <c r="Q4175" i="6"/>
  <c r="Q4171" i="6"/>
  <c r="Q4167" i="6"/>
  <c r="Q4163" i="6"/>
  <c r="Q4159" i="6"/>
  <c r="Q4155" i="6"/>
  <c r="Q4151" i="6"/>
  <c r="Q4147" i="6"/>
  <c r="Q4143" i="6"/>
  <c r="Q4139" i="6"/>
  <c r="Q4135" i="6"/>
  <c r="Q4131" i="6"/>
  <c r="Q4122" i="6"/>
  <c r="Q4114" i="6"/>
  <c r="Q4105" i="6"/>
  <c r="Q4097" i="6"/>
  <c r="Q4089" i="6"/>
  <c r="Q4081" i="6"/>
  <c r="Q4073" i="6"/>
  <c r="Q4065" i="6"/>
  <c r="Q4057" i="6"/>
  <c r="Q4049" i="6"/>
  <c r="Q4041" i="6"/>
  <c r="Q4033" i="6"/>
  <c r="Q4025" i="6"/>
  <c r="Q4017" i="6"/>
  <c r="Q4009" i="6"/>
  <c r="Q4001" i="6"/>
  <c r="Q3993" i="6"/>
  <c r="Q3985" i="6"/>
  <c r="Q3977" i="6"/>
  <c r="Q3969" i="6"/>
  <c r="Q3961" i="6"/>
  <c r="Q3953" i="6"/>
  <c r="Q3945" i="6"/>
  <c r="Q3937" i="6"/>
  <c r="Q3929" i="6"/>
  <c r="Q3921" i="6"/>
  <c r="Q3913" i="6"/>
  <c r="Q3905" i="6"/>
  <c r="Q3897" i="6"/>
  <c r="Q3889" i="6"/>
  <c r="Q3881" i="6"/>
  <c r="Q3873" i="6"/>
  <c r="Q3865" i="6"/>
  <c r="Q3857" i="6"/>
  <c r="Q3849" i="6"/>
  <c r="Q3841" i="6"/>
  <c r="Q3833" i="6"/>
  <c r="Q3825" i="6"/>
  <c r="Q3817" i="6"/>
  <c r="Q4123" i="6"/>
  <c r="Q4115" i="6"/>
  <c r="Q4106" i="6"/>
  <c r="Q4098" i="6"/>
  <c r="Q4090" i="6"/>
  <c r="Q4082" i="6"/>
  <c r="Q4074" i="6"/>
  <c r="Q4066" i="6"/>
  <c r="Q4058" i="6"/>
  <c r="Q4050" i="6"/>
  <c r="Q4042" i="6"/>
  <c r="Q4034" i="6"/>
  <c r="Q4026" i="6"/>
  <c r="Q4018" i="6"/>
  <c r="Q4010" i="6"/>
  <c r="Q4002" i="6"/>
  <c r="Q3994" i="6"/>
  <c r="Q3986" i="6"/>
  <c r="Q3978" i="6"/>
  <c r="Q3970" i="6"/>
  <c r="Q3962" i="6"/>
  <c r="Q3954" i="6"/>
  <c r="Q3946" i="6"/>
  <c r="Q3938" i="6"/>
  <c r="Q3930" i="6"/>
  <c r="Q3922" i="6"/>
  <c r="Q3914" i="6"/>
  <c r="Q3906" i="6"/>
  <c r="Q3898" i="6"/>
  <c r="Q3890" i="6"/>
  <c r="Q3882" i="6"/>
  <c r="Q3874" i="6"/>
  <c r="Q3866" i="6"/>
  <c r="Q3858" i="6"/>
  <c r="Q3850" i="6"/>
  <c r="Q3842" i="6"/>
  <c r="Q3834" i="6"/>
  <c r="Q3826" i="6"/>
  <c r="Q3818" i="6"/>
  <c r="Q3811" i="6"/>
  <c r="Q3795" i="6"/>
  <c r="Q3787" i="6"/>
  <c r="Q3779" i="6"/>
  <c r="Q3771" i="6"/>
  <c r="Q3763" i="6"/>
  <c r="Q4124" i="6"/>
  <c r="Q4120" i="6"/>
  <c r="Q4116" i="6"/>
  <c r="Q4112" i="6"/>
  <c r="Q4108" i="6"/>
  <c r="Q4104" i="6"/>
  <c r="Q4100" i="6"/>
  <c r="Q4096" i="6"/>
  <c r="Q4092" i="6"/>
  <c r="Q4088" i="6"/>
  <c r="Q4084" i="6"/>
  <c r="Q4080" i="6"/>
  <c r="Q4076" i="6"/>
  <c r="Q4072" i="6"/>
  <c r="Q4068" i="6"/>
  <c r="Q4064" i="6"/>
  <c r="Q4060" i="6"/>
  <c r="Q4056" i="6"/>
  <c r="Q4052" i="6"/>
  <c r="Q4048" i="6"/>
  <c r="Q4044" i="6"/>
  <c r="Q4040" i="6"/>
  <c r="Q4036" i="6"/>
  <c r="Q4032" i="6"/>
  <c r="Q4028" i="6"/>
  <c r="Q4024" i="6"/>
  <c r="Q4020" i="6"/>
  <c r="Q4016" i="6"/>
  <c r="Q4012" i="6"/>
  <c r="Q4008" i="6"/>
  <c r="Q4004" i="6"/>
  <c r="Q4000" i="6"/>
  <c r="Q3996" i="6"/>
  <c r="Q3992" i="6"/>
  <c r="Q3988" i="6"/>
  <c r="Q3984" i="6"/>
  <c r="Q3980" i="6"/>
  <c r="Q3976" i="6"/>
  <c r="Q3972" i="6"/>
  <c r="Q3968" i="6"/>
  <c r="Q3964" i="6"/>
  <c r="Q3960" i="6"/>
  <c r="Q3956" i="6"/>
  <c r="Q3952" i="6"/>
  <c r="Q3948" i="6"/>
  <c r="Q3944" i="6"/>
  <c r="Q3940" i="6"/>
  <c r="Q3936" i="6"/>
  <c r="Q3932" i="6"/>
  <c r="Q3928" i="6"/>
  <c r="Q3924" i="6"/>
  <c r="Q3920" i="6"/>
  <c r="Q3916" i="6"/>
  <c r="Q3912" i="6"/>
  <c r="Q3908" i="6"/>
  <c r="Q3904" i="6"/>
  <c r="Q3900" i="6"/>
  <c r="Q3896" i="6"/>
  <c r="Q3892" i="6"/>
  <c r="Q3888" i="6"/>
  <c r="Q3884" i="6"/>
  <c r="Q3880" i="6"/>
  <c r="Q3876" i="6"/>
  <c r="Q3872" i="6"/>
  <c r="Q3868" i="6"/>
  <c r="Q3864" i="6"/>
  <c r="Q3860" i="6"/>
  <c r="Q3856" i="6"/>
  <c r="Q3852" i="6"/>
  <c r="Q3848" i="6"/>
  <c r="Q3844" i="6"/>
  <c r="Q3840" i="6"/>
  <c r="Q3836" i="6"/>
  <c r="Q3832" i="6"/>
  <c r="Q3828" i="6"/>
  <c r="Q3824" i="6"/>
  <c r="Q3820" i="6"/>
  <c r="Q3816" i="6"/>
  <c r="Q3810" i="6"/>
  <c r="Q3808" i="6"/>
  <c r="Q3807" i="6"/>
  <c r="Q3802" i="6"/>
  <c r="Q3798" i="6"/>
  <c r="Q3794" i="6"/>
  <c r="Q3790" i="6"/>
  <c r="Q3786" i="6"/>
  <c r="Q3782" i="6"/>
  <c r="Q3778" i="6"/>
  <c r="Q3774" i="6"/>
  <c r="Q3770" i="6"/>
  <c r="Q3766" i="6"/>
  <c r="Q3762" i="6"/>
  <c r="Q3753" i="6"/>
  <c r="Q3752" i="6"/>
  <c r="Q3745" i="6"/>
  <c r="Q3744" i="6"/>
  <c r="Q3737" i="6"/>
  <c r="Q3736" i="6"/>
  <c r="Q3729" i="6"/>
  <c r="Q3728" i="6"/>
  <c r="Q3721" i="6"/>
  <c r="Q3720" i="6"/>
  <c r="Q3713" i="6"/>
  <c r="Q3712" i="6"/>
  <c r="Q3705" i="6"/>
  <c r="Q3704" i="6"/>
  <c r="Q3699" i="6"/>
  <c r="Q3693" i="6"/>
  <c r="Q3688" i="6"/>
  <c r="Q3683" i="6"/>
  <c r="Q3677" i="6"/>
  <c r="Q3672" i="6"/>
  <c r="Q3667" i="6"/>
  <c r="Q3661" i="6"/>
  <c r="Q3656" i="6"/>
  <c r="Q3651" i="6"/>
  <c r="Q3645" i="6"/>
  <c r="Q3640" i="6"/>
  <c r="Q3635" i="6"/>
  <c r="Q3629" i="6"/>
  <c r="Q3624" i="6"/>
  <c r="Q3619" i="6"/>
  <c r="Q3613" i="6"/>
  <c r="Q3608" i="6"/>
  <c r="Q3603" i="6"/>
  <c r="Q3597" i="6"/>
  <c r="Q3592" i="6"/>
  <c r="Q3587" i="6"/>
  <c r="Q3581" i="6"/>
  <c r="Q3576" i="6"/>
  <c r="Q3571" i="6"/>
  <c r="Q3565" i="6"/>
  <c r="Q3560" i="6"/>
  <c r="Q3555" i="6"/>
  <c r="Q3549" i="6"/>
  <c r="Q3544" i="6"/>
  <c r="Q3539" i="6"/>
  <c r="Q3533" i="6"/>
  <c r="Q3528" i="6"/>
  <c r="Q3523" i="6"/>
  <c r="Q3517" i="6"/>
  <c r="Q3512" i="6"/>
  <c r="Q3507" i="6"/>
  <c r="Q3501" i="6"/>
  <c r="Q3496" i="6"/>
  <c r="Q3491" i="6"/>
  <c r="Q3485" i="6"/>
  <c r="Q3480" i="6"/>
  <c r="Q3475" i="6"/>
  <c r="Q3469" i="6"/>
  <c r="Q3464" i="6"/>
  <c r="Q3459" i="6"/>
  <c r="Q3453" i="6"/>
  <c r="Q3448" i="6"/>
  <c r="Q3443" i="6"/>
  <c r="Q3437" i="6"/>
  <c r="Q3432" i="6"/>
  <c r="Q3758" i="6"/>
  <c r="Q3750" i="6"/>
  <c r="Q3742" i="6"/>
  <c r="Q3734" i="6"/>
  <c r="Q3726" i="6"/>
  <c r="Q3718" i="6"/>
  <c r="Q3710" i="6"/>
  <c r="Q3702" i="6"/>
  <c r="Q3700" i="6"/>
  <c r="Q3695" i="6"/>
  <c r="Q3689" i="6"/>
  <c r="Q3684" i="6"/>
  <c r="Q3679" i="6"/>
  <c r="Q3673" i="6"/>
  <c r="Q3668" i="6"/>
  <c r="Q3663" i="6"/>
  <c r="Q3657" i="6"/>
  <c r="Q3652" i="6"/>
  <c r="Q3647" i="6"/>
  <c r="Q3641" i="6"/>
  <c r="Q3636" i="6"/>
  <c r="Q3631" i="6"/>
  <c r="Q3625" i="6"/>
  <c r="Q3620" i="6"/>
  <c r="Q3615" i="6"/>
  <c r="Q3609" i="6"/>
  <c r="Q3604" i="6"/>
  <c r="Q3599" i="6"/>
  <c r="Q3593" i="6"/>
  <c r="Q3588" i="6"/>
  <c r="Q3583" i="6"/>
  <c r="Q3577" i="6"/>
  <c r="Q3572" i="6"/>
  <c r="Q3567" i="6"/>
  <c r="Q3561" i="6"/>
  <c r="Q3556" i="6"/>
  <c r="Q3551" i="6"/>
  <c r="Q3545" i="6"/>
  <c r="Q3540" i="6"/>
  <c r="Q3535" i="6"/>
  <c r="Q3529" i="6"/>
  <c r="Q3524" i="6"/>
  <c r="Q3519" i="6"/>
  <c r="Q3513" i="6"/>
  <c r="Q3508" i="6"/>
  <c r="Q3503" i="6"/>
  <c r="Q3497" i="6"/>
  <c r="Q3492" i="6"/>
  <c r="Q3487" i="6"/>
  <c r="Q3481" i="6"/>
  <c r="Q3476" i="6"/>
  <c r="Q3471" i="6"/>
  <c r="Q3465" i="6"/>
  <c r="Q3460" i="6"/>
  <c r="Q3455" i="6"/>
  <c r="Q3449" i="6"/>
  <c r="Q3444" i="6"/>
  <c r="Q3439" i="6"/>
  <c r="Q3433" i="6"/>
  <c r="Q3806" i="6"/>
  <c r="Q3801" i="6"/>
  <c r="Q3797" i="6"/>
  <c r="Q3793" i="6"/>
  <c r="Q3789" i="6"/>
  <c r="Q3785" i="6"/>
  <c r="Q3781" i="6"/>
  <c r="Q3777" i="6"/>
  <c r="Q3773" i="6"/>
  <c r="Q3769" i="6"/>
  <c r="Q3765" i="6"/>
  <c r="Q3761" i="6"/>
  <c r="Q3757" i="6"/>
  <c r="Q3756" i="6"/>
  <c r="Q3749" i="6"/>
  <c r="Q3748" i="6"/>
  <c r="Q3741" i="6"/>
  <c r="Q3740" i="6"/>
  <c r="Q3733" i="6"/>
  <c r="Q3732" i="6"/>
  <c r="Q3725" i="6"/>
  <c r="Q3724" i="6"/>
  <c r="Q3717" i="6"/>
  <c r="Q3716" i="6"/>
  <c r="Q3709" i="6"/>
  <c r="Q3708" i="6"/>
  <c r="Q3701" i="6"/>
  <c r="Q3696" i="6"/>
  <c r="Q3691" i="6"/>
  <c r="Q3685" i="6"/>
  <c r="Q3680" i="6"/>
  <c r="Q3675" i="6"/>
  <c r="Q3669" i="6"/>
  <c r="Q3664" i="6"/>
  <c r="Q3659" i="6"/>
  <c r="Q3653" i="6"/>
  <c r="Q3648" i="6"/>
  <c r="Q3643" i="6"/>
  <c r="Q3637" i="6"/>
  <c r="Q3632" i="6"/>
  <c r="Q3627" i="6"/>
  <c r="Q3621" i="6"/>
  <c r="Q3616" i="6"/>
  <c r="Q3611" i="6"/>
  <c r="Q3605" i="6"/>
  <c r="Q3600" i="6"/>
  <c r="Q3595" i="6"/>
  <c r="Q3589" i="6"/>
  <c r="Q3584" i="6"/>
  <c r="Q3579" i="6"/>
  <c r="Q3573" i="6"/>
  <c r="Q3568" i="6"/>
  <c r="Q3563" i="6"/>
  <c r="Q3557" i="6"/>
  <c r="Q3552" i="6"/>
  <c r="Q3547" i="6"/>
  <c r="Q3541" i="6"/>
  <c r="Q3536" i="6"/>
  <c r="Q3531" i="6"/>
  <c r="Q3525" i="6"/>
  <c r="Q3520" i="6"/>
  <c r="Q3515" i="6"/>
  <c r="Q3509" i="6"/>
  <c r="Q3504" i="6"/>
  <c r="Q3499" i="6"/>
  <c r="Q3493" i="6"/>
  <c r="Q3488" i="6"/>
  <c r="Q3483" i="6"/>
  <c r="Q3477" i="6"/>
  <c r="Q3472" i="6"/>
  <c r="Q3467" i="6"/>
  <c r="Q3461" i="6"/>
  <c r="Q3456" i="6"/>
  <c r="Q3451" i="6"/>
  <c r="Q3445" i="6"/>
  <c r="Q3440" i="6"/>
  <c r="Q3435" i="6"/>
  <c r="Q3429" i="6"/>
  <c r="Q3754" i="6"/>
  <c r="Q3746" i="6"/>
  <c r="Q3738" i="6"/>
  <c r="Q3730" i="6"/>
  <c r="Q3722" i="6"/>
  <c r="Q3714" i="6"/>
  <c r="Q3706" i="6"/>
  <c r="Q3697" i="6"/>
  <c r="Q3692" i="6"/>
  <c r="Q3687" i="6"/>
  <c r="Q3681" i="6"/>
  <c r="Q3676" i="6"/>
  <c r="Q3671" i="6"/>
  <c r="Q3665" i="6"/>
  <c r="Q3660" i="6"/>
  <c r="Q3655" i="6"/>
  <c r="Q3649" i="6"/>
  <c r="Q3644" i="6"/>
  <c r="Q3639" i="6"/>
  <c r="Q3633" i="6"/>
  <c r="Q3628" i="6"/>
  <c r="Q3623" i="6"/>
  <c r="Q3617" i="6"/>
  <c r="Q3612" i="6"/>
  <c r="Q3607" i="6"/>
  <c r="Q3601" i="6"/>
  <c r="Q3596" i="6"/>
  <c r="Q3591" i="6"/>
  <c r="Q3585" i="6"/>
  <c r="Q3580" i="6"/>
  <c r="Q3575" i="6"/>
  <c r="Q3569" i="6"/>
  <c r="Q3564" i="6"/>
  <c r="Q3559" i="6"/>
  <c r="Q3553" i="6"/>
  <c r="Q3548" i="6"/>
  <c r="Q3543" i="6"/>
  <c r="Q3537" i="6"/>
  <c r="Q3532" i="6"/>
  <c r="Q3527" i="6"/>
  <c r="Q3521" i="6"/>
  <c r="Q3516" i="6"/>
  <c r="Q3511" i="6"/>
  <c r="Q3505" i="6"/>
  <c r="Q3500" i="6"/>
  <c r="Q3495" i="6"/>
  <c r="Q3489" i="6"/>
  <c r="Q3484" i="6"/>
  <c r="Q3479" i="6"/>
  <c r="Q3473" i="6"/>
  <c r="Q3468" i="6"/>
  <c r="Q3463" i="6"/>
  <c r="Q3457" i="6"/>
  <c r="Q3452" i="6"/>
  <c r="Q3447" i="6"/>
  <c r="Q3441" i="6"/>
  <c r="Q3436" i="6"/>
  <c r="Q3431" i="6"/>
  <c r="Q3325" i="6"/>
  <c r="Q3320" i="6"/>
  <c r="Q3309" i="6"/>
  <c r="Q3298" i="6"/>
  <c r="Q3290" i="6"/>
  <c r="Q3282" i="6"/>
  <c r="Q3274" i="6"/>
  <c r="Q3266" i="6"/>
  <c r="Q3258" i="6"/>
  <c r="Q3250" i="6"/>
  <c r="Q3242" i="6"/>
  <c r="Q3234" i="6"/>
  <c r="Q3226" i="6"/>
  <c r="Q3218" i="6"/>
  <c r="Q3210" i="6"/>
  <c r="Q3202" i="6"/>
  <c r="Q3194" i="6"/>
  <c r="Q3186" i="6"/>
  <c r="Q3178" i="6"/>
  <c r="Q3170" i="6"/>
  <c r="Q3162" i="6"/>
  <c r="Q3154" i="6"/>
  <c r="Q3146" i="6"/>
  <c r="Q3138" i="6"/>
  <c r="Q3130" i="6"/>
  <c r="Q3122" i="6"/>
  <c r="Q3114" i="6"/>
  <c r="Q3106" i="6"/>
  <c r="Q3098" i="6"/>
  <c r="Q3090" i="6"/>
  <c r="Q3082" i="6"/>
  <c r="Q3074" i="6"/>
  <c r="Q3066" i="6"/>
  <c r="Q3058" i="6"/>
  <c r="Q3050" i="6"/>
  <c r="Q3326" i="6"/>
  <c r="Q3324" i="6"/>
  <c r="Q3313" i="6"/>
  <c r="Q3310" i="6"/>
  <c r="Q3308" i="6"/>
  <c r="Q3300" i="6"/>
  <c r="Q3292" i="6"/>
  <c r="Q3284" i="6"/>
  <c r="Q3276" i="6"/>
  <c r="Q3268" i="6"/>
  <c r="Q3260" i="6"/>
  <c r="Q3252" i="6"/>
  <c r="Q3244" i="6"/>
  <c r="Q3236" i="6"/>
  <c r="Q3228" i="6"/>
  <c r="Q3220" i="6"/>
  <c r="Q3212" i="6"/>
  <c r="Q3204" i="6"/>
  <c r="Q3196" i="6"/>
  <c r="Q3188" i="6"/>
  <c r="Q3180" i="6"/>
  <c r="Q3172" i="6"/>
  <c r="Q3164" i="6"/>
  <c r="Q3156" i="6"/>
  <c r="Q3148" i="6"/>
  <c r="Q3140" i="6"/>
  <c r="Q3132" i="6"/>
  <c r="Q3124" i="6"/>
  <c r="Q3116" i="6"/>
  <c r="Q3108" i="6"/>
  <c r="Q3100" i="6"/>
  <c r="Q3092" i="6"/>
  <c r="Q3084" i="6"/>
  <c r="Q3076" i="6"/>
  <c r="Q3068" i="6"/>
  <c r="Q3060" i="6"/>
  <c r="Q3052" i="6"/>
  <c r="Q3425" i="6"/>
  <c r="Q3423" i="6"/>
  <c r="Q3421" i="6"/>
  <c r="Q3419" i="6"/>
  <c r="Q3417" i="6"/>
  <c r="Q3415" i="6"/>
  <c r="Q3413" i="6"/>
  <c r="Q3411" i="6"/>
  <c r="Q3409" i="6"/>
  <c r="Q3407" i="6"/>
  <c r="Q3405" i="6"/>
  <c r="Q3403" i="6"/>
  <c r="Q3401" i="6"/>
  <c r="Q3399" i="6"/>
  <c r="Q3397" i="6"/>
  <c r="Q3395" i="6"/>
  <c r="Q3393" i="6"/>
  <c r="Q3391" i="6"/>
  <c r="Q3389" i="6"/>
  <c r="Q3387" i="6"/>
  <c r="Q3385" i="6"/>
  <c r="Q3383" i="6"/>
  <c r="Q3381" i="6"/>
  <c r="Q3379" i="6"/>
  <c r="Q3377" i="6"/>
  <c r="Q3375" i="6"/>
  <c r="Q3373" i="6"/>
  <c r="Q3371" i="6"/>
  <c r="Q3369" i="6"/>
  <c r="Q3367" i="6"/>
  <c r="Q3365" i="6"/>
  <c r="Q3363" i="6"/>
  <c r="Q3361" i="6"/>
  <c r="Q3359" i="6"/>
  <c r="Q3357" i="6"/>
  <c r="Q3355" i="6"/>
  <c r="Q3353" i="6"/>
  <c r="Q3351" i="6"/>
  <c r="Q3349" i="6"/>
  <c r="Q3347" i="6"/>
  <c r="Q3345" i="6"/>
  <c r="Q3343" i="6"/>
  <c r="Q3341" i="6"/>
  <c r="Q3339" i="6"/>
  <c r="Q3337" i="6"/>
  <c r="Q3335" i="6"/>
  <c r="Q3333" i="6"/>
  <c r="Q3331" i="6"/>
  <c r="Q3329" i="6"/>
  <c r="Q3327" i="6"/>
  <c r="Q3317" i="6"/>
  <c r="Q3312" i="6"/>
  <c r="Q3302" i="6"/>
  <c r="Q3294" i="6"/>
  <c r="Q3286" i="6"/>
  <c r="Q3278" i="6"/>
  <c r="Q3270" i="6"/>
  <c r="Q3262" i="6"/>
  <c r="Q3254" i="6"/>
  <c r="Q3246" i="6"/>
  <c r="Q3238" i="6"/>
  <c r="Q3230" i="6"/>
  <c r="Q3222" i="6"/>
  <c r="Q3214" i="6"/>
  <c r="Q3206" i="6"/>
  <c r="Q3198" i="6"/>
  <c r="Q3190" i="6"/>
  <c r="Q3182" i="6"/>
  <c r="Q3174" i="6"/>
  <c r="Q3166" i="6"/>
  <c r="Q3158" i="6"/>
  <c r="Q3150" i="6"/>
  <c r="Q3142" i="6"/>
  <c r="Q3134" i="6"/>
  <c r="Q3126" i="6"/>
  <c r="Q3118" i="6"/>
  <c r="Q3110" i="6"/>
  <c r="Q3102" i="6"/>
  <c r="Q3094" i="6"/>
  <c r="Q3086" i="6"/>
  <c r="Q3078" i="6"/>
  <c r="Q3070" i="6"/>
  <c r="Q3062" i="6"/>
  <c r="Q3054" i="6"/>
  <c r="Q3046" i="6"/>
  <c r="Q3321" i="6"/>
  <c r="Q3318" i="6"/>
  <c r="Q3316" i="6"/>
  <c r="Q3304" i="6"/>
  <c r="Q3296" i="6"/>
  <c r="Q3288" i="6"/>
  <c r="Q3280" i="6"/>
  <c r="Q3272" i="6"/>
  <c r="Q3264" i="6"/>
  <c r="Q3256" i="6"/>
  <c r="Q3248" i="6"/>
  <c r="Q3240" i="6"/>
  <c r="Q3232" i="6"/>
  <c r="Q3224" i="6"/>
  <c r="Q3216" i="6"/>
  <c r="Q3208" i="6"/>
  <c r="Q3200" i="6"/>
  <c r="Q3192" i="6"/>
  <c r="Q3184" i="6"/>
  <c r="Q3176" i="6"/>
  <c r="Q3168" i="6"/>
  <c r="Q3160" i="6"/>
  <c r="Q3152" i="6"/>
  <c r="Q3144" i="6"/>
  <c r="Q3136" i="6"/>
  <c r="Q3128" i="6"/>
  <c r="Q3120" i="6"/>
  <c r="Q3112" i="6"/>
  <c r="Q3104" i="6"/>
  <c r="Q3096" i="6"/>
  <c r="Q3088" i="6"/>
  <c r="Q3080" i="6"/>
  <c r="Q3072" i="6"/>
  <c r="Q3064" i="6"/>
  <c r="Q3056" i="6"/>
  <c r="Q3048" i="6"/>
  <c r="Q3004" i="6"/>
  <c r="Q2999" i="6"/>
  <c r="Q2988" i="6"/>
  <c r="Q2983" i="6"/>
  <c r="Q2972" i="6"/>
  <c r="Q2967" i="6"/>
  <c r="Q2956" i="6"/>
  <c r="Q2951" i="6"/>
  <c r="Q2940" i="6"/>
  <c r="Q2935" i="6"/>
  <c r="Q2924" i="6"/>
  <c r="Q2923" i="6"/>
  <c r="Q2915" i="6"/>
  <c r="Q2907" i="6"/>
  <c r="Q2899" i="6"/>
  <c r="Q2891" i="6"/>
  <c r="Q2883" i="6"/>
  <c r="Q2875" i="6"/>
  <c r="Q2867" i="6"/>
  <c r="Q2859" i="6"/>
  <c r="Q2851" i="6"/>
  <c r="Q2843" i="6"/>
  <c r="Q2835" i="6"/>
  <c r="Q2827" i="6"/>
  <c r="Q2819" i="6"/>
  <c r="Q2811" i="6"/>
  <c r="Q2803" i="6"/>
  <c r="Q2795" i="6"/>
  <c r="Q2787" i="6"/>
  <c r="Q2779" i="6"/>
  <c r="Q2765" i="6"/>
  <c r="Q2749" i="6"/>
  <c r="Q2733" i="6"/>
  <c r="Q2721" i="6"/>
  <c r="Q2713" i="6"/>
  <c r="Q2705" i="6"/>
  <c r="Q2697" i="6"/>
  <c r="Q2689" i="6"/>
  <c r="Q2681" i="6"/>
  <c r="Q2673" i="6"/>
  <c r="Q2665" i="6"/>
  <c r="Q2657" i="6"/>
  <c r="Q2649" i="6"/>
  <c r="Q2641" i="6"/>
  <c r="Q3042" i="6"/>
  <c r="Q3040" i="6"/>
  <c r="Q3038" i="6"/>
  <c r="Q3036" i="6"/>
  <c r="Q3034" i="6"/>
  <c r="Q3032" i="6"/>
  <c r="Q3030" i="6"/>
  <c r="Q3028" i="6"/>
  <c r="Q3026" i="6"/>
  <c r="Q3024" i="6"/>
  <c r="Q3022" i="6"/>
  <c r="Q3020" i="6"/>
  <c r="Q3018" i="6"/>
  <c r="Q3016" i="6"/>
  <c r="Q3008" i="6"/>
  <c r="Q3003" i="6"/>
  <c r="Q2992" i="6"/>
  <c r="Q2987" i="6"/>
  <c r="Q2976" i="6"/>
  <c r="Q2971" i="6"/>
  <c r="Q2960" i="6"/>
  <c r="Q2955" i="6"/>
  <c r="Q2944" i="6"/>
  <c r="Q2939" i="6"/>
  <c r="Q2928" i="6"/>
  <c r="Q2917" i="6"/>
  <c r="Q2909" i="6"/>
  <c r="Q2901" i="6"/>
  <c r="Q2893" i="6"/>
  <c r="Q2885" i="6"/>
  <c r="Q2877" i="6"/>
  <c r="Q2869" i="6"/>
  <c r="Q2861" i="6"/>
  <c r="Q2853" i="6"/>
  <c r="Q2845" i="6"/>
  <c r="Q2837" i="6"/>
  <c r="Q2829" i="6"/>
  <c r="Q2821" i="6"/>
  <c r="Q2813" i="6"/>
  <c r="Q2805" i="6"/>
  <c r="Q2797" i="6"/>
  <c r="Q2789" i="6"/>
  <c r="Q2781" i="6"/>
  <c r="Q2769" i="6"/>
  <c r="Q2753" i="6"/>
  <c r="Q2737" i="6"/>
  <c r="Q2722" i="6"/>
  <c r="Q2714" i="6"/>
  <c r="Q2706" i="6"/>
  <c r="Q2698" i="6"/>
  <c r="Q2690" i="6"/>
  <c r="Q2682" i="6"/>
  <c r="Q2674" i="6"/>
  <c r="Q2666" i="6"/>
  <c r="Q2658" i="6"/>
  <c r="Q2650" i="6"/>
  <c r="Q2642" i="6"/>
  <c r="Q3305" i="6"/>
  <c r="Q3301" i="6"/>
  <c r="Q3297" i="6"/>
  <c r="Q3293" i="6"/>
  <c r="Q3289" i="6"/>
  <c r="Q3285" i="6"/>
  <c r="Q3281" i="6"/>
  <c r="Q3277" i="6"/>
  <c r="Q3273" i="6"/>
  <c r="Q3269" i="6"/>
  <c r="Q3265" i="6"/>
  <c r="Q3261" i="6"/>
  <c r="Q3257" i="6"/>
  <c r="Q3253" i="6"/>
  <c r="Q3249" i="6"/>
  <c r="Q3245" i="6"/>
  <c r="Q3241" i="6"/>
  <c r="Q3237" i="6"/>
  <c r="Q3233" i="6"/>
  <c r="Q3229" i="6"/>
  <c r="Q3225" i="6"/>
  <c r="Q3221" i="6"/>
  <c r="Q3217" i="6"/>
  <c r="Q3213" i="6"/>
  <c r="Q3209" i="6"/>
  <c r="Q3205" i="6"/>
  <c r="Q3201" i="6"/>
  <c r="Q3197" i="6"/>
  <c r="Q3193" i="6"/>
  <c r="Q3189" i="6"/>
  <c r="Q3185" i="6"/>
  <c r="Q3181" i="6"/>
  <c r="Q3177" i="6"/>
  <c r="Q3173" i="6"/>
  <c r="Q3169" i="6"/>
  <c r="Q3165" i="6"/>
  <c r="Q3161" i="6"/>
  <c r="Q3157" i="6"/>
  <c r="Q3153" i="6"/>
  <c r="Q3149" i="6"/>
  <c r="Q3145" i="6"/>
  <c r="Q3141" i="6"/>
  <c r="Q3137" i="6"/>
  <c r="Q3133" i="6"/>
  <c r="Q3129" i="6"/>
  <c r="Q3125" i="6"/>
  <c r="Q3121" i="6"/>
  <c r="Q3117" i="6"/>
  <c r="Q3113" i="6"/>
  <c r="Q3109" i="6"/>
  <c r="Q3105" i="6"/>
  <c r="Q3101" i="6"/>
  <c r="Q3097" i="6"/>
  <c r="Q3093" i="6"/>
  <c r="Q3089" i="6"/>
  <c r="Q3085" i="6"/>
  <c r="Q3081" i="6"/>
  <c r="Q3077" i="6"/>
  <c r="Q3073" i="6"/>
  <c r="Q3069" i="6"/>
  <c r="Q3065" i="6"/>
  <c r="Q3061" i="6"/>
  <c r="Q3057" i="6"/>
  <c r="Q3053" i="6"/>
  <c r="Q3049" i="6"/>
  <c r="Q3045" i="6"/>
  <c r="Q3012" i="6"/>
  <c r="Q3009" i="6"/>
  <c r="Q3007" i="6"/>
  <c r="Q2996" i="6"/>
  <c r="Q2993" i="6"/>
  <c r="Q2991" i="6"/>
  <c r="Q2980" i="6"/>
  <c r="Q2977" i="6"/>
  <c r="Q2975" i="6"/>
  <c r="Q2964" i="6"/>
  <c r="Q2961" i="6"/>
  <c r="Q2959" i="6"/>
  <c r="Q2948" i="6"/>
  <c r="Q2945" i="6"/>
  <c r="Q2943" i="6"/>
  <c r="Q2932" i="6"/>
  <c r="Q2929" i="6"/>
  <c r="Q2927" i="6"/>
  <c r="Q2919" i="6"/>
  <c r="Q2911" i="6"/>
  <c r="Q2903" i="6"/>
  <c r="Q2895" i="6"/>
  <c r="Q2887" i="6"/>
  <c r="Q2879" i="6"/>
  <c r="Q2871" i="6"/>
  <c r="Q2863" i="6"/>
  <c r="Q2855" i="6"/>
  <c r="Q2847" i="6"/>
  <c r="Q2839" i="6"/>
  <c r="Q2831" i="6"/>
  <c r="Q2823" i="6"/>
  <c r="Q2815" i="6"/>
  <c r="Q2807" i="6"/>
  <c r="Q2799" i="6"/>
  <c r="Q2791" i="6"/>
  <c r="Q2783" i="6"/>
  <c r="Q2773" i="6"/>
  <c r="Q2757" i="6"/>
  <c r="Q2741" i="6"/>
  <c r="Q2725" i="6"/>
  <c r="Q2717" i="6"/>
  <c r="Q2709" i="6"/>
  <c r="Q2701" i="6"/>
  <c r="Q2693" i="6"/>
  <c r="Q2685" i="6"/>
  <c r="Q2677" i="6"/>
  <c r="Q2669" i="6"/>
  <c r="Q2661" i="6"/>
  <c r="Q2653" i="6"/>
  <c r="Q2645" i="6"/>
  <c r="Q3011" i="6"/>
  <c r="Q3000" i="6"/>
  <c r="Q2995" i="6"/>
  <c r="Q2984" i="6"/>
  <c r="Q2979" i="6"/>
  <c r="Q2968" i="6"/>
  <c r="Q2963" i="6"/>
  <c r="Q2952" i="6"/>
  <c r="Q2947" i="6"/>
  <c r="Q2936" i="6"/>
  <c r="Q2931" i="6"/>
  <c r="Q2921" i="6"/>
  <c r="Q2913" i="6"/>
  <c r="Q2905" i="6"/>
  <c r="Q2897" i="6"/>
  <c r="Q2889" i="6"/>
  <c r="Q2881" i="6"/>
  <c r="Q2873" i="6"/>
  <c r="Q2865" i="6"/>
  <c r="Q2857" i="6"/>
  <c r="Q2849" i="6"/>
  <c r="Q2841" i="6"/>
  <c r="Q2833" i="6"/>
  <c r="Q2825" i="6"/>
  <c r="Q2817" i="6"/>
  <c r="Q2809" i="6"/>
  <c r="Q2801" i="6"/>
  <c r="Q2793" i="6"/>
  <c r="Q2785" i="6"/>
  <c r="Q2777" i="6"/>
  <c r="Q2761" i="6"/>
  <c r="Q2745" i="6"/>
  <c r="Q2729" i="6"/>
  <c r="Q2718" i="6"/>
  <c r="Q2710" i="6"/>
  <c r="Q2702" i="6"/>
  <c r="Q2694" i="6"/>
  <c r="Q2686" i="6"/>
  <c r="Q2678" i="6"/>
  <c r="Q2670" i="6"/>
  <c r="Q2662" i="6"/>
  <c r="Q2654" i="6"/>
  <c r="Q2646" i="6"/>
  <c r="Q2920" i="6"/>
  <c r="Q2916" i="6"/>
  <c r="Q2912" i="6"/>
  <c r="Q2908" i="6"/>
  <c r="Q2904" i="6"/>
  <c r="Q2900" i="6"/>
  <c r="Q2896" i="6"/>
  <c r="Q2892" i="6"/>
  <c r="Q2888" i="6"/>
  <c r="Q2884" i="6"/>
  <c r="Q2880" i="6"/>
  <c r="Q2876" i="6"/>
  <c r="Q2872" i="6"/>
  <c r="Q2868" i="6"/>
  <c r="Q2864" i="6"/>
  <c r="Q2860" i="6"/>
  <c r="Q2856" i="6"/>
  <c r="Q2852" i="6"/>
  <c r="Q2848" i="6"/>
  <c r="Q2844" i="6"/>
  <c r="Q2840" i="6"/>
  <c r="Q2836" i="6"/>
  <c r="Q2832" i="6"/>
  <c r="Q2828" i="6"/>
  <c r="Q2824" i="6"/>
  <c r="Q2820" i="6"/>
  <c r="Q2816" i="6"/>
  <c r="Q2812" i="6"/>
  <c r="Q2808" i="6"/>
  <c r="Q2804" i="6"/>
  <c r="Q2800" i="6"/>
  <c r="Q2796" i="6"/>
  <c r="Q2792" i="6"/>
  <c r="Q2788" i="6"/>
  <c r="Q2784" i="6"/>
  <c r="Q2780" i="6"/>
  <c r="Q2776" i="6"/>
  <c r="Q2772" i="6"/>
  <c r="Q2768" i="6"/>
  <c r="Q2764" i="6"/>
  <c r="Q2760" i="6"/>
  <c r="Q2756" i="6"/>
  <c r="Q2752" i="6"/>
  <c r="Q2748" i="6"/>
  <c r="Q2744" i="6"/>
  <c r="Q2740" i="6"/>
  <c r="Q2736" i="6"/>
  <c r="Q2732" i="6"/>
  <c r="Q2728" i="6"/>
  <c r="Q2724" i="6"/>
  <c r="Q2720" i="6"/>
  <c r="Q2716" i="6"/>
  <c r="Q2712" i="6"/>
  <c r="Q2708" i="6"/>
  <c r="Q2704" i="6"/>
  <c r="Q2700" i="6"/>
  <c r="Q2696" i="6"/>
  <c r="Q2692" i="6"/>
  <c r="Q2688" i="6"/>
  <c r="Q2684" i="6"/>
  <c r="Q2680" i="6"/>
  <c r="Q2676" i="6"/>
  <c r="Q2672" i="6"/>
  <c r="Q2668" i="6"/>
  <c r="Q2664" i="6"/>
  <c r="Q2660" i="6"/>
  <c r="Q2656" i="6"/>
  <c r="Q2652" i="6"/>
  <c r="Q2648" i="6"/>
  <c r="Q2644" i="6"/>
  <c r="Q2640" i="6"/>
  <c r="Q2638" i="6"/>
  <c r="Q2637" i="6"/>
  <c r="Q2632" i="6"/>
  <c r="Q2630" i="6"/>
  <c r="Q2629" i="6"/>
  <c r="Q2624" i="6"/>
  <c r="Q2623" i="6"/>
  <c r="Q2622" i="6"/>
  <c r="Q2621" i="6"/>
  <c r="Q2620" i="6"/>
  <c r="Q2619" i="6"/>
  <c r="Q2618" i="6"/>
  <c r="Q2617" i="6"/>
  <c r="Q2616" i="6"/>
  <c r="Q2615" i="6"/>
  <c r="Q2614" i="6"/>
  <c r="Q2613" i="6"/>
  <c r="Q2612" i="6"/>
  <c r="Q2611" i="6"/>
  <c r="Q2610" i="6"/>
  <c r="Q2609" i="6"/>
  <c r="Q2608" i="6"/>
  <c r="Q2607" i="6"/>
  <c r="Q2606" i="6"/>
  <c r="Q2605" i="6"/>
  <c r="Q2604" i="6"/>
  <c r="Q2603" i="6"/>
  <c r="Q2602" i="6"/>
  <c r="Q2601" i="6"/>
  <c r="Q2600" i="6"/>
  <c r="Q2599" i="6"/>
  <c r="Q2598" i="6"/>
  <c r="Q2597" i="6"/>
  <c r="Q2596" i="6"/>
  <c r="Q2595" i="6"/>
  <c r="Q2594" i="6"/>
  <c r="Q2593" i="6"/>
  <c r="Q2592" i="6"/>
  <c r="Q2591" i="6"/>
  <c r="Q2590" i="6"/>
  <c r="Q2589" i="6"/>
  <c r="Q2588" i="6"/>
  <c r="Q2587" i="6"/>
  <c r="Q2586" i="6"/>
  <c r="Q2585" i="6"/>
  <c r="Q2584" i="6"/>
  <c r="Q2583" i="6"/>
  <c r="Q2582" i="6"/>
  <c r="Q2581" i="6"/>
  <c r="Q2580" i="6"/>
  <c r="Q2579" i="6"/>
  <c r="Q2578" i="6"/>
  <c r="Q2577" i="6"/>
  <c r="Q2576" i="6"/>
  <c r="Q2575" i="6"/>
  <c r="Q2574" i="6"/>
  <c r="Q2573" i="6"/>
  <c r="Q2572" i="6"/>
  <c r="Q2571" i="6"/>
  <c r="Q2570" i="6"/>
  <c r="Q2569" i="6"/>
  <c r="Q2568" i="6"/>
  <c r="Q2567" i="6"/>
  <c r="Q2566" i="6"/>
  <c r="Q2565" i="6"/>
  <c r="Q2564" i="6"/>
  <c r="Q2563" i="6"/>
  <c r="Q2562" i="6"/>
  <c r="Q2561" i="6"/>
  <c r="Q2560" i="6"/>
  <c r="Q2559" i="6"/>
  <c r="Q2558" i="6"/>
  <c r="Q2557" i="6"/>
  <c r="Q2556" i="6"/>
  <c r="Q2555" i="6"/>
  <c r="Q2545" i="6"/>
  <c r="Q2537" i="6"/>
  <c r="Q2529" i="6"/>
  <c r="Q2521" i="6"/>
  <c r="Q2513" i="6"/>
  <c r="Q2505" i="6"/>
  <c r="Q2497" i="6"/>
  <c r="Q2489" i="6"/>
  <c r="Q2481" i="6"/>
  <c r="Q2473" i="6"/>
  <c r="Q2465" i="6"/>
  <c r="Q2457" i="6"/>
  <c r="Q2449" i="6"/>
  <c r="Q2441" i="6"/>
  <c r="Q2433" i="6"/>
  <c r="Q2775" i="6"/>
  <c r="Q2771" i="6"/>
  <c r="Q2767" i="6"/>
  <c r="Q2763" i="6"/>
  <c r="Q2759" i="6"/>
  <c r="Q2755" i="6"/>
  <c r="Q2751" i="6"/>
  <c r="Q2747" i="6"/>
  <c r="Q2743" i="6"/>
  <c r="Q2739" i="6"/>
  <c r="Q2735" i="6"/>
  <c r="Q2731" i="6"/>
  <c r="Q2727" i="6"/>
  <c r="Q2723" i="6"/>
  <c r="Q2719" i="6"/>
  <c r="Q2715" i="6"/>
  <c r="Q2711" i="6"/>
  <c r="Q2707" i="6"/>
  <c r="Q2703" i="6"/>
  <c r="Q2699" i="6"/>
  <c r="Q2695" i="6"/>
  <c r="Q2691" i="6"/>
  <c r="Q2687" i="6"/>
  <c r="Q2683" i="6"/>
  <c r="Q2679" i="6"/>
  <c r="Q2675" i="6"/>
  <c r="Q2671" i="6"/>
  <c r="Q2667" i="6"/>
  <c r="Q2663" i="6"/>
  <c r="Q2659" i="6"/>
  <c r="Q2655" i="6"/>
  <c r="Q2651" i="6"/>
  <c r="Q2647" i="6"/>
  <c r="Q2643" i="6"/>
  <c r="Q2639" i="6"/>
  <c r="Q2631" i="6"/>
  <c r="Q2547" i="6"/>
  <c r="Q2539" i="6"/>
  <c r="Q2531" i="6"/>
  <c r="Q2523" i="6"/>
  <c r="Q2515" i="6"/>
  <c r="Q2507" i="6"/>
  <c r="Q2499" i="6"/>
  <c r="Q2491" i="6"/>
  <c r="Q2483" i="6"/>
  <c r="Q2475" i="6"/>
  <c r="Q2467" i="6"/>
  <c r="Q2459" i="6"/>
  <c r="Q2451" i="6"/>
  <c r="Q2443" i="6"/>
  <c r="Q2435" i="6"/>
  <c r="Q2636" i="6"/>
  <c r="Q2633" i="6"/>
  <c r="Q2628" i="6"/>
  <c r="Q2625" i="6"/>
  <c r="Q2552" i="6"/>
  <c r="Q2549" i="6"/>
  <c r="Q2541" i="6"/>
  <c r="Q2533" i="6"/>
  <c r="Q2525" i="6"/>
  <c r="Q2517" i="6"/>
  <c r="Q2509" i="6"/>
  <c r="Q2501" i="6"/>
  <c r="Q2493" i="6"/>
  <c r="Q2485" i="6"/>
  <c r="Q2477" i="6"/>
  <c r="Q2469" i="6"/>
  <c r="Q2461" i="6"/>
  <c r="Q2453" i="6"/>
  <c r="Q2445" i="6"/>
  <c r="Q2437" i="6"/>
  <c r="Q2551" i="6"/>
  <c r="Q2543" i="6"/>
  <c r="Q2535" i="6"/>
  <c r="Q2527" i="6"/>
  <c r="Q2519" i="6"/>
  <c r="Q2511" i="6"/>
  <c r="Q2503" i="6"/>
  <c r="Q2495" i="6"/>
  <c r="Q2487" i="6"/>
  <c r="Q2479" i="6"/>
  <c r="Q2471" i="6"/>
  <c r="Q2463" i="6"/>
  <c r="Q2455" i="6"/>
  <c r="Q2447" i="6"/>
  <c r="Q2439" i="6"/>
  <c r="Q2431" i="6"/>
  <c r="Q2548" i="6"/>
  <c r="Q2544" i="6"/>
  <c r="Q2540" i="6"/>
  <c r="Q2536" i="6"/>
  <c r="Q2532" i="6"/>
  <c r="Q2528" i="6"/>
  <c r="Q2524" i="6"/>
  <c r="Q2520" i="6"/>
  <c r="Q2516" i="6"/>
  <c r="Q2512" i="6"/>
  <c r="Q2508" i="6"/>
  <c r="Q2504" i="6"/>
  <c r="Q2500" i="6"/>
  <c r="Q2496" i="6"/>
  <c r="Q2492" i="6"/>
  <c r="Q2488" i="6"/>
  <c r="Q2484" i="6"/>
  <c r="Q2480" i="6"/>
  <c r="Q2476" i="6"/>
  <c r="Q2472" i="6"/>
  <c r="Q2468" i="6"/>
  <c r="Q2464" i="6"/>
  <c r="Q2460" i="6"/>
  <c r="Q2456" i="6"/>
  <c r="Q2452" i="6"/>
  <c r="Q2448" i="6"/>
  <c r="Q2444" i="6"/>
  <c r="Q2440" i="6"/>
  <c r="Q2436" i="6"/>
  <c r="Q2432" i="6"/>
  <c r="Q2396" i="6"/>
  <c r="Q2386" i="6"/>
  <c r="Q2378" i="6"/>
  <c r="Q2370" i="6"/>
  <c r="Q2362" i="6"/>
  <c r="Q2354" i="6"/>
  <c r="Q2400" i="6"/>
  <c r="Q2389" i="6"/>
  <c r="Q2388" i="6"/>
  <c r="Q2380" i="6"/>
  <c r="Q2372" i="6"/>
  <c r="Q2364" i="6"/>
  <c r="Q2356" i="6"/>
  <c r="Q2295" i="6"/>
  <c r="Q2393" i="6"/>
  <c r="Q2390" i="6"/>
  <c r="Q2382" i="6"/>
  <c r="Q2374" i="6"/>
  <c r="Q2366" i="6"/>
  <c r="Q2358" i="6"/>
  <c r="Q2429" i="6"/>
  <c r="Q2427" i="6"/>
  <c r="Q2425" i="6"/>
  <c r="Q2423" i="6"/>
  <c r="Q2421" i="6"/>
  <c r="Q2419" i="6"/>
  <c r="Q2417" i="6"/>
  <c r="Q2415" i="6"/>
  <c r="Q2413" i="6"/>
  <c r="Q2411" i="6"/>
  <c r="Q2409" i="6"/>
  <c r="Q2407" i="6"/>
  <c r="Q2405" i="6"/>
  <c r="Q2403" i="6"/>
  <c r="Q2401" i="6"/>
  <c r="Q2397" i="6"/>
  <c r="Q2392" i="6"/>
  <c r="Q2384" i="6"/>
  <c r="Q2376" i="6"/>
  <c r="Q2368" i="6"/>
  <c r="Q2360" i="6"/>
  <c r="Q2327" i="6"/>
  <c r="Q2349" i="6"/>
  <c r="Q2347" i="6"/>
  <c r="Q2341" i="6"/>
  <c r="Q2339" i="6"/>
  <c r="Q2333" i="6"/>
  <c r="Q2331" i="6"/>
  <c r="Q2326" i="6"/>
  <c r="Q2320" i="6"/>
  <c r="Q2302" i="6"/>
  <c r="Q2282" i="6"/>
  <c r="Q2266" i="6"/>
  <c r="Q2250" i="6"/>
  <c r="Q2323" i="6"/>
  <c r="Q2318" i="6"/>
  <c r="Q2286" i="6"/>
  <c r="Q2276" i="6"/>
  <c r="Q2270" i="6"/>
  <c r="Q2260" i="6"/>
  <c r="Q2254" i="6"/>
  <c r="Q2385" i="6"/>
  <c r="Q2381" i="6"/>
  <c r="Q2377" i="6"/>
  <c r="Q2373" i="6"/>
  <c r="Q2369" i="6"/>
  <c r="Q2365" i="6"/>
  <c r="Q2361" i="6"/>
  <c r="Q2357" i="6"/>
  <c r="Q2353" i="6"/>
  <c r="Q2351" i="6"/>
  <c r="Q2350" i="6"/>
  <c r="Q2345" i="6"/>
  <c r="Q2343" i="6"/>
  <c r="Q2342" i="6"/>
  <c r="Q2337" i="6"/>
  <c r="Q2335" i="6"/>
  <c r="Q2334" i="6"/>
  <c r="Q2315" i="6"/>
  <c r="Q2314" i="6"/>
  <c r="Q2298" i="6"/>
  <c r="Q2291" i="6"/>
  <c r="Q2287" i="6"/>
  <c r="Q2272" i="6"/>
  <c r="Q2271" i="6"/>
  <c r="Q2256" i="6"/>
  <c r="Q2255" i="6"/>
  <c r="Q2322" i="6"/>
  <c r="Q2307" i="6"/>
  <c r="Q2303" i="6"/>
  <c r="Q2240" i="6"/>
  <c r="Q2310" i="6"/>
  <c r="Q2294" i="6"/>
  <c r="Q2280" i="6"/>
  <c r="Q2274" i="6"/>
  <c r="Q2264" i="6"/>
  <c r="Q2258" i="6"/>
  <c r="Q2248" i="6"/>
  <c r="Q2242" i="6"/>
  <c r="Q2232" i="6"/>
  <c r="Q2226" i="6"/>
  <c r="Q2216" i="6"/>
  <c r="Q2210" i="6"/>
  <c r="Q2206" i="6"/>
  <c r="Q2204" i="6"/>
  <c r="Q2191" i="6"/>
  <c r="Q2190" i="6"/>
  <c r="Q2188" i="6"/>
  <c r="Q2175" i="6"/>
  <c r="Q2174" i="6"/>
  <c r="Q2172" i="6"/>
  <c r="Q2159" i="6"/>
  <c r="Q2158" i="6"/>
  <c r="Q2156" i="6"/>
  <c r="Q2143" i="6"/>
  <c r="Q2142" i="6"/>
  <c r="Q2140" i="6"/>
  <c r="Q2127" i="6"/>
  <c r="Q2126" i="6"/>
  <c r="Q2124" i="6"/>
  <c r="Q2013" i="6"/>
  <c r="Q1979" i="6"/>
  <c r="Q1942" i="6"/>
  <c r="Q2306" i="6"/>
  <c r="Q2290" i="6"/>
  <c r="Q2284" i="6"/>
  <c r="Q2278" i="6"/>
  <c r="Q2268" i="6"/>
  <c r="Q2262" i="6"/>
  <c r="Q2252" i="6"/>
  <c r="Q2246" i="6"/>
  <c r="Q2243" i="6"/>
  <c r="Q2236" i="6"/>
  <c r="Q2230" i="6"/>
  <c r="Q2227" i="6"/>
  <c r="Q2220" i="6"/>
  <c r="Q2214" i="6"/>
  <c r="Q2211" i="6"/>
  <c r="Q2195" i="6"/>
  <c r="Q2194" i="6"/>
  <c r="Q2192" i="6"/>
  <c r="Q2179" i="6"/>
  <c r="Q2178" i="6"/>
  <c r="Q2176" i="6"/>
  <c r="Q2163" i="6"/>
  <c r="Q2162" i="6"/>
  <c r="Q2160" i="6"/>
  <c r="Q2147" i="6"/>
  <c r="Q2146" i="6"/>
  <c r="Q2144" i="6"/>
  <c r="Q2131" i="6"/>
  <c r="Q2130" i="6"/>
  <c r="Q2128" i="6"/>
  <c r="Q2116" i="6"/>
  <c r="Q2108" i="6"/>
  <c r="Q2100" i="6"/>
  <c r="Q2092" i="6"/>
  <c r="Q2084" i="6"/>
  <c r="Q2076" i="6"/>
  <c r="Q2068" i="6"/>
  <c r="Q2060" i="6"/>
  <c r="Q2052" i="6"/>
  <c r="Q2037" i="6"/>
  <c r="Q2005" i="6"/>
  <c r="Q1947" i="6"/>
  <c r="Q1910" i="6"/>
  <c r="Q2234" i="6"/>
  <c r="Q2224" i="6"/>
  <c r="Q2218" i="6"/>
  <c r="Q2199" i="6"/>
  <c r="Q2198" i="6"/>
  <c r="Q2196" i="6"/>
  <c r="Q2183" i="6"/>
  <c r="Q2182" i="6"/>
  <c r="Q2180" i="6"/>
  <c r="Q2167" i="6"/>
  <c r="Q2166" i="6"/>
  <c r="Q2164" i="6"/>
  <c r="Q2151" i="6"/>
  <c r="Q2150" i="6"/>
  <c r="Q2148" i="6"/>
  <c r="Q2135" i="6"/>
  <c r="Q2134" i="6"/>
  <c r="Q2132" i="6"/>
  <c r="Q2117" i="6"/>
  <c r="Q2109" i="6"/>
  <c r="Q2101" i="6"/>
  <c r="Q2093" i="6"/>
  <c r="Q2085" i="6"/>
  <c r="Q2077" i="6"/>
  <c r="Q2069" i="6"/>
  <c r="Q2061" i="6"/>
  <c r="Q2053" i="6"/>
  <c r="Q2029" i="6"/>
  <c r="Q1997" i="6"/>
  <c r="Q1915" i="6"/>
  <c r="Q1878" i="6"/>
  <c r="Q2244" i="6"/>
  <c r="Q2238" i="6"/>
  <c r="Q2235" i="6"/>
  <c r="Q2228" i="6"/>
  <c r="Q2222" i="6"/>
  <c r="Q2219" i="6"/>
  <c r="Q2212" i="6"/>
  <c r="Q2203" i="6"/>
  <c r="Q2202" i="6"/>
  <c r="Q2200" i="6"/>
  <c r="Q2187" i="6"/>
  <c r="Q2186" i="6"/>
  <c r="Q2184" i="6"/>
  <c r="Q2171" i="6"/>
  <c r="Q2170" i="6"/>
  <c r="Q2168" i="6"/>
  <c r="Q2155" i="6"/>
  <c r="Q2154" i="6"/>
  <c r="Q2152" i="6"/>
  <c r="Q2139" i="6"/>
  <c r="Q2138" i="6"/>
  <c r="Q2136" i="6"/>
  <c r="Q2123" i="6"/>
  <c r="Q2122" i="6"/>
  <c r="Q2021" i="6"/>
  <c r="Q1989" i="6"/>
  <c r="Q1974" i="6"/>
  <c r="Q1883" i="6"/>
  <c r="Q1838" i="6"/>
  <c r="Q1578" i="6"/>
  <c r="Q1475" i="6"/>
  <c r="Q2114" i="6"/>
  <c r="Q2106" i="6"/>
  <c r="Q2098" i="6"/>
  <c r="Q2090" i="6"/>
  <c r="Q2082" i="6"/>
  <c r="Q2074" i="6"/>
  <c r="Q2066" i="6"/>
  <c r="Q2058" i="6"/>
  <c r="Q2050" i="6"/>
  <c r="Q2043" i="6"/>
  <c r="Q2035" i="6"/>
  <c r="Q2027" i="6"/>
  <c r="Q2019" i="6"/>
  <c r="Q2011" i="6"/>
  <c r="Q2003" i="6"/>
  <c r="Q1995" i="6"/>
  <c r="Q1987" i="6"/>
  <c r="Q1980" i="6"/>
  <c r="Q1948" i="6"/>
  <c r="Q1916" i="6"/>
  <c r="Q1884" i="6"/>
  <c r="Q1783" i="6"/>
  <c r="Q2207" i="6"/>
  <c r="Q2205" i="6"/>
  <c r="Q2201" i="6"/>
  <c r="Q2197" i="6"/>
  <c r="Q2193" i="6"/>
  <c r="Q2189" i="6"/>
  <c r="Q2185" i="6"/>
  <c r="Q2181" i="6"/>
  <c r="Q2177" i="6"/>
  <c r="Q2173" i="6"/>
  <c r="Q2169" i="6"/>
  <c r="Q2165" i="6"/>
  <c r="Q2161" i="6"/>
  <c r="Q2157" i="6"/>
  <c r="Q2153" i="6"/>
  <c r="Q2149" i="6"/>
  <c r="Q2145" i="6"/>
  <c r="Q2141" i="6"/>
  <c r="Q2137" i="6"/>
  <c r="Q2133" i="6"/>
  <c r="Q2129" i="6"/>
  <c r="Q2125" i="6"/>
  <c r="Q2121" i="6"/>
  <c r="Q2120" i="6"/>
  <c r="Q2115" i="6"/>
  <c r="Q2113" i="6"/>
  <c r="Q2112" i="6"/>
  <c r="Q2107" i="6"/>
  <c r="Q2105" i="6"/>
  <c r="Q2104" i="6"/>
  <c r="Q2099" i="6"/>
  <c r="Q2097" i="6"/>
  <c r="Q2096" i="6"/>
  <c r="Q2091" i="6"/>
  <c r="Q2089" i="6"/>
  <c r="Q2088" i="6"/>
  <c r="Q2083" i="6"/>
  <c r="Q2081" i="6"/>
  <c r="Q2080" i="6"/>
  <c r="Q2075" i="6"/>
  <c r="Q2073" i="6"/>
  <c r="Q2072" i="6"/>
  <c r="Q2067" i="6"/>
  <c r="Q2065" i="6"/>
  <c r="Q2064" i="6"/>
  <c r="Q2059" i="6"/>
  <c r="Q2057" i="6"/>
  <c r="Q2056" i="6"/>
  <c r="Q2051" i="6"/>
  <c r="Q2041" i="6"/>
  <c r="Q2033" i="6"/>
  <c r="Q2025" i="6"/>
  <c r="Q2017" i="6"/>
  <c r="Q2009" i="6"/>
  <c r="Q2001" i="6"/>
  <c r="Q1993" i="6"/>
  <c r="Q1963" i="6"/>
  <c r="Q1958" i="6"/>
  <c r="Q1931" i="6"/>
  <c r="Q1926" i="6"/>
  <c r="Q1899" i="6"/>
  <c r="Q1894" i="6"/>
  <c r="Q1867" i="6"/>
  <c r="Q1815" i="6"/>
  <c r="Q2118" i="6"/>
  <c r="Q2110" i="6"/>
  <c r="Q2102" i="6"/>
  <c r="Q2094" i="6"/>
  <c r="Q2086" i="6"/>
  <c r="Q2078" i="6"/>
  <c r="Q2070" i="6"/>
  <c r="Q2062" i="6"/>
  <c r="Q2054" i="6"/>
  <c r="Q2047" i="6"/>
  <c r="Q2046" i="6"/>
  <c r="Q2039" i="6"/>
  <c r="Q2031" i="6"/>
  <c r="Q2023" i="6"/>
  <c r="Q2015" i="6"/>
  <c r="Q2007" i="6"/>
  <c r="Q1999" i="6"/>
  <c r="Q1991" i="6"/>
  <c r="Q1964" i="6"/>
  <c r="Q1932" i="6"/>
  <c r="Q1900" i="6"/>
  <c r="Q1868" i="6"/>
  <c r="Q1847" i="6"/>
  <c r="Q1806" i="6"/>
  <c r="Q2045" i="6"/>
  <c r="Q1983" i="6"/>
  <c r="Q1978" i="6"/>
  <c r="Q1967" i="6"/>
  <c r="Q1962" i="6"/>
  <c r="Q1951" i="6"/>
  <c r="Q1946" i="6"/>
  <c r="Q1935" i="6"/>
  <c r="Q1930" i="6"/>
  <c r="Q1919" i="6"/>
  <c r="Q1914" i="6"/>
  <c r="Q1903" i="6"/>
  <c r="Q1898" i="6"/>
  <c r="Q1887" i="6"/>
  <c r="Q1882" i="6"/>
  <c r="Q1871" i="6"/>
  <c r="Q1866" i="6"/>
  <c r="Q1859" i="6"/>
  <c r="Q1855" i="6"/>
  <c r="Q1839" i="6"/>
  <c r="Q1830" i="6"/>
  <c r="Q1807" i="6"/>
  <c r="Q1798" i="6"/>
  <c r="Q1712" i="6"/>
  <c r="Q1984" i="6"/>
  <c r="Q1982" i="6"/>
  <c r="Q1971" i="6"/>
  <c r="Q1968" i="6"/>
  <c r="Q1966" i="6"/>
  <c r="Q1955" i="6"/>
  <c r="Q1952" i="6"/>
  <c r="Q1950" i="6"/>
  <c r="Q1939" i="6"/>
  <c r="Q1936" i="6"/>
  <c r="Q1934" i="6"/>
  <c r="Q1923" i="6"/>
  <c r="Q1920" i="6"/>
  <c r="Q1918" i="6"/>
  <c r="Q1907" i="6"/>
  <c r="Q1904" i="6"/>
  <c r="Q1902" i="6"/>
  <c r="Q1891" i="6"/>
  <c r="Q1888" i="6"/>
  <c r="Q1886" i="6"/>
  <c r="Q1875" i="6"/>
  <c r="Q1872" i="6"/>
  <c r="Q1870" i="6"/>
  <c r="Q1861" i="6"/>
  <c r="Q1857" i="6"/>
  <c r="Q1853" i="6"/>
  <c r="Q1831" i="6"/>
  <c r="Q1822" i="6"/>
  <c r="Q1799" i="6"/>
  <c r="Q1790" i="6"/>
  <c r="Q1717" i="6"/>
  <c r="Q2049" i="6"/>
  <c r="Q1975" i="6"/>
  <c r="Q1970" i="6"/>
  <c r="Q1959" i="6"/>
  <c r="Q1954" i="6"/>
  <c r="Q1943" i="6"/>
  <c r="Q1938" i="6"/>
  <c r="Q1927" i="6"/>
  <c r="Q1922" i="6"/>
  <c r="Q1911" i="6"/>
  <c r="Q1906" i="6"/>
  <c r="Q1895" i="6"/>
  <c r="Q1890" i="6"/>
  <c r="Q1879" i="6"/>
  <c r="Q1874" i="6"/>
  <c r="Q1863" i="6"/>
  <c r="Q1846" i="6"/>
  <c r="Q1823" i="6"/>
  <c r="Q1814" i="6"/>
  <c r="Q1791" i="6"/>
  <c r="Q1782" i="6"/>
  <c r="Q1845" i="6"/>
  <c r="Q1844" i="6"/>
  <c r="Q1837" i="6"/>
  <c r="Q1836" i="6"/>
  <c r="Q1829" i="6"/>
  <c r="Q1828" i="6"/>
  <c r="Q1821" i="6"/>
  <c r="Q1820" i="6"/>
  <c r="Q1813" i="6"/>
  <c r="Q1812" i="6"/>
  <c r="Q1805" i="6"/>
  <c r="Q1804" i="6"/>
  <c r="Q1797" i="6"/>
  <c r="Q1796" i="6"/>
  <c r="Q1789" i="6"/>
  <c r="Q1788" i="6"/>
  <c r="Q1781" i="6"/>
  <c r="Q1780" i="6"/>
  <c r="Q1773" i="6"/>
  <c r="Q1765" i="6"/>
  <c r="Q1733" i="6"/>
  <c r="Q1728" i="6"/>
  <c r="Q1718" i="6"/>
  <c r="Q1637" i="6"/>
  <c r="Q1858" i="6"/>
  <c r="Q1854" i="6"/>
  <c r="Q1850" i="6"/>
  <c r="Q1842" i="6"/>
  <c r="Q1834" i="6"/>
  <c r="Q1826" i="6"/>
  <c r="Q1818" i="6"/>
  <c r="Q1810" i="6"/>
  <c r="Q1802" i="6"/>
  <c r="Q1794" i="6"/>
  <c r="Q1786" i="6"/>
  <c r="Q1772" i="6"/>
  <c r="Q1764" i="6"/>
  <c r="Q1760" i="6"/>
  <c r="Q1758" i="6"/>
  <c r="Q1756" i="6"/>
  <c r="Q1754" i="6"/>
  <c r="Q1752" i="6"/>
  <c r="Q1750" i="6"/>
  <c r="Q1748" i="6"/>
  <c r="Q1746" i="6"/>
  <c r="Q1744" i="6"/>
  <c r="Q1734" i="6"/>
  <c r="Q1647" i="6"/>
  <c r="Q1851" i="6"/>
  <c r="Q1849" i="6"/>
  <c r="Q1848" i="6"/>
  <c r="Q1843" i="6"/>
  <c r="Q1841" i="6"/>
  <c r="Q1840" i="6"/>
  <c r="Q1835" i="6"/>
  <c r="Q1833" i="6"/>
  <c r="Q1832" i="6"/>
  <c r="Q1827" i="6"/>
  <c r="Q1825" i="6"/>
  <c r="Q1824" i="6"/>
  <c r="Q1819" i="6"/>
  <c r="Q1817" i="6"/>
  <c r="Q1816" i="6"/>
  <c r="Q1811" i="6"/>
  <c r="Q1809" i="6"/>
  <c r="Q1808" i="6"/>
  <c r="Q1803" i="6"/>
  <c r="Q1801" i="6"/>
  <c r="Q1800" i="6"/>
  <c r="Q1795" i="6"/>
  <c r="Q1793" i="6"/>
  <c r="Q1792" i="6"/>
  <c r="Q1787" i="6"/>
  <c r="Q1785" i="6"/>
  <c r="Q1784" i="6"/>
  <c r="Q1779" i="6"/>
  <c r="Q1778" i="6"/>
  <c r="Q1771" i="6"/>
  <c r="Q1770" i="6"/>
  <c r="Q1763" i="6"/>
  <c r="Q1762" i="6"/>
  <c r="Q1632" i="6"/>
  <c r="Q1761" i="6"/>
  <c r="Q1759" i="6"/>
  <c r="Q1757" i="6"/>
  <c r="Q1755" i="6"/>
  <c r="Q1753" i="6"/>
  <c r="Q1751" i="6"/>
  <c r="Q1749" i="6"/>
  <c r="Q1747" i="6"/>
  <c r="Q1745" i="6"/>
  <c r="Q1737" i="6"/>
  <c r="Q1732" i="6"/>
  <c r="Q1721" i="6"/>
  <c r="Q1716" i="6"/>
  <c r="Q1705" i="6"/>
  <c r="Q1692" i="6"/>
  <c r="Q1663" i="6"/>
  <c r="Q1653" i="6"/>
  <c r="Q1648" i="6"/>
  <c r="Q1582" i="6"/>
  <c r="Q1566" i="6"/>
  <c r="Q1777" i="6"/>
  <c r="Q1774" i="6"/>
  <c r="Q1769" i="6"/>
  <c r="Q1766" i="6"/>
  <c r="Q1741" i="6"/>
  <c r="Q1736" i="6"/>
  <c r="Q1725" i="6"/>
  <c r="Q1720" i="6"/>
  <c r="Q1709" i="6"/>
  <c r="Q1704" i="6"/>
  <c r="Q1703" i="6"/>
  <c r="Q1702" i="6"/>
  <c r="Q1689" i="6"/>
  <c r="Q1687" i="6"/>
  <c r="Q1679" i="6"/>
  <c r="Q1669" i="6"/>
  <c r="Q1664" i="6"/>
  <c r="Q1615" i="6"/>
  <c r="Q1605" i="6"/>
  <c r="Q1586" i="6"/>
  <c r="Q1570" i="6"/>
  <c r="Q1740" i="6"/>
  <c r="Q1729" i="6"/>
  <c r="Q1724" i="6"/>
  <c r="Q1713" i="6"/>
  <c r="Q1708" i="6"/>
  <c r="Q1701" i="6"/>
  <c r="Q1696" i="6"/>
  <c r="Q1685" i="6"/>
  <c r="Q1680" i="6"/>
  <c r="Q1631" i="6"/>
  <c r="Q1621" i="6"/>
  <c r="Q1616" i="6"/>
  <c r="Q1590" i="6"/>
  <c r="Q1574" i="6"/>
  <c r="Q1683" i="6"/>
  <c r="Q1673" i="6"/>
  <c r="Q1667" i="6"/>
  <c r="Q1657" i="6"/>
  <c r="Q1651" i="6"/>
  <c r="Q1641" i="6"/>
  <c r="Q1635" i="6"/>
  <c r="Q1625" i="6"/>
  <c r="Q1619" i="6"/>
  <c r="Q1609" i="6"/>
  <c r="Q1598" i="6"/>
  <c r="Q1591" i="6"/>
  <c r="Q1587" i="6"/>
  <c r="Q1583" i="6"/>
  <c r="Q1579" i="6"/>
  <c r="Q1575" i="6"/>
  <c r="Q1571" i="6"/>
  <c r="Q1567" i="6"/>
  <c r="Q1698" i="6"/>
  <c r="Q1695" i="6"/>
  <c r="Q1677" i="6"/>
  <c r="Q1671" i="6"/>
  <c r="Q1661" i="6"/>
  <c r="Q1655" i="6"/>
  <c r="Q1645" i="6"/>
  <c r="Q1639" i="6"/>
  <c r="Q1629" i="6"/>
  <c r="Q1623" i="6"/>
  <c r="Q1613" i="6"/>
  <c r="Q1607" i="6"/>
  <c r="Q1537" i="6"/>
  <c r="Q1691" i="6"/>
  <c r="Q1688" i="6"/>
  <c r="Q1681" i="6"/>
  <c r="Q1675" i="6"/>
  <c r="Q1672" i="6"/>
  <c r="Q1665" i="6"/>
  <c r="Q1659" i="6"/>
  <c r="Q1656" i="6"/>
  <c r="Q1649" i="6"/>
  <c r="Q1643" i="6"/>
  <c r="Q1640" i="6"/>
  <c r="Q1633" i="6"/>
  <c r="Q1627" i="6"/>
  <c r="Q1624" i="6"/>
  <c r="Q1617" i="6"/>
  <c r="Q1611" i="6"/>
  <c r="Q1608" i="6"/>
  <c r="Q1542" i="6"/>
  <c r="Q1543" i="6"/>
  <c r="Q1502" i="6"/>
  <c r="Q1601" i="6"/>
  <c r="Q1597" i="6"/>
  <c r="Q1594" i="6"/>
  <c r="Q1593" i="6"/>
  <c r="Q1563" i="6"/>
  <c r="Q1561" i="6"/>
  <c r="Q1559" i="6"/>
  <c r="Q1557" i="6"/>
  <c r="Q1555" i="6"/>
  <c r="Q1553" i="6"/>
  <c r="Q1507" i="6"/>
  <c r="Q1562" i="6"/>
  <c r="Q1560" i="6"/>
  <c r="Q1558" i="6"/>
  <c r="Q1556" i="6"/>
  <c r="Q1554" i="6"/>
  <c r="Q1546" i="6"/>
  <c r="Q1541" i="6"/>
  <c r="Q1530" i="6"/>
  <c r="Q1517" i="6"/>
  <c r="Q1485" i="6"/>
  <c r="Q1589" i="6"/>
  <c r="Q1585" i="6"/>
  <c r="Q1581" i="6"/>
  <c r="Q1577" i="6"/>
  <c r="Q1573" i="6"/>
  <c r="Q1569" i="6"/>
  <c r="Q1565" i="6"/>
  <c r="Q1564" i="6"/>
  <c r="Q1550" i="6"/>
  <c r="Q1547" i="6"/>
  <c r="Q1545" i="6"/>
  <c r="Q1534" i="6"/>
  <c r="Q1531" i="6"/>
  <c r="Q1529" i="6"/>
  <c r="Q1518" i="6"/>
  <c r="Q1491" i="6"/>
  <c r="Q1486" i="6"/>
  <c r="Q1551" i="6"/>
  <c r="Q1549" i="6"/>
  <c r="Q1538" i="6"/>
  <c r="Q1535" i="6"/>
  <c r="Q1533" i="6"/>
  <c r="Q1501" i="6"/>
  <c r="Q1524" i="6"/>
  <c r="Q1511" i="6"/>
  <c r="Q1505" i="6"/>
  <c r="Q1495" i="6"/>
  <c r="Q1489" i="6"/>
  <c r="Q1479" i="6"/>
  <c r="Q1473" i="6"/>
  <c r="Q1515" i="6"/>
  <c r="Q1509" i="6"/>
  <c r="Q1499" i="6"/>
  <c r="Q1493" i="6"/>
  <c r="Q1483" i="6"/>
  <c r="Q1477" i="6"/>
  <c r="Q1474" i="6"/>
  <c r="Q1525" i="6"/>
  <c r="Q1519" i="6"/>
  <c r="Q1513" i="6"/>
  <c r="Q1510" i="6"/>
  <c r="Q1503" i="6"/>
  <c r="Q1497" i="6"/>
  <c r="Q1494" i="6"/>
  <c r="Q1487" i="6"/>
  <c r="Q1481" i="6"/>
  <c r="Q1478" i="6"/>
  <c r="Q1471" i="6"/>
  <c r="Q1520" i="6"/>
  <c r="Q1516" i="6"/>
  <c r="Q1512" i="6"/>
  <c r="Q1508" i="6"/>
  <c r="Q1504" i="6"/>
  <c r="Q1500" i="6"/>
  <c r="Q1496" i="6"/>
  <c r="Q1492" i="6"/>
  <c r="Q1488" i="6"/>
  <c r="Q1484" i="6"/>
  <c r="Q1480" i="6"/>
  <c r="Q1476" i="6"/>
  <c r="Q1472" i="6"/>
  <c r="Q1469" i="6"/>
  <c r="B4" i="6"/>
  <c r="C9" i="4"/>
  <c r="N86" i="6"/>
  <c r="P86" i="6" s="1"/>
  <c r="N87" i="6"/>
  <c r="P87" i="6" s="1"/>
  <c r="N88" i="6"/>
  <c r="N89" i="6"/>
  <c r="N90" i="6"/>
  <c r="P90" i="6" s="1"/>
  <c r="N91" i="6"/>
  <c r="P91" i="6" s="1"/>
  <c r="N92" i="6"/>
  <c r="N93" i="6"/>
  <c r="N94" i="6"/>
  <c r="P94" i="6" s="1"/>
  <c r="N95" i="6"/>
  <c r="P95" i="6" s="1"/>
  <c r="N96" i="6"/>
  <c r="N97" i="6"/>
  <c r="N98" i="6"/>
  <c r="P98" i="6" s="1"/>
  <c r="N99" i="6"/>
  <c r="P99" i="6" s="1"/>
  <c r="N100" i="6"/>
  <c r="N101" i="6"/>
  <c r="N102" i="6"/>
  <c r="P102" i="6" s="1"/>
  <c r="N103" i="6"/>
  <c r="P103" i="6" s="1"/>
  <c r="N104" i="6"/>
  <c r="P104" i="6" s="1"/>
  <c r="N105" i="6"/>
  <c r="N106" i="6"/>
  <c r="P106" i="6" s="1"/>
  <c r="N107" i="6"/>
  <c r="P107" i="6" s="1"/>
  <c r="N108" i="6"/>
  <c r="N109" i="6"/>
  <c r="N110" i="6"/>
  <c r="P110" i="6" s="1"/>
  <c r="N111" i="6"/>
  <c r="P111" i="6" s="1"/>
  <c r="P112" i="6"/>
  <c r="N112" i="6"/>
  <c r="N113" i="6"/>
  <c r="N114" i="6"/>
  <c r="P115" i="6"/>
  <c r="N115" i="6"/>
  <c r="N116" i="6"/>
  <c r="P116" i="6" s="1"/>
  <c r="N117" i="6"/>
  <c r="P117" i="6" s="1"/>
  <c r="N118" i="6"/>
  <c r="P118" i="6" s="1"/>
  <c r="P119" i="6"/>
  <c r="N119" i="6"/>
  <c r="N120" i="6"/>
  <c r="P120" i="6" s="1"/>
  <c r="N121" i="6"/>
  <c r="P121" i="6" s="1"/>
  <c r="N122" i="6"/>
  <c r="N123" i="6"/>
  <c r="P123" i="6" s="1"/>
  <c r="N124" i="6"/>
  <c r="P124" i="6" s="1"/>
  <c r="N125" i="6"/>
  <c r="P125" i="6" s="1"/>
  <c r="P126" i="6"/>
  <c r="N126" i="6"/>
  <c r="N127" i="6"/>
  <c r="P127" i="6" s="1"/>
  <c r="N128" i="6"/>
  <c r="P129" i="6"/>
  <c r="N129" i="6"/>
  <c r="P130" i="6"/>
  <c r="N130" i="6"/>
  <c r="P131" i="6"/>
  <c r="N131" i="6"/>
  <c r="P132" i="6"/>
  <c r="N132" i="6"/>
  <c r="P133" i="6"/>
  <c r="N133" i="6"/>
  <c r="P134" i="6"/>
  <c r="N134" i="6"/>
  <c r="P135" i="6"/>
  <c r="N135" i="6"/>
  <c r="N136" i="6"/>
  <c r="N137" i="6"/>
  <c r="P138" i="6"/>
  <c r="N138" i="6"/>
  <c r="P139" i="6"/>
  <c r="N139" i="6"/>
  <c r="P140" i="6"/>
  <c r="N140" i="6"/>
  <c r="P141" i="6"/>
  <c r="N141" i="6"/>
  <c r="P142" i="6"/>
  <c r="N142" i="6"/>
  <c r="P143" i="6"/>
  <c r="N143" i="6"/>
  <c r="P144" i="6"/>
  <c r="N144" i="6"/>
  <c r="N145" i="6"/>
  <c r="P146" i="6"/>
  <c r="N146" i="6"/>
  <c r="P147" i="6"/>
  <c r="N147" i="6"/>
  <c r="P148" i="6"/>
  <c r="N148" i="6"/>
  <c r="N149" i="6"/>
  <c r="P150" i="6"/>
  <c r="N150" i="6"/>
  <c r="P151" i="6"/>
  <c r="N151" i="6"/>
  <c r="P152" i="6"/>
  <c r="N152" i="6"/>
  <c r="N153" i="6"/>
  <c r="P154" i="6"/>
  <c r="N154" i="6"/>
  <c r="P155" i="6"/>
  <c r="N155" i="6"/>
  <c r="P156" i="6"/>
  <c r="N156" i="6"/>
  <c r="N157" i="6"/>
  <c r="P158" i="6"/>
  <c r="N158" i="6"/>
  <c r="P159" i="6"/>
  <c r="N159" i="6"/>
  <c r="P160" i="6"/>
  <c r="N160" i="6"/>
  <c r="P161" i="6"/>
  <c r="N161" i="6"/>
  <c r="P162" i="6"/>
  <c r="N162" i="6"/>
  <c r="P163" i="6"/>
  <c r="N163" i="6"/>
  <c r="P164" i="6"/>
  <c r="N164" i="6"/>
  <c r="P165" i="6"/>
  <c r="N165" i="6"/>
  <c r="N166" i="6"/>
  <c r="P167" i="6"/>
  <c r="N167" i="6"/>
  <c r="P168" i="6"/>
  <c r="N168" i="6"/>
  <c r="P169" i="6"/>
  <c r="N169" i="6"/>
  <c r="P170" i="6"/>
  <c r="N170" i="6"/>
  <c r="P171" i="6"/>
  <c r="N171" i="6"/>
  <c r="P172" i="6"/>
  <c r="N172" i="6"/>
  <c r="P173" i="6"/>
  <c r="N173" i="6"/>
  <c r="P174" i="6"/>
  <c r="N174" i="6"/>
  <c r="P175" i="6"/>
  <c r="N175" i="6"/>
  <c r="P176" i="6"/>
  <c r="N176" i="6"/>
  <c r="P177" i="6"/>
  <c r="N177" i="6"/>
  <c r="P178" i="6"/>
  <c r="N178" i="6"/>
  <c r="P179" i="6"/>
  <c r="N179" i="6"/>
  <c r="P180" i="6"/>
  <c r="N180" i="6"/>
  <c r="P181" i="6"/>
  <c r="N181" i="6"/>
  <c r="P182" i="6"/>
  <c r="N182" i="6"/>
  <c r="P183" i="6"/>
  <c r="N183" i="6"/>
  <c r="P184" i="6"/>
  <c r="N184" i="6"/>
  <c r="P185" i="6"/>
  <c r="N185" i="6"/>
  <c r="P186" i="6"/>
  <c r="N186" i="6"/>
  <c r="P187" i="6"/>
  <c r="N187" i="6"/>
  <c r="P188" i="6"/>
  <c r="N188" i="6"/>
  <c r="P189" i="6"/>
  <c r="N189" i="6"/>
  <c r="P190" i="6"/>
  <c r="N190" i="6"/>
  <c r="P191" i="6"/>
  <c r="N191" i="6"/>
  <c r="P192" i="6"/>
  <c r="N192" i="6"/>
  <c r="P193" i="6"/>
  <c r="N193" i="6"/>
  <c r="P194" i="6"/>
  <c r="N194" i="6"/>
  <c r="P195" i="6"/>
  <c r="N195" i="6"/>
  <c r="P196" i="6"/>
  <c r="N196" i="6"/>
  <c r="P197" i="6"/>
  <c r="N197" i="6"/>
  <c r="P198" i="6"/>
  <c r="N198" i="6"/>
  <c r="P199" i="6"/>
  <c r="N199" i="6"/>
  <c r="P200" i="6"/>
  <c r="N200" i="6"/>
  <c r="N201" i="6"/>
  <c r="P202" i="6"/>
  <c r="N202" i="6"/>
  <c r="P203" i="6"/>
  <c r="N203" i="6"/>
  <c r="N204" i="6"/>
  <c r="P205" i="6"/>
  <c r="N205" i="6"/>
  <c r="N206" i="6"/>
  <c r="P207" i="6"/>
  <c r="N207" i="6"/>
  <c r="P208" i="6"/>
  <c r="N208" i="6"/>
  <c r="P209" i="6"/>
  <c r="N209" i="6"/>
  <c r="N210" i="6"/>
  <c r="P211" i="6"/>
  <c r="N211" i="6"/>
  <c r="P212" i="6"/>
  <c r="N212" i="6"/>
  <c r="P213" i="6"/>
  <c r="N213" i="6"/>
  <c r="N214" i="6"/>
  <c r="P215" i="6"/>
  <c r="N215" i="6"/>
  <c r="P216" i="6"/>
  <c r="N216" i="6"/>
  <c r="P217" i="6"/>
  <c r="N217" i="6"/>
  <c r="N218" i="6"/>
  <c r="P219" i="6"/>
  <c r="N219" i="6"/>
  <c r="P220" i="6"/>
  <c r="N220" i="6"/>
  <c r="P221" i="6"/>
  <c r="N221" i="6"/>
  <c r="N222" i="6"/>
  <c r="P223" i="6"/>
  <c r="N223" i="6"/>
  <c r="P224" i="6"/>
  <c r="N224" i="6"/>
  <c r="P225" i="6"/>
  <c r="N225" i="6"/>
  <c r="N226" i="6"/>
  <c r="P227" i="6"/>
  <c r="N227" i="6"/>
  <c r="P228" i="6"/>
  <c r="N228" i="6"/>
  <c r="P229" i="6"/>
  <c r="N229" i="6"/>
  <c r="P230" i="6"/>
  <c r="N230" i="6"/>
  <c r="P231" i="6"/>
  <c r="N231" i="6"/>
  <c r="P232" i="6"/>
  <c r="N232" i="6"/>
  <c r="P233" i="6"/>
  <c r="N233" i="6"/>
  <c r="P234" i="6"/>
  <c r="N234" i="6"/>
  <c r="P235" i="6"/>
  <c r="N235" i="6"/>
  <c r="P236" i="6"/>
  <c r="N236" i="6"/>
  <c r="P237" i="6"/>
  <c r="N237" i="6"/>
  <c r="P238" i="6"/>
  <c r="N238" i="6"/>
  <c r="P239" i="6"/>
  <c r="N239" i="6"/>
  <c r="P240" i="6"/>
  <c r="N240" i="6"/>
  <c r="P241" i="6"/>
  <c r="N241" i="6"/>
  <c r="P242" i="6"/>
  <c r="N242" i="6"/>
  <c r="P243" i="6"/>
  <c r="N243" i="6"/>
  <c r="P244" i="6"/>
  <c r="N244" i="6"/>
  <c r="P245" i="6"/>
  <c r="N245" i="6"/>
  <c r="P246" i="6"/>
  <c r="N246" i="6"/>
  <c r="P247" i="6"/>
  <c r="N247" i="6"/>
  <c r="N248" i="6"/>
  <c r="N249" i="6"/>
  <c r="P250" i="6"/>
  <c r="N250" i="6"/>
  <c r="P251" i="6"/>
  <c r="N251" i="6"/>
  <c r="P252" i="6"/>
  <c r="N252" i="6"/>
  <c r="N253" i="6"/>
  <c r="P254" i="6"/>
  <c r="N254" i="6"/>
  <c r="P255" i="6"/>
  <c r="N255" i="6"/>
  <c r="P256" i="6"/>
  <c r="N256" i="6"/>
  <c r="N257" i="6"/>
  <c r="P258" i="6"/>
  <c r="N258" i="6"/>
  <c r="P259" i="6"/>
  <c r="N259" i="6"/>
  <c r="P260" i="6"/>
  <c r="N260" i="6"/>
  <c r="N261" i="6"/>
  <c r="P262" i="6"/>
  <c r="N262" i="6"/>
  <c r="P263" i="6"/>
  <c r="N263" i="6"/>
  <c r="P264" i="6"/>
  <c r="N264" i="6"/>
  <c r="N265" i="6"/>
  <c r="P266" i="6"/>
  <c r="N266" i="6"/>
  <c r="P267" i="6"/>
  <c r="N267" i="6"/>
  <c r="P268" i="6"/>
  <c r="N268" i="6"/>
  <c r="N269" i="6"/>
  <c r="P270" i="6"/>
  <c r="N270" i="6"/>
  <c r="P271" i="6"/>
  <c r="N271" i="6"/>
  <c r="P272" i="6"/>
  <c r="N272" i="6"/>
  <c r="N273" i="6"/>
  <c r="P274" i="6"/>
  <c r="N274" i="6"/>
  <c r="P275" i="6"/>
  <c r="N275" i="6"/>
  <c r="P276" i="6"/>
  <c r="N276" i="6"/>
  <c r="N277" i="6"/>
  <c r="P278" i="6"/>
  <c r="N278" i="6"/>
  <c r="P279" i="6"/>
  <c r="N279" i="6"/>
  <c r="P280" i="6"/>
  <c r="N280" i="6"/>
  <c r="N281" i="6"/>
  <c r="P282" i="6"/>
  <c r="N282" i="6"/>
  <c r="P283" i="6"/>
  <c r="N283" i="6"/>
  <c r="P284" i="6"/>
  <c r="N284" i="6"/>
  <c r="N285" i="6"/>
  <c r="P286" i="6"/>
  <c r="N286" i="6"/>
  <c r="P287" i="6"/>
  <c r="N287" i="6"/>
  <c r="P288" i="6"/>
  <c r="N288" i="6"/>
  <c r="N289" i="6"/>
  <c r="P290" i="6"/>
  <c r="N290" i="6"/>
  <c r="P291" i="6"/>
  <c r="N291" i="6"/>
  <c r="P292" i="6"/>
  <c r="N292" i="6"/>
  <c r="N293" i="6"/>
  <c r="P294" i="6"/>
  <c r="N294" i="6"/>
  <c r="P295" i="6"/>
  <c r="N295" i="6"/>
  <c r="P296" i="6"/>
  <c r="N296" i="6"/>
  <c r="N297" i="6"/>
  <c r="P298" i="6"/>
  <c r="N298" i="6"/>
  <c r="P299" i="6"/>
  <c r="N299" i="6"/>
  <c r="P300" i="6"/>
  <c r="N300" i="6"/>
  <c r="N301" i="6"/>
  <c r="P302" i="6"/>
  <c r="N302" i="6"/>
  <c r="P303" i="6"/>
  <c r="N303" i="6"/>
  <c r="P304" i="6"/>
  <c r="N304" i="6"/>
  <c r="N305" i="6"/>
  <c r="P306" i="6"/>
  <c r="N306" i="6"/>
  <c r="P307" i="6"/>
  <c r="N307" i="6"/>
  <c r="P308" i="6"/>
  <c r="N308" i="6"/>
  <c r="N309" i="6"/>
  <c r="P310" i="6"/>
  <c r="N310" i="6"/>
  <c r="P311" i="6"/>
  <c r="N311" i="6"/>
  <c r="P312" i="6"/>
  <c r="N312" i="6"/>
  <c r="P313" i="6"/>
  <c r="N313" i="6"/>
  <c r="P314" i="6"/>
  <c r="N314" i="6"/>
  <c r="P315" i="6"/>
  <c r="N315" i="6"/>
  <c r="N316" i="6"/>
  <c r="N317" i="6"/>
  <c r="P318" i="6"/>
  <c r="N318" i="6"/>
  <c r="P319" i="6"/>
  <c r="N319" i="6"/>
  <c r="N320" i="6"/>
  <c r="N321" i="6"/>
  <c r="P322" i="6"/>
  <c r="N322" i="6"/>
  <c r="P323" i="6"/>
  <c r="N323" i="6"/>
  <c r="N324" i="6"/>
  <c r="N325" i="6"/>
  <c r="P326" i="6"/>
  <c r="N326" i="6"/>
  <c r="P327" i="6"/>
  <c r="N327" i="6"/>
  <c r="P328" i="6"/>
  <c r="N328" i="6"/>
  <c r="P329" i="6"/>
  <c r="N329" i="6"/>
  <c r="P330" i="6"/>
  <c r="N330" i="6"/>
  <c r="P331" i="6"/>
  <c r="N331" i="6"/>
  <c r="N332" i="6"/>
  <c r="N333" i="6"/>
  <c r="P334" i="6"/>
  <c r="N334" i="6"/>
  <c r="P335" i="6"/>
  <c r="N335" i="6"/>
  <c r="N336" i="6"/>
  <c r="N337" i="6"/>
  <c r="P338" i="6"/>
  <c r="N338" i="6"/>
  <c r="P339" i="6"/>
  <c r="N339" i="6"/>
  <c r="N340" i="6"/>
  <c r="N341" i="6"/>
  <c r="P342" i="6"/>
  <c r="N342" i="6"/>
  <c r="P343" i="6"/>
  <c r="N343" i="6"/>
  <c r="P344" i="6"/>
  <c r="N344" i="6"/>
  <c r="P345" i="6"/>
  <c r="N345" i="6"/>
  <c r="P346" i="6"/>
  <c r="N346" i="6"/>
  <c r="P347" i="6"/>
  <c r="N347" i="6"/>
  <c r="N348" i="6"/>
  <c r="P349" i="6"/>
  <c r="N349" i="6"/>
  <c r="P350" i="6"/>
  <c r="N350" i="6"/>
  <c r="P351" i="6"/>
  <c r="N351" i="6"/>
  <c r="P352" i="6"/>
  <c r="N352" i="6"/>
  <c r="N353" i="6"/>
  <c r="P354" i="6"/>
  <c r="N354" i="6"/>
  <c r="N355" i="6"/>
  <c r="P356" i="6"/>
  <c r="N356" i="6"/>
  <c r="N357" i="6"/>
  <c r="P358" i="6"/>
  <c r="N358" i="6"/>
  <c r="N359" i="6"/>
  <c r="P360" i="6"/>
  <c r="N360" i="6"/>
  <c r="N361" i="6"/>
  <c r="P362" i="6"/>
  <c r="N362" i="6"/>
  <c r="N363" i="6"/>
  <c r="P364" i="6"/>
  <c r="N364" i="6"/>
  <c r="N365" i="6"/>
  <c r="P366" i="6"/>
  <c r="N366" i="6"/>
  <c r="P367" i="6"/>
  <c r="N367" i="6"/>
  <c r="N368" i="6"/>
  <c r="N369" i="6"/>
  <c r="P370" i="6"/>
  <c r="N370" i="6"/>
  <c r="P371" i="6"/>
  <c r="N371" i="6"/>
  <c r="P372" i="6"/>
  <c r="N372" i="6"/>
  <c r="N373" i="6"/>
  <c r="P374" i="6"/>
  <c r="N374" i="6"/>
  <c r="P375" i="6"/>
  <c r="N375" i="6"/>
  <c r="P376" i="6"/>
  <c r="N376" i="6"/>
  <c r="N377" i="6"/>
  <c r="P378" i="6"/>
  <c r="N378" i="6"/>
  <c r="P379" i="6"/>
  <c r="N379" i="6"/>
  <c r="P380" i="6"/>
  <c r="N380" i="6"/>
  <c r="N381" i="6"/>
  <c r="P382" i="6"/>
  <c r="N382" i="6"/>
  <c r="P383" i="6"/>
  <c r="N383" i="6"/>
  <c r="N384" i="6"/>
  <c r="N385" i="6"/>
  <c r="P386" i="6"/>
  <c r="N386" i="6"/>
  <c r="P387" i="6"/>
  <c r="N387" i="6"/>
  <c r="P388" i="6"/>
  <c r="N388" i="6"/>
  <c r="P389" i="6"/>
  <c r="N389" i="6"/>
  <c r="P390" i="6"/>
  <c r="N390" i="6"/>
  <c r="P391" i="6"/>
  <c r="N391" i="6"/>
  <c r="P392" i="6"/>
  <c r="N392" i="6"/>
  <c r="P393" i="6"/>
  <c r="N393" i="6"/>
  <c r="P394" i="6"/>
  <c r="N394" i="6"/>
  <c r="P395" i="6"/>
  <c r="N395" i="6"/>
  <c r="P396" i="6"/>
  <c r="N396" i="6"/>
  <c r="P397" i="6"/>
  <c r="N397" i="6"/>
  <c r="P398" i="6"/>
  <c r="N398" i="6"/>
  <c r="P399" i="6"/>
  <c r="N399" i="6"/>
  <c r="P400" i="6"/>
  <c r="N400" i="6"/>
  <c r="P401" i="6"/>
  <c r="N401" i="6"/>
  <c r="P402" i="6"/>
  <c r="N402" i="6"/>
  <c r="P403" i="6"/>
  <c r="N403" i="6"/>
  <c r="P404" i="6"/>
  <c r="N404" i="6"/>
  <c r="P405" i="6"/>
  <c r="N405" i="6"/>
  <c r="P406" i="6"/>
  <c r="N406" i="6"/>
  <c r="P407" i="6"/>
  <c r="N407" i="6"/>
  <c r="P408" i="6"/>
  <c r="N408" i="6"/>
  <c r="P409" i="6"/>
  <c r="N409" i="6"/>
  <c r="P410" i="6"/>
  <c r="N410" i="6"/>
  <c r="P411" i="6"/>
  <c r="N411" i="6"/>
  <c r="P412" i="6"/>
  <c r="N412" i="6"/>
  <c r="P413" i="6"/>
  <c r="N413" i="6"/>
  <c r="P414" i="6"/>
  <c r="N414" i="6"/>
  <c r="P415" i="6"/>
  <c r="N415" i="6"/>
  <c r="P416" i="6"/>
  <c r="N416" i="6"/>
  <c r="P417" i="6"/>
  <c r="N417" i="6"/>
  <c r="P418" i="6"/>
  <c r="N418" i="6"/>
  <c r="P419" i="6"/>
  <c r="N419" i="6"/>
  <c r="P420" i="6"/>
  <c r="N420" i="6"/>
  <c r="P421" i="6"/>
  <c r="N421" i="6"/>
  <c r="P422" i="6"/>
  <c r="N422" i="6"/>
  <c r="P423" i="6"/>
  <c r="N423" i="6"/>
  <c r="P424" i="6"/>
  <c r="N424" i="6"/>
  <c r="P425" i="6"/>
  <c r="N425" i="6"/>
  <c r="P426" i="6"/>
  <c r="N426" i="6"/>
  <c r="P427" i="6"/>
  <c r="N427" i="6"/>
  <c r="P428" i="6"/>
  <c r="N428" i="6"/>
  <c r="N429" i="6"/>
  <c r="P430" i="6"/>
  <c r="N430" i="6"/>
  <c r="P431" i="6"/>
  <c r="N431" i="6"/>
  <c r="P432" i="6"/>
  <c r="N432" i="6"/>
  <c r="P433" i="6"/>
  <c r="N433" i="6"/>
  <c r="P434" i="6"/>
  <c r="N434" i="6"/>
  <c r="P435" i="6"/>
  <c r="N435" i="6"/>
  <c r="P436" i="6"/>
  <c r="N436" i="6"/>
  <c r="P437" i="6"/>
  <c r="N437" i="6"/>
  <c r="P438" i="6"/>
  <c r="N438" i="6"/>
  <c r="P439" i="6"/>
  <c r="N439" i="6"/>
  <c r="P440" i="6"/>
  <c r="N440" i="6"/>
  <c r="P441" i="6"/>
  <c r="N441" i="6"/>
  <c r="P442" i="6"/>
  <c r="N442" i="6"/>
  <c r="P443" i="6"/>
  <c r="N443" i="6"/>
  <c r="P444" i="6"/>
  <c r="N444" i="6"/>
  <c r="P445" i="6"/>
  <c r="N445" i="6"/>
  <c r="P446" i="6"/>
  <c r="N446" i="6"/>
  <c r="P447" i="6"/>
  <c r="N447" i="6"/>
  <c r="P448" i="6"/>
  <c r="N448" i="6"/>
  <c r="N449" i="6"/>
  <c r="N450" i="6"/>
  <c r="P451" i="6"/>
  <c r="N451" i="6"/>
  <c r="P452" i="6"/>
  <c r="N452" i="6"/>
  <c r="P453" i="6"/>
  <c r="N453" i="6"/>
  <c r="P454" i="6"/>
  <c r="N454" i="6"/>
  <c r="P455" i="6"/>
  <c r="N455" i="6"/>
  <c r="P456" i="6"/>
  <c r="N456" i="6"/>
  <c r="P457" i="6"/>
  <c r="N457" i="6"/>
  <c r="N458" i="6"/>
  <c r="P459" i="6"/>
  <c r="N459" i="6"/>
  <c r="P460" i="6"/>
  <c r="N460" i="6"/>
  <c r="P461" i="6"/>
  <c r="N461" i="6"/>
  <c r="N462" i="6"/>
  <c r="P463" i="6"/>
  <c r="N463" i="6"/>
  <c r="P464" i="6"/>
  <c r="N464" i="6"/>
  <c r="P465" i="6"/>
  <c r="N465" i="6"/>
  <c r="N466" i="6"/>
  <c r="P467" i="6"/>
  <c r="N467" i="6"/>
  <c r="P468" i="6"/>
  <c r="N468" i="6"/>
  <c r="P469" i="6"/>
  <c r="N469" i="6"/>
  <c r="N470" i="6"/>
  <c r="P471" i="6"/>
  <c r="N471" i="6"/>
  <c r="P472" i="6"/>
  <c r="N472" i="6"/>
  <c r="P473" i="6"/>
  <c r="N473" i="6"/>
  <c r="N474" i="6"/>
  <c r="P475" i="6"/>
  <c r="N475" i="6"/>
  <c r="P476" i="6"/>
  <c r="N476" i="6"/>
  <c r="P477" i="6"/>
  <c r="N477" i="6"/>
  <c r="N478" i="6"/>
  <c r="P479" i="6"/>
  <c r="N479" i="6"/>
  <c r="P480" i="6"/>
  <c r="N480" i="6"/>
  <c r="P481" i="6"/>
  <c r="N481" i="6"/>
  <c r="N482" i="6"/>
  <c r="P483" i="6"/>
  <c r="N483" i="6"/>
  <c r="P484" i="6"/>
  <c r="N484" i="6"/>
  <c r="P485" i="6"/>
  <c r="N485" i="6"/>
  <c r="N486" i="6"/>
  <c r="P487" i="6"/>
  <c r="N487" i="6"/>
  <c r="P488" i="6"/>
  <c r="N488" i="6"/>
  <c r="P489" i="6"/>
  <c r="N489" i="6"/>
  <c r="N490" i="6"/>
  <c r="P491" i="6"/>
  <c r="N491" i="6"/>
  <c r="P492" i="6"/>
  <c r="N492" i="6"/>
  <c r="P493" i="6"/>
  <c r="N493" i="6"/>
  <c r="N494" i="6"/>
  <c r="P495" i="6"/>
  <c r="N495" i="6"/>
  <c r="P496" i="6"/>
  <c r="N496" i="6"/>
  <c r="P497" i="6"/>
  <c r="N497" i="6"/>
  <c r="N498" i="6"/>
  <c r="P499" i="6"/>
  <c r="N499" i="6"/>
  <c r="P500" i="6"/>
  <c r="N500" i="6"/>
  <c r="N501" i="6"/>
  <c r="N502" i="6"/>
  <c r="P503" i="6"/>
  <c r="N503" i="6"/>
  <c r="P504" i="6"/>
  <c r="N504" i="6"/>
  <c r="P505" i="6"/>
  <c r="N505" i="6"/>
  <c r="N506" i="6"/>
  <c r="P507" i="6"/>
  <c r="N507" i="6"/>
  <c r="P508" i="6"/>
  <c r="N508" i="6"/>
  <c r="P509" i="6"/>
  <c r="N509" i="6"/>
  <c r="N510" i="6"/>
  <c r="P511" i="6"/>
  <c r="N511" i="6"/>
  <c r="P512" i="6"/>
  <c r="N512" i="6"/>
  <c r="P513" i="6"/>
  <c r="N513" i="6"/>
  <c r="N514" i="6"/>
  <c r="P515" i="6"/>
  <c r="N515" i="6"/>
  <c r="P516" i="6"/>
  <c r="N516" i="6"/>
  <c r="N517" i="6"/>
  <c r="N518" i="6"/>
  <c r="P519" i="6"/>
  <c r="N519" i="6"/>
  <c r="P520" i="6"/>
  <c r="N520" i="6"/>
  <c r="P521" i="6"/>
  <c r="N521" i="6"/>
  <c r="N522" i="6"/>
  <c r="P523" i="6"/>
  <c r="N523" i="6"/>
  <c r="P524" i="6"/>
  <c r="N524" i="6"/>
  <c r="P525" i="6"/>
  <c r="N525" i="6"/>
  <c r="P526" i="6"/>
  <c r="N526" i="6"/>
  <c r="P527" i="6"/>
  <c r="N527" i="6"/>
  <c r="P528" i="6"/>
  <c r="N528" i="6"/>
  <c r="P529" i="6"/>
  <c r="N529" i="6"/>
  <c r="P530" i="6"/>
  <c r="N530" i="6"/>
  <c r="P531" i="6"/>
  <c r="N531" i="6"/>
  <c r="P532" i="6"/>
  <c r="N532" i="6"/>
  <c r="P533" i="6"/>
  <c r="N533" i="6"/>
  <c r="P534" i="6"/>
  <c r="N534" i="6"/>
  <c r="P535" i="6"/>
  <c r="N535" i="6"/>
  <c r="N536" i="6"/>
  <c r="N537" i="6"/>
  <c r="P538" i="6"/>
  <c r="N538" i="6"/>
  <c r="P539" i="6"/>
  <c r="N539" i="6"/>
  <c r="N540" i="6"/>
  <c r="N541" i="6"/>
  <c r="P542" i="6"/>
  <c r="N542" i="6"/>
  <c r="P543" i="6"/>
  <c r="N543" i="6"/>
  <c r="P544" i="6"/>
  <c r="N544" i="6"/>
  <c r="N545" i="6"/>
  <c r="P546" i="6"/>
  <c r="N546" i="6"/>
  <c r="P547" i="6"/>
  <c r="N547" i="6"/>
  <c r="N548" i="6"/>
  <c r="N549" i="6"/>
  <c r="P550" i="6"/>
  <c r="N550" i="6"/>
  <c r="P551" i="6"/>
  <c r="N551" i="6"/>
  <c r="P552" i="6"/>
  <c r="N552" i="6"/>
  <c r="N553" i="6"/>
  <c r="P554" i="6"/>
  <c r="N554" i="6"/>
  <c r="P555" i="6"/>
  <c r="N555" i="6"/>
  <c r="N556" i="6"/>
  <c r="N557" i="6"/>
  <c r="P558" i="6"/>
  <c r="N558" i="6"/>
  <c r="P559" i="6"/>
  <c r="N559" i="6"/>
  <c r="N560" i="6"/>
  <c r="N561" i="6"/>
  <c r="P562" i="6"/>
  <c r="N562" i="6"/>
  <c r="P563" i="6"/>
  <c r="N563" i="6"/>
  <c r="N564" i="6"/>
  <c r="N565" i="6"/>
  <c r="P566" i="6"/>
  <c r="N566" i="6"/>
  <c r="P567" i="6"/>
  <c r="N567" i="6"/>
  <c r="P568" i="6"/>
  <c r="N568" i="6"/>
  <c r="N569" i="6"/>
  <c r="P570" i="6"/>
  <c r="N570" i="6"/>
  <c r="P571" i="6"/>
  <c r="N571" i="6"/>
  <c r="N572" i="6"/>
  <c r="N573" i="6"/>
  <c r="P574" i="6"/>
  <c r="N574" i="6"/>
  <c r="P575" i="6"/>
  <c r="N575" i="6"/>
  <c r="N576" i="6"/>
  <c r="N577" i="6"/>
  <c r="P578" i="6"/>
  <c r="N578" i="6"/>
  <c r="P579" i="6"/>
  <c r="N579" i="6"/>
  <c r="N580" i="6"/>
  <c r="N581" i="6"/>
  <c r="P582" i="6"/>
  <c r="N582" i="6"/>
  <c r="P583" i="6"/>
  <c r="N583" i="6"/>
  <c r="P584" i="6"/>
  <c r="N584" i="6"/>
  <c r="N585" i="6"/>
  <c r="P586" i="6"/>
  <c r="N586" i="6"/>
  <c r="P587" i="6"/>
  <c r="N587" i="6"/>
  <c r="N588" i="6"/>
  <c r="N589" i="6"/>
  <c r="P590" i="6"/>
  <c r="N590" i="6"/>
  <c r="P591" i="6"/>
  <c r="N591" i="6"/>
  <c r="N592" i="6"/>
  <c r="N593" i="6"/>
  <c r="P594" i="6"/>
  <c r="N594" i="6"/>
  <c r="P595" i="6"/>
  <c r="N595" i="6"/>
  <c r="N596" i="6"/>
  <c r="N597" i="6"/>
  <c r="P598" i="6"/>
  <c r="N598" i="6"/>
  <c r="P599" i="6"/>
  <c r="N599" i="6"/>
  <c r="P600" i="6"/>
  <c r="N600" i="6"/>
  <c r="N601" i="6"/>
  <c r="P602" i="6"/>
  <c r="N602" i="6"/>
  <c r="P603" i="6"/>
  <c r="N603" i="6"/>
  <c r="N604" i="6"/>
  <c r="N605" i="6"/>
  <c r="P606" i="6"/>
  <c r="N606" i="6"/>
  <c r="P607" i="6"/>
  <c r="N607" i="6"/>
  <c r="N608" i="6"/>
  <c r="N609" i="6"/>
  <c r="P610" i="6"/>
  <c r="N610" i="6"/>
  <c r="P611" i="6"/>
  <c r="N611" i="6"/>
  <c r="N612" i="6"/>
  <c r="N613" i="6"/>
  <c r="P614" i="6"/>
  <c r="N614" i="6"/>
  <c r="P615" i="6"/>
  <c r="N615" i="6"/>
  <c r="P616" i="6"/>
  <c r="N616" i="6"/>
  <c r="N617" i="6"/>
  <c r="P618" i="6"/>
  <c r="N618" i="6"/>
  <c r="P619" i="6"/>
  <c r="N619" i="6"/>
  <c r="N620" i="6"/>
  <c r="N621" i="6"/>
  <c r="P622" i="6"/>
  <c r="N622" i="6"/>
  <c r="P623" i="6"/>
  <c r="N623" i="6"/>
  <c r="N624" i="6"/>
  <c r="N625" i="6"/>
  <c r="P626" i="6"/>
  <c r="N626" i="6"/>
  <c r="P627" i="6"/>
  <c r="N627" i="6"/>
  <c r="N628" i="6"/>
  <c r="N629" i="6"/>
  <c r="P630" i="6"/>
  <c r="N630" i="6"/>
  <c r="P631" i="6"/>
  <c r="N631" i="6"/>
  <c r="P632" i="6"/>
  <c r="N632" i="6"/>
  <c r="P633" i="6"/>
  <c r="N633" i="6"/>
  <c r="P634" i="6"/>
  <c r="N634" i="6"/>
  <c r="P635" i="6"/>
  <c r="N635" i="6"/>
  <c r="P636" i="6"/>
  <c r="N636" i="6"/>
  <c r="P637" i="6"/>
  <c r="N637" i="6"/>
  <c r="P638" i="6"/>
  <c r="N638" i="6"/>
  <c r="P639" i="6"/>
  <c r="N639" i="6"/>
  <c r="P640" i="6"/>
  <c r="N640" i="6"/>
  <c r="P641" i="6"/>
  <c r="N641" i="6"/>
  <c r="P642" i="6"/>
  <c r="N642" i="6"/>
  <c r="P643" i="6"/>
  <c r="N643" i="6"/>
  <c r="P644" i="6"/>
  <c r="N644" i="6"/>
  <c r="P645" i="6"/>
  <c r="N645" i="6"/>
  <c r="P646" i="6"/>
  <c r="N646" i="6"/>
  <c r="P647" i="6"/>
  <c r="N647" i="6"/>
  <c r="P648" i="6"/>
  <c r="N648" i="6"/>
  <c r="P649" i="6"/>
  <c r="N649" i="6"/>
  <c r="P650" i="6"/>
  <c r="N650" i="6"/>
  <c r="P651" i="6"/>
  <c r="N651" i="6"/>
  <c r="P652" i="6"/>
  <c r="N652" i="6"/>
  <c r="P653" i="6"/>
  <c r="N653" i="6"/>
  <c r="P654" i="6"/>
  <c r="N654" i="6"/>
  <c r="P655" i="6"/>
  <c r="N655" i="6"/>
  <c r="P656" i="6"/>
  <c r="N656" i="6"/>
  <c r="P657" i="6"/>
  <c r="N657" i="6"/>
  <c r="P658" i="6"/>
  <c r="N658" i="6"/>
  <c r="P659" i="6"/>
  <c r="N659" i="6"/>
  <c r="P660" i="6"/>
  <c r="N660" i="6"/>
  <c r="P661" i="6"/>
  <c r="N661" i="6"/>
  <c r="P662" i="6"/>
  <c r="N662" i="6"/>
  <c r="P663" i="6"/>
  <c r="N663" i="6"/>
  <c r="P664" i="6"/>
  <c r="N664" i="6"/>
  <c r="P665" i="6"/>
  <c r="N665" i="6"/>
  <c r="P666" i="6"/>
  <c r="N666" i="6"/>
  <c r="P667" i="6"/>
  <c r="N667" i="6"/>
  <c r="P668" i="6"/>
  <c r="N668" i="6"/>
  <c r="P669" i="6"/>
  <c r="N669" i="6"/>
  <c r="P670" i="6"/>
  <c r="N670" i="6"/>
  <c r="P671" i="6"/>
  <c r="N671" i="6"/>
  <c r="P672" i="6"/>
  <c r="N672" i="6"/>
  <c r="P673" i="6"/>
  <c r="N673" i="6"/>
  <c r="P674" i="6"/>
  <c r="N674" i="6"/>
  <c r="P675" i="6"/>
  <c r="N675" i="6"/>
  <c r="P676" i="6"/>
  <c r="N676" i="6"/>
  <c r="P677" i="6"/>
  <c r="N677" i="6"/>
  <c r="P678" i="6"/>
  <c r="N678" i="6"/>
  <c r="P679" i="6"/>
  <c r="N679" i="6"/>
  <c r="P680" i="6"/>
  <c r="N680" i="6"/>
  <c r="P681" i="6"/>
  <c r="N681" i="6"/>
  <c r="P682" i="6"/>
  <c r="N682" i="6"/>
  <c r="P683" i="6"/>
  <c r="N683" i="6"/>
  <c r="P684" i="6"/>
  <c r="N684" i="6"/>
  <c r="P685" i="6"/>
  <c r="N685" i="6"/>
  <c r="P686" i="6"/>
  <c r="N686" i="6"/>
  <c r="P687" i="6"/>
  <c r="N687" i="6"/>
  <c r="P688" i="6"/>
  <c r="N688" i="6"/>
  <c r="P689" i="6"/>
  <c r="N689" i="6"/>
  <c r="P690" i="6"/>
  <c r="N690" i="6"/>
  <c r="P691" i="6"/>
  <c r="N691" i="6"/>
  <c r="P692" i="6"/>
  <c r="N692" i="6"/>
  <c r="P693" i="6"/>
  <c r="N693" i="6"/>
  <c r="P694" i="6"/>
  <c r="N694" i="6"/>
  <c r="P695" i="6"/>
  <c r="N695" i="6"/>
  <c r="P696" i="6"/>
  <c r="N696" i="6"/>
  <c r="P697" i="6"/>
  <c r="N697" i="6"/>
  <c r="P698" i="6"/>
  <c r="N698" i="6"/>
  <c r="P699" i="6"/>
  <c r="N699" i="6"/>
  <c r="P700" i="6"/>
  <c r="N700" i="6"/>
  <c r="P701" i="6"/>
  <c r="N701" i="6"/>
  <c r="P702" i="6"/>
  <c r="N702" i="6"/>
  <c r="P703" i="6"/>
  <c r="N703" i="6"/>
  <c r="P704" i="6"/>
  <c r="N704" i="6"/>
  <c r="P705" i="6"/>
  <c r="N705" i="6"/>
  <c r="P706" i="6"/>
  <c r="N706" i="6"/>
  <c r="P707" i="6"/>
  <c r="N707" i="6"/>
  <c r="P708" i="6"/>
  <c r="N708" i="6"/>
  <c r="P709" i="6"/>
  <c r="N709" i="6"/>
  <c r="P710" i="6"/>
  <c r="N710" i="6"/>
  <c r="P711" i="6"/>
  <c r="N711" i="6"/>
  <c r="P712" i="6"/>
  <c r="N712" i="6"/>
  <c r="P713" i="6"/>
  <c r="N713" i="6"/>
  <c r="P714" i="6"/>
  <c r="N714" i="6"/>
  <c r="P715" i="6"/>
  <c r="N715" i="6"/>
  <c r="P716" i="6"/>
  <c r="N716" i="6"/>
  <c r="P717" i="6"/>
  <c r="N717" i="6"/>
  <c r="P718" i="6"/>
  <c r="N718" i="6"/>
  <c r="P719" i="6"/>
  <c r="N719" i="6"/>
  <c r="P720" i="6"/>
  <c r="N720" i="6"/>
  <c r="P721" i="6"/>
  <c r="N721" i="6"/>
  <c r="P722" i="6"/>
  <c r="N722" i="6"/>
  <c r="P723" i="6"/>
  <c r="N723" i="6"/>
  <c r="P724" i="6"/>
  <c r="N724" i="6"/>
  <c r="P725" i="6"/>
  <c r="N725" i="6"/>
  <c r="P726" i="6"/>
  <c r="N726" i="6"/>
  <c r="P727" i="6"/>
  <c r="N727" i="6"/>
  <c r="P728" i="6"/>
  <c r="N728" i="6"/>
  <c r="P729" i="6"/>
  <c r="N729" i="6"/>
  <c r="P730" i="6"/>
  <c r="N730" i="6"/>
  <c r="P731" i="6"/>
  <c r="N731" i="6"/>
  <c r="P732" i="6"/>
  <c r="N732" i="6"/>
  <c r="P733" i="6"/>
  <c r="N733" i="6"/>
  <c r="P734" i="6"/>
  <c r="N734" i="6"/>
  <c r="P735" i="6"/>
  <c r="N735" i="6"/>
  <c r="P736" i="6"/>
  <c r="N736" i="6"/>
  <c r="P737" i="6"/>
  <c r="N737" i="6"/>
  <c r="P738" i="6"/>
  <c r="N738" i="6"/>
  <c r="N739" i="6"/>
  <c r="N740" i="6"/>
  <c r="P741" i="6"/>
  <c r="N741" i="6"/>
  <c r="P742" i="6"/>
  <c r="N742" i="6"/>
  <c r="P743" i="6"/>
  <c r="N743" i="6"/>
  <c r="N744" i="6"/>
  <c r="N745" i="6"/>
  <c r="P746" i="6"/>
  <c r="N746" i="6"/>
  <c r="P747" i="6"/>
  <c r="N747" i="6"/>
  <c r="N748" i="6"/>
  <c r="P749" i="6"/>
  <c r="N749" i="6"/>
  <c r="P750" i="6"/>
  <c r="N750" i="6"/>
  <c r="P751" i="6"/>
  <c r="N751" i="6"/>
  <c r="N752" i="6"/>
  <c r="P753" i="6"/>
  <c r="N753" i="6"/>
  <c r="P754" i="6"/>
  <c r="N754" i="6"/>
  <c r="P755" i="6"/>
  <c r="N755" i="6"/>
  <c r="P756" i="6"/>
  <c r="N756" i="6"/>
  <c r="P757" i="6"/>
  <c r="N757" i="6"/>
  <c r="P758" i="6"/>
  <c r="N758" i="6"/>
  <c r="P759" i="6"/>
  <c r="N759" i="6"/>
  <c r="N760" i="6"/>
  <c r="N761" i="6"/>
  <c r="P762" i="6"/>
  <c r="N762" i="6"/>
  <c r="P763" i="6"/>
  <c r="N763" i="6"/>
  <c r="N764" i="6"/>
  <c r="P765" i="6"/>
  <c r="N765" i="6"/>
  <c r="P766" i="6"/>
  <c r="N766" i="6"/>
  <c r="P767" i="6"/>
  <c r="N767" i="6"/>
  <c r="N768" i="6"/>
  <c r="N769" i="6"/>
  <c r="P770" i="6"/>
  <c r="N770" i="6"/>
  <c r="P771" i="6"/>
  <c r="N771" i="6"/>
  <c r="P772" i="6"/>
  <c r="N772" i="6"/>
  <c r="P773" i="6"/>
  <c r="N773" i="6"/>
  <c r="P774" i="6"/>
  <c r="N774" i="6"/>
  <c r="P775" i="6"/>
  <c r="N775" i="6"/>
  <c r="N776" i="6"/>
  <c r="N777" i="6"/>
  <c r="P778" i="6"/>
  <c r="N778" i="6"/>
  <c r="P779" i="6"/>
  <c r="N779" i="6"/>
  <c r="P780" i="6"/>
  <c r="N780" i="6"/>
  <c r="P781" i="6"/>
  <c r="N781" i="6"/>
  <c r="P782" i="6"/>
  <c r="N782" i="6"/>
  <c r="P783" i="6"/>
  <c r="N783" i="6"/>
  <c r="N784" i="6"/>
  <c r="P785" i="6"/>
  <c r="N785" i="6"/>
  <c r="P786" i="6"/>
  <c r="N786" i="6"/>
  <c r="N787" i="6"/>
  <c r="P788" i="6"/>
  <c r="N788" i="6"/>
  <c r="N789" i="6"/>
  <c r="P790" i="6"/>
  <c r="N790" i="6"/>
  <c r="N791" i="6"/>
  <c r="P792" i="6"/>
  <c r="N792" i="6"/>
  <c r="N793" i="6"/>
  <c r="P794" i="6"/>
  <c r="N794" i="6"/>
  <c r="N795" i="6"/>
  <c r="P796" i="6"/>
  <c r="N796" i="6"/>
  <c r="N797" i="6"/>
  <c r="P798" i="6"/>
  <c r="N798" i="6"/>
  <c r="N799" i="6"/>
  <c r="P800" i="6"/>
  <c r="N800" i="6"/>
  <c r="N801" i="6"/>
  <c r="P802" i="6"/>
  <c r="N802" i="6"/>
  <c r="N803" i="6"/>
  <c r="P804" i="6"/>
  <c r="N804" i="6"/>
  <c r="N805" i="6"/>
  <c r="P806" i="6"/>
  <c r="N806" i="6"/>
  <c r="N807" i="6"/>
  <c r="P808" i="6"/>
  <c r="N808" i="6"/>
  <c r="N809" i="6"/>
  <c r="P810" i="6"/>
  <c r="N810" i="6"/>
  <c r="N811" i="6"/>
  <c r="P812" i="6"/>
  <c r="N812" i="6"/>
  <c r="N813" i="6"/>
  <c r="P814" i="6"/>
  <c r="N814" i="6"/>
  <c r="N815" i="6"/>
  <c r="P816" i="6"/>
  <c r="N816" i="6"/>
  <c r="N817" i="6"/>
  <c r="P818" i="6"/>
  <c r="N818" i="6"/>
  <c r="N819" i="6"/>
  <c r="P820" i="6"/>
  <c r="N820" i="6"/>
  <c r="N821" i="6"/>
  <c r="P822" i="6"/>
  <c r="N822" i="6"/>
  <c r="N823" i="6"/>
  <c r="P824" i="6"/>
  <c r="N824" i="6"/>
  <c r="N825" i="6"/>
  <c r="P826" i="6"/>
  <c r="N826" i="6"/>
  <c r="N827" i="6"/>
  <c r="P828" i="6"/>
  <c r="N828" i="6"/>
  <c r="N829" i="6"/>
  <c r="P830" i="6"/>
  <c r="N830" i="6"/>
  <c r="N831" i="6"/>
  <c r="P832" i="6"/>
  <c r="N832" i="6"/>
  <c r="N833" i="6"/>
  <c r="P834" i="6"/>
  <c r="N834" i="6"/>
  <c r="N835" i="6"/>
  <c r="P836" i="6"/>
  <c r="N836" i="6"/>
  <c r="N837" i="6"/>
  <c r="P838" i="6"/>
  <c r="N838" i="6"/>
  <c r="N839" i="6"/>
  <c r="P840" i="6"/>
  <c r="N840" i="6"/>
  <c r="N841" i="6"/>
  <c r="P842" i="6"/>
  <c r="N842" i="6"/>
  <c r="N843" i="6"/>
  <c r="P844" i="6"/>
  <c r="N844" i="6"/>
  <c r="N845" i="6"/>
  <c r="P846" i="6"/>
  <c r="N846" i="6"/>
  <c r="N847" i="6"/>
  <c r="P848" i="6"/>
  <c r="N848" i="6"/>
  <c r="N849" i="6"/>
  <c r="P850" i="6"/>
  <c r="N850" i="6"/>
  <c r="N851" i="6"/>
  <c r="P852" i="6"/>
  <c r="N852" i="6"/>
  <c r="N853" i="6"/>
  <c r="P854" i="6"/>
  <c r="N854" i="6"/>
  <c r="N855" i="6"/>
  <c r="P856" i="6"/>
  <c r="N856" i="6"/>
  <c r="N857" i="6"/>
  <c r="P858" i="6"/>
  <c r="N858" i="6"/>
  <c r="N859" i="6"/>
  <c r="P860" i="6"/>
  <c r="N860" i="6"/>
  <c r="N861" i="6"/>
  <c r="P862" i="6"/>
  <c r="N862" i="6"/>
  <c r="N863" i="6"/>
  <c r="P864" i="6"/>
  <c r="N864" i="6"/>
  <c r="N865" i="6"/>
  <c r="P866" i="6"/>
  <c r="N866" i="6"/>
  <c r="N867" i="6"/>
  <c r="P868" i="6"/>
  <c r="N868" i="6"/>
  <c r="N869" i="6"/>
  <c r="P870" i="6"/>
  <c r="N870" i="6"/>
  <c r="N871" i="6"/>
  <c r="P872" i="6"/>
  <c r="N872" i="6"/>
  <c r="N873" i="6"/>
  <c r="P874" i="6"/>
  <c r="N874" i="6"/>
  <c r="N875" i="6"/>
  <c r="P876" i="6"/>
  <c r="N876" i="6"/>
  <c r="N877" i="6"/>
  <c r="P878" i="6"/>
  <c r="N878" i="6"/>
  <c r="N879" i="6"/>
  <c r="P880" i="6"/>
  <c r="N880" i="6"/>
  <c r="N881" i="6"/>
  <c r="P882" i="6"/>
  <c r="N882" i="6"/>
  <c r="N883" i="6"/>
  <c r="P884" i="6"/>
  <c r="N884" i="6"/>
  <c r="N885" i="6"/>
  <c r="P886" i="6"/>
  <c r="N886" i="6"/>
  <c r="N887" i="6"/>
  <c r="P888" i="6"/>
  <c r="N888" i="6"/>
  <c r="N889" i="6"/>
  <c r="P890" i="6"/>
  <c r="N890" i="6"/>
  <c r="N891" i="6"/>
  <c r="P892" i="6"/>
  <c r="N892" i="6"/>
  <c r="N893" i="6"/>
  <c r="P894" i="6"/>
  <c r="N894" i="6"/>
  <c r="N895" i="6"/>
  <c r="P896" i="6"/>
  <c r="N896" i="6"/>
  <c r="N897" i="6"/>
  <c r="P898" i="6"/>
  <c r="N898" i="6"/>
  <c r="N899" i="6"/>
  <c r="P900" i="6"/>
  <c r="N900" i="6"/>
  <c r="N901" i="6"/>
  <c r="P902" i="6"/>
  <c r="N902" i="6"/>
  <c r="N903" i="6"/>
  <c r="P904" i="6"/>
  <c r="N904" i="6"/>
  <c r="N905" i="6"/>
  <c r="P906" i="6"/>
  <c r="N906" i="6"/>
  <c r="N907" i="6"/>
  <c r="P908" i="6"/>
  <c r="N908" i="6"/>
  <c r="N909" i="6"/>
  <c r="P910" i="6"/>
  <c r="N910" i="6"/>
  <c r="N911" i="6"/>
  <c r="P912" i="6"/>
  <c r="N912" i="6"/>
  <c r="N913" i="6"/>
  <c r="P914" i="6"/>
  <c r="N914" i="6"/>
  <c r="P915" i="6"/>
  <c r="N915" i="6"/>
  <c r="P916" i="6"/>
  <c r="N916" i="6"/>
  <c r="N917" i="6"/>
  <c r="P918" i="6"/>
  <c r="N918" i="6"/>
  <c r="P919" i="6"/>
  <c r="N919" i="6"/>
  <c r="P920" i="6"/>
  <c r="N920" i="6"/>
  <c r="N921" i="6"/>
  <c r="P922" i="6"/>
  <c r="N922" i="6"/>
  <c r="P923" i="6"/>
  <c r="N923" i="6"/>
  <c r="N924" i="6"/>
  <c r="N925" i="6"/>
  <c r="P926" i="6"/>
  <c r="N926" i="6"/>
  <c r="P927" i="6"/>
  <c r="N927" i="6"/>
  <c r="N928" i="6"/>
  <c r="N929" i="6"/>
  <c r="P930" i="6"/>
  <c r="N930" i="6"/>
  <c r="P931" i="6"/>
  <c r="N931" i="6"/>
  <c r="P932" i="6"/>
  <c r="N932" i="6"/>
  <c r="P933" i="6"/>
  <c r="N933" i="6"/>
  <c r="P934" i="6"/>
  <c r="N934" i="6"/>
  <c r="P935" i="6"/>
  <c r="N935" i="6"/>
  <c r="N936" i="6"/>
  <c r="P937" i="6"/>
  <c r="N937" i="6"/>
  <c r="N938" i="6"/>
  <c r="P939" i="6"/>
  <c r="N939" i="6"/>
  <c r="N940" i="6"/>
  <c r="P941" i="6"/>
  <c r="N941" i="6"/>
  <c r="N942" i="6"/>
  <c r="P943" i="6"/>
  <c r="N943" i="6"/>
  <c r="N944" i="6"/>
  <c r="P945" i="6"/>
  <c r="N945" i="6"/>
  <c r="N946" i="6"/>
  <c r="P947" i="6"/>
  <c r="N947" i="6"/>
  <c r="N948" i="6"/>
  <c r="P949" i="6"/>
  <c r="N949" i="6"/>
  <c r="N950" i="6"/>
  <c r="P951" i="6"/>
  <c r="N951" i="6"/>
  <c r="N952" i="6"/>
  <c r="P953" i="6"/>
  <c r="N953" i="6"/>
  <c r="N954" i="6"/>
  <c r="P955" i="6"/>
  <c r="N955" i="6"/>
  <c r="N956" i="6"/>
  <c r="P957" i="6"/>
  <c r="N957" i="6"/>
  <c r="N958" i="6"/>
  <c r="P959" i="6"/>
  <c r="N959" i="6"/>
  <c r="N960" i="6"/>
  <c r="P961" i="6"/>
  <c r="N961" i="6"/>
  <c r="N962" i="6"/>
  <c r="P963" i="6"/>
  <c r="N963" i="6"/>
  <c r="P964" i="6"/>
  <c r="N964" i="6"/>
  <c r="P965" i="6"/>
  <c r="N965" i="6"/>
  <c r="P966" i="6"/>
  <c r="N966" i="6"/>
  <c r="N967" i="6"/>
  <c r="P968" i="6"/>
  <c r="N968" i="6"/>
  <c r="N969" i="6"/>
  <c r="P970" i="6"/>
  <c r="N970" i="6"/>
  <c r="N971" i="6"/>
  <c r="P972" i="6"/>
  <c r="N972" i="6"/>
  <c r="N973" i="6"/>
  <c r="P974" i="6"/>
  <c r="N974" i="6"/>
  <c r="N975" i="6"/>
  <c r="P976" i="6"/>
  <c r="N976" i="6"/>
  <c r="N977" i="6"/>
  <c r="P978" i="6"/>
  <c r="N978" i="6"/>
  <c r="N979" i="6"/>
  <c r="P980" i="6"/>
  <c r="N980" i="6"/>
  <c r="N981" i="6"/>
  <c r="P982" i="6"/>
  <c r="N982" i="6"/>
  <c r="N983" i="6"/>
  <c r="P984" i="6"/>
  <c r="N984" i="6"/>
  <c r="N985" i="6"/>
  <c r="P986" i="6"/>
  <c r="N986" i="6"/>
  <c r="N987" i="6"/>
  <c r="P988" i="6"/>
  <c r="N988" i="6"/>
  <c r="N989" i="6"/>
  <c r="P990" i="6"/>
  <c r="N990" i="6"/>
  <c r="N991" i="6"/>
  <c r="P992" i="6"/>
  <c r="N992" i="6"/>
  <c r="N993" i="6"/>
  <c r="P994" i="6"/>
  <c r="N994" i="6"/>
  <c r="N995" i="6"/>
  <c r="P996" i="6"/>
  <c r="N996" i="6"/>
  <c r="N997" i="6"/>
  <c r="P998" i="6"/>
  <c r="N998" i="6"/>
  <c r="N999" i="6"/>
  <c r="P1000" i="6"/>
  <c r="N1000" i="6"/>
  <c r="N1001" i="6"/>
  <c r="P1002" i="6"/>
  <c r="N1002" i="6"/>
  <c r="N1003" i="6"/>
  <c r="P1004" i="6"/>
  <c r="N1004" i="6"/>
  <c r="N1005" i="6"/>
  <c r="P1006" i="6"/>
  <c r="N1006" i="6"/>
  <c r="N1007" i="6"/>
  <c r="P1008" i="6"/>
  <c r="N1008" i="6"/>
  <c r="N1009" i="6"/>
  <c r="P1010" i="6"/>
  <c r="N1010" i="6"/>
  <c r="N1011" i="6"/>
  <c r="P1012" i="6"/>
  <c r="N1012" i="6"/>
  <c r="N1013" i="6"/>
  <c r="P1014" i="6"/>
  <c r="N1014" i="6"/>
  <c r="N1015" i="6"/>
  <c r="P1016" i="6"/>
  <c r="N1016" i="6"/>
  <c r="N1017" i="6"/>
  <c r="P1018" i="6"/>
  <c r="N1018" i="6"/>
  <c r="N1019" i="6"/>
  <c r="P1020" i="6"/>
  <c r="N1020" i="6"/>
  <c r="N1021" i="6"/>
  <c r="P1022" i="6"/>
  <c r="N1022" i="6"/>
  <c r="N1023" i="6"/>
  <c r="P1024" i="6"/>
  <c r="N1024" i="6"/>
  <c r="N1025" i="6"/>
  <c r="P1026" i="6"/>
  <c r="N1026" i="6"/>
  <c r="N1027" i="6"/>
  <c r="P1028" i="6"/>
  <c r="N1028" i="6"/>
  <c r="N1029" i="6"/>
  <c r="P1030" i="6"/>
  <c r="N1030" i="6"/>
  <c r="N1031" i="6"/>
  <c r="P1032" i="6"/>
  <c r="N1032" i="6"/>
  <c r="N1033" i="6"/>
  <c r="P1034" i="6"/>
  <c r="N1034" i="6"/>
  <c r="N1035" i="6"/>
  <c r="P1036" i="6"/>
  <c r="N1036" i="6"/>
  <c r="N1037" i="6"/>
  <c r="P1038" i="6"/>
  <c r="N1038" i="6"/>
  <c r="N1039" i="6"/>
  <c r="P1040" i="6"/>
  <c r="N1040" i="6"/>
  <c r="N1041" i="6"/>
  <c r="P1042" i="6"/>
  <c r="N1042" i="6"/>
  <c r="N1043" i="6"/>
  <c r="P1044" i="6"/>
  <c r="N1044" i="6"/>
  <c r="N1045" i="6"/>
  <c r="P1046" i="6"/>
  <c r="N1046" i="6"/>
  <c r="N1047" i="6"/>
  <c r="P1048" i="6"/>
  <c r="N1048" i="6"/>
  <c r="N1049" i="6"/>
  <c r="P1050" i="6"/>
  <c r="N1050" i="6"/>
  <c r="N1051" i="6"/>
  <c r="P1052" i="6"/>
  <c r="N1052" i="6"/>
  <c r="N1053" i="6"/>
  <c r="P1054" i="6"/>
  <c r="N1054" i="6"/>
  <c r="N1055" i="6"/>
  <c r="P1056" i="6"/>
  <c r="N1056" i="6"/>
  <c r="N1057" i="6"/>
  <c r="P1058" i="6"/>
  <c r="N1058" i="6"/>
  <c r="N1059" i="6"/>
  <c r="P1060" i="6"/>
  <c r="N1060" i="6"/>
  <c r="N1061" i="6"/>
  <c r="P1062" i="6"/>
  <c r="N1062" i="6"/>
  <c r="N1063" i="6"/>
  <c r="P1064" i="6"/>
  <c r="N1064" i="6"/>
  <c r="N1065" i="6"/>
  <c r="P1066" i="6"/>
  <c r="N1066" i="6"/>
  <c r="N1067" i="6"/>
  <c r="P1068" i="6"/>
  <c r="N1068" i="6"/>
  <c r="N1069" i="6"/>
  <c r="P1070" i="6"/>
  <c r="N1070" i="6"/>
  <c r="N1071" i="6"/>
  <c r="P1072" i="6"/>
  <c r="N1072" i="6"/>
  <c r="P1073" i="6"/>
  <c r="N1073" i="6"/>
  <c r="P1074" i="6"/>
  <c r="N1074" i="6"/>
  <c r="N1075" i="6"/>
  <c r="P1076" i="6"/>
  <c r="N1076" i="6"/>
  <c r="P1077" i="6"/>
  <c r="N1077" i="6"/>
  <c r="N1078" i="6"/>
  <c r="N1079" i="6"/>
  <c r="P1080" i="6"/>
  <c r="N1080" i="6"/>
  <c r="P1081" i="6"/>
  <c r="N1081" i="6"/>
  <c r="P1082" i="6"/>
  <c r="N1082" i="6"/>
  <c r="N1083" i="6"/>
  <c r="P1084" i="6"/>
  <c r="N1084" i="6"/>
  <c r="P1085" i="6"/>
  <c r="N1085" i="6"/>
  <c r="P1086" i="6"/>
  <c r="N1086" i="6"/>
  <c r="N1087" i="6"/>
  <c r="P1088" i="6"/>
  <c r="N1088" i="6"/>
  <c r="P1089" i="6"/>
  <c r="N1089" i="6"/>
  <c r="N1090" i="6"/>
  <c r="N1091" i="6"/>
  <c r="P1092" i="6"/>
  <c r="N1092" i="6"/>
  <c r="P1093" i="6"/>
  <c r="N1093" i="6"/>
  <c r="N1094" i="6"/>
  <c r="N1095" i="6"/>
  <c r="P1096" i="6"/>
  <c r="N1096" i="6"/>
  <c r="P1097" i="6"/>
  <c r="N1097" i="6"/>
  <c r="P1098" i="6"/>
  <c r="N1098" i="6"/>
  <c r="N1099" i="6"/>
  <c r="P1100" i="6"/>
  <c r="N1100" i="6"/>
  <c r="P1101" i="6"/>
  <c r="N1101" i="6"/>
  <c r="P1102" i="6"/>
  <c r="N1102" i="6"/>
  <c r="N1103" i="6"/>
  <c r="P1104" i="6"/>
  <c r="N1104" i="6"/>
  <c r="P1105" i="6"/>
  <c r="N1105" i="6"/>
  <c r="N1106" i="6"/>
  <c r="N1107" i="6"/>
  <c r="P1108" i="6"/>
  <c r="N1108" i="6"/>
  <c r="P1109" i="6"/>
  <c r="N1109" i="6"/>
  <c r="N1110" i="6"/>
  <c r="N1111" i="6"/>
  <c r="P1112" i="6"/>
  <c r="N1112" i="6"/>
  <c r="P1113" i="6"/>
  <c r="N1113" i="6"/>
  <c r="P1114" i="6"/>
  <c r="N1114" i="6"/>
  <c r="N1115" i="6"/>
  <c r="P1116" i="6"/>
  <c r="N1116" i="6"/>
  <c r="P1117" i="6"/>
  <c r="N1117" i="6"/>
  <c r="P1118" i="6"/>
  <c r="N1118" i="6"/>
  <c r="N1119" i="6"/>
  <c r="P1120" i="6"/>
  <c r="N1120" i="6"/>
  <c r="P1121" i="6"/>
  <c r="N1121" i="6"/>
  <c r="N1122" i="6"/>
  <c r="N1123" i="6"/>
  <c r="P1124" i="6"/>
  <c r="N1124" i="6"/>
  <c r="P1125" i="6"/>
  <c r="N1125" i="6"/>
  <c r="N1126" i="6"/>
  <c r="N1127" i="6"/>
  <c r="P1128" i="6"/>
  <c r="N1128" i="6"/>
  <c r="P1129" i="6"/>
  <c r="N1129" i="6"/>
  <c r="P1130" i="6"/>
  <c r="N1130" i="6"/>
  <c r="N1131" i="6"/>
  <c r="P1132" i="6"/>
  <c r="N1132" i="6"/>
  <c r="P1133" i="6"/>
  <c r="N1133" i="6"/>
  <c r="P1134" i="6"/>
  <c r="N1134" i="6"/>
  <c r="N1135" i="6"/>
  <c r="P1136" i="6"/>
  <c r="N1136" i="6"/>
  <c r="P1137" i="6"/>
  <c r="N1137" i="6"/>
  <c r="N1138" i="6"/>
  <c r="N1139" i="6"/>
  <c r="P1140" i="6"/>
  <c r="N1140" i="6"/>
  <c r="P1141" i="6"/>
  <c r="N1141" i="6"/>
  <c r="N1142" i="6"/>
  <c r="N1143" i="6"/>
  <c r="P1144" i="6"/>
  <c r="N1144" i="6"/>
  <c r="P1145" i="6"/>
  <c r="N1145" i="6"/>
  <c r="P1146" i="6"/>
  <c r="N1146" i="6"/>
  <c r="N1147" i="6"/>
  <c r="P1148" i="6"/>
  <c r="N1148" i="6"/>
  <c r="P1149" i="6"/>
  <c r="N1149" i="6"/>
  <c r="P1150" i="6"/>
  <c r="N1150" i="6"/>
  <c r="N1151" i="6"/>
  <c r="P1152" i="6"/>
  <c r="N1152" i="6"/>
  <c r="P1153" i="6"/>
  <c r="N1153" i="6"/>
  <c r="N1154" i="6"/>
  <c r="N1155" i="6"/>
  <c r="P1156" i="6"/>
  <c r="N1156" i="6"/>
  <c r="P1157" i="6"/>
  <c r="N1157" i="6"/>
  <c r="N1158" i="6"/>
  <c r="N1159" i="6"/>
  <c r="P1160" i="6"/>
  <c r="N1160" i="6"/>
  <c r="P1161" i="6"/>
  <c r="N1161" i="6"/>
  <c r="P1162" i="6"/>
  <c r="N1162" i="6"/>
  <c r="N1163" i="6"/>
  <c r="P1164" i="6"/>
  <c r="N1164" i="6"/>
  <c r="P1165" i="6"/>
  <c r="N1165" i="6"/>
  <c r="P1166" i="6"/>
  <c r="N1166" i="6"/>
  <c r="N1167" i="6"/>
  <c r="P1168" i="6"/>
  <c r="N1168" i="6"/>
  <c r="P1169" i="6"/>
  <c r="N1169" i="6"/>
  <c r="N1170" i="6"/>
  <c r="N1171" i="6"/>
  <c r="P1172" i="6"/>
  <c r="N1172" i="6"/>
  <c r="P1173" i="6"/>
  <c r="N1173" i="6"/>
  <c r="N1174" i="6"/>
  <c r="N1175" i="6"/>
  <c r="P1176" i="6"/>
  <c r="N1176" i="6"/>
  <c r="P1177" i="6"/>
  <c r="N1177" i="6"/>
  <c r="N1178" i="6"/>
  <c r="N1179" i="6"/>
  <c r="P1180" i="6"/>
  <c r="N1180" i="6"/>
  <c r="P1181" i="6"/>
  <c r="N1181" i="6"/>
  <c r="P1182" i="6"/>
  <c r="N1182" i="6"/>
  <c r="N1183" i="6"/>
  <c r="P1184" i="6"/>
  <c r="N1184" i="6"/>
  <c r="P1185" i="6"/>
  <c r="N1185" i="6"/>
  <c r="N1186" i="6"/>
  <c r="N1187" i="6"/>
  <c r="P1188" i="6"/>
  <c r="N1188" i="6"/>
  <c r="P1189" i="6"/>
  <c r="N1189" i="6"/>
  <c r="N1190" i="6"/>
  <c r="N1191" i="6"/>
  <c r="P1192" i="6"/>
  <c r="N1192" i="6"/>
  <c r="P1193" i="6"/>
  <c r="N1193" i="6"/>
  <c r="N1194" i="6"/>
  <c r="N1195" i="6"/>
  <c r="P1196" i="6"/>
  <c r="N1196" i="6"/>
  <c r="P1197" i="6"/>
  <c r="N1197" i="6"/>
  <c r="P1198" i="6"/>
  <c r="N1198" i="6"/>
  <c r="N1199" i="6"/>
  <c r="P1200" i="6"/>
  <c r="N1200" i="6"/>
  <c r="P1201" i="6"/>
  <c r="N1201" i="6"/>
  <c r="N1202" i="6"/>
  <c r="N1203" i="6"/>
  <c r="P1204" i="6"/>
  <c r="N1204" i="6"/>
  <c r="P1205" i="6"/>
  <c r="N1205" i="6"/>
  <c r="N1206" i="6"/>
  <c r="N1207" i="6"/>
  <c r="P1208" i="6"/>
  <c r="N1208" i="6"/>
  <c r="P1209" i="6"/>
  <c r="N1209" i="6"/>
  <c r="N1210" i="6"/>
  <c r="P1211" i="6"/>
  <c r="N1211" i="6"/>
  <c r="P1212" i="6"/>
  <c r="N1212" i="6"/>
  <c r="P1213" i="6"/>
  <c r="N1213" i="6"/>
  <c r="P1214" i="6"/>
  <c r="N1214" i="6"/>
  <c r="P1215" i="6"/>
  <c r="N1215" i="6"/>
  <c r="P1216" i="6"/>
  <c r="N1216" i="6"/>
  <c r="P1217" i="6"/>
  <c r="N1217" i="6"/>
  <c r="P1218" i="6"/>
  <c r="N1218" i="6"/>
  <c r="P1219" i="6"/>
  <c r="N1219" i="6"/>
  <c r="P1220" i="6"/>
  <c r="N1220" i="6"/>
  <c r="P1221" i="6"/>
  <c r="N1221" i="6"/>
  <c r="P1222" i="6"/>
  <c r="N1222" i="6"/>
  <c r="P1223" i="6"/>
  <c r="N1223" i="6"/>
  <c r="P1224" i="6"/>
  <c r="N1224" i="6"/>
  <c r="P1225" i="6"/>
  <c r="N1225" i="6"/>
  <c r="P1226" i="6"/>
  <c r="N1226" i="6"/>
  <c r="P1227" i="6"/>
  <c r="N1227" i="6"/>
  <c r="P1228" i="6"/>
  <c r="N1228" i="6"/>
  <c r="P1229" i="6"/>
  <c r="N1229" i="6"/>
  <c r="P1230" i="6"/>
  <c r="N1230" i="6"/>
  <c r="P1231" i="6"/>
  <c r="N1231" i="6"/>
  <c r="P1232" i="6"/>
  <c r="N1232" i="6"/>
  <c r="P1233" i="6"/>
  <c r="N1233" i="6"/>
  <c r="P1234" i="6"/>
  <c r="N1234" i="6"/>
  <c r="P1235" i="6"/>
  <c r="N1235" i="6"/>
  <c r="P1236" i="6"/>
  <c r="N1236" i="6"/>
  <c r="P1237" i="6"/>
  <c r="N1237" i="6"/>
  <c r="P1238" i="6"/>
  <c r="N1238" i="6"/>
  <c r="P1239" i="6"/>
  <c r="N1239" i="6"/>
  <c r="P1240" i="6"/>
  <c r="N1240" i="6"/>
  <c r="P1241" i="6"/>
  <c r="N1241" i="6"/>
  <c r="P1242" i="6"/>
  <c r="N1242" i="6"/>
  <c r="P1243" i="6"/>
  <c r="N1243" i="6"/>
  <c r="P1244" i="6"/>
  <c r="N1244" i="6"/>
  <c r="P1245" i="6"/>
  <c r="N1245" i="6"/>
  <c r="P1246" i="6"/>
  <c r="N1246" i="6"/>
  <c r="P1247" i="6"/>
  <c r="N1247" i="6"/>
  <c r="P1248" i="6"/>
  <c r="N1248" i="6"/>
  <c r="P1249" i="6"/>
  <c r="N1249" i="6"/>
  <c r="P1250" i="6"/>
  <c r="N1250" i="6"/>
  <c r="P1251" i="6"/>
  <c r="N1251" i="6"/>
  <c r="P1252" i="6"/>
  <c r="N1252" i="6"/>
  <c r="P1253" i="6"/>
  <c r="N1253" i="6"/>
  <c r="P1254" i="6"/>
  <c r="N1254" i="6"/>
  <c r="P1255" i="6"/>
  <c r="N1255" i="6"/>
  <c r="P1256" i="6"/>
  <c r="N1256" i="6"/>
  <c r="P1257" i="6"/>
  <c r="N1257" i="6"/>
  <c r="P1258" i="6"/>
  <c r="N1258" i="6"/>
  <c r="P1259" i="6"/>
  <c r="N1259" i="6"/>
  <c r="P1260" i="6"/>
  <c r="N1260" i="6"/>
  <c r="P1261" i="6"/>
  <c r="N1261" i="6"/>
  <c r="P1262" i="6"/>
  <c r="N1262" i="6"/>
  <c r="P1263" i="6"/>
  <c r="N1263" i="6"/>
  <c r="P1264" i="6"/>
  <c r="N1264" i="6"/>
  <c r="P1265" i="6"/>
  <c r="N1265" i="6"/>
  <c r="P1266" i="6"/>
  <c r="N1266" i="6"/>
  <c r="P1267" i="6"/>
  <c r="N1267" i="6"/>
  <c r="P1268" i="6"/>
  <c r="N1268" i="6"/>
  <c r="P1269" i="6"/>
  <c r="N1269" i="6"/>
  <c r="P1270" i="6"/>
  <c r="N1270" i="6"/>
  <c r="P1271" i="6"/>
  <c r="N1271" i="6"/>
  <c r="P1272" i="6"/>
  <c r="N1272" i="6"/>
  <c r="P1273" i="6"/>
  <c r="N1273" i="6"/>
  <c r="P1274" i="6"/>
  <c r="N1274" i="6"/>
  <c r="P1275" i="6"/>
  <c r="N1275" i="6"/>
  <c r="P1276" i="6"/>
  <c r="N1276" i="6"/>
  <c r="P1277" i="6"/>
  <c r="N1277" i="6"/>
  <c r="P1278" i="6"/>
  <c r="N1278" i="6"/>
  <c r="P1279" i="6"/>
  <c r="N1279" i="6"/>
  <c r="P1280" i="6"/>
  <c r="N1280" i="6"/>
  <c r="P1281" i="6"/>
  <c r="N1281" i="6"/>
  <c r="P1282" i="6"/>
  <c r="N1282" i="6"/>
  <c r="P1283" i="6"/>
  <c r="N1283" i="6"/>
  <c r="P1284" i="6"/>
  <c r="N1284" i="6"/>
  <c r="P1285" i="6"/>
  <c r="N1285" i="6"/>
  <c r="P1286" i="6"/>
  <c r="N1286" i="6"/>
  <c r="P1287" i="6"/>
  <c r="N1287" i="6"/>
  <c r="P1288" i="6"/>
  <c r="N1288" i="6"/>
  <c r="P1289" i="6"/>
  <c r="N1289" i="6"/>
  <c r="P1290" i="6"/>
  <c r="N1290" i="6"/>
  <c r="P1291" i="6"/>
  <c r="N1291" i="6"/>
  <c r="P1292" i="6"/>
  <c r="N1292" i="6"/>
  <c r="P1293" i="6"/>
  <c r="N1293" i="6"/>
  <c r="P1294" i="6"/>
  <c r="N1294" i="6"/>
  <c r="P1295" i="6"/>
  <c r="N1295" i="6"/>
  <c r="P1296" i="6"/>
  <c r="N1296" i="6"/>
  <c r="P1297" i="6"/>
  <c r="N1297" i="6"/>
  <c r="P1298" i="6"/>
  <c r="N1298" i="6"/>
  <c r="P1299" i="6"/>
  <c r="N1299" i="6"/>
  <c r="P1300" i="6"/>
  <c r="N1300" i="6"/>
  <c r="P1301" i="6"/>
  <c r="N1301" i="6"/>
  <c r="P1302" i="6"/>
  <c r="N1302" i="6"/>
  <c r="P1303" i="6"/>
  <c r="N1303" i="6"/>
  <c r="P1304" i="6"/>
  <c r="N1304" i="6"/>
  <c r="P1305" i="6"/>
  <c r="N1305" i="6"/>
  <c r="P1306" i="6"/>
  <c r="N1306" i="6"/>
  <c r="P1307" i="6"/>
  <c r="N1307" i="6"/>
  <c r="P1308" i="6"/>
  <c r="N1308" i="6"/>
  <c r="P1309" i="6"/>
  <c r="N1309" i="6"/>
  <c r="P1310" i="6"/>
  <c r="N1310" i="6"/>
  <c r="P1311" i="6"/>
  <c r="N1311" i="6"/>
  <c r="P1312" i="6"/>
  <c r="N1312" i="6"/>
  <c r="P1313" i="6"/>
  <c r="N1313" i="6"/>
  <c r="P1314" i="6"/>
  <c r="N1314" i="6"/>
  <c r="P1315" i="6"/>
  <c r="N1315" i="6"/>
  <c r="P1316" i="6"/>
  <c r="N1316" i="6"/>
  <c r="P1317" i="6"/>
  <c r="N1317" i="6"/>
  <c r="P1318" i="6"/>
  <c r="N1318" i="6"/>
  <c r="P1319" i="6"/>
  <c r="N1319" i="6"/>
  <c r="P1320" i="6"/>
  <c r="N1320" i="6"/>
  <c r="P1321" i="6"/>
  <c r="N1321" i="6"/>
  <c r="P1322" i="6"/>
  <c r="N1322" i="6"/>
  <c r="P1323" i="6"/>
  <c r="N1323" i="6"/>
  <c r="P1324" i="6"/>
  <c r="N1324" i="6"/>
  <c r="P1325" i="6"/>
  <c r="N1325" i="6"/>
  <c r="P1326" i="6"/>
  <c r="N1326" i="6"/>
  <c r="P1327" i="6"/>
  <c r="N1327" i="6"/>
  <c r="P1328" i="6"/>
  <c r="N1328" i="6"/>
  <c r="P1329" i="6"/>
  <c r="N1329" i="6"/>
  <c r="P1330" i="6"/>
  <c r="N1330" i="6"/>
  <c r="P1331" i="6"/>
  <c r="N1331" i="6"/>
  <c r="P1332" i="6"/>
  <c r="N1332" i="6"/>
  <c r="P1333" i="6"/>
  <c r="N1333" i="6"/>
  <c r="P1334" i="6"/>
  <c r="N1334" i="6"/>
  <c r="P1335" i="6"/>
  <c r="N1335" i="6"/>
  <c r="P1336" i="6"/>
  <c r="N1336" i="6"/>
  <c r="P1337" i="6"/>
  <c r="N1337" i="6"/>
  <c r="P1338" i="6"/>
  <c r="N1338" i="6"/>
  <c r="P1339" i="6"/>
  <c r="N1339" i="6"/>
  <c r="P1340" i="6"/>
  <c r="N1340" i="6"/>
  <c r="P1341" i="6"/>
  <c r="N1341" i="6"/>
  <c r="N1342" i="6"/>
  <c r="N1343" i="6"/>
  <c r="P1344" i="6"/>
  <c r="N1344" i="6"/>
  <c r="P1345" i="6"/>
  <c r="N1345" i="6"/>
  <c r="P1346" i="6"/>
  <c r="N1346" i="6"/>
  <c r="P1347" i="6"/>
  <c r="N1347" i="6"/>
  <c r="N1348" i="6"/>
  <c r="N1349" i="6"/>
  <c r="P1350" i="6"/>
  <c r="N1350" i="6"/>
  <c r="P1351" i="6"/>
  <c r="N1351" i="6"/>
  <c r="P1352" i="6"/>
  <c r="N1352" i="6"/>
  <c r="N1353" i="6"/>
  <c r="P1354" i="6"/>
  <c r="N1354" i="6"/>
  <c r="P1355" i="6"/>
  <c r="N1355" i="6"/>
  <c r="N1356" i="6"/>
  <c r="N1357" i="6"/>
  <c r="P1358" i="6"/>
  <c r="N1358" i="6"/>
  <c r="P1359" i="6"/>
  <c r="N1359" i="6"/>
  <c r="N1360" i="6"/>
  <c r="N1361" i="6"/>
  <c r="P1362" i="6"/>
  <c r="N1362" i="6"/>
  <c r="P1363" i="6"/>
  <c r="N1363" i="6"/>
  <c r="N1364" i="6"/>
  <c r="N1365" i="6"/>
  <c r="P1366" i="6"/>
  <c r="N1366" i="6"/>
  <c r="P1367" i="6"/>
  <c r="N1367" i="6"/>
  <c r="P1368" i="6"/>
  <c r="N1368" i="6"/>
  <c r="N1369" i="6"/>
  <c r="P1370" i="6"/>
  <c r="N1370" i="6"/>
  <c r="P1371" i="6"/>
  <c r="N1371" i="6"/>
  <c r="N1372" i="6"/>
  <c r="N1373" i="6"/>
  <c r="P1374" i="6"/>
  <c r="N1374" i="6"/>
  <c r="P1375" i="6"/>
  <c r="N1375" i="6"/>
  <c r="P1376" i="6"/>
  <c r="N1376" i="6"/>
  <c r="N1377" i="6"/>
  <c r="P1378" i="6"/>
  <c r="N1378" i="6"/>
  <c r="P1379" i="6"/>
  <c r="N1379" i="6"/>
  <c r="N1380" i="6"/>
  <c r="N1381" i="6"/>
  <c r="P1382" i="6"/>
  <c r="N1382" i="6"/>
  <c r="P1383" i="6"/>
  <c r="N1383" i="6"/>
  <c r="P1384" i="6"/>
  <c r="N1384" i="6"/>
  <c r="N1385" i="6"/>
  <c r="P1386" i="6"/>
  <c r="N1386" i="6"/>
  <c r="P1387" i="6"/>
  <c r="N1387" i="6"/>
  <c r="N1388" i="6"/>
  <c r="N1389" i="6"/>
  <c r="P1390" i="6"/>
  <c r="N1390" i="6"/>
  <c r="P1391" i="6"/>
  <c r="N1391" i="6"/>
  <c r="P1392" i="6"/>
  <c r="N1392" i="6"/>
  <c r="N1393" i="6"/>
  <c r="P1394" i="6"/>
  <c r="N1394" i="6"/>
  <c r="P1395" i="6"/>
  <c r="N1395" i="6"/>
  <c r="N1396" i="6"/>
  <c r="N1397" i="6"/>
  <c r="P1398" i="6"/>
  <c r="N1398" i="6"/>
  <c r="P1399" i="6"/>
  <c r="N1399" i="6"/>
  <c r="P1400" i="6"/>
  <c r="N1400" i="6"/>
  <c r="N1401" i="6"/>
  <c r="P1402" i="6"/>
  <c r="N1402" i="6"/>
  <c r="P1403" i="6"/>
  <c r="N1403" i="6"/>
  <c r="N1404" i="6"/>
  <c r="N1405" i="6"/>
  <c r="P1406" i="6"/>
  <c r="N1406" i="6"/>
  <c r="P1407" i="6"/>
  <c r="N1407" i="6"/>
  <c r="P1408" i="6"/>
  <c r="N1408" i="6"/>
  <c r="N1409" i="6"/>
  <c r="P1410" i="6"/>
  <c r="N1410" i="6"/>
  <c r="P1411" i="6"/>
  <c r="N1411" i="6"/>
  <c r="N1412" i="6"/>
  <c r="N1413" i="6"/>
  <c r="P1414" i="6"/>
  <c r="N1414" i="6"/>
  <c r="P1415" i="6"/>
  <c r="N1415" i="6"/>
  <c r="P1416" i="6"/>
  <c r="N1416" i="6"/>
  <c r="N1417" i="6"/>
  <c r="P1418" i="6"/>
  <c r="N1418" i="6"/>
  <c r="P1419" i="6"/>
  <c r="N1419" i="6"/>
  <c r="P1420" i="6"/>
  <c r="N1420" i="6"/>
  <c r="P1421" i="6"/>
  <c r="N1421" i="6"/>
  <c r="P1422" i="6"/>
  <c r="N1422" i="6"/>
  <c r="P1423" i="6"/>
  <c r="N1423" i="6"/>
  <c r="P1424" i="6"/>
  <c r="N1424" i="6"/>
  <c r="P1425" i="6"/>
  <c r="N1425" i="6"/>
  <c r="P1426" i="6"/>
  <c r="N1426" i="6"/>
  <c r="P1427" i="6"/>
  <c r="N1427" i="6"/>
  <c r="P1428" i="6"/>
  <c r="N1428" i="6"/>
  <c r="P1429" i="6"/>
  <c r="N1429" i="6"/>
  <c r="P1430" i="6"/>
  <c r="N1430" i="6"/>
  <c r="P1431" i="6"/>
  <c r="N1431" i="6"/>
  <c r="P1432" i="6"/>
  <c r="N1432" i="6"/>
  <c r="P1433" i="6"/>
  <c r="N1433" i="6"/>
  <c r="P1434" i="6"/>
  <c r="N1434" i="6"/>
  <c r="P1435" i="6"/>
  <c r="N1435" i="6"/>
  <c r="P1436" i="6"/>
  <c r="N1436" i="6"/>
  <c r="P1437" i="6"/>
  <c r="N1437" i="6"/>
  <c r="P1438" i="6"/>
  <c r="N1438" i="6"/>
  <c r="P1439" i="6"/>
  <c r="N1439" i="6"/>
  <c r="P1440" i="6"/>
  <c r="N1440" i="6"/>
  <c r="P1441" i="6"/>
  <c r="N1441" i="6"/>
  <c r="P1442" i="6"/>
  <c r="N1442" i="6"/>
  <c r="P1443" i="6"/>
  <c r="N1443" i="6"/>
  <c r="P1444" i="6"/>
  <c r="N1444" i="6"/>
  <c r="P1445" i="6"/>
  <c r="N1445" i="6"/>
  <c r="P1446" i="6"/>
  <c r="N1446" i="6"/>
  <c r="P1447" i="6"/>
  <c r="N1447" i="6"/>
  <c r="P1448" i="6"/>
  <c r="N1448" i="6"/>
  <c r="P1449" i="6"/>
  <c r="N1449" i="6"/>
  <c r="P1450" i="6"/>
  <c r="N1450" i="6"/>
  <c r="P1451" i="6"/>
  <c r="N1451" i="6"/>
  <c r="P1452" i="6"/>
  <c r="N1452" i="6"/>
  <c r="P1453" i="6"/>
  <c r="N1453" i="6"/>
  <c r="P1454" i="6"/>
  <c r="N1454" i="6"/>
  <c r="P1455" i="6"/>
  <c r="N1455" i="6"/>
  <c r="P1456" i="6"/>
  <c r="N1456" i="6"/>
  <c r="P1457" i="6"/>
  <c r="N1457" i="6"/>
  <c r="P1458" i="6"/>
  <c r="N1458" i="6"/>
  <c r="P1459" i="6"/>
  <c r="N1459" i="6"/>
  <c r="P1460" i="6"/>
  <c r="N1460" i="6"/>
  <c r="N1461" i="6"/>
  <c r="P1462" i="6"/>
  <c r="N1462" i="6"/>
  <c r="P1463" i="6"/>
  <c r="N1463" i="6"/>
  <c r="P1464" i="6"/>
  <c r="N1464" i="6"/>
  <c r="N1465" i="6"/>
  <c r="P1466" i="6"/>
  <c r="N1466" i="6"/>
  <c r="P1467" i="6"/>
  <c r="N1467" i="6"/>
  <c r="P1468" i="6"/>
  <c r="N1468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F15" i="4"/>
  <c r="N46" i="6"/>
  <c r="N47" i="6"/>
  <c r="N48" i="6"/>
  <c r="N49" i="6"/>
  <c r="N50" i="6"/>
  <c r="N51" i="6"/>
  <c r="N52" i="6"/>
  <c r="N53" i="6"/>
  <c r="P54" i="6"/>
  <c r="N54" i="6"/>
  <c r="N55" i="6"/>
  <c r="P55" i="6" s="1"/>
  <c r="N56" i="6"/>
  <c r="P56" i="6" s="1"/>
  <c r="N57" i="6"/>
  <c r="P57" i="6" s="1"/>
  <c r="P58" i="6"/>
  <c r="N58" i="6"/>
  <c r="N59" i="6"/>
  <c r="P59" i="6" s="1"/>
  <c r="N60" i="6"/>
  <c r="N61" i="6"/>
  <c r="N62" i="6"/>
  <c r="N63" i="6"/>
  <c r="N64" i="6"/>
  <c r="P64" i="6" s="1"/>
  <c r="N65" i="6"/>
  <c r="P65" i="6" s="1"/>
  <c r="P66" i="6"/>
  <c r="N66" i="6"/>
  <c r="N67" i="6"/>
  <c r="N68" i="6"/>
  <c r="P68" i="6" s="1"/>
  <c r="N69" i="6"/>
  <c r="P69" i="6" s="1"/>
  <c r="N70" i="6"/>
  <c r="P70" i="6" s="1"/>
  <c r="N71" i="6"/>
  <c r="N72" i="6"/>
  <c r="P72" i="6" s="1"/>
  <c r="N73" i="6"/>
  <c r="P73" i="6" s="1"/>
  <c r="N74" i="6"/>
  <c r="P74" i="6" s="1"/>
  <c r="N75" i="6"/>
  <c r="N76" i="6"/>
  <c r="P76" i="6" s="1"/>
  <c r="N77" i="6"/>
  <c r="P77" i="6" s="1"/>
  <c r="P78" i="6"/>
  <c r="N78" i="6"/>
  <c r="N79" i="6"/>
  <c r="N80" i="6"/>
  <c r="P80" i="6" s="1"/>
  <c r="N81" i="6"/>
  <c r="P81" i="6" s="1"/>
  <c r="N82" i="6"/>
  <c r="P82" i="6" s="1"/>
  <c r="N83" i="6"/>
  <c r="N84" i="6"/>
  <c r="P84" i="6" s="1"/>
  <c r="N85" i="6"/>
  <c r="P85" i="6" s="1"/>
  <c r="R27" i="7" l="1"/>
  <c r="S27" i="7" s="1"/>
  <c r="R91" i="7"/>
  <c r="S91" i="7" s="1"/>
  <c r="R87" i="7"/>
  <c r="S87" i="7" s="1"/>
  <c r="R31" i="7"/>
  <c r="S31" i="7" s="1"/>
  <c r="R99" i="7"/>
  <c r="S99" i="7" s="1"/>
  <c r="S95" i="7"/>
  <c r="T95" i="7" s="1"/>
  <c r="R75" i="7"/>
  <c r="S75" i="7" s="1"/>
  <c r="R71" i="7"/>
  <c r="S71" i="7" s="1"/>
  <c r="T71" i="7" s="1"/>
  <c r="R46" i="7"/>
  <c r="S46" i="7" s="1"/>
  <c r="R22" i="7"/>
  <c r="S22" i="7" s="1"/>
  <c r="R23" i="7"/>
  <c r="S23" i="7" s="1"/>
  <c r="R83" i="7"/>
  <c r="S83" i="7" s="1"/>
  <c r="R79" i="7"/>
  <c r="S79" i="7" s="1"/>
  <c r="S67" i="7"/>
  <c r="T67" i="7" s="1"/>
  <c r="R50" i="7"/>
  <c r="S50" i="7" s="1"/>
  <c r="P43" i="6"/>
  <c r="P39" i="6"/>
  <c r="P35" i="6"/>
  <c r="P31" i="6"/>
  <c r="P27" i="6"/>
  <c r="P23" i="6"/>
  <c r="P44" i="6"/>
  <c r="P40" i="6"/>
  <c r="P36" i="6"/>
  <c r="P32" i="6"/>
  <c r="P28" i="6"/>
  <c r="P24" i="6"/>
  <c r="P20" i="6"/>
  <c r="P51" i="6"/>
  <c r="P47" i="6"/>
  <c r="P19" i="6"/>
  <c r="P48" i="6"/>
  <c r="P49" i="6"/>
  <c r="P45" i="6"/>
  <c r="P41" i="6"/>
  <c r="P37" i="6"/>
  <c r="P33" i="6"/>
  <c r="P29" i="6"/>
  <c r="P25" i="6"/>
  <c r="P21" i="6"/>
  <c r="P17" i="6"/>
  <c r="P50" i="6"/>
  <c r="P46" i="6"/>
  <c r="P42" i="6"/>
  <c r="P38" i="6"/>
  <c r="P34" i="6"/>
  <c r="P30" i="6"/>
  <c r="P26" i="6"/>
  <c r="P22" i="6"/>
  <c r="P18" i="6"/>
  <c r="Q60" i="6"/>
  <c r="P60" i="6"/>
  <c r="Q1465" i="6"/>
  <c r="P1465" i="6"/>
  <c r="Q1417" i="6"/>
  <c r="P1417" i="6"/>
  <c r="Q1401" i="6"/>
  <c r="P1401" i="6"/>
  <c r="Q1385" i="6"/>
  <c r="P1385" i="6"/>
  <c r="Q1369" i="6"/>
  <c r="P1369" i="6"/>
  <c r="Q1349" i="6"/>
  <c r="P1349" i="6"/>
  <c r="Q1061" i="6"/>
  <c r="P1061" i="6"/>
  <c r="Q1045" i="6"/>
  <c r="P1045" i="6"/>
  <c r="Q1033" i="6"/>
  <c r="P1033" i="6"/>
  <c r="Q1017" i="6"/>
  <c r="P1017" i="6"/>
  <c r="Q997" i="6"/>
  <c r="P997" i="6"/>
  <c r="Q981" i="6"/>
  <c r="P981" i="6"/>
  <c r="Q969" i="6"/>
  <c r="P969" i="6"/>
  <c r="Q917" i="6"/>
  <c r="P917" i="6"/>
  <c r="Q905" i="6"/>
  <c r="P905" i="6"/>
  <c r="Q889" i="6"/>
  <c r="P889" i="6"/>
  <c r="Q873" i="6"/>
  <c r="P873" i="6"/>
  <c r="Q853" i="6"/>
  <c r="P853" i="6"/>
  <c r="Q833" i="6"/>
  <c r="P833" i="6"/>
  <c r="Q817" i="6"/>
  <c r="P817" i="6"/>
  <c r="Q801" i="6"/>
  <c r="P801" i="6"/>
  <c r="Q789" i="6"/>
  <c r="P789" i="6"/>
  <c r="Q621" i="6"/>
  <c r="P621" i="6"/>
  <c r="Q605" i="6"/>
  <c r="P605" i="6"/>
  <c r="Q593" i="6"/>
  <c r="P593" i="6"/>
  <c r="Q573" i="6"/>
  <c r="P573" i="6"/>
  <c r="Q565" i="6"/>
  <c r="P565" i="6"/>
  <c r="Q549" i="6"/>
  <c r="P549" i="6"/>
  <c r="Q449" i="6"/>
  <c r="P449" i="6"/>
  <c r="Q429" i="6"/>
  <c r="P429" i="6"/>
  <c r="Q385" i="6"/>
  <c r="P385" i="6"/>
  <c r="Q381" i="6"/>
  <c r="P381" i="6"/>
  <c r="Q377" i="6"/>
  <c r="P377" i="6"/>
  <c r="Q373" i="6"/>
  <c r="P373" i="6"/>
  <c r="Q369" i="6"/>
  <c r="P369" i="6"/>
  <c r="Q365" i="6"/>
  <c r="P365" i="6"/>
  <c r="Q361" i="6"/>
  <c r="P361" i="6"/>
  <c r="Q357" i="6"/>
  <c r="P357" i="6"/>
  <c r="Q353" i="6"/>
  <c r="P353" i="6"/>
  <c r="Q341" i="6"/>
  <c r="P341" i="6"/>
  <c r="Q337" i="6"/>
  <c r="P337" i="6"/>
  <c r="Q333" i="6"/>
  <c r="P333" i="6"/>
  <c r="Q325" i="6"/>
  <c r="P325" i="6"/>
  <c r="Q321" i="6"/>
  <c r="P321" i="6"/>
  <c r="Q317" i="6"/>
  <c r="P317" i="6"/>
  <c r="Q309" i="6"/>
  <c r="P309" i="6"/>
  <c r="Q305" i="6"/>
  <c r="P305" i="6"/>
  <c r="Q301" i="6"/>
  <c r="P301" i="6"/>
  <c r="Q297" i="6"/>
  <c r="P297" i="6"/>
  <c r="Q293" i="6"/>
  <c r="P293" i="6"/>
  <c r="Q289" i="6"/>
  <c r="P289" i="6"/>
  <c r="Q285" i="6"/>
  <c r="P285" i="6"/>
  <c r="Q281" i="6"/>
  <c r="P281" i="6"/>
  <c r="Q277" i="6"/>
  <c r="P277" i="6"/>
  <c r="Q269" i="6"/>
  <c r="P269" i="6"/>
  <c r="Q265" i="6"/>
  <c r="P265" i="6"/>
  <c r="Q261" i="6"/>
  <c r="P261" i="6"/>
  <c r="Q257" i="6"/>
  <c r="P257" i="6"/>
  <c r="Q253" i="6"/>
  <c r="P253" i="6"/>
  <c r="Q249" i="6"/>
  <c r="P249" i="6"/>
  <c r="Q201" i="6"/>
  <c r="P201" i="6"/>
  <c r="Q157" i="6"/>
  <c r="P157" i="6"/>
  <c r="Q153" i="6"/>
  <c r="P153" i="6"/>
  <c r="Q149" i="6"/>
  <c r="P149" i="6"/>
  <c r="Q145" i="6"/>
  <c r="P145" i="6"/>
  <c r="Q137" i="6"/>
  <c r="P137" i="6"/>
  <c r="Q113" i="6"/>
  <c r="P113" i="6"/>
  <c r="Q109" i="6"/>
  <c r="P109" i="6"/>
  <c r="Q105" i="6"/>
  <c r="P105" i="6"/>
  <c r="Q101" i="6"/>
  <c r="P101" i="6"/>
  <c r="Q97" i="6"/>
  <c r="P97" i="6"/>
  <c r="Q93" i="6"/>
  <c r="P93" i="6"/>
  <c r="Q89" i="6"/>
  <c r="P89" i="6"/>
  <c r="R1472" i="6"/>
  <c r="S1472" i="6" s="1"/>
  <c r="R1488" i="6"/>
  <c r="S1488" i="6" s="1"/>
  <c r="R1504" i="6"/>
  <c r="S1504" i="6" s="1"/>
  <c r="R1520" i="6"/>
  <c r="S1520" i="6" s="1"/>
  <c r="R1487" i="6"/>
  <c r="S1487" i="6" s="1"/>
  <c r="R1510" i="6"/>
  <c r="S1510" i="6" s="1"/>
  <c r="R1474" i="6"/>
  <c r="S1474" i="6" s="1"/>
  <c r="R1499" i="6"/>
  <c r="S1499" i="6" s="1"/>
  <c r="R1479" i="6"/>
  <c r="S1479" i="6" s="1"/>
  <c r="R1511" i="6"/>
  <c r="S1511" i="6" s="1"/>
  <c r="R1535" i="6"/>
  <c r="S1535" i="6" s="1"/>
  <c r="R1486" i="6"/>
  <c r="S1486" i="6" s="1"/>
  <c r="R1531" i="6"/>
  <c r="S1531" i="6" s="1"/>
  <c r="R1550" i="6"/>
  <c r="S1550" i="6" s="1"/>
  <c r="R1573" i="6"/>
  <c r="S1573" i="6" s="1"/>
  <c r="R1589" i="6"/>
  <c r="S1589" i="6" s="1"/>
  <c r="R1541" i="6"/>
  <c r="S1541" i="6" s="1"/>
  <c r="R1558" i="6"/>
  <c r="S1558" i="6" s="1"/>
  <c r="R1553" i="6"/>
  <c r="S1553" i="6" s="1"/>
  <c r="R1561" i="6"/>
  <c r="S1561" i="6" s="1"/>
  <c r="R1597" i="6"/>
  <c r="S1597" i="6" s="1"/>
  <c r="R1543" i="6"/>
  <c r="S1543" i="6" s="1"/>
  <c r="R1617" i="6"/>
  <c r="S1617" i="6" s="1"/>
  <c r="R1633" i="6"/>
  <c r="S1633" i="6" s="1"/>
  <c r="R1688" i="6"/>
  <c r="S1688" i="6" s="1"/>
  <c r="R1613" i="6"/>
  <c r="S1613" i="6" s="1"/>
  <c r="R1645" i="6"/>
  <c r="S1645" i="6" s="1"/>
  <c r="R1677" i="6"/>
  <c r="S1677" i="6" s="1"/>
  <c r="R1571" i="6"/>
  <c r="S1571" i="6" s="1"/>
  <c r="R1587" i="6"/>
  <c r="S1587" i="6" s="1"/>
  <c r="R1619" i="6"/>
  <c r="S1619" i="6" s="1"/>
  <c r="R1651" i="6"/>
  <c r="S1651" i="6" s="1"/>
  <c r="R1683" i="6"/>
  <c r="S1683" i="6" s="1"/>
  <c r="R1616" i="6"/>
  <c r="S1616" i="6" s="1"/>
  <c r="R1685" i="6"/>
  <c r="S1685" i="6" s="1"/>
  <c r="R1708" i="6"/>
  <c r="S1708" i="6" s="1"/>
  <c r="R1740" i="6"/>
  <c r="S1740" i="6" s="1"/>
  <c r="R1615" i="6"/>
  <c r="S1615" i="6" s="1"/>
  <c r="R1687" i="6"/>
  <c r="S1687" i="6" s="1"/>
  <c r="R1704" i="6"/>
  <c r="S1704" i="6" s="1"/>
  <c r="R1736" i="6"/>
  <c r="S1736" i="6" s="1"/>
  <c r="R1774" i="6"/>
  <c r="S1774" i="6" s="1"/>
  <c r="R1648" i="6"/>
  <c r="S1648" i="6" s="1"/>
  <c r="R1705" i="6"/>
  <c r="S1705" i="6" s="1"/>
  <c r="R1737" i="6"/>
  <c r="S1737" i="6" s="1"/>
  <c r="R1751" i="6"/>
  <c r="S1751" i="6" s="1"/>
  <c r="R1759" i="6"/>
  <c r="S1759" i="6" s="1"/>
  <c r="R1763" i="6"/>
  <c r="S1763" i="6" s="1"/>
  <c r="R1779" i="6"/>
  <c r="S1779" i="6" s="1"/>
  <c r="R1792" i="6"/>
  <c r="S1792" i="6" s="1"/>
  <c r="R1801" i="6"/>
  <c r="S1801" i="6" s="1"/>
  <c r="R1811" i="6"/>
  <c r="S1811" i="6" s="1"/>
  <c r="R1824" i="6"/>
  <c r="S1824" i="6" s="1"/>
  <c r="R1833" i="6"/>
  <c r="S1833" i="6" s="1"/>
  <c r="R1843" i="6"/>
  <c r="S1843" i="6" s="1"/>
  <c r="R1647" i="6"/>
  <c r="S1647" i="6" s="1"/>
  <c r="R1748" i="6"/>
  <c r="S1748" i="6" s="1"/>
  <c r="R1756" i="6"/>
  <c r="S1756" i="6" s="1"/>
  <c r="R1772" i="6"/>
  <c r="S1772" i="6" s="1"/>
  <c r="R1810" i="6"/>
  <c r="S1810" i="6" s="1"/>
  <c r="R1842" i="6"/>
  <c r="S1842" i="6" s="1"/>
  <c r="R1637" i="6"/>
  <c r="S1637" i="6" s="1"/>
  <c r="R1733" i="6"/>
  <c r="S1733" i="6" s="1"/>
  <c r="R1781" i="6"/>
  <c r="S1781" i="6" s="1"/>
  <c r="R1797" i="6"/>
  <c r="S1797" i="6" s="1"/>
  <c r="R1813" i="6"/>
  <c r="S1813" i="6" s="1"/>
  <c r="R1829" i="6"/>
  <c r="S1829" i="6" s="1"/>
  <c r="R1845" i="6"/>
  <c r="S1845" i="6" s="1"/>
  <c r="R1791" i="6"/>
  <c r="S1791" i="6" s="1"/>
  <c r="R1863" i="6"/>
  <c r="S1863" i="6" s="1"/>
  <c r="R1895" i="6"/>
  <c r="S1895" i="6" s="1"/>
  <c r="R1927" i="6"/>
  <c r="S1927" i="6" s="1"/>
  <c r="R1959" i="6"/>
  <c r="S1959" i="6" s="1"/>
  <c r="R1717" i="6"/>
  <c r="S1717" i="6" s="1"/>
  <c r="R1831" i="6"/>
  <c r="S1831" i="6" s="1"/>
  <c r="R1870" i="6"/>
  <c r="S1870" i="6" s="1"/>
  <c r="R1888" i="6"/>
  <c r="S1888" i="6" s="1"/>
  <c r="R1907" i="6"/>
  <c r="S1907" i="6" s="1"/>
  <c r="R1934" i="6"/>
  <c r="S1934" i="6" s="1"/>
  <c r="R1952" i="6"/>
  <c r="S1952" i="6" s="1"/>
  <c r="R1971" i="6"/>
  <c r="S1971" i="6" s="1"/>
  <c r="R1798" i="6"/>
  <c r="S1798" i="6" s="1"/>
  <c r="R1855" i="6"/>
  <c r="S1855" i="6" s="1"/>
  <c r="R1871" i="6"/>
  <c r="S1871" i="6" s="1"/>
  <c r="R1903" i="6"/>
  <c r="S1903" i="6" s="1"/>
  <c r="R1935" i="6"/>
  <c r="S1935" i="6" s="1"/>
  <c r="R1967" i="6"/>
  <c r="S1967" i="6" s="1"/>
  <c r="R1806" i="6"/>
  <c r="S1806" i="6" s="1"/>
  <c r="R1932" i="6"/>
  <c r="S1932" i="6" s="1"/>
  <c r="R1991" i="6"/>
  <c r="S1991" i="6" s="1"/>
  <c r="R2023" i="6"/>
  <c r="S2023" i="6" s="1"/>
  <c r="R2046" i="6"/>
  <c r="S2046" i="6" s="1"/>
  <c r="R2070" i="6"/>
  <c r="S2070" i="6" s="1"/>
  <c r="R2102" i="6"/>
  <c r="S2102" i="6" s="1"/>
  <c r="R1867" i="6"/>
  <c r="S1867" i="6" s="1"/>
  <c r="R1931" i="6"/>
  <c r="S1931" i="6" s="1"/>
  <c r="R2025" i="6"/>
  <c r="S2025" i="6" s="1"/>
  <c r="R2051" i="6"/>
  <c r="S2051" i="6" s="1"/>
  <c r="R2064" i="6"/>
  <c r="S2064" i="6" s="1"/>
  <c r="R2073" i="6"/>
  <c r="S2073" i="6" s="1"/>
  <c r="R2083" i="6"/>
  <c r="S2083" i="6" s="1"/>
  <c r="R2096" i="6"/>
  <c r="S2096" i="6" s="1"/>
  <c r="R2105" i="6"/>
  <c r="S2105" i="6" s="1"/>
  <c r="R2115" i="6"/>
  <c r="S2115" i="6" s="1"/>
  <c r="R2129" i="6"/>
  <c r="S2129" i="6" s="1"/>
  <c r="R2145" i="6"/>
  <c r="S2145" i="6" s="1"/>
  <c r="R2161" i="6"/>
  <c r="S2161" i="6" s="1"/>
  <c r="R2177" i="6"/>
  <c r="S2177" i="6" s="1"/>
  <c r="R2193" i="6"/>
  <c r="S2193" i="6" s="1"/>
  <c r="R2207" i="6"/>
  <c r="S2207" i="6" s="1"/>
  <c r="R1783" i="6"/>
  <c r="S1783" i="6" s="1"/>
  <c r="R2003" i="6"/>
  <c r="S2003" i="6" s="1"/>
  <c r="R2027" i="6"/>
  <c r="S2027" i="6" s="1"/>
  <c r="R2058" i="6"/>
  <c r="S2058" i="6" s="1"/>
  <c r="R2090" i="6"/>
  <c r="S2090" i="6" s="1"/>
  <c r="R1475" i="6"/>
  <c r="S1475" i="6" s="1"/>
  <c r="R1974" i="6"/>
  <c r="S1974" i="6" s="1"/>
  <c r="R2122" i="6"/>
  <c r="S2122" i="6" s="1"/>
  <c r="R2139" i="6"/>
  <c r="S2139" i="6" s="1"/>
  <c r="R2168" i="6"/>
  <c r="S2168" i="6" s="1"/>
  <c r="R2186" i="6"/>
  <c r="S2186" i="6" s="1"/>
  <c r="R2203" i="6"/>
  <c r="S2203" i="6" s="1"/>
  <c r="R2228" i="6"/>
  <c r="S2228" i="6" s="1"/>
  <c r="R1878" i="6"/>
  <c r="S1878" i="6" s="1"/>
  <c r="R2053" i="6"/>
  <c r="S2053" i="6" s="1"/>
  <c r="R2085" i="6"/>
  <c r="S2085" i="6" s="1"/>
  <c r="R2117" i="6"/>
  <c r="S2117" i="6" s="1"/>
  <c r="R2148" i="6"/>
  <c r="S2148" i="6" s="1"/>
  <c r="R2166" i="6"/>
  <c r="S2166" i="6" s="1"/>
  <c r="R2183" i="6"/>
  <c r="S2183" i="6" s="1"/>
  <c r="R2218" i="6"/>
  <c r="S2218" i="6" s="1"/>
  <c r="R1947" i="6"/>
  <c r="S1947" i="6" s="1"/>
  <c r="R2052" i="6"/>
  <c r="S2052" i="6" s="1"/>
  <c r="R2084" i="6"/>
  <c r="S2084" i="6" s="1"/>
  <c r="R2116" i="6"/>
  <c r="S2116" i="6" s="1"/>
  <c r="R2144" i="6"/>
  <c r="S2144" i="6" s="1"/>
  <c r="R2162" i="6"/>
  <c r="S2162" i="6" s="1"/>
  <c r="R2179" i="6"/>
  <c r="S2179" i="6" s="1"/>
  <c r="R2211" i="6"/>
  <c r="S2211" i="6" s="1"/>
  <c r="R2230" i="6"/>
  <c r="S2230" i="6" s="1"/>
  <c r="R2252" i="6"/>
  <c r="S2252" i="6" s="1"/>
  <c r="R2278" i="6"/>
  <c r="S2278" i="6" s="1"/>
  <c r="R2124" i="6"/>
  <c r="S2124" i="6" s="1"/>
  <c r="R2142" i="6"/>
  <c r="S2142" i="6" s="1"/>
  <c r="R2159" i="6"/>
  <c r="S2159" i="6" s="1"/>
  <c r="R2188" i="6"/>
  <c r="S2188" i="6" s="1"/>
  <c r="R2206" i="6"/>
  <c r="S2206" i="6" s="1"/>
  <c r="R2226" i="6"/>
  <c r="S2226" i="6" s="1"/>
  <c r="R2248" i="6"/>
  <c r="S2248" i="6" s="1"/>
  <c r="R2280" i="6"/>
  <c r="S2280" i="6" s="1"/>
  <c r="R2240" i="6"/>
  <c r="S2240" i="6" s="1"/>
  <c r="R2255" i="6"/>
  <c r="S2255" i="6" s="1"/>
  <c r="R2298" i="6"/>
  <c r="S2298" i="6" s="1"/>
  <c r="R2335" i="6"/>
  <c r="S2335" i="6" s="1"/>
  <c r="R2345" i="6"/>
  <c r="S2345" i="6" s="1"/>
  <c r="R2357" i="6"/>
  <c r="S2357" i="6" s="1"/>
  <c r="R2373" i="6"/>
  <c r="S2373" i="6" s="1"/>
  <c r="R2270" i="6"/>
  <c r="S2270" i="6" s="1"/>
  <c r="R2318" i="6"/>
  <c r="S2318" i="6" s="1"/>
  <c r="R2266" i="6"/>
  <c r="S2266" i="6" s="1"/>
  <c r="R2320" i="6"/>
  <c r="S2320" i="6" s="1"/>
  <c r="R2341" i="6"/>
  <c r="S2341" i="6" s="1"/>
  <c r="R2327" i="6"/>
  <c r="S2327" i="6" s="1"/>
  <c r="R2360" i="6"/>
  <c r="S2360" i="6" s="1"/>
  <c r="R2392" i="6"/>
  <c r="S2392" i="6" s="1"/>
  <c r="R2405" i="6"/>
  <c r="S2405" i="6" s="1"/>
  <c r="R2413" i="6"/>
  <c r="S2413" i="6" s="1"/>
  <c r="R2421" i="6"/>
  <c r="S2421" i="6" s="1"/>
  <c r="R2429" i="6"/>
  <c r="S2429" i="6" s="1"/>
  <c r="R2356" i="6"/>
  <c r="S2356" i="6" s="1"/>
  <c r="R2388" i="6"/>
  <c r="S2388" i="6" s="1"/>
  <c r="R2386" i="6"/>
  <c r="S2386" i="6" s="1"/>
  <c r="R2436" i="6"/>
  <c r="S2436" i="6" s="1"/>
  <c r="R2452" i="6"/>
  <c r="S2452" i="6" s="1"/>
  <c r="R2468" i="6"/>
  <c r="S2468" i="6" s="1"/>
  <c r="R2484" i="6"/>
  <c r="S2484" i="6" s="1"/>
  <c r="R2500" i="6"/>
  <c r="S2500" i="6" s="1"/>
  <c r="R2516" i="6"/>
  <c r="S2516" i="6" s="1"/>
  <c r="R2532" i="6"/>
  <c r="S2532" i="6" s="1"/>
  <c r="R2548" i="6"/>
  <c r="S2548" i="6" s="1"/>
  <c r="R2455" i="6"/>
  <c r="S2455" i="6" s="1"/>
  <c r="R2487" i="6"/>
  <c r="S2487" i="6" s="1"/>
  <c r="R2519" i="6"/>
  <c r="S2519" i="6" s="1"/>
  <c r="R2551" i="6"/>
  <c r="S2551" i="6" s="1"/>
  <c r="R2445" i="6"/>
  <c r="S2445" i="6" s="1"/>
  <c r="R2501" i="6"/>
  <c r="S2501" i="6" s="1"/>
  <c r="R2541" i="6"/>
  <c r="S2541" i="6" s="1"/>
  <c r="R2459" i="6"/>
  <c r="S2459" i="6" s="1"/>
  <c r="R2491" i="6"/>
  <c r="S2491" i="6" s="1"/>
  <c r="R2523" i="6"/>
  <c r="S2523" i="6" s="1"/>
  <c r="R2631" i="6"/>
  <c r="S2631" i="6" s="1"/>
  <c r="R2651" i="6"/>
  <c r="S2651" i="6" s="1"/>
  <c r="R2667" i="6"/>
  <c r="S2667" i="6" s="1"/>
  <c r="R2683" i="6"/>
  <c r="S2683" i="6" s="1"/>
  <c r="R2699" i="6"/>
  <c r="S2699" i="6" s="1"/>
  <c r="R2715" i="6"/>
  <c r="S2715" i="6" s="1"/>
  <c r="R2731" i="6"/>
  <c r="S2731" i="6" s="1"/>
  <c r="R2747" i="6"/>
  <c r="S2747" i="6" s="1"/>
  <c r="R2763" i="6"/>
  <c r="S2763" i="6" s="1"/>
  <c r="R2433" i="6"/>
  <c r="S2433" i="6" s="1"/>
  <c r="R2465" i="6"/>
  <c r="S2465" i="6" s="1"/>
  <c r="R2497" i="6"/>
  <c r="S2497" i="6" s="1"/>
  <c r="R2521" i="6"/>
  <c r="S2521" i="6" s="1"/>
  <c r="R2545" i="6"/>
  <c r="S2545" i="6" s="1"/>
  <c r="R2558" i="6"/>
  <c r="S2558" i="6" s="1"/>
  <c r="R2562" i="6"/>
  <c r="S2562" i="6" s="1"/>
  <c r="R2566" i="6"/>
  <c r="S2566" i="6" s="1"/>
  <c r="R2570" i="6"/>
  <c r="S2570" i="6" s="1"/>
  <c r="R2574" i="6"/>
  <c r="S2574" i="6" s="1"/>
  <c r="R2578" i="6"/>
  <c r="S2578" i="6" s="1"/>
  <c r="R2582" i="6"/>
  <c r="S2582" i="6" s="1"/>
  <c r="R2586" i="6"/>
  <c r="S2586" i="6" s="1"/>
  <c r="R2590" i="6"/>
  <c r="S2590" i="6" s="1"/>
  <c r="R2594" i="6"/>
  <c r="S2594" i="6" s="1"/>
  <c r="R2598" i="6"/>
  <c r="S2598" i="6" s="1"/>
  <c r="R2602" i="6"/>
  <c r="S2602" i="6" s="1"/>
  <c r="R2606" i="6"/>
  <c r="S2606" i="6" s="1"/>
  <c r="R2610" i="6"/>
  <c r="S2610" i="6" s="1"/>
  <c r="R2614" i="6"/>
  <c r="S2614" i="6" s="1"/>
  <c r="R2618" i="6"/>
  <c r="S2618" i="6" s="1"/>
  <c r="R2622" i="6"/>
  <c r="S2622" i="6" s="1"/>
  <c r="R2630" i="6"/>
  <c r="S2630" i="6" s="1"/>
  <c r="R2640" i="6"/>
  <c r="S2640" i="6" s="1"/>
  <c r="R2656" i="6"/>
  <c r="S2656" i="6" s="1"/>
  <c r="R2672" i="6"/>
  <c r="S2672" i="6" s="1"/>
  <c r="R2688" i="6"/>
  <c r="S2688" i="6" s="1"/>
  <c r="R2704" i="6"/>
  <c r="S2704" i="6" s="1"/>
  <c r="R2720" i="6"/>
  <c r="S2720" i="6" s="1"/>
  <c r="R2736" i="6"/>
  <c r="S2736" i="6" s="1"/>
  <c r="R2752" i="6"/>
  <c r="S2752" i="6" s="1"/>
  <c r="R2768" i="6"/>
  <c r="S2768" i="6" s="1"/>
  <c r="R2784" i="6"/>
  <c r="S2784" i="6" s="1"/>
  <c r="R2800" i="6"/>
  <c r="S2800" i="6" s="1"/>
  <c r="R2816" i="6"/>
  <c r="S2816" i="6" s="1"/>
  <c r="R2832" i="6"/>
  <c r="S2832" i="6" s="1"/>
  <c r="R2848" i="6"/>
  <c r="S2848" i="6" s="1"/>
  <c r="R2864" i="6"/>
  <c r="S2864" i="6" s="1"/>
  <c r="R2880" i="6"/>
  <c r="S2880" i="6" s="1"/>
  <c r="R2896" i="6"/>
  <c r="S2896" i="6" s="1"/>
  <c r="R2912" i="6"/>
  <c r="S2912" i="6" s="1"/>
  <c r="R2654" i="6"/>
  <c r="S2654" i="6" s="1"/>
  <c r="R2686" i="6"/>
  <c r="S2686" i="6" s="1"/>
  <c r="R2718" i="6"/>
  <c r="S2718" i="6" s="1"/>
  <c r="R2777" i="6"/>
  <c r="S2777" i="6" s="1"/>
  <c r="R2809" i="6"/>
  <c r="S2809" i="6" s="1"/>
  <c r="R2841" i="6"/>
  <c r="S2841" i="6" s="1"/>
  <c r="R2873" i="6"/>
  <c r="S2873" i="6" s="1"/>
  <c r="R2905" i="6"/>
  <c r="S2905" i="6" s="1"/>
  <c r="R2936" i="6"/>
  <c r="S2936" i="6" s="1"/>
  <c r="R2963" i="6"/>
  <c r="S2963" i="6" s="1"/>
  <c r="R2984" i="6"/>
  <c r="S2984" i="6" s="1"/>
  <c r="R3011" i="6"/>
  <c r="S3011" i="6" s="1"/>
  <c r="R2669" i="6"/>
  <c r="S2669" i="6" s="1"/>
  <c r="R2701" i="6"/>
  <c r="S2701" i="6" s="1"/>
  <c r="R2741" i="6"/>
  <c r="S2741" i="6" s="1"/>
  <c r="R2791" i="6"/>
  <c r="S2791" i="6" s="1"/>
  <c r="R2823" i="6"/>
  <c r="S2823" i="6" s="1"/>
  <c r="R2855" i="6"/>
  <c r="S2855" i="6" s="1"/>
  <c r="R2887" i="6"/>
  <c r="S2887" i="6" s="1"/>
  <c r="R2919" i="6"/>
  <c r="S2919" i="6" s="1"/>
  <c r="R2943" i="6"/>
  <c r="S2943" i="6" s="1"/>
  <c r="R2961" i="6"/>
  <c r="S2961" i="6" s="1"/>
  <c r="R2980" i="6"/>
  <c r="S2980" i="6" s="1"/>
  <c r="R3007" i="6"/>
  <c r="S3007" i="6" s="1"/>
  <c r="R3049" i="6"/>
  <c r="S3049" i="6" s="1"/>
  <c r="R3065" i="6"/>
  <c r="S3065" i="6" s="1"/>
  <c r="R3081" i="6"/>
  <c r="S3081" i="6" s="1"/>
  <c r="R3097" i="6"/>
  <c r="S3097" i="6" s="1"/>
  <c r="R3113" i="6"/>
  <c r="S3113" i="6" s="1"/>
  <c r="R3129" i="6"/>
  <c r="S3129" i="6" s="1"/>
  <c r="R3145" i="6"/>
  <c r="S3145" i="6" s="1"/>
  <c r="R3161" i="6"/>
  <c r="S3161" i="6" s="1"/>
  <c r="R3177" i="6"/>
  <c r="S3177" i="6" s="1"/>
  <c r="R3193" i="6"/>
  <c r="S3193" i="6" s="1"/>
  <c r="R3209" i="6"/>
  <c r="S3209" i="6" s="1"/>
  <c r="R3225" i="6"/>
  <c r="S3225" i="6" s="1"/>
  <c r="R3241" i="6"/>
  <c r="S3241" i="6" s="1"/>
  <c r="R3257" i="6"/>
  <c r="S3257" i="6" s="1"/>
  <c r="R3273" i="6"/>
  <c r="S3273" i="6" s="1"/>
  <c r="R3289" i="6"/>
  <c r="S3289" i="6" s="1"/>
  <c r="R3305" i="6"/>
  <c r="S3305" i="6" s="1"/>
  <c r="R2666" i="6"/>
  <c r="S2666" i="6" s="1"/>
  <c r="R2698" i="6"/>
  <c r="S2698" i="6" s="1"/>
  <c r="R2737" i="6"/>
  <c r="S2737" i="6" s="1"/>
  <c r="R2781" i="6"/>
  <c r="S2781" i="6" s="1"/>
  <c r="R2805" i="6"/>
  <c r="S2805" i="6" s="1"/>
  <c r="R2829" i="6"/>
  <c r="S2829" i="6" s="1"/>
  <c r="R2853" i="6"/>
  <c r="S2853" i="6" s="1"/>
  <c r="R2877" i="6"/>
  <c r="S2877" i="6" s="1"/>
  <c r="R2901" i="6"/>
  <c r="S2901" i="6" s="1"/>
  <c r="R2944" i="6"/>
  <c r="S2944" i="6" s="1"/>
  <c r="R2976" i="6"/>
  <c r="S2976" i="6" s="1"/>
  <c r="R3003" i="6"/>
  <c r="S3003" i="6" s="1"/>
  <c r="R3020" i="6"/>
  <c r="S3020" i="6" s="1"/>
  <c r="R3028" i="6"/>
  <c r="S3028" i="6" s="1"/>
  <c r="R3036" i="6"/>
  <c r="S3036" i="6" s="1"/>
  <c r="R2641" i="6"/>
  <c r="S2641" i="6" s="1"/>
  <c r="R2673" i="6"/>
  <c r="S2673" i="6" s="1"/>
  <c r="R2705" i="6"/>
  <c r="S2705" i="6" s="1"/>
  <c r="R2749" i="6"/>
  <c r="S2749" i="6" s="1"/>
  <c r="R2795" i="6"/>
  <c r="S2795" i="6" s="1"/>
  <c r="R2827" i="6"/>
  <c r="S2827" i="6" s="1"/>
  <c r="R2859" i="6"/>
  <c r="S2859" i="6" s="1"/>
  <c r="R2891" i="6"/>
  <c r="S2891" i="6" s="1"/>
  <c r="R2923" i="6"/>
  <c r="S2923" i="6" s="1"/>
  <c r="R2951" i="6"/>
  <c r="S2951" i="6" s="1"/>
  <c r="R2983" i="6"/>
  <c r="S2983" i="6" s="1"/>
  <c r="R3056" i="6"/>
  <c r="S3056" i="6" s="1"/>
  <c r="R3088" i="6"/>
  <c r="S3088" i="6" s="1"/>
  <c r="R3120" i="6"/>
  <c r="S3120" i="6" s="1"/>
  <c r="R3152" i="6"/>
  <c r="S3152" i="6" s="1"/>
  <c r="R3184" i="6"/>
  <c r="S3184" i="6" s="1"/>
  <c r="R3216" i="6"/>
  <c r="S3216" i="6" s="1"/>
  <c r="R3248" i="6"/>
  <c r="S3248" i="6" s="1"/>
  <c r="R3280" i="6"/>
  <c r="S3280" i="6" s="1"/>
  <c r="R3046" i="6"/>
  <c r="S3046" i="6" s="1"/>
  <c r="R3086" i="6"/>
  <c r="S3086" i="6" s="1"/>
  <c r="R3110" i="6"/>
  <c r="S3110" i="6" s="1"/>
  <c r="R3150" i="6"/>
  <c r="S3150" i="6" s="1"/>
  <c r="R3174" i="6"/>
  <c r="S3174" i="6" s="1"/>
  <c r="R3214" i="6"/>
  <c r="S3214" i="6" s="1"/>
  <c r="R3238" i="6"/>
  <c r="S3238" i="6" s="1"/>
  <c r="R3262" i="6"/>
  <c r="S3262" i="6" s="1"/>
  <c r="R3329" i="6"/>
  <c r="S3329" i="6" s="1"/>
  <c r="R3337" i="6"/>
  <c r="S3337" i="6" s="1"/>
  <c r="R3345" i="6"/>
  <c r="S3345" i="6" s="1"/>
  <c r="R3353" i="6"/>
  <c r="S3353" i="6" s="1"/>
  <c r="R3361" i="6"/>
  <c r="S3361" i="6" s="1"/>
  <c r="R3369" i="6"/>
  <c r="S3369" i="6" s="1"/>
  <c r="R3377" i="6"/>
  <c r="S3377" i="6" s="1"/>
  <c r="R3385" i="6"/>
  <c r="S3385" i="6" s="1"/>
  <c r="R3393" i="6"/>
  <c r="S3393" i="6" s="1"/>
  <c r="R3401" i="6"/>
  <c r="S3401" i="6" s="1"/>
  <c r="R3409" i="6"/>
  <c r="S3409" i="6" s="1"/>
  <c r="R3417" i="6"/>
  <c r="S3417" i="6" s="1"/>
  <c r="R3425" i="6"/>
  <c r="S3425" i="6" s="1"/>
  <c r="R3076" i="6"/>
  <c r="S3076" i="6" s="1"/>
  <c r="R3108" i="6"/>
  <c r="S3108" i="6" s="1"/>
  <c r="R3140" i="6"/>
  <c r="S3140" i="6" s="1"/>
  <c r="R3172" i="6"/>
  <c r="S3172" i="6" s="1"/>
  <c r="R3204" i="6"/>
  <c r="S3204" i="6" s="1"/>
  <c r="R3236" i="6"/>
  <c r="S3236" i="6" s="1"/>
  <c r="R3268" i="6"/>
  <c r="S3268" i="6" s="1"/>
  <c r="R3300" i="6"/>
  <c r="S3300" i="6" s="1"/>
  <c r="R3324" i="6"/>
  <c r="S3324" i="6" s="1"/>
  <c r="R3066" i="6"/>
  <c r="S3066" i="6" s="1"/>
  <c r="R3090" i="6"/>
  <c r="S3090" i="6" s="1"/>
  <c r="R3122" i="6"/>
  <c r="S3122" i="6" s="1"/>
  <c r="R3154" i="6"/>
  <c r="S3154" i="6" s="1"/>
  <c r="R3186" i="6"/>
  <c r="S3186" i="6" s="1"/>
  <c r="R3218" i="6"/>
  <c r="S3218" i="6" s="1"/>
  <c r="R3274" i="6"/>
  <c r="S3274" i="6" s="1"/>
  <c r="R3309" i="6"/>
  <c r="S3309" i="6" s="1"/>
  <c r="R3436" i="6"/>
  <c r="S3436" i="6" s="1"/>
  <c r="R3457" i="6"/>
  <c r="S3457" i="6" s="1"/>
  <c r="R3479" i="6"/>
  <c r="S3479" i="6" s="1"/>
  <c r="R3495" i="6"/>
  <c r="S3495" i="6" s="1"/>
  <c r="R3516" i="6"/>
  <c r="S3516" i="6" s="1"/>
  <c r="R3537" i="6"/>
  <c r="S3537" i="6" s="1"/>
  <c r="R3575" i="6"/>
  <c r="S3575" i="6" s="1"/>
  <c r="R3596" i="6"/>
  <c r="S3596" i="6" s="1"/>
  <c r="R3617" i="6"/>
  <c r="S3617" i="6" s="1"/>
  <c r="R3639" i="6"/>
  <c r="S3639" i="6" s="1"/>
  <c r="R3660" i="6"/>
  <c r="S3660" i="6" s="1"/>
  <c r="R3681" i="6"/>
  <c r="S3681" i="6" s="1"/>
  <c r="R3697" i="6"/>
  <c r="S3697" i="6" s="1"/>
  <c r="R3730" i="6"/>
  <c r="S3730" i="6" s="1"/>
  <c r="R3429" i="6"/>
  <c r="S3429" i="6" s="1"/>
  <c r="R3467" i="6"/>
  <c r="S3467" i="6" s="1"/>
  <c r="R3483" i="6"/>
  <c r="S3483" i="6" s="1"/>
  <c r="R3504" i="6"/>
  <c r="S3504" i="6" s="1"/>
  <c r="R3525" i="6"/>
  <c r="S3525" i="6" s="1"/>
  <c r="R3547" i="6"/>
  <c r="S3547" i="6" s="1"/>
  <c r="R3568" i="6"/>
  <c r="S3568" i="6" s="1"/>
  <c r="R3584" i="6"/>
  <c r="S3584" i="6" s="1"/>
  <c r="R3605" i="6"/>
  <c r="S3605" i="6" s="1"/>
  <c r="R3621" i="6"/>
  <c r="S3621" i="6" s="1"/>
  <c r="R3659" i="6"/>
  <c r="S3659" i="6" s="1"/>
  <c r="R3680" i="6"/>
  <c r="S3680" i="6" s="1"/>
  <c r="R3701" i="6"/>
  <c r="S3701" i="6" s="1"/>
  <c r="R3717" i="6"/>
  <c r="S3717" i="6" s="1"/>
  <c r="R3733" i="6"/>
  <c r="S3733" i="6" s="1"/>
  <c r="R3749" i="6"/>
  <c r="S3749" i="6" s="1"/>
  <c r="R3765" i="6"/>
  <c r="S3765" i="6" s="1"/>
  <c r="R3781" i="6"/>
  <c r="S3781" i="6" s="1"/>
  <c r="R3797" i="6"/>
  <c r="S3797" i="6" s="1"/>
  <c r="R3439" i="6"/>
  <c r="S3439" i="6" s="1"/>
  <c r="R3460" i="6"/>
  <c r="S3460" i="6" s="1"/>
  <c r="R3481" i="6"/>
  <c r="S3481" i="6" s="1"/>
  <c r="R3503" i="6"/>
  <c r="S3503" i="6" s="1"/>
  <c r="R3524" i="6"/>
  <c r="S3524" i="6" s="1"/>
  <c r="R3545" i="6"/>
  <c r="S3545" i="6" s="1"/>
  <c r="R3567" i="6"/>
  <c r="S3567" i="6" s="1"/>
  <c r="R3588" i="6"/>
  <c r="S3588" i="6" s="1"/>
  <c r="R3609" i="6"/>
  <c r="S3609" i="6" s="1"/>
  <c r="R3631" i="6"/>
  <c r="S3631" i="6" s="1"/>
  <c r="R3652" i="6"/>
  <c r="S3652" i="6" s="1"/>
  <c r="R3673" i="6"/>
  <c r="S3673" i="6" s="1"/>
  <c r="R3695" i="6"/>
  <c r="S3695" i="6" s="1"/>
  <c r="R3718" i="6"/>
  <c r="S3718" i="6" s="1"/>
  <c r="R3750" i="6"/>
  <c r="S3750" i="6" s="1"/>
  <c r="R3437" i="6"/>
  <c r="S3437" i="6" s="1"/>
  <c r="R3459" i="6"/>
  <c r="S3459" i="6" s="1"/>
  <c r="R3480" i="6"/>
  <c r="S3480" i="6" s="1"/>
  <c r="R3501" i="6"/>
  <c r="S3501" i="6" s="1"/>
  <c r="R3539" i="6"/>
  <c r="S3539" i="6" s="1"/>
  <c r="R3560" i="6"/>
  <c r="S3560" i="6" s="1"/>
  <c r="R3581" i="6"/>
  <c r="S3581" i="6" s="1"/>
  <c r="R3603" i="6"/>
  <c r="S3603" i="6" s="1"/>
  <c r="R3624" i="6"/>
  <c r="S3624" i="6" s="1"/>
  <c r="R3645" i="6"/>
  <c r="S3645" i="6" s="1"/>
  <c r="R3661" i="6"/>
  <c r="S3661" i="6" s="1"/>
  <c r="R3699" i="6"/>
  <c r="S3699" i="6" s="1"/>
  <c r="R3713" i="6"/>
  <c r="S3713" i="6" s="1"/>
  <c r="R3729" i="6"/>
  <c r="S3729" i="6" s="1"/>
  <c r="R3745" i="6"/>
  <c r="S3745" i="6" s="1"/>
  <c r="R3766" i="6"/>
  <c r="S3766" i="6" s="1"/>
  <c r="R3782" i="6"/>
  <c r="S3782" i="6" s="1"/>
  <c r="R3798" i="6"/>
  <c r="S3798" i="6" s="1"/>
  <c r="R3810" i="6"/>
  <c r="S3810" i="6" s="1"/>
  <c r="R3828" i="6"/>
  <c r="S3828" i="6" s="1"/>
  <c r="R3844" i="6"/>
  <c r="S3844" i="6" s="1"/>
  <c r="R3860" i="6"/>
  <c r="S3860" i="6" s="1"/>
  <c r="R3876" i="6"/>
  <c r="S3876" i="6" s="1"/>
  <c r="R3892" i="6"/>
  <c r="S3892" i="6" s="1"/>
  <c r="R3908" i="6"/>
  <c r="S3908" i="6" s="1"/>
  <c r="R3924" i="6"/>
  <c r="S3924" i="6" s="1"/>
  <c r="R3940" i="6"/>
  <c r="S3940" i="6" s="1"/>
  <c r="R3956" i="6"/>
  <c r="S3956" i="6" s="1"/>
  <c r="R3972" i="6"/>
  <c r="S3972" i="6" s="1"/>
  <c r="R3988" i="6"/>
  <c r="S3988" i="6" s="1"/>
  <c r="R4004" i="6"/>
  <c r="S4004" i="6" s="1"/>
  <c r="R4020" i="6"/>
  <c r="S4020" i="6" s="1"/>
  <c r="R4036" i="6"/>
  <c r="S4036" i="6" s="1"/>
  <c r="R4052" i="6"/>
  <c r="S4052" i="6" s="1"/>
  <c r="R4068" i="6"/>
  <c r="S4068" i="6" s="1"/>
  <c r="R4084" i="6"/>
  <c r="S4084" i="6" s="1"/>
  <c r="R4100" i="6"/>
  <c r="S4100" i="6" s="1"/>
  <c r="R4116" i="6"/>
  <c r="S4116" i="6" s="1"/>
  <c r="R3771" i="6"/>
  <c r="S3771" i="6" s="1"/>
  <c r="R3811" i="6"/>
  <c r="S3811" i="6" s="1"/>
  <c r="R3842" i="6"/>
  <c r="S3842" i="6" s="1"/>
  <c r="R3874" i="6"/>
  <c r="S3874" i="6" s="1"/>
  <c r="R3906" i="6"/>
  <c r="S3906" i="6" s="1"/>
  <c r="R3938" i="6"/>
  <c r="S3938" i="6" s="1"/>
  <c r="R3970" i="6"/>
  <c r="S3970" i="6" s="1"/>
  <c r="R4002" i="6"/>
  <c r="S4002" i="6" s="1"/>
  <c r="R4034" i="6"/>
  <c r="S4034" i="6" s="1"/>
  <c r="R4066" i="6"/>
  <c r="S4066" i="6" s="1"/>
  <c r="R4098" i="6"/>
  <c r="S4098" i="6" s="1"/>
  <c r="R3817" i="6"/>
  <c r="S3817" i="6" s="1"/>
  <c r="R3849" i="6"/>
  <c r="S3849" i="6" s="1"/>
  <c r="R3881" i="6"/>
  <c r="S3881" i="6" s="1"/>
  <c r="R3913" i="6"/>
  <c r="S3913" i="6" s="1"/>
  <c r="R3945" i="6"/>
  <c r="S3945" i="6" s="1"/>
  <c r="R3977" i="6"/>
  <c r="S3977" i="6" s="1"/>
  <c r="R4009" i="6"/>
  <c r="S4009" i="6" s="1"/>
  <c r="R4041" i="6"/>
  <c r="S4041" i="6" s="1"/>
  <c r="R4073" i="6"/>
  <c r="S4073" i="6" s="1"/>
  <c r="R4105" i="6"/>
  <c r="S4105" i="6" s="1"/>
  <c r="R4135" i="6"/>
  <c r="S4135" i="6" s="1"/>
  <c r="R4151" i="6"/>
  <c r="S4151" i="6" s="1"/>
  <c r="R4167" i="6"/>
  <c r="S4167" i="6" s="1"/>
  <c r="R4183" i="6"/>
  <c r="S4183" i="6" s="1"/>
  <c r="R4199" i="6"/>
  <c r="S4199" i="6" s="1"/>
  <c r="R3783" i="6"/>
  <c r="S3783" i="6" s="1"/>
  <c r="R3822" i="6"/>
  <c r="S3822" i="6" s="1"/>
  <c r="R3854" i="6"/>
  <c r="S3854" i="6" s="1"/>
  <c r="R3886" i="6"/>
  <c r="S3886" i="6" s="1"/>
  <c r="R3918" i="6"/>
  <c r="S3918" i="6" s="1"/>
  <c r="R3950" i="6"/>
  <c r="S3950" i="6" s="1"/>
  <c r="R3982" i="6"/>
  <c r="S3982" i="6" s="1"/>
  <c r="R4006" i="6"/>
  <c r="S4006" i="6" s="1"/>
  <c r="R4030" i="6"/>
  <c r="S4030" i="6" s="1"/>
  <c r="R4054" i="6"/>
  <c r="S4054" i="6" s="1"/>
  <c r="R4111" i="6"/>
  <c r="S4111" i="6" s="1"/>
  <c r="R4296" i="6"/>
  <c r="S4296" i="6" s="1"/>
  <c r="R4312" i="6"/>
  <c r="S4312" i="6" s="1"/>
  <c r="R4328" i="6"/>
  <c r="S4328" i="6" s="1"/>
  <c r="R4344" i="6"/>
  <c r="S4344" i="6" s="1"/>
  <c r="R4360" i="6"/>
  <c r="S4360" i="6" s="1"/>
  <c r="R4376" i="6"/>
  <c r="S4376" i="6" s="1"/>
  <c r="R4392" i="6"/>
  <c r="S4392" i="6" s="1"/>
  <c r="R4408" i="6"/>
  <c r="S4408" i="6" s="1"/>
  <c r="R4424" i="6"/>
  <c r="S4424" i="6" s="1"/>
  <c r="R4440" i="6"/>
  <c r="S4440" i="6" s="1"/>
  <c r="R4456" i="6"/>
  <c r="S4456" i="6" s="1"/>
  <c r="R4472" i="6"/>
  <c r="S4472" i="6" s="1"/>
  <c r="R4488" i="6"/>
  <c r="S4488" i="6" s="1"/>
  <c r="R4504" i="6"/>
  <c r="S4504" i="6" s="1"/>
  <c r="R4520" i="6"/>
  <c r="S4520" i="6" s="1"/>
  <c r="R4536" i="6"/>
  <c r="S4536" i="6" s="1"/>
  <c r="R3812" i="6"/>
  <c r="S3812" i="6" s="1"/>
  <c r="R3845" i="6"/>
  <c r="S3845" i="6" s="1"/>
  <c r="R3877" i="6"/>
  <c r="S3877" i="6" s="1"/>
  <c r="R3909" i="6"/>
  <c r="S3909" i="6" s="1"/>
  <c r="R3941" i="6"/>
  <c r="S3941" i="6" s="1"/>
  <c r="R3973" i="6"/>
  <c r="S3973" i="6" s="1"/>
  <c r="R4005" i="6"/>
  <c r="S4005" i="6" s="1"/>
  <c r="R4037" i="6"/>
  <c r="S4037" i="6" s="1"/>
  <c r="R4069" i="6"/>
  <c r="S4069" i="6" s="1"/>
  <c r="R4101" i="6"/>
  <c r="S4101" i="6" s="1"/>
  <c r="R4128" i="6"/>
  <c r="S4128" i="6" s="1"/>
  <c r="R4144" i="6"/>
  <c r="S4144" i="6" s="1"/>
  <c r="R4160" i="6"/>
  <c r="S4160" i="6" s="1"/>
  <c r="R4176" i="6"/>
  <c r="S4176" i="6" s="1"/>
  <c r="R4192" i="6"/>
  <c r="S4192" i="6" s="1"/>
  <c r="R4206" i="6"/>
  <c r="S4206" i="6" s="1"/>
  <c r="R4217" i="6"/>
  <c r="S4217" i="6" s="1"/>
  <c r="R4233" i="6"/>
  <c r="S4233" i="6" s="1"/>
  <c r="R4249" i="6"/>
  <c r="S4249" i="6" s="1"/>
  <c r="R4265" i="6"/>
  <c r="S4265" i="6" s="1"/>
  <c r="R4281" i="6"/>
  <c r="S4281" i="6" s="1"/>
  <c r="R4297" i="6"/>
  <c r="S4297" i="6" s="1"/>
  <c r="R4313" i="6"/>
  <c r="S4313" i="6" s="1"/>
  <c r="R4329" i="6"/>
  <c r="S4329" i="6" s="1"/>
  <c r="R4345" i="6"/>
  <c r="S4345" i="6" s="1"/>
  <c r="R4361" i="6"/>
  <c r="S4361" i="6" s="1"/>
  <c r="R4377" i="6"/>
  <c r="S4377" i="6" s="1"/>
  <c r="R4393" i="6"/>
  <c r="S4393" i="6" s="1"/>
  <c r="R4409" i="6"/>
  <c r="S4409" i="6" s="1"/>
  <c r="R4425" i="6"/>
  <c r="S4425" i="6" s="1"/>
  <c r="R4441" i="6"/>
  <c r="S4441" i="6" s="1"/>
  <c r="R4457" i="6"/>
  <c r="S4457" i="6" s="1"/>
  <c r="R4473" i="6"/>
  <c r="S4473" i="6" s="1"/>
  <c r="R4489" i="6"/>
  <c r="S4489" i="6" s="1"/>
  <c r="R4505" i="6"/>
  <c r="S4505" i="6" s="1"/>
  <c r="R4521" i="6"/>
  <c r="S4521" i="6" s="1"/>
  <c r="R4537" i="6"/>
  <c r="S4537" i="6" s="1"/>
  <c r="R4553" i="6"/>
  <c r="S4553" i="6" s="1"/>
  <c r="R4569" i="6"/>
  <c r="S4569" i="6" s="1"/>
  <c r="R4585" i="6"/>
  <c r="S4585" i="6" s="1"/>
  <c r="R4601" i="6"/>
  <c r="S4601" i="6" s="1"/>
  <c r="R4617" i="6"/>
  <c r="S4617" i="6" s="1"/>
  <c r="R4633" i="6"/>
  <c r="S4633" i="6" s="1"/>
  <c r="R4649" i="6"/>
  <c r="S4649" i="6" s="1"/>
  <c r="R4665" i="6"/>
  <c r="S4665" i="6" s="1"/>
  <c r="R4681" i="6"/>
  <c r="S4681" i="6" s="1"/>
  <c r="R4697" i="6"/>
  <c r="S4697" i="6" s="1"/>
  <c r="R4713" i="6"/>
  <c r="S4713" i="6" s="1"/>
  <c r="R4729" i="6"/>
  <c r="S4729" i="6" s="1"/>
  <c r="R4745" i="6"/>
  <c r="S4745" i="6" s="1"/>
  <c r="R4761" i="6"/>
  <c r="S4761" i="6" s="1"/>
  <c r="R4777" i="6"/>
  <c r="S4777" i="6" s="1"/>
  <c r="R4793" i="6"/>
  <c r="S4793" i="6" s="1"/>
  <c r="R4809" i="6"/>
  <c r="S4809" i="6" s="1"/>
  <c r="R4825" i="6"/>
  <c r="S4825" i="6" s="1"/>
  <c r="R4841" i="6"/>
  <c r="S4841" i="6" s="1"/>
  <c r="R4857" i="6"/>
  <c r="S4857" i="6" s="1"/>
  <c r="R4873" i="6"/>
  <c r="S4873" i="6" s="1"/>
  <c r="R4889" i="6"/>
  <c r="S4889" i="6" s="1"/>
  <c r="R4905" i="6"/>
  <c r="S4905" i="6" s="1"/>
  <c r="R4921" i="6"/>
  <c r="S4921" i="6" s="1"/>
  <c r="R4145" i="6"/>
  <c r="S4145" i="6" s="1"/>
  <c r="R4177" i="6"/>
  <c r="S4177" i="6" s="1"/>
  <c r="R4214" i="6"/>
  <c r="S4214" i="6" s="1"/>
  <c r="R4238" i="6"/>
  <c r="S4238" i="6" s="1"/>
  <c r="R4270" i="6"/>
  <c r="S4270" i="6" s="1"/>
  <c r="R4294" i="6"/>
  <c r="S4294" i="6" s="1"/>
  <c r="R4406" i="6"/>
  <c r="S4406" i="6" s="1"/>
  <c r="R4454" i="6"/>
  <c r="S4454" i="6" s="1"/>
  <c r="R4518" i="6"/>
  <c r="S4518" i="6" s="1"/>
  <c r="R4556" i="6"/>
  <c r="S4556" i="6" s="1"/>
  <c r="R4588" i="6"/>
  <c r="S4588" i="6" s="1"/>
  <c r="R4620" i="6"/>
  <c r="S4620" i="6" s="1"/>
  <c r="R4652" i="6"/>
  <c r="S4652" i="6" s="1"/>
  <c r="R4684" i="6"/>
  <c r="S4684" i="6" s="1"/>
  <c r="R4716" i="6"/>
  <c r="S4716" i="6" s="1"/>
  <c r="R4748" i="6"/>
  <c r="S4748" i="6" s="1"/>
  <c r="R4780" i="6"/>
  <c r="S4780" i="6" s="1"/>
  <c r="R4812" i="6"/>
  <c r="S4812" i="6" s="1"/>
  <c r="R4844" i="6"/>
  <c r="S4844" i="6" s="1"/>
  <c r="R4876" i="6"/>
  <c r="S4876" i="6" s="1"/>
  <c r="R4908" i="6"/>
  <c r="S4908" i="6" s="1"/>
  <c r="R4212" i="6"/>
  <c r="S4212" i="6" s="1"/>
  <c r="R4244" i="6"/>
  <c r="S4244" i="6" s="1"/>
  <c r="R4276" i="6"/>
  <c r="S4276" i="6" s="1"/>
  <c r="R4322" i="6"/>
  <c r="S4322" i="6" s="1"/>
  <c r="R4434" i="6"/>
  <c r="S4434" i="6" s="1"/>
  <c r="R4498" i="6"/>
  <c r="S4498" i="6" s="1"/>
  <c r="R4546" i="6"/>
  <c r="S4546" i="6" s="1"/>
  <c r="R4578" i="6"/>
  <c r="S4578" i="6" s="1"/>
  <c r="R4610" i="6"/>
  <c r="S4610" i="6" s="1"/>
  <c r="R4642" i="6"/>
  <c r="S4642" i="6" s="1"/>
  <c r="R4674" i="6"/>
  <c r="S4674" i="6" s="1"/>
  <c r="R4706" i="6"/>
  <c r="S4706" i="6" s="1"/>
  <c r="R4738" i="6"/>
  <c r="S4738" i="6" s="1"/>
  <c r="R4770" i="6"/>
  <c r="S4770" i="6" s="1"/>
  <c r="R4802" i="6"/>
  <c r="S4802" i="6" s="1"/>
  <c r="R4834" i="6"/>
  <c r="S4834" i="6" s="1"/>
  <c r="R4866" i="6"/>
  <c r="S4866" i="6" s="1"/>
  <c r="R4898" i="6"/>
  <c r="S4898" i="6" s="1"/>
  <c r="R4141" i="6"/>
  <c r="S4141" i="6" s="1"/>
  <c r="R4173" i="6"/>
  <c r="S4173" i="6" s="1"/>
  <c r="R4205" i="6"/>
  <c r="S4205" i="6" s="1"/>
  <c r="R4234" i="6"/>
  <c r="S4234" i="6" s="1"/>
  <c r="R4266" i="6"/>
  <c r="S4266" i="6" s="1"/>
  <c r="R4302" i="6"/>
  <c r="S4302" i="6" s="1"/>
  <c r="R4366" i="6"/>
  <c r="S4366" i="6" s="1"/>
  <c r="R4430" i="6"/>
  <c r="S4430" i="6" s="1"/>
  <c r="R4494" i="6"/>
  <c r="S4494" i="6" s="1"/>
  <c r="R4552" i="6"/>
  <c r="S4552" i="6" s="1"/>
  <c r="R4584" i="6"/>
  <c r="S4584" i="6" s="1"/>
  <c r="R4616" i="6"/>
  <c r="S4616" i="6" s="1"/>
  <c r="R4648" i="6"/>
  <c r="S4648" i="6" s="1"/>
  <c r="R4680" i="6"/>
  <c r="S4680" i="6" s="1"/>
  <c r="R4712" i="6"/>
  <c r="S4712" i="6" s="1"/>
  <c r="R4744" i="6"/>
  <c r="S4744" i="6" s="1"/>
  <c r="R4776" i="6"/>
  <c r="S4776" i="6" s="1"/>
  <c r="R4808" i="6"/>
  <c r="S4808" i="6" s="1"/>
  <c r="R4840" i="6"/>
  <c r="S4840" i="6" s="1"/>
  <c r="R4872" i="6"/>
  <c r="S4872" i="6" s="1"/>
  <c r="R4904" i="6"/>
  <c r="S4904" i="6" s="1"/>
  <c r="R4216" i="6"/>
  <c r="S4216" i="6" s="1"/>
  <c r="R4248" i="6"/>
  <c r="S4248" i="6" s="1"/>
  <c r="R4280" i="6"/>
  <c r="S4280" i="6" s="1"/>
  <c r="R4330" i="6"/>
  <c r="S4330" i="6" s="1"/>
  <c r="R4394" i="6"/>
  <c r="S4394" i="6" s="1"/>
  <c r="R4458" i="6"/>
  <c r="S4458" i="6" s="1"/>
  <c r="R4522" i="6"/>
  <c r="S4522" i="6" s="1"/>
  <c r="R4566" i="6"/>
  <c r="S4566" i="6" s="1"/>
  <c r="R4598" i="6"/>
  <c r="S4598" i="6" s="1"/>
  <c r="R4630" i="6"/>
  <c r="S4630" i="6" s="1"/>
  <c r="R4662" i="6"/>
  <c r="S4662" i="6" s="1"/>
  <c r="R4694" i="6"/>
  <c r="S4694" i="6" s="1"/>
  <c r="R4726" i="6"/>
  <c r="S4726" i="6" s="1"/>
  <c r="R4758" i="6"/>
  <c r="S4758" i="6" s="1"/>
  <c r="R4790" i="6"/>
  <c r="S4790" i="6" s="1"/>
  <c r="R4822" i="6"/>
  <c r="S4822" i="6" s="1"/>
  <c r="R4854" i="6"/>
  <c r="S4854" i="6" s="1"/>
  <c r="R4886" i="6"/>
  <c r="S4886" i="6" s="1"/>
  <c r="R4918" i="6"/>
  <c r="S4918" i="6" s="1"/>
  <c r="R1580" i="6"/>
  <c r="S1580" i="6" s="1"/>
  <c r="R1877" i="6"/>
  <c r="S1877" i="6" s="1"/>
  <c r="T1877" i="6" s="1"/>
  <c r="U1877" i="6" s="1"/>
  <c r="R1739" i="6"/>
  <c r="R1885" i="6"/>
  <c r="S1885" i="6" s="1"/>
  <c r="R1945" i="6"/>
  <c r="S1945" i="6" s="1"/>
  <c r="R2245" i="6"/>
  <c r="S2245" i="6" s="1"/>
  <c r="T2245" i="6" s="1"/>
  <c r="U2245" i="6" s="1"/>
  <c r="R2458" i="6"/>
  <c r="R2450" i="6"/>
  <c r="R2953" i="6"/>
  <c r="S2953" i="6" s="1"/>
  <c r="R2233" i="6"/>
  <c r="R2442" i="6"/>
  <c r="R2937" i="6"/>
  <c r="S2937" i="6" s="1"/>
  <c r="R3029" i="6"/>
  <c r="S3029" i="6" s="1"/>
  <c r="R3747" i="6"/>
  <c r="S3747" i="6" s="1"/>
  <c r="T3747" i="6" s="1"/>
  <c r="U3747" i="6" s="1"/>
  <c r="R3025" i="6"/>
  <c r="S3025" i="6" s="1"/>
  <c r="R3434" i="6"/>
  <c r="S3434" i="6" s="1"/>
  <c r="R3498" i="6"/>
  <c r="S3498" i="6" s="1"/>
  <c r="R3562" i="6"/>
  <c r="S3562" i="6" s="1"/>
  <c r="T3562" i="6" s="1"/>
  <c r="U3562" i="6" s="1"/>
  <c r="R3626" i="6"/>
  <c r="S3626" i="6" s="1"/>
  <c r="R3690" i="6"/>
  <c r="S3690" i="6" s="1"/>
  <c r="R3815" i="6"/>
  <c r="S3815" i="6" s="1"/>
  <c r="R3863" i="6"/>
  <c r="S3863" i="6" s="1"/>
  <c r="T3863" i="6" s="1"/>
  <c r="U3863" i="6" s="1"/>
  <c r="R3927" i="6"/>
  <c r="S3927" i="6" s="1"/>
  <c r="R3839" i="6"/>
  <c r="S3839" i="6" s="1"/>
  <c r="R3903" i="6"/>
  <c r="S3903" i="6" s="1"/>
  <c r="R4208" i="6"/>
  <c r="S4208" i="6" s="1"/>
  <c r="R1953" i="6"/>
  <c r="S1953" i="6" s="1"/>
  <c r="R2026" i="6"/>
  <c r="S2026" i="6" s="1"/>
  <c r="R2042" i="6"/>
  <c r="S2042" i="6" s="1"/>
  <c r="R2249" i="6"/>
  <c r="S2249" i="6" s="1"/>
  <c r="T2249" i="6" s="1"/>
  <c r="U2249" i="6" s="1"/>
  <c r="R2304" i="6"/>
  <c r="S2304" i="6" s="1"/>
  <c r="R2399" i="6"/>
  <c r="S2399" i="6" s="1"/>
  <c r="R2526" i="6"/>
  <c r="S2526" i="6" s="1"/>
  <c r="R2778" i="6"/>
  <c r="S2778" i="6" s="1"/>
  <c r="T2778" i="6" s="1"/>
  <c r="U2778" i="6" s="1"/>
  <c r="R2842" i="6"/>
  <c r="S2842" i="6" s="1"/>
  <c r="R2906" i="6"/>
  <c r="S2906" i="6" s="1"/>
  <c r="R2946" i="6"/>
  <c r="S2946" i="6" s="1"/>
  <c r="R2974" i="6"/>
  <c r="S2974" i="6" s="1"/>
  <c r="T2974" i="6" s="1"/>
  <c r="U2974" i="6" s="1"/>
  <c r="R1527" i="6"/>
  <c r="S1527" i="6" s="1"/>
  <c r="R1522" i="6"/>
  <c r="S1522" i="6" s="1"/>
  <c r="R1572" i="6"/>
  <c r="S1572" i="6" s="1"/>
  <c r="R1614" i="6"/>
  <c r="S1614" i="6" s="1"/>
  <c r="R1674" i="6"/>
  <c r="R1862" i="6"/>
  <c r="R1941" i="6"/>
  <c r="S1941" i="6" s="1"/>
  <c r="R1977" i="6"/>
  <c r="S1977" i="6" s="1"/>
  <c r="T1977" i="6" s="1"/>
  <c r="U1977" i="6" s="1"/>
  <c r="R2032" i="6"/>
  <c r="R2048" i="6"/>
  <c r="R2273" i="6"/>
  <c r="S2273" i="6" s="1"/>
  <c r="R2363" i="6"/>
  <c r="S2363" i="6" s="1"/>
  <c r="R2466" i="6"/>
  <c r="R2542" i="6"/>
  <c r="S2542" i="6" s="1"/>
  <c r="R2742" i="6"/>
  <c r="S2742" i="6" s="1"/>
  <c r="R2802" i="6"/>
  <c r="S2802" i="6" s="1"/>
  <c r="T2802" i="6" s="1"/>
  <c r="U2802" i="6" s="1"/>
  <c r="R2866" i="6"/>
  <c r="R2926" i="6"/>
  <c r="S2926" i="6" s="1"/>
  <c r="R3002" i="6"/>
  <c r="S3002" i="6" s="1"/>
  <c r="R3027" i="6"/>
  <c r="S3027" i="6" s="1"/>
  <c r="R3075" i="6"/>
  <c r="R3139" i="6"/>
  <c r="S3139" i="6" s="1"/>
  <c r="R3203" i="6"/>
  <c r="S3203" i="6" s="1"/>
  <c r="R3267" i="6"/>
  <c r="S3267" i="6" s="1"/>
  <c r="T3267" i="6" s="1"/>
  <c r="U3267" i="6" s="1"/>
  <c r="R3319" i="6"/>
  <c r="R3438" i="6"/>
  <c r="S3438" i="6" s="1"/>
  <c r="R3474" i="6"/>
  <c r="S3474" i="6" s="1"/>
  <c r="R3510" i="6"/>
  <c r="R3566" i="6"/>
  <c r="R3602" i="6"/>
  <c r="R3638" i="6"/>
  <c r="S3638" i="6" s="1"/>
  <c r="R3694" i="6"/>
  <c r="R3755" i="6"/>
  <c r="R4158" i="6"/>
  <c r="R4227" i="6"/>
  <c r="S4227" i="6" s="1"/>
  <c r="R4291" i="6"/>
  <c r="S4291" i="6" s="1"/>
  <c r="T4291" i="6" s="1"/>
  <c r="U4291" i="6" s="1"/>
  <c r="R4347" i="6"/>
  <c r="R3039" i="6"/>
  <c r="S3039" i="6" s="1"/>
  <c r="R3099" i="6"/>
  <c r="S3099" i="6" s="1"/>
  <c r="R3163" i="6"/>
  <c r="R3227" i="6"/>
  <c r="R3291" i="6"/>
  <c r="S3291" i="6" s="1"/>
  <c r="R3336" i="6"/>
  <c r="S3336" i="6" s="1"/>
  <c r="R3454" i="6"/>
  <c r="R3490" i="6"/>
  <c r="S3490" i="6" s="1"/>
  <c r="R3526" i="6"/>
  <c r="R3582" i="6"/>
  <c r="R3618" i="6"/>
  <c r="R3654" i="6"/>
  <c r="S3654" i="6" s="1"/>
  <c r="R3743" i="6"/>
  <c r="R4166" i="6"/>
  <c r="R4235" i="6"/>
  <c r="S4235" i="6" s="1"/>
  <c r="T4235" i="6" s="1"/>
  <c r="U4235" i="6" s="1"/>
  <c r="R4299" i="6"/>
  <c r="S4299" i="6" s="1"/>
  <c r="R4443" i="6"/>
  <c r="S4443" i="6" s="1"/>
  <c r="R4507" i="6"/>
  <c r="R4567" i="6"/>
  <c r="S4567" i="6" s="1"/>
  <c r="T4567" i="6" s="1"/>
  <c r="U4567" i="6" s="1"/>
  <c r="R4631" i="6"/>
  <c r="R4695" i="6"/>
  <c r="R4759" i="6"/>
  <c r="R4823" i="6"/>
  <c r="R4887" i="6"/>
  <c r="R4363" i="6"/>
  <c r="R4427" i="6"/>
  <c r="R4491" i="6"/>
  <c r="R4559" i="6"/>
  <c r="R4623" i="6"/>
  <c r="R4687" i="6"/>
  <c r="R4751" i="6"/>
  <c r="R4815" i="6"/>
  <c r="R4879" i="6"/>
  <c r="R1612" i="6"/>
  <c r="R1956" i="6"/>
  <c r="R2263" i="6"/>
  <c r="R2418" i="6"/>
  <c r="R3342" i="6"/>
  <c r="R3374" i="6"/>
  <c r="R3406" i="6"/>
  <c r="S3406" i="6" s="1"/>
  <c r="R3792" i="6"/>
  <c r="S3792" i="6" s="1"/>
  <c r="R3727" i="6"/>
  <c r="R3362" i="6"/>
  <c r="S3362" i="6" s="1"/>
  <c r="R3394" i="6"/>
  <c r="S3394" i="6" s="1"/>
  <c r="R3426" i="6"/>
  <c r="R3420" i="6"/>
  <c r="R2055" i="6"/>
  <c r="S2055" i="6" s="1"/>
  <c r="R2957" i="6"/>
  <c r="R3396" i="6"/>
  <c r="R1776" i="6"/>
  <c r="R3384" i="6"/>
  <c r="S3384" i="6" s="1"/>
  <c r="R1668" i="6"/>
  <c r="S1668" i="6" s="1"/>
  <c r="R3392" i="6"/>
  <c r="R2973" i="6"/>
  <c r="R2553" i="6"/>
  <c r="S2553" i="6" s="1"/>
  <c r="R3340" i="6"/>
  <c r="R3376" i="6"/>
  <c r="Q1409" i="6"/>
  <c r="P1409" i="6"/>
  <c r="Q1393" i="6"/>
  <c r="P1393" i="6"/>
  <c r="Q1377" i="6"/>
  <c r="P1377" i="6"/>
  <c r="Q1361" i="6"/>
  <c r="P1361" i="6"/>
  <c r="Q1069" i="6"/>
  <c r="P1069" i="6"/>
  <c r="Q1053" i="6"/>
  <c r="P1053" i="6"/>
  <c r="Q1037" i="6"/>
  <c r="P1037" i="6"/>
  <c r="Q1021" i="6"/>
  <c r="P1021" i="6"/>
  <c r="Q1005" i="6"/>
  <c r="P1005" i="6"/>
  <c r="Q993" i="6"/>
  <c r="P993" i="6"/>
  <c r="Q977" i="6"/>
  <c r="P977" i="6"/>
  <c r="Q929" i="6"/>
  <c r="P929" i="6"/>
  <c r="Q913" i="6"/>
  <c r="P913" i="6"/>
  <c r="Q897" i="6"/>
  <c r="P897" i="6"/>
  <c r="Q881" i="6"/>
  <c r="P881" i="6"/>
  <c r="Q861" i="6"/>
  <c r="P861" i="6"/>
  <c r="Q845" i="6"/>
  <c r="P845" i="6"/>
  <c r="Q829" i="6"/>
  <c r="P829" i="6"/>
  <c r="Q821" i="6"/>
  <c r="P821" i="6"/>
  <c r="Q805" i="6"/>
  <c r="P805" i="6"/>
  <c r="Q793" i="6"/>
  <c r="P793" i="6"/>
  <c r="Q761" i="6"/>
  <c r="P761" i="6"/>
  <c r="Q613" i="6"/>
  <c r="P613" i="6"/>
  <c r="Q597" i="6"/>
  <c r="P597" i="6"/>
  <c r="Q581" i="6"/>
  <c r="P581" i="6"/>
  <c r="Q557" i="6"/>
  <c r="P557" i="6"/>
  <c r="Q541" i="6"/>
  <c r="P541" i="6"/>
  <c r="Q273" i="6"/>
  <c r="P273" i="6"/>
  <c r="Q61" i="6"/>
  <c r="P61" i="6"/>
  <c r="Q53" i="6"/>
  <c r="P53" i="6"/>
  <c r="Q1342" i="6"/>
  <c r="P1342" i="6"/>
  <c r="Q1210" i="6"/>
  <c r="P1210" i="6"/>
  <c r="Q1206" i="6"/>
  <c r="P1206" i="6"/>
  <c r="Q1202" i="6"/>
  <c r="P1202" i="6"/>
  <c r="Q1194" i="6"/>
  <c r="P1194" i="6"/>
  <c r="Q1190" i="6"/>
  <c r="P1190" i="6"/>
  <c r="Q1186" i="6"/>
  <c r="P1186" i="6"/>
  <c r="Q1178" i="6"/>
  <c r="P1178" i="6"/>
  <c r="Q1174" i="6"/>
  <c r="P1174" i="6"/>
  <c r="Q1170" i="6"/>
  <c r="P1170" i="6"/>
  <c r="Q1158" i="6"/>
  <c r="P1158" i="6"/>
  <c r="Q1154" i="6"/>
  <c r="P1154" i="6"/>
  <c r="Q1142" i="6"/>
  <c r="P1142" i="6"/>
  <c r="Q1138" i="6"/>
  <c r="P1138" i="6"/>
  <c r="Q1126" i="6"/>
  <c r="P1126" i="6"/>
  <c r="Q1122" i="6"/>
  <c r="P1122" i="6"/>
  <c r="Q1110" i="6"/>
  <c r="P1110" i="6"/>
  <c r="Q1106" i="6"/>
  <c r="P1106" i="6"/>
  <c r="Q1094" i="6"/>
  <c r="P1094" i="6"/>
  <c r="Q1090" i="6"/>
  <c r="P1090" i="6"/>
  <c r="Q1078" i="6"/>
  <c r="P1078" i="6"/>
  <c r="Q962" i="6"/>
  <c r="P962" i="6"/>
  <c r="Q958" i="6"/>
  <c r="P958" i="6"/>
  <c r="Q954" i="6"/>
  <c r="P954" i="6"/>
  <c r="Q950" i="6"/>
  <c r="P950" i="6"/>
  <c r="Q946" i="6"/>
  <c r="P946" i="6"/>
  <c r="Q942" i="6"/>
  <c r="P942" i="6"/>
  <c r="Q938" i="6"/>
  <c r="P938" i="6"/>
  <c r="Q522" i="6"/>
  <c r="P522" i="6"/>
  <c r="Q518" i="6"/>
  <c r="P518" i="6"/>
  <c r="Q514" i="6"/>
  <c r="P514" i="6"/>
  <c r="Q510" i="6"/>
  <c r="P510" i="6"/>
  <c r="Q506" i="6"/>
  <c r="P506" i="6"/>
  <c r="Q502" i="6"/>
  <c r="P502" i="6"/>
  <c r="Q498" i="6"/>
  <c r="P498" i="6"/>
  <c r="Q494" i="6"/>
  <c r="P494" i="6"/>
  <c r="Q490" i="6"/>
  <c r="P490" i="6"/>
  <c r="Q486" i="6"/>
  <c r="P486" i="6"/>
  <c r="Q482" i="6"/>
  <c r="P482" i="6"/>
  <c r="Q478" i="6"/>
  <c r="P478" i="6"/>
  <c r="Q474" i="6"/>
  <c r="P474" i="6"/>
  <c r="Q470" i="6"/>
  <c r="P470" i="6"/>
  <c r="Q466" i="6"/>
  <c r="P466" i="6"/>
  <c r="Q462" i="6"/>
  <c r="P462" i="6"/>
  <c r="Q458" i="6"/>
  <c r="P458" i="6"/>
  <c r="Q450" i="6"/>
  <c r="P450" i="6"/>
  <c r="Q226" i="6"/>
  <c r="P226" i="6"/>
  <c r="Q222" i="6"/>
  <c r="P222" i="6"/>
  <c r="Q218" i="6"/>
  <c r="P218" i="6"/>
  <c r="Q214" i="6"/>
  <c r="P214" i="6"/>
  <c r="Q210" i="6"/>
  <c r="P210" i="6"/>
  <c r="Q206" i="6"/>
  <c r="P206" i="6"/>
  <c r="Q166" i="6"/>
  <c r="P166" i="6"/>
  <c r="Q122" i="6"/>
  <c r="P122" i="6"/>
  <c r="Q114" i="6"/>
  <c r="P114" i="6"/>
  <c r="R1476" i="6"/>
  <c r="S1476" i="6" s="1"/>
  <c r="R1492" i="6"/>
  <c r="S1492" i="6" s="1"/>
  <c r="R1508" i="6"/>
  <c r="S1508" i="6" s="1"/>
  <c r="R1471" i="6"/>
  <c r="S1471" i="6" s="1"/>
  <c r="R1494" i="6"/>
  <c r="S1494" i="6" s="1"/>
  <c r="R1513" i="6"/>
  <c r="S1513" i="6" s="1"/>
  <c r="R1477" i="6"/>
  <c r="S1477" i="6" s="1"/>
  <c r="R1509" i="6"/>
  <c r="S1509" i="6" s="1"/>
  <c r="R1489" i="6"/>
  <c r="S1489" i="6" s="1"/>
  <c r="R1524" i="6"/>
  <c r="S1524" i="6" s="1"/>
  <c r="R1538" i="6"/>
  <c r="S1538" i="6" s="1"/>
  <c r="R1491" i="6"/>
  <c r="S1491" i="6" s="1"/>
  <c r="R1534" i="6"/>
  <c r="S1534" i="6" s="1"/>
  <c r="R1564" i="6"/>
  <c r="S1564" i="6" s="1"/>
  <c r="R1577" i="6"/>
  <c r="S1577" i="6" s="1"/>
  <c r="R1485" i="6"/>
  <c r="S1485" i="6" s="1"/>
  <c r="R1546" i="6"/>
  <c r="S1546" i="6" s="1"/>
  <c r="R1560" i="6"/>
  <c r="S1560" i="6" s="1"/>
  <c r="R1555" i="6"/>
  <c r="S1555" i="6" s="1"/>
  <c r="R1563" i="6"/>
  <c r="S1563" i="6" s="1"/>
  <c r="R1601" i="6"/>
  <c r="S1601" i="6" s="1"/>
  <c r="R1542" i="6"/>
  <c r="S1542" i="6" s="1"/>
  <c r="R1640" i="6"/>
  <c r="S1640" i="6" s="1"/>
  <c r="R1656" i="6"/>
  <c r="S1656" i="6" s="1"/>
  <c r="R1672" i="6"/>
  <c r="S1672" i="6" s="1"/>
  <c r="R1691" i="6"/>
  <c r="S1691" i="6" s="1"/>
  <c r="R1623" i="6"/>
  <c r="S1623" i="6" s="1"/>
  <c r="R1655" i="6"/>
  <c r="S1655" i="6" s="1"/>
  <c r="R1695" i="6"/>
  <c r="S1695" i="6" s="1"/>
  <c r="R1575" i="6"/>
  <c r="S1575" i="6" s="1"/>
  <c r="R1591" i="6"/>
  <c r="S1591" i="6" s="1"/>
  <c r="R1625" i="6"/>
  <c r="S1625" i="6" s="1"/>
  <c r="R1657" i="6"/>
  <c r="S1657" i="6" s="1"/>
  <c r="R1621" i="6"/>
  <c r="S1621" i="6" s="1"/>
  <c r="R1696" i="6"/>
  <c r="S1696" i="6" s="1"/>
  <c r="R1713" i="6"/>
  <c r="S1713" i="6" s="1"/>
  <c r="R1570" i="6"/>
  <c r="S1570" i="6" s="1"/>
  <c r="R1664" i="6"/>
  <c r="S1664" i="6" s="1"/>
  <c r="R1689" i="6"/>
  <c r="S1689" i="6" s="1"/>
  <c r="R1709" i="6"/>
  <c r="S1709" i="6" s="1"/>
  <c r="R1741" i="6"/>
  <c r="S1741" i="6" s="1"/>
  <c r="R1777" i="6"/>
  <c r="S1777" i="6" s="1"/>
  <c r="R1653" i="6"/>
  <c r="S1653" i="6" s="1"/>
  <c r="R1716" i="6"/>
  <c r="S1716" i="6" s="1"/>
  <c r="R1745" i="6"/>
  <c r="S1745" i="6" s="1"/>
  <c r="R1753" i="6"/>
  <c r="S1753" i="6" s="1"/>
  <c r="R1761" i="6"/>
  <c r="S1761" i="6" s="1"/>
  <c r="R1770" i="6"/>
  <c r="S1770" i="6" s="1"/>
  <c r="R1784" i="6"/>
  <c r="S1784" i="6" s="1"/>
  <c r="R1793" i="6"/>
  <c r="S1793" i="6" s="1"/>
  <c r="R1803" i="6"/>
  <c r="S1803" i="6" s="1"/>
  <c r="R1816" i="6"/>
  <c r="S1816" i="6" s="1"/>
  <c r="R1825" i="6"/>
  <c r="S1825" i="6" s="1"/>
  <c r="R1835" i="6"/>
  <c r="S1835" i="6" s="1"/>
  <c r="R1848" i="6"/>
  <c r="S1848" i="6" s="1"/>
  <c r="R1734" i="6"/>
  <c r="S1734" i="6" s="1"/>
  <c r="R1750" i="6"/>
  <c r="S1750" i="6" s="1"/>
  <c r="R1758" i="6"/>
  <c r="S1758" i="6" s="1"/>
  <c r="R1786" i="6"/>
  <c r="S1786" i="6" s="1"/>
  <c r="R1818" i="6"/>
  <c r="S1818" i="6" s="1"/>
  <c r="R1850" i="6"/>
  <c r="S1850" i="6" s="1"/>
  <c r="R1765" i="6"/>
  <c r="S1765" i="6" s="1"/>
  <c r="R1788" i="6"/>
  <c r="S1788" i="6" s="1"/>
  <c r="R1804" i="6"/>
  <c r="S1804" i="6" s="1"/>
  <c r="R1820" i="6"/>
  <c r="S1820" i="6" s="1"/>
  <c r="R1836" i="6"/>
  <c r="S1836" i="6" s="1"/>
  <c r="R1814" i="6"/>
  <c r="S1814" i="6" s="1"/>
  <c r="R1874" i="6"/>
  <c r="S1874" i="6" s="1"/>
  <c r="R1906" i="6"/>
  <c r="S1906" i="6" s="1"/>
  <c r="R1938" i="6"/>
  <c r="S1938" i="6" s="1"/>
  <c r="R1970" i="6"/>
  <c r="S1970" i="6" s="1"/>
  <c r="R1790" i="6"/>
  <c r="S1790" i="6" s="1"/>
  <c r="R1853" i="6"/>
  <c r="S1853" i="6" s="1"/>
  <c r="R1872" i="6"/>
  <c r="S1872" i="6" s="1"/>
  <c r="R1891" i="6"/>
  <c r="S1891" i="6" s="1"/>
  <c r="R1918" i="6"/>
  <c r="S1918" i="6" s="1"/>
  <c r="R1936" i="6"/>
  <c r="S1936" i="6" s="1"/>
  <c r="R1955" i="6"/>
  <c r="S1955" i="6" s="1"/>
  <c r="R1982" i="6"/>
  <c r="S1982" i="6" s="1"/>
  <c r="R1807" i="6"/>
  <c r="S1807" i="6" s="1"/>
  <c r="R1882" i="6"/>
  <c r="S1882" i="6" s="1"/>
  <c r="R1914" i="6"/>
  <c r="S1914" i="6" s="1"/>
  <c r="R1946" i="6"/>
  <c r="S1946" i="6" s="1"/>
  <c r="R1978" i="6"/>
  <c r="S1978" i="6" s="1"/>
  <c r="R1847" i="6"/>
  <c r="S1847" i="6" s="1"/>
  <c r="R1999" i="6"/>
  <c r="S1999" i="6" s="1"/>
  <c r="R2031" i="6"/>
  <c r="S2031" i="6" s="1"/>
  <c r="R2047" i="6"/>
  <c r="S2047" i="6" s="1"/>
  <c r="R2078" i="6"/>
  <c r="S2078" i="6" s="1"/>
  <c r="R2110" i="6"/>
  <c r="S2110" i="6" s="1"/>
  <c r="R1894" i="6"/>
  <c r="S1894" i="6" s="1"/>
  <c r="R1958" i="6"/>
  <c r="S1958" i="6" s="1"/>
  <c r="R2001" i="6"/>
  <c r="S2001" i="6" s="1"/>
  <c r="R2056" i="6"/>
  <c r="S2056" i="6" s="1"/>
  <c r="R2065" i="6"/>
  <c r="S2065" i="6" s="1"/>
  <c r="R2075" i="6"/>
  <c r="S2075" i="6" s="1"/>
  <c r="R2088" i="6"/>
  <c r="S2088" i="6" s="1"/>
  <c r="R2097" i="6"/>
  <c r="S2097" i="6" s="1"/>
  <c r="R2107" i="6"/>
  <c r="S2107" i="6" s="1"/>
  <c r="R2120" i="6"/>
  <c r="S2120" i="6" s="1"/>
  <c r="R2133" i="6"/>
  <c r="S2133" i="6" s="1"/>
  <c r="R2149" i="6"/>
  <c r="S2149" i="6" s="1"/>
  <c r="R2165" i="6"/>
  <c r="S2165" i="6" s="1"/>
  <c r="R2181" i="6"/>
  <c r="S2181" i="6" s="1"/>
  <c r="R2197" i="6"/>
  <c r="S2197" i="6" s="1"/>
  <c r="R1916" i="6"/>
  <c r="S1916" i="6" s="1"/>
  <c r="R1980" i="6"/>
  <c r="S1980" i="6" s="1"/>
  <c r="R2011" i="6"/>
  <c r="S2011" i="6" s="1"/>
  <c r="R2035" i="6"/>
  <c r="S2035" i="6" s="1"/>
  <c r="R2066" i="6"/>
  <c r="S2066" i="6" s="1"/>
  <c r="R2098" i="6"/>
  <c r="S2098" i="6" s="1"/>
  <c r="R1578" i="6"/>
  <c r="S1578" i="6" s="1"/>
  <c r="R1989" i="6"/>
  <c r="S1989" i="6" s="1"/>
  <c r="R2123" i="6"/>
  <c r="S2123" i="6" s="1"/>
  <c r="R2152" i="6"/>
  <c r="S2152" i="6" s="1"/>
  <c r="R2170" i="6"/>
  <c r="S2170" i="6" s="1"/>
  <c r="R2187" i="6"/>
  <c r="S2187" i="6" s="1"/>
  <c r="R2212" i="6"/>
  <c r="S2212" i="6" s="1"/>
  <c r="R2235" i="6"/>
  <c r="S2235" i="6" s="1"/>
  <c r="R1915" i="6"/>
  <c r="S1915" i="6" s="1"/>
  <c r="R2061" i="6"/>
  <c r="S2061" i="6" s="1"/>
  <c r="R2093" i="6"/>
  <c r="S2093" i="6" s="1"/>
  <c r="R2132" i="6"/>
  <c r="S2132" i="6" s="1"/>
  <c r="R2150" i="6"/>
  <c r="S2150" i="6" s="1"/>
  <c r="R2167" i="6"/>
  <c r="S2167" i="6" s="1"/>
  <c r="R2196" i="6"/>
  <c r="S2196" i="6" s="1"/>
  <c r="R2224" i="6"/>
  <c r="S2224" i="6" s="1"/>
  <c r="R2005" i="6"/>
  <c r="S2005" i="6" s="1"/>
  <c r="R2060" i="6"/>
  <c r="S2060" i="6" s="1"/>
  <c r="R2092" i="6"/>
  <c r="S2092" i="6" s="1"/>
  <c r="R2128" i="6"/>
  <c r="S2128" i="6" s="1"/>
  <c r="R2146" i="6"/>
  <c r="S2146" i="6" s="1"/>
  <c r="R2163" i="6"/>
  <c r="S2163" i="6" s="1"/>
  <c r="R2192" i="6"/>
  <c r="S2192" i="6" s="1"/>
  <c r="R2214" i="6"/>
  <c r="S2214" i="6" s="1"/>
  <c r="R2236" i="6"/>
  <c r="S2236" i="6" s="1"/>
  <c r="R2262" i="6"/>
  <c r="S2262" i="6" s="1"/>
  <c r="R2284" i="6"/>
  <c r="S2284" i="6" s="1"/>
  <c r="R1942" i="6"/>
  <c r="S1942" i="6" s="1"/>
  <c r="R2126" i="6"/>
  <c r="S2126" i="6" s="1"/>
  <c r="R2143" i="6"/>
  <c r="S2143" i="6" s="1"/>
  <c r="R2172" i="6"/>
  <c r="S2172" i="6" s="1"/>
  <c r="R2190" i="6"/>
  <c r="S2190" i="6" s="1"/>
  <c r="R2210" i="6"/>
  <c r="S2210" i="6" s="1"/>
  <c r="R2232" i="6"/>
  <c r="S2232" i="6" s="1"/>
  <c r="R2258" i="6"/>
  <c r="S2258" i="6" s="1"/>
  <c r="R2294" i="6"/>
  <c r="S2294" i="6" s="1"/>
  <c r="R2303" i="6"/>
  <c r="S2303" i="6" s="1"/>
  <c r="R2256" i="6"/>
  <c r="S2256" i="6" s="1"/>
  <c r="R2287" i="6"/>
  <c r="S2287" i="6" s="1"/>
  <c r="R2314" i="6"/>
  <c r="S2314" i="6" s="1"/>
  <c r="R2337" i="6"/>
  <c r="S2337" i="6" s="1"/>
  <c r="R2350" i="6"/>
  <c r="S2350" i="6" s="1"/>
  <c r="R2361" i="6"/>
  <c r="S2361" i="6" s="1"/>
  <c r="R2377" i="6"/>
  <c r="S2377" i="6" s="1"/>
  <c r="R2254" i="6"/>
  <c r="S2254" i="6" s="1"/>
  <c r="R2276" i="6"/>
  <c r="S2276" i="6" s="1"/>
  <c r="R2282" i="6"/>
  <c r="S2282" i="6" s="1"/>
  <c r="R2333" i="6"/>
  <c r="S2333" i="6" s="1"/>
  <c r="R2347" i="6"/>
  <c r="S2347" i="6" s="1"/>
  <c r="R2368" i="6"/>
  <c r="S2368" i="6" s="1"/>
  <c r="R2397" i="6"/>
  <c r="S2397" i="6" s="1"/>
  <c r="R2407" i="6"/>
  <c r="S2407" i="6" s="1"/>
  <c r="R2415" i="6"/>
  <c r="S2415" i="6" s="1"/>
  <c r="R2423" i="6"/>
  <c r="S2423" i="6" s="1"/>
  <c r="R2358" i="6"/>
  <c r="S2358" i="6" s="1"/>
  <c r="R2382" i="6"/>
  <c r="S2382" i="6" s="1"/>
  <c r="R2364" i="6"/>
  <c r="S2364" i="6" s="1"/>
  <c r="R2389" i="6"/>
  <c r="S2389" i="6" s="1"/>
  <c r="R2362" i="6"/>
  <c r="S2362" i="6" s="1"/>
  <c r="R2440" i="6"/>
  <c r="S2440" i="6" s="1"/>
  <c r="R2456" i="6"/>
  <c r="S2456" i="6" s="1"/>
  <c r="R2472" i="6"/>
  <c r="S2472" i="6" s="1"/>
  <c r="R2488" i="6"/>
  <c r="S2488" i="6" s="1"/>
  <c r="R2504" i="6"/>
  <c r="S2504" i="6" s="1"/>
  <c r="R2520" i="6"/>
  <c r="S2520" i="6" s="1"/>
  <c r="R2536" i="6"/>
  <c r="S2536" i="6" s="1"/>
  <c r="R2431" i="6"/>
  <c r="S2431" i="6" s="1"/>
  <c r="R2463" i="6"/>
  <c r="S2463" i="6" s="1"/>
  <c r="R2495" i="6"/>
  <c r="S2495" i="6" s="1"/>
  <c r="R2527" i="6"/>
  <c r="S2527" i="6" s="1"/>
  <c r="R2453" i="6"/>
  <c r="S2453" i="6" s="1"/>
  <c r="R2477" i="6"/>
  <c r="S2477" i="6" s="1"/>
  <c r="R2525" i="6"/>
  <c r="S2525" i="6" s="1"/>
  <c r="R2549" i="6"/>
  <c r="S2549" i="6" s="1"/>
  <c r="R2628" i="6"/>
  <c r="S2628" i="6" s="1"/>
  <c r="R2435" i="6"/>
  <c r="S2435" i="6" s="1"/>
  <c r="R2467" i="6"/>
  <c r="S2467" i="6" s="1"/>
  <c r="R2499" i="6"/>
  <c r="S2499" i="6" s="1"/>
  <c r="R2531" i="6"/>
  <c r="S2531" i="6" s="1"/>
  <c r="R2639" i="6"/>
  <c r="S2639" i="6" s="1"/>
  <c r="R2655" i="6"/>
  <c r="S2655" i="6" s="1"/>
  <c r="R2671" i="6"/>
  <c r="S2671" i="6" s="1"/>
  <c r="R2687" i="6"/>
  <c r="S2687" i="6" s="1"/>
  <c r="R2703" i="6"/>
  <c r="S2703" i="6" s="1"/>
  <c r="R2719" i="6"/>
  <c r="S2719" i="6" s="1"/>
  <c r="R2735" i="6"/>
  <c r="S2735" i="6" s="1"/>
  <c r="R2751" i="6"/>
  <c r="S2751" i="6" s="1"/>
  <c r="R2767" i="6"/>
  <c r="S2767" i="6" s="1"/>
  <c r="R2441" i="6"/>
  <c r="S2441" i="6" s="1"/>
  <c r="R2473" i="6"/>
  <c r="S2473" i="6" s="1"/>
  <c r="R2505" i="6"/>
  <c r="S2505" i="6" s="1"/>
  <c r="R2529" i="6"/>
  <c r="S2529" i="6" s="1"/>
  <c r="R2555" i="6"/>
  <c r="S2555" i="6" s="1"/>
  <c r="R2559" i="6"/>
  <c r="S2559" i="6" s="1"/>
  <c r="R2563" i="6"/>
  <c r="S2563" i="6" s="1"/>
  <c r="R2567" i="6"/>
  <c r="S2567" i="6" s="1"/>
  <c r="R2571" i="6"/>
  <c r="S2571" i="6" s="1"/>
  <c r="R2575" i="6"/>
  <c r="S2575" i="6" s="1"/>
  <c r="R2579" i="6"/>
  <c r="S2579" i="6" s="1"/>
  <c r="R2583" i="6"/>
  <c r="S2583" i="6" s="1"/>
  <c r="R2587" i="6"/>
  <c r="S2587" i="6" s="1"/>
  <c r="R2591" i="6"/>
  <c r="S2591" i="6" s="1"/>
  <c r="R2595" i="6"/>
  <c r="S2595" i="6" s="1"/>
  <c r="R2599" i="6"/>
  <c r="S2599" i="6" s="1"/>
  <c r="R2603" i="6"/>
  <c r="S2603" i="6" s="1"/>
  <c r="R2607" i="6"/>
  <c r="S2607" i="6" s="1"/>
  <c r="R2611" i="6"/>
  <c r="S2611" i="6" s="1"/>
  <c r="R2615" i="6"/>
  <c r="S2615" i="6" s="1"/>
  <c r="R2619" i="6"/>
  <c r="S2619" i="6" s="1"/>
  <c r="R2623" i="6"/>
  <c r="S2623" i="6" s="1"/>
  <c r="R2632" i="6"/>
  <c r="S2632" i="6" s="1"/>
  <c r="R2644" i="6"/>
  <c r="S2644" i="6" s="1"/>
  <c r="R2660" i="6"/>
  <c r="S2660" i="6" s="1"/>
  <c r="R2676" i="6"/>
  <c r="S2676" i="6" s="1"/>
  <c r="R2692" i="6"/>
  <c r="S2692" i="6" s="1"/>
  <c r="R2708" i="6"/>
  <c r="S2708" i="6" s="1"/>
  <c r="R2724" i="6"/>
  <c r="S2724" i="6" s="1"/>
  <c r="R2740" i="6"/>
  <c r="S2740" i="6" s="1"/>
  <c r="R2756" i="6"/>
  <c r="S2756" i="6" s="1"/>
  <c r="R2772" i="6"/>
  <c r="S2772" i="6" s="1"/>
  <c r="R2788" i="6"/>
  <c r="S2788" i="6" s="1"/>
  <c r="R2804" i="6"/>
  <c r="S2804" i="6" s="1"/>
  <c r="R2820" i="6"/>
  <c r="S2820" i="6" s="1"/>
  <c r="R2836" i="6"/>
  <c r="S2836" i="6" s="1"/>
  <c r="R2852" i="6"/>
  <c r="S2852" i="6" s="1"/>
  <c r="R2868" i="6"/>
  <c r="S2868" i="6" s="1"/>
  <c r="R2884" i="6"/>
  <c r="S2884" i="6" s="1"/>
  <c r="R2900" i="6"/>
  <c r="S2900" i="6" s="1"/>
  <c r="R2916" i="6"/>
  <c r="S2916" i="6" s="1"/>
  <c r="R2662" i="6"/>
  <c r="S2662" i="6" s="1"/>
  <c r="R2694" i="6"/>
  <c r="S2694" i="6" s="1"/>
  <c r="R2729" i="6"/>
  <c r="S2729" i="6" s="1"/>
  <c r="R2785" i="6"/>
  <c r="S2785" i="6" s="1"/>
  <c r="R2817" i="6"/>
  <c r="S2817" i="6" s="1"/>
  <c r="R2849" i="6"/>
  <c r="S2849" i="6" s="1"/>
  <c r="R2881" i="6"/>
  <c r="S2881" i="6" s="1"/>
  <c r="R2913" i="6"/>
  <c r="S2913" i="6" s="1"/>
  <c r="R2995" i="6"/>
  <c r="S2995" i="6" s="1"/>
  <c r="R2645" i="6"/>
  <c r="S2645" i="6" s="1"/>
  <c r="R2677" i="6"/>
  <c r="S2677" i="6" s="1"/>
  <c r="R2709" i="6"/>
  <c r="S2709" i="6" s="1"/>
  <c r="R2757" i="6"/>
  <c r="S2757" i="6" s="1"/>
  <c r="R2799" i="6"/>
  <c r="S2799" i="6" s="1"/>
  <c r="R2831" i="6"/>
  <c r="S2831" i="6" s="1"/>
  <c r="R2863" i="6"/>
  <c r="S2863" i="6" s="1"/>
  <c r="R2895" i="6"/>
  <c r="S2895" i="6" s="1"/>
  <c r="R2927" i="6"/>
  <c r="S2927" i="6" s="1"/>
  <c r="R2945" i="6"/>
  <c r="S2945" i="6" s="1"/>
  <c r="R2964" i="6"/>
  <c r="S2964" i="6" s="1"/>
  <c r="R2991" i="6"/>
  <c r="S2991" i="6" s="1"/>
  <c r="R3009" i="6"/>
  <c r="S3009" i="6" s="1"/>
  <c r="R3053" i="6"/>
  <c r="S3053" i="6" s="1"/>
  <c r="R3069" i="6"/>
  <c r="S3069" i="6" s="1"/>
  <c r="R3085" i="6"/>
  <c r="S3085" i="6" s="1"/>
  <c r="R3101" i="6"/>
  <c r="S3101" i="6" s="1"/>
  <c r="R3117" i="6"/>
  <c r="S3117" i="6" s="1"/>
  <c r="R3133" i="6"/>
  <c r="S3133" i="6" s="1"/>
  <c r="R3149" i="6"/>
  <c r="S3149" i="6" s="1"/>
  <c r="R3165" i="6"/>
  <c r="S3165" i="6" s="1"/>
  <c r="R3181" i="6"/>
  <c r="S3181" i="6" s="1"/>
  <c r="R3197" i="6"/>
  <c r="S3197" i="6" s="1"/>
  <c r="R3213" i="6"/>
  <c r="S3213" i="6" s="1"/>
  <c r="R3229" i="6"/>
  <c r="S3229" i="6" s="1"/>
  <c r="R3245" i="6"/>
  <c r="S3245" i="6" s="1"/>
  <c r="R3261" i="6"/>
  <c r="S3261" i="6" s="1"/>
  <c r="R3277" i="6"/>
  <c r="S3277" i="6" s="1"/>
  <c r="R3293" i="6"/>
  <c r="S3293" i="6" s="1"/>
  <c r="R2642" i="6"/>
  <c r="S2642" i="6" s="1"/>
  <c r="R2674" i="6"/>
  <c r="S2674" i="6" s="1"/>
  <c r="R2706" i="6"/>
  <c r="S2706" i="6" s="1"/>
  <c r="R2789" i="6"/>
  <c r="S2789" i="6" s="1"/>
  <c r="R2813" i="6"/>
  <c r="S2813" i="6" s="1"/>
  <c r="R2837" i="6"/>
  <c r="S2837" i="6" s="1"/>
  <c r="R2885" i="6"/>
  <c r="S2885" i="6" s="1"/>
  <c r="R2955" i="6"/>
  <c r="S2955" i="6" s="1"/>
  <c r="R2987" i="6"/>
  <c r="S2987" i="6" s="1"/>
  <c r="R3008" i="6"/>
  <c r="S3008" i="6" s="1"/>
  <c r="R3022" i="6"/>
  <c r="S3022" i="6" s="1"/>
  <c r="R3030" i="6"/>
  <c r="S3030" i="6" s="1"/>
  <c r="R3038" i="6"/>
  <c r="S3038" i="6" s="1"/>
  <c r="R2649" i="6"/>
  <c r="S2649" i="6" s="1"/>
  <c r="R2681" i="6"/>
  <c r="S2681" i="6" s="1"/>
  <c r="R2713" i="6"/>
  <c r="S2713" i="6" s="1"/>
  <c r="R2765" i="6"/>
  <c r="S2765" i="6" s="1"/>
  <c r="R2803" i="6"/>
  <c r="S2803" i="6" s="1"/>
  <c r="R2835" i="6"/>
  <c r="S2835" i="6" s="1"/>
  <c r="R2867" i="6"/>
  <c r="S2867" i="6" s="1"/>
  <c r="R2899" i="6"/>
  <c r="S2899" i="6" s="1"/>
  <c r="R2924" i="6"/>
  <c r="S2924" i="6" s="1"/>
  <c r="R2956" i="6"/>
  <c r="S2956" i="6" s="1"/>
  <c r="R2988" i="6"/>
  <c r="S2988" i="6" s="1"/>
  <c r="R3064" i="6"/>
  <c r="S3064" i="6" s="1"/>
  <c r="R3096" i="6"/>
  <c r="S3096" i="6" s="1"/>
  <c r="R3128" i="6"/>
  <c r="S3128" i="6" s="1"/>
  <c r="R3160" i="6"/>
  <c r="S3160" i="6" s="1"/>
  <c r="R3192" i="6"/>
  <c r="S3192" i="6" s="1"/>
  <c r="R3224" i="6"/>
  <c r="S3224" i="6" s="1"/>
  <c r="R3256" i="6"/>
  <c r="S3256" i="6" s="1"/>
  <c r="R3288" i="6"/>
  <c r="S3288" i="6" s="1"/>
  <c r="R3316" i="6"/>
  <c r="S3316" i="6" s="1"/>
  <c r="R3070" i="6"/>
  <c r="S3070" i="6" s="1"/>
  <c r="R3094" i="6"/>
  <c r="S3094" i="6" s="1"/>
  <c r="R3134" i="6"/>
  <c r="S3134" i="6" s="1"/>
  <c r="R3158" i="6"/>
  <c r="S3158" i="6" s="1"/>
  <c r="R3198" i="6"/>
  <c r="S3198" i="6" s="1"/>
  <c r="R3222" i="6"/>
  <c r="S3222" i="6" s="1"/>
  <c r="R3246" i="6"/>
  <c r="S3246" i="6" s="1"/>
  <c r="R3270" i="6"/>
  <c r="S3270" i="6" s="1"/>
  <c r="R3294" i="6"/>
  <c r="S3294" i="6" s="1"/>
  <c r="R3312" i="6"/>
  <c r="S3312" i="6" s="1"/>
  <c r="R3331" i="6"/>
  <c r="S3331" i="6" s="1"/>
  <c r="R3339" i="6"/>
  <c r="S3339" i="6" s="1"/>
  <c r="R3347" i="6"/>
  <c r="S3347" i="6" s="1"/>
  <c r="R3355" i="6"/>
  <c r="S3355" i="6" s="1"/>
  <c r="R3363" i="6"/>
  <c r="S3363" i="6" s="1"/>
  <c r="R3371" i="6"/>
  <c r="S3371" i="6" s="1"/>
  <c r="R3379" i="6"/>
  <c r="S3379" i="6" s="1"/>
  <c r="R3387" i="6"/>
  <c r="S3387" i="6" s="1"/>
  <c r="R3395" i="6"/>
  <c r="S3395" i="6" s="1"/>
  <c r="R3403" i="6"/>
  <c r="S3403" i="6" s="1"/>
  <c r="R3411" i="6"/>
  <c r="S3411" i="6" s="1"/>
  <c r="R3419" i="6"/>
  <c r="S3419" i="6" s="1"/>
  <c r="R3052" i="6"/>
  <c r="S3052" i="6" s="1"/>
  <c r="R3084" i="6"/>
  <c r="S3084" i="6" s="1"/>
  <c r="R3116" i="6"/>
  <c r="S3116" i="6" s="1"/>
  <c r="R3148" i="6"/>
  <c r="S3148" i="6" s="1"/>
  <c r="R3180" i="6"/>
  <c r="S3180" i="6" s="1"/>
  <c r="R3212" i="6"/>
  <c r="S3212" i="6" s="1"/>
  <c r="R3244" i="6"/>
  <c r="S3244" i="6" s="1"/>
  <c r="R3276" i="6"/>
  <c r="S3276" i="6" s="1"/>
  <c r="R3308" i="6"/>
  <c r="S3308" i="6" s="1"/>
  <c r="R3326" i="6"/>
  <c r="S3326" i="6" s="1"/>
  <c r="R3098" i="6"/>
  <c r="S3098" i="6" s="1"/>
  <c r="R3130" i="6"/>
  <c r="S3130" i="6" s="1"/>
  <c r="R3162" i="6"/>
  <c r="S3162" i="6" s="1"/>
  <c r="R3194" i="6"/>
  <c r="S3194" i="6" s="1"/>
  <c r="R3226" i="6"/>
  <c r="S3226" i="6" s="1"/>
  <c r="R3250" i="6"/>
  <c r="S3250" i="6" s="1"/>
  <c r="R3282" i="6"/>
  <c r="S3282" i="6" s="1"/>
  <c r="R3320" i="6"/>
  <c r="S3320" i="6" s="1"/>
  <c r="R3441" i="6"/>
  <c r="S3441" i="6" s="1"/>
  <c r="R3463" i="6"/>
  <c r="S3463" i="6" s="1"/>
  <c r="R3484" i="6"/>
  <c r="S3484" i="6" s="1"/>
  <c r="R3500" i="6"/>
  <c r="S3500" i="6" s="1"/>
  <c r="R3521" i="6"/>
  <c r="S3521" i="6" s="1"/>
  <c r="R3543" i="6"/>
  <c r="S3543" i="6" s="1"/>
  <c r="R3559" i="6"/>
  <c r="S3559" i="6" s="1"/>
  <c r="R3580" i="6"/>
  <c r="S3580" i="6" s="1"/>
  <c r="R3601" i="6"/>
  <c r="S3601" i="6" s="1"/>
  <c r="R3623" i="6"/>
  <c r="S3623" i="6" s="1"/>
  <c r="R3644" i="6"/>
  <c r="S3644" i="6" s="1"/>
  <c r="R3665" i="6"/>
  <c r="S3665" i="6" s="1"/>
  <c r="R3706" i="6"/>
  <c r="S3706" i="6" s="1"/>
  <c r="R3738" i="6"/>
  <c r="S3738" i="6" s="1"/>
  <c r="R3435" i="6"/>
  <c r="S3435" i="6" s="1"/>
  <c r="R3451" i="6"/>
  <c r="S3451" i="6" s="1"/>
  <c r="R3472" i="6"/>
  <c r="S3472" i="6" s="1"/>
  <c r="R3488" i="6"/>
  <c r="S3488" i="6" s="1"/>
  <c r="R3509" i="6"/>
  <c r="S3509" i="6" s="1"/>
  <c r="R3531" i="6"/>
  <c r="S3531" i="6" s="1"/>
  <c r="R3552" i="6"/>
  <c r="S3552" i="6" s="1"/>
  <c r="R3573" i="6"/>
  <c r="S3573" i="6" s="1"/>
  <c r="R3589" i="6"/>
  <c r="S3589" i="6" s="1"/>
  <c r="R3627" i="6"/>
  <c r="S3627" i="6" s="1"/>
  <c r="R3643" i="6"/>
  <c r="S3643" i="6" s="1"/>
  <c r="R3664" i="6"/>
  <c r="S3664" i="6" s="1"/>
  <c r="R3685" i="6"/>
  <c r="S3685" i="6" s="1"/>
  <c r="R3708" i="6"/>
  <c r="S3708" i="6" s="1"/>
  <c r="R3724" i="6"/>
  <c r="S3724" i="6" s="1"/>
  <c r="R3740" i="6"/>
  <c r="S3740" i="6" s="1"/>
  <c r="R3756" i="6"/>
  <c r="S3756" i="6" s="1"/>
  <c r="R3769" i="6"/>
  <c r="S3769" i="6" s="1"/>
  <c r="R3785" i="6"/>
  <c r="S3785" i="6" s="1"/>
  <c r="R3801" i="6"/>
  <c r="S3801" i="6" s="1"/>
  <c r="R3444" i="6"/>
  <c r="S3444" i="6" s="1"/>
  <c r="R3465" i="6"/>
  <c r="S3465" i="6" s="1"/>
  <c r="R3487" i="6"/>
  <c r="S3487" i="6" s="1"/>
  <c r="R3508" i="6"/>
  <c r="S3508" i="6" s="1"/>
  <c r="R3529" i="6"/>
  <c r="S3529" i="6" s="1"/>
  <c r="R3551" i="6"/>
  <c r="S3551" i="6" s="1"/>
  <c r="R3572" i="6"/>
  <c r="S3572" i="6" s="1"/>
  <c r="R3593" i="6"/>
  <c r="S3593" i="6" s="1"/>
  <c r="R3615" i="6"/>
  <c r="S3615" i="6" s="1"/>
  <c r="R3636" i="6"/>
  <c r="S3636" i="6" s="1"/>
  <c r="R3657" i="6"/>
  <c r="S3657" i="6" s="1"/>
  <c r="R3679" i="6"/>
  <c r="S3679" i="6" s="1"/>
  <c r="R3700" i="6"/>
  <c r="S3700" i="6" s="1"/>
  <c r="R3726" i="6"/>
  <c r="S3726" i="6" s="1"/>
  <c r="R3758" i="6"/>
  <c r="S3758" i="6" s="1"/>
  <c r="R3443" i="6"/>
  <c r="S3443" i="6" s="1"/>
  <c r="R3464" i="6"/>
  <c r="S3464" i="6" s="1"/>
  <c r="R3485" i="6"/>
  <c r="S3485" i="6" s="1"/>
  <c r="R3507" i="6"/>
  <c r="S3507" i="6" s="1"/>
  <c r="R3523" i="6"/>
  <c r="S3523" i="6" s="1"/>
  <c r="R3544" i="6"/>
  <c r="S3544" i="6" s="1"/>
  <c r="R3565" i="6"/>
  <c r="S3565" i="6" s="1"/>
  <c r="R3587" i="6"/>
  <c r="S3587" i="6" s="1"/>
  <c r="R3608" i="6"/>
  <c r="S3608" i="6" s="1"/>
  <c r="R3629" i="6"/>
  <c r="S3629" i="6" s="1"/>
  <c r="R3667" i="6"/>
  <c r="S3667" i="6" s="1"/>
  <c r="R3683" i="6"/>
  <c r="S3683" i="6" s="1"/>
  <c r="R3704" i="6"/>
  <c r="S3704" i="6" s="1"/>
  <c r="R3720" i="6"/>
  <c r="S3720" i="6" s="1"/>
  <c r="R3736" i="6"/>
  <c r="S3736" i="6" s="1"/>
  <c r="R3752" i="6"/>
  <c r="S3752" i="6" s="1"/>
  <c r="R3770" i="6"/>
  <c r="S3770" i="6" s="1"/>
  <c r="R3786" i="6"/>
  <c r="S3786" i="6" s="1"/>
  <c r="R3802" i="6"/>
  <c r="S3802" i="6" s="1"/>
  <c r="R3816" i="6"/>
  <c r="S3816" i="6" s="1"/>
  <c r="R3832" i="6"/>
  <c r="S3832" i="6" s="1"/>
  <c r="R3848" i="6"/>
  <c r="S3848" i="6" s="1"/>
  <c r="R3864" i="6"/>
  <c r="S3864" i="6" s="1"/>
  <c r="R3880" i="6"/>
  <c r="S3880" i="6" s="1"/>
  <c r="R3896" i="6"/>
  <c r="S3896" i="6" s="1"/>
  <c r="R3912" i="6"/>
  <c r="S3912" i="6" s="1"/>
  <c r="R3928" i="6"/>
  <c r="S3928" i="6" s="1"/>
  <c r="R3944" i="6"/>
  <c r="S3944" i="6" s="1"/>
  <c r="R3960" i="6"/>
  <c r="S3960" i="6" s="1"/>
  <c r="R3976" i="6"/>
  <c r="S3976" i="6" s="1"/>
  <c r="R3992" i="6"/>
  <c r="S3992" i="6" s="1"/>
  <c r="R4008" i="6"/>
  <c r="S4008" i="6" s="1"/>
  <c r="R4024" i="6"/>
  <c r="S4024" i="6" s="1"/>
  <c r="R4040" i="6"/>
  <c r="S4040" i="6" s="1"/>
  <c r="R4056" i="6"/>
  <c r="S4056" i="6" s="1"/>
  <c r="R4072" i="6"/>
  <c r="S4072" i="6" s="1"/>
  <c r="R4088" i="6"/>
  <c r="S4088" i="6" s="1"/>
  <c r="R4104" i="6"/>
  <c r="S4104" i="6" s="1"/>
  <c r="R4120" i="6"/>
  <c r="S4120" i="6" s="1"/>
  <c r="R3779" i="6"/>
  <c r="S3779" i="6" s="1"/>
  <c r="R3818" i="6"/>
  <c r="S3818" i="6" s="1"/>
  <c r="R3850" i="6"/>
  <c r="S3850" i="6" s="1"/>
  <c r="R3882" i="6"/>
  <c r="S3882" i="6" s="1"/>
  <c r="R3914" i="6"/>
  <c r="S3914" i="6" s="1"/>
  <c r="R3946" i="6"/>
  <c r="S3946" i="6" s="1"/>
  <c r="R3978" i="6"/>
  <c r="S3978" i="6" s="1"/>
  <c r="R4010" i="6"/>
  <c r="S4010" i="6" s="1"/>
  <c r="R4042" i="6"/>
  <c r="S4042" i="6" s="1"/>
  <c r="R4074" i="6"/>
  <c r="S4074" i="6" s="1"/>
  <c r="R4106" i="6"/>
  <c r="S4106" i="6" s="1"/>
  <c r="R3825" i="6"/>
  <c r="S3825" i="6" s="1"/>
  <c r="R3857" i="6"/>
  <c r="S3857" i="6" s="1"/>
  <c r="R3889" i="6"/>
  <c r="S3889" i="6" s="1"/>
  <c r="R3921" i="6"/>
  <c r="S3921" i="6" s="1"/>
  <c r="R3953" i="6"/>
  <c r="S3953" i="6" s="1"/>
  <c r="R3985" i="6"/>
  <c r="S3985" i="6" s="1"/>
  <c r="R4017" i="6"/>
  <c r="S4017" i="6" s="1"/>
  <c r="R4049" i="6"/>
  <c r="S4049" i="6" s="1"/>
  <c r="R4081" i="6"/>
  <c r="S4081" i="6" s="1"/>
  <c r="R4114" i="6"/>
  <c r="S4114" i="6" s="1"/>
  <c r="R4139" i="6"/>
  <c r="S4139" i="6" s="1"/>
  <c r="R4155" i="6"/>
  <c r="S4155" i="6" s="1"/>
  <c r="R4171" i="6"/>
  <c r="S4171" i="6" s="1"/>
  <c r="R4187" i="6"/>
  <c r="S4187" i="6" s="1"/>
  <c r="R4203" i="6"/>
  <c r="S4203" i="6" s="1"/>
  <c r="R3791" i="6"/>
  <c r="S3791" i="6" s="1"/>
  <c r="R3830" i="6"/>
  <c r="S3830" i="6" s="1"/>
  <c r="R3862" i="6"/>
  <c r="S3862" i="6" s="1"/>
  <c r="R3894" i="6"/>
  <c r="S3894" i="6" s="1"/>
  <c r="R3926" i="6"/>
  <c r="S3926" i="6" s="1"/>
  <c r="R3958" i="6"/>
  <c r="S3958" i="6" s="1"/>
  <c r="R4014" i="6"/>
  <c r="S4014" i="6" s="1"/>
  <c r="R4038" i="6"/>
  <c r="S4038" i="6" s="1"/>
  <c r="R4062" i="6"/>
  <c r="S4062" i="6" s="1"/>
  <c r="R4086" i="6"/>
  <c r="S4086" i="6" s="1"/>
  <c r="R4119" i="6"/>
  <c r="S4119" i="6" s="1"/>
  <c r="R4300" i="6"/>
  <c r="S4300" i="6" s="1"/>
  <c r="R4316" i="6"/>
  <c r="S4316" i="6" s="1"/>
  <c r="R4332" i="6"/>
  <c r="S4332" i="6" s="1"/>
  <c r="R4348" i="6"/>
  <c r="S4348" i="6" s="1"/>
  <c r="R4364" i="6"/>
  <c r="S4364" i="6" s="1"/>
  <c r="R4380" i="6"/>
  <c r="S4380" i="6" s="1"/>
  <c r="R4396" i="6"/>
  <c r="S4396" i="6" s="1"/>
  <c r="R4412" i="6"/>
  <c r="S4412" i="6" s="1"/>
  <c r="R4428" i="6"/>
  <c r="S4428" i="6" s="1"/>
  <c r="R4444" i="6"/>
  <c r="S4444" i="6" s="1"/>
  <c r="R4460" i="6"/>
  <c r="S4460" i="6" s="1"/>
  <c r="R4476" i="6"/>
  <c r="S4476" i="6" s="1"/>
  <c r="R4492" i="6"/>
  <c r="S4492" i="6" s="1"/>
  <c r="R4508" i="6"/>
  <c r="S4508" i="6" s="1"/>
  <c r="R4524" i="6"/>
  <c r="S4524" i="6" s="1"/>
  <c r="R4540" i="6"/>
  <c r="S4540" i="6" s="1"/>
  <c r="R3821" i="6"/>
  <c r="S3821" i="6" s="1"/>
  <c r="R3853" i="6"/>
  <c r="S3853" i="6" s="1"/>
  <c r="R3885" i="6"/>
  <c r="S3885" i="6" s="1"/>
  <c r="R3917" i="6"/>
  <c r="S3917" i="6" s="1"/>
  <c r="R3949" i="6"/>
  <c r="S3949" i="6" s="1"/>
  <c r="R3981" i="6"/>
  <c r="S3981" i="6" s="1"/>
  <c r="R4013" i="6"/>
  <c r="S4013" i="6" s="1"/>
  <c r="R4045" i="6"/>
  <c r="S4045" i="6" s="1"/>
  <c r="R4077" i="6"/>
  <c r="S4077" i="6" s="1"/>
  <c r="R4110" i="6"/>
  <c r="S4110" i="6" s="1"/>
  <c r="R4132" i="6"/>
  <c r="S4132" i="6" s="1"/>
  <c r="R4148" i="6"/>
  <c r="S4148" i="6" s="1"/>
  <c r="R4164" i="6"/>
  <c r="S4164" i="6" s="1"/>
  <c r="R4180" i="6"/>
  <c r="S4180" i="6" s="1"/>
  <c r="R4196" i="6"/>
  <c r="S4196" i="6" s="1"/>
  <c r="R4221" i="6"/>
  <c r="S4221" i="6" s="1"/>
  <c r="R4237" i="6"/>
  <c r="S4237" i="6" s="1"/>
  <c r="R4253" i="6"/>
  <c r="S4253" i="6" s="1"/>
  <c r="R4269" i="6"/>
  <c r="S4269" i="6" s="1"/>
  <c r="R4285" i="6"/>
  <c r="S4285" i="6" s="1"/>
  <c r="R4301" i="6"/>
  <c r="S4301" i="6" s="1"/>
  <c r="R4317" i="6"/>
  <c r="S4317" i="6" s="1"/>
  <c r="R4333" i="6"/>
  <c r="S4333" i="6" s="1"/>
  <c r="R4349" i="6"/>
  <c r="S4349" i="6" s="1"/>
  <c r="R4365" i="6"/>
  <c r="S4365" i="6" s="1"/>
  <c r="R4381" i="6"/>
  <c r="S4381" i="6" s="1"/>
  <c r="R4397" i="6"/>
  <c r="S4397" i="6" s="1"/>
  <c r="R4413" i="6"/>
  <c r="S4413" i="6" s="1"/>
  <c r="R4429" i="6"/>
  <c r="S4429" i="6" s="1"/>
  <c r="R4445" i="6"/>
  <c r="S4445" i="6" s="1"/>
  <c r="R4461" i="6"/>
  <c r="S4461" i="6" s="1"/>
  <c r="R4477" i="6"/>
  <c r="S4477" i="6" s="1"/>
  <c r="R4493" i="6"/>
  <c r="S4493" i="6" s="1"/>
  <c r="R4509" i="6"/>
  <c r="S4509" i="6" s="1"/>
  <c r="R4525" i="6"/>
  <c r="S4525" i="6" s="1"/>
  <c r="R4541" i="6"/>
  <c r="S4541" i="6" s="1"/>
  <c r="R4557" i="6"/>
  <c r="S4557" i="6" s="1"/>
  <c r="R4573" i="6"/>
  <c r="S4573" i="6" s="1"/>
  <c r="R4589" i="6"/>
  <c r="S4589" i="6" s="1"/>
  <c r="R4605" i="6"/>
  <c r="S4605" i="6" s="1"/>
  <c r="R4621" i="6"/>
  <c r="S4621" i="6" s="1"/>
  <c r="R4637" i="6"/>
  <c r="S4637" i="6" s="1"/>
  <c r="R4653" i="6"/>
  <c r="S4653" i="6" s="1"/>
  <c r="R4669" i="6"/>
  <c r="S4669" i="6" s="1"/>
  <c r="R4685" i="6"/>
  <c r="S4685" i="6" s="1"/>
  <c r="R4701" i="6"/>
  <c r="S4701" i="6" s="1"/>
  <c r="R4717" i="6"/>
  <c r="S4717" i="6" s="1"/>
  <c r="R4733" i="6"/>
  <c r="S4733" i="6" s="1"/>
  <c r="R4749" i="6"/>
  <c r="S4749" i="6" s="1"/>
  <c r="R4765" i="6"/>
  <c r="S4765" i="6" s="1"/>
  <c r="R4781" i="6"/>
  <c r="S4781" i="6" s="1"/>
  <c r="R4797" i="6"/>
  <c r="S4797" i="6" s="1"/>
  <c r="R4813" i="6"/>
  <c r="S4813" i="6" s="1"/>
  <c r="R4829" i="6"/>
  <c r="S4829" i="6" s="1"/>
  <c r="R4845" i="6"/>
  <c r="S4845" i="6" s="1"/>
  <c r="R4861" i="6"/>
  <c r="S4861" i="6" s="1"/>
  <c r="R4877" i="6"/>
  <c r="S4877" i="6" s="1"/>
  <c r="R4893" i="6"/>
  <c r="S4893" i="6" s="1"/>
  <c r="R4909" i="6"/>
  <c r="S4909" i="6" s="1"/>
  <c r="R4153" i="6"/>
  <c r="S4153" i="6" s="1"/>
  <c r="R4185" i="6"/>
  <c r="S4185" i="6" s="1"/>
  <c r="R4222" i="6"/>
  <c r="S4222" i="6" s="1"/>
  <c r="R4246" i="6"/>
  <c r="S4246" i="6" s="1"/>
  <c r="R4278" i="6"/>
  <c r="S4278" i="6" s="1"/>
  <c r="R4310" i="6"/>
  <c r="S4310" i="6" s="1"/>
  <c r="R4358" i="6"/>
  <c r="S4358" i="6" s="1"/>
  <c r="R4470" i="6"/>
  <c r="S4470" i="6" s="1"/>
  <c r="R4534" i="6"/>
  <c r="S4534" i="6" s="1"/>
  <c r="R4564" i="6"/>
  <c r="S4564" i="6" s="1"/>
  <c r="R4596" i="6"/>
  <c r="S4596" i="6" s="1"/>
  <c r="R4628" i="6"/>
  <c r="S4628" i="6" s="1"/>
  <c r="R4660" i="6"/>
  <c r="S4660" i="6" s="1"/>
  <c r="R4692" i="6"/>
  <c r="S4692" i="6" s="1"/>
  <c r="R4724" i="6"/>
  <c r="S4724" i="6" s="1"/>
  <c r="R4756" i="6"/>
  <c r="S4756" i="6" s="1"/>
  <c r="R4788" i="6"/>
  <c r="S4788" i="6" s="1"/>
  <c r="R4820" i="6"/>
  <c r="S4820" i="6" s="1"/>
  <c r="R4852" i="6"/>
  <c r="S4852" i="6" s="1"/>
  <c r="R4884" i="6"/>
  <c r="S4884" i="6" s="1"/>
  <c r="R4916" i="6"/>
  <c r="S4916" i="6" s="1"/>
  <c r="R4220" i="6"/>
  <c r="S4220" i="6" s="1"/>
  <c r="R4252" i="6"/>
  <c r="S4252" i="6" s="1"/>
  <c r="R4284" i="6"/>
  <c r="S4284" i="6" s="1"/>
  <c r="R4338" i="6"/>
  <c r="S4338" i="6" s="1"/>
  <c r="R4386" i="6"/>
  <c r="S4386" i="6" s="1"/>
  <c r="R4450" i="6"/>
  <c r="S4450" i="6" s="1"/>
  <c r="R4554" i="6"/>
  <c r="S4554" i="6" s="1"/>
  <c r="R4586" i="6"/>
  <c r="S4586" i="6" s="1"/>
  <c r="R4618" i="6"/>
  <c r="S4618" i="6" s="1"/>
  <c r="R4650" i="6"/>
  <c r="S4650" i="6" s="1"/>
  <c r="R4682" i="6"/>
  <c r="S4682" i="6" s="1"/>
  <c r="R4714" i="6"/>
  <c r="S4714" i="6" s="1"/>
  <c r="R4746" i="6"/>
  <c r="S4746" i="6" s="1"/>
  <c r="R4778" i="6"/>
  <c r="S4778" i="6" s="1"/>
  <c r="R4810" i="6"/>
  <c r="S4810" i="6" s="1"/>
  <c r="R4842" i="6"/>
  <c r="S4842" i="6" s="1"/>
  <c r="R4874" i="6"/>
  <c r="S4874" i="6" s="1"/>
  <c r="R4906" i="6"/>
  <c r="S4906" i="6" s="1"/>
  <c r="R4149" i="6"/>
  <c r="S4149" i="6" s="1"/>
  <c r="R4181" i="6"/>
  <c r="S4181" i="6" s="1"/>
  <c r="R4210" i="6"/>
  <c r="S4210" i="6" s="1"/>
  <c r="R4242" i="6"/>
  <c r="S4242" i="6" s="1"/>
  <c r="R4274" i="6"/>
  <c r="S4274" i="6" s="1"/>
  <c r="R4318" i="6"/>
  <c r="S4318" i="6" s="1"/>
  <c r="R4382" i="6"/>
  <c r="S4382" i="6" s="1"/>
  <c r="R4446" i="6"/>
  <c r="S4446" i="6" s="1"/>
  <c r="R4510" i="6"/>
  <c r="S4510" i="6" s="1"/>
  <c r="R4560" i="6"/>
  <c r="S4560" i="6" s="1"/>
  <c r="R4592" i="6"/>
  <c r="S4592" i="6" s="1"/>
  <c r="R4624" i="6"/>
  <c r="S4624" i="6" s="1"/>
  <c r="R4656" i="6"/>
  <c r="S4656" i="6" s="1"/>
  <c r="R4688" i="6"/>
  <c r="S4688" i="6" s="1"/>
  <c r="R4720" i="6"/>
  <c r="S4720" i="6" s="1"/>
  <c r="R4752" i="6"/>
  <c r="S4752" i="6" s="1"/>
  <c r="R4784" i="6"/>
  <c r="S4784" i="6" s="1"/>
  <c r="R4816" i="6"/>
  <c r="S4816" i="6" s="1"/>
  <c r="R4848" i="6"/>
  <c r="S4848" i="6" s="1"/>
  <c r="R4880" i="6"/>
  <c r="S4880" i="6" s="1"/>
  <c r="R4912" i="6"/>
  <c r="S4912" i="6" s="1"/>
  <c r="R4224" i="6"/>
  <c r="S4224" i="6" s="1"/>
  <c r="R4256" i="6"/>
  <c r="S4256" i="6" s="1"/>
  <c r="R4288" i="6"/>
  <c r="S4288" i="6" s="1"/>
  <c r="R4346" i="6"/>
  <c r="S4346" i="6" s="1"/>
  <c r="R4410" i="6"/>
  <c r="S4410" i="6" s="1"/>
  <c r="R4474" i="6"/>
  <c r="S4474" i="6" s="1"/>
  <c r="R4538" i="6"/>
  <c r="S4538" i="6" s="1"/>
  <c r="R4574" i="6"/>
  <c r="S4574" i="6" s="1"/>
  <c r="R4606" i="6"/>
  <c r="S4606" i="6" s="1"/>
  <c r="R4638" i="6"/>
  <c r="S4638" i="6" s="1"/>
  <c r="R4670" i="6"/>
  <c r="S4670" i="6" s="1"/>
  <c r="R4702" i="6"/>
  <c r="S4702" i="6" s="1"/>
  <c r="R4734" i="6"/>
  <c r="S4734" i="6" s="1"/>
  <c r="R4766" i="6"/>
  <c r="S4766" i="6" s="1"/>
  <c r="R4798" i="6"/>
  <c r="S4798" i="6" s="1"/>
  <c r="R4830" i="6"/>
  <c r="S4830" i="6" s="1"/>
  <c r="R4862" i="6"/>
  <c r="S4862" i="6" s="1"/>
  <c r="R4894" i="6"/>
  <c r="S4894" i="6" s="1"/>
  <c r="R1600" i="6"/>
  <c r="S1600" i="6" s="1"/>
  <c r="R1775" i="6"/>
  <c r="R1897" i="6"/>
  <c r="R1985" i="6"/>
  <c r="R2297" i="6"/>
  <c r="S2297" i="6" s="1"/>
  <c r="R2490" i="6"/>
  <c r="R2482" i="6"/>
  <c r="R2985" i="6"/>
  <c r="R2265" i="6"/>
  <c r="S2265" i="6" s="1"/>
  <c r="R2474" i="6"/>
  <c r="R2969" i="6"/>
  <c r="R3322" i="6"/>
  <c r="R3800" i="6"/>
  <c r="R3033" i="6"/>
  <c r="R3450" i="6"/>
  <c r="R3514" i="6"/>
  <c r="R3578" i="6"/>
  <c r="R3642" i="6"/>
  <c r="R3707" i="6"/>
  <c r="R3823" i="6"/>
  <c r="R3879" i="6"/>
  <c r="R3943" i="6"/>
  <c r="R3855" i="6"/>
  <c r="S3855" i="6" s="1"/>
  <c r="R3919" i="6"/>
  <c r="R1552" i="6"/>
  <c r="R1969" i="6"/>
  <c r="R2030" i="6"/>
  <c r="R2079" i="6"/>
  <c r="R2261" i="6"/>
  <c r="S2261" i="6" s="1"/>
  <c r="R2305" i="6"/>
  <c r="S2305" i="6" s="1"/>
  <c r="R2446" i="6"/>
  <c r="R2726" i="6"/>
  <c r="R2794" i="6"/>
  <c r="R2858" i="6"/>
  <c r="R2922" i="6"/>
  <c r="R2950" i="6"/>
  <c r="R2990" i="6"/>
  <c r="R1532" i="6"/>
  <c r="R1526" i="6"/>
  <c r="R1592" i="6"/>
  <c r="R1630" i="6"/>
  <c r="S1630" i="6" s="1"/>
  <c r="T1630" i="6" s="1"/>
  <c r="U1630" i="6" s="1"/>
  <c r="R1706" i="6"/>
  <c r="R1869" i="6"/>
  <c r="R1957" i="6"/>
  <c r="R2020" i="6"/>
  <c r="R2036" i="6"/>
  <c r="R2095" i="6"/>
  <c r="R2313" i="6"/>
  <c r="R2367" i="6"/>
  <c r="S2367" i="6" s="1"/>
  <c r="R2470" i="6"/>
  <c r="R2627" i="6"/>
  <c r="R2762" i="6"/>
  <c r="R2818" i="6"/>
  <c r="S2818" i="6" s="1"/>
  <c r="R2882" i="6"/>
  <c r="R2981" i="6"/>
  <c r="R3010" i="6"/>
  <c r="R3037" i="6"/>
  <c r="S3037" i="6" s="1"/>
  <c r="R3091" i="6"/>
  <c r="R3155" i="6"/>
  <c r="R3219" i="6"/>
  <c r="R3283" i="6"/>
  <c r="S3283" i="6" s="1"/>
  <c r="R3323" i="6"/>
  <c r="R3442" i="6"/>
  <c r="S3442" i="6" s="1"/>
  <c r="R3478" i="6"/>
  <c r="R3534" i="6"/>
  <c r="R3570" i="6"/>
  <c r="R3606" i="6"/>
  <c r="R3662" i="6"/>
  <c r="R3698" i="6"/>
  <c r="S3698" i="6" s="1"/>
  <c r="R3764" i="6"/>
  <c r="R4174" i="6"/>
  <c r="R4243" i="6"/>
  <c r="R4303" i="6"/>
  <c r="S4303" i="6" s="1"/>
  <c r="R4367" i="6"/>
  <c r="R3051" i="6"/>
  <c r="R3115" i="6"/>
  <c r="R3179" i="6"/>
  <c r="S3179" i="6" s="1"/>
  <c r="R3243" i="6"/>
  <c r="R3306" i="6"/>
  <c r="R3458" i="6"/>
  <c r="R3494" i="6"/>
  <c r="S3494" i="6" s="1"/>
  <c r="R3550" i="6"/>
  <c r="R3586" i="6"/>
  <c r="R3622" i="6"/>
  <c r="R3678" i="6"/>
  <c r="S3678" i="6" s="1"/>
  <c r="R3780" i="6"/>
  <c r="R4182" i="6"/>
  <c r="R4251" i="6"/>
  <c r="R4319" i="6"/>
  <c r="R4399" i="6"/>
  <c r="R4463" i="6"/>
  <c r="R4527" i="6"/>
  <c r="R4583" i="6"/>
  <c r="S4583" i="6" s="1"/>
  <c r="T4583" i="6" s="1"/>
  <c r="U4583" i="6" s="1"/>
  <c r="R4647" i="6"/>
  <c r="S4647" i="6" s="1"/>
  <c r="T4647" i="6" s="1"/>
  <c r="U4647" i="6" s="1"/>
  <c r="R4711" i="6"/>
  <c r="R4775" i="6"/>
  <c r="R4839" i="6"/>
  <c r="R4903" i="6"/>
  <c r="R4383" i="6"/>
  <c r="R4447" i="6"/>
  <c r="R4511" i="6"/>
  <c r="S4511" i="6" s="1"/>
  <c r="R4575" i="6"/>
  <c r="R4639" i="6"/>
  <c r="R4703" i="6"/>
  <c r="R4767" i="6"/>
  <c r="S4767" i="6" s="1"/>
  <c r="T4767" i="6" s="1"/>
  <c r="U4767" i="6" s="1"/>
  <c r="R4831" i="6"/>
  <c r="R4895" i="6"/>
  <c r="R1652" i="6"/>
  <c r="R1972" i="6"/>
  <c r="S1972" i="6" s="1"/>
  <c r="R2267" i="6"/>
  <c r="R3350" i="6"/>
  <c r="S3350" i="6" s="1"/>
  <c r="R3382" i="6"/>
  <c r="R3414" i="6"/>
  <c r="R3805" i="6"/>
  <c r="R3735" i="6"/>
  <c r="R3338" i="6"/>
  <c r="R3370" i="6"/>
  <c r="S3370" i="6" s="1"/>
  <c r="R3402" i="6"/>
  <c r="R3776" i="6"/>
  <c r="R2941" i="6"/>
  <c r="R1628" i="6"/>
  <c r="S1628" i="6" s="1"/>
  <c r="R2251" i="6"/>
  <c r="R3348" i="6"/>
  <c r="R3412" i="6"/>
  <c r="R2288" i="6"/>
  <c r="R2119" i="6"/>
  <c r="R3408" i="6"/>
  <c r="R2087" i="6"/>
  <c r="R3424" i="6"/>
  <c r="S3424" i="6" s="1"/>
  <c r="R2989" i="6"/>
  <c r="R1603" i="6"/>
  <c r="R3356" i="6"/>
  <c r="R3400" i="6"/>
  <c r="S3400" i="6" s="1"/>
  <c r="R1528" i="6"/>
  <c r="R1584" i="6"/>
  <c r="R1676" i="6"/>
  <c r="R1700" i="6"/>
  <c r="R1876" i="6"/>
  <c r="R1892" i="6"/>
  <c r="R1912" i="6"/>
  <c r="R1940" i="6"/>
  <c r="S1940" i="6" s="1"/>
  <c r="R1960" i="6"/>
  <c r="R1988" i="6"/>
  <c r="R1996" i="6"/>
  <c r="R2004" i="6"/>
  <c r="S2004" i="6" s="1"/>
  <c r="R2012" i="6"/>
  <c r="R2292" i="6"/>
  <c r="R2332" i="6"/>
  <c r="R2340" i="6"/>
  <c r="S2340" i="6" s="1"/>
  <c r="R2348" i="6"/>
  <c r="R2404" i="6"/>
  <c r="R2416" i="6"/>
  <c r="R2424" i="6"/>
  <c r="R3788" i="6"/>
  <c r="R1595" i="6"/>
  <c r="R1699" i="6"/>
  <c r="R1711" i="6"/>
  <c r="S1711" i="6" s="1"/>
  <c r="R1719" i="6"/>
  <c r="R1731" i="6"/>
  <c r="R1743" i="6"/>
  <c r="R2063" i="6"/>
  <c r="S2063" i="6" s="1"/>
  <c r="R2215" i="6"/>
  <c r="R2247" i="6"/>
  <c r="R2275" i="6"/>
  <c r="R2299" i="6"/>
  <c r="S2299" i="6" s="1"/>
  <c r="R2355" i="6"/>
  <c r="R2371" i="6"/>
  <c r="R2395" i="6"/>
  <c r="R3019" i="6"/>
  <c r="R3047" i="6"/>
  <c r="R3063" i="6"/>
  <c r="R3079" i="6"/>
  <c r="R3095" i="6"/>
  <c r="S3095" i="6" s="1"/>
  <c r="R3111" i="6"/>
  <c r="R3127" i="6"/>
  <c r="R3143" i="6"/>
  <c r="R3159" i="6"/>
  <c r="S3159" i="6" s="1"/>
  <c r="R3175" i="6"/>
  <c r="R3191" i="6"/>
  <c r="R3207" i="6"/>
  <c r="R3223" i="6"/>
  <c r="S3223" i="6" s="1"/>
  <c r="R3239" i="6"/>
  <c r="R3255" i="6"/>
  <c r="R3271" i="6"/>
  <c r="R3287" i="6"/>
  <c r="R3303" i="6"/>
  <c r="R3315" i="6"/>
  <c r="R3711" i="6"/>
  <c r="R3859" i="6"/>
  <c r="S3859" i="6" s="1"/>
  <c r="R3931" i="6"/>
  <c r="R3967" i="6"/>
  <c r="R4255" i="6"/>
  <c r="R4287" i="6"/>
  <c r="S4287" i="6" s="1"/>
  <c r="R4323" i="6"/>
  <c r="R4355" i="6"/>
  <c r="R4387" i="6"/>
  <c r="R4407" i="6"/>
  <c r="S4407" i="6" s="1"/>
  <c r="R4451" i="6"/>
  <c r="R4483" i="6"/>
  <c r="R4499" i="6"/>
  <c r="R4531" i="6"/>
  <c r="R4587" i="6"/>
  <c r="R4651" i="6"/>
  <c r="R4667" i="6"/>
  <c r="R4731" i="6"/>
  <c r="S4731" i="6" s="1"/>
  <c r="R4747" i="6"/>
  <c r="R4763" i="6"/>
  <c r="R4811" i="6"/>
  <c r="R4875" i="6"/>
  <c r="S4875" i="6" s="1"/>
  <c r="R1490" i="6"/>
  <c r="R1606" i="6"/>
  <c r="R1622" i="6"/>
  <c r="S1622" i="6" s="1"/>
  <c r="R1634" i="6"/>
  <c r="S1634" i="6" s="1"/>
  <c r="R1642" i="6"/>
  <c r="R1654" i="6"/>
  <c r="R1666" i="6"/>
  <c r="R1682" i="6"/>
  <c r="R1694" i="6"/>
  <c r="S1694" i="6" s="1"/>
  <c r="T1694" i="6" s="1"/>
  <c r="U1694" i="6" s="1"/>
  <c r="R1730" i="6"/>
  <c r="R1986" i="6"/>
  <c r="R1994" i="6"/>
  <c r="S1994" i="6" s="1"/>
  <c r="R2002" i="6"/>
  <c r="R2010" i="6"/>
  <c r="R2330" i="6"/>
  <c r="R2346" i="6"/>
  <c r="S2346" i="6" s="1"/>
  <c r="R2406" i="6"/>
  <c r="R2414" i="6"/>
  <c r="R2426" i="6"/>
  <c r="R2438" i="6"/>
  <c r="S2438" i="6" s="1"/>
  <c r="R2478" i="6"/>
  <c r="R2498" i="6"/>
  <c r="R2518" i="6"/>
  <c r="R2534" i="6"/>
  <c r="R2550" i="6"/>
  <c r="R2634" i="6"/>
  <c r="S2634" i="6" s="1"/>
  <c r="R2738" i="6"/>
  <c r="R2754" i="6"/>
  <c r="S2754" i="6" s="1"/>
  <c r="R2770" i="6"/>
  <c r="R2790" i="6"/>
  <c r="R2806" i="6"/>
  <c r="R2822" i="6"/>
  <c r="S2822" i="6" s="1"/>
  <c r="R2838" i="6"/>
  <c r="S2838" i="6" s="1"/>
  <c r="R2854" i="6"/>
  <c r="R2870" i="6"/>
  <c r="R2886" i="6"/>
  <c r="S2886" i="6" s="1"/>
  <c r="R2902" i="6"/>
  <c r="R2918" i="6"/>
  <c r="R2934" i="6"/>
  <c r="R2954" i="6"/>
  <c r="S2954" i="6" s="1"/>
  <c r="T2954" i="6" s="1"/>
  <c r="U2954" i="6" s="1"/>
  <c r="R2970" i="6"/>
  <c r="R2982" i="6"/>
  <c r="R3006" i="6"/>
  <c r="R4130" i="6"/>
  <c r="S4130" i="6" s="1"/>
  <c r="R4146" i="6"/>
  <c r="R4162" i="6"/>
  <c r="R4178" i="6"/>
  <c r="R4194" i="6"/>
  <c r="S4194" i="6" s="1"/>
  <c r="R1470" i="6"/>
  <c r="R4207" i="6"/>
  <c r="R4239" i="6"/>
  <c r="R4271" i="6"/>
  <c r="S4271" i="6" s="1"/>
  <c r="R4307" i="6"/>
  <c r="R4339" i="6"/>
  <c r="R4371" i="6"/>
  <c r="R4503" i="6"/>
  <c r="S4503" i="6" s="1"/>
  <c r="T4503" i="6" s="1"/>
  <c r="U4503" i="6" s="1"/>
  <c r="R4535" i="6"/>
  <c r="R4555" i="6"/>
  <c r="R4603" i="6"/>
  <c r="R4635" i="6"/>
  <c r="S4635" i="6" s="1"/>
  <c r="R4787" i="6"/>
  <c r="R4851" i="6"/>
  <c r="R4883" i="6"/>
  <c r="R1521" i="6"/>
  <c r="S1521" i="6" s="1"/>
  <c r="R1697" i="6"/>
  <c r="R1893" i="6"/>
  <c r="R1917" i="6"/>
  <c r="R1929" i="6"/>
  <c r="S1929" i="6" s="1"/>
  <c r="R1949" i="6"/>
  <c r="R1981" i="6"/>
  <c r="R2221" i="6"/>
  <c r="S2221" i="6" s="1"/>
  <c r="R2237" i="6"/>
  <c r="R2253" i="6"/>
  <c r="R2277" i="6"/>
  <c r="R2301" i="6"/>
  <c r="S2301" i="6" s="1"/>
  <c r="R2321" i="6"/>
  <c r="S2321" i="6" s="1"/>
  <c r="R2965" i="6"/>
  <c r="S2965" i="6" s="1"/>
  <c r="R3017" i="6"/>
  <c r="S3017" i="6" s="1"/>
  <c r="R4109" i="6"/>
  <c r="R4117" i="6"/>
  <c r="S4117" i="6" s="1"/>
  <c r="R3819" i="6"/>
  <c r="R3835" i="6"/>
  <c r="R3851" i="6"/>
  <c r="R3883" i="6"/>
  <c r="S3883" i="6" s="1"/>
  <c r="R3899" i="6"/>
  <c r="R3915" i="6"/>
  <c r="R3939" i="6"/>
  <c r="R3963" i="6"/>
  <c r="R3975" i="6"/>
  <c r="R3983" i="6"/>
  <c r="S3983" i="6" s="1"/>
  <c r="R3991" i="6"/>
  <c r="R3999" i="6"/>
  <c r="S3999" i="6" s="1"/>
  <c r="R4007" i="6"/>
  <c r="R4015" i="6"/>
  <c r="S4015" i="6" s="1"/>
  <c r="R4023" i="6"/>
  <c r="R4031" i="6"/>
  <c r="S4031" i="6" s="1"/>
  <c r="R4039" i="6"/>
  <c r="R4047" i="6"/>
  <c r="S4047" i="6" s="1"/>
  <c r="R4055" i="6"/>
  <c r="R4063" i="6"/>
  <c r="S4063" i="6" s="1"/>
  <c r="R4071" i="6"/>
  <c r="R4079" i="6"/>
  <c r="S4079" i="6" s="1"/>
  <c r="R4091" i="6"/>
  <c r="R4099" i="6"/>
  <c r="R4107" i="6"/>
  <c r="R4247" i="6"/>
  <c r="R4419" i="6"/>
  <c r="R4439" i="6"/>
  <c r="S4439" i="6" s="1"/>
  <c r="R4571" i="6"/>
  <c r="R4619" i="6"/>
  <c r="R4683" i="6"/>
  <c r="R4707" i="6"/>
  <c r="S4707" i="6" s="1"/>
  <c r="R4723" i="6"/>
  <c r="R4779" i="6"/>
  <c r="R4819" i="6"/>
  <c r="R4867" i="6"/>
  <c r="S4867" i="6" s="1"/>
  <c r="R4899" i="6"/>
  <c r="Q1461" i="6"/>
  <c r="P1461" i="6"/>
  <c r="Q1413" i="6"/>
  <c r="P1413" i="6"/>
  <c r="Q1397" i="6"/>
  <c r="P1397" i="6"/>
  <c r="Q1381" i="6"/>
  <c r="P1381" i="6"/>
  <c r="Q1365" i="6"/>
  <c r="P1365" i="6"/>
  <c r="Q1353" i="6"/>
  <c r="P1353" i="6"/>
  <c r="Q1065" i="6"/>
  <c r="P1065" i="6"/>
  <c r="Q1049" i="6"/>
  <c r="P1049" i="6"/>
  <c r="Q1029" i="6"/>
  <c r="P1029" i="6"/>
  <c r="Q1013" i="6"/>
  <c r="P1013" i="6"/>
  <c r="Q1001" i="6"/>
  <c r="P1001" i="6"/>
  <c r="Q985" i="6"/>
  <c r="P985" i="6"/>
  <c r="Q921" i="6"/>
  <c r="P921" i="6"/>
  <c r="Q901" i="6"/>
  <c r="P901" i="6"/>
  <c r="Q885" i="6"/>
  <c r="P885" i="6"/>
  <c r="Q869" i="6"/>
  <c r="P869" i="6"/>
  <c r="Q857" i="6"/>
  <c r="P857" i="6"/>
  <c r="Q837" i="6"/>
  <c r="P837" i="6"/>
  <c r="Q813" i="6"/>
  <c r="P813" i="6"/>
  <c r="Q797" i="6"/>
  <c r="P797" i="6"/>
  <c r="Q769" i="6"/>
  <c r="P769" i="6"/>
  <c r="Q625" i="6"/>
  <c r="P625" i="6"/>
  <c r="Q609" i="6"/>
  <c r="P609" i="6"/>
  <c r="Q589" i="6"/>
  <c r="P589" i="6"/>
  <c r="Q577" i="6"/>
  <c r="P577" i="6"/>
  <c r="Q561" i="6"/>
  <c r="P561" i="6"/>
  <c r="Q545" i="6"/>
  <c r="P545" i="6"/>
  <c r="Q517" i="6"/>
  <c r="P517" i="6"/>
  <c r="Q501" i="6"/>
  <c r="P501" i="6"/>
  <c r="Q62" i="6"/>
  <c r="P62" i="6"/>
  <c r="Q1343" i="6"/>
  <c r="P1343" i="6"/>
  <c r="Q1207" i="6"/>
  <c r="P1207" i="6"/>
  <c r="Q1203" i="6"/>
  <c r="P1203" i="6"/>
  <c r="Q1199" i="6"/>
  <c r="P1199" i="6"/>
  <c r="Q1195" i="6"/>
  <c r="P1195" i="6"/>
  <c r="Q1191" i="6"/>
  <c r="P1191" i="6"/>
  <c r="Q1187" i="6"/>
  <c r="P1187" i="6"/>
  <c r="Q1183" i="6"/>
  <c r="P1183" i="6"/>
  <c r="Q1179" i="6"/>
  <c r="P1179" i="6"/>
  <c r="Q1175" i="6"/>
  <c r="P1175" i="6"/>
  <c r="Q1171" i="6"/>
  <c r="P1171" i="6"/>
  <c r="Q1167" i="6"/>
  <c r="P1167" i="6"/>
  <c r="Q1163" i="6"/>
  <c r="P1163" i="6"/>
  <c r="Q1159" i="6"/>
  <c r="P1159" i="6"/>
  <c r="Q1155" i="6"/>
  <c r="P1155" i="6"/>
  <c r="Q1151" i="6"/>
  <c r="P1151" i="6"/>
  <c r="Q1147" i="6"/>
  <c r="P1147" i="6"/>
  <c r="Q1143" i="6"/>
  <c r="P1143" i="6"/>
  <c r="Q1139" i="6"/>
  <c r="P1139" i="6"/>
  <c r="Q1135" i="6"/>
  <c r="P1135" i="6"/>
  <c r="Q1131" i="6"/>
  <c r="P1131" i="6"/>
  <c r="Q1127" i="6"/>
  <c r="P1127" i="6"/>
  <c r="Q1123" i="6"/>
  <c r="P1123" i="6"/>
  <c r="Q1119" i="6"/>
  <c r="P1119" i="6"/>
  <c r="Q1115" i="6"/>
  <c r="P1115" i="6"/>
  <c r="Q1111" i="6"/>
  <c r="P1111" i="6"/>
  <c r="Q1107" i="6"/>
  <c r="P1107" i="6"/>
  <c r="Q1103" i="6"/>
  <c r="P1103" i="6"/>
  <c r="Q1099" i="6"/>
  <c r="P1099" i="6"/>
  <c r="Q1095" i="6"/>
  <c r="P1095" i="6"/>
  <c r="Q1091" i="6"/>
  <c r="P1091" i="6"/>
  <c r="Q1087" i="6"/>
  <c r="P1087" i="6"/>
  <c r="Q1083" i="6"/>
  <c r="P1083" i="6"/>
  <c r="Q1079" i="6"/>
  <c r="P1079" i="6"/>
  <c r="Q1075" i="6"/>
  <c r="P1075" i="6"/>
  <c r="Q1071" i="6"/>
  <c r="P1071" i="6"/>
  <c r="Q1067" i="6"/>
  <c r="P1067" i="6"/>
  <c r="Q1063" i="6"/>
  <c r="P1063" i="6"/>
  <c r="Q1059" i="6"/>
  <c r="P1059" i="6"/>
  <c r="Q1055" i="6"/>
  <c r="P1055" i="6"/>
  <c r="Q1051" i="6"/>
  <c r="P1051" i="6"/>
  <c r="Q1047" i="6"/>
  <c r="P1047" i="6"/>
  <c r="Q1043" i="6"/>
  <c r="P1043" i="6"/>
  <c r="Q1039" i="6"/>
  <c r="P1039" i="6"/>
  <c r="Q1035" i="6"/>
  <c r="P1035" i="6"/>
  <c r="Q1031" i="6"/>
  <c r="P1031" i="6"/>
  <c r="Q1027" i="6"/>
  <c r="P1027" i="6"/>
  <c r="Q1023" i="6"/>
  <c r="P1023" i="6"/>
  <c r="Q1019" i="6"/>
  <c r="P1019" i="6"/>
  <c r="Q1015" i="6"/>
  <c r="P1015" i="6"/>
  <c r="Q1011" i="6"/>
  <c r="P1011" i="6"/>
  <c r="Q1007" i="6"/>
  <c r="P1007" i="6"/>
  <c r="Q1003" i="6"/>
  <c r="P1003" i="6"/>
  <c r="Q999" i="6"/>
  <c r="P999" i="6"/>
  <c r="Q995" i="6"/>
  <c r="P995" i="6"/>
  <c r="Q991" i="6"/>
  <c r="P991" i="6"/>
  <c r="Q987" i="6"/>
  <c r="P987" i="6"/>
  <c r="Q983" i="6"/>
  <c r="P983" i="6"/>
  <c r="Q979" i="6"/>
  <c r="P979" i="6"/>
  <c r="Q975" i="6"/>
  <c r="P975" i="6"/>
  <c r="Q971" i="6"/>
  <c r="P971" i="6"/>
  <c r="Q967" i="6"/>
  <c r="P967" i="6"/>
  <c r="Q911" i="6"/>
  <c r="P911" i="6"/>
  <c r="Q907" i="6"/>
  <c r="P907" i="6"/>
  <c r="Q903" i="6"/>
  <c r="P903" i="6"/>
  <c r="Q899" i="6"/>
  <c r="P899" i="6"/>
  <c r="Q895" i="6"/>
  <c r="P895" i="6"/>
  <c r="Q891" i="6"/>
  <c r="P891" i="6"/>
  <c r="Q887" i="6"/>
  <c r="P887" i="6"/>
  <c r="Q883" i="6"/>
  <c r="P883" i="6"/>
  <c r="Q879" i="6"/>
  <c r="P879" i="6"/>
  <c r="Q875" i="6"/>
  <c r="P875" i="6"/>
  <c r="Q871" i="6"/>
  <c r="P871" i="6"/>
  <c r="Q867" i="6"/>
  <c r="P867" i="6"/>
  <c r="Q863" i="6"/>
  <c r="P863" i="6"/>
  <c r="Q859" i="6"/>
  <c r="P859" i="6"/>
  <c r="Q855" i="6"/>
  <c r="P855" i="6"/>
  <c r="Q851" i="6"/>
  <c r="P851" i="6"/>
  <c r="Q847" i="6"/>
  <c r="P847" i="6"/>
  <c r="Q843" i="6"/>
  <c r="P843" i="6"/>
  <c r="Q839" i="6"/>
  <c r="P839" i="6"/>
  <c r="Q835" i="6"/>
  <c r="P835" i="6"/>
  <c r="Q831" i="6"/>
  <c r="P831" i="6"/>
  <c r="Q827" i="6"/>
  <c r="P827" i="6"/>
  <c r="Q823" i="6"/>
  <c r="P823" i="6"/>
  <c r="Q819" i="6"/>
  <c r="P819" i="6"/>
  <c r="Q815" i="6"/>
  <c r="P815" i="6"/>
  <c r="Q811" i="6"/>
  <c r="P811" i="6"/>
  <c r="Q807" i="6"/>
  <c r="P807" i="6"/>
  <c r="Q803" i="6"/>
  <c r="P803" i="6"/>
  <c r="Q799" i="6"/>
  <c r="P799" i="6"/>
  <c r="Q795" i="6"/>
  <c r="P795" i="6"/>
  <c r="Q791" i="6"/>
  <c r="P791" i="6"/>
  <c r="Q787" i="6"/>
  <c r="P787" i="6"/>
  <c r="Q739" i="6"/>
  <c r="P739" i="6"/>
  <c r="Q363" i="6"/>
  <c r="P363" i="6"/>
  <c r="Q359" i="6"/>
  <c r="P359" i="6"/>
  <c r="Q355" i="6"/>
  <c r="P355" i="6"/>
  <c r="R1480" i="6"/>
  <c r="S1480" i="6" s="1"/>
  <c r="R1496" i="6"/>
  <c r="S1496" i="6" s="1"/>
  <c r="R1512" i="6"/>
  <c r="S1512" i="6" s="1"/>
  <c r="R1478" i="6"/>
  <c r="S1478" i="6" s="1"/>
  <c r="R1497" i="6"/>
  <c r="S1497" i="6" s="1"/>
  <c r="R1519" i="6"/>
  <c r="S1519" i="6" s="1"/>
  <c r="R1483" i="6"/>
  <c r="S1483" i="6" s="1"/>
  <c r="R1515" i="6"/>
  <c r="S1515" i="6" s="1"/>
  <c r="R1495" i="6"/>
  <c r="S1495" i="6" s="1"/>
  <c r="R1501" i="6"/>
  <c r="S1501" i="6" s="1"/>
  <c r="R1549" i="6"/>
  <c r="S1549" i="6" s="1"/>
  <c r="R1518" i="6"/>
  <c r="S1518" i="6" s="1"/>
  <c r="R1545" i="6"/>
  <c r="S1545" i="6" s="1"/>
  <c r="R1565" i="6"/>
  <c r="S1565" i="6" s="1"/>
  <c r="R1581" i="6"/>
  <c r="S1581" i="6" s="1"/>
  <c r="R1517" i="6"/>
  <c r="S1517" i="6" s="1"/>
  <c r="R1554" i="6"/>
  <c r="S1554" i="6" s="1"/>
  <c r="R1562" i="6"/>
  <c r="S1562" i="6" s="1"/>
  <c r="R1557" i="6"/>
  <c r="S1557" i="6" s="1"/>
  <c r="R1593" i="6"/>
  <c r="S1593" i="6" s="1"/>
  <c r="R1608" i="6"/>
  <c r="S1608" i="6" s="1"/>
  <c r="R1624" i="6"/>
  <c r="S1624" i="6" s="1"/>
  <c r="R1643" i="6"/>
  <c r="S1643" i="6" s="1"/>
  <c r="R1659" i="6"/>
  <c r="S1659" i="6" s="1"/>
  <c r="R1675" i="6"/>
  <c r="S1675" i="6" s="1"/>
  <c r="R1537" i="6"/>
  <c r="S1537" i="6" s="1"/>
  <c r="R1629" i="6"/>
  <c r="S1629" i="6" s="1"/>
  <c r="R1661" i="6"/>
  <c r="S1661" i="6" s="1"/>
  <c r="R1698" i="6"/>
  <c r="S1698" i="6" s="1"/>
  <c r="R1579" i="6"/>
  <c r="S1579" i="6" s="1"/>
  <c r="R1598" i="6"/>
  <c r="S1598" i="6" s="1"/>
  <c r="R1635" i="6"/>
  <c r="S1635" i="6" s="1"/>
  <c r="R1667" i="6"/>
  <c r="S1667" i="6" s="1"/>
  <c r="R1574" i="6"/>
  <c r="S1574" i="6" s="1"/>
  <c r="R1631" i="6"/>
  <c r="S1631" i="6" s="1"/>
  <c r="R1701" i="6"/>
  <c r="S1701" i="6" s="1"/>
  <c r="R1724" i="6"/>
  <c r="S1724" i="6" s="1"/>
  <c r="R1586" i="6"/>
  <c r="S1586" i="6" s="1"/>
  <c r="R1669" i="6"/>
  <c r="S1669" i="6" s="1"/>
  <c r="R1702" i="6"/>
  <c r="S1702" i="6" s="1"/>
  <c r="R1720" i="6"/>
  <c r="S1720" i="6" s="1"/>
  <c r="R1766" i="6"/>
  <c r="S1766" i="6" s="1"/>
  <c r="R1566" i="6"/>
  <c r="S1566" i="6" s="1"/>
  <c r="R1663" i="6"/>
  <c r="S1663" i="6" s="1"/>
  <c r="R1721" i="6"/>
  <c r="S1721" i="6" s="1"/>
  <c r="R1747" i="6"/>
  <c r="S1747" i="6" s="1"/>
  <c r="R1755" i="6"/>
  <c r="S1755" i="6" s="1"/>
  <c r="R1632" i="6"/>
  <c r="S1632" i="6" s="1"/>
  <c r="R1771" i="6"/>
  <c r="S1771" i="6" s="1"/>
  <c r="R1785" i="6"/>
  <c r="S1785" i="6" s="1"/>
  <c r="R1795" i="6"/>
  <c r="S1795" i="6" s="1"/>
  <c r="R1808" i="6"/>
  <c r="S1808" i="6" s="1"/>
  <c r="R1817" i="6"/>
  <c r="S1817" i="6" s="1"/>
  <c r="R1827" i="6"/>
  <c r="S1827" i="6" s="1"/>
  <c r="R1840" i="6"/>
  <c r="S1840" i="6" s="1"/>
  <c r="R1849" i="6"/>
  <c r="S1849" i="6" s="1"/>
  <c r="R1744" i="6"/>
  <c r="S1744" i="6" s="1"/>
  <c r="R1752" i="6"/>
  <c r="S1752" i="6" s="1"/>
  <c r="R1760" i="6"/>
  <c r="S1760" i="6" s="1"/>
  <c r="R1794" i="6"/>
  <c r="S1794" i="6" s="1"/>
  <c r="R1826" i="6"/>
  <c r="S1826" i="6" s="1"/>
  <c r="R1854" i="6"/>
  <c r="S1854" i="6" s="1"/>
  <c r="R1718" i="6"/>
  <c r="S1718" i="6" s="1"/>
  <c r="R1773" i="6"/>
  <c r="S1773" i="6" s="1"/>
  <c r="R1789" i="6"/>
  <c r="S1789" i="6" s="1"/>
  <c r="R1805" i="6"/>
  <c r="S1805" i="6" s="1"/>
  <c r="R1821" i="6"/>
  <c r="S1821" i="6" s="1"/>
  <c r="R1837" i="6"/>
  <c r="S1837" i="6" s="1"/>
  <c r="R1823" i="6"/>
  <c r="S1823" i="6" s="1"/>
  <c r="R1879" i="6"/>
  <c r="S1879" i="6" s="1"/>
  <c r="R1911" i="6"/>
  <c r="S1911" i="6" s="1"/>
  <c r="R1943" i="6"/>
  <c r="S1943" i="6" s="1"/>
  <c r="R1975" i="6"/>
  <c r="S1975" i="6" s="1"/>
  <c r="R1799" i="6"/>
  <c r="S1799" i="6" s="1"/>
  <c r="R1857" i="6"/>
  <c r="S1857" i="6" s="1"/>
  <c r="R1875" i="6"/>
  <c r="S1875" i="6" s="1"/>
  <c r="R1902" i="6"/>
  <c r="S1902" i="6" s="1"/>
  <c r="R1920" i="6"/>
  <c r="S1920" i="6" s="1"/>
  <c r="R1939" i="6"/>
  <c r="S1939" i="6" s="1"/>
  <c r="R1966" i="6"/>
  <c r="S1966" i="6" s="1"/>
  <c r="R1984" i="6"/>
  <c r="S1984" i="6" s="1"/>
  <c r="R1830" i="6"/>
  <c r="S1830" i="6" s="1"/>
  <c r="R1859" i="6"/>
  <c r="S1859" i="6" s="1"/>
  <c r="R1887" i="6"/>
  <c r="S1887" i="6" s="1"/>
  <c r="R1919" i="6"/>
  <c r="S1919" i="6" s="1"/>
  <c r="R1951" i="6"/>
  <c r="S1951" i="6" s="1"/>
  <c r="R1983" i="6"/>
  <c r="S1983" i="6" s="1"/>
  <c r="R1868" i="6"/>
  <c r="S1868" i="6" s="1"/>
  <c r="R1964" i="6"/>
  <c r="S1964" i="6" s="1"/>
  <c r="R2007" i="6"/>
  <c r="S2007" i="6" s="1"/>
  <c r="R2039" i="6"/>
  <c r="S2039" i="6" s="1"/>
  <c r="R2054" i="6"/>
  <c r="S2054" i="6" s="1"/>
  <c r="R2086" i="6"/>
  <c r="S2086" i="6" s="1"/>
  <c r="R2118" i="6"/>
  <c r="S2118" i="6" s="1"/>
  <c r="R1899" i="6"/>
  <c r="S1899" i="6" s="1"/>
  <c r="R1963" i="6"/>
  <c r="S1963" i="6" s="1"/>
  <c r="R2009" i="6"/>
  <c r="S2009" i="6" s="1"/>
  <c r="R2033" i="6"/>
  <c r="S2033" i="6" s="1"/>
  <c r="R2057" i="6"/>
  <c r="S2057" i="6" s="1"/>
  <c r="R2067" i="6"/>
  <c r="S2067" i="6" s="1"/>
  <c r="R2080" i="6"/>
  <c r="S2080" i="6" s="1"/>
  <c r="R2089" i="6"/>
  <c r="S2089" i="6" s="1"/>
  <c r="R2099" i="6"/>
  <c r="S2099" i="6" s="1"/>
  <c r="R2112" i="6"/>
  <c r="S2112" i="6" s="1"/>
  <c r="R2121" i="6"/>
  <c r="S2121" i="6" s="1"/>
  <c r="R2137" i="6"/>
  <c r="S2137" i="6" s="1"/>
  <c r="R2153" i="6"/>
  <c r="S2153" i="6" s="1"/>
  <c r="R2169" i="6"/>
  <c r="S2169" i="6" s="1"/>
  <c r="R2185" i="6"/>
  <c r="S2185" i="6" s="1"/>
  <c r="R2201" i="6"/>
  <c r="S2201" i="6" s="1"/>
  <c r="R1884" i="6"/>
  <c r="S1884" i="6" s="1"/>
  <c r="R1987" i="6"/>
  <c r="S1987" i="6" s="1"/>
  <c r="R2043" i="6"/>
  <c r="S2043" i="6" s="1"/>
  <c r="R2074" i="6"/>
  <c r="S2074" i="6" s="1"/>
  <c r="R2106" i="6"/>
  <c r="S2106" i="6" s="1"/>
  <c r="R1838" i="6"/>
  <c r="S1838" i="6" s="1"/>
  <c r="R2136" i="6"/>
  <c r="S2136" i="6" s="1"/>
  <c r="R2154" i="6"/>
  <c r="S2154" i="6" s="1"/>
  <c r="R2171" i="6"/>
  <c r="S2171" i="6" s="1"/>
  <c r="R2200" i="6"/>
  <c r="S2200" i="6" s="1"/>
  <c r="R2219" i="6"/>
  <c r="S2219" i="6" s="1"/>
  <c r="R2238" i="6"/>
  <c r="S2238" i="6" s="1"/>
  <c r="R1997" i="6"/>
  <c r="S1997" i="6" s="1"/>
  <c r="R2069" i="6"/>
  <c r="S2069" i="6" s="1"/>
  <c r="R2101" i="6"/>
  <c r="S2101" i="6" s="1"/>
  <c r="R2134" i="6"/>
  <c r="S2134" i="6" s="1"/>
  <c r="R2151" i="6"/>
  <c r="S2151" i="6" s="1"/>
  <c r="R2180" i="6"/>
  <c r="S2180" i="6" s="1"/>
  <c r="R2198" i="6"/>
  <c r="S2198" i="6" s="1"/>
  <c r="R2234" i="6"/>
  <c r="S2234" i="6" s="1"/>
  <c r="R2068" i="6"/>
  <c r="S2068" i="6" s="1"/>
  <c r="R2100" i="6"/>
  <c r="S2100" i="6" s="1"/>
  <c r="R2130" i="6"/>
  <c r="S2130" i="6" s="1"/>
  <c r="R2147" i="6"/>
  <c r="S2147" i="6" s="1"/>
  <c r="R2176" i="6"/>
  <c r="S2176" i="6" s="1"/>
  <c r="R2194" i="6"/>
  <c r="S2194" i="6" s="1"/>
  <c r="R2220" i="6"/>
  <c r="S2220" i="6" s="1"/>
  <c r="R2243" i="6"/>
  <c r="S2243" i="6" s="1"/>
  <c r="R2268" i="6"/>
  <c r="S2268" i="6" s="1"/>
  <c r="R2290" i="6"/>
  <c r="S2290" i="6" s="1"/>
  <c r="R1979" i="6"/>
  <c r="S1979" i="6" s="1"/>
  <c r="R2127" i="6"/>
  <c r="S2127" i="6" s="1"/>
  <c r="R2156" i="6"/>
  <c r="S2156" i="6" s="1"/>
  <c r="R2174" i="6"/>
  <c r="S2174" i="6" s="1"/>
  <c r="R2191" i="6"/>
  <c r="S2191" i="6" s="1"/>
  <c r="R2216" i="6"/>
  <c r="S2216" i="6" s="1"/>
  <c r="R2264" i="6"/>
  <c r="S2264" i="6" s="1"/>
  <c r="R2307" i="6"/>
  <c r="S2307" i="6" s="1"/>
  <c r="R2271" i="6"/>
  <c r="S2271" i="6" s="1"/>
  <c r="R2291" i="6"/>
  <c r="S2291" i="6" s="1"/>
  <c r="R2315" i="6"/>
  <c r="S2315" i="6" s="1"/>
  <c r="R2342" i="6"/>
  <c r="S2342" i="6" s="1"/>
  <c r="R2351" i="6"/>
  <c r="S2351" i="6" s="1"/>
  <c r="R2365" i="6"/>
  <c r="S2365" i="6" s="1"/>
  <c r="R2381" i="6"/>
  <c r="S2381" i="6" s="1"/>
  <c r="R2260" i="6"/>
  <c r="S2260" i="6" s="1"/>
  <c r="R2323" i="6"/>
  <c r="S2323" i="6" s="1"/>
  <c r="R2326" i="6"/>
  <c r="S2326" i="6" s="1"/>
  <c r="R2339" i="6"/>
  <c r="S2339" i="6" s="1"/>
  <c r="R2376" i="6"/>
  <c r="S2376" i="6" s="1"/>
  <c r="R2401" i="6"/>
  <c r="S2401" i="6" s="1"/>
  <c r="R2409" i="6"/>
  <c r="S2409" i="6" s="1"/>
  <c r="R2417" i="6"/>
  <c r="S2417" i="6" s="1"/>
  <c r="R2425" i="6"/>
  <c r="S2425" i="6" s="1"/>
  <c r="R2366" i="6"/>
  <c r="S2366" i="6" s="1"/>
  <c r="R2390" i="6"/>
  <c r="S2390" i="6" s="1"/>
  <c r="R2295" i="6"/>
  <c r="S2295" i="6" s="1"/>
  <c r="R2372" i="6"/>
  <c r="S2372" i="6" s="1"/>
  <c r="R2400" i="6"/>
  <c r="S2400" i="6" s="1"/>
  <c r="R2370" i="6"/>
  <c r="S2370" i="6" s="1"/>
  <c r="R2396" i="6"/>
  <c r="S2396" i="6" s="1"/>
  <c r="R2444" i="6"/>
  <c r="S2444" i="6" s="1"/>
  <c r="R2460" i="6"/>
  <c r="S2460" i="6" s="1"/>
  <c r="R2476" i="6"/>
  <c r="S2476" i="6" s="1"/>
  <c r="R2492" i="6"/>
  <c r="S2492" i="6" s="1"/>
  <c r="R2508" i="6"/>
  <c r="S2508" i="6" s="1"/>
  <c r="R2524" i="6"/>
  <c r="S2524" i="6" s="1"/>
  <c r="R2540" i="6"/>
  <c r="S2540" i="6" s="1"/>
  <c r="R2439" i="6"/>
  <c r="S2439" i="6" s="1"/>
  <c r="R2471" i="6"/>
  <c r="S2471" i="6" s="1"/>
  <c r="R2503" i="6"/>
  <c r="S2503" i="6" s="1"/>
  <c r="R2535" i="6"/>
  <c r="S2535" i="6" s="1"/>
  <c r="R2437" i="6"/>
  <c r="S2437" i="6" s="1"/>
  <c r="R2461" i="6"/>
  <c r="S2461" i="6" s="1"/>
  <c r="R2485" i="6"/>
  <c r="S2485" i="6" s="1"/>
  <c r="R2509" i="6"/>
  <c r="S2509" i="6" s="1"/>
  <c r="R2533" i="6"/>
  <c r="S2533" i="6" s="1"/>
  <c r="R2552" i="6"/>
  <c r="S2552" i="6" s="1"/>
  <c r="R2633" i="6"/>
  <c r="S2633" i="6" s="1"/>
  <c r="R2443" i="6"/>
  <c r="S2443" i="6" s="1"/>
  <c r="R2475" i="6"/>
  <c r="S2475" i="6" s="1"/>
  <c r="R2507" i="6"/>
  <c r="S2507" i="6" s="1"/>
  <c r="R2539" i="6"/>
  <c r="S2539" i="6" s="1"/>
  <c r="R2643" i="6"/>
  <c r="S2643" i="6" s="1"/>
  <c r="R2659" i="6"/>
  <c r="S2659" i="6" s="1"/>
  <c r="R2675" i="6"/>
  <c r="S2675" i="6" s="1"/>
  <c r="R2691" i="6"/>
  <c r="S2691" i="6" s="1"/>
  <c r="R2707" i="6"/>
  <c r="S2707" i="6" s="1"/>
  <c r="R2723" i="6"/>
  <c r="S2723" i="6" s="1"/>
  <c r="R2739" i="6"/>
  <c r="S2739" i="6" s="1"/>
  <c r="R2755" i="6"/>
  <c r="S2755" i="6" s="1"/>
  <c r="R2771" i="6"/>
  <c r="S2771" i="6" s="1"/>
  <c r="R2449" i="6"/>
  <c r="S2449" i="6" s="1"/>
  <c r="R2481" i="6"/>
  <c r="S2481" i="6" s="1"/>
  <c r="R2513" i="6"/>
  <c r="S2513" i="6" s="1"/>
  <c r="R2556" i="6"/>
  <c r="S2556" i="6" s="1"/>
  <c r="R2560" i="6"/>
  <c r="S2560" i="6" s="1"/>
  <c r="R2564" i="6"/>
  <c r="S2564" i="6" s="1"/>
  <c r="R2568" i="6"/>
  <c r="S2568" i="6" s="1"/>
  <c r="R2572" i="6"/>
  <c r="S2572" i="6" s="1"/>
  <c r="R2576" i="6"/>
  <c r="S2576" i="6" s="1"/>
  <c r="R2580" i="6"/>
  <c r="S2580" i="6" s="1"/>
  <c r="R2584" i="6"/>
  <c r="S2584" i="6" s="1"/>
  <c r="R2588" i="6"/>
  <c r="S2588" i="6" s="1"/>
  <c r="R2592" i="6"/>
  <c r="S2592" i="6" s="1"/>
  <c r="R2596" i="6"/>
  <c r="S2596" i="6" s="1"/>
  <c r="R2600" i="6"/>
  <c r="S2600" i="6" s="1"/>
  <c r="R2604" i="6"/>
  <c r="S2604" i="6" s="1"/>
  <c r="R2608" i="6"/>
  <c r="S2608" i="6" s="1"/>
  <c r="R2612" i="6"/>
  <c r="S2612" i="6" s="1"/>
  <c r="R2616" i="6"/>
  <c r="S2616" i="6" s="1"/>
  <c r="R2620" i="6"/>
  <c r="S2620" i="6" s="1"/>
  <c r="R2624" i="6"/>
  <c r="S2624" i="6" s="1"/>
  <c r="R2637" i="6"/>
  <c r="S2637" i="6" s="1"/>
  <c r="R2648" i="6"/>
  <c r="S2648" i="6" s="1"/>
  <c r="R2664" i="6"/>
  <c r="S2664" i="6" s="1"/>
  <c r="R2680" i="6"/>
  <c r="S2680" i="6" s="1"/>
  <c r="R2696" i="6"/>
  <c r="S2696" i="6" s="1"/>
  <c r="R2712" i="6"/>
  <c r="S2712" i="6" s="1"/>
  <c r="R2728" i="6"/>
  <c r="S2728" i="6" s="1"/>
  <c r="R2744" i="6"/>
  <c r="S2744" i="6" s="1"/>
  <c r="R2760" i="6"/>
  <c r="S2760" i="6" s="1"/>
  <c r="R2776" i="6"/>
  <c r="S2776" i="6" s="1"/>
  <c r="R2792" i="6"/>
  <c r="S2792" i="6" s="1"/>
  <c r="R2808" i="6"/>
  <c r="S2808" i="6" s="1"/>
  <c r="R2824" i="6"/>
  <c r="S2824" i="6" s="1"/>
  <c r="R2840" i="6"/>
  <c r="S2840" i="6" s="1"/>
  <c r="R2856" i="6"/>
  <c r="S2856" i="6" s="1"/>
  <c r="R2872" i="6"/>
  <c r="S2872" i="6" s="1"/>
  <c r="R2888" i="6"/>
  <c r="S2888" i="6" s="1"/>
  <c r="R2904" i="6"/>
  <c r="S2904" i="6" s="1"/>
  <c r="R2920" i="6"/>
  <c r="S2920" i="6" s="1"/>
  <c r="R2670" i="6"/>
  <c r="S2670" i="6" s="1"/>
  <c r="R2702" i="6"/>
  <c r="S2702" i="6" s="1"/>
  <c r="R2745" i="6"/>
  <c r="S2745" i="6" s="1"/>
  <c r="R2793" i="6"/>
  <c r="S2793" i="6" s="1"/>
  <c r="R2825" i="6"/>
  <c r="S2825" i="6" s="1"/>
  <c r="R2857" i="6"/>
  <c r="S2857" i="6" s="1"/>
  <c r="R2889" i="6"/>
  <c r="S2889" i="6" s="1"/>
  <c r="R2921" i="6"/>
  <c r="S2921" i="6" s="1"/>
  <c r="R2947" i="6"/>
  <c r="S2947" i="6" s="1"/>
  <c r="R2968" i="6"/>
  <c r="S2968" i="6" s="1"/>
  <c r="R3000" i="6"/>
  <c r="S3000" i="6" s="1"/>
  <c r="R2653" i="6"/>
  <c r="S2653" i="6" s="1"/>
  <c r="R2685" i="6"/>
  <c r="S2685" i="6" s="1"/>
  <c r="R2717" i="6"/>
  <c r="S2717" i="6" s="1"/>
  <c r="R2773" i="6"/>
  <c r="S2773" i="6" s="1"/>
  <c r="R2807" i="6"/>
  <c r="S2807" i="6" s="1"/>
  <c r="R2839" i="6"/>
  <c r="S2839" i="6" s="1"/>
  <c r="R2871" i="6"/>
  <c r="S2871" i="6" s="1"/>
  <c r="R2903" i="6"/>
  <c r="S2903" i="6" s="1"/>
  <c r="R2929" i="6"/>
  <c r="S2929" i="6" s="1"/>
  <c r="R2948" i="6"/>
  <c r="S2948" i="6" s="1"/>
  <c r="R2975" i="6"/>
  <c r="S2975" i="6" s="1"/>
  <c r="R2993" i="6"/>
  <c r="S2993" i="6" s="1"/>
  <c r="R3012" i="6"/>
  <c r="S3012" i="6" s="1"/>
  <c r="R3057" i="6"/>
  <c r="S3057" i="6" s="1"/>
  <c r="R3073" i="6"/>
  <c r="S3073" i="6" s="1"/>
  <c r="R3089" i="6"/>
  <c r="S3089" i="6" s="1"/>
  <c r="R3105" i="6"/>
  <c r="S3105" i="6" s="1"/>
  <c r="R3121" i="6"/>
  <c r="S3121" i="6" s="1"/>
  <c r="R3137" i="6"/>
  <c r="S3137" i="6" s="1"/>
  <c r="R3153" i="6"/>
  <c r="S3153" i="6" s="1"/>
  <c r="R3169" i="6"/>
  <c r="S3169" i="6" s="1"/>
  <c r="R3185" i="6"/>
  <c r="S3185" i="6" s="1"/>
  <c r="R3201" i="6"/>
  <c r="S3201" i="6" s="1"/>
  <c r="R3217" i="6"/>
  <c r="S3217" i="6" s="1"/>
  <c r="R3233" i="6"/>
  <c r="S3233" i="6" s="1"/>
  <c r="R3249" i="6"/>
  <c r="S3249" i="6" s="1"/>
  <c r="R3265" i="6"/>
  <c r="S3265" i="6" s="1"/>
  <c r="R3281" i="6"/>
  <c r="S3281" i="6" s="1"/>
  <c r="R3297" i="6"/>
  <c r="S3297" i="6" s="1"/>
  <c r="R2650" i="6"/>
  <c r="S2650" i="6" s="1"/>
  <c r="R2682" i="6"/>
  <c r="S2682" i="6" s="1"/>
  <c r="R2714" i="6"/>
  <c r="S2714" i="6" s="1"/>
  <c r="R2753" i="6"/>
  <c r="S2753" i="6" s="1"/>
  <c r="R2821" i="6"/>
  <c r="S2821" i="6" s="1"/>
  <c r="R2861" i="6"/>
  <c r="S2861" i="6" s="1"/>
  <c r="R2909" i="6"/>
  <c r="S2909" i="6" s="1"/>
  <c r="R2928" i="6"/>
  <c r="S2928" i="6" s="1"/>
  <c r="R2960" i="6"/>
  <c r="S2960" i="6" s="1"/>
  <c r="R3016" i="6"/>
  <c r="S3016" i="6" s="1"/>
  <c r="R3024" i="6"/>
  <c r="S3024" i="6" s="1"/>
  <c r="R3032" i="6"/>
  <c r="S3032" i="6" s="1"/>
  <c r="R3040" i="6"/>
  <c r="S3040" i="6" s="1"/>
  <c r="R2657" i="6"/>
  <c r="S2657" i="6" s="1"/>
  <c r="R2689" i="6"/>
  <c r="S2689" i="6" s="1"/>
  <c r="R2721" i="6"/>
  <c r="S2721" i="6" s="1"/>
  <c r="R2779" i="6"/>
  <c r="S2779" i="6" s="1"/>
  <c r="R2811" i="6"/>
  <c r="S2811" i="6" s="1"/>
  <c r="R2843" i="6"/>
  <c r="S2843" i="6" s="1"/>
  <c r="R2875" i="6"/>
  <c r="S2875" i="6" s="1"/>
  <c r="R2907" i="6"/>
  <c r="S2907" i="6" s="1"/>
  <c r="R2935" i="6"/>
  <c r="S2935" i="6" s="1"/>
  <c r="R2967" i="6"/>
  <c r="S2967" i="6" s="1"/>
  <c r="R2999" i="6"/>
  <c r="S2999" i="6" s="1"/>
  <c r="R3072" i="6"/>
  <c r="S3072" i="6" s="1"/>
  <c r="R3104" i="6"/>
  <c r="S3104" i="6" s="1"/>
  <c r="R3136" i="6"/>
  <c r="S3136" i="6" s="1"/>
  <c r="R3168" i="6"/>
  <c r="S3168" i="6" s="1"/>
  <c r="R3200" i="6"/>
  <c r="S3200" i="6" s="1"/>
  <c r="R3232" i="6"/>
  <c r="S3232" i="6" s="1"/>
  <c r="R3264" i="6"/>
  <c r="S3264" i="6" s="1"/>
  <c r="R3296" i="6"/>
  <c r="S3296" i="6" s="1"/>
  <c r="R3318" i="6"/>
  <c r="S3318" i="6" s="1"/>
  <c r="R3054" i="6"/>
  <c r="S3054" i="6" s="1"/>
  <c r="R3078" i="6"/>
  <c r="S3078" i="6" s="1"/>
  <c r="R3118" i="6"/>
  <c r="S3118" i="6" s="1"/>
  <c r="R3142" i="6"/>
  <c r="S3142" i="6" s="1"/>
  <c r="R3182" i="6"/>
  <c r="S3182" i="6" s="1"/>
  <c r="R3206" i="6"/>
  <c r="S3206" i="6" s="1"/>
  <c r="R3254" i="6"/>
  <c r="S3254" i="6" s="1"/>
  <c r="R3278" i="6"/>
  <c r="S3278" i="6" s="1"/>
  <c r="R3302" i="6"/>
  <c r="S3302" i="6" s="1"/>
  <c r="R3317" i="6"/>
  <c r="S3317" i="6" s="1"/>
  <c r="R3333" i="6"/>
  <c r="S3333" i="6" s="1"/>
  <c r="R3341" i="6"/>
  <c r="S3341" i="6" s="1"/>
  <c r="R3349" i="6"/>
  <c r="S3349" i="6" s="1"/>
  <c r="R3357" i="6"/>
  <c r="S3357" i="6" s="1"/>
  <c r="R3365" i="6"/>
  <c r="S3365" i="6" s="1"/>
  <c r="R3373" i="6"/>
  <c r="S3373" i="6" s="1"/>
  <c r="R3381" i="6"/>
  <c r="S3381" i="6" s="1"/>
  <c r="R3389" i="6"/>
  <c r="S3389" i="6" s="1"/>
  <c r="R3397" i="6"/>
  <c r="S3397" i="6" s="1"/>
  <c r="R3405" i="6"/>
  <c r="S3405" i="6" s="1"/>
  <c r="R3413" i="6"/>
  <c r="S3413" i="6" s="1"/>
  <c r="R3421" i="6"/>
  <c r="S3421" i="6" s="1"/>
  <c r="R3060" i="6"/>
  <c r="S3060" i="6" s="1"/>
  <c r="R3092" i="6"/>
  <c r="S3092" i="6" s="1"/>
  <c r="R3124" i="6"/>
  <c r="S3124" i="6" s="1"/>
  <c r="R3156" i="6"/>
  <c r="S3156" i="6" s="1"/>
  <c r="R3188" i="6"/>
  <c r="S3188" i="6" s="1"/>
  <c r="R3220" i="6"/>
  <c r="S3220" i="6" s="1"/>
  <c r="R3252" i="6"/>
  <c r="S3252" i="6" s="1"/>
  <c r="R3284" i="6"/>
  <c r="S3284" i="6" s="1"/>
  <c r="R3310" i="6"/>
  <c r="S3310" i="6" s="1"/>
  <c r="R3050" i="6"/>
  <c r="S3050" i="6" s="1"/>
  <c r="R3074" i="6"/>
  <c r="S3074" i="6" s="1"/>
  <c r="R3106" i="6"/>
  <c r="S3106" i="6" s="1"/>
  <c r="R3138" i="6"/>
  <c r="S3138" i="6" s="1"/>
  <c r="R3170" i="6"/>
  <c r="S3170" i="6" s="1"/>
  <c r="R3202" i="6"/>
  <c r="S3202" i="6" s="1"/>
  <c r="R3234" i="6"/>
  <c r="S3234" i="6" s="1"/>
  <c r="R3258" i="6"/>
  <c r="S3258" i="6" s="1"/>
  <c r="R3290" i="6"/>
  <c r="S3290" i="6" s="1"/>
  <c r="R3325" i="6"/>
  <c r="S3325" i="6" s="1"/>
  <c r="R3447" i="6"/>
  <c r="S3447" i="6" s="1"/>
  <c r="R3468" i="6"/>
  <c r="S3468" i="6" s="1"/>
  <c r="R3489" i="6"/>
  <c r="S3489" i="6" s="1"/>
  <c r="R3505" i="6"/>
  <c r="S3505" i="6" s="1"/>
  <c r="R3527" i="6"/>
  <c r="S3527" i="6" s="1"/>
  <c r="R3548" i="6"/>
  <c r="S3548" i="6" s="1"/>
  <c r="R3564" i="6"/>
  <c r="S3564" i="6" s="1"/>
  <c r="R3585" i="6"/>
  <c r="S3585" i="6" s="1"/>
  <c r="R3607" i="6"/>
  <c r="S3607" i="6" s="1"/>
  <c r="R3628" i="6"/>
  <c r="S3628" i="6" s="1"/>
  <c r="R3649" i="6"/>
  <c r="S3649" i="6" s="1"/>
  <c r="R3671" i="6"/>
  <c r="S3671" i="6" s="1"/>
  <c r="R3687" i="6"/>
  <c r="S3687" i="6" s="1"/>
  <c r="R3714" i="6"/>
  <c r="S3714" i="6" s="1"/>
  <c r="R3746" i="6"/>
  <c r="S3746" i="6" s="1"/>
  <c r="R3440" i="6"/>
  <c r="S3440" i="6" s="1"/>
  <c r="R3456" i="6"/>
  <c r="S3456" i="6" s="1"/>
  <c r="R3477" i="6"/>
  <c r="S3477" i="6" s="1"/>
  <c r="R3493" i="6"/>
  <c r="S3493" i="6" s="1"/>
  <c r="R3515" i="6"/>
  <c r="S3515" i="6" s="1"/>
  <c r="R3536" i="6"/>
  <c r="S3536" i="6" s="1"/>
  <c r="R3557" i="6"/>
  <c r="S3557" i="6" s="1"/>
  <c r="R3595" i="6"/>
  <c r="S3595" i="6" s="1"/>
  <c r="R3611" i="6"/>
  <c r="S3611" i="6" s="1"/>
  <c r="R3632" i="6"/>
  <c r="S3632" i="6" s="1"/>
  <c r="R3648" i="6"/>
  <c r="S3648" i="6" s="1"/>
  <c r="R3669" i="6"/>
  <c r="S3669" i="6" s="1"/>
  <c r="R3691" i="6"/>
  <c r="S3691" i="6" s="1"/>
  <c r="R3709" i="6"/>
  <c r="S3709" i="6" s="1"/>
  <c r="R3725" i="6"/>
  <c r="S3725" i="6" s="1"/>
  <c r="R3741" i="6"/>
  <c r="S3741" i="6" s="1"/>
  <c r="R3757" i="6"/>
  <c r="S3757" i="6" s="1"/>
  <c r="R3773" i="6"/>
  <c r="S3773" i="6" s="1"/>
  <c r="R3789" i="6"/>
  <c r="S3789" i="6" s="1"/>
  <c r="R3806" i="6"/>
  <c r="S3806" i="6" s="1"/>
  <c r="R3449" i="6"/>
  <c r="S3449" i="6" s="1"/>
  <c r="R3471" i="6"/>
  <c r="S3471" i="6" s="1"/>
  <c r="R3492" i="6"/>
  <c r="S3492" i="6" s="1"/>
  <c r="R3513" i="6"/>
  <c r="S3513" i="6" s="1"/>
  <c r="R3535" i="6"/>
  <c r="S3535" i="6" s="1"/>
  <c r="R3556" i="6"/>
  <c r="S3556" i="6" s="1"/>
  <c r="R3577" i="6"/>
  <c r="S3577" i="6" s="1"/>
  <c r="R3599" i="6"/>
  <c r="S3599" i="6" s="1"/>
  <c r="R3620" i="6"/>
  <c r="S3620" i="6" s="1"/>
  <c r="R3641" i="6"/>
  <c r="S3641" i="6" s="1"/>
  <c r="R3663" i="6"/>
  <c r="S3663" i="6" s="1"/>
  <c r="R3684" i="6"/>
  <c r="S3684" i="6" s="1"/>
  <c r="R3702" i="6"/>
  <c r="S3702" i="6" s="1"/>
  <c r="R3734" i="6"/>
  <c r="S3734" i="6" s="1"/>
  <c r="R3448" i="6"/>
  <c r="S3448" i="6" s="1"/>
  <c r="R3469" i="6"/>
  <c r="S3469" i="6" s="1"/>
  <c r="R3491" i="6"/>
  <c r="S3491" i="6" s="1"/>
  <c r="R3512" i="6"/>
  <c r="S3512" i="6" s="1"/>
  <c r="R3528" i="6"/>
  <c r="S3528" i="6" s="1"/>
  <c r="R3549" i="6"/>
  <c r="S3549" i="6" s="1"/>
  <c r="R3571" i="6"/>
  <c r="S3571" i="6" s="1"/>
  <c r="R3592" i="6"/>
  <c r="S3592" i="6" s="1"/>
  <c r="R3613" i="6"/>
  <c r="S3613" i="6" s="1"/>
  <c r="R3635" i="6"/>
  <c r="S3635" i="6" s="1"/>
  <c r="R3651" i="6"/>
  <c r="S3651" i="6" s="1"/>
  <c r="R3672" i="6"/>
  <c r="S3672" i="6" s="1"/>
  <c r="R3688" i="6"/>
  <c r="S3688" i="6" s="1"/>
  <c r="R3705" i="6"/>
  <c r="S3705" i="6" s="1"/>
  <c r="R3721" i="6"/>
  <c r="S3721" i="6" s="1"/>
  <c r="R3737" i="6"/>
  <c r="S3737" i="6" s="1"/>
  <c r="R3753" i="6"/>
  <c r="S3753" i="6" s="1"/>
  <c r="R3774" i="6"/>
  <c r="S3774" i="6" s="1"/>
  <c r="R3790" i="6"/>
  <c r="S3790" i="6" s="1"/>
  <c r="R3807" i="6"/>
  <c r="S3807" i="6" s="1"/>
  <c r="R3820" i="6"/>
  <c r="S3820" i="6" s="1"/>
  <c r="R3836" i="6"/>
  <c r="S3836" i="6" s="1"/>
  <c r="R3852" i="6"/>
  <c r="S3852" i="6" s="1"/>
  <c r="R3868" i="6"/>
  <c r="S3868" i="6" s="1"/>
  <c r="R3884" i="6"/>
  <c r="S3884" i="6" s="1"/>
  <c r="R3900" i="6"/>
  <c r="S3900" i="6" s="1"/>
  <c r="R3916" i="6"/>
  <c r="S3916" i="6" s="1"/>
  <c r="R3932" i="6"/>
  <c r="S3932" i="6" s="1"/>
  <c r="R3948" i="6"/>
  <c r="S3948" i="6" s="1"/>
  <c r="R3964" i="6"/>
  <c r="S3964" i="6" s="1"/>
  <c r="R3980" i="6"/>
  <c r="S3980" i="6" s="1"/>
  <c r="R3996" i="6"/>
  <c r="S3996" i="6" s="1"/>
  <c r="R4012" i="6"/>
  <c r="S4012" i="6" s="1"/>
  <c r="R4028" i="6"/>
  <c r="S4028" i="6" s="1"/>
  <c r="R4044" i="6"/>
  <c r="S4044" i="6" s="1"/>
  <c r="R4060" i="6"/>
  <c r="S4060" i="6" s="1"/>
  <c r="R4076" i="6"/>
  <c r="S4076" i="6" s="1"/>
  <c r="R4092" i="6"/>
  <c r="S4092" i="6" s="1"/>
  <c r="R4108" i="6"/>
  <c r="S4108" i="6" s="1"/>
  <c r="R4124" i="6"/>
  <c r="S4124" i="6" s="1"/>
  <c r="R3787" i="6"/>
  <c r="S3787" i="6" s="1"/>
  <c r="R3826" i="6"/>
  <c r="S3826" i="6" s="1"/>
  <c r="R3858" i="6"/>
  <c r="S3858" i="6" s="1"/>
  <c r="R3890" i="6"/>
  <c r="S3890" i="6" s="1"/>
  <c r="R3922" i="6"/>
  <c r="S3922" i="6" s="1"/>
  <c r="R3954" i="6"/>
  <c r="S3954" i="6" s="1"/>
  <c r="R3986" i="6"/>
  <c r="S3986" i="6" s="1"/>
  <c r="R4018" i="6"/>
  <c r="S4018" i="6" s="1"/>
  <c r="R4050" i="6"/>
  <c r="S4050" i="6" s="1"/>
  <c r="R4082" i="6"/>
  <c r="S4082" i="6" s="1"/>
  <c r="R4115" i="6"/>
  <c r="S4115" i="6" s="1"/>
  <c r="R3833" i="6"/>
  <c r="S3833" i="6" s="1"/>
  <c r="R3865" i="6"/>
  <c r="S3865" i="6" s="1"/>
  <c r="R3897" i="6"/>
  <c r="S3897" i="6" s="1"/>
  <c r="R3929" i="6"/>
  <c r="S3929" i="6" s="1"/>
  <c r="R3961" i="6"/>
  <c r="S3961" i="6" s="1"/>
  <c r="R3993" i="6"/>
  <c r="S3993" i="6" s="1"/>
  <c r="R4025" i="6"/>
  <c r="S4025" i="6" s="1"/>
  <c r="R4057" i="6"/>
  <c r="S4057" i="6" s="1"/>
  <c r="R4089" i="6"/>
  <c r="S4089" i="6" s="1"/>
  <c r="R4122" i="6"/>
  <c r="S4122" i="6" s="1"/>
  <c r="R4143" i="6"/>
  <c r="S4143" i="6" s="1"/>
  <c r="R4159" i="6"/>
  <c r="S4159" i="6" s="1"/>
  <c r="R4175" i="6"/>
  <c r="S4175" i="6" s="1"/>
  <c r="R4191" i="6"/>
  <c r="S4191" i="6" s="1"/>
  <c r="R3767" i="6"/>
  <c r="S3767" i="6" s="1"/>
  <c r="R3799" i="6"/>
  <c r="S3799" i="6" s="1"/>
  <c r="R3838" i="6"/>
  <c r="S3838" i="6" s="1"/>
  <c r="R3870" i="6"/>
  <c r="S3870" i="6" s="1"/>
  <c r="R3902" i="6"/>
  <c r="S3902" i="6" s="1"/>
  <c r="R3934" i="6"/>
  <c r="S3934" i="6" s="1"/>
  <c r="R3966" i="6"/>
  <c r="S3966" i="6" s="1"/>
  <c r="R3990" i="6"/>
  <c r="S3990" i="6" s="1"/>
  <c r="R4046" i="6"/>
  <c r="S4046" i="6" s="1"/>
  <c r="R4070" i="6"/>
  <c r="S4070" i="6" s="1"/>
  <c r="R4094" i="6"/>
  <c r="S4094" i="6" s="1"/>
  <c r="R4126" i="6"/>
  <c r="S4126" i="6" s="1"/>
  <c r="R4304" i="6"/>
  <c r="S4304" i="6" s="1"/>
  <c r="R4320" i="6"/>
  <c r="S4320" i="6" s="1"/>
  <c r="R4336" i="6"/>
  <c r="S4336" i="6" s="1"/>
  <c r="R4352" i="6"/>
  <c r="S4352" i="6" s="1"/>
  <c r="R4368" i="6"/>
  <c r="S4368" i="6" s="1"/>
  <c r="R4384" i="6"/>
  <c r="S4384" i="6" s="1"/>
  <c r="R4400" i="6"/>
  <c r="S4400" i="6" s="1"/>
  <c r="R4416" i="6"/>
  <c r="S4416" i="6" s="1"/>
  <c r="R4432" i="6"/>
  <c r="S4432" i="6" s="1"/>
  <c r="R4448" i="6"/>
  <c r="S4448" i="6" s="1"/>
  <c r="R4464" i="6"/>
  <c r="S4464" i="6" s="1"/>
  <c r="R4480" i="6"/>
  <c r="S4480" i="6" s="1"/>
  <c r="R4496" i="6"/>
  <c r="S4496" i="6" s="1"/>
  <c r="R4512" i="6"/>
  <c r="S4512" i="6" s="1"/>
  <c r="R4528" i="6"/>
  <c r="S4528" i="6" s="1"/>
  <c r="R4544" i="6"/>
  <c r="S4544" i="6" s="1"/>
  <c r="R3829" i="6"/>
  <c r="S3829" i="6" s="1"/>
  <c r="R3861" i="6"/>
  <c r="S3861" i="6" s="1"/>
  <c r="R3893" i="6"/>
  <c r="S3893" i="6" s="1"/>
  <c r="R3925" i="6"/>
  <c r="S3925" i="6" s="1"/>
  <c r="R3957" i="6"/>
  <c r="S3957" i="6" s="1"/>
  <c r="R3989" i="6"/>
  <c r="S3989" i="6" s="1"/>
  <c r="R4021" i="6"/>
  <c r="S4021" i="6" s="1"/>
  <c r="R4053" i="6"/>
  <c r="S4053" i="6" s="1"/>
  <c r="R4085" i="6"/>
  <c r="S4085" i="6" s="1"/>
  <c r="R4118" i="6"/>
  <c r="S4118" i="6" s="1"/>
  <c r="R4136" i="6"/>
  <c r="S4136" i="6" s="1"/>
  <c r="R4152" i="6"/>
  <c r="S4152" i="6" s="1"/>
  <c r="R4168" i="6"/>
  <c r="S4168" i="6" s="1"/>
  <c r="R4184" i="6"/>
  <c r="S4184" i="6" s="1"/>
  <c r="R4200" i="6"/>
  <c r="S4200" i="6" s="1"/>
  <c r="R4209" i="6"/>
  <c r="S4209" i="6" s="1"/>
  <c r="R4225" i="6"/>
  <c r="S4225" i="6" s="1"/>
  <c r="R4241" i="6"/>
  <c r="S4241" i="6" s="1"/>
  <c r="R4257" i="6"/>
  <c r="S4257" i="6" s="1"/>
  <c r="R4273" i="6"/>
  <c r="S4273" i="6" s="1"/>
  <c r="R4289" i="6"/>
  <c r="S4289" i="6" s="1"/>
  <c r="R4305" i="6"/>
  <c r="S4305" i="6" s="1"/>
  <c r="R4321" i="6"/>
  <c r="S4321" i="6" s="1"/>
  <c r="R4337" i="6"/>
  <c r="S4337" i="6" s="1"/>
  <c r="R4353" i="6"/>
  <c r="S4353" i="6" s="1"/>
  <c r="R4369" i="6"/>
  <c r="S4369" i="6" s="1"/>
  <c r="R4385" i="6"/>
  <c r="S4385" i="6" s="1"/>
  <c r="R4401" i="6"/>
  <c r="S4401" i="6" s="1"/>
  <c r="R4417" i="6"/>
  <c r="S4417" i="6" s="1"/>
  <c r="R4433" i="6"/>
  <c r="S4433" i="6" s="1"/>
  <c r="R4449" i="6"/>
  <c r="S4449" i="6" s="1"/>
  <c r="R4465" i="6"/>
  <c r="S4465" i="6" s="1"/>
  <c r="R4481" i="6"/>
  <c r="S4481" i="6" s="1"/>
  <c r="R4497" i="6"/>
  <c r="S4497" i="6" s="1"/>
  <c r="R4513" i="6"/>
  <c r="S4513" i="6" s="1"/>
  <c r="R4529" i="6"/>
  <c r="S4529" i="6" s="1"/>
  <c r="R4545" i="6"/>
  <c r="S4545" i="6" s="1"/>
  <c r="R4561" i="6"/>
  <c r="S4561" i="6" s="1"/>
  <c r="R4577" i="6"/>
  <c r="S4577" i="6" s="1"/>
  <c r="R4593" i="6"/>
  <c r="S4593" i="6" s="1"/>
  <c r="R4609" i="6"/>
  <c r="S4609" i="6" s="1"/>
  <c r="R4625" i="6"/>
  <c r="S4625" i="6" s="1"/>
  <c r="R4641" i="6"/>
  <c r="S4641" i="6" s="1"/>
  <c r="R4657" i="6"/>
  <c r="S4657" i="6" s="1"/>
  <c r="R4673" i="6"/>
  <c r="S4673" i="6" s="1"/>
  <c r="R4689" i="6"/>
  <c r="S4689" i="6" s="1"/>
  <c r="R4705" i="6"/>
  <c r="S4705" i="6" s="1"/>
  <c r="R4721" i="6"/>
  <c r="S4721" i="6" s="1"/>
  <c r="R4737" i="6"/>
  <c r="S4737" i="6" s="1"/>
  <c r="R4753" i="6"/>
  <c r="S4753" i="6" s="1"/>
  <c r="R4769" i="6"/>
  <c r="S4769" i="6" s="1"/>
  <c r="R4785" i="6"/>
  <c r="S4785" i="6" s="1"/>
  <c r="R4801" i="6"/>
  <c r="S4801" i="6" s="1"/>
  <c r="R4817" i="6"/>
  <c r="S4817" i="6" s="1"/>
  <c r="R4833" i="6"/>
  <c r="S4833" i="6" s="1"/>
  <c r="R4849" i="6"/>
  <c r="S4849" i="6" s="1"/>
  <c r="R4865" i="6"/>
  <c r="S4865" i="6" s="1"/>
  <c r="R4881" i="6"/>
  <c r="S4881" i="6" s="1"/>
  <c r="R4897" i="6"/>
  <c r="S4897" i="6" s="1"/>
  <c r="R4913" i="6"/>
  <c r="S4913" i="6" s="1"/>
  <c r="R4129" i="6"/>
  <c r="S4129" i="6" s="1"/>
  <c r="R4161" i="6"/>
  <c r="S4161" i="6" s="1"/>
  <c r="R4193" i="6"/>
  <c r="S4193" i="6" s="1"/>
  <c r="R4254" i="6"/>
  <c r="S4254" i="6" s="1"/>
  <c r="R4286" i="6"/>
  <c r="S4286" i="6" s="1"/>
  <c r="R4326" i="6"/>
  <c r="S4326" i="6" s="1"/>
  <c r="R4374" i="6"/>
  <c r="S4374" i="6" s="1"/>
  <c r="R4422" i="6"/>
  <c r="S4422" i="6" s="1"/>
  <c r="R4486" i="6"/>
  <c r="S4486" i="6" s="1"/>
  <c r="R4572" i="6"/>
  <c r="S4572" i="6" s="1"/>
  <c r="R4604" i="6"/>
  <c r="S4604" i="6" s="1"/>
  <c r="R4636" i="6"/>
  <c r="S4636" i="6" s="1"/>
  <c r="R4668" i="6"/>
  <c r="S4668" i="6" s="1"/>
  <c r="R4700" i="6"/>
  <c r="S4700" i="6" s="1"/>
  <c r="R4732" i="6"/>
  <c r="S4732" i="6" s="1"/>
  <c r="R4764" i="6"/>
  <c r="S4764" i="6" s="1"/>
  <c r="R4796" i="6"/>
  <c r="S4796" i="6" s="1"/>
  <c r="R4828" i="6"/>
  <c r="S4828" i="6" s="1"/>
  <c r="R4860" i="6"/>
  <c r="S4860" i="6" s="1"/>
  <c r="R4892" i="6"/>
  <c r="S4892" i="6" s="1"/>
  <c r="R4228" i="6"/>
  <c r="S4228" i="6" s="1"/>
  <c r="R4260" i="6"/>
  <c r="S4260" i="6" s="1"/>
  <c r="R4292" i="6"/>
  <c r="S4292" i="6" s="1"/>
  <c r="R4354" i="6"/>
  <c r="S4354" i="6" s="1"/>
  <c r="R4402" i="6"/>
  <c r="S4402" i="6" s="1"/>
  <c r="R4466" i="6"/>
  <c r="S4466" i="6" s="1"/>
  <c r="R4514" i="6"/>
  <c r="S4514" i="6" s="1"/>
  <c r="R4562" i="6"/>
  <c r="S4562" i="6" s="1"/>
  <c r="R4594" i="6"/>
  <c r="S4594" i="6" s="1"/>
  <c r="R4626" i="6"/>
  <c r="S4626" i="6" s="1"/>
  <c r="R4658" i="6"/>
  <c r="S4658" i="6" s="1"/>
  <c r="R4690" i="6"/>
  <c r="S4690" i="6" s="1"/>
  <c r="R4722" i="6"/>
  <c r="S4722" i="6" s="1"/>
  <c r="R4754" i="6"/>
  <c r="S4754" i="6" s="1"/>
  <c r="R4786" i="6"/>
  <c r="S4786" i="6" s="1"/>
  <c r="R4818" i="6"/>
  <c r="S4818" i="6" s="1"/>
  <c r="R4850" i="6"/>
  <c r="S4850" i="6" s="1"/>
  <c r="R4882" i="6"/>
  <c r="S4882" i="6" s="1"/>
  <c r="R4914" i="6"/>
  <c r="S4914" i="6" s="1"/>
  <c r="R4157" i="6"/>
  <c r="S4157" i="6" s="1"/>
  <c r="R4189" i="6"/>
  <c r="S4189" i="6" s="1"/>
  <c r="R4218" i="6"/>
  <c r="S4218" i="6" s="1"/>
  <c r="R4250" i="6"/>
  <c r="S4250" i="6" s="1"/>
  <c r="R4282" i="6"/>
  <c r="S4282" i="6" s="1"/>
  <c r="R4334" i="6"/>
  <c r="S4334" i="6" s="1"/>
  <c r="R4398" i="6"/>
  <c r="S4398" i="6" s="1"/>
  <c r="R4462" i="6"/>
  <c r="S4462" i="6" s="1"/>
  <c r="R4526" i="6"/>
  <c r="S4526" i="6" s="1"/>
  <c r="R4568" i="6"/>
  <c r="S4568" i="6" s="1"/>
  <c r="R4600" i="6"/>
  <c r="S4600" i="6" s="1"/>
  <c r="R4632" i="6"/>
  <c r="S4632" i="6" s="1"/>
  <c r="R4664" i="6"/>
  <c r="S4664" i="6" s="1"/>
  <c r="R4696" i="6"/>
  <c r="S4696" i="6" s="1"/>
  <c r="R4728" i="6"/>
  <c r="S4728" i="6" s="1"/>
  <c r="R4760" i="6"/>
  <c r="S4760" i="6" s="1"/>
  <c r="R4792" i="6"/>
  <c r="S4792" i="6" s="1"/>
  <c r="R4824" i="6"/>
  <c r="S4824" i="6" s="1"/>
  <c r="R4856" i="6"/>
  <c r="S4856" i="6" s="1"/>
  <c r="R4888" i="6"/>
  <c r="S4888" i="6" s="1"/>
  <c r="R4920" i="6"/>
  <c r="S4920" i="6" s="1"/>
  <c r="R4232" i="6"/>
  <c r="S4232" i="6" s="1"/>
  <c r="R4264" i="6"/>
  <c r="S4264" i="6" s="1"/>
  <c r="R4298" i="6"/>
  <c r="S4298" i="6" s="1"/>
  <c r="R4362" i="6"/>
  <c r="S4362" i="6" s="1"/>
  <c r="R4426" i="6"/>
  <c r="S4426" i="6" s="1"/>
  <c r="R4490" i="6"/>
  <c r="S4490" i="6" s="1"/>
  <c r="R4550" i="6"/>
  <c r="S4550" i="6" s="1"/>
  <c r="R4582" i="6"/>
  <c r="S4582" i="6" s="1"/>
  <c r="R4614" i="6"/>
  <c r="S4614" i="6" s="1"/>
  <c r="R4646" i="6"/>
  <c r="S4646" i="6" s="1"/>
  <c r="R4678" i="6"/>
  <c r="S4678" i="6" s="1"/>
  <c r="R4710" i="6"/>
  <c r="S4710" i="6" s="1"/>
  <c r="R4742" i="6"/>
  <c r="S4742" i="6" s="1"/>
  <c r="R4774" i="6"/>
  <c r="S4774" i="6" s="1"/>
  <c r="R4806" i="6"/>
  <c r="S4806" i="6" s="1"/>
  <c r="R4838" i="6"/>
  <c r="S4838" i="6" s="1"/>
  <c r="R4870" i="6"/>
  <c r="S4870" i="6" s="1"/>
  <c r="R4902" i="6"/>
  <c r="S4902" i="6" s="1"/>
  <c r="R1540" i="6"/>
  <c r="R1852" i="6"/>
  <c r="R1670" i="6"/>
  <c r="S1670" i="6" s="1"/>
  <c r="R1865" i="6"/>
  <c r="R1905" i="6"/>
  <c r="R1921" i="6"/>
  <c r="R2316" i="6"/>
  <c r="R2387" i="6"/>
  <c r="S2387" i="6" s="1"/>
  <c r="R2209" i="6"/>
  <c r="S2209" i="6" s="1"/>
  <c r="R2514" i="6"/>
  <c r="S2514" i="6" s="1"/>
  <c r="R2208" i="6"/>
  <c r="R2293" i="6"/>
  <c r="S2293" i="6" s="1"/>
  <c r="R2506" i="6"/>
  <c r="R3001" i="6"/>
  <c r="R2998" i="6"/>
  <c r="R3809" i="6"/>
  <c r="S3809" i="6" s="1"/>
  <c r="R3044" i="6"/>
  <c r="R3466" i="6"/>
  <c r="R3530" i="6"/>
  <c r="R3594" i="6"/>
  <c r="R3658" i="6"/>
  <c r="R3739" i="6"/>
  <c r="R3831" i="6"/>
  <c r="S3831" i="6" s="1"/>
  <c r="R3895" i="6"/>
  <c r="S3895" i="6" s="1"/>
  <c r="R3959" i="6"/>
  <c r="S3959" i="6" s="1"/>
  <c r="R3871" i="6"/>
  <c r="S3871" i="6" s="1"/>
  <c r="R3935" i="6"/>
  <c r="S3935" i="6" s="1"/>
  <c r="R1909" i="6"/>
  <c r="S1909" i="6" s="1"/>
  <c r="R2018" i="6"/>
  <c r="R2034" i="6"/>
  <c r="R2229" i="6"/>
  <c r="R2281" i="6"/>
  <c r="S2281" i="6" s="1"/>
  <c r="R2379" i="6"/>
  <c r="R2494" i="6"/>
  <c r="R2746" i="6"/>
  <c r="R2810" i="6"/>
  <c r="R2874" i="6"/>
  <c r="R2933" i="6"/>
  <c r="R2962" i="6"/>
  <c r="R1482" i="6"/>
  <c r="R1568" i="6"/>
  <c r="R1498" i="6"/>
  <c r="R1536" i="6"/>
  <c r="R1596" i="6"/>
  <c r="R1646" i="6"/>
  <c r="R1723" i="6"/>
  <c r="R1881" i="6"/>
  <c r="R1961" i="6"/>
  <c r="S1961" i="6" s="1"/>
  <c r="R2024" i="6"/>
  <c r="R2040" i="6"/>
  <c r="R2213" i="6"/>
  <c r="R2325" i="6"/>
  <c r="R2391" i="6"/>
  <c r="R2510" i="6"/>
  <c r="R2635" i="6"/>
  <c r="R2774" i="6"/>
  <c r="R2834" i="6"/>
  <c r="R2898" i="6"/>
  <c r="R2986" i="6"/>
  <c r="R3023" i="6"/>
  <c r="R3041" i="6"/>
  <c r="R3107" i="6"/>
  <c r="R3171" i="6"/>
  <c r="R3235" i="6"/>
  <c r="R3299" i="6"/>
  <c r="R3328" i="6"/>
  <c r="R3446" i="6"/>
  <c r="S3446" i="6" s="1"/>
  <c r="R3502" i="6"/>
  <c r="R3538" i="6"/>
  <c r="R3574" i="6"/>
  <c r="R3630" i="6"/>
  <c r="R3666" i="6"/>
  <c r="R3731" i="6"/>
  <c r="R3796" i="6"/>
  <c r="R4190" i="6"/>
  <c r="R4259" i="6"/>
  <c r="R4315" i="6"/>
  <c r="S4315" i="6" s="1"/>
  <c r="R4379" i="6"/>
  <c r="R3067" i="6"/>
  <c r="S3067" i="6" s="1"/>
  <c r="R3131" i="6"/>
  <c r="R3195" i="6"/>
  <c r="R3259" i="6"/>
  <c r="R3307" i="6"/>
  <c r="R3462" i="6"/>
  <c r="R3518" i="6"/>
  <c r="S3518" i="6" s="1"/>
  <c r="R3554" i="6"/>
  <c r="R3590" i="6"/>
  <c r="R3646" i="6"/>
  <c r="R3682" i="6"/>
  <c r="R4134" i="6"/>
  <c r="R4198" i="6"/>
  <c r="S4198" i="6" s="1"/>
  <c r="R4267" i="6"/>
  <c r="R4331" i="6"/>
  <c r="R4411" i="6"/>
  <c r="R4475" i="6"/>
  <c r="R4539" i="6"/>
  <c r="R4599" i="6"/>
  <c r="R4663" i="6"/>
  <c r="S4663" i="6" s="1"/>
  <c r="R4727" i="6"/>
  <c r="S4727" i="6" s="1"/>
  <c r="R4791" i="6"/>
  <c r="R4855" i="6"/>
  <c r="R4919" i="6"/>
  <c r="S4919" i="6" s="1"/>
  <c r="R4395" i="6"/>
  <c r="R4459" i="6"/>
  <c r="R4523" i="6"/>
  <c r="S4523" i="6" s="1"/>
  <c r="R4591" i="6"/>
  <c r="R4655" i="6"/>
  <c r="R4719" i="6"/>
  <c r="R4783" i="6"/>
  <c r="S4783" i="6" s="1"/>
  <c r="R4847" i="6"/>
  <c r="R4911" i="6"/>
  <c r="R1710" i="6"/>
  <c r="R2071" i="6"/>
  <c r="R2312" i="6"/>
  <c r="R2428" i="6"/>
  <c r="S2428" i="6" s="1"/>
  <c r="R3358" i="6"/>
  <c r="S3358" i="6" s="1"/>
  <c r="R3390" i="6"/>
  <c r="R3422" i="6"/>
  <c r="S3422" i="6" s="1"/>
  <c r="R1722" i="6"/>
  <c r="R3759" i="6"/>
  <c r="R3346" i="6"/>
  <c r="R3378" i="6"/>
  <c r="R3410" i="6"/>
  <c r="R1896" i="6"/>
  <c r="R3388" i="6"/>
  <c r="R1660" i="6"/>
  <c r="R2324" i="6"/>
  <c r="R3364" i="6"/>
  <c r="R3428" i="6"/>
  <c r="R2308" i="6"/>
  <c r="S2308" i="6" s="1"/>
  <c r="R2231" i="6"/>
  <c r="S2231" i="6" s="1"/>
  <c r="R1620" i="6"/>
  <c r="R3352" i="6"/>
  <c r="R1636" i="6"/>
  <c r="S1636" i="6" s="1"/>
  <c r="R3005" i="6"/>
  <c r="R1644" i="6"/>
  <c r="R3416" i="6"/>
  <c r="R3344" i="6"/>
  <c r="S3344" i="6" s="1"/>
  <c r="Q52" i="6"/>
  <c r="P52" i="6"/>
  <c r="Q1405" i="6"/>
  <c r="P1405" i="6"/>
  <c r="Q1389" i="6"/>
  <c r="P1389" i="6"/>
  <c r="Q1373" i="6"/>
  <c r="P1373" i="6"/>
  <c r="Q1357" i="6"/>
  <c r="P1357" i="6"/>
  <c r="Q1057" i="6"/>
  <c r="P1057" i="6"/>
  <c r="Q1041" i="6"/>
  <c r="P1041" i="6"/>
  <c r="Q1025" i="6"/>
  <c r="P1025" i="6"/>
  <c r="Q1009" i="6"/>
  <c r="P1009" i="6"/>
  <c r="Q989" i="6"/>
  <c r="P989" i="6"/>
  <c r="Q973" i="6"/>
  <c r="P973" i="6"/>
  <c r="Q925" i="6"/>
  <c r="P925" i="6"/>
  <c r="Q909" i="6"/>
  <c r="P909" i="6"/>
  <c r="Q893" i="6"/>
  <c r="P893" i="6"/>
  <c r="Q877" i="6"/>
  <c r="P877" i="6"/>
  <c r="Q865" i="6"/>
  <c r="P865" i="6"/>
  <c r="Q849" i="6"/>
  <c r="P849" i="6"/>
  <c r="Q841" i="6"/>
  <c r="P841" i="6"/>
  <c r="Q825" i="6"/>
  <c r="P825" i="6"/>
  <c r="Q809" i="6"/>
  <c r="P809" i="6"/>
  <c r="Q777" i="6"/>
  <c r="P777" i="6"/>
  <c r="Q745" i="6"/>
  <c r="P745" i="6"/>
  <c r="Q629" i="6"/>
  <c r="P629" i="6"/>
  <c r="Q617" i="6"/>
  <c r="P617" i="6"/>
  <c r="Q601" i="6"/>
  <c r="P601" i="6"/>
  <c r="Q585" i="6"/>
  <c r="P585" i="6"/>
  <c r="Q569" i="6"/>
  <c r="P569" i="6"/>
  <c r="Q553" i="6"/>
  <c r="P553" i="6"/>
  <c r="Q537" i="6"/>
  <c r="P537" i="6"/>
  <c r="Q83" i="6"/>
  <c r="P83" i="6"/>
  <c r="Q79" i="6"/>
  <c r="P79" i="6"/>
  <c r="Q75" i="6"/>
  <c r="P75" i="6"/>
  <c r="Q71" i="6"/>
  <c r="P71" i="6"/>
  <c r="Q67" i="6"/>
  <c r="P67" i="6"/>
  <c r="Q63" i="6"/>
  <c r="P63" i="6"/>
  <c r="Q1412" i="6"/>
  <c r="P1412" i="6"/>
  <c r="Q1404" i="6"/>
  <c r="P1404" i="6"/>
  <c r="Q1396" i="6"/>
  <c r="P1396" i="6"/>
  <c r="Q1388" i="6"/>
  <c r="P1388" i="6"/>
  <c r="Q1380" i="6"/>
  <c r="P1380" i="6"/>
  <c r="Q1372" i="6"/>
  <c r="P1372" i="6"/>
  <c r="Q1364" i="6"/>
  <c r="P1364" i="6"/>
  <c r="Q1360" i="6"/>
  <c r="P1360" i="6"/>
  <c r="Q1356" i="6"/>
  <c r="P1356" i="6"/>
  <c r="Q1348" i="6"/>
  <c r="P1348" i="6"/>
  <c r="Q960" i="6"/>
  <c r="P960" i="6"/>
  <c r="Q956" i="6"/>
  <c r="P956" i="6"/>
  <c r="Q952" i="6"/>
  <c r="P952" i="6"/>
  <c r="Q948" i="6"/>
  <c r="P948" i="6"/>
  <c r="Q944" i="6"/>
  <c r="P944" i="6"/>
  <c r="Q940" i="6"/>
  <c r="P940" i="6"/>
  <c r="Q936" i="6"/>
  <c r="P936" i="6"/>
  <c r="Q928" i="6"/>
  <c r="P928" i="6"/>
  <c r="Q924" i="6"/>
  <c r="P924" i="6"/>
  <c r="Q784" i="6"/>
  <c r="P784" i="6"/>
  <c r="Q776" i="6"/>
  <c r="P776" i="6"/>
  <c r="Q768" i="6"/>
  <c r="P768" i="6"/>
  <c r="Q764" i="6"/>
  <c r="P764" i="6"/>
  <c r="Q760" i="6"/>
  <c r="P760" i="6"/>
  <c r="Q752" i="6"/>
  <c r="P752" i="6"/>
  <c r="Q748" i="6"/>
  <c r="P748" i="6"/>
  <c r="Q744" i="6"/>
  <c r="P744" i="6"/>
  <c r="Q740" i="6"/>
  <c r="P740" i="6"/>
  <c r="Q628" i="6"/>
  <c r="P628" i="6"/>
  <c r="Q624" i="6"/>
  <c r="P624" i="6"/>
  <c r="Q620" i="6"/>
  <c r="P620" i="6"/>
  <c r="Q612" i="6"/>
  <c r="P612" i="6"/>
  <c r="Q608" i="6"/>
  <c r="P608" i="6"/>
  <c r="Q604" i="6"/>
  <c r="P604" i="6"/>
  <c r="Q596" i="6"/>
  <c r="P596" i="6"/>
  <c r="Q592" i="6"/>
  <c r="P592" i="6"/>
  <c r="Q588" i="6"/>
  <c r="P588" i="6"/>
  <c r="Q580" i="6"/>
  <c r="P580" i="6"/>
  <c r="Q576" i="6"/>
  <c r="P576" i="6"/>
  <c r="Q572" i="6"/>
  <c r="P572" i="6"/>
  <c r="Q564" i="6"/>
  <c r="P564" i="6"/>
  <c r="Q560" i="6"/>
  <c r="P560" i="6"/>
  <c r="Q556" i="6"/>
  <c r="P556" i="6"/>
  <c r="Q548" i="6"/>
  <c r="P548" i="6"/>
  <c r="Q540" i="6"/>
  <c r="P540" i="6"/>
  <c r="Q536" i="6"/>
  <c r="P536" i="6"/>
  <c r="Q384" i="6"/>
  <c r="P384" i="6"/>
  <c r="Q368" i="6"/>
  <c r="P368" i="6"/>
  <c r="Q348" i="6"/>
  <c r="P348" i="6"/>
  <c r="Q340" i="6"/>
  <c r="P340" i="6"/>
  <c r="Q336" i="6"/>
  <c r="P336" i="6"/>
  <c r="Q332" i="6"/>
  <c r="P332" i="6"/>
  <c r="Q324" i="6"/>
  <c r="P324" i="6"/>
  <c r="Q320" i="6"/>
  <c r="P320" i="6"/>
  <c r="Q316" i="6"/>
  <c r="P316" i="6"/>
  <c r="Q248" i="6"/>
  <c r="P248" i="6"/>
  <c r="Q204" i="6"/>
  <c r="P204" i="6"/>
  <c r="Q136" i="6"/>
  <c r="P136" i="6"/>
  <c r="Q128" i="6"/>
  <c r="P128" i="6"/>
  <c r="Q108" i="6"/>
  <c r="P108" i="6"/>
  <c r="Q100" i="6"/>
  <c r="P100" i="6"/>
  <c r="Q96" i="6"/>
  <c r="P96" i="6"/>
  <c r="Q92" i="6"/>
  <c r="P92" i="6"/>
  <c r="Q88" i="6"/>
  <c r="P88" i="6"/>
  <c r="R1469" i="6"/>
  <c r="S1469" i="6" s="1"/>
  <c r="R1484" i="6"/>
  <c r="S1484" i="6" s="1"/>
  <c r="R1500" i="6"/>
  <c r="S1500" i="6" s="1"/>
  <c r="R1516" i="6"/>
  <c r="S1516" i="6" s="1"/>
  <c r="R1481" i="6"/>
  <c r="S1481" i="6" s="1"/>
  <c r="R1503" i="6"/>
  <c r="S1503" i="6" s="1"/>
  <c r="R1525" i="6"/>
  <c r="S1525" i="6" s="1"/>
  <c r="R1493" i="6"/>
  <c r="S1493" i="6" s="1"/>
  <c r="R1473" i="6"/>
  <c r="S1473" i="6" s="1"/>
  <c r="R1505" i="6"/>
  <c r="S1505" i="6" s="1"/>
  <c r="R1533" i="6"/>
  <c r="S1533" i="6" s="1"/>
  <c r="R1551" i="6"/>
  <c r="S1551" i="6" s="1"/>
  <c r="R1529" i="6"/>
  <c r="S1529" i="6" s="1"/>
  <c r="R1547" i="6"/>
  <c r="S1547" i="6" s="1"/>
  <c r="R1569" i="6"/>
  <c r="S1569" i="6" s="1"/>
  <c r="R1585" i="6"/>
  <c r="S1585" i="6" s="1"/>
  <c r="R1530" i="6"/>
  <c r="S1530" i="6" s="1"/>
  <c r="R1556" i="6"/>
  <c r="S1556" i="6" s="1"/>
  <c r="R1507" i="6"/>
  <c r="S1507" i="6" s="1"/>
  <c r="R1559" i="6"/>
  <c r="S1559" i="6" s="1"/>
  <c r="R1594" i="6"/>
  <c r="S1594" i="6" s="1"/>
  <c r="R1502" i="6"/>
  <c r="S1502" i="6" s="1"/>
  <c r="R1611" i="6"/>
  <c r="S1611" i="6" s="1"/>
  <c r="R1627" i="6"/>
  <c r="S1627" i="6" s="1"/>
  <c r="R1649" i="6"/>
  <c r="S1649" i="6" s="1"/>
  <c r="R1665" i="6"/>
  <c r="S1665" i="6" s="1"/>
  <c r="R1681" i="6"/>
  <c r="S1681" i="6" s="1"/>
  <c r="R1607" i="6"/>
  <c r="S1607" i="6" s="1"/>
  <c r="R1639" i="6"/>
  <c r="S1639" i="6" s="1"/>
  <c r="R1671" i="6"/>
  <c r="S1671" i="6" s="1"/>
  <c r="R1567" i="6"/>
  <c r="S1567" i="6" s="1"/>
  <c r="R1583" i="6"/>
  <c r="S1583" i="6" s="1"/>
  <c r="R1609" i="6"/>
  <c r="S1609" i="6" s="1"/>
  <c r="R1641" i="6"/>
  <c r="S1641" i="6" s="1"/>
  <c r="R1673" i="6"/>
  <c r="S1673" i="6" s="1"/>
  <c r="R1590" i="6"/>
  <c r="S1590" i="6" s="1"/>
  <c r="R1680" i="6"/>
  <c r="S1680" i="6" s="1"/>
  <c r="R1729" i="6"/>
  <c r="S1729" i="6" s="1"/>
  <c r="R1605" i="6"/>
  <c r="S1605" i="6" s="1"/>
  <c r="R1679" i="6"/>
  <c r="S1679" i="6" s="1"/>
  <c r="R1703" i="6"/>
  <c r="S1703" i="6" s="1"/>
  <c r="R1725" i="6"/>
  <c r="S1725" i="6" s="1"/>
  <c r="R1769" i="6"/>
  <c r="S1769" i="6" s="1"/>
  <c r="R1582" i="6"/>
  <c r="S1582" i="6" s="1"/>
  <c r="R1692" i="6"/>
  <c r="S1692" i="6" s="1"/>
  <c r="R1732" i="6"/>
  <c r="S1732" i="6" s="1"/>
  <c r="R1749" i="6"/>
  <c r="S1749" i="6" s="1"/>
  <c r="R1757" i="6"/>
  <c r="S1757" i="6" s="1"/>
  <c r="R1762" i="6"/>
  <c r="S1762" i="6" s="1"/>
  <c r="R1778" i="6"/>
  <c r="S1778" i="6" s="1"/>
  <c r="R1787" i="6"/>
  <c r="S1787" i="6" s="1"/>
  <c r="R1800" i="6"/>
  <c r="S1800" i="6" s="1"/>
  <c r="R1809" i="6"/>
  <c r="S1809" i="6" s="1"/>
  <c r="R1819" i="6"/>
  <c r="S1819" i="6" s="1"/>
  <c r="R1832" i="6"/>
  <c r="S1832" i="6" s="1"/>
  <c r="R1841" i="6"/>
  <c r="S1841" i="6" s="1"/>
  <c r="R1851" i="6"/>
  <c r="S1851" i="6" s="1"/>
  <c r="R1746" i="6"/>
  <c r="S1746" i="6" s="1"/>
  <c r="R1754" i="6"/>
  <c r="S1754" i="6" s="1"/>
  <c r="R1764" i="6"/>
  <c r="S1764" i="6" s="1"/>
  <c r="R1802" i="6"/>
  <c r="S1802" i="6" s="1"/>
  <c r="R1834" i="6"/>
  <c r="S1834" i="6" s="1"/>
  <c r="R1858" i="6"/>
  <c r="S1858" i="6" s="1"/>
  <c r="R1728" i="6"/>
  <c r="S1728" i="6" s="1"/>
  <c r="R1780" i="6"/>
  <c r="S1780" i="6" s="1"/>
  <c r="R1796" i="6"/>
  <c r="S1796" i="6" s="1"/>
  <c r="R1812" i="6"/>
  <c r="S1812" i="6" s="1"/>
  <c r="R1828" i="6"/>
  <c r="S1828" i="6" s="1"/>
  <c r="R1844" i="6"/>
  <c r="S1844" i="6" s="1"/>
  <c r="R1782" i="6"/>
  <c r="S1782" i="6" s="1"/>
  <c r="R1846" i="6"/>
  <c r="S1846" i="6" s="1"/>
  <c r="R1890" i="6"/>
  <c r="S1890" i="6" s="1"/>
  <c r="R1922" i="6"/>
  <c r="S1922" i="6" s="1"/>
  <c r="R1954" i="6"/>
  <c r="S1954" i="6" s="1"/>
  <c r="R2049" i="6"/>
  <c r="S2049" i="6" s="1"/>
  <c r="R1822" i="6"/>
  <c r="S1822" i="6" s="1"/>
  <c r="R1861" i="6"/>
  <c r="S1861" i="6" s="1"/>
  <c r="R1886" i="6"/>
  <c r="S1886" i="6" s="1"/>
  <c r="R1904" i="6"/>
  <c r="S1904" i="6" s="1"/>
  <c r="R1923" i="6"/>
  <c r="S1923" i="6" s="1"/>
  <c r="R1950" i="6"/>
  <c r="S1950" i="6" s="1"/>
  <c r="R1968" i="6"/>
  <c r="S1968" i="6" s="1"/>
  <c r="R1712" i="6"/>
  <c r="S1712" i="6" s="1"/>
  <c r="R1839" i="6"/>
  <c r="S1839" i="6" s="1"/>
  <c r="R1866" i="6"/>
  <c r="S1866" i="6" s="1"/>
  <c r="R1898" i="6"/>
  <c r="S1898" i="6" s="1"/>
  <c r="R1930" i="6"/>
  <c r="S1930" i="6" s="1"/>
  <c r="R1962" i="6"/>
  <c r="S1962" i="6" s="1"/>
  <c r="R2045" i="6"/>
  <c r="S2045" i="6" s="1"/>
  <c r="R1900" i="6"/>
  <c r="S1900" i="6" s="1"/>
  <c r="R2015" i="6"/>
  <c r="S2015" i="6" s="1"/>
  <c r="R2062" i="6"/>
  <c r="S2062" i="6" s="1"/>
  <c r="R2094" i="6"/>
  <c r="S2094" i="6" s="1"/>
  <c r="R1815" i="6"/>
  <c r="S1815" i="6" s="1"/>
  <c r="R1926" i="6"/>
  <c r="S1926" i="6" s="1"/>
  <c r="R1993" i="6"/>
  <c r="S1993" i="6" s="1"/>
  <c r="R2017" i="6"/>
  <c r="S2017" i="6" s="1"/>
  <c r="R2041" i="6"/>
  <c r="S2041" i="6" s="1"/>
  <c r="R2059" i="6"/>
  <c r="S2059" i="6" s="1"/>
  <c r="R2072" i="6"/>
  <c r="S2072" i="6" s="1"/>
  <c r="R2081" i="6"/>
  <c r="S2081" i="6" s="1"/>
  <c r="R2091" i="6"/>
  <c r="S2091" i="6" s="1"/>
  <c r="R2104" i="6"/>
  <c r="S2104" i="6" s="1"/>
  <c r="R2113" i="6"/>
  <c r="S2113" i="6" s="1"/>
  <c r="R2125" i="6"/>
  <c r="S2125" i="6" s="1"/>
  <c r="R2141" i="6"/>
  <c r="S2141" i="6" s="1"/>
  <c r="R2157" i="6"/>
  <c r="S2157" i="6" s="1"/>
  <c r="R2173" i="6"/>
  <c r="S2173" i="6" s="1"/>
  <c r="R2189" i="6"/>
  <c r="S2189" i="6" s="1"/>
  <c r="R2205" i="6"/>
  <c r="S2205" i="6" s="1"/>
  <c r="R1948" i="6"/>
  <c r="S1948" i="6" s="1"/>
  <c r="R1995" i="6"/>
  <c r="S1995" i="6" s="1"/>
  <c r="R2019" i="6"/>
  <c r="S2019" i="6" s="1"/>
  <c r="R2050" i="6"/>
  <c r="S2050" i="6" s="1"/>
  <c r="R2082" i="6"/>
  <c r="S2082" i="6" s="1"/>
  <c r="R2114" i="6"/>
  <c r="S2114" i="6" s="1"/>
  <c r="R1883" i="6"/>
  <c r="S1883" i="6" s="1"/>
  <c r="R2021" i="6"/>
  <c r="S2021" i="6" s="1"/>
  <c r="R2138" i="6"/>
  <c r="S2138" i="6" s="1"/>
  <c r="R2155" i="6"/>
  <c r="S2155" i="6" s="1"/>
  <c r="R2184" i="6"/>
  <c r="S2184" i="6" s="1"/>
  <c r="R2202" i="6"/>
  <c r="S2202" i="6" s="1"/>
  <c r="R2222" i="6"/>
  <c r="S2222" i="6" s="1"/>
  <c r="R2244" i="6"/>
  <c r="S2244" i="6" s="1"/>
  <c r="R2029" i="6"/>
  <c r="S2029" i="6" s="1"/>
  <c r="R2077" i="6"/>
  <c r="S2077" i="6" s="1"/>
  <c r="R2109" i="6"/>
  <c r="S2109" i="6" s="1"/>
  <c r="R2135" i="6"/>
  <c r="S2135" i="6" s="1"/>
  <c r="R2164" i="6"/>
  <c r="S2164" i="6" s="1"/>
  <c r="R2182" i="6"/>
  <c r="S2182" i="6" s="1"/>
  <c r="R2199" i="6"/>
  <c r="S2199" i="6" s="1"/>
  <c r="R1910" i="6"/>
  <c r="S1910" i="6" s="1"/>
  <c r="R2037" i="6"/>
  <c r="S2037" i="6" s="1"/>
  <c r="R2076" i="6"/>
  <c r="S2076" i="6" s="1"/>
  <c r="R2108" i="6"/>
  <c r="S2108" i="6" s="1"/>
  <c r="R2131" i="6"/>
  <c r="S2131" i="6" s="1"/>
  <c r="R2160" i="6"/>
  <c r="S2160" i="6" s="1"/>
  <c r="R2178" i="6"/>
  <c r="S2178" i="6" s="1"/>
  <c r="R2195" i="6"/>
  <c r="S2195" i="6" s="1"/>
  <c r="R2227" i="6"/>
  <c r="S2227" i="6" s="1"/>
  <c r="R2246" i="6"/>
  <c r="S2246" i="6" s="1"/>
  <c r="R2306" i="6"/>
  <c r="S2306" i="6" s="1"/>
  <c r="R2013" i="6"/>
  <c r="S2013" i="6" s="1"/>
  <c r="R2140" i="6"/>
  <c r="S2140" i="6" s="1"/>
  <c r="R2158" i="6"/>
  <c r="S2158" i="6" s="1"/>
  <c r="R2175" i="6"/>
  <c r="S2175" i="6" s="1"/>
  <c r="R2204" i="6"/>
  <c r="S2204" i="6" s="1"/>
  <c r="R2242" i="6"/>
  <c r="S2242" i="6" s="1"/>
  <c r="R2274" i="6"/>
  <c r="S2274" i="6" s="1"/>
  <c r="R2310" i="6"/>
  <c r="S2310" i="6" s="1"/>
  <c r="R2322" i="6"/>
  <c r="S2322" i="6" s="1"/>
  <c r="R2272" i="6"/>
  <c r="S2272" i="6" s="1"/>
  <c r="R2334" i="6"/>
  <c r="S2334" i="6" s="1"/>
  <c r="R2343" i="6"/>
  <c r="S2343" i="6" s="1"/>
  <c r="R2353" i="6"/>
  <c r="S2353" i="6" s="1"/>
  <c r="R2369" i="6"/>
  <c r="S2369" i="6" s="1"/>
  <c r="R2385" i="6"/>
  <c r="S2385" i="6" s="1"/>
  <c r="R2286" i="6"/>
  <c r="S2286" i="6" s="1"/>
  <c r="R2250" i="6"/>
  <c r="S2250" i="6" s="1"/>
  <c r="R2302" i="6"/>
  <c r="S2302" i="6" s="1"/>
  <c r="R2331" i="6"/>
  <c r="S2331" i="6" s="1"/>
  <c r="R2349" i="6"/>
  <c r="S2349" i="6" s="1"/>
  <c r="R2384" i="6"/>
  <c r="S2384" i="6" s="1"/>
  <c r="R2403" i="6"/>
  <c r="S2403" i="6" s="1"/>
  <c r="R2411" i="6"/>
  <c r="S2411" i="6" s="1"/>
  <c r="R2419" i="6"/>
  <c r="S2419" i="6" s="1"/>
  <c r="R2427" i="6"/>
  <c r="S2427" i="6" s="1"/>
  <c r="R2374" i="6"/>
  <c r="S2374" i="6" s="1"/>
  <c r="R2393" i="6"/>
  <c r="S2393" i="6" s="1"/>
  <c r="R2380" i="6"/>
  <c r="S2380" i="6" s="1"/>
  <c r="R2354" i="6"/>
  <c r="S2354" i="6" s="1"/>
  <c r="R2378" i="6"/>
  <c r="S2378" i="6" s="1"/>
  <c r="R2432" i="6"/>
  <c r="S2432" i="6" s="1"/>
  <c r="R2448" i="6"/>
  <c r="S2448" i="6" s="1"/>
  <c r="R2464" i="6"/>
  <c r="S2464" i="6" s="1"/>
  <c r="R2480" i="6"/>
  <c r="S2480" i="6" s="1"/>
  <c r="R2496" i="6"/>
  <c r="S2496" i="6" s="1"/>
  <c r="R2512" i="6"/>
  <c r="S2512" i="6" s="1"/>
  <c r="R2528" i="6"/>
  <c r="S2528" i="6" s="1"/>
  <c r="R2544" i="6"/>
  <c r="S2544" i="6" s="1"/>
  <c r="R2447" i="6"/>
  <c r="S2447" i="6" s="1"/>
  <c r="R2479" i="6"/>
  <c r="S2479" i="6" s="1"/>
  <c r="R2511" i="6"/>
  <c r="S2511" i="6" s="1"/>
  <c r="R2543" i="6"/>
  <c r="S2543" i="6" s="1"/>
  <c r="R2469" i="6"/>
  <c r="S2469" i="6" s="1"/>
  <c r="R2493" i="6"/>
  <c r="S2493" i="6" s="1"/>
  <c r="R2517" i="6"/>
  <c r="S2517" i="6" s="1"/>
  <c r="R2625" i="6"/>
  <c r="S2625" i="6" s="1"/>
  <c r="R2636" i="6"/>
  <c r="S2636" i="6" s="1"/>
  <c r="R2451" i="6"/>
  <c r="S2451" i="6" s="1"/>
  <c r="R2483" i="6"/>
  <c r="S2483" i="6" s="1"/>
  <c r="R2515" i="6"/>
  <c r="S2515" i="6" s="1"/>
  <c r="R2547" i="6"/>
  <c r="S2547" i="6" s="1"/>
  <c r="R2647" i="6"/>
  <c r="S2647" i="6" s="1"/>
  <c r="R2663" i="6"/>
  <c r="S2663" i="6" s="1"/>
  <c r="R2679" i="6"/>
  <c r="S2679" i="6" s="1"/>
  <c r="R2695" i="6"/>
  <c r="S2695" i="6" s="1"/>
  <c r="R2711" i="6"/>
  <c r="S2711" i="6" s="1"/>
  <c r="R2727" i="6"/>
  <c r="S2727" i="6" s="1"/>
  <c r="R2743" i="6"/>
  <c r="S2743" i="6" s="1"/>
  <c r="R2759" i="6"/>
  <c r="S2759" i="6" s="1"/>
  <c r="R2775" i="6"/>
  <c r="S2775" i="6" s="1"/>
  <c r="R2457" i="6"/>
  <c r="S2457" i="6" s="1"/>
  <c r="R2489" i="6"/>
  <c r="S2489" i="6" s="1"/>
  <c r="R2537" i="6"/>
  <c r="S2537" i="6" s="1"/>
  <c r="R2557" i="6"/>
  <c r="S2557" i="6" s="1"/>
  <c r="R2561" i="6"/>
  <c r="S2561" i="6" s="1"/>
  <c r="R2565" i="6"/>
  <c r="S2565" i="6" s="1"/>
  <c r="R2569" i="6"/>
  <c r="S2569" i="6" s="1"/>
  <c r="R2573" i="6"/>
  <c r="S2573" i="6" s="1"/>
  <c r="R2577" i="6"/>
  <c r="S2577" i="6" s="1"/>
  <c r="R2581" i="6"/>
  <c r="S2581" i="6" s="1"/>
  <c r="R2585" i="6"/>
  <c r="S2585" i="6" s="1"/>
  <c r="R2589" i="6"/>
  <c r="S2589" i="6" s="1"/>
  <c r="R2593" i="6"/>
  <c r="S2593" i="6" s="1"/>
  <c r="R2597" i="6"/>
  <c r="S2597" i="6" s="1"/>
  <c r="R2601" i="6"/>
  <c r="S2601" i="6" s="1"/>
  <c r="R2605" i="6"/>
  <c r="S2605" i="6" s="1"/>
  <c r="R2609" i="6"/>
  <c r="S2609" i="6" s="1"/>
  <c r="R2613" i="6"/>
  <c r="S2613" i="6" s="1"/>
  <c r="R2617" i="6"/>
  <c r="S2617" i="6" s="1"/>
  <c r="R2621" i="6"/>
  <c r="S2621" i="6" s="1"/>
  <c r="R2629" i="6"/>
  <c r="S2629" i="6" s="1"/>
  <c r="R2638" i="6"/>
  <c r="S2638" i="6" s="1"/>
  <c r="R2652" i="6"/>
  <c r="S2652" i="6" s="1"/>
  <c r="R2668" i="6"/>
  <c r="S2668" i="6" s="1"/>
  <c r="R2684" i="6"/>
  <c r="S2684" i="6" s="1"/>
  <c r="R2700" i="6"/>
  <c r="S2700" i="6" s="1"/>
  <c r="R2716" i="6"/>
  <c r="S2716" i="6" s="1"/>
  <c r="R2732" i="6"/>
  <c r="S2732" i="6" s="1"/>
  <c r="R2748" i="6"/>
  <c r="S2748" i="6" s="1"/>
  <c r="R2764" i="6"/>
  <c r="S2764" i="6" s="1"/>
  <c r="R2780" i="6"/>
  <c r="S2780" i="6" s="1"/>
  <c r="R2796" i="6"/>
  <c r="S2796" i="6" s="1"/>
  <c r="R2812" i="6"/>
  <c r="S2812" i="6" s="1"/>
  <c r="R2828" i="6"/>
  <c r="S2828" i="6" s="1"/>
  <c r="R2844" i="6"/>
  <c r="S2844" i="6" s="1"/>
  <c r="R2860" i="6"/>
  <c r="S2860" i="6" s="1"/>
  <c r="R2876" i="6"/>
  <c r="S2876" i="6" s="1"/>
  <c r="R2892" i="6"/>
  <c r="S2892" i="6" s="1"/>
  <c r="R2908" i="6"/>
  <c r="S2908" i="6" s="1"/>
  <c r="R2646" i="6"/>
  <c r="S2646" i="6" s="1"/>
  <c r="R2678" i="6"/>
  <c r="S2678" i="6" s="1"/>
  <c r="R2710" i="6"/>
  <c r="S2710" i="6" s="1"/>
  <c r="R2761" i="6"/>
  <c r="S2761" i="6" s="1"/>
  <c r="R2801" i="6"/>
  <c r="S2801" i="6" s="1"/>
  <c r="R2833" i="6"/>
  <c r="S2833" i="6" s="1"/>
  <c r="R2865" i="6"/>
  <c r="S2865" i="6" s="1"/>
  <c r="R2897" i="6"/>
  <c r="S2897" i="6" s="1"/>
  <c r="R2931" i="6"/>
  <c r="S2931" i="6" s="1"/>
  <c r="R2952" i="6"/>
  <c r="S2952" i="6" s="1"/>
  <c r="R2979" i="6"/>
  <c r="S2979" i="6" s="1"/>
  <c r="R2661" i="6"/>
  <c r="S2661" i="6" s="1"/>
  <c r="R2693" i="6"/>
  <c r="S2693" i="6" s="1"/>
  <c r="R2725" i="6"/>
  <c r="S2725" i="6" s="1"/>
  <c r="R2783" i="6"/>
  <c r="S2783" i="6" s="1"/>
  <c r="R2815" i="6"/>
  <c r="S2815" i="6" s="1"/>
  <c r="R2847" i="6"/>
  <c r="S2847" i="6" s="1"/>
  <c r="R2879" i="6"/>
  <c r="S2879" i="6" s="1"/>
  <c r="R2911" i="6"/>
  <c r="S2911" i="6" s="1"/>
  <c r="R2932" i="6"/>
  <c r="S2932" i="6" s="1"/>
  <c r="R2959" i="6"/>
  <c r="S2959" i="6" s="1"/>
  <c r="R2977" i="6"/>
  <c r="S2977" i="6" s="1"/>
  <c r="R2996" i="6"/>
  <c r="S2996" i="6" s="1"/>
  <c r="R3045" i="6"/>
  <c r="S3045" i="6" s="1"/>
  <c r="R3061" i="6"/>
  <c r="S3061" i="6" s="1"/>
  <c r="R3077" i="6"/>
  <c r="S3077" i="6" s="1"/>
  <c r="R3093" i="6"/>
  <c r="S3093" i="6" s="1"/>
  <c r="R3109" i="6"/>
  <c r="S3109" i="6" s="1"/>
  <c r="R3125" i="6"/>
  <c r="S3125" i="6" s="1"/>
  <c r="R3141" i="6"/>
  <c r="S3141" i="6" s="1"/>
  <c r="R3157" i="6"/>
  <c r="S3157" i="6" s="1"/>
  <c r="R3173" i="6"/>
  <c r="S3173" i="6" s="1"/>
  <c r="R3189" i="6"/>
  <c r="S3189" i="6" s="1"/>
  <c r="R3205" i="6"/>
  <c r="S3205" i="6" s="1"/>
  <c r="R3221" i="6"/>
  <c r="S3221" i="6" s="1"/>
  <c r="R3237" i="6"/>
  <c r="S3237" i="6" s="1"/>
  <c r="R3253" i="6"/>
  <c r="S3253" i="6" s="1"/>
  <c r="R3269" i="6"/>
  <c r="S3269" i="6" s="1"/>
  <c r="R3285" i="6"/>
  <c r="S3285" i="6" s="1"/>
  <c r="R3301" i="6"/>
  <c r="S3301" i="6" s="1"/>
  <c r="R2658" i="6"/>
  <c r="S2658" i="6" s="1"/>
  <c r="R2690" i="6"/>
  <c r="S2690" i="6" s="1"/>
  <c r="R2722" i="6"/>
  <c r="S2722" i="6" s="1"/>
  <c r="R2769" i="6"/>
  <c r="S2769" i="6" s="1"/>
  <c r="R2797" i="6"/>
  <c r="S2797" i="6" s="1"/>
  <c r="R2845" i="6"/>
  <c r="S2845" i="6" s="1"/>
  <c r="R2869" i="6"/>
  <c r="S2869" i="6" s="1"/>
  <c r="R2893" i="6"/>
  <c r="S2893" i="6" s="1"/>
  <c r="R2917" i="6"/>
  <c r="S2917" i="6" s="1"/>
  <c r="R2939" i="6"/>
  <c r="S2939" i="6" s="1"/>
  <c r="R2971" i="6"/>
  <c r="S2971" i="6" s="1"/>
  <c r="R2992" i="6"/>
  <c r="S2992" i="6" s="1"/>
  <c r="R3018" i="6"/>
  <c r="S3018" i="6" s="1"/>
  <c r="R3026" i="6"/>
  <c r="S3026" i="6" s="1"/>
  <c r="R3034" i="6"/>
  <c r="S3034" i="6" s="1"/>
  <c r="R3042" i="6"/>
  <c r="S3042" i="6" s="1"/>
  <c r="R2665" i="6"/>
  <c r="S2665" i="6" s="1"/>
  <c r="R2697" i="6"/>
  <c r="S2697" i="6" s="1"/>
  <c r="R2733" i="6"/>
  <c r="S2733" i="6" s="1"/>
  <c r="R2787" i="6"/>
  <c r="S2787" i="6" s="1"/>
  <c r="R2819" i="6"/>
  <c r="S2819" i="6" s="1"/>
  <c r="R2851" i="6"/>
  <c r="S2851" i="6" s="1"/>
  <c r="R2883" i="6"/>
  <c r="S2883" i="6" s="1"/>
  <c r="R2915" i="6"/>
  <c r="S2915" i="6" s="1"/>
  <c r="R2940" i="6"/>
  <c r="S2940" i="6" s="1"/>
  <c r="R2972" i="6"/>
  <c r="S2972" i="6" s="1"/>
  <c r="R3004" i="6"/>
  <c r="S3004" i="6" s="1"/>
  <c r="R3048" i="6"/>
  <c r="S3048" i="6" s="1"/>
  <c r="R3080" i="6"/>
  <c r="S3080" i="6" s="1"/>
  <c r="R3112" i="6"/>
  <c r="S3112" i="6" s="1"/>
  <c r="R3144" i="6"/>
  <c r="S3144" i="6" s="1"/>
  <c r="R3176" i="6"/>
  <c r="S3176" i="6" s="1"/>
  <c r="R3208" i="6"/>
  <c r="S3208" i="6" s="1"/>
  <c r="R3240" i="6"/>
  <c r="S3240" i="6" s="1"/>
  <c r="R3272" i="6"/>
  <c r="S3272" i="6" s="1"/>
  <c r="R3304" i="6"/>
  <c r="S3304" i="6" s="1"/>
  <c r="R3321" i="6"/>
  <c r="S3321" i="6" s="1"/>
  <c r="R3062" i="6"/>
  <c r="S3062" i="6" s="1"/>
  <c r="R3102" i="6"/>
  <c r="S3102" i="6" s="1"/>
  <c r="R3126" i="6"/>
  <c r="S3126" i="6" s="1"/>
  <c r="R3166" i="6"/>
  <c r="S3166" i="6" s="1"/>
  <c r="R3190" i="6"/>
  <c r="S3190" i="6" s="1"/>
  <c r="R3230" i="6"/>
  <c r="S3230" i="6" s="1"/>
  <c r="R3286" i="6"/>
  <c r="S3286" i="6" s="1"/>
  <c r="R3327" i="6"/>
  <c r="S3327" i="6" s="1"/>
  <c r="R3335" i="6"/>
  <c r="S3335" i="6" s="1"/>
  <c r="R3343" i="6"/>
  <c r="S3343" i="6" s="1"/>
  <c r="R3351" i="6"/>
  <c r="S3351" i="6" s="1"/>
  <c r="R3359" i="6"/>
  <c r="S3359" i="6" s="1"/>
  <c r="R3367" i="6"/>
  <c r="S3367" i="6" s="1"/>
  <c r="R3375" i="6"/>
  <c r="S3375" i="6" s="1"/>
  <c r="R3383" i="6"/>
  <c r="S3383" i="6" s="1"/>
  <c r="R3391" i="6"/>
  <c r="S3391" i="6" s="1"/>
  <c r="R3399" i="6"/>
  <c r="S3399" i="6" s="1"/>
  <c r="R3407" i="6"/>
  <c r="S3407" i="6" s="1"/>
  <c r="R3415" i="6"/>
  <c r="S3415" i="6" s="1"/>
  <c r="R3423" i="6"/>
  <c r="S3423" i="6" s="1"/>
  <c r="R3068" i="6"/>
  <c r="S3068" i="6" s="1"/>
  <c r="R3100" i="6"/>
  <c r="S3100" i="6" s="1"/>
  <c r="R3132" i="6"/>
  <c r="S3132" i="6" s="1"/>
  <c r="R3164" i="6"/>
  <c r="S3164" i="6" s="1"/>
  <c r="R3196" i="6"/>
  <c r="S3196" i="6" s="1"/>
  <c r="R3228" i="6"/>
  <c r="S3228" i="6" s="1"/>
  <c r="R3260" i="6"/>
  <c r="S3260" i="6" s="1"/>
  <c r="R3292" i="6"/>
  <c r="S3292" i="6" s="1"/>
  <c r="R3313" i="6"/>
  <c r="S3313" i="6" s="1"/>
  <c r="R3058" i="6"/>
  <c r="S3058" i="6" s="1"/>
  <c r="R3082" i="6"/>
  <c r="S3082" i="6" s="1"/>
  <c r="R3114" i="6"/>
  <c r="S3114" i="6" s="1"/>
  <c r="R3146" i="6"/>
  <c r="S3146" i="6" s="1"/>
  <c r="R3178" i="6"/>
  <c r="S3178" i="6" s="1"/>
  <c r="R3210" i="6"/>
  <c r="S3210" i="6" s="1"/>
  <c r="R3242" i="6"/>
  <c r="S3242" i="6" s="1"/>
  <c r="R3266" i="6"/>
  <c r="S3266" i="6" s="1"/>
  <c r="R3298" i="6"/>
  <c r="S3298" i="6" s="1"/>
  <c r="R3431" i="6"/>
  <c r="S3431" i="6" s="1"/>
  <c r="R3452" i="6"/>
  <c r="S3452" i="6" s="1"/>
  <c r="R3473" i="6"/>
  <c r="S3473" i="6" s="1"/>
  <c r="R3511" i="6"/>
  <c r="S3511" i="6" s="1"/>
  <c r="R3532" i="6"/>
  <c r="S3532" i="6" s="1"/>
  <c r="R3553" i="6"/>
  <c r="S3553" i="6" s="1"/>
  <c r="R3569" i="6"/>
  <c r="S3569" i="6" s="1"/>
  <c r="R3591" i="6"/>
  <c r="S3591" i="6" s="1"/>
  <c r="R3612" i="6"/>
  <c r="S3612" i="6" s="1"/>
  <c r="R3633" i="6"/>
  <c r="S3633" i="6" s="1"/>
  <c r="R3655" i="6"/>
  <c r="S3655" i="6" s="1"/>
  <c r="R3676" i="6"/>
  <c r="S3676" i="6" s="1"/>
  <c r="R3692" i="6"/>
  <c r="S3692" i="6" s="1"/>
  <c r="R3722" i="6"/>
  <c r="S3722" i="6" s="1"/>
  <c r="R3754" i="6"/>
  <c r="S3754" i="6" s="1"/>
  <c r="R3445" i="6"/>
  <c r="S3445" i="6" s="1"/>
  <c r="R3461" i="6"/>
  <c r="S3461" i="6" s="1"/>
  <c r="R3499" i="6"/>
  <c r="S3499" i="6" s="1"/>
  <c r="R3520" i="6"/>
  <c r="S3520" i="6" s="1"/>
  <c r="R3541" i="6"/>
  <c r="S3541" i="6" s="1"/>
  <c r="R3563" i="6"/>
  <c r="S3563" i="6" s="1"/>
  <c r="R3579" i="6"/>
  <c r="S3579" i="6" s="1"/>
  <c r="R3600" i="6"/>
  <c r="S3600" i="6" s="1"/>
  <c r="R3616" i="6"/>
  <c r="S3616" i="6" s="1"/>
  <c r="R3637" i="6"/>
  <c r="S3637" i="6" s="1"/>
  <c r="R3653" i="6"/>
  <c r="S3653" i="6" s="1"/>
  <c r="R3675" i="6"/>
  <c r="S3675" i="6" s="1"/>
  <c r="R3696" i="6"/>
  <c r="S3696" i="6" s="1"/>
  <c r="R3716" i="6"/>
  <c r="S3716" i="6" s="1"/>
  <c r="R3732" i="6"/>
  <c r="S3732" i="6" s="1"/>
  <c r="R3748" i="6"/>
  <c r="S3748" i="6" s="1"/>
  <c r="R3761" i="6"/>
  <c r="S3761" i="6" s="1"/>
  <c r="R3777" i="6"/>
  <c r="S3777" i="6" s="1"/>
  <c r="R3793" i="6"/>
  <c r="S3793" i="6" s="1"/>
  <c r="R3433" i="6"/>
  <c r="S3433" i="6" s="1"/>
  <c r="R3455" i="6"/>
  <c r="S3455" i="6" s="1"/>
  <c r="R3476" i="6"/>
  <c r="S3476" i="6" s="1"/>
  <c r="R3497" i="6"/>
  <c r="S3497" i="6" s="1"/>
  <c r="R3519" i="6"/>
  <c r="S3519" i="6" s="1"/>
  <c r="R3540" i="6"/>
  <c r="S3540" i="6" s="1"/>
  <c r="R3561" i="6"/>
  <c r="S3561" i="6" s="1"/>
  <c r="R3583" i="6"/>
  <c r="S3583" i="6" s="1"/>
  <c r="R3604" i="6"/>
  <c r="S3604" i="6" s="1"/>
  <c r="R3625" i="6"/>
  <c r="S3625" i="6" s="1"/>
  <c r="R3647" i="6"/>
  <c r="S3647" i="6" s="1"/>
  <c r="R3668" i="6"/>
  <c r="S3668" i="6" s="1"/>
  <c r="R3689" i="6"/>
  <c r="S3689" i="6" s="1"/>
  <c r="R3710" i="6"/>
  <c r="S3710" i="6" s="1"/>
  <c r="R3742" i="6"/>
  <c r="S3742" i="6" s="1"/>
  <c r="R3432" i="6"/>
  <c r="S3432" i="6" s="1"/>
  <c r="R3453" i="6"/>
  <c r="S3453" i="6" s="1"/>
  <c r="R3475" i="6"/>
  <c r="S3475" i="6" s="1"/>
  <c r="R3496" i="6"/>
  <c r="S3496" i="6" s="1"/>
  <c r="R3517" i="6"/>
  <c r="S3517" i="6" s="1"/>
  <c r="R3533" i="6"/>
  <c r="S3533" i="6" s="1"/>
  <c r="R3555" i="6"/>
  <c r="S3555" i="6" s="1"/>
  <c r="R3576" i="6"/>
  <c r="S3576" i="6" s="1"/>
  <c r="R3597" i="6"/>
  <c r="S3597" i="6" s="1"/>
  <c r="R3619" i="6"/>
  <c r="S3619" i="6" s="1"/>
  <c r="R3640" i="6"/>
  <c r="S3640" i="6" s="1"/>
  <c r="R3656" i="6"/>
  <c r="S3656" i="6" s="1"/>
  <c r="R3677" i="6"/>
  <c r="S3677" i="6" s="1"/>
  <c r="R3693" i="6"/>
  <c r="S3693" i="6" s="1"/>
  <c r="R3712" i="6"/>
  <c r="S3712" i="6" s="1"/>
  <c r="R3728" i="6"/>
  <c r="S3728" i="6" s="1"/>
  <c r="R3744" i="6"/>
  <c r="S3744" i="6" s="1"/>
  <c r="R3762" i="6"/>
  <c r="S3762" i="6" s="1"/>
  <c r="R3778" i="6"/>
  <c r="S3778" i="6" s="1"/>
  <c r="R3794" i="6"/>
  <c r="S3794" i="6" s="1"/>
  <c r="R3808" i="6"/>
  <c r="S3808" i="6" s="1"/>
  <c r="R3824" i="6"/>
  <c r="S3824" i="6" s="1"/>
  <c r="R3840" i="6"/>
  <c r="S3840" i="6" s="1"/>
  <c r="R3856" i="6"/>
  <c r="S3856" i="6" s="1"/>
  <c r="R3872" i="6"/>
  <c r="S3872" i="6" s="1"/>
  <c r="R3888" i="6"/>
  <c r="S3888" i="6" s="1"/>
  <c r="R3904" i="6"/>
  <c r="S3904" i="6" s="1"/>
  <c r="R3920" i="6"/>
  <c r="S3920" i="6" s="1"/>
  <c r="R3936" i="6"/>
  <c r="S3936" i="6" s="1"/>
  <c r="R3952" i="6"/>
  <c r="S3952" i="6" s="1"/>
  <c r="R3968" i="6"/>
  <c r="S3968" i="6" s="1"/>
  <c r="R3984" i="6"/>
  <c r="S3984" i="6" s="1"/>
  <c r="R4000" i="6"/>
  <c r="S4000" i="6" s="1"/>
  <c r="R4016" i="6"/>
  <c r="S4016" i="6" s="1"/>
  <c r="R4032" i="6"/>
  <c r="S4032" i="6" s="1"/>
  <c r="R4048" i="6"/>
  <c r="S4048" i="6" s="1"/>
  <c r="R4064" i="6"/>
  <c r="S4064" i="6" s="1"/>
  <c r="R4080" i="6"/>
  <c r="S4080" i="6" s="1"/>
  <c r="R4096" i="6"/>
  <c r="S4096" i="6" s="1"/>
  <c r="R4112" i="6"/>
  <c r="S4112" i="6" s="1"/>
  <c r="R3763" i="6"/>
  <c r="S3763" i="6" s="1"/>
  <c r="R3795" i="6"/>
  <c r="S3795" i="6" s="1"/>
  <c r="R3834" i="6"/>
  <c r="S3834" i="6" s="1"/>
  <c r="R3866" i="6"/>
  <c r="S3866" i="6" s="1"/>
  <c r="R3898" i="6"/>
  <c r="S3898" i="6" s="1"/>
  <c r="R3930" i="6"/>
  <c r="S3930" i="6" s="1"/>
  <c r="R3962" i="6"/>
  <c r="S3962" i="6" s="1"/>
  <c r="R3994" i="6"/>
  <c r="S3994" i="6" s="1"/>
  <c r="R4026" i="6"/>
  <c r="S4026" i="6" s="1"/>
  <c r="R4058" i="6"/>
  <c r="S4058" i="6" s="1"/>
  <c r="R4090" i="6"/>
  <c r="S4090" i="6" s="1"/>
  <c r="R4123" i="6"/>
  <c r="S4123" i="6" s="1"/>
  <c r="R3841" i="6"/>
  <c r="S3841" i="6" s="1"/>
  <c r="R3873" i="6"/>
  <c r="S3873" i="6" s="1"/>
  <c r="R3905" i="6"/>
  <c r="S3905" i="6" s="1"/>
  <c r="R3937" i="6"/>
  <c r="S3937" i="6" s="1"/>
  <c r="R3969" i="6"/>
  <c r="S3969" i="6" s="1"/>
  <c r="R4001" i="6"/>
  <c r="S4001" i="6" s="1"/>
  <c r="R4033" i="6"/>
  <c r="S4033" i="6" s="1"/>
  <c r="R4065" i="6"/>
  <c r="S4065" i="6" s="1"/>
  <c r="R4097" i="6"/>
  <c r="S4097" i="6" s="1"/>
  <c r="R4131" i="6"/>
  <c r="S4131" i="6" s="1"/>
  <c r="R4147" i="6"/>
  <c r="S4147" i="6" s="1"/>
  <c r="R4163" i="6"/>
  <c r="S4163" i="6" s="1"/>
  <c r="R4179" i="6"/>
  <c r="S4179" i="6" s="1"/>
  <c r="R4195" i="6"/>
  <c r="S4195" i="6" s="1"/>
  <c r="R3775" i="6"/>
  <c r="S3775" i="6" s="1"/>
  <c r="R3814" i="6"/>
  <c r="S3814" i="6" s="1"/>
  <c r="R3846" i="6"/>
  <c r="S3846" i="6" s="1"/>
  <c r="R3878" i="6"/>
  <c r="S3878" i="6" s="1"/>
  <c r="R3910" i="6"/>
  <c r="S3910" i="6" s="1"/>
  <c r="R3942" i="6"/>
  <c r="S3942" i="6" s="1"/>
  <c r="R3974" i="6"/>
  <c r="S3974" i="6" s="1"/>
  <c r="R3998" i="6"/>
  <c r="S3998" i="6" s="1"/>
  <c r="R4022" i="6"/>
  <c r="S4022" i="6" s="1"/>
  <c r="R4078" i="6"/>
  <c r="S4078" i="6" s="1"/>
  <c r="R4102" i="6"/>
  <c r="S4102" i="6" s="1"/>
  <c r="R4127" i="6"/>
  <c r="S4127" i="6" s="1"/>
  <c r="R4308" i="6"/>
  <c r="S4308" i="6" s="1"/>
  <c r="R4324" i="6"/>
  <c r="S4324" i="6" s="1"/>
  <c r="R4340" i="6"/>
  <c r="S4340" i="6" s="1"/>
  <c r="R4356" i="6"/>
  <c r="S4356" i="6" s="1"/>
  <c r="R4372" i="6"/>
  <c r="S4372" i="6" s="1"/>
  <c r="R4388" i="6"/>
  <c r="S4388" i="6" s="1"/>
  <c r="R4404" i="6"/>
  <c r="S4404" i="6" s="1"/>
  <c r="R4420" i="6"/>
  <c r="S4420" i="6" s="1"/>
  <c r="R4436" i="6"/>
  <c r="S4436" i="6" s="1"/>
  <c r="R4452" i="6"/>
  <c r="S4452" i="6" s="1"/>
  <c r="R4468" i="6"/>
  <c r="S4468" i="6" s="1"/>
  <c r="R4484" i="6"/>
  <c r="S4484" i="6" s="1"/>
  <c r="R4500" i="6"/>
  <c r="S4500" i="6" s="1"/>
  <c r="R4516" i="6"/>
  <c r="S4516" i="6" s="1"/>
  <c r="R4532" i="6"/>
  <c r="S4532" i="6" s="1"/>
  <c r="R3803" i="6"/>
  <c r="S3803" i="6" s="1"/>
  <c r="R3837" i="6"/>
  <c r="S3837" i="6" s="1"/>
  <c r="R3869" i="6"/>
  <c r="S3869" i="6" s="1"/>
  <c r="R3901" i="6"/>
  <c r="S3901" i="6" s="1"/>
  <c r="R3933" i="6"/>
  <c r="S3933" i="6" s="1"/>
  <c r="R3965" i="6"/>
  <c r="S3965" i="6" s="1"/>
  <c r="R3997" i="6"/>
  <c r="S3997" i="6" s="1"/>
  <c r="R4029" i="6"/>
  <c r="S4029" i="6" s="1"/>
  <c r="R4061" i="6"/>
  <c r="S4061" i="6" s="1"/>
  <c r="R4093" i="6"/>
  <c r="S4093" i="6" s="1"/>
  <c r="R4125" i="6"/>
  <c r="S4125" i="6" s="1"/>
  <c r="R4140" i="6"/>
  <c r="S4140" i="6" s="1"/>
  <c r="R4156" i="6"/>
  <c r="S4156" i="6" s="1"/>
  <c r="R4172" i="6"/>
  <c r="S4172" i="6" s="1"/>
  <c r="R4188" i="6"/>
  <c r="S4188" i="6" s="1"/>
  <c r="R4204" i="6"/>
  <c r="S4204" i="6" s="1"/>
  <c r="R4213" i="6"/>
  <c r="S4213" i="6" s="1"/>
  <c r="R4229" i="6"/>
  <c r="S4229" i="6" s="1"/>
  <c r="R4245" i="6"/>
  <c r="S4245" i="6" s="1"/>
  <c r="R4261" i="6"/>
  <c r="S4261" i="6" s="1"/>
  <c r="R4277" i="6"/>
  <c r="S4277" i="6" s="1"/>
  <c r="R4293" i="6"/>
  <c r="S4293" i="6" s="1"/>
  <c r="R4309" i="6"/>
  <c r="S4309" i="6" s="1"/>
  <c r="R4325" i="6"/>
  <c r="S4325" i="6" s="1"/>
  <c r="R4341" i="6"/>
  <c r="S4341" i="6" s="1"/>
  <c r="R4357" i="6"/>
  <c r="S4357" i="6" s="1"/>
  <c r="R4373" i="6"/>
  <c r="S4373" i="6" s="1"/>
  <c r="R4389" i="6"/>
  <c r="S4389" i="6" s="1"/>
  <c r="R4405" i="6"/>
  <c r="S4405" i="6" s="1"/>
  <c r="R4421" i="6"/>
  <c r="S4421" i="6" s="1"/>
  <c r="R4437" i="6"/>
  <c r="S4437" i="6" s="1"/>
  <c r="R4453" i="6"/>
  <c r="S4453" i="6" s="1"/>
  <c r="R4469" i="6"/>
  <c r="S4469" i="6" s="1"/>
  <c r="R4485" i="6"/>
  <c r="S4485" i="6" s="1"/>
  <c r="R4501" i="6"/>
  <c r="S4501" i="6" s="1"/>
  <c r="R4517" i="6"/>
  <c r="S4517" i="6" s="1"/>
  <c r="R4533" i="6"/>
  <c r="S4533" i="6" s="1"/>
  <c r="R4549" i="6"/>
  <c r="S4549" i="6" s="1"/>
  <c r="R4565" i="6"/>
  <c r="S4565" i="6" s="1"/>
  <c r="R4581" i="6"/>
  <c r="S4581" i="6" s="1"/>
  <c r="R4597" i="6"/>
  <c r="S4597" i="6" s="1"/>
  <c r="R4613" i="6"/>
  <c r="S4613" i="6" s="1"/>
  <c r="R4629" i="6"/>
  <c r="S4629" i="6" s="1"/>
  <c r="R4645" i="6"/>
  <c r="S4645" i="6" s="1"/>
  <c r="R4661" i="6"/>
  <c r="S4661" i="6" s="1"/>
  <c r="R4677" i="6"/>
  <c r="S4677" i="6" s="1"/>
  <c r="R4693" i="6"/>
  <c r="S4693" i="6" s="1"/>
  <c r="R4709" i="6"/>
  <c r="S4709" i="6" s="1"/>
  <c r="R4725" i="6"/>
  <c r="S4725" i="6" s="1"/>
  <c r="R4741" i="6"/>
  <c r="S4741" i="6" s="1"/>
  <c r="R4757" i="6"/>
  <c r="S4757" i="6" s="1"/>
  <c r="R4773" i="6"/>
  <c r="S4773" i="6" s="1"/>
  <c r="R4789" i="6"/>
  <c r="S4789" i="6" s="1"/>
  <c r="R4805" i="6"/>
  <c r="S4805" i="6" s="1"/>
  <c r="R4821" i="6"/>
  <c r="S4821" i="6" s="1"/>
  <c r="R4837" i="6"/>
  <c r="S4837" i="6" s="1"/>
  <c r="R4853" i="6"/>
  <c r="S4853" i="6" s="1"/>
  <c r="R4869" i="6"/>
  <c r="S4869" i="6" s="1"/>
  <c r="R4885" i="6"/>
  <c r="S4885" i="6" s="1"/>
  <c r="R4901" i="6"/>
  <c r="S4901" i="6" s="1"/>
  <c r="R4917" i="6"/>
  <c r="S4917" i="6" s="1"/>
  <c r="R4137" i="6"/>
  <c r="S4137" i="6" s="1"/>
  <c r="R4169" i="6"/>
  <c r="S4169" i="6" s="1"/>
  <c r="R4201" i="6"/>
  <c r="S4201" i="6" s="1"/>
  <c r="R4230" i="6"/>
  <c r="S4230" i="6" s="1"/>
  <c r="R4262" i="6"/>
  <c r="S4262" i="6" s="1"/>
  <c r="R4342" i="6"/>
  <c r="S4342" i="6" s="1"/>
  <c r="R4390" i="6"/>
  <c r="S4390" i="6" s="1"/>
  <c r="R4438" i="6"/>
  <c r="S4438" i="6" s="1"/>
  <c r="R4502" i="6"/>
  <c r="S4502" i="6" s="1"/>
  <c r="R4548" i="6"/>
  <c r="S4548" i="6" s="1"/>
  <c r="R4580" i="6"/>
  <c r="S4580" i="6" s="1"/>
  <c r="R4612" i="6"/>
  <c r="S4612" i="6" s="1"/>
  <c r="R4644" i="6"/>
  <c r="S4644" i="6" s="1"/>
  <c r="R4676" i="6"/>
  <c r="S4676" i="6" s="1"/>
  <c r="R4708" i="6"/>
  <c r="S4708" i="6" s="1"/>
  <c r="R4740" i="6"/>
  <c r="S4740" i="6" s="1"/>
  <c r="R4772" i="6"/>
  <c r="S4772" i="6" s="1"/>
  <c r="R4804" i="6"/>
  <c r="S4804" i="6" s="1"/>
  <c r="R4836" i="6"/>
  <c r="S4836" i="6" s="1"/>
  <c r="R4868" i="6"/>
  <c r="S4868" i="6" s="1"/>
  <c r="R4900" i="6"/>
  <c r="S4900" i="6" s="1"/>
  <c r="R4236" i="6"/>
  <c r="S4236" i="6" s="1"/>
  <c r="R4268" i="6"/>
  <c r="S4268" i="6" s="1"/>
  <c r="R4306" i="6"/>
  <c r="S4306" i="6" s="1"/>
  <c r="R4370" i="6"/>
  <c r="S4370" i="6" s="1"/>
  <c r="R4418" i="6"/>
  <c r="S4418" i="6" s="1"/>
  <c r="R4482" i="6"/>
  <c r="S4482" i="6" s="1"/>
  <c r="R4530" i="6"/>
  <c r="S4530" i="6" s="1"/>
  <c r="R4570" i="6"/>
  <c r="S4570" i="6" s="1"/>
  <c r="R4602" i="6"/>
  <c r="S4602" i="6" s="1"/>
  <c r="R4634" i="6"/>
  <c r="S4634" i="6" s="1"/>
  <c r="R4666" i="6"/>
  <c r="S4666" i="6" s="1"/>
  <c r="R4698" i="6"/>
  <c r="S4698" i="6" s="1"/>
  <c r="R4730" i="6"/>
  <c r="S4730" i="6" s="1"/>
  <c r="R4762" i="6"/>
  <c r="S4762" i="6" s="1"/>
  <c r="R4794" i="6"/>
  <c r="S4794" i="6" s="1"/>
  <c r="R4826" i="6"/>
  <c r="S4826" i="6" s="1"/>
  <c r="R4858" i="6"/>
  <c r="S4858" i="6" s="1"/>
  <c r="R4890" i="6"/>
  <c r="S4890" i="6" s="1"/>
  <c r="R4133" i="6"/>
  <c r="S4133" i="6" s="1"/>
  <c r="R4165" i="6"/>
  <c r="S4165" i="6" s="1"/>
  <c r="R4197" i="6"/>
  <c r="S4197" i="6" s="1"/>
  <c r="R4226" i="6"/>
  <c r="S4226" i="6" s="1"/>
  <c r="R4258" i="6"/>
  <c r="S4258" i="6" s="1"/>
  <c r="R4290" i="6"/>
  <c r="S4290" i="6" s="1"/>
  <c r="R4350" i="6"/>
  <c r="S4350" i="6" s="1"/>
  <c r="R4414" i="6"/>
  <c r="S4414" i="6" s="1"/>
  <c r="R4478" i="6"/>
  <c r="S4478" i="6" s="1"/>
  <c r="R4542" i="6"/>
  <c r="S4542" i="6" s="1"/>
  <c r="R4576" i="6"/>
  <c r="S4576" i="6" s="1"/>
  <c r="R4608" i="6"/>
  <c r="S4608" i="6" s="1"/>
  <c r="R4640" i="6"/>
  <c r="S4640" i="6" s="1"/>
  <c r="R4672" i="6"/>
  <c r="S4672" i="6" s="1"/>
  <c r="R4704" i="6"/>
  <c r="S4704" i="6" s="1"/>
  <c r="R4736" i="6"/>
  <c r="S4736" i="6" s="1"/>
  <c r="R4768" i="6"/>
  <c r="S4768" i="6" s="1"/>
  <c r="R4800" i="6"/>
  <c r="S4800" i="6" s="1"/>
  <c r="R4832" i="6"/>
  <c r="S4832" i="6" s="1"/>
  <c r="R4864" i="6"/>
  <c r="S4864" i="6" s="1"/>
  <c r="R4896" i="6"/>
  <c r="S4896" i="6" s="1"/>
  <c r="R4240" i="6"/>
  <c r="S4240" i="6" s="1"/>
  <c r="R4272" i="6"/>
  <c r="S4272" i="6" s="1"/>
  <c r="R4314" i="6"/>
  <c r="S4314" i="6" s="1"/>
  <c r="R4378" i="6"/>
  <c r="S4378" i="6" s="1"/>
  <c r="R4442" i="6"/>
  <c r="S4442" i="6" s="1"/>
  <c r="R4506" i="6"/>
  <c r="S4506" i="6" s="1"/>
  <c r="R4558" i="6"/>
  <c r="S4558" i="6" s="1"/>
  <c r="R4590" i="6"/>
  <c r="S4590" i="6" s="1"/>
  <c r="R4622" i="6"/>
  <c r="S4622" i="6" s="1"/>
  <c r="R4654" i="6"/>
  <c r="S4654" i="6" s="1"/>
  <c r="R4686" i="6"/>
  <c r="S4686" i="6" s="1"/>
  <c r="R4718" i="6"/>
  <c r="S4718" i="6" s="1"/>
  <c r="R4750" i="6"/>
  <c r="S4750" i="6" s="1"/>
  <c r="R4782" i="6"/>
  <c r="S4782" i="6" s="1"/>
  <c r="R4814" i="6"/>
  <c r="S4814" i="6" s="1"/>
  <c r="R4846" i="6"/>
  <c r="S4846" i="6" s="1"/>
  <c r="R4878" i="6"/>
  <c r="S4878" i="6" s="1"/>
  <c r="R4910" i="6"/>
  <c r="S4910" i="6" s="1"/>
  <c r="R1548" i="6"/>
  <c r="R1860" i="6"/>
  <c r="R1686" i="6"/>
  <c r="S1686" i="6" s="1"/>
  <c r="R1873" i="6"/>
  <c r="R1933" i="6"/>
  <c r="R2398" i="6"/>
  <c r="S2398" i="6" s="1"/>
  <c r="R2434" i="6"/>
  <c r="R2289" i="6"/>
  <c r="S2289" i="6" s="1"/>
  <c r="R2554" i="6"/>
  <c r="R2317" i="6"/>
  <c r="R3021" i="6"/>
  <c r="R3715" i="6"/>
  <c r="R3014" i="6"/>
  <c r="R3427" i="6"/>
  <c r="R3482" i="6"/>
  <c r="S3482" i="6" s="1"/>
  <c r="R3546" i="6"/>
  <c r="R3610" i="6"/>
  <c r="R3674" i="6"/>
  <c r="R3804" i="6"/>
  <c r="R3847" i="6"/>
  <c r="R3911" i="6"/>
  <c r="R3719" i="6"/>
  <c r="R3887" i="6"/>
  <c r="R3951" i="6"/>
  <c r="S3951" i="6" s="1"/>
  <c r="R1913" i="6"/>
  <c r="S1913" i="6" s="1"/>
  <c r="R2022" i="6"/>
  <c r="R2038" i="6"/>
  <c r="R2239" i="6"/>
  <c r="R2300" i="6"/>
  <c r="R2383" i="6"/>
  <c r="R2522" i="6"/>
  <c r="R2758" i="6"/>
  <c r="R2826" i="6"/>
  <c r="R2890" i="6"/>
  <c r="R2938" i="6"/>
  <c r="R2966" i="6"/>
  <c r="R1523" i="6"/>
  <c r="R1610" i="6"/>
  <c r="R1514" i="6"/>
  <c r="R1544" i="6"/>
  <c r="S1544" i="6" s="1"/>
  <c r="R1604" i="6"/>
  <c r="S1604" i="6" s="1"/>
  <c r="R1662" i="6"/>
  <c r="R1856" i="6"/>
  <c r="S1856" i="6" s="1"/>
  <c r="R1928" i="6"/>
  <c r="S1928" i="6" s="1"/>
  <c r="R1973" i="6"/>
  <c r="S1973" i="6" s="1"/>
  <c r="R2028" i="6"/>
  <c r="R2044" i="6"/>
  <c r="R2269" i="6"/>
  <c r="R2329" i="6"/>
  <c r="R2454" i="6"/>
  <c r="R2538" i="6"/>
  <c r="R2730" i="6"/>
  <c r="S2730" i="6" s="1"/>
  <c r="R2786" i="6"/>
  <c r="R2850" i="6"/>
  <c r="R2914" i="6"/>
  <c r="S2914" i="6" s="1"/>
  <c r="R2997" i="6"/>
  <c r="S2997" i="6" s="1"/>
  <c r="R3059" i="6"/>
  <c r="R3123" i="6"/>
  <c r="R3187" i="6"/>
  <c r="R3251" i="6"/>
  <c r="R3314" i="6"/>
  <c r="R3332" i="6"/>
  <c r="R3470" i="6"/>
  <c r="R3506" i="6"/>
  <c r="R3542" i="6"/>
  <c r="R3598" i="6"/>
  <c r="R3634" i="6"/>
  <c r="R3670" i="6"/>
  <c r="R3751" i="6"/>
  <c r="S3751" i="6" s="1"/>
  <c r="R4142" i="6"/>
  <c r="R4211" i="6"/>
  <c r="R4275" i="6"/>
  <c r="R4335" i="6"/>
  <c r="R3035" i="6"/>
  <c r="S3035" i="6" s="1"/>
  <c r="R3083" i="6"/>
  <c r="R3147" i="6"/>
  <c r="R3211" i="6"/>
  <c r="R3275" i="6"/>
  <c r="R3330" i="6"/>
  <c r="S3330" i="6" s="1"/>
  <c r="R3430" i="6"/>
  <c r="R3486" i="6"/>
  <c r="R3522" i="6"/>
  <c r="R3558" i="6"/>
  <c r="R3614" i="6"/>
  <c r="R3650" i="6"/>
  <c r="R3686" i="6"/>
  <c r="R4150" i="6"/>
  <c r="R4219" i="6"/>
  <c r="R4283" i="6"/>
  <c r="S4283" i="6" s="1"/>
  <c r="R4431" i="6"/>
  <c r="R4495" i="6"/>
  <c r="R4551" i="6"/>
  <c r="R4615" i="6"/>
  <c r="R4679" i="6"/>
  <c r="R4743" i="6"/>
  <c r="R4807" i="6"/>
  <c r="R4871" i="6"/>
  <c r="R4351" i="6"/>
  <c r="R4415" i="6"/>
  <c r="R4479" i="6"/>
  <c r="R4543" i="6"/>
  <c r="S4543" i="6" s="1"/>
  <c r="R4607" i="6"/>
  <c r="R4671" i="6"/>
  <c r="R4735" i="6"/>
  <c r="R4799" i="6"/>
  <c r="R4863" i="6"/>
  <c r="R1726" i="6"/>
  <c r="R2103" i="6"/>
  <c r="S2103" i="6" s="1"/>
  <c r="R2319" i="6"/>
  <c r="S2319" i="6" s="1"/>
  <c r="R3043" i="6"/>
  <c r="R3366" i="6"/>
  <c r="S3366" i="6" s="1"/>
  <c r="R3398" i="6"/>
  <c r="R3760" i="6"/>
  <c r="R2283" i="6"/>
  <c r="R3768" i="6"/>
  <c r="R3354" i="6"/>
  <c r="S3354" i="6" s="1"/>
  <c r="R3386" i="6"/>
  <c r="R3418" i="6"/>
  <c r="S3418" i="6" s="1"/>
  <c r="R3404" i="6"/>
  <c r="R1768" i="6"/>
  <c r="R2925" i="6"/>
  <c r="S2925" i="6" s="1"/>
  <c r="R3380" i="6"/>
  <c r="S3380" i="6" s="1"/>
  <c r="R1506" i="6"/>
  <c r="R2412" i="6"/>
  <c r="S2412" i="6" s="1"/>
  <c r="R1738" i="6"/>
  <c r="R3372" i="6"/>
  <c r="R2296" i="6"/>
  <c r="R3784" i="6"/>
  <c r="R2402" i="6"/>
  <c r="S2402" i="6" s="1"/>
  <c r="R3360" i="6"/>
  <c r="S3360" i="6" s="1"/>
  <c r="R3368" i="6"/>
  <c r="R1576" i="6"/>
  <c r="R1588" i="6"/>
  <c r="R1684" i="6"/>
  <c r="R1864" i="6"/>
  <c r="R1880" i="6"/>
  <c r="S1880" i="6" s="1"/>
  <c r="R1908" i="6"/>
  <c r="R1924" i="6"/>
  <c r="R1944" i="6"/>
  <c r="S1944" i="6" s="1"/>
  <c r="R1976" i="6"/>
  <c r="S1976" i="6" s="1"/>
  <c r="R1992" i="6"/>
  <c r="S1992" i="6" s="1"/>
  <c r="R2000" i="6"/>
  <c r="R2008" i="6"/>
  <c r="R2016" i="6"/>
  <c r="R2328" i="6"/>
  <c r="R2336" i="6"/>
  <c r="R2344" i="6"/>
  <c r="R2352" i="6"/>
  <c r="R2408" i="6"/>
  <c r="S2408" i="6" s="1"/>
  <c r="R2420" i="6"/>
  <c r="S2420" i="6" s="1"/>
  <c r="R3772" i="6"/>
  <c r="R1539" i="6"/>
  <c r="R1599" i="6"/>
  <c r="S1599" i="6" s="1"/>
  <c r="R1707" i="6"/>
  <c r="S1707" i="6" s="1"/>
  <c r="R1715" i="6"/>
  <c r="R1727" i="6"/>
  <c r="R1735" i="6"/>
  <c r="S1735" i="6" s="1"/>
  <c r="R1767" i="6"/>
  <c r="R2111" i="6"/>
  <c r="S2111" i="6" s="1"/>
  <c r="R2223" i="6"/>
  <c r="R2259" i="6"/>
  <c r="R2279" i="6"/>
  <c r="S2279" i="6" s="1"/>
  <c r="R2311" i="6"/>
  <c r="R2359" i="6"/>
  <c r="R2375" i="6"/>
  <c r="S2375" i="6" s="1"/>
  <c r="R3015" i="6"/>
  <c r="S3015" i="6" s="1"/>
  <c r="R3031" i="6"/>
  <c r="S3031" i="6" s="1"/>
  <c r="R3055" i="6"/>
  <c r="R3071" i="6"/>
  <c r="R3087" i="6"/>
  <c r="R3103" i="6"/>
  <c r="R3119" i="6"/>
  <c r="R3135" i="6"/>
  <c r="S3135" i="6" s="1"/>
  <c r="R3151" i="6"/>
  <c r="R3167" i="6"/>
  <c r="R3183" i="6"/>
  <c r="R3199" i="6"/>
  <c r="R3215" i="6"/>
  <c r="R3231" i="6"/>
  <c r="R3247" i="6"/>
  <c r="R3263" i="6"/>
  <c r="R3279" i="6"/>
  <c r="R3295" i="6"/>
  <c r="R3311" i="6"/>
  <c r="S3311" i="6" s="1"/>
  <c r="R3703" i="6"/>
  <c r="R3723" i="6"/>
  <c r="R3867" i="6"/>
  <c r="R3947" i="6"/>
  <c r="R4215" i="6"/>
  <c r="S4215" i="6" s="1"/>
  <c r="R4279" i="6"/>
  <c r="R4311" i="6"/>
  <c r="R4343" i="6"/>
  <c r="S4343" i="6" s="1"/>
  <c r="R4375" i="6"/>
  <c r="R4403" i="6"/>
  <c r="R4423" i="6"/>
  <c r="R4471" i="6"/>
  <c r="R4487" i="6"/>
  <c r="R4519" i="6"/>
  <c r="R4579" i="6"/>
  <c r="R4627" i="6"/>
  <c r="R4659" i="6"/>
  <c r="R4699" i="6"/>
  <c r="R4739" i="6"/>
  <c r="R4755" i="6"/>
  <c r="R4803" i="6"/>
  <c r="S4803" i="6" s="1"/>
  <c r="R4835" i="6"/>
  <c r="R4915" i="6"/>
  <c r="R1602" i="6"/>
  <c r="R1618" i="6"/>
  <c r="S1618" i="6" s="1"/>
  <c r="R1626" i="6"/>
  <c r="R1638" i="6"/>
  <c r="S1638" i="6" s="1"/>
  <c r="R1650" i="6"/>
  <c r="S1650" i="6" s="1"/>
  <c r="R1658" i="6"/>
  <c r="R1678" i="6"/>
  <c r="R1690" i="6"/>
  <c r="S1690" i="6" s="1"/>
  <c r="R1714" i="6"/>
  <c r="S1714" i="6" s="1"/>
  <c r="R1742" i="6"/>
  <c r="R1990" i="6"/>
  <c r="R1998" i="6"/>
  <c r="R2006" i="6"/>
  <c r="R2014" i="6"/>
  <c r="S2014" i="6" s="1"/>
  <c r="R2338" i="6"/>
  <c r="S2338" i="6" s="1"/>
  <c r="R2394" i="6"/>
  <c r="R2410" i="6"/>
  <c r="S2410" i="6" s="1"/>
  <c r="R2422" i="6"/>
  <c r="S2422" i="6" s="1"/>
  <c r="R2430" i="6"/>
  <c r="R2462" i="6"/>
  <c r="R2486" i="6"/>
  <c r="R2502" i="6"/>
  <c r="S2502" i="6" s="1"/>
  <c r="R2530" i="6"/>
  <c r="S2530" i="6" s="1"/>
  <c r="R2546" i="6"/>
  <c r="R2626" i="6"/>
  <c r="R2734" i="6"/>
  <c r="S2734" i="6" s="1"/>
  <c r="R2750" i="6"/>
  <c r="R2766" i="6"/>
  <c r="R2782" i="6"/>
  <c r="R2798" i="6"/>
  <c r="S2798" i="6" s="1"/>
  <c r="R2814" i="6"/>
  <c r="R2830" i="6"/>
  <c r="R2846" i="6"/>
  <c r="R2862" i="6"/>
  <c r="R2878" i="6"/>
  <c r="R2894" i="6"/>
  <c r="R2910" i="6"/>
  <c r="R2930" i="6"/>
  <c r="R2942" i="6"/>
  <c r="R2958" i="6"/>
  <c r="R2978" i="6"/>
  <c r="R2994" i="6"/>
  <c r="S2994" i="6" s="1"/>
  <c r="R3334" i="6"/>
  <c r="S3334" i="6" s="1"/>
  <c r="R4138" i="6"/>
  <c r="R4154" i="6"/>
  <c r="R4170" i="6"/>
  <c r="S4170" i="6" s="1"/>
  <c r="R4186" i="6"/>
  <c r="R4202" i="6"/>
  <c r="R4087" i="6"/>
  <c r="R4231" i="6"/>
  <c r="R4263" i="6"/>
  <c r="R4295" i="6"/>
  <c r="R4327" i="6"/>
  <c r="R4359" i="6"/>
  <c r="R4455" i="6"/>
  <c r="R4515" i="6"/>
  <c r="R4547" i="6"/>
  <c r="R4563" i="6"/>
  <c r="R4611" i="6"/>
  <c r="R4675" i="6"/>
  <c r="R4827" i="6"/>
  <c r="R4859" i="6"/>
  <c r="S4859" i="6" s="1"/>
  <c r="R1693" i="6"/>
  <c r="R1889" i="6"/>
  <c r="R1901" i="6"/>
  <c r="R1925" i="6"/>
  <c r="R1937" i="6"/>
  <c r="R1965" i="6"/>
  <c r="R2217" i="6"/>
  <c r="S2217" i="6" s="1"/>
  <c r="R2225" i="6"/>
  <c r="S2225" i="6" s="1"/>
  <c r="R2241" i="6"/>
  <c r="R2257" i="6"/>
  <c r="R2285" i="6"/>
  <c r="S2285" i="6" s="1"/>
  <c r="R2309" i="6"/>
  <c r="R2949" i="6"/>
  <c r="R3013" i="6"/>
  <c r="R3813" i="6"/>
  <c r="S3813" i="6" s="1"/>
  <c r="R4113" i="6"/>
  <c r="R4121" i="6"/>
  <c r="R3827" i="6"/>
  <c r="R3843" i="6"/>
  <c r="R3875" i="6"/>
  <c r="R3891" i="6"/>
  <c r="R3907" i="6"/>
  <c r="R3923" i="6"/>
  <c r="R3955" i="6"/>
  <c r="R3971" i="6"/>
  <c r="R3979" i="6"/>
  <c r="R3987" i="6"/>
  <c r="R3995" i="6"/>
  <c r="R4003" i="6"/>
  <c r="R4011" i="6"/>
  <c r="R4019" i="6"/>
  <c r="S4019" i="6" s="1"/>
  <c r="R4027" i="6"/>
  <c r="R4035" i="6"/>
  <c r="R4043" i="6"/>
  <c r="R4051" i="6"/>
  <c r="R4059" i="6"/>
  <c r="R4067" i="6"/>
  <c r="R4075" i="6"/>
  <c r="R4083" i="6"/>
  <c r="R4095" i="6"/>
  <c r="R4103" i="6"/>
  <c r="R4223" i="6"/>
  <c r="S4223" i="6" s="1"/>
  <c r="R4391" i="6"/>
  <c r="R4435" i="6"/>
  <c r="R4467" i="6"/>
  <c r="R4595" i="6"/>
  <c r="R4643" i="6"/>
  <c r="S4643" i="6" s="1"/>
  <c r="R4691" i="6"/>
  <c r="R4715" i="6"/>
  <c r="R4771" i="6"/>
  <c r="R4795" i="6"/>
  <c r="R4843" i="6"/>
  <c r="R4891" i="6"/>
  <c r="R4907" i="6"/>
  <c r="Q28" i="6"/>
  <c r="Q48" i="6"/>
  <c r="Q44" i="6"/>
  <c r="Q40" i="6"/>
  <c r="Q24" i="6"/>
  <c r="Q49" i="6"/>
  <c r="Q45" i="6"/>
  <c r="Q41" i="6"/>
  <c r="T3039" i="6"/>
  <c r="U3039" i="6" s="1"/>
  <c r="Q118" i="6"/>
  <c r="U44" i="7"/>
  <c r="Q1324" i="6"/>
  <c r="Q1240" i="6"/>
  <c r="Q126" i="6"/>
  <c r="Q1304" i="6"/>
  <c r="Q1216" i="6"/>
  <c r="Q1280" i="6"/>
  <c r="Q1260" i="6"/>
  <c r="Q1312" i="6"/>
  <c r="Q1272" i="6"/>
  <c r="Q1228" i="6"/>
  <c r="Q523" i="6"/>
  <c r="Q1428" i="6"/>
  <c r="Q1336" i="6"/>
  <c r="Q1292" i="6"/>
  <c r="Q1248" i="6"/>
  <c r="Q1420" i="6"/>
  <c r="Q531" i="6"/>
  <c r="Q142" i="6"/>
  <c r="Q134" i="6"/>
  <c r="U67" i="7"/>
  <c r="Q1424" i="6"/>
  <c r="Q1340" i="6"/>
  <c r="Q1320" i="6"/>
  <c r="Q1296" i="6"/>
  <c r="Q1276" i="6"/>
  <c r="Q1256" i="6"/>
  <c r="Q1232" i="6"/>
  <c r="Q1212" i="6"/>
  <c r="Q1328" i="6"/>
  <c r="Q1308" i="6"/>
  <c r="Q1288" i="6"/>
  <c r="Q1264" i="6"/>
  <c r="Q1244" i="6"/>
  <c r="Q1224" i="6"/>
  <c r="Q446" i="6"/>
  <c r="Q1432" i="6"/>
  <c r="Q1332" i="6"/>
  <c r="Q1316" i="6"/>
  <c r="Q1300" i="6"/>
  <c r="Q1284" i="6"/>
  <c r="Q1268" i="6"/>
  <c r="Q1252" i="6"/>
  <c r="Q1236" i="6"/>
  <c r="Q1220" i="6"/>
  <c r="U48" i="7"/>
  <c r="Q535" i="6"/>
  <c r="Q529" i="6"/>
  <c r="Q454" i="6"/>
  <c r="Q170" i="6"/>
  <c r="U30" i="7"/>
  <c r="U95" i="7"/>
  <c r="U62" i="7"/>
  <c r="U34" i="7"/>
  <c r="U26" i="7"/>
  <c r="R20" i="7"/>
  <c r="S20" i="7" s="1"/>
  <c r="T20" i="7" s="1"/>
  <c r="R28" i="7"/>
  <c r="S28" i="7" s="1"/>
  <c r="T28" i="7" s="1"/>
  <c r="R11" i="7"/>
  <c r="S11" i="7" s="1"/>
  <c r="T11" i="7" s="1"/>
  <c r="R21" i="7"/>
  <c r="S21" i="7" s="1"/>
  <c r="T21" i="7" s="1"/>
  <c r="R25" i="7"/>
  <c r="S25" i="7" s="1"/>
  <c r="T25" i="7" s="1"/>
  <c r="R29" i="7"/>
  <c r="S29" i="7" s="1"/>
  <c r="T29" i="7" s="1"/>
  <c r="R33" i="7"/>
  <c r="S33" i="7" s="1"/>
  <c r="T33" i="7" s="1"/>
  <c r="R39" i="7"/>
  <c r="S39" i="7" s="1"/>
  <c r="T39" i="7" s="1"/>
  <c r="R49" i="7"/>
  <c r="S49" i="7" s="1"/>
  <c r="T49" i="7" s="1"/>
  <c r="R55" i="7"/>
  <c r="S55" i="7" s="1"/>
  <c r="T55" i="7" s="1"/>
  <c r="R14" i="7"/>
  <c r="S14" i="7" s="1"/>
  <c r="T14" i="7" s="1"/>
  <c r="R42" i="7"/>
  <c r="S42" i="7" s="1"/>
  <c r="T42" i="7" s="1"/>
  <c r="R58" i="7"/>
  <c r="S58" i="7" s="1"/>
  <c r="T58" i="7" s="1"/>
  <c r="R41" i="7"/>
  <c r="S41" i="7" s="1"/>
  <c r="T41" i="7" s="1"/>
  <c r="R54" i="7"/>
  <c r="S54" i="7" s="1"/>
  <c r="T54" i="7" s="1"/>
  <c r="R72" i="7"/>
  <c r="S72" i="7" s="1"/>
  <c r="T72" i="7" s="1"/>
  <c r="R80" i="7"/>
  <c r="S80" i="7" s="1"/>
  <c r="T80" i="7" s="1"/>
  <c r="R88" i="7"/>
  <c r="S88" i="7" s="1"/>
  <c r="T88" i="7" s="1"/>
  <c r="R96" i="7"/>
  <c r="S96" i="7" s="1"/>
  <c r="T96" i="7" s="1"/>
  <c r="R82" i="7"/>
  <c r="S82" i="7" s="1"/>
  <c r="T82" i="7" s="1"/>
  <c r="R98" i="7"/>
  <c r="S98" i="7" s="1"/>
  <c r="T98" i="7" s="1"/>
  <c r="R81" i="7"/>
  <c r="S81" i="7" s="1"/>
  <c r="T81" i="7" s="1"/>
  <c r="R78" i="7"/>
  <c r="S78" i="7" s="1"/>
  <c r="T78" i="7" s="1"/>
  <c r="R94" i="7"/>
  <c r="S94" i="7" s="1"/>
  <c r="T94" i="7" s="1"/>
  <c r="R77" i="7"/>
  <c r="S77" i="7" s="1"/>
  <c r="T77" i="7" s="1"/>
  <c r="R56" i="7"/>
  <c r="S56" i="7" s="1"/>
  <c r="T56" i="7" s="1"/>
  <c r="R64" i="7"/>
  <c r="S64" i="7" s="1"/>
  <c r="T64" i="7" s="1"/>
  <c r="R65" i="7"/>
  <c r="S65" i="7" s="1"/>
  <c r="T65" i="7" s="1"/>
  <c r="R13" i="7"/>
  <c r="S13" i="7" s="1"/>
  <c r="T13" i="7" s="1"/>
  <c r="R36" i="7"/>
  <c r="S36" i="7" s="1"/>
  <c r="T36" i="7" s="1"/>
  <c r="R47" i="7"/>
  <c r="S47" i="7" s="1"/>
  <c r="T47" i="7" s="1"/>
  <c r="R15" i="7"/>
  <c r="S15" i="7" s="1"/>
  <c r="T15" i="7" s="1"/>
  <c r="R73" i="7"/>
  <c r="S73" i="7" s="1"/>
  <c r="T73" i="7" s="1"/>
  <c r="R69" i="7"/>
  <c r="S69" i="7" s="1"/>
  <c r="T69" i="7" s="1"/>
  <c r="R16" i="7"/>
  <c r="S16" i="7" s="1"/>
  <c r="T16" i="7" s="1"/>
  <c r="R24" i="7"/>
  <c r="S24" i="7" s="1"/>
  <c r="T24" i="7" s="1"/>
  <c r="R32" i="7"/>
  <c r="S32" i="7" s="1"/>
  <c r="T32" i="7" s="1"/>
  <c r="R18" i="7"/>
  <c r="S18" i="7" s="1"/>
  <c r="T18" i="7" s="1"/>
  <c r="R17" i="7"/>
  <c r="S17" i="7" s="1"/>
  <c r="T17" i="7" s="1"/>
  <c r="R35" i="7"/>
  <c r="S35" i="7" s="1"/>
  <c r="T35" i="7" s="1"/>
  <c r="R45" i="7"/>
  <c r="S45" i="7" s="1"/>
  <c r="T45" i="7" s="1"/>
  <c r="R51" i="7"/>
  <c r="S51" i="7" s="1"/>
  <c r="T51" i="7" s="1"/>
  <c r="R61" i="7"/>
  <c r="S61" i="7" s="1"/>
  <c r="T61" i="7" s="1"/>
  <c r="R19" i="7"/>
  <c r="S19" i="7" s="1"/>
  <c r="T19" i="7" s="1"/>
  <c r="R38" i="7"/>
  <c r="S38" i="7" s="1"/>
  <c r="T38" i="7" s="1"/>
  <c r="R57" i="7"/>
  <c r="S57" i="7" s="1"/>
  <c r="T57" i="7" s="1"/>
  <c r="R76" i="7"/>
  <c r="S76" i="7" s="1"/>
  <c r="T76" i="7" s="1"/>
  <c r="R84" i="7"/>
  <c r="S84" i="7" s="1"/>
  <c r="T84" i="7" s="1"/>
  <c r="R92" i="7"/>
  <c r="S92" i="7" s="1"/>
  <c r="T92" i="7" s="1"/>
  <c r="R100" i="7"/>
  <c r="S100" i="7" s="1"/>
  <c r="T100" i="7" s="1"/>
  <c r="R66" i="7"/>
  <c r="S66" i="7" s="1"/>
  <c r="T66" i="7" s="1"/>
  <c r="R74" i="7"/>
  <c r="S74" i="7" s="1"/>
  <c r="T74" i="7" s="1"/>
  <c r="R90" i="7"/>
  <c r="S90" i="7" s="1"/>
  <c r="T90" i="7" s="1"/>
  <c r="R97" i="7"/>
  <c r="S97" i="7" s="1"/>
  <c r="T97" i="7" s="1"/>
  <c r="R70" i="7"/>
  <c r="S70" i="7" s="1"/>
  <c r="T70" i="7" s="1"/>
  <c r="R86" i="7"/>
  <c r="S86" i="7" s="1"/>
  <c r="T86" i="7" s="1"/>
  <c r="R93" i="7"/>
  <c r="S93" i="7" s="1"/>
  <c r="T93" i="7" s="1"/>
  <c r="R60" i="7"/>
  <c r="S60" i="7" s="1"/>
  <c r="T60" i="7" s="1"/>
  <c r="R12" i="7"/>
  <c r="S12" i="7" s="1"/>
  <c r="T12" i="7" s="1"/>
  <c r="R40" i="7"/>
  <c r="S40" i="7" s="1"/>
  <c r="T40" i="7" s="1"/>
  <c r="R68" i="7"/>
  <c r="S68" i="7" s="1"/>
  <c r="T68" i="7" s="1"/>
  <c r="R52" i="7"/>
  <c r="S52" i="7" s="1"/>
  <c r="T52" i="7" s="1"/>
  <c r="R63" i="7"/>
  <c r="S63" i="7" s="1"/>
  <c r="T63" i="7" s="1"/>
  <c r="R37" i="7"/>
  <c r="S37" i="7" s="1"/>
  <c r="T37" i="7" s="1"/>
  <c r="R43" i="7"/>
  <c r="S43" i="7" s="1"/>
  <c r="T43" i="7" s="1"/>
  <c r="R53" i="7"/>
  <c r="S53" i="7" s="1"/>
  <c r="T53" i="7" s="1"/>
  <c r="R59" i="7"/>
  <c r="S59" i="7" s="1"/>
  <c r="T59" i="7" s="1"/>
  <c r="R89" i="7"/>
  <c r="S89" i="7" s="1"/>
  <c r="T89" i="7" s="1"/>
  <c r="R85" i="7"/>
  <c r="S85" i="7" s="1"/>
  <c r="T85" i="7" s="1"/>
  <c r="Q1434" i="6"/>
  <c r="Q1426" i="6"/>
  <c r="Q1418" i="6"/>
  <c r="Q1334" i="6"/>
  <c r="Q1326" i="6"/>
  <c r="Q1318" i="6"/>
  <c r="Q1310" i="6"/>
  <c r="Q1302" i="6"/>
  <c r="Q1294" i="6"/>
  <c r="Q1286" i="6"/>
  <c r="Q1278" i="6"/>
  <c r="Q1270" i="6"/>
  <c r="Q1262" i="6"/>
  <c r="Q1254" i="6"/>
  <c r="Q1246" i="6"/>
  <c r="Q1238" i="6"/>
  <c r="Q1230" i="6"/>
  <c r="Q1222" i="6"/>
  <c r="Q1214" i="6"/>
  <c r="Q1430" i="6"/>
  <c r="Q1422" i="6"/>
  <c r="Q1338" i="6"/>
  <c r="Q1330" i="6"/>
  <c r="Q1322" i="6"/>
  <c r="Q1314" i="6"/>
  <c r="Q1306" i="6"/>
  <c r="Q1298" i="6"/>
  <c r="Q1290" i="6"/>
  <c r="Q1282" i="6"/>
  <c r="Q1274" i="6"/>
  <c r="Q1266" i="6"/>
  <c r="Q1258" i="6"/>
  <c r="Q1250" i="6"/>
  <c r="Q1242" i="6"/>
  <c r="Q1234" i="6"/>
  <c r="Q1226" i="6"/>
  <c r="Q1218" i="6"/>
  <c r="Q527" i="6"/>
  <c r="Q455" i="6"/>
  <c r="Q533" i="6"/>
  <c r="Q525" i="6"/>
  <c r="Q162" i="6"/>
  <c r="T2399" i="6"/>
  <c r="U2399" i="6" s="1"/>
  <c r="T3291" i="6"/>
  <c r="U3291" i="6" s="1"/>
  <c r="T3839" i="6"/>
  <c r="U3839" i="6" s="1"/>
  <c r="T1668" i="6"/>
  <c r="U1668" i="6" s="1"/>
  <c r="T1885" i="6"/>
  <c r="U1885" i="6" s="1"/>
  <c r="T2906" i="6"/>
  <c r="U2906" i="6" s="1"/>
  <c r="T2634" i="6"/>
  <c r="U2634" i="6" s="1"/>
  <c r="T2937" i="6"/>
  <c r="U2937" i="6" s="1"/>
  <c r="T2026" i="6"/>
  <c r="U2026" i="6" s="1"/>
  <c r="T3139" i="6"/>
  <c r="U3139" i="6" s="1"/>
  <c r="T3442" i="6"/>
  <c r="U3442" i="6" s="1"/>
  <c r="T3434" i="6"/>
  <c r="U3434" i="6" s="1"/>
  <c r="T3690" i="6"/>
  <c r="U3690" i="6" s="1"/>
  <c r="T4443" i="6"/>
  <c r="U4443" i="6" s="1"/>
  <c r="T1522" i="6"/>
  <c r="U1522" i="6" s="1"/>
  <c r="T3438" i="6"/>
  <c r="U3438" i="6" s="1"/>
  <c r="T2542" i="6"/>
  <c r="U2542" i="6" s="1"/>
  <c r="T2926" i="6"/>
  <c r="U2926" i="6" s="1"/>
  <c r="T3792" i="6"/>
  <c r="U3792" i="6" s="1"/>
  <c r="Q1464" i="6"/>
  <c r="Q1451" i="6"/>
  <c r="Q1446" i="6"/>
  <c r="Q1435" i="6"/>
  <c r="Q1466" i="6"/>
  <c r="Q1458" i="6"/>
  <c r="Q1447" i="6"/>
  <c r="Q1442" i="6"/>
  <c r="Q1468" i="6"/>
  <c r="Q1460" i="6"/>
  <c r="Q1454" i="6"/>
  <c r="Q1443" i="6"/>
  <c r="Q1438" i="6"/>
  <c r="Q1462" i="6"/>
  <c r="Q1455" i="6"/>
  <c r="Q1450" i="6"/>
  <c r="Q1439" i="6"/>
  <c r="Q1453" i="6"/>
  <c r="Q1437" i="6"/>
  <c r="Q1433" i="6"/>
  <c r="Q1431" i="6"/>
  <c r="Q1429" i="6"/>
  <c r="Q1427" i="6"/>
  <c r="Q1425" i="6"/>
  <c r="Q1423" i="6"/>
  <c r="Q1421" i="6"/>
  <c r="Q1419" i="6"/>
  <c r="Q1407" i="6"/>
  <c r="Q1391" i="6"/>
  <c r="Q1375" i="6"/>
  <c r="Q1452" i="6"/>
  <c r="Q1444" i="6"/>
  <c r="Q1436" i="6"/>
  <c r="Q1411" i="6"/>
  <c r="Q1408" i="6"/>
  <c r="Q1406" i="6"/>
  <c r="Q1395" i="6"/>
  <c r="Q1392" i="6"/>
  <c r="Q1390" i="6"/>
  <c r="Q1379" i="6"/>
  <c r="Q1376" i="6"/>
  <c r="Q1374" i="6"/>
  <c r="Q1363" i="6"/>
  <c r="Q1358" i="6"/>
  <c r="Q1347" i="6"/>
  <c r="Q1415" i="6"/>
  <c r="Q1410" i="6"/>
  <c r="Q1394" i="6"/>
  <c r="Q1383" i="6"/>
  <c r="Q1378" i="6"/>
  <c r="Q1351" i="6"/>
  <c r="Q1449" i="6"/>
  <c r="Q1399" i="6"/>
  <c r="Q1367" i="6"/>
  <c r="Q1362" i="6"/>
  <c r="Q1346" i="6"/>
  <c r="Q1345" i="6"/>
  <c r="Q1467" i="6"/>
  <c r="Q1463" i="6"/>
  <c r="Q1459" i="6"/>
  <c r="Q1456" i="6"/>
  <c r="Q1448" i="6"/>
  <c r="Q1440" i="6"/>
  <c r="Q1416" i="6"/>
  <c r="Q1414" i="6"/>
  <c r="Q1403" i="6"/>
  <c r="Q1400" i="6"/>
  <c r="Q1398" i="6"/>
  <c r="Q1387" i="6"/>
  <c r="Q1384" i="6"/>
  <c r="Q1382" i="6"/>
  <c r="Q1371" i="6"/>
  <c r="Q1368" i="6"/>
  <c r="Q1366" i="6"/>
  <c r="Q1355" i="6"/>
  <c r="Q1352" i="6"/>
  <c r="Q1350" i="6"/>
  <c r="Q1344" i="6"/>
  <c r="Q1457" i="6"/>
  <c r="Q1441" i="6"/>
  <c r="Q1445" i="6"/>
  <c r="Q1402" i="6"/>
  <c r="Q1386" i="6"/>
  <c r="Q1370" i="6"/>
  <c r="Q1359" i="6"/>
  <c r="Q1354" i="6"/>
  <c r="Q1204" i="6"/>
  <c r="Q1193" i="6"/>
  <c r="Q1188" i="6"/>
  <c r="Q1177" i="6"/>
  <c r="Q1172" i="6"/>
  <c r="Q1161" i="6"/>
  <c r="Q1156" i="6"/>
  <c r="Q1145" i="6"/>
  <c r="Q1140" i="6"/>
  <c r="Q1129" i="6"/>
  <c r="Q1124" i="6"/>
  <c r="Q1113" i="6"/>
  <c r="Q1108" i="6"/>
  <c r="Q1097" i="6"/>
  <c r="Q1092" i="6"/>
  <c r="Q1081" i="6"/>
  <c r="Q1076" i="6"/>
  <c r="Q1066" i="6"/>
  <c r="Q1058" i="6"/>
  <c r="Q1050" i="6"/>
  <c r="Q1042" i="6"/>
  <c r="Q1034" i="6"/>
  <c r="Q1026" i="6"/>
  <c r="Q1018" i="6"/>
  <c r="Q1010" i="6"/>
  <c r="Q1002" i="6"/>
  <c r="Q994" i="6"/>
  <c r="Q986" i="6"/>
  <c r="Q978" i="6"/>
  <c r="Q970" i="6"/>
  <c r="Q964" i="6"/>
  <c r="Q1208" i="6"/>
  <c r="Q1197" i="6"/>
  <c r="Q1192" i="6"/>
  <c r="Q1181" i="6"/>
  <c r="Q1176" i="6"/>
  <c r="Q1165" i="6"/>
  <c r="Q1162" i="6"/>
  <c r="Q1160" i="6"/>
  <c r="Q1149" i="6"/>
  <c r="Q1146" i="6"/>
  <c r="Q1144" i="6"/>
  <c r="Q1133" i="6"/>
  <c r="Q1130" i="6"/>
  <c r="Q1128" i="6"/>
  <c r="Q1117" i="6"/>
  <c r="Q1114" i="6"/>
  <c r="Q1112" i="6"/>
  <c r="Q1101" i="6"/>
  <c r="Q1098" i="6"/>
  <c r="Q1096" i="6"/>
  <c r="Q1085" i="6"/>
  <c r="Q1082" i="6"/>
  <c r="Q1080" i="6"/>
  <c r="Q1068" i="6"/>
  <c r="Q1060" i="6"/>
  <c r="Q1052" i="6"/>
  <c r="Q1044" i="6"/>
  <c r="Q1036" i="6"/>
  <c r="Q1028" i="6"/>
  <c r="Q1020" i="6"/>
  <c r="Q1012" i="6"/>
  <c r="Q1004" i="6"/>
  <c r="Q996" i="6"/>
  <c r="Q988" i="6"/>
  <c r="Q980" i="6"/>
  <c r="Q972" i="6"/>
  <c r="Q965" i="6"/>
  <c r="Q1201" i="6"/>
  <c r="Q1198" i="6"/>
  <c r="Q1196" i="6"/>
  <c r="Q1185" i="6"/>
  <c r="Q1182" i="6"/>
  <c r="Q1180" i="6"/>
  <c r="Q1169" i="6"/>
  <c r="Q1166" i="6"/>
  <c r="Q1164" i="6"/>
  <c r="Q1153" i="6"/>
  <c r="Q1150" i="6"/>
  <c r="Q1148" i="6"/>
  <c r="Q1137" i="6"/>
  <c r="Q1134" i="6"/>
  <c r="Q1132" i="6"/>
  <c r="Q1121" i="6"/>
  <c r="Q1118" i="6"/>
  <c r="Q1116" i="6"/>
  <c r="Q1105" i="6"/>
  <c r="Q1102" i="6"/>
  <c r="Q1100" i="6"/>
  <c r="Q1089" i="6"/>
  <c r="Q1086" i="6"/>
  <c r="Q1084" i="6"/>
  <c r="Q1073" i="6"/>
  <c r="Q1070" i="6"/>
  <c r="Q1062" i="6"/>
  <c r="Q1054" i="6"/>
  <c r="Q1046" i="6"/>
  <c r="Q1038" i="6"/>
  <c r="Q1030" i="6"/>
  <c r="Q1022" i="6"/>
  <c r="Q1014" i="6"/>
  <c r="Q1006" i="6"/>
  <c r="Q998" i="6"/>
  <c r="Q990" i="6"/>
  <c r="Q982" i="6"/>
  <c r="Q974" i="6"/>
  <c r="Q1341" i="6"/>
  <c r="Q1339" i="6"/>
  <c r="Q1337" i="6"/>
  <c r="Q1335" i="6"/>
  <c r="Q1333" i="6"/>
  <c r="Q1331" i="6"/>
  <c r="Q1329" i="6"/>
  <c r="Q1327" i="6"/>
  <c r="Q1325" i="6"/>
  <c r="Q1323" i="6"/>
  <c r="Q1321" i="6"/>
  <c r="Q1319" i="6"/>
  <c r="Q1317" i="6"/>
  <c r="Q1315" i="6"/>
  <c r="Q1313" i="6"/>
  <c r="Q1311" i="6"/>
  <c r="Q1309" i="6"/>
  <c r="Q1307" i="6"/>
  <c r="Q1305" i="6"/>
  <c r="Q1303" i="6"/>
  <c r="Q1301" i="6"/>
  <c r="Q1299" i="6"/>
  <c r="Q1297" i="6"/>
  <c r="Q1295" i="6"/>
  <c r="Q1293" i="6"/>
  <c r="Q1291" i="6"/>
  <c r="Q1289" i="6"/>
  <c r="Q1287" i="6"/>
  <c r="Q1285" i="6"/>
  <c r="Q1283" i="6"/>
  <c r="Q1281" i="6"/>
  <c r="Q1279" i="6"/>
  <c r="Q1277" i="6"/>
  <c r="Q1275" i="6"/>
  <c r="Q1273" i="6"/>
  <c r="Q1271" i="6"/>
  <c r="Q1269" i="6"/>
  <c r="Q1267" i="6"/>
  <c r="Q1265" i="6"/>
  <c r="Q1263" i="6"/>
  <c r="Q1261" i="6"/>
  <c r="Q1259" i="6"/>
  <c r="Q1257" i="6"/>
  <c r="Q1255" i="6"/>
  <c r="Q1253" i="6"/>
  <c r="Q1251" i="6"/>
  <c r="Q1249" i="6"/>
  <c r="Q1247" i="6"/>
  <c r="Q1245" i="6"/>
  <c r="Q1243" i="6"/>
  <c r="Q1241" i="6"/>
  <c r="Q1239" i="6"/>
  <c r="Q1237" i="6"/>
  <c r="Q1235" i="6"/>
  <c r="Q1233" i="6"/>
  <c r="Q1231" i="6"/>
  <c r="Q1229" i="6"/>
  <c r="Q1227" i="6"/>
  <c r="Q1225" i="6"/>
  <c r="Q1223" i="6"/>
  <c r="Q1221" i="6"/>
  <c r="Q1219" i="6"/>
  <c r="Q1217" i="6"/>
  <c r="Q1215" i="6"/>
  <c r="Q1213" i="6"/>
  <c r="Q1211" i="6"/>
  <c r="Q1209" i="6"/>
  <c r="Q1205" i="6"/>
  <c r="Q1200" i="6"/>
  <c r="Q1189" i="6"/>
  <c r="Q1184" i="6"/>
  <c r="Q1173" i="6"/>
  <c r="Q1168" i="6"/>
  <c r="Q1157" i="6"/>
  <c r="Q1152" i="6"/>
  <c r="Q1141" i="6"/>
  <c r="Q1136" i="6"/>
  <c r="Q1125" i="6"/>
  <c r="Q1120" i="6"/>
  <c r="Q1109" i="6"/>
  <c r="Q1104" i="6"/>
  <c r="Q1093" i="6"/>
  <c r="Q1088" i="6"/>
  <c r="Q1077" i="6"/>
  <c r="Q1074" i="6"/>
  <c r="Q1072" i="6"/>
  <c r="Q1064" i="6"/>
  <c r="Q1056" i="6"/>
  <c r="Q1048" i="6"/>
  <c r="Q1040" i="6"/>
  <c r="Q1032" i="6"/>
  <c r="Q1024" i="6"/>
  <c r="Q1016" i="6"/>
  <c r="Q1008" i="6"/>
  <c r="Q1000" i="6"/>
  <c r="Q992" i="6"/>
  <c r="Q984" i="6"/>
  <c r="Q976" i="6"/>
  <c r="Q968" i="6"/>
  <c r="Q927" i="6"/>
  <c r="Q922" i="6"/>
  <c r="Q910" i="6"/>
  <c r="Q902" i="6"/>
  <c r="Q894" i="6"/>
  <c r="Q886" i="6"/>
  <c r="Q878" i="6"/>
  <c r="Q870" i="6"/>
  <c r="Q862" i="6"/>
  <c r="Q854" i="6"/>
  <c r="Q846" i="6"/>
  <c r="Q838" i="6"/>
  <c r="Q830" i="6"/>
  <c r="Q822" i="6"/>
  <c r="Q814" i="6"/>
  <c r="Q806" i="6"/>
  <c r="Q798" i="6"/>
  <c r="Q790" i="6"/>
  <c r="Q783" i="6"/>
  <c r="Q775" i="6"/>
  <c r="Q759" i="6"/>
  <c r="Q743" i="6"/>
  <c r="Q966" i="6"/>
  <c r="Q931" i="6"/>
  <c r="Q926" i="6"/>
  <c r="Q915" i="6"/>
  <c r="Q912" i="6"/>
  <c r="Q904" i="6"/>
  <c r="Q896" i="6"/>
  <c r="Q888" i="6"/>
  <c r="Q880" i="6"/>
  <c r="Q872" i="6"/>
  <c r="Q864" i="6"/>
  <c r="Q856" i="6"/>
  <c r="Q848" i="6"/>
  <c r="Q840" i="6"/>
  <c r="Q832" i="6"/>
  <c r="Q824" i="6"/>
  <c r="Q816" i="6"/>
  <c r="Q808" i="6"/>
  <c r="Q800" i="6"/>
  <c r="Q792" i="6"/>
  <c r="Q779" i="6"/>
  <c r="Q963" i="6"/>
  <c r="Q961" i="6"/>
  <c r="Q959" i="6"/>
  <c r="Q957" i="6"/>
  <c r="Q955" i="6"/>
  <c r="Q953" i="6"/>
  <c r="Q951" i="6"/>
  <c r="Q949" i="6"/>
  <c r="Q947" i="6"/>
  <c r="Q945" i="6"/>
  <c r="Q943" i="6"/>
  <c r="Q941" i="6"/>
  <c r="Q939" i="6"/>
  <c r="Q937" i="6"/>
  <c r="Q935" i="6"/>
  <c r="Q934" i="6"/>
  <c r="Q933" i="6"/>
  <c r="Q932" i="6"/>
  <c r="Q930" i="6"/>
  <c r="Q919" i="6"/>
  <c r="Q916" i="6"/>
  <c r="Q914" i="6"/>
  <c r="Q906" i="6"/>
  <c r="Q898" i="6"/>
  <c r="Q890" i="6"/>
  <c r="Q882" i="6"/>
  <c r="Q874" i="6"/>
  <c r="Q866" i="6"/>
  <c r="Q858" i="6"/>
  <c r="Q850" i="6"/>
  <c r="Q842" i="6"/>
  <c r="Q834" i="6"/>
  <c r="Q826" i="6"/>
  <c r="Q818" i="6"/>
  <c r="Q810" i="6"/>
  <c r="Q802" i="6"/>
  <c r="Q794" i="6"/>
  <c r="Q786" i="6"/>
  <c r="Q767" i="6"/>
  <c r="Q751" i="6"/>
  <c r="Q923" i="6"/>
  <c r="Q920" i="6"/>
  <c r="Q918" i="6"/>
  <c r="Q908" i="6"/>
  <c r="Q900" i="6"/>
  <c r="Q892" i="6"/>
  <c r="Q884" i="6"/>
  <c r="Q876" i="6"/>
  <c r="Q868" i="6"/>
  <c r="Q860" i="6"/>
  <c r="Q852" i="6"/>
  <c r="Q844" i="6"/>
  <c r="Q836" i="6"/>
  <c r="Q828" i="6"/>
  <c r="Q820" i="6"/>
  <c r="Q812" i="6"/>
  <c r="Q804" i="6"/>
  <c r="Q796" i="6"/>
  <c r="Q788" i="6"/>
  <c r="Q782" i="6"/>
  <c r="Q781" i="6"/>
  <c r="Q770" i="6"/>
  <c r="Q754" i="6"/>
  <c r="Q732" i="6"/>
  <c r="Q724" i="6"/>
  <c r="Q716" i="6"/>
  <c r="Q708" i="6"/>
  <c r="Q700" i="6"/>
  <c r="Q692" i="6"/>
  <c r="Q684" i="6"/>
  <c r="Q676" i="6"/>
  <c r="Q668" i="6"/>
  <c r="Q660" i="6"/>
  <c r="Q652" i="6"/>
  <c r="Q650" i="6"/>
  <c r="Q648" i="6"/>
  <c r="Q646" i="6"/>
  <c r="Q644" i="6"/>
  <c r="Q642" i="6"/>
  <c r="Q640" i="6"/>
  <c r="Q638" i="6"/>
  <c r="Q636" i="6"/>
  <c r="Q634" i="6"/>
  <c r="Q632" i="6"/>
  <c r="Q583" i="6"/>
  <c r="Q578" i="6"/>
  <c r="Q780" i="6"/>
  <c r="Q773" i="6"/>
  <c r="Q772" i="6"/>
  <c r="Q766" i="6"/>
  <c r="Q763" i="6"/>
  <c r="Q757" i="6"/>
  <c r="Q756" i="6"/>
  <c r="Q750" i="6"/>
  <c r="Q747" i="6"/>
  <c r="Q741" i="6"/>
  <c r="Q738" i="6"/>
  <c r="Q730" i="6"/>
  <c r="Q722" i="6"/>
  <c r="Q714" i="6"/>
  <c r="Q706" i="6"/>
  <c r="Q698" i="6"/>
  <c r="Q690" i="6"/>
  <c r="Q682" i="6"/>
  <c r="Q674" i="6"/>
  <c r="Q666" i="6"/>
  <c r="Q658" i="6"/>
  <c r="Q599" i="6"/>
  <c r="Q594" i="6"/>
  <c r="Q584" i="6"/>
  <c r="Q785" i="6"/>
  <c r="Q778" i="6"/>
  <c r="Q762" i="6"/>
  <c r="Q753" i="6"/>
  <c r="Q746" i="6"/>
  <c r="Q736" i="6"/>
  <c r="Q728" i="6"/>
  <c r="Q720" i="6"/>
  <c r="Q712" i="6"/>
  <c r="Q704" i="6"/>
  <c r="Q696" i="6"/>
  <c r="Q688" i="6"/>
  <c r="Q680" i="6"/>
  <c r="Q672" i="6"/>
  <c r="Q664" i="6"/>
  <c r="Q656" i="6"/>
  <c r="Q615" i="6"/>
  <c r="Q610" i="6"/>
  <c r="Q600" i="6"/>
  <c r="Q774" i="6"/>
  <c r="Q771" i="6"/>
  <c r="Q765" i="6"/>
  <c r="Q758" i="6"/>
  <c r="Q755" i="6"/>
  <c r="Q749" i="6"/>
  <c r="Q742" i="6"/>
  <c r="Q734" i="6"/>
  <c r="Q726" i="6"/>
  <c r="Q718" i="6"/>
  <c r="Q710" i="6"/>
  <c r="Q702" i="6"/>
  <c r="Q694" i="6"/>
  <c r="Q686" i="6"/>
  <c r="Q678" i="6"/>
  <c r="Q670" i="6"/>
  <c r="Q662" i="6"/>
  <c r="Q654" i="6"/>
  <c r="Q631" i="6"/>
  <c r="Q626" i="6"/>
  <c r="Q616" i="6"/>
  <c r="Q567" i="6"/>
  <c r="Q562" i="6"/>
  <c r="Q551" i="6"/>
  <c r="Q546" i="6"/>
  <c r="Q520" i="6"/>
  <c r="Q515" i="6"/>
  <c r="Q483" i="6"/>
  <c r="Q475" i="6"/>
  <c r="Q467" i="6"/>
  <c r="Q459" i="6"/>
  <c r="Q737" i="6"/>
  <c r="Q735" i="6"/>
  <c r="Q733" i="6"/>
  <c r="Q731" i="6"/>
  <c r="Q729" i="6"/>
  <c r="Q727" i="6"/>
  <c r="Q725" i="6"/>
  <c r="Q723" i="6"/>
  <c r="Q721" i="6"/>
  <c r="Q719" i="6"/>
  <c r="Q717" i="6"/>
  <c r="Q715" i="6"/>
  <c r="Q713" i="6"/>
  <c r="Q711" i="6"/>
  <c r="Q709" i="6"/>
  <c r="Q707" i="6"/>
  <c r="Q705" i="6"/>
  <c r="Q703" i="6"/>
  <c r="Q701" i="6"/>
  <c r="Q699" i="6"/>
  <c r="Q697" i="6"/>
  <c r="Q695" i="6"/>
  <c r="Q693" i="6"/>
  <c r="Q691" i="6"/>
  <c r="Q689" i="6"/>
  <c r="Q687" i="6"/>
  <c r="Q685" i="6"/>
  <c r="Q683" i="6"/>
  <c r="Q681" i="6"/>
  <c r="Q679" i="6"/>
  <c r="Q677" i="6"/>
  <c r="Q675" i="6"/>
  <c r="Q673" i="6"/>
  <c r="Q671" i="6"/>
  <c r="Q669" i="6"/>
  <c r="Q667" i="6"/>
  <c r="Q665" i="6"/>
  <c r="Q663" i="6"/>
  <c r="Q661" i="6"/>
  <c r="Q659" i="6"/>
  <c r="Q657" i="6"/>
  <c r="Q655" i="6"/>
  <c r="Q653" i="6"/>
  <c r="Q651" i="6"/>
  <c r="Q649" i="6"/>
  <c r="Q647" i="6"/>
  <c r="Q645" i="6"/>
  <c r="Q643" i="6"/>
  <c r="Q641" i="6"/>
  <c r="Q639" i="6"/>
  <c r="Q637" i="6"/>
  <c r="Q635" i="6"/>
  <c r="Q633" i="6"/>
  <c r="Q630" i="6"/>
  <c r="Q619" i="6"/>
  <c r="Q614" i="6"/>
  <c r="Q603" i="6"/>
  <c r="Q598" i="6"/>
  <c r="Q587" i="6"/>
  <c r="Q582" i="6"/>
  <c r="Q571" i="6"/>
  <c r="Q568" i="6"/>
  <c r="Q566" i="6"/>
  <c r="Q555" i="6"/>
  <c r="Q552" i="6"/>
  <c r="Q550" i="6"/>
  <c r="Q539" i="6"/>
  <c r="Q521" i="6"/>
  <c r="Q504" i="6"/>
  <c r="Q499" i="6"/>
  <c r="Q623" i="6"/>
  <c r="Q618" i="6"/>
  <c r="Q607" i="6"/>
  <c r="Q602" i="6"/>
  <c r="Q591" i="6"/>
  <c r="Q586" i="6"/>
  <c r="Q575" i="6"/>
  <c r="Q570" i="6"/>
  <c r="Q559" i="6"/>
  <c r="Q554" i="6"/>
  <c r="Q543" i="6"/>
  <c r="Q505" i="6"/>
  <c r="Q488" i="6"/>
  <c r="Q627" i="6"/>
  <c r="Q622" i="6"/>
  <c r="Q611" i="6"/>
  <c r="Q606" i="6"/>
  <c r="Q595" i="6"/>
  <c r="Q590" i="6"/>
  <c r="Q579" i="6"/>
  <c r="Q574" i="6"/>
  <c r="Q563" i="6"/>
  <c r="Q558" i="6"/>
  <c r="Q547" i="6"/>
  <c r="Q544" i="6"/>
  <c r="Q542" i="6"/>
  <c r="Q489" i="6"/>
  <c r="Q519" i="6"/>
  <c r="Q508" i="6"/>
  <c r="Q503" i="6"/>
  <c r="Q492" i="6"/>
  <c r="Q487" i="6"/>
  <c r="Q485" i="6"/>
  <c r="Q477" i="6"/>
  <c r="Q469" i="6"/>
  <c r="Q461" i="6"/>
  <c r="Q538" i="6"/>
  <c r="Q534" i="6"/>
  <c r="Q532" i="6"/>
  <c r="Q530" i="6"/>
  <c r="Q528" i="6"/>
  <c r="Q526" i="6"/>
  <c r="Q524" i="6"/>
  <c r="Q512" i="6"/>
  <c r="Q509" i="6"/>
  <c r="Q507" i="6"/>
  <c r="Q496" i="6"/>
  <c r="Q493" i="6"/>
  <c r="Q491" i="6"/>
  <c r="Q479" i="6"/>
  <c r="Q471" i="6"/>
  <c r="Q463" i="6"/>
  <c r="Q516" i="6"/>
  <c r="Q513" i="6"/>
  <c r="Q511" i="6"/>
  <c r="Q500" i="6"/>
  <c r="Q497" i="6"/>
  <c r="Q495" i="6"/>
  <c r="Q481" i="6"/>
  <c r="Q473" i="6"/>
  <c r="Q465" i="6"/>
  <c r="Q457" i="6"/>
  <c r="Q443" i="6"/>
  <c r="Q439" i="6"/>
  <c r="Q435" i="6"/>
  <c r="Q431" i="6"/>
  <c r="Q427" i="6"/>
  <c r="Q419" i="6"/>
  <c r="Q411" i="6"/>
  <c r="Q403" i="6"/>
  <c r="Q395" i="6"/>
  <c r="Q387" i="6"/>
  <c r="Q382" i="6"/>
  <c r="Q371" i="6"/>
  <c r="Q366" i="6"/>
  <c r="Q358" i="6"/>
  <c r="Q351" i="6"/>
  <c r="Q327" i="6"/>
  <c r="Q484" i="6"/>
  <c r="Q480" i="6"/>
  <c r="Q476" i="6"/>
  <c r="Q472" i="6"/>
  <c r="Q468" i="6"/>
  <c r="Q464" i="6"/>
  <c r="Q460" i="6"/>
  <c r="Q456" i="6"/>
  <c r="Q453" i="6"/>
  <c r="Q452" i="6"/>
  <c r="Q447" i="6"/>
  <c r="Q445" i="6"/>
  <c r="Q441" i="6"/>
  <c r="Q437" i="6"/>
  <c r="Q433" i="6"/>
  <c r="Q428" i="6"/>
  <c r="Q426" i="6"/>
  <c r="Q425" i="6"/>
  <c r="Q420" i="6"/>
  <c r="Q418" i="6"/>
  <c r="Q417" i="6"/>
  <c r="Q412" i="6"/>
  <c r="Q410" i="6"/>
  <c r="Q409" i="6"/>
  <c r="Q404" i="6"/>
  <c r="Q402" i="6"/>
  <c r="Q401" i="6"/>
  <c r="Q396" i="6"/>
  <c r="Q394" i="6"/>
  <c r="Q393" i="6"/>
  <c r="Q388" i="6"/>
  <c r="Q386" i="6"/>
  <c r="Q375" i="6"/>
  <c r="Q372" i="6"/>
  <c r="Q370" i="6"/>
  <c r="Q360" i="6"/>
  <c r="Q347" i="6"/>
  <c r="Q311" i="6"/>
  <c r="Q442" i="6"/>
  <c r="Q438" i="6"/>
  <c r="Q434" i="6"/>
  <c r="Q430" i="6"/>
  <c r="Q423" i="6"/>
  <c r="Q415" i="6"/>
  <c r="Q407" i="6"/>
  <c r="Q399" i="6"/>
  <c r="Q391" i="6"/>
  <c r="Q379" i="6"/>
  <c r="Q376" i="6"/>
  <c r="Q374" i="6"/>
  <c r="Q362" i="6"/>
  <c r="Q354" i="6"/>
  <c r="Q339" i="6"/>
  <c r="Q331" i="6"/>
  <c r="Q451" i="6"/>
  <c r="Q448" i="6"/>
  <c r="Q444" i="6"/>
  <c r="Q440" i="6"/>
  <c r="Q436" i="6"/>
  <c r="Q432" i="6"/>
  <c r="Q424" i="6"/>
  <c r="Q422" i="6"/>
  <c r="Q421" i="6"/>
  <c r="Q416" i="6"/>
  <c r="Q414" i="6"/>
  <c r="Q413" i="6"/>
  <c r="Q408" i="6"/>
  <c r="Q406" i="6"/>
  <c r="Q405" i="6"/>
  <c r="Q400" i="6"/>
  <c r="Q398" i="6"/>
  <c r="Q397" i="6"/>
  <c r="Q392" i="6"/>
  <c r="Q390" i="6"/>
  <c r="Q389" i="6"/>
  <c r="Q383" i="6"/>
  <c r="Q380" i="6"/>
  <c r="Q378" i="6"/>
  <c r="Q367" i="6"/>
  <c r="Q364" i="6"/>
  <c r="Q356" i="6"/>
  <c r="Q350" i="6"/>
  <c r="Q343" i="6"/>
  <c r="Q323" i="6"/>
  <c r="Q315" i="6"/>
  <c r="Q342" i="6"/>
  <c r="Q326" i="6"/>
  <c r="Q310" i="6"/>
  <c r="Q307" i="6"/>
  <c r="Q303" i="6"/>
  <c r="Q292" i="6"/>
  <c r="Q276" i="6"/>
  <c r="Q260" i="6"/>
  <c r="Q352" i="6"/>
  <c r="Q345" i="6"/>
  <c r="Q344" i="6"/>
  <c r="Q338" i="6"/>
  <c r="Q335" i="6"/>
  <c r="Q329" i="6"/>
  <c r="Q328" i="6"/>
  <c r="Q322" i="6"/>
  <c r="Q319" i="6"/>
  <c r="Q313" i="6"/>
  <c r="Q312" i="6"/>
  <c r="Q308" i="6"/>
  <c r="Q304" i="6"/>
  <c r="Q296" i="6"/>
  <c r="Q280" i="6"/>
  <c r="Q264" i="6"/>
  <c r="Q349" i="6"/>
  <c r="Q334" i="6"/>
  <c r="Q318" i="6"/>
  <c r="Q300" i="6"/>
  <c r="Q284" i="6"/>
  <c r="Q268" i="6"/>
  <c r="Q252" i="6"/>
  <c r="Q346" i="6"/>
  <c r="Q330" i="6"/>
  <c r="Q314" i="6"/>
  <c r="Q288" i="6"/>
  <c r="Q272" i="6"/>
  <c r="Q256" i="6"/>
  <c r="Q224" i="6"/>
  <c r="Q221" i="6"/>
  <c r="Q213" i="6"/>
  <c r="Q205" i="6"/>
  <c r="Q299" i="6"/>
  <c r="Q295" i="6"/>
  <c r="Q291" i="6"/>
  <c r="Q287" i="6"/>
  <c r="Q283" i="6"/>
  <c r="Q279" i="6"/>
  <c r="Q275" i="6"/>
  <c r="Q271" i="6"/>
  <c r="Q267" i="6"/>
  <c r="Q263" i="6"/>
  <c r="Q259" i="6"/>
  <c r="Q255" i="6"/>
  <c r="Q251" i="6"/>
  <c r="Q228" i="6"/>
  <c r="Q225" i="6"/>
  <c r="Q223" i="6"/>
  <c r="Q215" i="6"/>
  <c r="Q207" i="6"/>
  <c r="Q306" i="6"/>
  <c r="Q302" i="6"/>
  <c r="Q298" i="6"/>
  <c r="Q294" i="6"/>
  <c r="Q290" i="6"/>
  <c r="Q286" i="6"/>
  <c r="Q282" i="6"/>
  <c r="Q278" i="6"/>
  <c r="Q274" i="6"/>
  <c r="Q270" i="6"/>
  <c r="Q266" i="6"/>
  <c r="Q262" i="6"/>
  <c r="Q258" i="6"/>
  <c r="Q254" i="6"/>
  <c r="Q247" i="6"/>
  <c r="Q246" i="6"/>
  <c r="Q245" i="6"/>
  <c r="Q244" i="6"/>
  <c r="Q243" i="6"/>
  <c r="Q242" i="6"/>
  <c r="Q241" i="6"/>
  <c r="Q240" i="6"/>
  <c r="Q239" i="6"/>
  <c r="Q238" i="6"/>
  <c r="Q237" i="6"/>
  <c r="Q236" i="6"/>
  <c r="Q235" i="6"/>
  <c r="Q234" i="6"/>
  <c r="Q233" i="6"/>
  <c r="Q232" i="6"/>
  <c r="Q231" i="6"/>
  <c r="Q230" i="6"/>
  <c r="Q229" i="6"/>
  <c r="Q227" i="6"/>
  <c r="Q217" i="6"/>
  <c r="Q209" i="6"/>
  <c r="Q250" i="6"/>
  <c r="Q219" i="6"/>
  <c r="Q211" i="6"/>
  <c r="Q200" i="6"/>
  <c r="Q191" i="6"/>
  <c r="Q183" i="6"/>
  <c r="Q175" i="6"/>
  <c r="Q164" i="6"/>
  <c r="Q220" i="6"/>
  <c r="Q216" i="6"/>
  <c r="Q212" i="6"/>
  <c r="Q208" i="6"/>
  <c r="Q203" i="6"/>
  <c r="Q198" i="6"/>
  <c r="Q197" i="6"/>
  <c r="Q192" i="6"/>
  <c r="Q190" i="6"/>
  <c r="Q189" i="6"/>
  <c r="Q184" i="6"/>
  <c r="Q182" i="6"/>
  <c r="Q181" i="6"/>
  <c r="Q176" i="6"/>
  <c r="Q174" i="6"/>
  <c r="Q173" i="6"/>
  <c r="Q172" i="6"/>
  <c r="Q165" i="6"/>
  <c r="Q156" i="6"/>
  <c r="Q148" i="6"/>
  <c r="Q195" i="6"/>
  <c r="Q187" i="6"/>
  <c r="Q179" i="6"/>
  <c r="Q202" i="6"/>
  <c r="Q199" i="6"/>
  <c r="Q196" i="6"/>
  <c r="Q194" i="6"/>
  <c r="Q193" i="6"/>
  <c r="Q188" i="6"/>
  <c r="Q186" i="6"/>
  <c r="Q185" i="6"/>
  <c r="Q180" i="6"/>
  <c r="Q178" i="6"/>
  <c r="Q177" i="6"/>
  <c r="Q152" i="6"/>
  <c r="Q144" i="6"/>
  <c r="Q167" i="6"/>
  <c r="Q159" i="6"/>
  <c r="Q155" i="6"/>
  <c r="Q151" i="6"/>
  <c r="Q147" i="6"/>
  <c r="Q143" i="6"/>
  <c r="Q132" i="6"/>
  <c r="Q117" i="6"/>
  <c r="Q115" i="6"/>
  <c r="Q111" i="6"/>
  <c r="Q103" i="6"/>
  <c r="Q140" i="6"/>
  <c r="Q130" i="6"/>
  <c r="Q125" i="6"/>
  <c r="Q123" i="6"/>
  <c r="Q121" i="6"/>
  <c r="Q112" i="6"/>
  <c r="Q104" i="6"/>
  <c r="Q171" i="6"/>
  <c r="Q169" i="6"/>
  <c r="Q168" i="6"/>
  <c r="Q163" i="6"/>
  <c r="Q161" i="6"/>
  <c r="Q160" i="6"/>
  <c r="Q158" i="6"/>
  <c r="Q154" i="6"/>
  <c r="Q150" i="6"/>
  <c r="Q146" i="6"/>
  <c r="Q138" i="6"/>
  <c r="Q133" i="6"/>
  <c r="Q131" i="6"/>
  <c r="Q129" i="6"/>
  <c r="Q120" i="6"/>
  <c r="Q116" i="6"/>
  <c r="Q107" i="6"/>
  <c r="Q141" i="6"/>
  <c r="Q139" i="6"/>
  <c r="Q124" i="6"/>
  <c r="Q99" i="6"/>
  <c r="Q95" i="6"/>
  <c r="Q91" i="6"/>
  <c r="Q87" i="6"/>
  <c r="Q135" i="6"/>
  <c r="Q127" i="6"/>
  <c r="Q119" i="6"/>
  <c r="Q110" i="6"/>
  <c r="Q106" i="6"/>
  <c r="Q102" i="6"/>
  <c r="Q98" i="6"/>
  <c r="Q94" i="6"/>
  <c r="Q90" i="6"/>
  <c r="Q86" i="6"/>
  <c r="Q84" i="6"/>
  <c r="Q68" i="6"/>
  <c r="Q78" i="6"/>
  <c r="Q70" i="6"/>
  <c r="Q59" i="6"/>
  <c r="Q80" i="6"/>
  <c r="Q72" i="6"/>
  <c r="Q64" i="6"/>
  <c r="Q82" i="6"/>
  <c r="Q74" i="6"/>
  <c r="Q66" i="6"/>
  <c r="Q76" i="6"/>
  <c r="Q54" i="6"/>
  <c r="Q21" i="6"/>
  <c r="Q85" i="6"/>
  <c r="Q81" i="6"/>
  <c r="Q77" i="6"/>
  <c r="Q73" i="6"/>
  <c r="Q69" i="6"/>
  <c r="Q65" i="6"/>
  <c r="Q57" i="6"/>
  <c r="Q56" i="6"/>
  <c r="Q31" i="6"/>
  <c r="Q58" i="6"/>
  <c r="Q55" i="6"/>
  <c r="Q32" i="6"/>
  <c r="Q37" i="6"/>
  <c r="Q35" i="6"/>
  <c r="Q25" i="6"/>
  <c r="Q19" i="6"/>
  <c r="Q51" i="6"/>
  <c r="Q47" i="6"/>
  <c r="Q43" i="6"/>
  <c r="Q39" i="6"/>
  <c r="Q36" i="6"/>
  <c r="Q29" i="6"/>
  <c r="Q23" i="6"/>
  <c r="Q20" i="6"/>
  <c r="Q33" i="6"/>
  <c r="Q27" i="6"/>
  <c r="Q17" i="6"/>
  <c r="Q50" i="6"/>
  <c r="Q46" i="6"/>
  <c r="Q42" i="6"/>
  <c r="Q38" i="6"/>
  <c r="Q34" i="6"/>
  <c r="Q30" i="6"/>
  <c r="Q26" i="6"/>
  <c r="Q22" i="6"/>
  <c r="Q18" i="6"/>
  <c r="T31" i="7" l="1"/>
  <c r="U31" i="7" s="1"/>
  <c r="T83" i="7"/>
  <c r="U83" i="7" s="1"/>
  <c r="T23" i="7"/>
  <c r="U23" i="7" s="1"/>
  <c r="T79" i="7"/>
  <c r="U79" i="7" s="1"/>
  <c r="T99" i="7"/>
  <c r="U99" i="7" s="1"/>
  <c r="T3490" i="6"/>
  <c r="U3490" i="6" s="1"/>
  <c r="T50" i="7"/>
  <c r="U50" i="7" s="1"/>
  <c r="T22" i="7"/>
  <c r="U22" i="7" s="1"/>
  <c r="T46" i="7"/>
  <c r="U46" i="7" s="1"/>
  <c r="T87" i="7"/>
  <c r="U87" i="7" s="1"/>
  <c r="T91" i="7"/>
  <c r="U91" i="7" s="1"/>
  <c r="T75" i="7"/>
  <c r="U75" i="7" s="1"/>
  <c r="T27" i="7"/>
  <c r="U27" i="7" s="1"/>
  <c r="S1568" i="6"/>
  <c r="T1568" i="6" s="1"/>
  <c r="U1568" i="6" s="1"/>
  <c r="S2874" i="6"/>
  <c r="T2874" i="6" s="1"/>
  <c r="U2874" i="6" s="1"/>
  <c r="S2379" i="6"/>
  <c r="T2379" i="6" s="1"/>
  <c r="U2379" i="6" s="1"/>
  <c r="S2018" i="6"/>
  <c r="T2018" i="6" s="1"/>
  <c r="U2018" i="6" s="1"/>
  <c r="S3658" i="6"/>
  <c r="T3658" i="6" s="1"/>
  <c r="U3658" i="6" s="1"/>
  <c r="S3044" i="6"/>
  <c r="T3044" i="6" s="1"/>
  <c r="U3044" i="6" s="1"/>
  <c r="S2506" i="6"/>
  <c r="T2506" i="6" s="1"/>
  <c r="U2506" i="6" s="1"/>
  <c r="S1905" i="6"/>
  <c r="T1905" i="6" s="1"/>
  <c r="U1905" i="6" s="1"/>
  <c r="S1540" i="6"/>
  <c r="T1540" i="6" s="1"/>
  <c r="U1540" i="6" s="1"/>
  <c r="S4819" i="6"/>
  <c r="T4819" i="6" s="1"/>
  <c r="U4819" i="6" s="1"/>
  <c r="S4683" i="6"/>
  <c r="T4683" i="6" s="1"/>
  <c r="U4683" i="6" s="1"/>
  <c r="S4419" i="6"/>
  <c r="T4419" i="6" s="1"/>
  <c r="U4419" i="6" s="1"/>
  <c r="S4091" i="6"/>
  <c r="T4091" i="6" s="1"/>
  <c r="U4091" i="6" s="1"/>
  <c r="S4055" i="6"/>
  <c r="T4055" i="6" s="1"/>
  <c r="U4055" i="6" s="1"/>
  <c r="S4023" i="6"/>
  <c r="T4023" i="6" s="1"/>
  <c r="U4023" i="6" s="1"/>
  <c r="S3991" i="6"/>
  <c r="T3991" i="6" s="1"/>
  <c r="U3991" i="6" s="1"/>
  <c r="S3939" i="6"/>
  <c r="T3939" i="6" s="1"/>
  <c r="U3939" i="6" s="1"/>
  <c r="S3851" i="6"/>
  <c r="T3851" i="6" s="1"/>
  <c r="U3851" i="6" s="1"/>
  <c r="S4109" i="6"/>
  <c r="T4109" i="6" s="1"/>
  <c r="U4109" i="6" s="1"/>
  <c r="S1917" i="6"/>
  <c r="T1917" i="6" s="1"/>
  <c r="U1917" i="6" s="1"/>
  <c r="S4883" i="6"/>
  <c r="T4883" i="6" s="1"/>
  <c r="U4883" i="6" s="1"/>
  <c r="S4603" i="6"/>
  <c r="T4603" i="6" s="1"/>
  <c r="U4603" i="6" s="1"/>
  <c r="S4371" i="6"/>
  <c r="T4371" i="6" s="1"/>
  <c r="U4371" i="6" s="1"/>
  <c r="S4239" i="6"/>
  <c r="T4239" i="6" s="1"/>
  <c r="U4239" i="6" s="1"/>
  <c r="S4178" i="6"/>
  <c r="T4178" i="6" s="1"/>
  <c r="U4178" i="6" s="1"/>
  <c r="S3006" i="6"/>
  <c r="T3006" i="6" s="1"/>
  <c r="U3006" i="6" s="1"/>
  <c r="S2934" i="6"/>
  <c r="T2934" i="6" s="1"/>
  <c r="U2934" i="6" s="1"/>
  <c r="S2870" i="6"/>
  <c r="T2870" i="6" s="1"/>
  <c r="U2870" i="6" s="1"/>
  <c r="S2806" i="6"/>
  <c r="T2806" i="6" s="1"/>
  <c r="U2806" i="6" s="1"/>
  <c r="S2738" i="6"/>
  <c r="T2738" i="6" s="1"/>
  <c r="U2738" i="6" s="1"/>
  <c r="S2518" i="6"/>
  <c r="T2518" i="6" s="1"/>
  <c r="U2518" i="6" s="1"/>
  <c r="S2426" i="6"/>
  <c r="T2426" i="6" s="1"/>
  <c r="U2426" i="6" s="1"/>
  <c r="S2330" i="6"/>
  <c r="T2330" i="6" s="1"/>
  <c r="U2330" i="6" s="1"/>
  <c r="S1986" i="6"/>
  <c r="T1986" i="6" s="1"/>
  <c r="U1986" i="6" s="1"/>
  <c r="S1666" i="6"/>
  <c r="T1666" i="6" s="1"/>
  <c r="U1666" i="6" s="1"/>
  <c r="S4811" i="6"/>
  <c r="T4811" i="6" s="1"/>
  <c r="U4811" i="6" s="1"/>
  <c r="S4667" i="6"/>
  <c r="T4667" i="6" s="1"/>
  <c r="U4667" i="6" s="1"/>
  <c r="S4499" i="6"/>
  <c r="T4499" i="6" s="1"/>
  <c r="U4499" i="6" s="1"/>
  <c r="S4387" i="6"/>
  <c r="T4387" i="6" s="1"/>
  <c r="U4387" i="6" s="1"/>
  <c r="S4255" i="6"/>
  <c r="T4255" i="6" s="1"/>
  <c r="U4255" i="6" s="1"/>
  <c r="S3711" i="6"/>
  <c r="T3711" i="6" s="1"/>
  <c r="U3711" i="6" s="1"/>
  <c r="S3271" i="6"/>
  <c r="T3271" i="6" s="1"/>
  <c r="U3271" i="6" s="1"/>
  <c r="S3207" i="6"/>
  <c r="T3207" i="6" s="1"/>
  <c r="U3207" i="6" s="1"/>
  <c r="S3143" i="6"/>
  <c r="T3143" i="6" s="1"/>
  <c r="U3143" i="6" s="1"/>
  <c r="S3079" i="6"/>
  <c r="T3079" i="6" s="1"/>
  <c r="U3079" i="6" s="1"/>
  <c r="S2395" i="6"/>
  <c r="T2395" i="6" s="1"/>
  <c r="U2395" i="6" s="1"/>
  <c r="S2275" i="6"/>
  <c r="T2275" i="6" s="1"/>
  <c r="U2275" i="6" s="1"/>
  <c r="S1743" i="6"/>
  <c r="T1743" i="6" s="1"/>
  <c r="U1743" i="6" s="1"/>
  <c r="S1699" i="6"/>
  <c r="T1699" i="6" s="1"/>
  <c r="U1699" i="6" s="1"/>
  <c r="S2416" i="6"/>
  <c r="T2416" i="6" s="1"/>
  <c r="U2416" i="6" s="1"/>
  <c r="S2332" i="6"/>
  <c r="T2332" i="6" s="1"/>
  <c r="U2332" i="6" s="1"/>
  <c r="S1996" i="6"/>
  <c r="T1996" i="6" s="1"/>
  <c r="U1996" i="6" s="1"/>
  <c r="S1912" i="6"/>
  <c r="T1912" i="6" s="1"/>
  <c r="U1912" i="6" s="1"/>
  <c r="S1676" i="6"/>
  <c r="T1676" i="6" s="1"/>
  <c r="U1676" i="6" s="1"/>
  <c r="S3356" i="6"/>
  <c r="T3356" i="6" s="1"/>
  <c r="U3356" i="6" s="1"/>
  <c r="S2087" i="6"/>
  <c r="T2087" i="6" s="1"/>
  <c r="U2087" i="6" s="1"/>
  <c r="S3412" i="6"/>
  <c r="T3412" i="6" s="1"/>
  <c r="U3412" i="6" s="1"/>
  <c r="S2941" i="6"/>
  <c r="T2941" i="6" s="1"/>
  <c r="U2941" i="6" s="1"/>
  <c r="S3338" i="6"/>
  <c r="T3338" i="6" s="1"/>
  <c r="U3338" i="6" s="1"/>
  <c r="S3382" i="6"/>
  <c r="T3382" i="6" s="1"/>
  <c r="U3382" i="6" s="1"/>
  <c r="S1652" i="6"/>
  <c r="T1652" i="6" s="1"/>
  <c r="U1652" i="6" s="1"/>
  <c r="S4703" i="6"/>
  <c r="T4703" i="6" s="1"/>
  <c r="U4703" i="6" s="1"/>
  <c r="S4447" i="6"/>
  <c r="T4447" i="6" s="1"/>
  <c r="U4447" i="6" s="1"/>
  <c r="S4775" i="6"/>
  <c r="T4775" i="6" s="1"/>
  <c r="U4775" i="6" s="1"/>
  <c r="S4527" i="6"/>
  <c r="T4527" i="6" s="1"/>
  <c r="U4527" i="6" s="1"/>
  <c r="S4251" i="6"/>
  <c r="T4251" i="6" s="1"/>
  <c r="U4251" i="6" s="1"/>
  <c r="S3622" i="6"/>
  <c r="T3622" i="6" s="1"/>
  <c r="U3622" i="6" s="1"/>
  <c r="S3458" i="6"/>
  <c r="T3458" i="6" s="1"/>
  <c r="U3458" i="6" s="1"/>
  <c r="S3115" i="6"/>
  <c r="T3115" i="6" s="1"/>
  <c r="U3115" i="6" s="1"/>
  <c r="S4243" i="6"/>
  <c r="T4243" i="6" s="1"/>
  <c r="U4243" i="6" s="1"/>
  <c r="S3662" i="6"/>
  <c r="T3662" i="6" s="1"/>
  <c r="U3662" i="6" s="1"/>
  <c r="S3478" i="6"/>
  <c r="T3478" i="6" s="1"/>
  <c r="U3478" i="6" s="1"/>
  <c r="S3219" i="6"/>
  <c r="T3219" i="6" s="1"/>
  <c r="U3219" i="6" s="1"/>
  <c r="S3010" i="6"/>
  <c r="T3010" i="6" s="1"/>
  <c r="U3010" i="6" s="1"/>
  <c r="S2762" i="6"/>
  <c r="T2762" i="6" s="1"/>
  <c r="U2762" i="6" s="1"/>
  <c r="S2313" i="6"/>
  <c r="T2313" i="6" s="1"/>
  <c r="S1957" i="6"/>
  <c r="T1957" i="6" s="1"/>
  <c r="U1957" i="6" s="1"/>
  <c r="S1592" i="6"/>
  <c r="T1592" i="6" s="1"/>
  <c r="U1592" i="6" s="1"/>
  <c r="S2985" i="6"/>
  <c r="T2985" i="6" s="1"/>
  <c r="U2985" i="6" s="1"/>
  <c r="S1985" i="6"/>
  <c r="T1985" i="6" s="1"/>
  <c r="U1985" i="6" s="1"/>
  <c r="S2973" i="6"/>
  <c r="T2973" i="6" s="1"/>
  <c r="U2973" i="6" s="1"/>
  <c r="S1776" i="6"/>
  <c r="T1776" i="6" s="1"/>
  <c r="U1776" i="6" s="1"/>
  <c r="S3420" i="6"/>
  <c r="T3420" i="6" s="1"/>
  <c r="U3420" i="6" s="1"/>
  <c r="S3727" i="6"/>
  <c r="T3727" i="6" s="1"/>
  <c r="U3727" i="6" s="1"/>
  <c r="S3342" i="6"/>
  <c r="T3342" i="6" s="1"/>
  <c r="U3342" i="6" s="1"/>
  <c r="S4166" i="6"/>
  <c r="T4166" i="6" s="1"/>
  <c r="U4166" i="6" s="1"/>
  <c r="S3582" i="6"/>
  <c r="T3582" i="6" s="1"/>
  <c r="U3582" i="6" s="1"/>
  <c r="S2834" i="6"/>
  <c r="T2834" i="6" s="1"/>
  <c r="U2834" i="6" s="1"/>
  <c r="S3041" i="6"/>
  <c r="T3041" i="6" s="1"/>
  <c r="S1612" i="6"/>
  <c r="T1612" i="6" s="1"/>
  <c r="U1612" i="6" s="1"/>
  <c r="S4507" i="6"/>
  <c r="T4507" i="6" s="1"/>
  <c r="U4507" i="6" s="1"/>
  <c r="S2079" i="6"/>
  <c r="T2079" i="6" s="1"/>
  <c r="U2079" i="6" s="1"/>
  <c r="S3322" i="6"/>
  <c r="T3322" i="6" s="1"/>
  <c r="U3322" i="6" s="1"/>
  <c r="T4170" i="6"/>
  <c r="U4170" i="6" s="1"/>
  <c r="T2798" i="6"/>
  <c r="U2798" i="6" s="1"/>
  <c r="T1735" i="6"/>
  <c r="U1735" i="6" s="1"/>
  <c r="S3760" i="6"/>
  <c r="T3760" i="6" s="1"/>
  <c r="U3760" i="6" s="1"/>
  <c r="S4863" i="6"/>
  <c r="T4863" i="6" s="1"/>
  <c r="U4863" i="6" s="1"/>
  <c r="S4351" i="6"/>
  <c r="T4351" i="6" s="1"/>
  <c r="U4351" i="6" s="1"/>
  <c r="S3686" i="6"/>
  <c r="T3686" i="6" s="1"/>
  <c r="U3686" i="6" s="1"/>
  <c r="S3275" i="6"/>
  <c r="T3275" i="6" s="1"/>
  <c r="U3275" i="6" s="1"/>
  <c r="S4142" i="6"/>
  <c r="T4142" i="6" s="1"/>
  <c r="U4142" i="6" s="1"/>
  <c r="S3332" i="6"/>
  <c r="T3332" i="6" s="1"/>
  <c r="U3332" i="6" s="1"/>
  <c r="S2850" i="6"/>
  <c r="T2850" i="6" s="1"/>
  <c r="U2850" i="6" s="1"/>
  <c r="S2028" i="6"/>
  <c r="T2028" i="6" s="1"/>
  <c r="U2028" i="6" s="1"/>
  <c r="S1610" i="6"/>
  <c r="T1610" i="6" s="1"/>
  <c r="U1610" i="6" s="1"/>
  <c r="S2383" i="6"/>
  <c r="T2383" i="6" s="1"/>
  <c r="U2383" i="6" s="1"/>
  <c r="S3719" i="6"/>
  <c r="T3719" i="6" s="1"/>
  <c r="U3719" i="6" s="1"/>
  <c r="S3674" i="6"/>
  <c r="T3674" i="6" s="1"/>
  <c r="U3674" i="6" s="1"/>
  <c r="S3427" i="6"/>
  <c r="T3427" i="6" s="1"/>
  <c r="U3427" i="6" s="1"/>
  <c r="S3416" i="6"/>
  <c r="T3416" i="6" s="1"/>
  <c r="U3416" i="6" s="1"/>
  <c r="S3352" i="6"/>
  <c r="T3352" i="6" s="1"/>
  <c r="U3352" i="6" s="1"/>
  <c r="S3428" i="6"/>
  <c r="T3428" i="6" s="1"/>
  <c r="U3428" i="6" s="1"/>
  <c r="S3388" i="6"/>
  <c r="T3388" i="6" s="1"/>
  <c r="U3388" i="6" s="1"/>
  <c r="S3346" i="6"/>
  <c r="T3346" i="6" s="1"/>
  <c r="U3346" i="6" s="1"/>
  <c r="T4783" i="6"/>
  <c r="U4783" i="6" s="1"/>
  <c r="S4331" i="6"/>
  <c r="T4331" i="6" s="1"/>
  <c r="U4331" i="6" s="1"/>
  <c r="S3682" i="6"/>
  <c r="T3682" i="6" s="1"/>
  <c r="U3682" i="6" s="1"/>
  <c r="T4315" i="6"/>
  <c r="U4315" i="6" s="1"/>
  <c r="S4907" i="6"/>
  <c r="T4907" i="6" s="1"/>
  <c r="U4907" i="6" s="1"/>
  <c r="S4771" i="6"/>
  <c r="T4771" i="6" s="1"/>
  <c r="U4771" i="6" s="1"/>
  <c r="S4595" i="6"/>
  <c r="T4595" i="6" s="1"/>
  <c r="U4595" i="6" s="1"/>
  <c r="S4075" i="6"/>
  <c r="T4075" i="6" s="1"/>
  <c r="U4075" i="6" s="1"/>
  <c r="S4043" i="6"/>
  <c r="T4043" i="6" s="1"/>
  <c r="U4043" i="6" s="1"/>
  <c r="S4011" i="6"/>
  <c r="T4011" i="6" s="1"/>
  <c r="U4011" i="6" s="1"/>
  <c r="S3979" i="6"/>
  <c r="T3979" i="6" s="1"/>
  <c r="U3979" i="6" s="1"/>
  <c r="S3907" i="6"/>
  <c r="T3907" i="6" s="1"/>
  <c r="U3907" i="6" s="1"/>
  <c r="S3827" i="6"/>
  <c r="T3827" i="6" s="1"/>
  <c r="U3827" i="6" s="1"/>
  <c r="S3013" i="6"/>
  <c r="T3013" i="6" s="1"/>
  <c r="U3013" i="6" s="1"/>
  <c r="S2257" i="6"/>
  <c r="T2257" i="6" s="1"/>
  <c r="U2257" i="6" s="1"/>
  <c r="S1965" i="6"/>
  <c r="T1965" i="6" s="1"/>
  <c r="U1965" i="6" s="1"/>
  <c r="S1889" i="6"/>
  <c r="T1889" i="6" s="1"/>
  <c r="U1889" i="6" s="1"/>
  <c r="S4827" i="6"/>
  <c r="T4827" i="6" s="1"/>
  <c r="U4827" i="6" s="1"/>
  <c r="S4547" i="6"/>
  <c r="T4547" i="6" s="1"/>
  <c r="U4547" i="6" s="1"/>
  <c r="S4327" i="6"/>
  <c r="T4327" i="6" s="1"/>
  <c r="U4327" i="6" s="1"/>
  <c r="S4087" i="6"/>
  <c r="T4087" i="6" s="1"/>
  <c r="U4087" i="6" s="1"/>
  <c r="S4154" i="6"/>
  <c r="T4154" i="6" s="1"/>
  <c r="U4154" i="6" s="1"/>
  <c r="S2978" i="6"/>
  <c r="T2978" i="6" s="1"/>
  <c r="U2978" i="6" s="1"/>
  <c r="S2910" i="6"/>
  <c r="T2910" i="6" s="1"/>
  <c r="U2910" i="6" s="1"/>
  <c r="S2846" i="6"/>
  <c r="T2846" i="6" s="1"/>
  <c r="U2846" i="6" s="1"/>
  <c r="S2782" i="6"/>
  <c r="T2782" i="6" s="1"/>
  <c r="U2782" i="6" s="1"/>
  <c r="S2626" i="6"/>
  <c r="T2626" i="6" s="1"/>
  <c r="U2626" i="6" s="1"/>
  <c r="S2486" i="6"/>
  <c r="T2486" i="6" s="1"/>
  <c r="U2486" i="6" s="1"/>
  <c r="S2006" i="6"/>
  <c r="T2006" i="6" s="1"/>
  <c r="U2006" i="6" s="1"/>
  <c r="S1602" i="6"/>
  <c r="T1602" i="6" s="1"/>
  <c r="U1602" i="6" s="1"/>
  <c r="S4755" i="6"/>
  <c r="T4755" i="6" s="1"/>
  <c r="U4755" i="6" s="1"/>
  <c r="S4627" i="6"/>
  <c r="T4627" i="6" s="1"/>
  <c r="U4627" i="6" s="1"/>
  <c r="S4471" i="6"/>
  <c r="T4471" i="6" s="1"/>
  <c r="U4471" i="6" s="1"/>
  <c r="S3947" i="6"/>
  <c r="T3947" i="6" s="1"/>
  <c r="U3947" i="6" s="1"/>
  <c r="S3247" i="6"/>
  <c r="T3247" i="6" s="1"/>
  <c r="U3247" i="6" s="1"/>
  <c r="S3183" i="6"/>
  <c r="T3183" i="6" s="1"/>
  <c r="U3183" i="6" s="1"/>
  <c r="S3119" i="6"/>
  <c r="T3119" i="6" s="1"/>
  <c r="U3119" i="6" s="1"/>
  <c r="S3055" i="6"/>
  <c r="T3055" i="6" s="1"/>
  <c r="U3055" i="6" s="1"/>
  <c r="S2359" i="6"/>
  <c r="T2359" i="6" s="1"/>
  <c r="U2359" i="6" s="1"/>
  <c r="S2223" i="6"/>
  <c r="T2223" i="6" s="1"/>
  <c r="U2223" i="6" s="1"/>
  <c r="S1727" i="6"/>
  <c r="T1727" i="6" s="1"/>
  <c r="U1727" i="6" s="1"/>
  <c r="S1539" i="6"/>
  <c r="T1539" i="6" s="1"/>
  <c r="U1539" i="6" s="1"/>
  <c r="S2352" i="6"/>
  <c r="T2352" i="6" s="1"/>
  <c r="U2352" i="6" s="1"/>
  <c r="S2016" i="6"/>
  <c r="T2016" i="6" s="1"/>
  <c r="U2016" i="6" s="1"/>
  <c r="S1576" i="6"/>
  <c r="T1576" i="6" s="1"/>
  <c r="U1576" i="6" s="1"/>
  <c r="S3784" i="6"/>
  <c r="T3784" i="6" s="1"/>
  <c r="U3784" i="6" s="1"/>
  <c r="S1768" i="6"/>
  <c r="T1768" i="6" s="1"/>
  <c r="U1768" i="6" s="1"/>
  <c r="T4543" i="6"/>
  <c r="U4543" i="6" s="1"/>
  <c r="T3751" i="6"/>
  <c r="U3751" i="6" s="1"/>
  <c r="S2786" i="6"/>
  <c r="T2786" i="6" s="1"/>
  <c r="U2786" i="6" s="1"/>
  <c r="S2329" i="6"/>
  <c r="T2329" i="6" s="1"/>
  <c r="U2329" i="6" s="1"/>
  <c r="T1913" i="6"/>
  <c r="U1913" i="6" s="1"/>
  <c r="S1644" i="6"/>
  <c r="T1644" i="6" s="1"/>
  <c r="U1644" i="6" s="1"/>
  <c r="S1620" i="6"/>
  <c r="T1620" i="6" s="1"/>
  <c r="U1620" i="6" s="1"/>
  <c r="S3364" i="6"/>
  <c r="T3364" i="6" s="1"/>
  <c r="U3364" i="6" s="1"/>
  <c r="S3759" i="6"/>
  <c r="T3759" i="6" s="1"/>
  <c r="U3759" i="6" s="1"/>
  <c r="S1710" i="6"/>
  <c r="T1710" i="6" s="1"/>
  <c r="U1710" i="6" s="1"/>
  <c r="S4719" i="6"/>
  <c r="T4719" i="6" s="1"/>
  <c r="U4719" i="6" s="1"/>
  <c r="S4459" i="6"/>
  <c r="T4459" i="6" s="1"/>
  <c r="U4459" i="6" s="1"/>
  <c r="S4791" i="6"/>
  <c r="T4791" i="6" s="1"/>
  <c r="U4791" i="6" s="1"/>
  <c r="S4539" i="6"/>
  <c r="T4539" i="6" s="1"/>
  <c r="U4539" i="6" s="1"/>
  <c r="S4267" i="6"/>
  <c r="T4267" i="6" s="1"/>
  <c r="U4267" i="6" s="1"/>
  <c r="S3646" i="6"/>
  <c r="T3646" i="6" s="1"/>
  <c r="U3646" i="6" s="1"/>
  <c r="S3462" i="6"/>
  <c r="T3462" i="6" s="1"/>
  <c r="U3462" i="6" s="1"/>
  <c r="S3131" i="6"/>
  <c r="T3131" i="6" s="1"/>
  <c r="U3131" i="6" s="1"/>
  <c r="S4259" i="6"/>
  <c r="T4259" i="6" s="1"/>
  <c r="U4259" i="6" s="1"/>
  <c r="S3666" i="6"/>
  <c r="T3666" i="6" s="1"/>
  <c r="U3666" i="6" s="1"/>
  <c r="S3502" i="6"/>
  <c r="T3502" i="6" s="1"/>
  <c r="U3502" i="6" s="1"/>
  <c r="S3235" i="6"/>
  <c r="T3235" i="6" s="1"/>
  <c r="U3235" i="6" s="1"/>
  <c r="S3023" i="6"/>
  <c r="T3023" i="6" s="1"/>
  <c r="U3023" i="6" s="1"/>
  <c r="S2774" i="6"/>
  <c r="T2774" i="6" s="1"/>
  <c r="U2774" i="6" s="1"/>
  <c r="S2325" i="6"/>
  <c r="T2325" i="6" s="1"/>
  <c r="U2325" i="6" s="1"/>
  <c r="S1596" i="6"/>
  <c r="T1596" i="6" s="1"/>
  <c r="U1596" i="6" s="1"/>
  <c r="T2281" i="6"/>
  <c r="U2281" i="6" s="1"/>
  <c r="T3809" i="6"/>
  <c r="U3809" i="6" s="1"/>
  <c r="T2387" i="6"/>
  <c r="S1865" i="6"/>
  <c r="T1865" i="6" s="1"/>
  <c r="U1865" i="6" s="1"/>
  <c r="S4779" i="6"/>
  <c r="T4779" i="6" s="1"/>
  <c r="U4779" i="6" s="1"/>
  <c r="S4619" i="6"/>
  <c r="T4619" i="6" s="1"/>
  <c r="U4619" i="6" s="1"/>
  <c r="S4247" i="6"/>
  <c r="T4247" i="6" s="1"/>
  <c r="U4247" i="6" s="1"/>
  <c r="S3915" i="6"/>
  <c r="T3915" i="6" s="1"/>
  <c r="U3915" i="6" s="1"/>
  <c r="S3835" i="6"/>
  <c r="T3835" i="6" s="1"/>
  <c r="U3835" i="6" s="1"/>
  <c r="S2277" i="6"/>
  <c r="T2277" i="6" s="1"/>
  <c r="U2277" i="6" s="1"/>
  <c r="S1981" i="6"/>
  <c r="T1981" i="6" s="1"/>
  <c r="U1981" i="6" s="1"/>
  <c r="S1893" i="6"/>
  <c r="T1893" i="6" s="1"/>
  <c r="S4851" i="6"/>
  <c r="T4851" i="6" s="1"/>
  <c r="U4851" i="6" s="1"/>
  <c r="S4555" i="6"/>
  <c r="T4555" i="6" s="1"/>
  <c r="U4555" i="6" s="1"/>
  <c r="S4339" i="6"/>
  <c r="T4339" i="6" s="1"/>
  <c r="U4339" i="6" s="1"/>
  <c r="S4207" i="6"/>
  <c r="T4207" i="6" s="1"/>
  <c r="U4207" i="6" s="1"/>
  <c r="S4162" i="6"/>
  <c r="T4162" i="6" s="1"/>
  <c r="U4162" i="6" s="1"/>
  <c r="S2982" i="6"/>
  <c r="T2982" i="6" s="1"/>
  <c r="U2982" i="6" s="1"/>
  <c r="S2918" i="6"/>
  <c r="T2918" i="6" s="1"/>
  <c r="U2918" i="6" s="1"/>
  <c r="S2854" i="6"/>
  <c r="T2854" i="6" s="1"/>
  <c r="U2854" i="6" s="1"/>
  <c r="S2790" i="6"/>
  <c r="T2790" i="6" s="1"/>
  <c r="U2790" i="6" s="1"/>
  <c r="S2498" i="6"/>
  <c r="T2498" i="6" s="1"/>
  <c r="U2498" i="6" s="1"/>
  <c r="S2414" i="6"/>
  <c r="T2414" i="6" s="1"/>
  <c r="S2010" i="6"/>
  <c r="T2010" i="6" s="1"/>
  <c r="U2010" i="6" s="1"/>
  <c r="S1730" i="6"/>
  <c r="T1730" i="6" s="1"/>
  <c r="U1730" i="6" s="1"/>
  <c r="S1654" i="6"/>
  <c r="T1654" i="6" s="1"/>
  <c r="U1654" i="6" s="1"/>
  <c r="S1606" i="6"/>
  <c r="T1606" i="6" s="1"/>
  <c r="U1606" i="6" s="1"/>
  <c r="S4763" i="6"/>
  <c r="T4763" i="6" s="1"/>
  <c r="U4763" i="6" s="1"/>
  <c r="S4651" i="6"/>
  <c r="T4651" i="6" s="1"/>
  <c r="U4651" i="6" s="1"/>
  <c r="S4483" i="6"/>
  <c r="T4483" i="6" s="1"/>
  <c r="U4483" i="6" s="1"/>
  <c r="S4355" i="6"/>
  <c r="T4355" i="6" s="1"/>
  <c r="U4355" i="6" s="1"/>
  <c r="S3967" i="6"/>
  <c r="T3967" i="6" s="1"/>
  <c r="U3967" i="6" s="1"/>
  <c r="S3315" i="6"/>
  <c r="T3315" i="6" s="1"/>
  <c r="U3315" i="6" s="1"/>
  <c r="S3255" i="6"/>
  <c r="T3255" i="6" s="1"/>
  <c r="U3255" i="6" s="1"/>
  <c r="S3191" i="6"/>
  <c r="T3191" i="6" s="1"/>
  <c r="U3191" i="6" s="1"/>
  <c r="S3127" i="6"/>
  <c r="T3127" i="6" s="1"/>
  <c r="U3127" i="6" s="1"/>
  <c r="S3063" i="6"/>
  <c r="T3063" i="6" s="1"/>
  <c r="U3063" i="6" s="1"/>
  <c r="S2371" i="6"/>
  <c r="T2371" i="6" s="1"/>
  <c r="U2371" i="6" s="1"/>
  <c r="S2247" i="6"/>
  <c r="T2247" i="6" s="1"/>
  <c r="U2247" i="6" s="1"/>
  <c r="S1731" i="6"/>
  <c r="T1731" i="6" s="1"/>
  <c r="U1731" i="6" s="1"/>
  <c r="S1595" i="6"/>
  <c r="T1595" i="6" s="1"/>
  <c r="U1595" i="6" s="1"/>
  <c r="S2404" i="6"/>
  <c r="T2404" i="6" s="1"/>
  <c r="U2404" i="6" s="1"/>
  <c r="S2292" i="6"/>
  <c r="T2292" i="6" s="1"/>
  <c r="U2292" i="6" s="1"/>
  <c r="S1988" i="6"/>
  <c r="T1988" i="6" s="1"/>
  <c r="U1988" i="6" s="1"/>
  <c r="S1892" i="6"/>
  <c r="T1892" i="6" s="1"/>
  <c r="U1892" i="6" s="1"/>
  <c r="S1584" i="6"/>
  <c r="T1584" i="6" s="1"/>
  <c r="U1584" i="6" s="1"/>
  <c r="S1603" i="6"/>
  <c r="T1603" i="6" s="1"/>
  <c r="U1603" i="6" s="1"/>
  <c r="S3408" i="6"/>
  <c r="T3408" i="6" s="1"/>
  <c r="U3408" i="6" s="1"/>
  <c r="S3348" i="6"/>
  <c r="T3348" i="6" s="1"/>
  <c r="U3348" i="6" s="1"/>
  <c r="S3776" i="6"/>
  <c r="T3776" i="6" s="1"/>
  <c r="U3776" i="6" s="1"/>
  <c r="S4895" i="6"/>
  <c r="T4895" i="6" s="1"/>
  <c r="U4895" i="6" s="1"/>
  <c r="S4639" i="6"/>
  <c r="T4639" i="6" s="1"/>
  <c r="U4639" i="6" s="1"/>
  <c r="S4383" i="6"/>
  <c r="T4383" i="6" s="1"/>
  <c r="U4383" i="6" s="1"/>
  <c r="S4711" i="6"/>
  <c r="T4711" i="6" s="1"/>
  <c r="U4711" i="6" s="1"/>
  <c r="S4463" i="6"/>
  <c r="T4463" i="6" s="1"/>
  <c r="U4463" i="6" s="1"/>
  <c r="S4182" i="6"/>
  <c r="T4182" i="6" s="1"/>
  <c r="U4182" i="6" s="1"/>
  <c r="S3586" i="6"/>
  <c r="T3586" i="6" s="1"/>
  <c r="U3586" i="6" s="1"/>
  <c r="S3306" i="6"/>
  <c r="T3306" i="6" s="1"/>
  <c r="U3306" i="6" s="1"/>
  <c r="S3051" i="6"/>
  <c r="T3051" i="6" s="1"/>
  <c r="U3051" i="6" s="1"/>
  <c r="S4174" i="6"/>
  <c r="T4174" i="6" s="1"/>
  <c r="U4174" i="6" s="1"/>
  <c r="S3606" i="6"/>
  <c r="T3606" i="6" s="1"/>
  <c r="U3606" i="6" s="1"/>
  <c r="S3155" i="6"/>
  <c r="T3155" i="6" s="1"/>
  <c r="U3155" i="6" s="1"/>
  <c r="S2981" i="6"/>
  <c r="T2981" i="6" s="1"/>
  <c r="U2981" i="6" s="1"/>
  <c r="S2627" i="6"/>
  <c r="T2627" i="6" s="1"/>
  <c r="U2627" i="6" s="1"/>
  <c r="S2095" i="6"/>
  <c r="T2095" i="6" s="1"/>
  <c r="U2095" i="6" s="1"/>
  <c r="S1869" i="6"/>
  <c r="T1869" i="6" s="1"/>
  <c r="U1869" i="6" s="1"/>
  <c r="S1526" i="6"/>
  <c r="T1526" i="6" s="1"/>
  <c r="U1526" i="6" s="1"/>
  <c r="S2922" i="6"/>
  <c r="T2922" i="6" s="1"/>
  <c r="U2922" i="6" s="1"/>
  <c r="S2446" i="6"/>
  <c r="T2446" i="6" s="1"/>
  <c r="U2446" i="6" s="1"/>
  <c r="S2030" i="6"/>
  <c r="T2030" i="6" s="1"/>
  <c r="U2030" i="6" s="1"/>
  <c r="S3707" i="6"/>
  <c r="T3707" i="6" s="1"/>
  <c r="U3707" i="6" s="1"/>
  <c r="S3450" i="6"/>
  <c r="T3450" i="6" s="1"/>
  <c r="U3450" i="6" s="1"/>
  <c r="S2969" i="6"/>
  <c r="T2969" i="6" s="1"/>
  <c r="U2969" i="6" s="1"/>
  <c r="S2482" i="6"/>
  <c r="T2482" i="6" s="1"/>
  <c r="U2482" i="6" s="1"/>
  <c r="S1897" i="6"/>
  <c r="T1897" i="6" s="1"/>
  <c r="S3376" i="6"/>
  <c r="T3376" i="6" s="1"/>
  <c r="U3376" i="6" s="1"/>
  <c r="S3392" i="6"/>
  <c r="T3392" i="6" s="1"/>
  <c r="U3392" i="6" s="1"/>
  <c r="S3396" i="6"/>
  <c r="T3396" i="6" s="1"/>
  <c r="U3396" i="6" s="1"/>
  <c r="S3426" i="6"/>
  <c r="T3426" i="6" s="1"/>
  <c r="U3426" i="6" s="1"/>
  <c r="S2418" i="6"/>
  <c r="T2418" i="6" s="1"/>
  <c r="U2418" i="6" s="1"/>
  <c r="S4879" i="6"/>
  <c r="T4879" i="6" s="1"/>
  <c r="U4879" i="6" s="1"/>
  <c r="S4623" i="6"/>
  <c r="T4623" i="6" s="1"/>
  <c r="U4623" i="6" s="1"/>
  <c r="S4363" i="6"/>
  <c r="T4363" i="6" s="1"/>
  <c r="U4363" i="6" s="1"/>
  <c r="S4695" i="6"/>
  <c r="T4695" i="6" s="1"/>
  <c r="U4695" i="6" s="1"/>
  <c r="S3743" i="6"/>
  <c r="T3743" i="6" s="1"/>
  <c r="U3743" i="6" s="1"/>
  <c r="S3526" i="6"/>
  <c r="T3526" i="6" s="1"/>
  <c r="U3526" i="6" s="1"/>
  <c r="S4158" i="6"/>
  <c r="T4158" i="6" s="1"/>
  <c r="U4158" i="6" s="1"/>
  <c r="S3602" i="6"/>
  <c r="T3602" i="6" s="1"/>
  <c r="U3602" i="6" s="1"/>
  <c r="S2048" i="6"/>
  <c r="T2048" i="6" s="1"/>
  <c r="U2048" i="6" s="1"/>
  <c r="S1862" i="6"/>
  <c r="T1862" i="6" s="1"/>
  <c r="U1862" i="6" s="1"/>
  <c r="S2450" i="6"/>
  <c r="T2450" i="6" s="1"/>
  <c r="S4871" i="6"/>
  <c r="T4871" i="6" s="1"/>
  <c r="U4871" i="6" s="1"/>
  <c r="S3542" i="6"/>
  <c r="T3542" i="6" s="1"/>
  <c r="U3542" i="6" s="1"/>
  <c r="S2391" i="6"/>
  <c r="T2391" i="6" s="1"/>
  <c r="U2391" i="6" s="1"/>
  <c r="S3731" i="6"/>
  <c r="T3731" i="6" s="1"/>
  <c r="U3731" i="6" s="1"/>
  <c r="S1523" i="6"/>
  <c r="T1523" i="6" s="1"/>
  <c r="U1523" i="6" s="1"/>
  <c r="S3911" i="6"/>
  <c r="T3911" i="6" s="1"/>
  <c r="U3911" i="6" s="1"/>
  <c r="S4391" i="6"/>
  <c r="T4391" i="6" s="1"/>
  <c r="U4391" i="6" s="1"/>
  <c r="S3987" i="6"/>
  <c r="T3987" i="6" s="1"/>
  <c r="U3987" i="6" s="1"/>
  <c r="S4563" i="6"/>
  <c r="T4563" i="6" s="1"/>
  <c r="U4563" i="6" s="1"/>
  <c r="S1742" i="6"/>
  <c r="T1742" i="6" s="1"/>
  <c r="U1742" i="6" s="1"/>
  <c r="S4659" i="6"/>
  <c r="T4659" i="6" s="1"/>
  <c r="U4659" i="6" s="1"/>
  <c r="S3703" i="6"/>
  <c r="T3703" i="6" s="1"/>
  <c r="U3703" i="6" s="1"/>
  <c r="S3071" i="6"/>
  <c r="T3071" i="6" s="1"/>
  <c r="U3071" i="6" s="1"/>
  <c r="S1908" i="6"/>
  <c r="T1908" i="6" s="1"/>
  <c r="U1908" i="6" s="1"/>
  <c r="S1896" i="6"/>
  <c r="T1896" i="6" s="1"/>
  <c r="U1896" i="6" s="1"/>
  <c r="S4687" i="6"/>
  <c r="T4687" i="6" s="1"/>
  <c r="U4687" i="6" s="1"/>
  <c r="S3919" i="6"/>
  <c r="T3919" i="6" s="1"/>
  <c r="U3919" i="6" s="1"/>
  <c r="S2554" i="6"/>
  <c r="T2554" i="6" s="1"/>
  <c r="U2554" i="6" s="1"/>
  <c r="T4643" i="6"/>
  <c r="U4643" i="6" s="1"/>
  <c r="T4019" i="6"/>
  <c r="U4019" i="6" s="1"/>
  <c r="T4859" i="6"/>
  <c r="U4859" i="6" s="1"/>
  <c r="T2994" i="6"/>
  <c r="U2994" i="6" s="1"/>
  <c r="T2734" i="6"/>
  <c r="U2734" i="6" s="1"/>
  <c r="T4803" i="6"/>
  <c r="U4803" i="6" s="1"/>
  <c r="T3135" i="6"/>
  <c r="U3135" i="6" s="1"/>
  <c r="T1599" i="6"/>
  <c r="U1599" i="6" s="1"/>
  <c r="T1992" i="6"/>
  <c r="U1992" i="6" s="1"/>
  <c r="S1738" i="6"/>
  <c r="T1738" i="6" s="1"/>
  <c r="U1738" i="6" s="1"/>
  <c r="S3386" i="6"/>
  <c r="T3386" i="6" s="1"/>
  <c r="U3386" i="6" s="1"/>
  <c r="S4607" i="6"/>
  <c r="T4607" i="6" s="1"/>
  <c r="U4607" i="6" s="1"/>
  <c r="S4679" i="6"/>
  <c r="T4679" i="6" s="1"/>
  <c r="U4679" i="6" s="1"/>
  <c r="S4431" i="6"/>
  <c r="T4431" i="6" s="1"/>
  <c r="U4431" i="6" s="1"/>
  <c r="S3522" i="6"/>
  <c r="T3522" i="6" s="1"/>
  <c r="U3522" i="6" s="1"/>
  <c r="S3598" i="6"/>
  <c r="T3598" i="6" s="1"/>
  <c r="U3598" i="6" s="1"/>
  <c r="S3123" i="6"/>
  <c r="T3123" i="6" s="1"/>
  <c r="U3123" i="6" s="1"/>
  <c r="S2454" i="6"/>
  <c r="T2454" i="6" s="1"/>
  <c r="U2454" i="6" s="1"/>
  <c r="S1662" i="6"/>
  <c r="T1662" i="6" s="1"/>
  <c r="U1662" i="6" s="1"/>
  <c r="S2890" i="6"/>
  <c r="T2890" i="6" s="1"/>
  <c r="U2890" i="6" s="1"/>
  <c r="S2022" i="6"/>
  <c r="T2022" i="6" s="1"/>
  <c r="U2022" i="6" s="1"/>
  <c r="S1860" i="6"/>
  <c r="T1860" i="6" s="1"/>
  <c r="U1860" i="6" s="1"/>
  <c r="S4891" i="6"/>
  <c r="T4891" i="6" s="1"/>
  <c r="U4891" i="6" s="1"/>
  <c r="S4715" i="6"/>
  <c r="T4715" i="6" s="1"/>
  <c r="U4715" i="6" s="1"/>
  <c r="S4467" i="6"/>
  <c r="T4467" i="6" s="1"/>
  <c r="U4467" i="6" s="1"/>
  <c r="S4103" i="6"/>
  <c r="T4103" i="6" s="1"/>
  <c r="U4103" i="6" s="1"/>
  <c r="S4067" i="6"/>
  <c r="T4067" i="6" s="1"/>
  <c r="U4067" i="6" s="1"/>
  <c r="S4035" i="6"/>
  <c r="T4035" i="6" s="1"/>
  <c r="U4035" i="6" s="1"/>
  <c r="S4003" i="6"/>
  <c r="T4003" i="6" s="1"/>
  <c r="U4003" i="6" s="1"/>
  <c r="S3971" i="6"/>
  <c r="T3971" i="6" s="1"/>
  <c r="U3971" i="6" s="1"/>
  <c r="S3891" i="6"/>
  <c r="T3891" i="6" s="1"/>
  <c r="U3891" i="6" s="1"/>
  <c r="S4121" i="6"/>
  <c r="T4121" i="6" s="1"/>
  <c r="U4121" i="6" s="1"/>
  <c r="S2949" i="6"/>
  <c r="T2949" i="6" s="1"/>
  <c r="U2949" i="6" s="1"/>
  <c r="S2241" i="6"/>
  <c r="T2241" i="6" s="1"/>
  <c r="U2241" i="6" s="1"/>
  <c r="S1937" i="6"/>
  <c r="T1937" i="6" s="1"/>
  <c r="U1937" i="6" s="1"/>
  <c r="S1693" i="6"/>
  <c r="T1693" i="6" s="1"/>
  <c r="U1693" i="6" s="1"/>
  <c r="S4675" i="6"/>
  <c r="T4675" i="6" s="1"/>
  <c r="U4675" i="6" s="1"/>
  <c r="S4515" i="6"/>
  <c r="T4515" i="6" s="1"/>
  <c r="U4515" i="6" s="1"/>
  <c r="S4295" i="6"/>
  <c r="T4295" i="6" s="1"/>
  <c r="U4295" i="6" s="1"/>
  <c r="S4202" i="6"/>
  <c r="T4202" i="6" s="1"/>
  <c r="U4202" i="6" s="1"/>
  <c r="S4138" i="6"/>
  <c r="T4138" i="6" s="1"/>
  <c r="U4138" i="6" s="1"/>
  <c r="S2958" i="6"/>
  <c r="T2958" i="6" s="1"/>
  <c r="U2958" i="6" s="1"/>
  <c r="S2894" i="6"/>
  <c r="T2894" i="6" s="1"/>
  <c r="U2894" i="6" s="1"/>
  <c r="S2830" i="6"/>
  <c r="T2830" i="6" s="1"/>
  <c r="U2830" i="6" s="1"/>
  <c r="S2766" i="6"/>
  <c r="T2766" i="6" s="1"/>
  <c r="U2766" i="6" s="1"/>
  <c r="S2546" i="6"/>
  <c r="T2546" i="6" s="1"/>
  <c r="U2546" i="6" s="1"/>
  <c r="S2462" i="6"/>
  <c r="T2462" i="6" s="1"/>
  <c r="U2462" i="6" s="1"/>
  <c r="S2394" i="6"/>
  <c r="T2394" i="6" s="1"/>
  <c r="U2394" i="6" s="1"/>
  <c r="S1998" i="6"/>
  <c r="T1998" i="6" s="1"/>
  <c r="U1998" i="6" s="1"/>
  <c r="S4915" i="6"/>
  <c r="T4915" i="6" s="1"/>
  <c r="U4915" i="6" s="1"/>
  <c r="S4739" i="6"/>
  <c r="T4739" i="6" s="1"/>
  <c r="U4739" i="6" s="1"/>
  <c r="S4579" i="6"/>
  <c r="T4579" i="6" s="1"/>
  <c r="U4579" i="6" s="1"/>
  <c r="S4423" i="6"/>
  <c r="T4423" i="6" s="1"/>
  <c r="U4423" i="6" s="1"/>
  <c r="S4311" i="6"/>
  <c r="T4311" i="6" s="1"/>
  <c r="U4311" i="6" s="1"/>
  <c r="S3867" i="6"/>
  <c r="T3867" i="6" s="1"/>
  <c r="U3867" i="6" s="1"/>
  <c r="S3295" i="6"/>
  <c r="T3295" i="6" s="1"/>
  <c r="U3295" i="6" s="1"/>
  <c r="S3231" i="6"/>
  <c r="T3231" i="6" s="1"/>
  <c r="U3231" i="6" s="1"/>
  <c r="S3167" i="6"/>
  <c r="T3167" i="6" s="1"/>
  <c r="U3167" i="6" s="1"/>
  <c r="S3103" i="6"/>
  <c r="T3103" i="6" s="1"/>
  <c r="U3103" i="6" s="1"/>
  <c r="S2311" i="6"/>
  <c r="T2311" i="6" s="1"/>
  <c r="U2311" i="6" s="1"/>
  <c r="S1715" i="6"/>
  <c r="T1715" i="6" s="1"/>
  <c r="U1715" i="6" s="1"/>
  <c r="S3772" i="6"/>
  <c r="T3772" i="6" s="1"/>
  <c r="U3772" i="6" s="1"/>
  <c r="S2344" i="6"/>
  <c r="T2344" i="6" s="1"/>
  <c r="U2344" i="6" s="1"/>
  <c r="S2008" i="6"/>
  <c r="T2008" i="6" s="1"/>
  <c r="U2008" i="6" s="1"/>
  <c r="S1864" i="6"/>
  <c r="T1864" i="6" s="1"/>
  <c r="U1864" i="6" s="1"/>
  <c r="S3368" i="6"/>
  <c r="T3368" i="6" s="1"/>
  <c r="U3368" i="6" s="1"/>
  <c r="S2296" i="6"/>
  <c r="T2296" i="6" s="1"/>
  <c r="U2296" i="6" s="1"/>
  <c r="S1506" i="6"/>
  <c r="T1506" i="6" s="1"/>
  <c r="U1506" i="6" s="1"/>
  <c r="S3404" i="6"/>
  <c r="T3404" i="6" s="1"/>
  <c r="U3404" i="6" s="1"/>
  <c r="S3768" i="6"/>
  <c r="T3768" i="6" s="1"/>
  <c r="U3768" i="6" s="1"/>
  <c r="S1726" i="6"/>
  <c r="T1726" i="6" s="1"/>
  <c r="U1726" i="6" s="1"/>
  <c r="S4735" i="6"/>
  <c r="T4735" i="6" s="1"/>
  <c r="U4735" i="6" s="1"/>
  <c r="S4479" i="6"/>
  <c r="T4479" i="6" s="1"/>
  <c r="U4479" i="6" s="1"/>
  <c r="S4807" i="6"/>
  <c r="T4807" i="6" s="1"/>
  <c r="U4807" i="6" s="1"/>
  <c r="S4551" i="6"/>
  <c r="T4551" i="6" s="1"/>
  <c r="U4551" i="6" s="1"/>
  <c r="S4219" i="6"/>
  <c r="T4219" i="6" s="1"/>
  <c r="U4219" i="6" s="1"/>
  <c r="S3614" i="6"/>
  <c r="T3614" i="6" s="1"/>
  <c r="U3614" i="6" s="1"/>
  <c r="S3430" i="6"/>
  <c r="T3430" i="6" s="1"/>
  <c r="U3430" i="6" s="1"/>
  <c r="S3147" i="6"/>
  <c r="T3147" i="6" s="1"/>
  <c r="U3147" i="6" s="1"/>
  <c r="S4275" i="6"/>
  <c r="T4275" i="6" s="1"/>
  <c r="U4275" i="6" s="1"/>
  <c r="S3670" i="6"/>
  <c r="T3670" i="6" s="1"/>
  <c r="U3670" i="6" s="1"/>
  <c r="S3506" i="6"/>
  <c r="T3506" i="6" s="1"/>
  <c r="U3506" i="6" s="1"/>
  <c r="S3251" i="6"/>
  <c r="T3251" i="6" s="1"/>
  <c r="U3251" i="6" s="1"/>
  <c r="T2997" i="6"/>
  <c r="U2997" i="6" s="1"/>
  <c r="T1928" i="6"/>
  <c r="U1928" i="6" s="1"/>
  <c r="T1544" i="6"/>
  <c r="U1544" i="6" s="1"/>
  <c r="S2966" i="6"/>
  <c r="T2966" i="6" s="1"/>
  <c r="U2966" i="6" s="1"/>
  <c r="S2758" i="6"/>
  <c r="T2758" i="6" s="1"/>
  <c r="U2758" i="6" s="1"/>
  <c r="S2239" i="6"/>
  <c r="T2239" i="6" s="1"/>
  <c r="U2239" i="6" s="1"/>
  <c r="S3847" i="6"/>
  <c r="T3847" i="6" s="1"/>
  <c r="U3847" i="6" s="1"/>
  <c r="S3546" i="6"/>
  <c r="T3546" i="6" s="1"/>
  <c r="U3546" i="6" s="1"/>
  <c r="S3715" i="6"/>
  <c r="T3715" i="6" s="1"/>
  <c r="U3715" i="6" s="1"/>
  <c r="S1873" i="6"/>
  <c r="T1873" i="6" s="1"/>
  <c r="U1873" i="6" s="1"/>
  <c r="S3005" i="6"/>
  <c r="T3005" i="6" s="1"/>
  <c r="U3005" i="6" s="1"/>
  <c r="S2324" i="6"/>
  <c r="T2324" i="6" s="1"/>
  <c r="U2324" i="6" s="1"/>
  <c r="S3410" i="6"/>
  <c r="T3410" i="6" s="1"/>
  <c r="U3410" i="6" s="1"/>
  <c r="S1722" i="6"/>
  <c r="T1722" i="6" s="1"/>
  <c r="U1722" i="6" s="1"/>
  <c r="S4911" i="6"/>
  <c r="T4911" i="6" s="1"/>
  <c r="U4911" i="6" s="1"/>
  <c r="S4655" i="6"/>
  <c r="T4655" i="6" s="1"/>
  <c r="U4655" i="6" s="1"/>
  <c r="S4395" i="6"/>
  <c r="T4395" i="6" s="1"/>
  <c r="U4395" i="6" s="1"/>
  <c r="S4475" i="6"/>
  <c r="T4475" i="6" s="1"/>
  <c r="U4475" i="6" s="1"/>
  <c r="T4198" i="6"/>
  <c r="U4198" i="6" s="1"/>
  <c r="S3307" i="6"/>
  <c r="T3307" i="6" s="1"/>
  <c r="U3307" i="6" s="1"/>
  <c r="S4190" i="6"/>
  <c r="T4190" i="6" s="1"/>
  <c r="U4190" i="6" s="1"/>
  <c r="S3630" i="6"/>
  <c r="T3630" i="6" s="1"/>
  <c r="U3630" i="6" s="1"/>
  <c r="S3171" i="6"/>
  <c r="T3171" i="6" s="1"/>
  <c r="U3171" i="6" s="1"/>
  <c r="S2986" i="6"/>
  <c r="T2986" i="6" s="1"/>
  <c r="U2986" i="6" s="1"/>
  <c r="S2635" i="6"/>
  <c r="T2635" i="6" s="1"/>
  <c r="U2635" i="6" s="1"/>
  <c r="S2213" i="6"/>
  <c r="T2213" i="6" s="1"/>
  <c r="U2213" i="6" s="1"/>
  <c r="S1881" i="6"/>
  <c r="T1881" i="6" s="1"/>
  <c r="U1881" i="6" s="1"/>
  <c r="S1536" i="6"/>
  <c r="T1536" i="6" s="1"/>
  <c r="U1536" i="6" s="1"/>
  <c r="S2962" i="6"/>
  <c r="T2962" i="6" s="1"/>
  <c r="U2962" i="6" s="1"/>
  <c r="S2746" i="6"/>
  <c r="T2746" i="6" s="1"/>
  <c r="U2746" i="6" s="1"/>
  <c r="S2229" i="6"/>
  <c r="T2229" i="6" s="1"/>
  <c r="U2229" i="6" s="1"/>
  <c r="S3530" i="6"/>
  <c r="T3530" i="6" s="1"/>
  <c r="U3530" i="6" s="1"/>
  <c r="S2998" i="6"/>
  <c r="T2998" i="6" s="1"/>
  <c r="U2998" i="6" s="1"/>
  <c r="S2208" i="6"/>
  <c r="T2208" i="6" s="1"/>
  <c r="U2208" i="6" s="1"/>
  <c r="S2316" i="6"/>
  <c r="T2316" i="6" s="1"/>
  <c r="U2316" i="6" s="1"/>
  <c r="S4899" i="6"/>
  <c r="T4899" i="6" s="1"/>
  <c r="U4899" i="6" s="1"/>
  <c r="S4723" i="6"/>
  <c r="T4723" i="6" s="1"/>
  <c r="U4723" i="6" s="1"/>
  <c r="S4571" i="6"/>
  <c r="T4571" i="6" s="1"/>
  <c r="U4571" i="6" s="1"/>
  <c r="S4107" i="6"/>
  <c r="T4107" i="6" s="1"/>
  <c r="U4107" i="6" s="1"/>
  <c r="S4071" i="6"/>
  <c r="T4071" i="6" s="1"/>
  <c r="U4071" i="6" s="1"/>
  <c r="S4039" i="6"/>
  <c r="T4039" i="6" s="1"/>
  <c r="U4039" i="6" s="1"/>
  <c r="S4007" i="6"/>
  <c r="T4007" i="6" s="1"/>
  <c r="U4007" i="6" s="1"/>
  <c r="S3975" i="6"/>
  <c r="T3975" i="6" s="1"/>
  <c r="U3975" i="6" s="1"/>
  <c r="S3899" i="6"/>
  <c r="T3899" i="6" s="1"/>
  <c r="U3899" i="6" s="1"/>
  <c r="S3819" i="6"/>
  <c r="T3819" i="6" s="1"/>
  <c r="U3819" i="6" s="1"/>
  <c r="S2253" i="6"/>
  <c r="T2253" i="6" s="1"/>
  <c r="U2253" i="6" s="1"/>
  <c r="S1949" i="6"/>
  <c r="T1949" i="6" s="1"/>
  <c r="U1949" i="6" s="1"/>
  <c r="S1697" i="6"/>
  <c r="T1697" i="6" s="1"/>
  <c r="U1697" i="6" s="1"/>
  <c r="S4787" i="6"/>
  <c r="T4787" i="6" s="1"/>
  <c r="U4787" i="6" s="1"/>
  <c r="S4535" i="6"/>
  <c r="T4535" i="6" s="1"/>
  <c r="U4535" i="6" s="1"/>
  <c r="S4307" i="6"/>
  <c r="T4307" i="6" s="1"/>
  <c r="U4307" i="6" s="1"/>
  <c r="S1470" i="6"/>
  <c r="T1470" i="6" s="1"/>
  <c r="U1470" i="6" s="1"/>
  <c r="S4146" i="6"/>
  <c r="T4146" i="6" s="1"/>
  <c r="U4146" i="6" s="1"/>
  <c r="S2970" i="6"/>
  <c r="T2970" i="6" s="1"/>
  <c r="U2970" i="6" s="1"/>
  <c r="S2902" i="6"/>
  <c r="T2902" i="6" s="1"/>
  <c r="U2902" i="6" s="1"/>
  <c r="S2770" i="6"/>
  <c r="T2770" i="6" s="1"/>
  <c r="U2770" i="6" s="1"/>
  <c r="S2550" i="6"/>
  <c r="T2550" i="6" s="1"/>
  <c r="U2550" i="6" s="1"/>
  <c r="S2478" i="6"/>
  <c r="T2478" i="6" s="1"/>
  <c r="U2478" i="6" s="1"/>
  <c r="S2406" i="6"/>
  <c r="T2406" i="6" s="1"/>
  <c r="U2406" i="6" s="1"/>
  <c r="S2002" i="6"/>
  <c r="T2002" i="6" s="1"/>
  <c r="U2002" i="6" s="1"/>
  <c r="S1642" i="6"/>
  <c r="T1642" i="6" s="1"/>
  <c r="U1642" i="6" s="1"/>
  <c r="S1490" i="6"/>
  <c r="T1490" i="6" s="1"/>
  <c r="U1490" i="6" s="1"/>
  <c r="S4747" i="6"/>
  <c r="T4747" i="6" s="1"/>
  <c r="U4747" i="6" s="1"/>
  <c r="S4587" i="6"/>
  <c r="T4587" i="6" s="1"/>
  <c r="U4587" i="6" s="1"/>
  <c r="S4451" i="6"/>
  <c r="T4451" i="6" s="1"/>
  <c r="U4451" i="6" s="1"/>
  <c r="S4323" i="6"/>
  <c r="T4323" i="6" s="1"/>
  <c r="U4323" i="6" s="1"/>
  <c r="S3931" i="6"/>
  <c r="T3931" i="6" s="1"/>
  <c r="U3931" i="6" s="1"/>
  <c r="S3303" i="6"/>
  <c r="T3303" i="6" s="1"/>
  <c r="S3239" i="6"/>
  <c r="T3239" i="6" s="1"/>
  <c r="U3239" i="6" s="1"/>
  <c r="S3175" i="6"/>
  <c r="T3175" i="6" s="1"/>
  <c r="U3175" i="6" s="1"/>
  <c r="S3111" i="6"/>
  <c r="T3111" i="6" s="1"/>
  <c r="U3111" i="6" s="1"/>
  <c r="S3047" i="6"/>
  <c r="T3047" i="6" s="1"/>
  <c r="U3047" i="6" s="1"/>
  <c r="S2355" i="6"/>
  <c r="T2355" i="6" s="1"/>
  <c r="U2355" i="6" s="1"/>
  <c r="S2215" i="6"/>
  <c r="T2215" i="6" s="1"/>
  <c r="U2215" i="6" s="1"/>
  <c r="S1719" i="6"/>
  <c r="T1719" i="6" s="1"/>
  <c r="U1719" i="6" s="1"/>
  <c r="S3788" i="6"/>
  <c r="T3788" i="6" s="1"/>
  <c r="U3788" i="6" s="1"/>
  <c r="S2348" i="6"/>
  <c r="T2348" i="6" s="1"/>
  <c r="U2348" i="6" s="1"/>
  <c r="S2012" i="6"/>
  <c r="T2012" i="6" s="1"/>
  <c r="U2012" i="6" s="1"/>
  <c r="S1960" i="6"/>
  <c r="T1960" i="6" s="1"/>
  <c r="U1960" i="6" s="1"/>
  <c r="S1876" i="6"/>
  <c r="T1876" i="6" s="1"/>
  <c r="U1876" i="6" s="1"/>
  <c r="S1528" i="6"/>
  <c r="T1528" i="6" s="1"/>
  <c r="U1528" i="6" s="1"/>
  <c r="S2989" i="6"/>
  <c r="T2989" i="6" s="1"/>
  <c r="U2989" i="6" s="1"/>
  <c r="S2119" i="6"/>
  <c r="T2119" i="6" s="1"/>
  <c r="U2119" i="6" s="1"/>
  <c r="S2251" i="6"/>
  <c r="T2251" i="6" s="1"/>
  <c r="U2251" i="6" s="1"/>
  <c r="S3402" i="6"/>
  <c r="T3402" i="6" s="1"/>
  <c r="U3402" i="6" s="1"/>
  <c r="S3805" i="6"/>
  <c r="T3805" i="6" s="1"/>
  <c r="U3805" i="6" s="1"/>
  <c r="S2267" i="6"/>
  <c r="T2267" i="6" s="1"/>
  <c r="U2267" i="6" s="1"/>
  <c r="S4831" i="6"/>
  <c r="T4831" i="6" s="1"/>
  <c r="U4831" i="6" s="1"/>
  <c r="S4575" i="6"/>
  <c r="T4575" i="6" s="1"/>
  <c r="U4575" i="6" s="1"/>
  <c r="S4903" i="6"/>
  <c r="T4903" i="6" s="1"/>
  <c r="U4903" i="6" s="1"/>
  <c r="S4399" i="6"/>
  <c r="T4399" i="6" s="1"/>
  <c r="U4399" i="6" s="1"/>
  <c r="S3780" i="6"/>
  <c r="T3780" i="6" s="1"/>
  <c r="U3780" i="6" s="1"/>
  <c r="S3550" i="6"/>
  <c r="T3550" i="6" s="1"/>
  <c r="U3550" i="6" s="1"/>
  <c r="S3243" i="6"/>
  <c r="T3243" i="6" s="1"/>
  <c r="U3243" i="6" s="1"/>
  <c r="S4367" i="6"/>
  <c r="T4367" i="6" s="1"/>
  <c r="U4367" i="6" s="1"/>
  <c r="S3764" i="6"/>
  <c r="T3764" i="6" s="1"/>
  <c r="U3764" i="6" s="1"/>
  <c r="S3570" i="6"/>
  <c r="T3570" i="6" s="1"/>
  <c r="U3570" i="6" s="1"/>
  <c r="S3323" i="6"/>
  <c r="T3323" i="6" s="1"/>
  <c r="U3323" i="6" s="1"/>
  <c r="S3091" i="6"/>
  <c r="T3091" i="6" s="1"/>
  <c r="U3091" i="6" s="1"/>
  <c r="S2882" i="6"/>
  <c r="T2882" i="6" s="1"/>
  <c r="U2882" i="6" s="1"/>
  <c r="S2470" i="6"/>
  <c r="T2470" i="6" s="1"/>
  <c r="U2470" i="6" s="1"/>
  <c r="S2036" i="6"/>
  <c r="T2036" i="6" s="1"/>
  <c r="U2036" i="6" s="1"/>
  <c r="S1706" i="6"/>
  <c r="T1706" i="6" s="1"/>
  <c r="U1706" i="6" s="1"/>
  <c r="S1532" i="6"/>
  <c r="T1532" i="6" s="1"/>
  <c r="U1532" i="6" s="1"/>
  <c r="S2858" i="6"/>
  <c r="T2858" i="6" s="1"/>
  <c r="U2858" i="6" s="1"/>
  <c r="S1969" i="6"/>
  <c r="T1969" i="6" s="1"/>
  <c r="U1969" i="6" s="1"/>
  <c r="S3943" i="6"/>
  <c r="T3943" i="6" s="1"/>
  <c r="U3943" i="6" s="1"/>
  <c r="S3642" i="6"/>
  <c r="T3642" i="6" s="1"/>
  <c r="U3642" i="6" s="1"/>
  <c r="S3033" i="6"/>
  <c r="T3033" i="6" s="1"/>
  <c r="U3033" i="6" s="1"/>
  <c r="S2474" i="6"/>
  <c r="T2474" i="6" s="1"/>
  <c r="U2474" i="6" s="1"/>
  <c r="S2490" i="6"/>
  <c r="T2490" i="6" s="1"/>
  <c r="U2490" i="6" s="1"/>
  <c r="S1775" i="6"/>
  <c r="T1775" i="6" s="1"/>
  <c r="U1775" i="6" s="1"/>
  <c r="S3340" i="6"/>
  <c r="T3340" i="6" s="1"/>
  <c r="U3340" i="6" s="1"/>
  <c r="S2957" i="6"/>
  <c r="T2957" i="6" s="1"/>
  <c r="U2957" i="6" s="1"/>
  <c r="S2263" i="6"/>
  <c r="T2263" i="6" s="1"/>
  <c r="U2263" i="6" s="1"/>
  <c r="S4815" i="6"/>
  <c r="T4815" i="6" s="1"/>
  <c r="U4815" i="6" s="1"/>
  <c r="S4559" i="6"/>
  <c r="T4559" i="6" s="1"/>
  <c r="U4559" i="6" s="1"/>
  <c r="S4887" i="6"/>
  <c r="T4887" i="6" s="1"/>
  <c r="U4887" i="6" s="1"/>
  <c r="S4631" i="6"/>
  <c r="T4631" i="6" s="1"/>
  <c r="U4631" i="6" s="1"/>
  <c r="T4299" i="6"/>
  <c r="U4299" i="6" s="1"/>
  <c r="T3654" i="6"/>
  <c r="U3654" i="6" s="1"/>
  <c r="S4615" i="6"/>
  <c r="T4615" i="6" s="1"/>
  <c r="U4615" i="6" s="1"/>
  <c r="S3211" i="6"/>
  <c r="T3211" i="6" s="1"/>
  <c r="U3211" i="6" s="1"/>
  <c r="S3314" i="6"/>
  <c r="T3314" i="6" s="1"/>
  <c r="U3314" i="6" s="1"/>
  <c r="S2024" i="6"/>
  <c r="T2024" i="6" s="1"/>
  <c r="U2024" i="6" s="1"/>
  <c r="S3398" i="6"/>
  <c r="T3398" i="6" s="1"/>
  <c r="U3398" i="6" s="1"/>
  <c r="S4855" i="6"/>
  <c r="T4855" i="6" s="1"/>
  <c r="U4855" i="6" s="1"/>
  <c r="S3538" i="6"/>
  <c r="T3538" i="6" s="1"/>
  <c r="U3538" i="6" s="1"/>
  <c r="S2826" i="6"/>
  <c r="T2826" i="6" s="1"/>
  <c r="U2826" i="6" s="1"/>
  <c r="S3610" i="6"/>
  <c r="T3610" i="6" s="1"/>
  <c r="U3610" i="6" s="1"/>
  <c r="S4083" i="6"/>
  <c r="T4083" i="6" s="1"/>
  <c r="U4083" i="6" s="1"/>
  <c r="S3923" i="6"/>
  <c r="T3923" i="6" s="1"/>
  <c r="U3923" i="6" s="1"/>
  <c r="S4359" i="6"/>
  <c r="T4359" i="6" s="1"/>
  <c r="U4359" i="6" s="1"/>
  <c r="S2930" i="6"/>
  <c r="T2930" i="6" s="1"/>
  <c r="U2930" i="6" s="1"/>
  <c r="S1658" i="6"/>
  <c r="T1658" i="6" s="1"/>
  <c r="U1658" i="6" s="1"/>
  <c r="S4487" i="6"/>
  <c r="T4487" i="6" s="1"/>
  <c r="U4487" i="6" s="1"/>
  <c r="S3263" i="6"/>
  <c r="T3263" i="6" s="1"/>
  <c r="U3263" i="6" s="1"/>
  <c r="S1588" i="6"/>
  <c r="T1588" i="6" s="1"/>
  <c r="U1588" i="6" s="1"/>
  <c r="S3650" i="6"/>
  <c r="T3650" i="6" s="1"/>
  <c r="U3650" i="6" s="1"/>
  <c r="S1482" i="6"/>
  <c r="T1482" i="6" s="1"/>
  <c r="U1482" i="6" s="1"/>
  <c r="S3735" i="6"/>
  <c r="T3735" i="6" s="1"/>
  <c r="U3735" i="6" s="1"/>
  <c r="S4427" i="6"/>
  <c r="T4427" i="6" s="1"/>
  <c r="U4427" i="6" s="1"/>
  <c r="S3590" i="6"/>
  <c r="T3590" i="6" s="1"/>
  <c r="U3590" i="6" s="1"/>
  <c r="S2950" i="6"/>
  <c r="T2950" i="6" s="1"/>
  <c r="U2950" i="6" s="1"/>
  <c r="S3823" i="6"/>
  <c r="T3823" i="6" s="1"/>
  <c r="U3823" i="6" s="1"/>
  <c r="S1933" i="6"/>
  <c r="T1933" i="6" s="1"/>
  <c r="U1933" i="6" s="1"/>
  <c r="T4215" i="6"/>
  <c r="U4215" i="6" s="1"/>
  <c r="S4843" i="6"/>
  <c r="T4843" i="6" s="1"/>
  <c r="U4843" i="6" s="1"/>
  <c r="S4691" i="6"/>
  <c r="T4691" i="6" s="1"/>
  <c r="U4691" i="6" s="1"/>
  <c r="S4435" i="6"/>
  <c r="T4435" i="6" s="1"/>
  <c r="U4435" i="6" s="1"/>
  <c r="S4095" i="6"/>
  <c r="T4095" i="6" s="1"/>
  <c r="U4095" i="6" s="1"/>
  <c r="S4059" i="6"/>
  <c r="T4059" i="6" s="1"/>
  <c r="U4059" i="6" s="1"/>
  <c r="S4027" i="6"/>
  <c r="T4027" i="6" s="1"/>
  <c r="U4027" i="6" s="1"/>
  <c r="S3995" i="6"/>
  <c r="T3995" i="6" s="1"/>
  <c r="U3995" i="6" s="1"/>
  <c r="S3955" i="6"/>
  <c r="T3955" i="6" s="1"/>
  <c r="U3955" i="6" s="1"/>
  <c r="S3875" i="6"/>
  <c r="T3875" i="6" s="1"/>
  <c r="U3875" i="6" s="1"/>
  <c r="S4113" i="6"/>
  <c r="T4113" i="6" s="1"/>
  <c r="U4113" i="6" s="1"/>
  <c r="S2309" i="6"/>
  <c r="T2309" i="6" s="1"/>
  <c r="U2309" i="6" s="1"/>
  <c r="S1925" i="6"/>
  <c r="T1925" i="6" s="1"/>
  <c r="U1925" i="6" s="1"/>
  <c r="S4611" i="6"/>
  <c r="T4611" i="6" s="1"/>
  <c r="U4611" i="6" s="1"/>
  <c r="S4455" i="6"/>
  <c r="T4455" i="6" s="1"/>
  <c r="U4455" i="6" s="1"/>
  <c r="S4263" i="6"/>
  <c r="T4263" i="6" s="1"/>
  <c r="U4263" i="6" s="1"/>
  <c r="S4186" i="6"/>
  <c r="T4186" i="6" s="1"/>
  <c r="U4186" i="6" s="1"/>
  <c r="S2942" i="6"/>
  <c r="T2942" i="6" s="1"/>
  <c r="U2942" i="6" s="1"/>
  <c r="S2878" i="6"/>
  <c r="T2878" i="6" s="1"/>
  <c r="U2878" i="6" s="1"/>
  <c r="S2814" i="6"/>
  <c r="T2814" i="6" s="1"/>
  <c r="U2814" i="6" s="1"/>
  <c r="S2750" i="6"/>
  <c r="T2750" i="6" s="1"/>
  <c r="U2750" i="6" s="1"/>
  <c r="S2430" i="6"/>
  <c r="T2430" i="6" s="1"/>
  <c r="U2430" i="6" s="1"/>
  <c r="S1990" i="6"/>
  <c r="T1990" i="6" s="1"/>
  <c r="U1990" i="6" s="1"/>
  <c r="S1678" i="6"/>
  <c r="T1678" i="6" s="1"/>
  <c r="U1678" i="6" s="1"/>
  <c r="S1626" i="6"/>
  <c r="T1626" i="6" s="1"/>
  <c r="U1626" i="6" s="1"/>
  <c r="S4835" i="6"/>
  <c r="T4835" i="6" s="1"/>
  <c r="U4835" i="6" s="1"/>
  <c r="S4699" i="6"/>
  <c r="T4699" i="6" s="1"/>
  <c r="U4699" i="6" s="1"/>
  <c r="S4519" i="6"/>
  <c r="T4519" i="6" s="1"/>
  <c r="U4519" i="6" s="1"/>
  <c r="S4403" i="6"/>
  <c r="T4403" i="6" s="1"/>
  <c r="U4403" i="6" s="1"/>
  <c r="S4279" i="6"/>
  <c r="T4279" i="6" s="1"/>
  <c r="U4279" i="6" s="1"/>
  <c r="S3723" i="6"/>
  <c r="T3723" i="6" s="1"/>
  <c r="U3723" i="6" s="1"/>
  <c r="S3279" i="6"/>
  <c r="T3279" i="6" s="1"/>
  <c r="U3279" i="6" s="1"/>
  <c r="S3215" i="6"/>
  <c r="T3215" i="6" s="1"/>
  <c r="U3215" i="6" s="1"/>
  <c r="S3151" i="6"/>
  <c r="T3151" i="6" s="1"/>
  <c r="U3151" i="6" s="1"/>
  <c r="S3087" i="6"/>
  <c r="T3087" i="6" s="1"/>
  <c r="U3087" i="6" s="1"/>
  <c r="S1767" i="6"/>
  <c r="T1767" i="6" s="1"/>
  <c r="U1767" i="6" s="1"/>
  <c r="S2336" i="6"/>
  <c r="T2336" i="6" s="1"/>
  <c r="U2336" i="6" s="1"/>
  <c r="S2000" i="6"/>
  <c r="T2000" i="6" s="1"/>
  <c r="U2000" i="6" s="1"/>
  <c r="S1924" i="6"/>
  <c r="T1924" i="6" s="1"/>
  <c r="U1924" i="6" s="1"/>
  <c r="S1684" i="6"/>
  <c r="T1684" i="6" s="1"/>
  <c r="U1684" i="6" s="1"/>
  <c r="T3360" i="6"/>
  <c r="U3360" i="6" s="1"/>
  <c r="T3380" i="6"/>
  <c r="U3380" i="6" s="1"/>
  <c r="S2283" i="6"/>
  <c r="T2283" i="6" s="1"/>
  <c r="U2283" i="6" s="1"/>
  <c r="S3043" i="6"/>
  <c r="T3043" i="6" s="1"/>
  <c r="U3043" i="6" s="1"/>
  <c r="S4671" i="6"/>
  <c r="T4671" i="6" s="1"/>
  <c r="U4671" i="6" s="1"/>
  <c r="S4415" i="6"/>
  <c r="T4415" i="6" s="1"/>
  <c r="U4415" i="6" s="1"/>
  <c r="S4743" i="6"/>
  <c r="T4743" i="6" s="1"/>
  <c r="U4743" i="6" s="1"/>
  <c r="S4495" i="6"/>
  <c r="T4495" i="6" s="1"/>
  <c r="U4495" i="6" s="1"/>
  <c r="S4150" i="6"/>
  <c r="T4150" i="6" s="1"/>
  <c r="U4150" i="6" s="1"/>
  <c r="S3558" i="6"/>
  <c r="T3558" i="6" s="1"/>
  <c r="U3558" i="6" s="1"/>
  <c r="S3083" i="6"/>
  <c r="T3083" i="6" s="1"/>
  <c r="U3083" i="6" s="1"/>
  <c r="S4211" i="6"/>
  <c r="T4211" i="6" s="1"/>
  <c r="U4211" i="6" s="1"/>
  <c r="S3634" i="6"/>
  <c r="T3634" i="6" s="1"/>
  <c r="U3634" i="6" s="1"/>
  <c r="S3470" i="6"/>
  <c r="T3470" i="6" s="1"/>
  <c r="U3470" i="6" s="1"/>
  <c r="S3187" i="6"/>
  <c r="T3187" i="6" s="1"/>
  <c r="U3187" i="6" s="1"/>
  <c r="S2538" i="6"/>
  <c r="T2538" i="6" s="1"/>
  <c r="U2538" i="6" s="1"/>
  <c r="S2044" i="6"/>
  <c r="T2044" i="6" s="1"/>
  <c r="U2044" i="6" s="1"/>
  <c r="S1514" i="6"/>
  <c r="T1514" i="6" s="1"/>
  <c r="U1514" i="6" s="1"/>
  <c r="S2938" i="6"/>
  <c r="T2938" i="6" s="1"/>
  <c r="U2938" i="6" s="1"/>
  <c r="S2522" i="6"/>
  <c r="T2522" i="6" s="1"/>
  <c r="U2522" i="6" s="1"/>
  <c r="S2038" i="6"/>
  <c r="T2038" i="6" s="1"/>
  <c r="U2038" i="6" s="1"/>
  <c r="S3887" i="6"/>
  <c r="T3887" i="6" s="1"/>
  <c r="U3887" i="6" s="1"/>
  <c r="S3804" i="6"/>
  <c r="T3804" i="6" s="1"/>
  <c r="U3804" i="6" s="1"/>
  <c r="S3021" i="6"/>
  <c r="T3021" i="6" s="1"/>
  <c r="S2434" i="6"/>
  <c r="T2434" i="6" s="1"/>
  <c r="U2434" i="6" s="1"/>
  <c r="T1686" i="6"/>
  <c r="U1686" i="6" s="1"/>
  <c r="T3344" i="6"/>
  <c r="U3344" i="6" s="1"/>
  <c r="T1636" i="6"/>
  <c r="U1636" i="6" s="1"/>
  <c r="T2308" i="6"/>
  <c r="U2308" i="6" s="1"/>
  <c r="S3378" i="6"/>
  <c r="T3378" i="6" s="1"/>
  <c r="S2312" i="6"/>
  <c r="T2312" i="6" s="1"/>
  <c r="U2312" i="6" s="1"/>
  <c r="S4847" i="6"/>
  <c r="T4847" i="6" s="1"/>
  <c r="U4847" i="6" s="1"/>
  <c r="S4591" i="6"/>
  <c r="T4591" i="6" s="1"/>
  <c r="U4591" i="6" s="1"/>
  <c r="S4411" i="6"/>
  <c r="T4411" i="6" s="1"/>
  <c r="U4411" i="6" s="1"/>
  <c r="S4134" i="6"/>
  <c r="T4134" i="6" s="1"/>
  <c r="U4134" i="6" s="1"/>
  <c r="S3554" i="6"/>
  <c r="T3554" i="6" s="1"/>
  <c r="U3554" i="6" s="1"/>
  <c r="S3259" i="6"/>
  <c r="T3259" i="6" s="1"/>
  <c r="U3259" i="6" s="1"/>
  <c r="S4379" i="6"/>
  <c r="T4379" i="6" s="1"/>
  <c r="U4379" i="6" s="1"/>
  <c r="S3796" i="6"/>
  <c r="T3796" i="6" s="1"/>
  <c r="U3796" i="6" s="1"/>
  <c r="S3574" i="6"/>
  <c r="T3574" i="6" s="1"/>
  <c r="S3328" i="6"/>
  <c r="T3328" i="6" s="1"/>
  <c r="U3328" i="6" s="1"/>
  <c r="S3107" i="6"/>
  <c r="T3107" i="6" s="1"/>
  <c r="U3107" i="6" s="1"/>
  <c r="S2898" i="6"/>
  <c r="T2898" i="6" s="1"/>
  <c r="U2898" i="6" s="1"/>
  <c r="S2510" i="6"/>
  <c r="T2510" i="6" s="1"/>
  <c r="U2510" i="6" s="1"/>
  <c r="S2040" i="6"/>
  <c r="T2040" i="6" s="1"/>
  <c r="U2040" i="6" s="1"/>
  <c r="S1723" i="6"/>
  <c r="T1723" i="6" s="1"/>
  <c r="U1723" i="6" s="1"/>
  <c r="S1498" i="6"/>
  <c r="T1498" i="6" s="1"/>
  <c r="U1498" i="6" s="1"/>
  <c r="S2933" i="6"/>
  <c r="T2933" i="6" s="1"/>
  <c r="U2933" i="6" s="1"/>
  <c r="S2494" i="6"/>
  <c r="T2494" i="6" s="1"/>
  <c r="U2494" i="6" s="1"/>
  <c r="S2034" i="6"/>
  <c r="T2034" i="6" s="1"/>
  <c r="U2034" i="6" s="1"/>
  <c r="S3739" i="6"/>
  <c r="T3739" i="6" s="1"/>
  <c r="U3739" i="6" s="1"/>
  <c r="S3466" i="6"/>
  <c r="T3466" i="6" s="1"/>
  <c r="U3466" i="6" s="1"/>
  <c r="S3001" i="6"/>
  <c r="T3001" i="6" s="1"/>
  <c r="U3001" i="6" s="1"/>
  <c r="S1921" i="6"/>
  <c r="T1921" i="6" s="1"/>
  <c r="U1921" i="6" s="1"/>
  <c r="S1852" i="6"/>
  <c r="T1852" i="6" s="1"/>
  <c r="U1852" i="6" s="1"/>
  <c r="T4867" i="6"/>
  <c r="U4867" i="6" s="1"/>
  <c r="T4707" i="6"/>
  <c r="U4707" i="6" s="1"/>
  <c r="T4439" i="6"/>
  <c r="U4439" i="6" s="1"/>
  <c r="T4063" i="6"/>
  <c r="U4063" i="6" s="1"/>
  <c r="T4031" i="6"/>
  <c r="U4031" i="6" s="1"/>
  <c r="T3999" i="6"/>
  <c r="U3999" i="6" s="1"/>
  <c r="T3883" i="6"/>
  <c r="U3883" i="6" s="1"/>
  <c r="T4117" i="6"/>
  <c r="U4117" i="6" s="1"/>
  <c r="T1929" i="6"/>
  <c r="U1929" i="6" s="1"/>
  <c r="T1521" i="6"/>
  <c r="T4635" i="6"/>
  <c r="U4635" i="6" s="1"/>
  <c r="T4271" i="6"/>
  <c r="U4271" i="6" s="1"/>
  <c r="T4194" i="6"/>
  <c r="U4194" i="6" s="1"/>
  <c r="T4130" i="6"/>
  <c r="U4130" i="6" s="1"/>
  <c r="T2886" i="6"/>
  <c r="U2886" i="6" s="1"/>
  <c r="T2822" i="6"/>
  <c r="U2822" i="6" s="1"/>
  <c r="T2754" i="6"/>
  <c r="U2754" i="6" s="1"/>
  <c r="T2438" i="6"/>
  <c r="U2438" i="6" s="1"/>
  <c r="T2346" i="6"/>
  <c r="U2346" i="6" s="1"/>
  <c r="T1994" i="6"/>
  <c r="U1994" i="6" s="1"/>
  <c r="T1634" i="6"/>
  <c r="U1634" i="6" s="1"/>
  <c r="T4875" i="6"/>
  <c r="U4875" i="6" s="1"/>
  <c r="T4731" i="6"/>
  <c r="U4731" i="6" s="1"/>
  <c r="T4407" i="6"/>
  <c r="U4407" i="6" s="1"/>
  <c r="T4287" i="6"/>
  <c r="U4287" i="6" s="1"/>
  <c r="T3859" i="6"/>
  <c r="U3859" i="6" s="1"/>
  <c r="T3223" i="6"/>
  <c r="U3223" i="6" s="1"/>
  <c r="T3159" i="6"/>
  <c r="U3159" i="6" s="1"/>
  <c r="T3095" i="6"/>
  <c r="U3095" i="6" s="1"/>
  <c r="T2299" i="6"/>
  <c r="U2299" i="6" s="1"/>
  <c r="T2063" i="6"/>
  <c r="T1711" i="6"/>
  <c r="U1711" i="6" s="1"/>
  <c r="T2340" i="6"/>
  <c r="U2340" i="6" s="1"/>
  <c r="T2004" i="6"/>
  <c r="U2004" i="6" s="1"/>
  <c r="T1940" i="6"/>
  <c r="U1940" i="6" s="1"/>
  <c r="T3400" i="6"/>
  <c r="U3400" i="6" s="1"/>
  <c r="T3424" i="6"/>
  <c r="U3424" i="6" s="1"/>
  <c r="T1628" i="6"/>
  <c r="U1628" i="6" s="1"/>
  <c r="T3370" i="6"/>
  <c r="U3370" i="6" s="1"/>
  <c r="S3414" i="6"/>
  <c r="T3414" i="6" s="1"/>
  <c r="U3414" i="6" s="1"/>
  <c r="T1972" i="6"/>
  <c r="U1972" i="6" s="1"/>
  <c r="T4511" i="6"/>
  <c r="U4511" i="6" s="1"/>
  <c r="T3678" i="6"/>
  <c r="U3678" i="6" s="1"/>
  <c r="T3494" i="6"/>
  <c r="U3494" i="6" s="1"/>
  <c r="T3179" i="6"/>
  <c r="U3179" i="6" s="1"/>
  <c r="T4303" i="6"/>
  <c r="U4303" i="6" s="1"/>
  <c r="T3698" i="6"/>
  <c r="U3698" i="6" s="1"/>
  <c r="T3283" i="6"/>
  <c r="U3283" i="6" s="1"/>
  <c r="T3037" i="6"/>
  <c r="U3037" i="6" s="1"/>
  <c r="T2818" i="6"/>
  <c r="U2818" i="6" s="1"/>
  <c r="T2367" i="6"/>
  <c r="U2367" i="6" s="1"/>
  <c r="S2990" i="6"/>
  <c r="T2990" i="6" s="1"/>
  <c r="U2990" i="6" s="1"/>
  <c r="S2794" i="6"/>
  <c r="T2794" i="6" s="1"/>
  <c r="U2794" i="6" s="1"/>
  <c r="S1552" i="6"/>
  <c r="T1552" i="6" s="1"/>
  <c r="U1552" i="6" s="1"/>
  <c r="S3879" i="6"/>
  <c r="T3879" i="6" s="1"/>
  <c r="U3879" i="6" s="1"/>
  <c r="S3578" i="6"/>
  <c r="T3578" i="6" s="1"/>
  <c r="U3578" i="6" s="1"/>
  <c r="S3800" i="6"/>
  <c r="T3800" i="6" s="1"/>
  <c r="U3800" i="6" s="1"/>
  <c r="T2265" i="6"/>
  <c r="U2265" i="6" s="1"/>
  <c r="T2297" i="6"/>
  <c r="U2297" i="6" s="1"/>
  <c r="T3384" i="6"/>
  <c r="U3384" i="6" s="1"/>
  <c r="T3362" i="6"/>
  <c r="U3362" i="6" s="1"/>
  <c r="S3374" i="6"/>
  <c r="T3374" i="6" s="1"/>
  <c r="U3374" i="6" s="1"/>
  <c r="S1956" i="6"/>
  <c r="T1956" i="6" s="1"/>
  <c r="U1956" i="6" s="1"/>
  <c r="S4751" i="6"/>
  <c r="T4751" i="6" s="1"/>
  <c r="U4751" i="6" s="1"/>
  <c r="S4491" i="6"/>
  <c r="T4491" i="6" s="1"/>
  <c r="U4491" i="6" s="1"/>
  <c r="S4823" i="6"/>
  <c r="T4823" i="6" s="1"/>
  <c r="U4823" i="6" s="1"/>
  <c r="S3618" i="6"/>
  <c r="T3618" i="6" s="1"/>
  <c r="U3618" i="6" s="1"/>
  <c r="S3454" i="6"/>
  <c r="T3454" i="6" s="1"/>
  <c r="U3454" i="6" s="1"/>
  <c r="S3163" i="6"/>
  <c r="T3163" i="6" s="1"/>
  <c r="U3163" i="6" s="1"/>
  <c r="S3694" i="6"/>
  <c r="T3694" i="6" s="1"/>
  <c r="U3694" i="6" s="1"/>
  <c r="S3510" i="6"/>
  <c r="T3510" i="6" s="1"/>
  <c r="U3510" i="6" s="1"/>
  <c r="S4099" i="6"/>
  <c r="T4099" i="6" s="1"/>
  <c r="U4099" i="6" s="1"/>
  <c r="S3963" i="6"/>
  <c r="T3963" i="6" s="1"/>
  <c r="U3963" i="6" s="1"/>
  <c r="S2237" i="6"/>
  <c r="T2237" i="6" s="1"/>
  <c r="U2237" i="6" s="1"/>
  <c r="S2534" i="6"/>
  <c r="T2534" i="6" s="1"/>
  <c r="U2534" i="6" s="1"/>
  <c r="S1682" i="6"/>
  <c r="T1682" i="6" s="1"/>
  <c r="U1682" i="6" s="1"/>
  <c r="S4531" i="6"/>
  <c r="T4531" i="6" s="1"/>
  <c r="U4531" i="6" s="1"/>
  <c r="S3287" i="6"/>
  <c r="S3019" i="6"/>
  <c r="T3019" i="6" s="1"/>
  <c r="U3019" i="6" s="1"/>
  <c r="S2424" i="6"/>
  <c r="T2424" i="6" s="1"/>
  <c r="U2424" i="6" s="1"/>
  <c r="S1700" i="6"/>
  <c r="T1700" i="6" s="1"/>
  <c r="U1700" i="6" s="1"/>
  <c r="S1660" i="6"/>
  <c r="T1660" i="6" s="1"/>
  <c r="U1660" i="6" s="1"/>
  <c r="S4799" i="6"/>
  <c r="T4799" i="6" s="1"/>
  <c r="U4799" i="6" s="1"/>
  <c r="S4319" i="6"/>
  <c r="T4319" i="6" s="1"/>
  <c r="U4319" i="6" s="1"/>
  <c r="S4335" i="6"/>
  <c r="T4335" i="6" s="1"/>
  <c r="U4335" i="6" s="1"/>
  <c r="S3059" i="6"/>
  <c r="T3059" i="6" s="1"/>
  <c r="U3059" i="6" s="1"/>
  <c r="S1646" i="6"/>
  <c r="T1646" i="6" s="1"/>
  <c r="U1646" i="6" s="1"/>
  <c r="S2317" i="6"/>
  <c r="T2317" i="6" s="1"/>
  <c r="U2317" i="6" s="1"/>
  <c r="S2288" i="6"/>
  <c r="T2288" i="6" s="1"/>
  <c r="U2288" i="6" s="1"/>
  <c r="S2071" i="6"/>
  <c r="T2071" i="6" s="1"/>
  <c r="U2071" i="6" s="1"/>
  <c r="S4599" i="6"/>
  <c r="T4599" i="6" s="1"/>
  <c r="U4599" i="6" s="1"/>
  <c r="S3195" i="6"/>
  <c r="T3195" i="6" s="1"/>
  <c r="U3195" i="6" s="1"/>
  <c r="S3299" i="6"/>
  <c r="T3299" i="6" s="1"/>
  <c r="U3299" i="6" s="1"/>
  <c r="S2020" i="6"/>
  <c r="T2020" i="6" s="1"/>
  <c r="U2020" i="6" s="1"/>
  <c r="S2300" i="6"/>
  <c r="T2300" i="6" s="1"/>
  <c r="U2300" i="6" s="1"/>
  <c r="S3014" i="6"/>
  <c r="T3014" i="6" s="1"/>
  <c r="U3014" i="6" s="1"/>
  <c r="S4795" i="6"/>
  <c r="T4795" i="6" s="1"/>
  <c r="U4795" i="6" s="1"/>
  <c r="S4051" i="6"/>
  <c r="T4051" i="6" s="1"/>
  <c r="U4051" i="6" s="1"/>
  <c r="S3843" i="6"/>
  <c r="T3843" i="6" s="1"/>
  <c r="U3843" i="6" s="1"/>
  <c r="S1901" i="6"/>
  <c r="T1901" i="6" s="1"/>
  <c r="U1901" i="6" s="1"/>
  <c r="S4231" i="6"/>
  <c r="T4231" i="6" s="1"/>
  <c r="U4231" i="6" s="1"/>
  <c r="S2862" i="6"/>
  <c r="T2862" i="6" s="1"/>
  <c r="U2862" i="6" s="1"/>
  <c r="S4375" i="6"/>
  <c r="T4375" i="6" s="1"/>
  <c r="U4375" i="6" s="1"/>
  <c r="S3199" i="6"/>
  <c r="T3199" i="6" s="1"/>
  <c r="U3199" i="6" s="1"/>
  <c r="S2259" i="6"/>
  <c r="T2259" i="6" s="1"/>
  <c r="U2259" i="6" s="1"/>
  <c r="S2328" i="6"/>
  <c r="T2328" i="6" s="1"/>
  <c r="U2328" i="6" s="1"/>
  <c r="S3390" i="6"/>
  <c r="T3390" i="6" s="1"/>
  <c r="U3390" i="6" s="1"/>
  <c r="S4839" i="6"/>
  <c r="T4839" i="6" s="1"/>
  <c r="U4839" i="6" s="1"/>
  <c r="S3486" i="6"/>
  <c r="T3486" i="6" s="1"/>
  <c r="U3486" i="6" s="1"/>
  <c r="S3534" i="6"/>
  <c r="T3534" i="6" s="1"/>
  <c r="U3534" i="6" s="1"/>
  <c r="S2810" i="6"/>
  <c r="T2810" i="6" s="1"/>
  <c r="U2810" i="6" s="1"/>
  <c r="S3594" i="6"/>
  <c r="T3594" i="6" s="1"/>
  <c r="U3594" i="6" s="1"/>
  <c r="S3372" i="6"/>
  <c r="T3372" i="6" s="1"/>
  <c r="U3372" i="6" s="1"/>
  <c r="S4759" i="6"/>
  <c r="T4759" i="6" s="1"/>
  <c r="U4759" i="6" s="1"/>
  <c r="S2269" i="6"/>
  <c r="T2269" i="6" s="1"/>
  <c r="U2269" i="6" s="1"/>
  <c r="S2726" i="6"/>
  <c r="T2726" i="6" s="1"/>
  <c r="U2726" i="6" s="1"/>
  <c r="S3514" i="6"/>
  <c r="T3514" i="6" s="1"/>
  <c r="U3514" i="6" s="1"/>
  <c r="S1548" i="6"/>
  <c r="T1548" i="6" s="1"/>
  <c r="U1548" i="6" s="1"/>
  <c r="T1527" i="6"/>
  <c r="U1527" i="6" s="1"/>
  <c r="T2842" i="6"/>
  <c r="U2842" i="6" s="1"/>
  <c r="T2304" i="6"/>
  <c r="U2304" i="6" s="1"/>
  <c r="T1953" i="6"/>
  <c r="U1953" i="6" s="1"/>
  <c r="T3927" i="6"/>
  <c r="U3927" i="6" s="1"/>
  <c r="T3626" i="6"/>
  <c r="U3626" i="6" s="1"/>
  <c r="T3025" i="6"/>
  <c r="U3025" i="6" s="1"/>
  <c r="T2363" i="6"/>
  <c r="U2363" i="6" s="1"/>
  <c r="T4208" i="6"/>
  <c r="U4208" i="6" s="1"/>
  <c r="S3227" i="6"/>
  <c r="T3227" i="6" s="1"/>
  <c r="U3227" i="6" s="1"/>
  <c r="S4347" i="6"/>
  <c r="T4347" i="6" s="1"/>
  <c r="U4347" i="6" s="1"/>
  <c r="S3755" i="6"/>
  <c r="T3755" i="6" s="1"/>
  <c r="U3755" i="6" s="1"/>
  <c r="S3566" i="6"/>
  <c r="T3566" i="6" s="1"/>
  <c r="U3566" i="6" s="1"/>
  <c r="S3319" i="6"/>
  <c r="T3319" i="6" s="1"/>
  <c r="U3319" i="6" s="1"/>
  <c r="S3075" i="6"/>
  <c r="T3075" i="6" s="1"/>
  <c r="U3075" i="6" s="1"/>
  <c r="S2442" i="6"/>
  <c r="T2442" i="6" s="1"/>
  <c r="U2442" i="6" s="1"/>
  <c r="S1739" i="6"/>
  <c r="T1739" i="6" s="1"/>
  <c r="U1739" i="6" s="1"/>
  <c r="T3336" i="6"/>
  <c r="U3336" i="6" s="1"/>
  <c r="T3099" i="6"/>
  <c r="U3099" i="6" s="1"/>
  <c r="T4227" i="6"/>
  <c r="U4227" i="6" s="1"/>
  <c r="T3638" i="6"/>
  <c r="U3638" i="6" s="1"/>
  <c r="T3474" i="6"/>
  <c r="U3474" i="6" s="1"/>
  <c r="T3203" i="6"/>
  <c r="U3203" i="6" s="1"/>
  <c r="T3002" i="6"/>
  <c r="U3002" i="6" s="1"/>
  <c r="T2742" i="6"/>
  <c r="U2742" i="6" s="1"/>
  <c r="T1941" i="6"/>
  <c r="U1941" i="6" s="1"/>
  <c r="T1572" i="6"/>
  <c r="U1572" i="6" s="1"/>
  <c r="T2946" i="6"/>
  <c r="U2946" i="6" s="1"/>
  <c r="T2526" i="6"/>
  <c r="U2526" i="6" s="1"/>
  <c r="T2042" i="6"/>
  <c r="U2042" i="6" s="1"/>
  <c r="T3903" i="6"/>
  <c r="U3903" i="6" s="1"/>
  <c r="T3815" i="6"/>
  <c r="U3815" i="6" s="1"/>
  <c r="T3498" i="6"/>
  <c r="U3498" i="6" s="1"/>
  <c r="T3029" i="6"/>
  <c r="U3029" i="6" s="1"/>
  <c r="T2953" i="6"/>
  <c r="U2953" i="6" s="1"/>
  <c r="T1945" i="6"/>
  <c r="U1945" i="6" s="1"/>
  <c r="T1580" i="6"/>
  <c r="U1580" i="6" s="1"/>
  <c r="S2866" i="6"/>
  <c r="T2866" i="6" s="1"/>
  <c r="U2866" i="6" s="1"/>
  <c r="S2466" i="6"/>
  <c r="T2466" i="6" s="1"/>
  <c r="U2466" i="6" s="1"/>
  <c r="S2032" i="6"/>
  <c r="T2032" i="6" s="1"/>
  <c r="U2032" i="6" s="1"/>
  <c r="S1674" i="6"/>
  <c r="T1674" i="6" s="1"/>
  <c r="U1674" i="6" s="1"/>
  <c r="S2458" i="6"/>
  <c r="T2458" i="6" s="1"/>
  <c r="U2458" i="6" s="1"/>
  <c r="S2233" i="6"/>
  <c r="T2233" i="6" s="1"/>
  <c r="U1521" i="6"/>
  <c r="U2063" i="6"/>
  <c r="T2301" i="6"/>
  <c r="U2301" i="6" s="1"/>
  <c r="T2965" i="6"/>
  <c r="U2965" i="6" s="1"/>
  <c r="T3406" i="6"/>
  <c r="U3406" i="6" s="1"/>
  <c r="T2553" i="6"/>
  <c r="U2553" i="6" s="1"/>
  <c r="T3394" i="6"/>
  <c r="U3394" i="6" s="1"/>
  <c r="T3855" i="6"/>
  <c r="U3855" i="6" s="1"/>
  <c r="T2055" i="6"/>
  <c r="U2055" i="6" s="1"/>
  <c r="T1604" i="6"/>
  <c r="U1604" i="6" s="1"/>
  <c r="T4727" i="6"/>
  <c r="U4727" i="6" s="1"/>
  <c r="T1856" i="6"/>
  <c r="U1856" i="6" s="1"/>
  <c r="T1973" i="6"/>
  <c r="U1973" i="6" s="1"/>
  <c r="T3422" i="6"/>
  <c r="U3422" i="6" s="1"/>
  <c r="T1961" i="6"/>
  <c r="U1961" i="6" s="1"/>
  <c r="T2514" i="6"/>
  <c r="U2514" i="6" s="1"/>
  <c r="T4079" i="6"/>
  <c r="U4079" i="6" s="1"/>
  <c r="T4047" i="6"/>
  <c r="U4047" i="6" s="1"/>
  <c r="T4015" i="6"/>
  <c r="U4015" i="6" s="1"/>
  <c r="T3983" i="6"/>
  <c r="U3983" i="6" s="1"/>
  <c r="T2321" i="6"/>
  <c r="U2321" i="6" s="1"/>
  <c r="T3017" i="6"/>
  <c r="U3017" i="6" s="1"/>
  <c r="U2387" i="6"/>
  <c r="T2410" i="6"/>
  <c r="U2410" i="6" s="1"/>
  <c r="T1714" i="6"/>
  <c r="U1714" i="6" s="1"/>
  <c r="T1650" i="6"/>
  <c r="U1650" i="6" s="1"/>
  <c r="T4343" i="6"/>
  <c r="U4343" i="6" s="1"/>
  <c r="T3311" i="6"/>
  <c r="U3311" i="6" s="1"/>
  <c r="T1976" i="6"/>
  <c r="U1976" i="6" s="1"/>
  <c r="T1880" i="6"/>
  <c r="U1880" i="6" s="1"/>
  <c r="T2412" i="6"/>
  <c r="U2412" i="6" s="1"/>
  <c r="T2319" i="6"/>
  <c r="U2319" i="6" s="1"/>
  <c r="T3358" i="6"/>
  <c r="U3358" i="6" s="1"/>
  <c r="T4919" i="6"/>
  <c r="U4919" i="6" s="1"/>
  <c r="T3446" i="6"/>
  <c r="U3446" i="6" s="1"/>
  <c r="T2225" i="6"/>
  <c r="U2225" i="6" s="1"/>
  <c r="T3334" i="6"/>
  <c r="U3334" i="6" s="1"/>
  <c r="T1690" i="6"/>
  <c r="U1690" i="6" s="1"/>
  <c r="T1638" i="6"/>
  <c r="U1638" i="6" s="1"/>
  <c r="T3031" i="6"/>
  <c r="U3031" i="6" s="1"/>
  <c r="T2111" i="6"/>
  <c r="U2111" i="6" s="1"/>
  <c r="T1944" i="6"/>
  <c r="U1944" i="6" s="1"/>
  <c r="T3354" i="6"/>
  <c r="U3354" i="6" s="1"/>
  <c r="T2103" i="6"/>
  <c r="U2103" i="6" s="1"/>
  <c r="T3330" i="6"/>
  <c r="U3330" i="6" s="1"/>
  <c r="T2914" i="6"/>
  <c r="U2914" i="6" s="1"/>
  <c r="T2730" i="6"/>
  <c r="U2730" i="6" s="1"/>
  <c r="T3951" i="6"/>
  <c r="U3951" i="6" s="1"/>
  <c r="T2398" i="6"/>
  <c r="U2398" i="6" s="1"/>
  <c r="T2231" i="6"/>
  <c r="U2231" i="6" s="1"/>
  <c r="T4663" i="6"/>
  <c r="U4663" i="6" s="1"/>
  <c r="T3518" i="6"/>
  <c r="U3518" i="6" s="1"/>
  <c r="T3813" i="6"/>
  <c r="U3813" i="6" s="1"/>
  <c r="T2285" i="6"/>
  <c r="U2285" i="6" s="1"/>
  <c r="T2217" i="6"/>
  <c r="U2217" i="6" s="1"/>
  <c r="T2530" i="6"/>
  <c r="U2530" i="6" s="1"/>
  <c r="T2338" i="6"/>
  <c r="U2338" i="6" s="1"/>
  <c r="T3015" i="6"/>
  <c r="U3015" i="6" s="1"/>
  <c r="T2279" i="6"/>
  <c r="U2279" i="6" s="1"/>
  <c r="T1707" i="6"/>
  <c r="U1707" i="6" s="1"/>
  <c r="T2420" i="6"/>
  <c r="U2420" i="6" s="1"/>
  <c r="T3418" i="6"/>
  <c r="U3418" i="6" s="1"/>
  <c r="T4523" i="6"/>
  <c r="U4523" i="6" s="1"/>
  <c r="T3067" i="6"/>
  <c r="U3067" i="6" s="1"/>
  <c r="T1909" i="6"/>
  <c r="U1909" i="6" s="1"/>
  <c r="T4223" i="6"/>
  <c r="U4223" i="6" s="1"/>
  <c r="T2502" i="6"/>
  <c r="U2502" i="6" s="1"/>
  <c r="T2422" i="6"/>
  <c r="U2422" i="6" s="1"/>
  <c r="T2014" i="6"/>
  <c r="U2014" i="6" s="1"/>
  <c r="T1618" i="6"/>
  <c r="U1618" i="6" s="1"/>
  <c r="T2375" i="6"/>
  <c r="U2375" i="6" s="1"/>
  <c r="T2408" i="6"/>
  <c r="U2408" i="6" s="1"/>
  <c r="T2402" i="6"/>
  <c r="U2402" i="6" s="1"/>
  <c r="T2925" i="6"/>
  <c r="U2925" i="6" s="1"/>
  <c r="T4283" i="6"/>
  <c r="U4283" i="6" s="1"/>
  <c r="T3482" i="6"/>
  <c r="U3482" i="6" s="1"/>
  <c r="T2289" i="6"/>
  <c r="U2289" i="6" s="1"/>
  <c r="R51" i="6"/>
  <c r="S51" i="6" s="1"/>
  <c r="R58" i="6"/>
  <c r="S58" i="6" s="1"/>
  <c r="R76" i="6"/>
  <c r="S76" i="6" s="1"/>
  <c r="R90" i="6"/>
  <c r="S90" i="6" s="1"/>
  <c r="R99" i="6"/>
  <c r="S99" i="6" s="1"/>
  <c r="R131" i="6"/>
  <c r="S131" i="6" s="1"/>
  <c r="R171" i="6"/>
  <c r="S171" i="6" s="1"/>
  <c r="R177" i="6"/>
  <c r="S177" i="6" s="1"/>
  <c r="R26" i="6"/>
  <c r="S26" i="6" s="1"/>
  <c r="R42" i="6"/>
  <c r="S42" i="6" s="1"/>
  <c r="R17" i="6"/>
  <c r="S17" i="6" s="1"/>
  <c r="R20" i="6"/>
  <c r="S20" i="6" s="1"/>
  <c r="R39" i="6"/>
  <c r="S39" i="6" s="1"/>
  <c r="R19" i="6"/>
  <c r="S19" i="6" s="1"/>
  <c r="R31" i="6"/>
  <c r="S31" i="6" s="1"/>
  <c r="R69" i="6"/>
  <c r="S69" i="6" s="1"/>
  <c r="R85" i="6"/>
  <c r="S85" i="6" s="1"/>
  <c r="R66" i="6"/>
  <c r="S66" i="6" s="1"/>
  <c r="R59" i="6"/>
  <c r="S59" i="6" s="1"/>
  <c r="R68" i="6"/>
  <c r="S68" i="6" s="1"/>
  <c r="R94" i="6"/>
  <c r="S94" i="6" s="1"/>
  <c r="R110" i="6"/>
  <c r="S110" i="6" s="1"/>
  <c r="R87" i="6"/>
  <c r="S87" i="6" s="1"/>
  <c r="R124" i="6"/>
  <c r="S124" i="6" s="1"/>
  <c r="R116" i="6"/>
  <c r="S116" i="6" s="1"/>
  <c r="R133" i="6"/>
  <c r="S133" i="6" s="1"/>
  <c r="R154" i="6"/>
  <c r="S154" i="6" s="1"/>
  <c r="R163" i="6"/>
  <c r="S163" i="6" s="1"/>
  <c r="R104" i="6"/>
  <c r="S104" i="6" s="1"/>
  <c r="R125" i="6"/>
  <c r="S125" i="6" s="1"/>
  <c r="R117" i="6"/>
  <c r="S117" i="6" s="1"/>
  <c r="R151" i="6"/>
  <c r="S151" i="6" s="1"/>
  <c r="R167" i="6"/>
  <c r="S167" i="6" s="1"/>
  <c r="R178" i="6"/>
  <c r="S178" i="6" s="1"/>
  <c r="R188" i="6"/>
  <c r="S188" i="6" s="1"/>
  <c r="R199" i="6"/>
  <c r="S199" i="6" s="1"/>
  <c r="R195" i="6"/>
  <c r="S195" i="6" s="1"/>
  <c r="R172" i="6"/>
  <c r="S172" i="6" s="1"/>
  <c r="R181" i="6"/>
  <c r="S181" i="6" s="1"/>
  <c r="R190" i="6"/>
  <c r="S190" i="6" s="1"/>
  <c r="R203" i="6"/>
  <c r="S203" i="6" s="1"/>
  <c r="R220" i="6"/>
  <c r="S220" i="6" s="1"/>
  <c r="R191" i="6"/>
  <c r="S191" i="6" s="1"/>
  <c r="R250" i="6"/>
  <c r="S250" i="6" s="1"/>
  <c r="R227" i="6"/>
  <c r="S227" i="6" s="1"/>
  <c r="R232" i="6"/>
  <c r="S232" i="6" s="1"/>
  <c r="R236" i="6"/>
  <c r="S236" i="6" s="1"/>
  <c r="R240" i="6"/>
  <c r="S240" i="6" s="1"/>
  <c r="R244" i="6"/>
  <c r="S244" i="6" s="1"/>
  <c r="R254" i="6"/>
  <c r="S254" i="6" s="1"/>
  <c r="R270" i="6"/>
  <c r="S270" i="6" s="1"/>
  <c r="R286" i="6"/>
  <c r="S286" i="6" s="1"/>
  <c r="R302" i="6"/>
  <c r="S302" i="6" s="1"/>
  <c r="R223" i="6"/>
  <c r="S223" i="6" s="1"/>
  <c r="R255" i="6"/>
  <c r="S255" i="6" s="1"/>
  <c r="R271" i="6"/>
  <c r="S271" i="6" s="1"/>
  <c r="R287" i="6"/>
  <c r="S287" i="6" s="1"/>
  <c r="R205" i="6"/>
  <c r="S205" i="6" s="1"/>
  <c r="R256" i="6"/>
  <c r="S256" i="6" s="1"/>
  <c r="R330" i="6"/>
  <c r="S330" i="6" s="1"/>
  <c r="R284" i="6"/>
  <c r="S284" i="6" s="1"/>
  <c r="R264" i="6"/>
  <c r="S264" i="6" s="1"/>
  <c r="R304" i="6"/>
  <c r="S304" i="6" s="1"/>
  <c r="R329" i="6"/>
  <c r="S329" i="6" s="1"/>
  <c r="R345" i="6"/>
  <c r="S345" i="6" s="1"/>
  <c r="R292" i="6"/>
  <c r="S292" i="6" s="1"/>
  <c r="R326" i="6"/>
  <c r="S326" i="6" s="1"/>
  <c r="R343" i="6"/>
  <c r="S343" i="6" s="1"/>
  <c r="R367" i="6"/>
  <c r="S367" i="6" s="1"/>
  <c r="R389" i="6"/>
  <c r="S389" i="6" s="1"/>
  <c r="R398" i="6"/>
  <c r="S398" i="6" s="1"/>
  <c r="R408" i="6"/>
  <c r="S408" i="6" s="1"/>
  <c r="R421" i="6"/>
  <c r="S421" i="6" s="1"/>
  <c r="R436" i="6"/>
  <c r="S436" i="6" s="1"/>
  <c r="R451" i="6"/>
  <c r="S451" i="6" s="1"/>
  <c r="R362" i="6"/>
  <c r="S362" i="6" s="1"/>
  <c r="R379" i="6"/>
  <c r="S379" i="6" s="1"/>
  <c r="R415" i="6"/>
  <c r="S415" i="6" s="1"/>
  <c r="R438" i="6"/>
  <c r="S438" i="6" s="1"/>
  <c r="R360" i="6"/>
  <c r="S360" i="6" s="1"/>
  <c r="R394" i="6"/>
  <c r="S394" i="6" s="1"/>
  <c r="R404" i="6"/>
  <c r="S404" i="6" s="1"/>
  <c r="R417" i="6"/>
  <c r="S417" i="6" s="1"/>
  <c r="R426" i="6"/>
  <c r="S426" i="6" s="1"/>
  <c r="R441" i="6"/>
  <c r="S441" i="6" s="1"/>
  <c r="R453" i="6"/>
  <c r="S453" i="6" s="1"/>
  <c r="R468" i="6"/>
  <c r="S468" i="6" s="1"/>
  <c r="R484" i="6"/>
  <c r="S484" i="6" s="1"/>
  <c r="R366" i="6"/>
  <c r="S366" i="6" s="1"/>
  <c r="R395" i="6"/>
  <c r="S395" i="6" s="1"/>
  <c r="R427" i="6"/>
  <c r="S427" i="6" s="1"/>
  <c r="R443" i="6"/>
  <c r="S443" i="6" s="1"/>
  <c r="R500" i="6"/>
  <c r="S500" i="6" s="1"/>
  <c r="R463" i="6"/>
  <c r="S463" i="6" s="1"/>
  <c r="R493" i="6"/>
  <c r="S493" i="6" s="1"/>
  <c r="R512" i="6"/>
  <c r="S512" i="6" s="1"/>
  <c r="R530" i="6"/>
  <c r="S530" i="6" s="1"/>
  <c r="R461" i="6"/>
  <c r="S461" i="6" s="1"/>
  <c r="R485" i="6"/>
  <c r="S485" i="6" s="1"/>
  <c r="R508" i="6"/>
  <c r="S508" i="6" s="1"/>
  <c r="R542" i="6"/>
  <c r="S542" i="6" s="1"/>
  <c r="R563" i="6"/>
  <c r="S563" i="6" s="1"/>
  <c r="R590" i="6"/>
  <c r="S590" i="6" s="1"/>
  <c r="R505" i="6"/>
  <c r="S505" i="6" s="1"/>
  <c r="R570" i="6"/>
  <c r="S570" i="6" s="1"/>
  <c r="R591" i="6"/>
  <c r="S591" i="6" s="1"/>
  <c r="R618" i="6"/>
  <c r="S618" i="6" s="1"/>
  <c r="R521" i="6"/>
  <c r="S521" i="6" s="1"/>
  <c r="R555" i="6"/>
  <c r="S555" i="6" s="1"/>
  <c r="R582" i="6"/>
  <c r="S582" i="6" s="1"/>
  <c r="R614" i="6"/>
  <c r="S614" i="6" s="1"/>
  <c r="R635" i="6"/>
  <c r="S635" i="6" s="1"/>
  <c r="R643" i="6"/>
  <c r="S643" i="6" s="1"/>
  <c r="R651" i="6"/>
  <c r="S651" i="6" s="1"/>
  <c r="R659" i="6"/>
  <c r="S659" i="6" s="1"/>
  <c r="R667" i="6"/>
  <c r="S667" i="6" s="1"/>
  <c r="R675" i="6"/>
  <c r="S675" i="6" s="1"/>
  <c r="R683" i="6"/>
  <c r="S683" i="6" s="1"/>
  <c r="R691" i="6"/>
  <c r="S691" i="6" s="1"/>
  <c r="R699" i="6"/>
  <c r="S699" i="6" s="1"/>
  <c r="R707" i="6"/>
  <c r="S707" i="6" s="1"/>
  <c r="R715" i="6"/>
  <c r="S715" i="6" s="1"/>
  <c r="R723" i="6"/>
  <c r="S723" i="6" s="1"/>
  <c r="R731" i="6"/>
  <c r="S731" i="6" s="1"/>
  <c r="R459" i="6"/>
  <c r="S459" i="6" s="1"/>
  <c r="R515" i="6"/>
  <c r="S515" i="6" s="1"/>
  <c r="R546" i="6"/>
  <c r="S546" i="6" s="1"/>
  <c r="R567" i="6"/>
  <c r="S567" i="6" s="1"/>
  <c r="R631" i="6"/>
  <c r="S631" i="6" s="1"/>
  <c r="R678" i="6"/>
  <c r="S678" i="6" s="1"/>
  <c r="R710" i="6"/>
  <c r="S710" i="6" s="1"/>
  <c r="R742" i="6"/>
  <c r="S742" i="6" s="1"/>
  <c r="R765" i="6"/>
  <c r="S765" i="6" s="1"/>
  <c r="R680" i="6"/>
  <c r="S680" i="6" s="1"/>
  <c r="R712" i="6"/>
  <c r="S712" i="6" s="1"/>
  <c r="R746" i="6"/>
  <c r="S746" i="6" s="1"/>
  <c r="R785" i="6"/>
  <c r="S785" i="6" s="1"/>
  <c r="R658" i="6"/>
  <c r="S658" i="6" s="1"/>
  <c r="R690" i="6"/>
  <c r="S690" i="6" s="1"/>
  <c r="R722" i="6"/>
  <c r="S722" i="6" s="1"/>
  <c r="R757" i="6"/>
  <c r="S757" i="6" s="1"/>
  <c r="R773" i="6"/>
  <c r="S773" i="6" s="1"/>
  <c r="R638" i="6"/>
  <c r="S638" i="6" s="1"/>
  <c r="R646" i="6"/>
  <c r="S646" i="6" s="1"/>
  <c r="R660" i="6"/>
  <c r="S660" i="6" s="1"/>
  <c r="R692" i="6"/>
  <c r="S692" i="6" s="1"/>
  <c r="R724" i="6"/>
  <c r="S724" i="6" s="1"/>
  <c r="R781" i="6"/>
  <c r="S781" i="6" s="1"/>
  <c r="R804" i="6"/>
  <c r="S804" i="6" s="1"/>
  <c r="R828" i="6"/>
  <c r="S828" i="6" s="1"/>
  <c r="R852" i="6"/>
  <c r="S852" i="6" s="1"/>
  <c r="R876" i="6"/>
  <c r="S876" i="6" s="1"/>
  <c r="R923" i="6"/>
  <c r="S923" i="6" s="1"/>
  <c r="R794" i="6"/>
  <c r="S794" i="6" s="1"/>
  <c r="R898" i="6"/>
  <c r="S898" i="6" s="1"/>
  <c r="R919" i="6"/>
  <c r="S919" i="6" s="1"/>
  <c r="R934" i="6"/>
  <c r="S934" i="6" s="1"/>
  <c r="R941" i="6"/>
  <c r="S941" i="6" s="1"/>
  <c r="R949" i="6"/>
  <c r="S949" i="6" s="1"/>
  <c r="R957" i="6"/>
  <c r="S957" i="6" s="1"/>
  <c r="R779" i="6"/>
  <c r="S779" i="6" s="1"/>
  <c r="R816" i="6"/>
  <c r="S816" i="6" s="1"/>
  <c r="R840" i="6"/>
  <c r="S840" i="6" s="1"/>
  <c r="R872" i="6"/>
  <c r="S872" i="6" s="1"/>
  <c r="R904" i="6"/>
  <c r="S904" i="6" s="1"/>
  <c r="R775" i="6"/>
  <c r="S775" i="6" s="1"/>
  <c r="R806" i="6"/>
  <c r="S806" i="6" s="1"/>
  <c r="R830" i="6"/>
  <c r="S830" i="6" s="1"/>
  <c r="R854" i="6"/>
  <c r="S854" i="6" s="1"/>
  <c r="R878" i="6"/>
  <c r="S878" i="6" s="1"/>
  <c r="R902" i="6"/>
  <c r="S902" i="6" s="1"/>
  <c r="R968" i="6"/>
  <c r="S968" i="6" s="1"/>
  <c r="R992" i="6"/>
  <c r="S992" i="6" s="1"/>
  <c r="R1032" i="6"/>
  <c r="S1032" i="6" s="1"/>
  <c r="R1056" i="6"/>
  <c r="S1056" i="6" s="1"/>
  <c r="R1072" i="6"/>
  <c r="S1072" i="6" s="1"/>
  <c r="R1120" i="6"/>
  <c r="S1120" i="6" s="1"/>
  <c r="R1141" i="6"/>
  <c r="S1141" i="6" s="1"/>
  <c r="R1157" i="6"/>
  <c r="S1157" i="6" s="1"/>
  <c r="R1209" i="6"/>
  <c r="S1209" i="6" s="1"/>
  <c r="R1217" i="6"/>
  <c r="S1217" i="6" s="1"/>
  <c r="R1225" i="6"/>
  <c r="S1225" i="6" s="1"/>
  <c r="R1233" i="6"/>
  <c r="S1233" i="6" s="1"/>
  <c r="R1241" i="6"/>
  <c r="S1241" i="6" s="1"/>
  <c r="R1249" i="6"/>
  <c r="S1249" i="6" s="1"/>
  <c r="R1257" i="6"/>
  <c r="S1257" i="6" s="1"/>
  <c r="R1265" i="6"/>
  <c r="S1265" i="6" s="1"/>
  <c r="R1273" i="6"/>
  <c r="S1273" i="6" s="1"/>
  <c r="R1281" i="6"/>
  <c r="S1281" i="6" s="1"/>
  <c r="R1289" i="6"/>
  <c r="S1289" i="6" s="1"/>
  <c r="R1297" i="6"/>
  <c r="S1297" i="6" s="1"/>
  <c r="R1305" i="6"/>
  <c r="S1305" i="6" s="1"/>
  <c r="R1313" i="6"/>
  <c r="S1313" i="6" s="1"/>
  <c r="R1321" i="6"/>
  <c r="S1321" i="6" s="1"/>
  <c r="R1329" i="6"/>
  <c r="S1329" i="6" s="1"/>
  <c r="R1337" i="6"/>
  <c r="S1337" i="6" s="1"/>
  <c r="R1006" i="6"/>
  <c r="S1006" i="6" s="1"/>
  <c r="R1038" i="6"/>
  <c r="S1038" i="6" s="1"/>
  <c r="R1062" i="6"/>
  <c r="S1062" i="6" s="1"/>
  <c r="R1086" i="6"/>
  <c r="S1086" i="6" s="1"/>
  <c r="R1105" i="6"/>
  <c r="S1105" i="6" s="1"/>
  <c r="R1132" i="6"/>
  <c r="S1132" i="6" s="1"/>
  <c r="R1150" i="6"/>
  <c r="S1150" i="6" s="1"/>
  <c r="R1169" i="6"/>
  <c r="S1169" i="6" s="1"/>
  <c r="R988" i="6"/>
  <c r="S988" i="6" s="1"/>
  <c r="R1012" i="6"/>
  <c r="S1012" i="6" s="1"/>
  <c r="R1044" i="6"/>
  <c r="S1044" i="6" s="1"/>
  <c r="R1068" i="6"/>
  <c r="S1068" i="6" s="1"/>
  <c r="R1096" i="6"/>
  <c r="S1096" i="6" s="1"/>
  <c r="R1114" i="6"/>
  <c r="S1114" i="6" s="1"/>
  <c r="R1133" i="6"/>
  <c r="S1133" i="6" s="1"/>
  <c r="R1160" i="6"/>
  <c r="S1160" i="6" s="1"/>
  <c r="R1208" i="6"/>
  <c r="S1208" i="6" s="1"/>
  <c r="R986" i="6"/>
  <c r="S986" i="6" s="1"/>
  <c r="R1018" i="6"/>
  <c r="S1018" i="6" s="1"/>
  <c r="R1050" i="6"/>
  <c r="S1050" i="6" s="1"/>
  <c r="R1081" i="6"/>
  <c r="S1081" i="6" s="1"/>
  <c r="R1113" i="6"/>
  <c r="S1113" i="6" s="1"/>
  <c r="R1145" i="6"/>
  <c r="S1145" i="6" s="1"/>
  <c r="R1177" i="6"/>
  <c r="S1177" i="6" s="1"/>
  <c r="R1359" i="6"/>
  <c r="S1359" i="6" s="1"/>
  <c r="R1445" i="6"/>
  <c r="S1445" i="6" s="1"/>
  <c r="R1352" i="6"/>
  <c r="S1352" i="6" s="1"/>
  <c r="R1368" i="6"/>
  <c r="S1368" i="6" s="1"/>
  <c r="R1387" i="6"/>
  <c r="S1387" i="6" s="1"/>
  <c r="R1414" i="6"/>
  <c r="S1414" i="6" s="1"/>
  <c r="R1456" i="6"/>
  <c r="S1456" i="6" s="1"/>
  <c r="R1399" i="6"/>
  <c r="S1399" i="6" s="1"/>
  <c r="R1394" i="6"/>
  <c r="S1394" i="6" s="1"/>
  <c r="R1358" i="6"/>
  <c r="S1358" i="6" s="1"/>
  <c r="R1379" i="6"/>
  <c r="S1379" i="6" s="1"/>
  <c r="R1406" i="6"/>
  <c r="S1406" i="6" s="1"/>
  <c r="R1444" i="6"/>
  <c r="S1444" i="6" s="1"/>
  <c r="R1407" i="6"/>
  <c r="S1407" i="6" s="1"/>
  <c r="R1425" i="6"/>
  <c r="S1425" i="6" s="1"/>
  <c r="R1433" i="6"/>
  <c r="S1433" i="6" s="1"/>
  <c r="R1439" i="6"/>
  <c r="S1439" i="6" s="1"/>
  <c r="R1438" i="6"/>
  <c r="S1438" i="6" s="1"/>
  <c r="R1468" i="6"/>
  <c r="S1468" i="6" s="1"/>
  <c r="R1458" i="6"/>
  <c r="S1458" i="6" s="1"/>
  <c r="R1451" i="6"/>
  <c r="S1451" i="6" s="1"/>
  <c r="R525" i="6"/>
  <c r="R527" i="6"/>
  <c r="S527" i="6" s="1"/>
  <c r="R1242" i="6"/>
  <c r="S1242" i="6" s="1"/>
  <c r="R1274" i="6"/>
  <c r="S1274" i="6" s="1"/>
  <c r="R1306" i="6"/>
  <c r="S1306" i="6" s="1"/>
  <c r="R1338" i="6"/>
  <c r="S1338" i="6" s="1"/>
  <c r="R1238" i="6"/>
  <c r="S1238" i="6" s="1"/>
  <c r="R1270" i="6"/>
  <c r="R1302" i="6"/>
  <c r="S1302" i="6" s="1"/>
  <c r="R1334" i="6"/>
  <c r="S1334" i="6" s="1"/>
  <c r="R529" i="6"/>
  <c r="R1268" i="6"/>
  <c r="R1332" i="6"/>
  <c r="S1332" i="6" s="1"/>
  <c r="R1224" i="6"/>
  <c r="R1308" i="6"/>
  <c r="S1308" i="6" s="1"/>
  <c r="R1232" i="6"/>
  <c r="R1320" i="6"/>
  <c r="R134" i="6"/>
  <c r="R1248" i="6"/>
  <c r="R1312" i="6"/>
  <c r="R1280" i="6"/>
  <c r="S1280" i="6" s="1"/>
  <c r="R118" i="6"/>
  <c r="S118" i="6" s="1"/>
  <c r="R44" i="6"/>
  <c r="R88" i="6"/>
  <c r="R96" i="6"/>
  <c r="S96" i="6" s="1"/>
  <c r="R108" i="6"/>
  <c r="S108" i="6" s="1"/>
  <c r="R136" i="6"/>
  <c r="R248" i="6"/>
  <c r="R320" i="6"/>
  <c r="S320" i="6" s="1"/>
  <c r="R332" i="6"/>
  <c r="S332" i="6" s="1"/>
  <c r="R340" i="6"/>
  <c r="R368" i="6"/>
  <c r="R536" i="6"/>
  <c r="S536" i="6" s="1"/>
  <c r="R548" i="6"/>
  <c r="S548" i="6" s="1"/>
  <c r="R560" i="6"/>
  <c r="R572" i="6"/>
  <c r="R580" i="6"/>
  <c r="S580" i="6" s="1"/>
  <c r="R592" i="6"/>
  <c r="S592" i="6" s="1"/>
  <c r="R604" i="6"/>
  <c r="S604" i="6" s="1"/>
  <c r="R612" i="6"/>
  <c r="R624" i="6"/>
  <c r="S624" i="6" s="1"/>
  <c r="R740" i="6"/>
  <c r="S740" i="6" s="1"/>
  <c r="R748" i="6"/>
  <c r="R760" i="6"/>
  <c r="R768" i="6"/>
  <c r="S768" i="6" s="1"/>
  <c r="R784" i="6"/>
  <c r="R928" i="6"/>
  <c r="S928" i="6" s="1"/>
  <c r="R940" i="6"/>
  <c r="S940" i="6" s="1"/>
  <c r="R948" i="6"/>
  <c r="S948" i="6" s="1"/>
  <c r="R956" i="6"/>
  <c r="S956" i="6" s="1"/>
  <c r="R1348" i="6"/>
  <c r="R1360" i="6"/>
  <c r="S1360" i="6" s="1"/>
  <c r="R1372" i="6"/>
  <c r="S1372" i="6" s="1"/>
  <c r="R1388" i="6"/>
  <c r="R1404" i="6"/>
  <c r="R63" i="6"/>
  <c r="R71" i="6"/>
  <c r="S71" i="6" s="1"/>
  <c r="R79" i="6"/>
  <c r="S79" i="6" s="1"/>
  <c r="R537" i="6"/>
  <c r="S537" i="6" s="1"/>
  <c r="R569" i="6"/>
  <c r="R601" i="6"/>
  <c r="S601" i="6" s="1"/>
  <c r="R629" i="6"/>
  <c r="R777" i="6"/>
  <c r="R825" i="6"/>
  <c r="R849" i="6"/>
  <c r="S849" i="6" s="1"/>
  <c r="R877" i="6"/>
  <c r="R909" i="6"/>
  <c r="R973" i="6"/>
  <c r="R1009" i="6"/>
  <c r="S1009" i="6" s="1"/>
  <c r="R1041" i="6"/>
  <c r="R1357" i="6"/>
  <c r="R1389" i="6"/>
  <c r="R52" i="6"/>
  <c r="S52" i="6" s="1"/>
  <c r="R18" i="6"/>
  <c r="S18" i="6" s="1"/>
  <c r="R50" i="6"/>
  <c r="S50" i="6" s="1"/>
  <c r="R29" i="6"/>
  <c r="S29" i="6" s="1"/>
  <c r="R55" i="6"/>
  <c r="S55" i="6" s="1"/>
  <c r="R77" i="6"/>
  <c r="S77" i="6" s="1"/>
  <c r="R78" i="6"/>
  <c r="S78" i="6" s="1"/>
  <c r="R38" i="6"/>
  <c r="S38" i="6" s="1"/>
  <c r="R37" i="6"/>
  <c r="S37" i="6" s="1"/>
  <c r="R65" i="6"/>
  <c r="S65" i="6" s="1"/>
  <c r="R82" i="6"/>
  <c r="S82" i="6" s="1"/>
  <c r="R106" i="6"/>
  <c r="S106" i="6" s="1"/>
  <c r="R107" i="6"/>
  <c r="S107" i="6" s="1"/>
  <c r="R161" i="6"/>
  <c r="S161" i="6" s="1"/>
  <c r="R115" i="6"/>
  <c r="S115" i="6" s="1"/>
  <c r="R30" i="6"/>
  <c r="S30" i="6" s="1"/>
  <c r="R46" i="6"/>
  <c r="S46" i="6" s="1"/>
  <c r="R27" i="6"/>
  <c r="S27" i="6" s="1"/>
  <c r="R23" i="6"/>
  <c r="S23" i="6" s="1"/>
  <c r="R43" i="6"/>
  <c r="S43" i="6" s="1"/>
  <c r="R25" i="6"/>
  <c r="S25" i="6" s="1"/>
  <c r="R32" i="6"/>
  <c r="S32" i="6" s="1"/>
  <c r="R56" i="6"/>
  <c r="S56" i="6" s="1"/>
  <c r="R73" i="6"/>
  <c r="S73" i="6" s="1"/>
  <c r="R21" i="6"/>
  <c r="S21" i="6" s="1"/>
  <c r="R74" i="6"/>
  <c r="S74" i="6" s="1"/>
  <c r="R64" i="6"/>
  <c r="S64" i="6" s="1"/>
  <c r="R70" i="6"/>
  <c r="S70" i="6" s="1"/>
  <c r="R84" i="6"/>
  <c r="S84" i="6" s="1"/>
  <c r="R98" i="6"/>
  <c r="S98" i="6" s="1"/>
  <c r="R119" i="6"/>
  <c r="S119" i="6" s="1"/>
  <c r="R91" i="6"/>
  <c r="S91" i="6" s="1"/>
  <c r="R139" i="6"/>
  <c r="S139" i="6" s="1"/>
  <c r="R120" i="6"/>
  <c r="S120" i="6" s="1"/>
  <c r="R138" i="6"/>
  <c r="S138" i="6" s="1"/>
  <c r="R158" i="6"/>
  <c r="S158" i="6" s="1"/>
  <c r="R168" i="6"/>
  <c r="S168" i="6" s="1"/>
  <c r="R112" i="6"/>
  <c r="S112" i="6" s="1"/>
  <c r="R130" i="6"/>
  <c r="S130" i="6" s="1"/>
  <c r="R103" i="6"/>
  <c r="S103" i="6" s="1"/>
  <c r="R132" i="6"/>
  <c r="S132" i="6" s="1"/>
  <c r="R155" i="6"/>
  <c r="S155" i="6" s="1"/>
  <c r="R144" i="6"/>
  <c r="S144" i="6" s="1"/>
  <c r="R180" i="6"/>
  <c r="S180" i="6" s="1"/>
  <c r="R193" i="6"/>
  <c r="S193" i="6" s="1"/>
  <c r="R202" i="6"/>
  <c r="S202" i="6" s="1"/>
  <c r="R148" i="6"/>
  <c r="S148" i="6" s="1"/>
  <c r="R173" i="6"/>
  <c r="S173" i="6" s="1"/>
  <c r="R182" i="6"/>
  <c r="S182" i="6" s="1"/>
  <c r="R192" i="6"/>
  <c r="S192" i="6" s="1"/>
  <c r="R208" i="6"/>
  <c r="S208" i="6" s="1"/>
  <c r="R164" i="6"/>
  <c r="S164" i="6" s="1"/>
  <c r="R200" i="6"/>
  <c r="S200" i="6" s="1"/>
  <c r="R209" i="6"/>
  <c r="S209" i="6" s="1"/>
  <c r="R229" i="6"/>
  <c r="S229" i="6" s="1"/>
  <c r="R233" i="6"/>
  <c r="S233" i="6" s="1"/>
  <c r="R237" i="6"/>
  <c r="S237" i="6" s="1"/>
  <c r="R241" i="6"/>
  <c r="S241" i="6" s="1"/>
  <c r="R245" i="6"/>
  <c r="S245" i="6" s="1"/>
  <c r="R258" i="6"/>
  <c r="S258" i="6" s="1"/>
  <c r="R274" i="6"/>
  <c r="S274" i="6" s="1"/>
  <c r="R290" i="6"/>
  <c r="S290" i="6" s="1"/>
  <c r="R306" i="6"/>
  <c r="S306" i="6" s="1"/>
  <c r="R225" i="6"/>
  <c r="S225" i="6" s="1"/>
  <c r="R259" i="6"/>
  <c r="S259" i="6" s="1"/>
  <c r="R275" i="6"/>
  <c r="S275" i="6" s="1"/>
  <c r="R291" i="6"/>
  <c r="S291" i="6" s="1"/>
  <c r="R213" i="6"/>
  <c r="S213" i="6" s="1"/>
  <c r="R272" i="6"/>
  <c r="S272" i="6" s="1"/>
  <c r="R346" i="6"/>
  <c r="S346" i="6" s="1"/>
  <c r="R300" i="6"/>
  <c r="S300" i="6" s="1"/>
  <c r="R334" i="6"/>
  <c r="S334" i="6" s="1"/>
  <c r="R280" i="6"/>
  <c r="S280" i="6" s="1"/>
  <c r="R308" i="6"/>
  <c r="S308" i="6" s="1"/>
  <c r="R319" i="6"/>
  <c r="S319" i="6" s="1"/>
  <c r="R335" i="6"/>
  <c r="S335" i="6" s="1"/>
  <c r="R352" i="6"/>
  <c r="S352" i="6" s="1"/>
  <c r="R303" i="6"/>
  <c r="S303" i="6" s="1"/>
  <c r="R342" i="6"/>
  <c r="S342" i="6" s="1"/>
  <c r="R350" i="6"/>
  <c r="S350" i="6" s="1"/>
  <c r="R378" i="6"/>
  <c r="S378" i="6" s="1"/>
  <c r="R390" i="6"/>
  <c r="S390" i="6" s="1"/>
  <c r="R400" i="6"/>
  <c r="S400" i="6" s="1"/>
  <c r="R413" i="6"/>
  <c r="S413" i="6" s="1"/>
  <c r="R422" i="6"/>
  <c r="S422" i="6" s="1"/>
  <c r="R440" i="6"/>
  <c r="S440" i="6" s="1"/>
  <c r="R331" i="6"/>
  <c r="S331" i="6" s="1"/>
  <c r="R391" i="6"/>
  <c r="S391" i="6" s="1"/>
  <c r="R423" i="6"/>
  <c r="S423" i="6" s="1"/>
  <c r="R442" i="6"/>
  <c r="S442" i="6" s="1"/>
  <c r="R370" i="6"/>
  <c r="S370" i="6" s="1"/>
  <c r="R386" i="6"/>
  <c r="S386" i="6" s="1"/>
  <c r="R396" i="6"/>
  <c r="S396" i="6" s="1"/>
  <c r="R409" i="6"/>
  <c r="S409" i="6" s="1"/>
  <c r="R418" i="6"/>
  <c r="S418" i="6" s="1"/>
  <c r="R428" i="6"/>
  <c r="S428" i="6" s="1"/>
  <c r="R445" i="6"/>
  <c r="S445" i="6" s="1"/>
  <c r="R456" i="6"/>
  <c r="S456" i="6" s="1"/>
  <c r="R472" i="6"/>
  <c r="S472" i="6" s="1"/>
  <c r="R327" i="6"/>
  <c r="S327" i="6" s="1"/>
  <c r="R371" i="6"/>
  <c r="S371" i="6" s="1"/>
  <c r="R403" i="6"/>
  <c r="S403" i="6" s="1"/>
  <c r="R431" i="6"/>
  <c r="S431" i="6" s="1"/>
  <c r="R457" i="6"/>
  <c r="S457" i="6" s="1"/>
  <c r="R481" i="6"/>
  <c r="S481" i="6" s="1"/>
  <c r="R511" i="6"/>
  <c r="S511" i="6" s="1"/>
  <c r="R471" i="6"/>
  <c r="S471" i="6" s="1"/>
  <c r="R496" i="6"/>
  <c r="S496" i="6" s="1"/>
  <c r="R524" i="6"/>
  <c r="S524" i="6" s="1"/>
  <c r="R532" i="6"/>
  <c r="S532" i="6" s="1"/>
  <c r="R469" i="6"/>
  <c r="S469" i="6" s="1"/>
  <c r="R487" i="6"/>
  <c r="S487" i="6" s="1"/>
  <c r="R519" i="6"/>
  <c r="S519" i="6" s="1"/>
  <c r="R544" i="6"/>
  <c r="S544" i="6" s="1"/>
  <c r="R574" i="6"/>
  <c r="S574" i="6" s="1"/>
  <c r="R595" i="6"/>
  <c r="S595" i="6" s="1"/>
  <c r="R622" i="6"/>
  <c r="S622" i="6" s="1"/>
  <c r="R543" i="6"/>
  <c r="S543" i="6" s="1"/>
  <c r="R575" i="6"/>
  <c r="S575" i="6" s="1"/>
  <c r="R602" i="6"/>
  <c r="S602" i="6" s="1"/>
  <c r="R623" i="6"/>
  <c r="S623" i="6" s="1"/>
  <c r="R539" i="6"/>
  <c r="S539" i="6" s="1"/>
  <c r="R566" i="6"/>
  <c r="S566" i="6" s="1"/>
  <c r="R587" i="6"/>
  <c r="S587" i="6" s="1"/>
  <c r="R619" i="6"/>
  <c r="S619" i="6" s="1"/>
  <c r="R637" i="6"/>
  <c r="S637" i="6" s="1"/>
  <c r="R645" i="6"/>
  <c r="S645" i="6" s="1"/>
  <c r="R653" i="6"/>
  <c r="S653" i="6" s="1"/>
  <c r="R661" i="6"/>
  <c r="S661" i="6" s="1"/>
  <c r="R669" i="6"/>
  <c r="S669" i="6" s="1"/>
  <c r="R677" i="6"/>
  <c r="S677" i="6" s="1"/>
  <c r="R685" i="6"/>
  <c r="S685" i="6" s="1"/>
  <c r="R693" i="6"/>
  <c r="S693" i="6" s="1"/>
  <c r="R701" i="6"/>
  <c r="S701" i="6" s="1"/>
  <c r="R709" i="6"/>
  <c r="S709" i="6" s="1"/>
  <c r="R717" i="6"/>
  <c r="S717" i="6" s="1"/>
  <c r="R725" i="6"/>
  <c r="S725" i="6" s="1"/>
  <c r="R733" i="6"/>
  <c r="S733" i="6" s="1"/>
  <c r="R467" i="6"/>
  <c r="S467" i="6" s="1"/>
  <c r="R520" i="6"/>
  <c r="S520" i="6" s="1"/>
  <c r="R654" i="6"/>
  <c r="S654" i="6" s="1"/>
  <c r="R686" i="6"/>
  <c r="S686" i="6" s="1"/>
  <c r="R718" i="6"/>
  <c r="S718" i="6" s="1"/>
  <c r="R749" i="6"/>
  <c r="S749" i="6" s="1"/>
  <c r="R600" i="6"/>
  <c r="S600" i="6" s="1"/>
  <c r="R656" i="6"/>
  <c r="S656" i="6" s="1"/>
  <c r="R688" i="6"/>
  <c r="S688" i="6" s="1"/>
  <c r="R720" i="6"/>
  <c r="S720" i="6" s="1"/>
  <c r="R753" i="6"/>
  <c r="S753" i="6" s="1"/>
  <c r="R584" i="6"/>
  <c r="S584" i="6" s="1"/>
  <c r="R666" i="6"/>
  <c r="S666" i="6" s="1"/>
  <c r="R698" i="6"/>
  <c r="S698" i="6" s="1"/>
  <c r="R730" i="6"/>
  <c r="S730" i="6" s="1"/>
  <c r="R747" i="6"/>
  <c r="S747" i="6" s="1"/>
  <c r="R763" i="6"/>
  <c r="S763" i="6" s="1"/>
  <c r="R780" i="6"/>
  <c r="S780" i="6" s="1"/>
  <c r="R632" i="6"/>
  <c r="S632" i="6" s="1"/>
  <c r="R640" i="6"/>
  <c r="S640" i="6" s="1"/>
  <c r="R648" i="6"/>
  <c r="S648" i="6" s="1"/>
  <c r="R668" i="6"/>
  <c r="S668" i="6" s="1"/>
  <c r="R700" i="6"/>
  <c r="S700" i="6" s="1"/>
  <c r="R732" i="6"/>
  <c r="S732" i="6" s="1"/>
  <c r="R782" i="6"/>
  <c r="S782" i="6" s="1"/>
  <c r="R836" i="6"/>
  <c r="S836" i="6" s="1"/>
  <c r="R860" i="6"/>
  <c r="S860" i="6" s="1"/>
  <c r="R884" i="6"/>
  <c r="S884" i="6" s="1"/>
  <c r="R908" i="6"/>
  <c r="S908" i="6" s="1"/>
  <c r="R751" i="6"/>
  <c r="S751" i="6" s="1"/>
  <c r="R802" i="6"/>
  <c r="S802" i="6" s="1"/>
  <c r="R826" i="6"/>
  <c r="S826" i="6" s="1"/>
  <c r="R850" i="6"/>
  <c r="S850" i="6" s="1"/>
  <c r="R874" i="6"/>
  <c r="S874" i="6" s="1"/>
  <c r="R906" i="6"/>
  <c r="S906" i="6" s="1"/>
  <c r="R930" i="6"/>
  <c r="S930" i="6" s="1"/>
  <c r="R935" i="6"/>
  <c r="S935" i="6" s="1"/>
  <c r="R943" i="6"/>
  <c r="S943" i="6" s="1"/>
  <c r="R951" i="6"/>
  <c r="S951" i="6" s="1"/>
  <c r="R959" i="6"/>
  <c r="S959" i="6" s="1"/>
  <c r="R792" i="6"/>
  <c r="S792" i="6" s="1"/>
  <c r="R848" i="6"/>
  <c r="S848" i="6" s="1"/>
  <c r="R880" i="6"/>
  <c r="S880" i="6" s="1"/>
  <c r="R912" i="6"/>
  <c r="S912" i="6" s="1"/>
  <c r="R931" i="6"/>
  <c r="S931" i="6" s="1"/>
  <c r="R966" i="6"/>
  <c r="S966" i="6" s="1"/>
  <c r="R783" i="6"/>
  <c r="S783" i="6" s="1"/>
  <c r="R838" i="6"/>
  <c r="S838" i="6" s="1"/>
  <c r="R862" i="6"/>
  <c r="S862" i="6" s="1"/>
  <c r="R886" i="6"/>
  <c r="S886" i="6" s="1"/>
  <c r="R910" i="6"/>
  <c r="S910" i="6" s="1"/>
  <c r="R976" i="6"/>
  <c r="S976" i="6" s="1"/>
  <c r="R1016" i="6"/>
  <c r="S1016" i="6" s="1"/>
  <c r="R1040" i="6"/>
  <c r="S1040" i="6" s="1"/>
  <c r="R1074" i="6"/>
  <c r="S1074" i="6" s="1"/>
  <c r="R1093" i="6"/>
  <c r="S1093" i="6" s="1"/>
  <c r="R1168" i="6"/>
  <c r="S1168" i="6" s="1"/>
  <c r="R1189" i="6"/>
  <c r="S1189" i="6" s="1"/>
  <c r="R1211" i="6"/>
  <c r="S1211" i="6" s="1"/>
  <c r="R1219" i="6"/>
  <c r="S1219" i="6" s="1"/>
  <c r="R1227" i="6"/>
  <c r="S1227" i="6" s="1"/>
  <c r="R1235" i="6"/>
  <c r="S1235" i="6" s="1"/>
  <c r="R1243" i="6"/>
  <c r="S1243" i="6" s="1"/>
  <c r="R1251" i="6"/>
  <c r="S1251" i="6" s="1"/>
  <c r="R1259" i="6"/>
  <c r="S1259" i="6" s="1"/>
  <c r="R1267" i="6"/>
  <c r="S1267" i="6" s="1"/>
  <c r="R1275" i="6"/>
  <c r="S1275" i="6" s="1"/>
  <c r="R1283" i="6"/>
  <c r="S1283" i="6" s="1"/>
  <c r="R1291" i="6"/>
  <c r="S1291" i="6" s="1"/>
  <c r="R1299" i="6"/>
  <c r="S1299" i="6" s="1"/>
  <c r="R1307" i="6"/>
  <c r="S1307" i="6" s="1"/>
  <c r="R1315" i="6"/>
  <c r="S1315" i="6" s="1"/>
  <c r="R1323" i="6"/>
  <c r="S1323" i="6" s="1"/>
  <c r="R1331" i="6"/>
  <c r="S1331" i="6" s="1"/>
  <c r="R1339" i="6"/>
  <c r="S1339" i="6" s="1"/>
  <c r="R982" i="6"/>
  <c r="S982" i="6" s="1"/>
  <c r="R1014" i="6"/>
  <c r="S1014" i="6" s="1"/>
  <c r="R1070" i="6"/>
  <c r="S1070" i="6" s="1"/>
  <c r="R1089" i="6"/>
  <c r="S1089" i="6" s="1"/>
  <c r="R1116" i="6"/>
  <c r="S1116" i="6" s="1"/>
  <c r="R1134" i="6"/>
  <c r="S1134" i="6" s="1"/>
  <c r="R1153" i="6"/>
  <c r="S1153" i="6" s="1"/>
  <c r="R1180" i="6"/>
  <c r="S1180" i="6" s="1"/>
  <c r="R1196" i="6"/>
  <c r="S1196" i="6" s="1"/>
  <c r="R965" i="6"/>
  <c r="S965" i="6" s="1"/>
  <c r="R996" i="6"/>
  <c r="S996" i="6" s="1"/>
  <c r="R1020" i="6"/>
  <c r="S1020" i="6" s="1"/>
  <c r="R1052" i="6"/>
  <c r="S1052" i="6" s="1"/>
  <c r="R1080" i="6"/>
  <c r="S1080" i="6" s="1"/>
  <c r="R1098" i="6"/>
  <c r="S1098" i="6" s="1"/>
  <c r="R1117" i="6"/>
  <c r="S1117" i="6" s="1"/>
  <c r="R1144" i="6"/>
  <c r="S1144" i="6" s="1"/>
  <c r="R1162" i="6"/>
  <c r="S1162" i="6" s="1"/>
  <c r="R1181" i="6"/>
  <c r="S1181" i="6" s="1"/>
  <c r="R964" i="6"/>
  <c r="S964" i="6" s="1"/>
  <c r="R994" i="6"/>
  <c r="S994" i="6" s="1"/>
  <c r="R1026" i="6"/>
  <c r="S1026" i="6" s="1"/>
  <c r="R1058" i="6"/>
  <c r="S1058" i="6" s="1"/>
  <c r="R1092" i="6"/>
  <c r="S1092" i="6" s="1"/>
  <c r="R1124" i="6"/>
  <c r="S1124" i="6" s="1"/>
  <c r="R1156" i="6"/>
  <c r="S1156" i="6" s="1"/>
  <c r="R1188" i="6"/>
  <c r="S1188" i="6" s="1"/>
  <c r="R1370" i="6"/>
  <c r="S1370" i="6" s="1"/>
  <c r="R1441" i="6"/>
  <c r="S1441" i="6" s="1"/>
  <c r="R1355" i="6"/>
  <c r="S1355" i="6" s="1"/>
  <c r="R1371" i="6"/>
  <c r="S1371" i="6" s="1"/>
  <c r="R1398" i="6"/>
  <c r="S1398" i="6" s="1"/>
  <c r="R1416" i="6"/>
  <c r="S1416" i="6" s="1"/>
  <c r="R1459" i="6"/>
  <c r="S1459" i="6" s="1"/>
  <c r="R1362" i="6"/>
  <c r="S1362" i="6" s="1"/>
  <c r="R1449" i="6"/>
  <c r="S1449" i="6" s="1"/>
  <c r="R1351" i="6"/>
  <c r="S1351" i="6" s="1"/>
  <c r="R1363" i="6"/>
  <c r="S1363" i="6" s="1"/>
  <c r="R1390" i="6"/>
  <c r="S1390" i="6" s="1"/>
  <c r="R1408" i="6"/>
  <c r="S1408" i="6" s="1"/>
  <c r="R1452" i="6"/>
  <c r="S1452" i="6" s="1"/>
  <c r="R1419" i="6"/>
  <c r="S1419" i="6" s="1"/>
  <c r="R1427" i="6"/>
  <c r="S1427" i="6" s="1"/>
  <c r="R1437" i="6"/>
  <c r="S1437" i="6" s="1"/>
  <c r="R1450" i="6"/>
  <c r="S1450" i="6" s="1"/>
  <c r="R1443" i="6"/>
  <c r="S1443" i="6" s="1"/>
  <c r="R1466" i="6"/>
  <c r="S1466" i="6" s="1"/>
  <c r="R1464" i="6"/>
  <c r="S1464" i="6" s="1"/>
  <c r="R533" i="6"/>
  <c r="R1218" i="6"/>
  <c r="R1250" i="6"/>
  <c r="R1282" i="6"/>
  <c r="S1282" i="6" s="1"/>
  <c r="R1314" i="6"/>
  <c r="R1422" i="6"/>
  <c r="R1214" i="6"/>
  <c r="R1246" i="6"/>
  <c r="R1278" i="6"/>
  <c r="R1310" i="6"/>
  <c r="S1310" i="6" s="1"/>
  <c r="R1418" i="6"/>
  <c r="S1418" i="6" s="1"/>
  <c r="R535" i="6"/>
  <c r="R1220" i="6"/>
  <c r="R1284" i="6"/>
  <c r="S1284" i="6" s="1"/>
  <c r="R1432" i="6"/>
  <c r="R446" i="6"/>
  <c r="S446" i="6" s="1"/>
  <c r="R1244" i="6"/>
  <c r="S1244" i="6" s="1"/>
  <c r="R1328" i="6"/>
  <c r="R1256" i="6"/>
  <c r="S1256" i="6" s="1"/>
  <c r="R1340" i="6"/>
  <c r="S1340" i="6" s="1"/>
  <c r="R142" i="6"/>
  <c r="R1292" i="6"/>
  <c r="S1292" i="6" s="1"/>
  <c r="R523" i="6"/>
  <c r="S523" i="6" s="1"/>
  <c r="R1216" i="6"/>
  <c r="S1216" i="6" s="1"/>
  <c r="R126" i="6"/>
  <c r="R41" i="6"/>
  <c r="R48" i="6"/>
  <c r="R34" i="6"/>
  <c r="S34" i="6" s="1"/>
  <c r="R47" i="6"/>
  <c r="S47" i="6" s="1"/>
  <c r="R57" i="6"/>
  <c r="S57" i="6" s="1"/>
  <c r="R72" i="6"/>
  <c r="S72" i="6" s="1"/>
  <c r="R86" i="6"/>
  <c r="S86" i="6" s="1"/>
  <c r="R102" i="6"/>
  <c r="S102" i="6" s="1"/>
  <c r="R127" i="6"/>
  <c r="S127" i="6" s="1"/>
  <c r="R95" i="6"/>
  <c r="S95" i="6" s="1"/>
  <c r="R141" i="6"/>
  <c r="S141" i="6" s="1"/>
  <c r="R129" i="6"/>
  <c r="S129" i="6" s="1"/>
  <c r="R146" i="6"/>
  <c r="S146" i="6" s="1"/>
  <c r="R160" i="6"/>
  <c r="S160" i="6" s="1"/>
  <c r="R169" i="6"/>
  <c r="S169" i="6" s="1"/>
  <c r="R121" i="6"/>
  <c r="S121" i="6" s="1"/>
  <c r="R140" i="6"/>
  <c r="S140" i="6" s="1"/>
  <c r="R111" i="6"/>
  <c r="S111" i="6" s="1"/>
  <c r="R143" i="6"/>
  <c r="S143" i="6" s="1"/>
  <c r="R159" i="6"/>
  <c r="S159" i="6" s="1"/>
  <c r="R152" i="6"/>
  <c r="S152" i="6" s="1"/>
  <c r="R185" i="6"/>
  <c r="S185" i="6" s="1"/>
  <c r="R194" i="6"/>
  <c r="S194" i="6" s="1"/>
  <c r="R179" i="6"/>
  <c r="S179" i="6" s="1"/>
  <c r="R156" i="6"/>
  <c r="S156" i="6" s="1"/>
  <c r="R174" i="6"/>
  <c r="S174" i="6" s="1"/>
  <c r="R184" i="6"/>
  <c r="S184" i="6" s="1"/>
  <c r="R197" i="6"/>
  <c r="S197" i="6" s="1"/>
  <c r="R212" i="6"/>
  <c r="S212" i="6" s="1"/>
  <c r="R175" i="6"/>
  <c r="S175" i="6" s="1"/>
  <c r="R211" i="6"/>
  <c r="S211" i="6" s="1"/>
  <c r="R217" i="6"/>
  <c r="S217" i="6" s="1"/>
  <c r="R230" i="6"/>
  <c r="S230" i="6" s="1"/>
  <c r="R234" i="6"/>
  <c r="S234" i="6" s="1"/>
  <c r="R238" i="6"/>
  <c r="S238" i="6" s="1"/>
  <c r="R242" i="6"/>
  <c r="S242" i="6" s="1"/>
  <c r="R246" i="6"/>
  <c r="S246" i="6" s="1"/>
  <c r="R262" i="6"/>
  <c r="S262" i="6" s="1"/>
  <c r="R278" i="6"/>
  <c r="S278" i="6" s="1"/>
  <c r="R294" i="6"/>
  <c r="S294" i="6" s="1"/>
  <c r="R207" i="6"/>
  <c r="S207" i="6" s="1"/>
  <c r="R228" i="6"/>
  <c r="S228" i="6" s="1"/>
  <c r="R263" i="6"/>
  <c r="S263" i="6" s="1"/>
  <c r="R279" i="6"/>
  <c r="S279" i="6" s="1"/>
  <c r="R295" i="6"/>
  <c r="S295" i="6" s="1"/>
  <c r="R221" i="6"/>
  <c r="S221" i="6" s="1"/>
  <c r="R288" i="6"/>
  <c r="S288" i="6" s="1"/>
  <c r="R252" i="6"/>
  <c r="S252" i="6" s="1"/>
  <c r="R296" i="6"/>
  <c r="S296" i="6" s="1"/>
  <c r="R312" i="6"/>
  <c r="S312" i="6" s="1"/>
  <c r="R322" i="6"/>
  <c r="S322" i="6" s="1"/>
  <c r="R338" i="6"/>
  <c r="S338" i="6" s="1"/>
  <c r="R260" i="6"/>
  <c r="S260" i="6" s="1"/>
  <c r="R307" i="6"/>
  <c r="S307" i="6" s="1"/>
  <c r="R315" i="6"/>
  <c r="S315" i="6" s="1"/>
  <c r="R356" i="6"/>
  <c r="S356" i="6" s="1"/>
  <c r="R380" i="6"/>
  <c r="S380" i="6" s="1"/>
  <c r="R392" i="6"/>
  <c r="S392" i="6" s="1"/>
  <c r="R405" i="6"/>
  <c r="S405" i="6" s="1"/>
  <c r="R414" i="6"/>
  <c r="S414" i="6" s="1"/>
  <c r="R424" i="6"/>
  <c r="S424" i="6" s="1"/>
  <c r="R444" i="6"/>
  <c r="S444" i="6" s="1"/>
  <c r="R339" i="6"/>
  <c r="S339" i="6" s="1"/>
  <c r="R374" i="6"/>
  <c r="S374" i="6" s="1"/>
  <c r="R399" i="6"/>
  <c r="S399" i="6" s="1"/>
  <c r="R430" i="6"/>
  <c r="S430" i="6" s="1"/>
  <c r="R311" i="6"/>
  <c r="S311" i="6" s="1"/>
  <c r="R372" i="6"/>
  <c r="S372" i="6" s="1"/>
  <c r="R388" i="6"/>
  <c r="S388" i="6" s="1"/>
  <c r="R401" i="6"/>
  <c r="S401" i="6" s="1"/>
  <c r="R410" i="6"/>
  <c r="S410" i="6" s="1"/>
  <c r="R420" i="6"/>
  <c r="S420" i="6" s="1"/>
  <c r="R433" i="6"/>
  <c r="S433" i="6" s="1"/>
  <c r="R447" i="6"/>
  <c r="S447" i="6" s="1"/>
  <c r="R460" i="6"/>
  <c r="S460" i="6" s="1"/>
  <c r="R476" i="6"/>
  <c r="S476" i="6" s="1"/>
  <c r="R351" i="6"/>
  <c r="S351" i="6" s="1"/>
  <c r="R382" i="6"/>
  <c r="S382" i="6" s="1"/>
  <c r="R411" i="6"/>
  <c r="S411" i="6" s="1"/>
  <c r="R435" i="6"/>
  <c r="S435" i="6" s="1"/>
  <c r="R465" i="6"/>
  <c r="S465" i="6" s="1"/>
  <c r="R495" i="6"/>
  <c r="S495" i="6" s="1"/>
  <c r="R513" i="6"/>
  <c r="S513" i="6" s="1"/>
  <c r="R479" i="6"/>
  <c r="S479" i="6" s="1"/>
  <c r="R507" i="6"/>
  <c r="S507" i="6" s="1"/>
  <c r="R526" i="6"/>
  <c r="S526" i="6" s="1"/>
  <c r="R534" i="6"/>
  <c r="S534" i="6" s="1"/>
  <c r="R477" i="6"/>
  <c r="S477" i="6" s="1"/>
  <c r="R492" i="6"/>
  <c r="S492" i="6" s="1"/>
  <c r="R489" i="6"/>
  <c r="S489" i="6" s="1"/>
  <c r="R547" i="6"/>
  <c r="S547" i="6" s="1"/>
  <c r="R606" i="6"/>
  <c r="S606" i="6" s="1"/>
  <c r="R627" i="6"/>
  <c r="S627" i="6" s="1"/>
  <c r="R554" i="6"/>
  <c r="S554" i="6" s="1"/>
  <c r="R499" i="6"/>
  <c r="S499" i="6" s="1"/>
  <c r="R550" i="6"/>
  <c r="S550" i="6" s="1"/>
  <c r="R568" i="6"/>
  <c r="S568" i="6" s="1"/>
  <c r="R598" i="6"/>
  <c r="S598" i="6" s="1"/>
  <c r="R630" i="6"/>
  <c r="S630" i="6" s="1"/>
  <c r="R639" i="6"/>
  <c r="S639" i="6" s="1"/>
  <c r="R647" i="6"/>
  <c r="S647" i="6" s="1"/>
  <c r="R655" i="6"/>
  <c r="S655" i="6" s="1"/>
  <c r="R663" i="6"/>
  <c r="S663" i="6" s="1"/>
  <c r="R671" i="6"/>
  <c r="S671" i="6" s="1"/>
  <c r="R679" i="6"/>
  <c r="S679" i="6" s="1"/>
  <c r="R687" i="6"/>
  <c r="S687" i="6" s="1"/>
  <c r="R695" i="6"/>
  <c r="S695" i="6" s="1"/>
  <c r="R703" i="6"/>
  <c r="S703" i="6" s="1"/>
  <c r="R711" i="6"/>
  <c r="S711" i="6" s="1"/>
  <c r="R719" i="6"/>
  <c r="S719" i="6" s="1"/>
  <c r="R727" i="6"/>
  <c r="S727" i="6" s="1"/>
  <c r="R735" i="6"/>
  <c r="S735" i="6" s="1"/>
  <c r="R475" i="6"/>
  <c r="S475" i="6" s="1"/>
  <c r="R551" i="6"/>
  <c r="S551" i="6" s="1"/>
  <c r="R616" i="6"/>
  <c r="S616" i="6" s="1"/>
  <c r="R662" i="6"/>
  <c r="S662" i="6" s="1"/>
  <c r="R694" i="6"/>
  <c r="S694" i="6" s="1"/>
  <c r="R726" i="6"/>
  <c r="S726" i="6" s="1"/>
  <c r="R755" i="6"/>
  <c r="S755" i="6" s="1"/>
  <c r="R771" i="6"/>
  <c r="S771" i="6" s="1"/>
  <c r="R610" i="6"/>
  <c r="S610" i="6" s="1"/>
  <c r="R664" i="6"/>
  <c r="S664" i="6" s="1"/>
  <c r="R696" i="6"/>
  <c r="S696" i="6" s="1"/>
  <c r="R728" i="6"/>
  <c r="S728" i="6" s="1"/>
  <c r="R762" i="6"/>
  <c r="S762" i="6" s="1"/>
  <c r="R594" i="6"/>
  <c r="S594" i="6" s="1"/>
  <c r="R674" i="6"/>
  <c r="S674" i="6" s="1"/>
  <c r="R706" i="6"/>
  <c r="S706" i="6" s="1"/>
  <c r="R738" i="6"/>
  <c r="S738" i="6" s="1"/>
  <c r="R750" i="6"/>
  <c r="S750" i="6" s="1"/>
  <c r="R766" i="6"/>
  <c r="S766" i="6" s="1"/>
  <c r="R578" i="6"/>
  <c r="S578" i="6" s="1"/>
  <c r="R634" i="6"/>
  <c r="S634" i="6" s="1"/>
  <c r="R642" i="6"/>
  <c r="S642" i="6" s="1"/>
  <c r="R650" i="6"/>
  <c r="S650" i="6" s="1"/>
  <c r="R676" i="6"/>
  <c r="S676" i="6" s="1"/>
  <c r="R708" i="6"/>
  <c r="S708" i="6" s="1"/>
  <c r="R754" i="6"/>
  <c r="S754" i="6" s="1"/>
  <c r="R788" i="6"/>
  <c r="S788" i="6" s="1"/>
  <c r="R812" i="6"/>
  <c r="S812" i="6" s="1"/>
  <c r="R868" i="6"/>
  <c r="S868" i="6" s="1"/>
  <c r="R892" i="6"/>
  <c r="S892" i="6" s="1"/>
  <c r="R918" i="6"/>
  <c r="S918" i="6" s="1"/>
  <c r="R767" i="6"/>
  <c r="S767" i="6" s="1"/>
  <c r="R810" i="6"/>
  <c r="S810" i="6" s="1"/>
  <c r="R834" i="6"/>
  <c r="S834" i="6" s="1"/>
  <c r="R858" i="6"/>
  <c r="S858" i="6" s="1"/>
  <c r="R882" i="6"/>
  <c r="S882" i="6" s="1"/>
  <c r="R914" i="6"/>
  <c r="S914" i="6" s="1"/>
  <c r="R932" i="6"/>
  <c r="S932" i="6" s="1"/>
  <c r="R937" i="6"/>
  <c r="S937" i="6" s="1"/>
  <c r="R945" i="6"/>
  <c r="S945" i="6" s="1"/>
  <c r="R953" i="6"/>
  <c r="S953" i="6" s="1"/>
  <c r="R961" i="6"/>
  <c r="S961" i="6" s="1"/>
  <c r="R800" i="6"/>
  <c r="S800" i="6" s="1"/>
  <c r="R824" i="6"/>
  <c r="S824" i="6" s="1"/>
  <c r="R856" i="6"/>
  <c r="S856" i="6" s="1"/>
  <c r="R888" i="6"/>
  <c r="S888" i="6" s="1"/>
  <c r="R915" i="6"/>
  <c r="S915" i="6" s="1"/>
  <c r="R743" i="6"/>
  <c r="S743" i="6" s="1"/>
  <c r="R790" i="6"/>
  <c r="S790" i="6" s="1"/>
  <c r="R814" i="6"/>
  <c r="S814" i="6" s="1"/>
  <c r="R846" i="6"/>
  <c r="S846" i="6" s="1"/>
  <c r="R870" i="6"/>
  <c r="S870" i="6" s="1"/>
  <c r="R894" i="6"/>
  <c r="S894" i="6" s="1"/>
  <c r="R922" i="6"/>
  <c r="S922" i="6" s="1"/>
  <c r="R1000" i="6"/>
  <c r="S1000" i="6" s="1"/>
  <c r="R1024" i="6"/>
  <c r="S1024" i="6" s="1"/>
  <c r="R1064" i="6"/>
  <c r="S1064" i="6" s="1"/>
  <c r="R1077" i="6"/>
  <c r="S1077" i="6" s="1"/>
  <c r="R1104" i="6"/>
  <c r="S1104" i="6" s="1"/>
  <c r="R1125" i="6"/>
  <c r="S1125" i="6" s="1"/>
  <c r="R1152" i="6"/>
  <c r="S1152" i="6" s="1"/>
  <c r="R1173" i="6"/>
  <c r="S1173" i="6" s="1"/>
  <c r="R1200" i="6"/>
  <c r="S1200" i="6" s="1"/>
  <c r="R1213" i="6"/>
  <c r="S1213" i="6" s="1"/>
  <c r="R1221" i="6"/>
  <c r="S1221" i="6" s="1"/>
  <c r="R1229" i="6"/>
  <c r="S1229" i="6" s="1"/>
  <c r="R1237" i="6"/>
  <c r="S1237" i="6" s="1"/>
  <c r="R1245" i="6"/>
  <c r="S1245" i="6" s="1"/>
  <c r="R1253" i="6"/>
  <c r="S1253" i="6" s="1"/>
  <c r="R1261" i="6"/>
  <c r="S1261" i="6" s="1"/>
  <c r="R1269" i="6"/>
  <c r="S1269" i="6" s="1"/>
  <c r="R1277" i="6"/>
  <c r="S1277" i="6" s="1"/>
  <c r="R1285" i="6"/>
  <c r="S1285" i="6" s="1"/>
  <c r="R1293" i="6"/>
  <c r="S1293" i="6" s="1"/>
  <c r="R1301" i="6"/>
  <c r="S1301" i="6" s="1"/>
  <c r="R1309" i="6"/>
  <c r="S1309" i="6" s="1"/>
  <c r="R1317" i="6"/>
  <c r="S1317" i="6" s="1"/>
  <c r="R1325" i="6"/>
  <c r="S1325" i="6" s="1"/>
  <c r="R1333" i="6"/>
  <c r="S1333" i="6" s="1"/>
  <c r="R1341" i="6"/>
  <c r="S1341" i="6" s="1"/>
  <c r="R990" i="6"/>
  <c r="S990" i="6" s="1"/>
  <c r="R1022" i="6"/>
  <c r="S1022" i="6" s="1"/>
  <c r="R1046" i="6"/>
  <c r="S1046" i="6" s="1"/>
  <c r="R1073" i="6"/>
  <c r="S1073" i="6" s="1"/>
  <c r="R1100" i="6"/>
  <c r="S1100" i="6" s="1"/>
  <c r="R1118" i="6"/>
  <c r="S1118" i="6" s="1"/>
  <c r="R1137" i="6"/>
  <c r="S1137" i="6" s="1"/>
  <c r="R1164" i="6"/>
  <c r="S1164" i="6" s="1"/>
  <c r="R1182" i="6"/>
  <c r="S1182" i="6" s="1"/>
  <c r="R1198" i="6"/>
  <c r="S1198" i="6" s="1"/>
  <c r="R972" i="6"/>
  <c r="S972" i="6" s="1"/>
  <c r="R1028" i="6"/>
  <c r="S1028" i="6" s="1"/>
  <c r="R1060" i="6"/>
  <c r="S1060" i="6" s="1"/>
  <c r="R1082" i="6"/>
  <c r="S1082" i="6" s="1"/>
  <c r="R1101" i="6"/>
  <c r="S1101" i="6" s="1"/>
  <c r="R1128" i="6"/>
  <c r="S1128" i="6" s="1"/>
  <c r="R1146" i="6"/>
  <c r="S1146" i="6" s="1"/>
  <c r="R1165" i="6"/>
  <c r="S1165" i="6" s="1"/>
  <c r="R1192" i="6"/>
  <c r="S1192" i="6" s="1"/>
  <c r="R970" i="6"/>
  <c r="S970" i="6" s="1"/>
  <c r="R1002" i="6"/>
  <c r="S1002" i="6" s="1"/>
  <c r="R1034" i="6"/>
  <c r="S1034" i="6" s="1"/>
  <c r="R1066" i="6"/>
  <c r="S1066" i="6" s="1"/>
  <c r="R1097" i="6"/>
  <c r="S1097" i="6" s="1"/>
  <c r="R1129" i="6"/>
  <c r="S1129" i="6" s="1"/>
  <c r="R1161" i="6"/>
  <c r="S1161" i="6" s="1"/>
  <c r="R1193" i="6"/>
  <c r="S1193" i="6" s="1"/>
  <c r="R1386" i="6"/>
  <c r="S1386" i="6" s="1"/>
  <c r="R1457" i="6"/>
  <c r="S1457" i="6" s="1"/>
  <c r="R1344" i="6"/>
  <c r="S1344" i="6" s="1"/>
  <c r="R1382" i="6"/>
  <c r="S1382" i="6" s="1"/>
  <c r="R1400" i="6"/>
  <c r="S1400" i="6" s="1"/>
  <c r="R1440" i="6"/>
  <c r="S1440" i="6" s="1"/>
  <c r="R1463" i="6"/>
  <c r="S1463" i="6" s="1"/>
  <c r="R1345" i="6"/>
  <c r="S1345" i="6" s="1"/>
  <c r="R1378" i="6"/>
  <c r="S1378" i="6" s="1"/>
  <c r="R1410" i="6"/>
  <c r="S1410" i="6" s="1"/>
  <c r="R1374" i="6"/>
  <c r="S1374" i="6" s="1"/>
  <c r="R1392" i="6"/>
  <c r="S1392" i="6" s="1"/>
  <c r="R1411" i="6"/>
  <c r="S1411" i="6" s="1"/>
  <c r="R1375" i="6"/>
  <c r="S1375" i="6" s="1"/>
  <c r="R1421" i="6"/>
  <c r="S1421" i="6" s="1"/>
  <c r="R1429" i="6"/>
  <c r="S1429" i="6" s="1"/>
  <c r="R1453" i="6"/>
  <c r="S1453" i="6" s="1"/>
  <c r="R1455" i="6"/>
  <c r="S1455" i="6" s="1"/>
  <c r="R1454" i="6"/>
  <c r="S1454" i="6" s="1"/>
  <c r="R1442" i="6"/>
  <c r="S1442" i="6" s="1"/>
  <c r="R1435" i="6"/>
  <c r="S1435" i="6" s="1"/>
  <c r="R455" i="6"/>
  <c r="S455" i="6" s="1"/>
  <c r="R1226" i="6"/>
  <c r="S1226" i="6" s="1"/>
  <c r="R1258" i="6"/>
  <c r="S1258" i="6" s="1"/>
  <c r="R1290" i="6"/>
  <c r="R1322" i="6"/>
  <c r="S1322" i="6" s="1"/>
  <c r="R1430" i="6"/>
  <c r="R1222" i="6"/>
  <c r="S1222" i="6" s="1"/>
  <c r="R1254" i="6"/>
  <c r="S1254" i="6" s="1"/>
  <c r="R1286" i="6"/>
  <c r="R1318" i="6"/>
  <c r="S1318" i="6" s="1"/>
  <c r="R1426" i="6"/>
  <c r="S1426" i="6" s="1"/>
  <c r="R170" i="6"/>
  <c r="R1236" i="6"/>
  <c r="R1300" i="6"/>
  <c r="S1300" i="6" s="1"/>
  <c r="R1264" i="6"/>
  <c r="R1276" i="6"/>
  <c r="S1276" i="6" s="1"/>
  <c r="R1424" i="6"/>
  <c r="R531" i="6"/>
  <c r="S531" i="6" s="1"/>
  <c r="R1336" i="6"/>
  <c r="S1336" i="6" s="1"/>
  <c r="R1228" i="6"/>
  <c r="S1228" i="6" s="1"/>
  <c r="R1304" i="6"/>
  <c r="R1240" i="6"/>
  <c r="S1240" i="6" s="1"/>
  <c r="R45" i="6"/>
  <c r="R24" i="6"/>
  <c r="R92" i="6"/>
  <c r="R100" i="6"/>
  <c r="R128" i="6"/>
  <c r="S128" i="6" s="1"/>
  <c r="R204" i="6"/>
  <c r="R316" i="6"/>
  <c r="R324" i="6"/>
  <c r="R336" i="6"/>
  <c r="S336" i="6" s="1"/>
  <c r="R348" i="6"/>
  <c r="R384" i="6"/>
  <c r="R540" i="6"/>
  <c r="R556" i="6"/>
  <c r="S556" i="6" s="1"/>
  <c r="R564" i="6"/>
  <c r="R576" i="6"/>
  <c r="S576" i="6" s="1"/>
  <c r="R588" i="6"/>
  <c r="R596" i="6"/>
  <c r="S596" i="6" s="1"/>
  <c r="R608" i="6"/>
  <c r="R620" i="6"/>
  <c r="R628" i="6"/>
  <c r="S628" i="6" s="1"/>
  <c r="R744" i="6"/>
  <c r="S744" i="6" s="1"/>
  <c r="R752" i="6"/>
  <c r="R764" i="6"/>
  <c r="R776" i="6"/>
  <c r="R924" i="6"/>
  <c r="S924" i="6" s="1"/>
  <c r="R936" i="6"/>
  <c r="S936" i="6" s="1"/>
  <c r="R944" i="6"/>
  <c r="S944" i="6" s="1"/>
  <c r="R952" i="6"/>
  <c r="S952" i="6" s="1"/>
  <c r="R960" i="6"/>
  <c r="S960" i="6" s="1"/>
  <c r="R1356" i="6"/>
  <c r="R1364" i="6"/>
  <c r="S1364" i="6" s="1"/>
  <c r="R1380" i="6"/>
  <c r="R1396" i="6"/>
  <c r="S1396" i="6" s="1"/>
  <c r="R1412" i="6"/>
  <c r="R67" i="6"/>
  <c r="R75" i="6"/>
  <c r="S75" i="6" s="1"/>
  <c r="R83" i="6"/>
  <c r="S83" i="6" s="1"/>
  <c r="R553" i="6"/>
  <c r="R585" i="6"/>
  <c r="S585" i="6" s="1"/>
  <c r="R617" i="6"/>
  <c r="R745" i="6"/>
  <c r="S745" i="6" s="1"/>
  <c r="R809" i="6"/>
  <c r="R841" i="6"/>
  <c r="R865" i="6"/>
  <c r="R893" i="6"/>
  <c r="S893" i="6" s="1"/>
  <c r="R925" i="6"/>
  <c r="R989" i="6"/>
  <c r="R1025" i="6"/>
  <c r="R1057" i="6"/>
  <c r="S1057" i="6" s="1"/>
  <c r="R1373" i="6"/>
  <c r="R1405" i="6"/>
  <c r="R33" i="6"/>
  <c r="S33" i="6" s="1"/>
  <c r="R35" i="6"/>
  <c r="S35" i="6" s="1"/>
  <c r="R54" i="6"/>
  <c r="S54" i="6" s="1"/>
  <c r="R22" i="6"/>
  <c r="S22" i="6" s="1"/>
  <c r="R36" i="6"/>
  <c r="S36" i="6" s="1"/>
  <c r="R81" i="6"/>
  <c r="S81" i="6" s="1"/>
  <c r="R80" i="6"/>
  <c r="S80" i="6" s="1"/>
  <c r="R135" i="6"/>
  <c r="S135" i="6" s="1"/>
  <c r="R150" i="6"/>
  <c r="S150" i="6" s="1"/>
  <c r="R123" i="6"/>
  <c r="S123" i="6" s="1"/>
  <c r="R147" i="6"/>
  <c r="S147" i="6" s="1"/>
  <c r="R186" i="6"/>
  <c r="S186" i="6" s="1"/>
  <c r="R196" i="6"/>
  <c r="S196" i="6" s="1"/>
  <c r="R187" i="6"/>
  <c r="S187" i="6" s="1"/>
  <c r="R165" i="6"/>
  <c r="S165" i="6" s="1"/>
  <c r="R176" i="6"/>
  <c r="S176" i="6" s="1"/>
  <c r="R189" i="6"/>
  <c r="S189" i="6" s="1"/>
  <c r="R198" i="6"/>
  <c r="S198" i="6" s="1"/>
  <c r="R216" i="6"/>
  <c r="S216" i="6" s="1"/>
  <c r="R183" i="6"/>
  <c r="S183" i="6" s="1"/>
  <c r="R219" i="6"/>
  <c r="S219" i="6" s="1"/>
  <c r="R231" i="6"/>
  <c r="S231" i="6" s="1"/>
  <c r="R235" i="6"/>
  <c r="S235" i="6" s="1"/>
  <c r="R239" i="6"/>
  <c r="S239" i="6" s="1"/>
  <c r="R243" i="6"/>
  <c r="S243" i="6" s="1"/>
  <c r="R247" i="6"/>
  <c r="S247" i="6" s="1"/>
  <c r="R266" i="6"/>
  <c r="S266" i="6" s="1"/>
  <c r="R282" i="6"/>
  <c r="S282" i="6" s="1"/>
  <c r="R298" i="6"/>
  <c r="S298" i="6" s="1"/>
  <c r="R215" i="6"/>
  <c r="S215" i="6" s="1"/>
  <c r="R251" i="6"/>
  <c r="S251" i="6" s="1"/>
  <c r="R267" i="6"/>
  <c r="S267" i="6" s="1"/>
  <c r="R283" i="6"/>
  <c r="S283" i="6" s="1"/>
  <c r="R299" i="6"/>
  <c r="S299" i="6" s="1"/>
  <c r="R224" i="6"/>
  <c r="S224" i="6" s="1"/>
  <c r="R314" i="6"/>
  <c r="S314" i="6" s="1"/>
  <c r="R268" i="6"/>
  <c r="S268" i="6" s="1"/>
  <c r="R318" i="6"/>
  <c r="S318" i="6" s="1"/>
  <c r="R349" i="6"/>
  <c r="S349" i="6" s="1"/>
  <c r="R313" i="6"/>
  <c r="S313" i="6" s="1"/>
  <c r="R328" i="6"/>
  <c r="S328" i="6" s="1"/>
  <c r="R344" i="6"/>
  <c r="S344" i="6" s="1"/>
  <c r="R276" i="6"/>
  <c r="S276" i="6" s="1"/>
  <c r="R310" i="6"/>
  <c r="S310" i="6" s="1"/>
  <c r="R323" i="6"/>
  <c r="S323" i="6" s="1"/>
  <c r="R364" i="6"/>
  <c r="S364" i="6" s="1"/>
  <c r="R383" i="6"/>
  <c r="S383" i="6" s="1"/>
  <c r="R397" i="6"/>
  <c r="S397" i="6" s="1"/>
  <c r="R406" i="6"/>
  <c r="S406" i="6" s="1"/>
  <c r="R416" i="6"/>
  <c r="S416" i="6" s="1"/>
  <c r="R432" i="6"/>
  <c r="S432" i="6" s="1"/>
  <c r="R448" i="6"/>
  <c r="S448" i="6" s="1"/>
  <c r="R354" i="6"/>
  <c r="S354" i="6" s="1"/>
  <c r="R376" i="6"/>
  <c r="S376" i="6" s="1"/>
  <c r="R407" i="6"/>
  <c r="S407" i="6" s="1"/>
  <c r="R434" i="6"/>
  <c r="S434" i="6" s="1"/>
  <c r="R347" i="6"/>
  <c r="S347" i="6" s="1"/>
  <c r="R375" i="6"/>
  <c r="S375" i="6" s="1"/>
  <c r="R393" i="6"/>
  <c r="S393" i="6" s="1"/>
  <c r="R402" i="6"/>
  <c r="S402" i="6" s="1"/>
  <c r="R412" i="6"/>
  <c r="S412" i="6" s="1"/>
  <c r="R425" i="6"/>
  <c r="S425" i="6" s="1"/>
  <c r="R437" i="6"/>
  <c r="S437" i="6" s="1"/>
  <c r="R452" i="6"/>
  <c r="S452" i="6" s="1"/>
  <c r="R464" i="6"/>
  <c r="S464" i="6" s="1"/>
  <c r="R480" i="6"/>
  <c r="S480" i="6" s="1"/>
  <c r="R358" i="6"/>
  <c r="S358" i="6" s="1"/>
  <c r="R387" i="6"/>
  <c r="S387" i="6" s="1"/>
  <c r="R419" i="6"/>
  <c r="S419" i="6" s="1"/>
  <c r="R439" i="6"/>
  <c r="S439" i="6" s="1"/>
  <c r="R473" i="6"/>
  <c r="S473" i="6" s="1"/>
  <c r="R497" i="6"/>
  <c r="S497" i="6" s="1"/>
  <c r="R516" i="6"/>
  <c r="S516" i="6" s="1"/>
  <c r="R491" i="6"/>
  <c r="S491" i="6" s="1"/>
  <c r="R509" i="6"/>
  <c r="S509" i="6" s="1"/>
  <c r="R528" i="6"/>
  <c r="S528" i="6" s="1"/>
  <c r="R538" i="6"/>
  <c r="S538" i="6" s="1"/>
  <c r="R503" i="6"/>
  <c r="S503" i="6" s="1"/>
  <c r="R558" i="6"/>
  <c r="S558" i="6" s="1"/>
  <c r="R579" i="6"/>
  <c r="S579" i="6" s="1"/>
  <c r="R611" i="6"/>
  <c r="S611" i="6" s="1"/>
  <c r="R488" i="6"/>
  <c r="S488" i="6" s="1"/>
  <c r="R559" i="6"/>
  <c r="S559" i="6" s="1"/>
  <c r="R586" i="6"/>
  <c r="S586" i="6" s="1"/>
  <c r="R607" i="6"/>
  <c r="S607" i="6" s="1"/>
  <c r="R504" i="6"/>
  <c r="S504" i="6" s="1"/>
  <c r="R552" i="6"/>
  <c r="S552" i="6" s="1"/>
  <c r="R571" i="6"/>
  <c r="S571" i="6" s="1"/>
  <c r="R603" i="6"/>
  <c r="S603" i="6" s="1"/>
  <c r="R633" i="6"/>
  <c r="S633" i="6" s="1"/>
  <c r="R641" i="6"/>
  <c r="S641" i="6" s="1"/>
  <c r="R649" i="6"/>
  <c r="S649" i="6" s="1"/>
  <c r="R657" i="6"/>
  <c r="S657" i="6" s="1"/>
  <c r="R665" i="6"/>
  <c r="S665" i="6" s="1"/>
  <c r="R673" i="6"/>
  <c r="S673" i="6" s="1"/>
  <c r="R681" i="6"/>
  <c r="S681" i="6" s="1"/>
  <c r="R689" i="6"/>
  <c r="S689" i="6" s="1"/>
  <c r="R697" i="6"/>
  <c r="S697" i="6" s="1"/>
  <c r="R705" i="6"/>
  <c r="S705" i="6" s="1"/>
  <c r="R713" i="6"/>
  <c r="S713" i="6" s="1"/>
  <c r="R721" i="6"/>
  <c r="S721" i="6" s="1"/>
  <c r="R729" i="6"/>
  <c r="S729" i="6" s="1"/>
  <c r="R737" i="6"/>
  <c r="S737" i="6" s="1"/>
  <c r="R483" i="6"/>
  <c r="S483" i="6" s="1"/>
  <c r="R562" i="6"/>
  <c r="S562" i="6" s="1"/>
  <c r="R626" i="6"/>
  <c r="S626" i="6" s="1"/>
  <c r="R670" i="6"/>
  <c r="S670" i="6" s="1"/>
  <c r="R702" i="6"/>
  <c r="S702" i="6" s="1"/>
  <c r="R734" i="6"/>
  <c r="S734" i="6" s="1"/>
  <c r="R758" i="6"/>
  <c r="S758" i="6" s="1"/>
  <c r="R774" i="6"/>
  <c r="S774" i="6" s="1"/>
  <c r="R615" i="6"/>
  <c r="S615" i="6" s="1"/>
  <c r="R672" i="6"/>
  <c r="S672" i="6" s="1"/>
  <c r="R704" i="6"/>
  <c r="S704" i="6" s="1"/>
  <c r="R736" i="6"/>
  <c r="S736" i="6" s="1"/>
  <c r="R778" i="6"/>
  <c r="S778" i="6" s="1"/>
  <c r="R599" i="6"/>
  <c r="S599" i="6" s="1"/>
  <c r="R682" i="6"/>
  <c r="S682" i="6" s="1"/>
  <c r="R714" i="6"/>
  <c r="S714" i="6" s="1"/>
  <c r="R741" i="6"/>
  <c r="S741" i="6" s="1"/>
  <c r="R756" i="6"/>
  <c r="S756" i="6" s="1"/>
  <c r="R772" i="6"/>
  <c r="S772" i="6" s="1"/>
  <c r="R583" i="6"/>
  <c r="S583" i="6" s="1"/>
  <c r="R636" i="6"/>
  <c r="S636" i="6" s="1"/>
  <c r="R644" i="6"/>
  <c r="S644" i="6" s="1"/>
  <c r="R652" i="6"/>
  <c r="S652" i="6" s="1"/>
  <c r="R684" i="6"/>
  <c r="S684" i="6" s="1"/>
  <c r="R716" i="6"/>
  <c r="S716" i="6" s="1"/>
  <c r="R770" i="6"/>
  <c r="S770" i="6" s="1"/>
  <c r="R796" i="6"/>
  <c r="S796" i="6" s="1"/>
  <c r="R820" i="6"/>
  <c r="S820" i="6" s="1"/>
  <c r="R844" i="6"/>
  <c r="S844" i="6" s="1"/>
  <c r="R900" i="6"/>
  <c r="S900" i="6" s="1"/>
  <c r="R920" i="6"/>
  <c r="S920" i="6" s="1"/>
  <c r="R786" i="6"/>
  <c r="S786" i="6" s="1"/>
  <c r="R818" i="6"/>
  <c r="S818" i="6" s="1"/>
  <c r="R842" i="6"/>
  <c r="S842" i="6" s="1"/>
  <c r="R866" i="6"/>
  <c r="S866" i="6" s="1"/>
  <c r="R890" i="6"/>
  <c r="S890" i="6" s="1"/>
  <c r="R916" i="6"/>
  <c r="S916" i="6" s="1"/>
  <c r="R933" i="6"/>
  <c r="S933" i="6" s="1"/>
  <c r="R939" i="6"/>
  <c r="S939" i="6" s="1"/>
  <c r="R947" i="6"/>
  <c r="S947" i="6" s="1"/>
  <c r="R955" i="6"/>
  <c r="S955" i="6" s="1"/>
  <c r="R963" i="6"/>
  <c r="S963" i="6" s="1"/>
  <c r="R808" i="6"/>
  <c r="S808" i="6" s="1"/>
  <c r="R832" i="6"/>
  <c r="S832" i="6" s="1"/>
  <c r="R864" i="6"/>
  <c r="S864" i="6" s="1"/>
  <c r="R896" i="6"/>
  <c r="S896" i="6" s="1"/>
  <c r="R926" i="6"/>
  <c r="S926" i="6" s="1"/>
  <c r="R759" i="6"/>
  <c r="S759" i="6" s="1"/>
  <c r="R798" i="6"/>
  <c r="S798" i="6" s="1"/>
  <c r="R822" i="6"/>
  <c r="S822" i="6" s="1"/>
  <c r="R927" i="6"/>
  <c r="S927" i="6" s="1"/>
  <c r="R984" i="6"/>
  <c r="S984" i="6" s="1"/>
  <c r="R1008" i="6"/>
  <c r="S1008" i="6" s="1"/>
  <c r="R1048" i="6"/>
  <c r="S1048" i="6" s="1"/>
  <c r="R1088" i="6"/>
  <c r="S1088" i="6" s="1"/>
  <c r="R1109" i="6"/>
  <c r="S1109" i="6" s="1"/>
  <c r="R1136" i="6"/>
  <c r="S1136" i="6" s="1"/>
  <c r="R1184" i="6"/>
  <c r="S1184" i="6" s="1"/>
  <c r="R1205" i="6"/>
  <c r="S1205" i="6" s="1"/>
  <c r="R1215" i="6"/>
  <c r="S1215" i="6" s="1"/>
  <c r="R1223" i="6"/>
  <c r="S1223" i="6" s="1"/>
  <c r="R1231" i="6"/>
  <c r="S1231" i="6" s="1"/>
  <c r="R1239" i="6"/>
  <c r="S1239" i="6" s="1"/>
  <c r="R1247" i="6"/>
  <c r="S1247" i="6" s="1"/>
  <c r="R1255" i="6"/>
  <c r="S1255" i="6" s="1"/>
  <c r="R1263" i="6"/>
  <c r="S1263" i="6" s="1"/>
  <c r="R1271" i="6"/>
  <c r="S1271" i="6" s="1"/>
  <c r="R1279" i="6"/>
  <c r="S1279" i="6" s="1"/>
  <c r="R1287" i="6"/>
  <c r="S1287" i="6" s="1"/>
  <c r="R1295" i="6"/>
  <c r="S1295" i="6" s="1"/>
  <c r="R1303" i="6"/>
  <c r="S1303" i="6" s="1"/>
  <c r="R1311" i="6"/>
  <c r="S1311" i="6" s="1"/>
  <c r="R1319" i="6"/>
  <c r="S1319" i="6" s="1"/>
  <c r="R1327" i="6"/>
  <c r="S1327" i="6" s="1"/>
  <c r="R1335" i="6"/>
  <c r="S1335" i="6" s="1"/>
  <c r="R974" i="6"/>
  <c r="S974" i="6" s="1"/>
  <c r="R998" i="6"/>
  <c r="S998" i="6" s="1"/>
  <c r="R1030" i="6"/>
  <c r="S1030" i="6" s="1"/>
  <c r="R1054" i="6"/>
  <c r="S1054" i="6" s="1"/>
  <c r="R1084" i="6"/>
  <c r="S1084" i="6" s="1"/>
  <c r="R1102" i="6"/>
  <c r="S1102" i="6" s="1"/>
  <c r="R1121" i="6"/>
  <c r="S1121" i="6" s="1"/>
  <c r="R1148" i="6"/>
  <c r="S1148" i="6" s="1"/>
  <c r="R1166" i="6"/>
  <c r="S1166" i="6" s="1"/>
  <c r="R1185" i="6"/>
  <c r="S1185" i="6" s="1"/>
  <c r="R1201" i="6"/>
  <c r="S1201" i="6" s="1"/>
  <c r="R980" i="6"/>
  <c r="S980" i="6" s="1"/>
  <c r="R1004" i="6"/>
  <c r="S1004" i="6" s="1"/>
  <c r="R1036" i="6"/>
  <c r="S1036" i="6" s="1"/>
  <c r="R1085" i="6"/>
  <c r="S1085" i="6" s="1"/>
  <c r="R1112" i="6"/>
  <c r="S1112" i="6" s="1"/>
  <c r="R1130" i="6"/>
  <c r="S1130" i="6" s="1"/>
  <c r="R1149" i="6"/>
  <c r="S1149" i="6" s="1"/>
  <c r="R1176" i="6"/>
  <c r="S1176" i="6" s="1"/>
  <c r="R1197" i="6"/>
  <c r="S1197" i="6" s="1"/>
  <c r="R978" i="6"/>
  <c r="S978" i="6" s="1"/>
  <c r="R1010" i="6"/>
  <c r="S1010" i="6" s="1"/>
  <c r="R1042" i="6"/>
  <c r="S1042" i="6" s="1"/>
  <c r="R1076" i="6"/>
  <c r="S1076" i="6" s="1"/>
  <c r="R1108" i="6"/>
  <c r="S1108" i="6" s="1"/>
  <c r="R1140" i="6"/>
  <c r="S1140" i="6" s="1"/>
  <c r="R1172" i="6"/>
  <c r="S1172" i="6" s="1"/>
  <c r="R1204" i="6"/>
  <c r="S1204" i="6" s="1"/>
  <c r="R1354" i="6"/>
  <c r="S1354" i="6" s="1"/>
  <c r="R1402" i="6"/>
  <c r="S1402" i="6" s="1"/>
  <c r="R1350" i="6"/>
  <c r="S1350" i="6" s="1"/>
  <c r="R1366" i="6"/>
  <c r="S1366" i="6" s="1"/>
  <c r="R1384" i="6"/>
  <c r="S1384" i="6" s="1"/>
  <c r="R1403" i="6"/>
  <c r="S1403" i="6" s="1"/>
  <c r="R1448" i="6"/>
  <c r="S1448" i="6" s="1"/>
  <c r="R1467" i="6"/>
  <c r="S1467" i="6" s="1"/>
  <c r="R1346" i="6"/>
  <c r="S1346" i="6" s="1"/>
  <c r="R1367" i="6"/>
  <c r="S1367" i="6" s="1"/>
  <c r="R1383" i="6"/>
  <c r="S1383" i="6" s="1"/>
  <c r="R1415" i="6"/>
  <c r="S1415" i="6" s="1"/>
  <c r="R1347" i="6"/>
  <c r="S1347" i="6" s="1"/>
  <c r="R1376" i="6"/>
  <c r="S1376" i="6" s="1"/>
  <c r="R1395" i="6"/>
  <c r="S1395" i="6" s="1"/>
  <c r="R1436" i="6"/>
  <c r="S1436" i="6" s="1"/>
  <c r="R1391" i="6"/>
  <c r="S1391" i="6" s="1"/>
  <c r="R1423" i="6"/>
  <c r="S1423" i="6" s="1"/>
  <c r="R1431" i="6"/>
  <c r="S1431" i="6" s="1"/>
  <c r="R1462" i="6"/>
  <c r="S1462" i="6" s="1"/>
  <c r="R1460" i="6"/>
  <c r="S1460" i="6" s="1"/>
  <c r="R1447" i="6"/>
  <c r="S1447" i="6" s="1"/>
  <c r="R1446" i="6"/>
  <c r="S1446" i="6" s="1"/>
  <c r="R162" i="6"/>
  <c r="S162" i="6" s="1"/>
  <c r="R1234" i="6"/>
  <c r="R1266" i="6"/>
  <c r="R1298" i="6"/>
  <c r="R1330" i="6"/>
  <c r="S1330" i="6" s="1"/>
  <c r="R1230" i="6"/>
  <c r="R1262" i="6"/>
  <c r="S1262" i="6" s="1"/>
  <c r="R1294" i="6"/>
  <c r="R1326" i="6"/>
  <c r="S1326" i="6" s="1"/>
  <c r="R1434" i="6"/>
  <c r="R454" i="6"/>
  <c r="S454" i="6" s="1"/>
  <c r="R1252" i="6"/>
  <c r="R1316" i="6"/>
  <c r="S1316" i="6" s="1"/>
  <c r="R1288" i="6"/>
  <c r="S1288" i="6" s="1"/>
  <c r="R1212" i="6"/>
  <c r="S1212" i="6" s="1"/>
  <c r="R1296" i="6"/>
  <c r="R1420" i="6"/>
  <c r="S1420" i="6" s="1"/>
  <c r="R1428" i="6"/>
  <c r="S1428" i="6" s="1"/>
  <c r="R1272" i="6"/>
  <c r="S1272" i="6" s="1"/>
  <c r="R1260" i="6"/>
  <c r="S1260" i="6" s="1"/>
  <c r="R1324" i="6"/>
  <c r="S1324" i="6" s="1"/>
  <c r="R49" i="6"/>
  <c r="R40" i="6"/>
  <c r="R28" i="6"/>
  <c r="S28" i="6" s="1"/>
  <c r="R114" i="6"/>
  <c r="R166" i="6"/>
  <c r="S166" i="6" s="1"/>
  <c r="R210" i="6"/>
  <c r="R218" i="6"/>
  <c r="S218" i="6" s="1"/>
  <c r="R226" i="6"/>
  <c r="R458" i="6"/>
  <c r="S458" i="6" s="1"/>
  <c r="T458" i="6" s="1"/>
  <c r="U458" i="6" s="1"/>
  <c r="R466" i="6"/>
  <c r="R474" i="6"/>
  <c r="S474" i="6" s="1"/>
  <c r="R482" i="6"/>
  <c r="R490" i="6"/>
  <c r="S490" i="6" s="1"/>
  <c r="R498" i="6"/>
  <c r="R506" i="6"/>
  <c r="S506" i="6" s="1"/>
  <c r="R514" i="6"/>
  <c r="R522" i="6"/>
  <c r="S522" i="6" s="1"/>
  <c r="R942" i="6"/>
  <c r="S942" i="6" s="1"/>
  <c r="R950" i="6"/>
  <c r="S950" i="6" s="1"/>
  <c r="R958" i="6"/>
  <c r="S958" i="6" s="1"/>
  <c r="R1078" i="6"/>
  <c r="S1078" i="6" s="1"/>
  <c r="R1094" i="6"/>
  <c r="S1094" i="6" s="1"/>
  <c r="R1110" i="6"/>
  <c r="S1110" i="6" s="1"/>
  <c r="R1126" i="6"/>
  <c r="S1126" i="6" s="1"/>
  <c r="R1142" i="6"/>
  <c r="S1142" i="6" s="1"/>
  <c r="R1158" i="6"/>
  <c r="R1174" i="6"/>
  <c r="S1174" i="6" s="1"/>
  <c r="R1186" i="6"/>
  <c r="S1186" i="6" s="1"/>
  <c r="R1194" i="6"/>
  <c r="S1194" i="6" s="1"/>
  <c r="R1206" i="6"/>
  <c r="S1206" i="6" s="1"/>
  <c r="R1342" i="6"/>
  <c r="S1342" i="6" s="1"/>
  <c r="R61" i="6"/>
  <c r="S61" i="6" s="1"/>
  <c r="R541" i="6"/>
  <c r="S541" i="6" s="1"/>
  <c r="R581" i="6"/>
  <c r="R613" i="6"/>
  <c r="S613" i="6" s="1"/>
  <c r="R793" i="6"/>
  <c r="R821" i="6"/>
  <c r="S821" i="6" s="1"/>
  <c r="R845" i="6"/>
  <c r="R881" i="6"/>
  <c r="S881" i="6" s="1"/>
  <c r="R913" i="6"/>
  <c r="R977" i="6"/>
  <c r="S977" i="6" s="1"/>
  <c r="R1005" i="6"/>
  <c r="R1037" i="6"/>
  <c r="S1037" i="6" s="1"/>
  <c r="R1069" i="6"/>
  <c r="R1377" i="6"/>
  <c r="S1377" i="6" s="1"/>
  <c r="R1409" i="6"/>
  <c r="R359" i="6"/>
  <c r="S359" i="6" s="1"/>
  <c r="R739" i="6"/>
  <c r="R791" i="6"/>
  <c r="S791" i="6" s="1"/>
  <c r="R799" i="6"/>
  <c r="R807" i="6"/>
  <c r="S807" i="6" s="1"/>
  <c r="R815" i="6"/>
  <c r="R823" i="6"/>
  <c r="S823" i="6" s="1"/>
  <c r="R831" i="6"/>
  <c r="R839" i="6"/>
  <c r="S839" i="6" s="1"/>
  <c r="R847" i="6"/>
  <c r="R855" i="6"/>
  <c r="S855" i="6" s="1"/>
  <c r="R863" i="6"/>
  <c r="R871" i="6"/>
  <c r="S871" i="6" s="1"/>
  <c r="R879" i="6"/>
  <c r="R887" i="6"/>
  <c r="S887" i="6" s="1"/>
  <c r="R895" i="6"/>
  <c r="R903" i="6"/>
  <c r="S903" i="6" s="1"/>
  <c r="R911" i="6"/>
  <c r="R971" i="6"/>
  <c r="S971" i="6" s="1"/>
  <c r="R979" i="6"/>
  <c r="R987" i="6"/>
  <c r="S987" i="6" s="1"/>
  <c r="R995" i="6"/>
  <c r="R1003" i="6"/>
  <c r="S1003" i="6" s="1"/>
  <c r="R1011" i="6"/>
  <c r="R1019" i="6"/>
  <c r="S1019" i="6" s="1"/>
  <c r="R1027" i="6"/>
  <c r="R1035" i="6"/>
  <c r="S1035" i="6" s="1"/>
  <c r="R1043" i="6"/>
  <c r="R1051" i="6"/>
  <c r="S1051" i="6" s="1"/>
  <c r="R1059" i="6"/>
  <c r="R1067" i="6"/>
  <c r="S1067" i="6" s="1"/>
  <c r="R1075" i="6"/>
  <c r="R1083" i="6"/>
  <c r="S1083" i="6" s="1"/>
  <c r="R1091" i="6"/>
  <c r="R1099" i="6"/>
  <c r="S1099" i="6" s="1"/>
  <c r="R1107" i="6"/>
  <c r="R1115" i="6"/>
  <c r="S1115" i="6" s="1"/>
  <c r="R1123" i="6"/>
  <c r="R1131" i="6"/>
  <c r="S1131" i="6" s="1"/>
  <c r="R1139" i="6"/>
  <c r="R1147" i="6"/>
  <c r="S1147" i="6" s="1"/>
  <c r="R1155" i="6"/>
  <c r="R1163" i="6"/>
  <c r="R1171" i="6"/>
  <c r="R1179" i="6"/>
  <c r="S1179" i="6" s="1"/>
  <c r="R1187" i="6"/>
  <c r="R1195" i="6"/>
  <c r="S1195" i="6" s="1"/>
  <c r="R1203" i="6"/>
  <c r="R1343" i="6"/>
  <c r="S1343" i="6" s="1"/>
  <c r="R501" i="6"/>
  <c r="R545" i="6"/>
  <c r="R577" i="6"/>
  <c r="S577" i="6" s="1"/>
  <c r="R609" i="6"/>
  <c r="S609" i="6" s="1"/>
  <c r="R769" i="6"/>
  <c r="S769" i="6" s="1"/>
  <c r="R813" i="6"/>
  <c r="R857" i="6"/>
  <c r="R885" i="6"/>
  <c r="S885" i="6" s="1"/>
  <c r="R921" i="6"/>
  <c r="R1001" i="6"/>
  <c r="R1029" i="6"/>
  <c r="R1065" i="6"/>
  <c r="S1065" i="6" s="1"/>
  <c r="R1365" i="6"/>
  <c r="S1365" i="6" s="1"/>
  <c r="R1397" i="6"/>
  <c r="R1461" i="6"/>
  <c r="R89" i="6"/>
  <c r="S89" i="6" s="1"/>
  <c r="R97" i="6"/>
  <c r="R105" i="6"/>
  <c r="R113" i="6"/>
  <c r="R145" i="6"/>
  <c r="S145" i="6" s="1"/>
  <c r="R153" i="6"/>
  <c r="S153" i="6" s="1"/>
  <c r="R201" i="6"/>
  <c r="R253" i="6"/>
  <c r="R261" i="6"/>
  <c r="S261" i="6" s="1"/>
  <c r="R269" i="6"/>
  <c r="R281" i="6"/>
  <c r="R289" i="6"/>
  <c r="R297" i="6"/>
  <c r="S297" i="6" s="1"/>
  <c r="R305" i="6"/>
  <c r="R317" i="6"/>
  <c r="S317" i="6" s="1"/>
  <c r="R325" i="6"/>
  <c r="S325" i="6" s="1"/>
  <c r="R337" i="6"/>
  <c r="S337" i="6" s="1"/>
  <c r="R353" i="6"/>
  <c r="R361" i="6"/>
  <c r="R369" i="6"/>
  <c r="R377" i="6"/>
  <c r="S377" i="6" s="1"/>
  <c r="R385" i="6"/>
  <c r="S385" i="6" s="1"/>
  <c r="R449" i="6"/>
  <c r="R565" i="6"/>
  <c r="R593" i="6"/>
  <c r="S593" i="6" s="1"/>
  <c r="R621" i="6"/>
  <c r="S621" i="6" s="1"/>
  <c r="R801" i="6"/>
  <c r="R833" i="6"/>
  <c r="R873" i="6"/>
  <c r="S873" i="6" s="1"/>
  <c r="R905" i="6"/>
  <c r="R969" i="6"/>
  <c r="R997" i="6"/>
  <c r="R1033" i="6"/>
  <c r="S1033" i="6" s="1"/>
  <c r="R1061" i="6"/>
  <c r="R1369" i="6"/>
  <c r="R1401" i="6"/>
  <c r="R1465" i="6"/>
  <c r="R122" i="6"/>
  <c r="S122" i="6" s="1"/>
  <c r="R206" i="6"/>
  <c r="R214" i="6"/>
  <c r="R222" i="6"/>
  <c r="R450" i="6"/>
  <c r="R462" i="6"/>
  <c r="R470" i="6"/>
  <c r="R478" i="6"/>
  <c r="S478" i="6" s="1"/>
  <c r="R486" i="6"/>
  <c r="R494" i="6"/>
  <c r="R502" i="6"/>
  <c r="R510" i="6"/>
  <c r="R518" i="6"/>
  <c r="R938" i="6"/>
  <c r="S938" i="6" s="1"/>
  <c r="R946" i="6"/>
  <c r="S946" i="6" s="1"/>
  <c r="R954" i="6"/>
  <c r="S954" i="6" s="1"/>
  <c r="R962" i="6"/>
  <c r="S962" i="6" s="1"/>
  <c r="R1090" i="6"/>
  <c r="S1090" i="6" s="1"/>
  <c r="R1106" i="6"/>
  <c r="R1122" i="6"/>
  <c r="S1122" i="6" s="1"/>
  <c r="R1138" i="6"/>
  <c r="R1154" i="6"/>
  <c r="S1154" i="6" s="1"/>
  <c r="R1170" i="6"/>
  <c r="R1178" i="6"/>
  <c r="S1178" i="6" s="1"/>
  <c r="R1190" i="6"/>
  <c r="S1190" i="6" s="1"/>
  <c r="R1202" i="6"/>
  <c r="R1210" i="6"/>
  <c r="S1210" i="6" s="1"/>
  <c r="R53" i="6"/>
  <c r="R273" i="6"/>
  <c r="R557" i="6"/>
  <c r="R597" i="6"/>
  <c r="R761" i="6"/>
  <c r="R805" i="6"/>
  <c r="S805" i="6" s="1"/>
  <c r="R829" i="6"/>
  <c r="R861" i="6"/>
  <c r="R897" i="6"/>
  <c r="R929" i="6"/>
  <c r="R993" i="6"/>
  <c r="R1021" i="6"/>
  <c r="R1053" i="6"/>
  <c r="R1361" i="6"/>
  <c r="S1361" i="6" s="1"/>
  <c r="R1393" i="6"/>
  <c r="R355" i="6"/>
  <c r="R363" i="6"/>
  <c r="R787" i="6"/>
  <c r="R795" i="6"/>
  <c r="R803" i="6"/>
  <c r="R811" i="6"/>
  <c r="R819" i="6"/>
  <c r="R827" i="6"/>
  <c r="R835" i="6"/>
  <c r="R843" i="6"/>
  <c r="R851" i="6"/>
  <c r="R859" i="6"/>
  <c r="R867" i="6"/>
  <c r="R875" i="6"/>
  <c r="R883" i="6"/>
  <c r="R891" i="6"/>
  <c r="R899" i="6"/>
  <c r="R907" i="6"/>
  <c r="R967" i="6"/>
  <c r="R975" i="6"/>
  <c r="S975" i="6" s="1"/>
  <c r="R983" i="6"/>
  <c r="R991" i="6"/>
  <c r="R999" i="6"/>
  <c r="R1007" i="6"/>
  <c r="R1015" i="6"/>
  <c r="R1023" i="6"/>
  <c r="R1031" i="6"/>
  <c r="R1039" i="6"/>
  <c r="S1039" i="6" s="1"/>
  <c r="R1047" i="6"/>
  <c r="R1055" i="6"/>
  <c r="R1063" i="6"/>
  <c r="R1071" i="6"/>
  <c r="R1079" i="6"/>
  <c r="R1087" i="6"/>
  <c r="R1095" i="6"/>
  <c r="R1103" i="6"/>
  <c r="R1111" i="6"/>
  <c r="R1119" i="6"/>
  <c r="R1127" i="6"/>
  <c r="R1135" i="6"/>
  <c r="R1143" i="6"/>
  <c r="R1151" i="6"/>
  <c r="S1151" i="6" s="1"/>
  <c r="R1159" i="6"/>
  <c r="R1167" i="6"/>
  <c r="R1175" i="6"/>
  <c r="R1183" i="6"/>
  <c r="R1191" i="6"/>
  <c r="R1199" i="6"/>
  <c r="R1207" i="6"/>
  <c r="R62" i="6"/>
  <c r="R517" i="6"/>
  <c r="R561" i="6"/>
  <c r="R589" i="6"/>
  <c r="R625" i="6"/>
  <c r="S625" i="6" s="1"/>
  <c r="R797" i="6"/>
  <c r="R837" i="6"/>
  <c r="S837" i="6" s="1"/>
  <c r="R869" i="6"/>
  <c r="S869" i="6" s="1"/>
  <c r="R901" i="6"/>
  <c r="S901" i="6" s="1"/>
  <c r="R985" i="6"/>
  <c r="R1013" i="6"/>
  <c r="R1049" i="6"/>
  <c r="R1353" i="6"/>
  <c r="R1381" i="6"/>
  <c r="R1413" i="6"/>
  <c r="T2221" i="6"/>
  <c r="U2221" i="6" s="1"/>
  <c r="T2838" i="6"/>
  <c r="U2838" i="6" s="1"/>
  <c r="T1622" i="6"/>
  <c r="U1622" i="6" s="1"/>
  <c r="R93" i="6"/>
  <c r="R101" i="6"/>
  <c r="R109" i="6"/>
  <c r="R137" i="6"/>
  <c r="R149" i="6"/>
  <c r="R157" i="6"/>
  <c r="R249" i="6"/>
  <c r="R257" i="6"/>
  <c r="R265" i="6"/>
  <c r="R277" i="6"/>
  <c r="R285" i="6"/>
  <c r="R293" i="6"/>
  <c r="R301" i="6"/>
  <c r="R309" i="6"/>
  <c r="R321" i="6"/>
  <c r="R333" i="6"/>
  <c r="R341" i="6"/>
  <c r="S341" i="6" s="1"/>
  <c r="R357" i="6"/>
  <c r="R365" i="6"/>
  <c r="R373" i="6"/>
  <c r="R381" i="6"/>
  <c r="R429" i="6"/>
  <c r="R549" i="6"/>
  <c r="R573" i="6"/>
  <c r="R605" i="6"/>
  <c r="R789" i="6"/>
  <c r="R817" i="6"/>
  <c r="S817" i="6" s="1"/>
  <c r="R853" i="6"/>
  <c r="R889" i="6"/>
  <c r="R917" i="6"/>
  <c r="R981" i="6"/>
  <c r="R1017" i="6"/>
  <c r="R1045" i="6"/>
  <c r="R1349" i="6"/>
  <c r="R1385" i="6"/>
  <c r="R1417" i="6"/>
  <c r="R60" i="6"/>
  <c r="U3021" i="6"/>
  <c r="T3350" i="6"/>
  <c r="U3350" i="6" s="1"/>
  <c r="T2273" i="6"/>
  <c r="U2273" i="6" s="1"/>
  <c r="T3366" i="6"/>
  <c r="U3366" i="6" s="1"/>
  <c r="T2428" i="6"/>
  <c r="U2428" i="6" s="1"/>
  <c r="T2305" i="6"/>
  <c r="U2305" i="6" s="1"/>
  <c r="T3035" i="6"/>
  <c r="U3035" i="6" s="1"/>
  <c r="T2261" i="6"/>
  <c r="U2261" i="6" s="1"/>
  <c r="T3027" i="6"/>
  <c r="U3027" i="6" s="1"/>
  <c r="U71" i="7"/>
  <c r="U40" i="7"/>
  <c r="U74" i="7"/>
  <c r="U92" i="7"/>
  <c r="U19" i="7"/>
  <c r="U35" i="7"/>
  <c r="U69" i="7"/>
  <c r="U98" i="7"/>
  <c r="U72" i="7"/>
  <c r="U21" i="7"/>
  <c r="U52" i="7"/>
  <c r="U97" i="7"/>
  <c r="U66" i="7"/>
  <c r="U61" i="7"/>
  <c r="U17" i="7"/>
  <c r="U24" i="7"/>
  <c r="U78" i="7"/>
  <c r="U88" i="7"/>
  <c r="U54" i="7"/>
  <c r="U42" i="7"/>
  <c r="U29" i="7"/>
  <c r="U89" i="7"/>
  <c r="U86" i="7"/>
  <c r="U51" i="7"/>
  <c r="U18" i="7"/>
  <c r="U36" i="7"/>
  <c r="U65" i="7"/>
  <c r="U77" i="7"/>
  <c r="U41" i="7"/>
  <c r="U14" i="7"/>
  <c r="U39" i="7"/>
  <c r="U28" i="7"/>
  <c r="U60" i="7"/>
  <c r="U76" i="7"/>
  <c r="U45" i="7"/>
  <c r="U15" i="7"/>
  <c r="U13" i="7"/>
  <c r="U64" i="7"/>
  <c r="U58" i="7"/>
  <c r="U55" i="7"/>
  <c r="U20" i="7"/>
  <c r="U53" i="7"/>
  <c r="U37" i="7"/>
  <c r="U100" i="7"/>
  <c r="U84" i="7"/>
  <c r="U57" i="7"/>
  <c r="U96" i="7"/>
  <c r="U80" i="7"/>
  <c r="U85" i="7"/>
  <c r="U59" i="7"/>
  <c r="U43" i="7"/>
  <c r="U63" i="7"/>
  <c r="U68" i="7"/>
  <c r="U12" i="7"/>
  <c r="U93" i="7"/>
  <c r="U70" i="7"/>
  <c r="U90" i="7"/>
  <c r="U38" i="7"/>
  <c r="U32" i="7"/>
  <c r="U16" i="7"/>
  <c r="U73" i="7"/>
  <c r="U47" i="7"/>
  <c r="U56" i="7"/>
  <c r="U94" i="7"/>
  <c r="U81" i="7"/>
  <c r="U82" i="7"/>
  <c r="U49" i="7"/>
  <c r="U33" i="7"/>
  <c r="U25" i="7"/>
  <c r="T1614" i="6"/>
  <c r="U1614" i="6" s="1"/>
  <c r="T2209" i="6"/>
  <c r="U2209" i="6" s="1"/>
  <c r="T3831" i="6"/>
  <c r="U3831" i="6" s="1"/>
  <c r="T2293" i="6"/>
  <c r="U2293" i="6" s="1"/>
  <c r="T1600" i="6"/>
  <c r="U1600" i="6" s="1"/>
  <c r="T3935" i="6"/>
  <c r="U3935" i="6" s="1"/>
  <c r="T3959" i="6"/>
  <c r="U3959" i="6" s="1"/>
  <c r="T3871" i="6"/>
  <c r="U3871" i="6" s="1"/>
  <c r="T1670" i="6"/>
  <c r="U1670" i="6" s="1"/>
  <c r="T3895" i="6"/>
  <c r="U3895" i="6" s="1"/>
  <c r="T4846" i="6"/>
  <c r="U4846" i="6" s="1"/>
  <c r="T4606" i="6"/>
  <c r="U4606" i="6" s="1"/>
  <c r="T4264" i="6"/>
  <c r="U4264" i="6" s="1"/>
  <c r="T4232" i="6"/>
  <c r="U4232" i="6" s="1"/>
  <c r="T4542" i="6"/>
  <c r="U4542" i="6" s="1"/>
  <c r="T4133" i="6"/>
  <c r="U4133" i="6" s="1"/>
  <c r="T4818" i="6"/>
  <c r="U4818" i="6" s="1"/>
  <c r="T4514" i="6"/>
  <c r="U4514" i="6" s="1"/>
  <c r="T4284" i="6"/>
  <c r="U4284" i="6" s="1"/>
  <c r="T4252" i="6"/>
  <c r="U4252" i="6" s="1"/>
  <c r="T4220" i="6"/>
  <c r="U4220" i="6" s="1"/>
  <c r="T4454" i="6"/>
  <c r="U4454" i="6" s="1"/>
  <c r="T4873" i="6"/>
  <c r="U4873" i="6" s="1"/>
  <c r="T4825" i="6"/>
  <c r="U4825" i="6" s="1"/>
  <c r="T4801" i="6"/>
  <c r="U4801" i="6" s="1"/>
  <c r="T4705" i="6"/>
  <c r="U4705" i="6" s="1"/>
  <c r="T4641" i="6"/>
  <c r="U4641" i="6" s="1"/>
  <c r="T4577" i="6"/>
  <c r="U4577" i="6" s="1"/>
  <c r="T4513" i="6"/>
  <c r="U4513" i="6" s="1"/>
  <c r="T4449" i="6"/>
  <c r="U4449" i="6" s="1"/>
  <c r="T4385" i="6"/>
  <c r="U4385" i="6" s="1"/>
  <c r="T4321" i="6"/>
  <c r="U4321" i="6" s="1"/>
  <c r="T4257" i="6"/>
  <c r="U4257" i="6" s="1"/>
  <c r="T4188" i="6"/>
  <c r="U4188" i="6" s="1"/>
  <c r="T3973" i="6"/>
  <c r="U3973" i="6" s="1"/>
  <c r="T4203" i="6"/>
  <c r="U4203" i="6" s="1"/>
  <c r="T4139" i="6"/>
  <c r="U4139" i="6" s="1"/>
  <c r="T3929" i="6"/>
  <c r="U3929" i="6" s="1"/>
  <c r="T4098" i="6"/>
  <c r="U4098" i="6" s="1"/>
  <c r="T3970" i="6"/>
  <c r="U3970" i="6" s="1"/>
  <c r="T3842" i="6"/>
  <c r="U3842" i="6" s="1"/>
  <c r="T3763" i="6"/>
  <c r="U3763" i="6" s="1"/>
  <c r="T3688" i="6"/>
  <c r="U3688" i="6" s="1"/>
  <c r="T3624" i="6"/>
  <c r="U3624" i="6" s="1"/>
  <c r="T3560" i="6"/>
  <c r="U3560" i="6" s="1"/>
  <c r="T3496" i="6"/>
  <c r="U3496" i="6" s="1"/>
  <c r="T3432" i="6"/>
  <c r="U3432" i="6" s="1"/>
  <c r="T3673" i="6"/>
  <c r="U3673" i="6" s="1"/>
  <c r="T3556" i="6"/>
  <c r="U3556" i="6" s="1"/>
  <c r="T3439" i="6"/>
  <c r="U3439" i="6" s="1"/>
  <c r="T3681" i="6"/>
  <c r="U3681" i="6" s="1"/>
  <c r="T3553" i="6"/>
  <c r="U3553" i="6" s="1"/>
  <c r="T3309" i="6"/>
  <c r="U3309" i="6" s="1"/>
  <c r="T3178" i="6"/>
  <c r="U3178" i="6" s="1"/>
  <c r="T3300" i="6"/>
  <c r="U3300" i="6" s="1"/>
  <c r="T3236" i="6"/>
  <c r="U3236" i="6" s="1"/>
  <c r="T3172" i="6"/>
  <c r="U3172" i="6" s="1"/>
  <c r="T3108" i="6"/>
  <c r="U3108" i="6" s="1"/>
  <c r="T3415" i="6"/>
  <c r="U3415" i="6" s="1"/>
  <c r="T3399" i="6"/>
  <c r="U3399" i="6" s="1"/>
  <c r="T3383" i="6"/>
  <c r="U3383" i="6" s="1"/>
  <c r="T3367" i="6"/>
  <c r="U3367" i="6" s="1"/>
  <c r="T3351" i="6"/>
  <c r="U3351" i="6" s="1"/>
  <c r="T3335" i="6"/>
  <c r="U3335" i="6" s="1"/>
  <c r="T3312" i="6"/>
  <c r="U3312" i="6" s="1"/>
  <c r="T3206" i="6"/>
  <c r="U3206" i="6" s="1"/>
  <c r="T3078" i="6"/>
  <c r="U3078" i="6" s="1"/>
  <c r="T2967" i="6"/>
  <c r="U2967" i="6" s="1"/>
  <c r="T2845" i="6"/>
  <c r="U2845" i="6" s="1"/>
  <c r="T2927" i="6"/>
  <c r="U2927" i="6" s="1"/>
  <c r="T2931" i="6"/>
  <c r="U2931" i="6" s="1"/>
  <c r="T2646" i="6"/>
  <c r="U2646" i="6" s="1"/>
  <c r="T2621" i="6"/>
  <c r="U2621" i="6" s="1"/>
  <c r="T2586" i="6"/>
  <c r="U2586" i="6" s="1"/>
  <c r="T4886" i="6"/>
  <c r="U4886" i="6" s="1"/>
  <c r="T4630" i="6"/>
  <c r="U4630" i="6" s="1"/>
  <c r="T4430" i="6"/>
  <c r="U4430" i="6" s="1"/>
  <c r="T4754" i="6"/>
  <c r="U4754" i="6" s="1"/>
  <c r="T4530" i="6"/>
  <c r="U4530" i="6" s="1"/>
  <c r="T4342" i="6"/>
  <c r="U4342" i="6" s="1"/>
  <c r="T4177" i="6"/>
  <c r="U4177" i="6" s="1"/>
  <c r="T4144" i="6"/>
  <c r="U4144" i="6" s="1"/>
  <c r="T3885" i="6"/>
  <c r="U3885" i="6" s="1"/>
  <c r="T3812" i="6"/>
  <c r="U3812" i="6" s="1"/>
  <c r="T4488" i="6"/>
  <c r="U4488" i="6" s="1"/>
  <c r="T4424" i="6"/>
  <c r="U4424" i="6" s="1"/>
  <c r="T4360" i="6"/>
  <c r="U4360" i="6" s="1"/>
  <c r="T4296" i="6"/>
  <c r="U4296" i="6" s="1"/>
  <c r="T4102" i="6"/>
  <c r="U4102" i="6" s="1"/>
  <c r="T3974" i="6"/>
  <c r="U3974" i="6" s="1"/>
  <c r="T3846" i="6"/>
  <c r="U3846" i="6" s="1"/>
  <c r="T3791" i="6"/>
  <c r="U3791" i="6" s="1"/>
  <c r="T4065" i="6"/>
  <c r="U4065" i="6" s="1"/>
  <c r="T4104" i="6"/>
  <c r="U4104" i="6" s="1"/>
  <c r="T4040" i="6"/>
  <c r="U4040" i="6" s="1"/>
  <c r="T3976" i="6"/>
  <c r="U3976" i="6" s="1"/>
  <c r="T3912" i="6"/>
  <c r="U3912" i="6" s="1"/>
  <c r="T3848" i="6"/>
  <c r="U3848" i="6" s="1"/>
  <c r="T3762" i="6"/>
  <c r="U3762" i="6" s="1"/>
  <c r="T3640" i="6"/>
  <c r="U3640" i="6" s="1"/>
  <c r="T3523" i="6"/>
  <c r="U3523" i="6" s="1"/>
  <c r="T3702" i="6"/>
  <c r="U3702" i="6" s="1"/>
  <c r="T3497" i="6"/>
  <c r="U3497" i="6" s="1"/>
  <c r="T3696" i="6"/>
  <c r="U3696" i="6" s="1"/>
  <c r="T3579" i="6"/>
  <c r="U3579" i="6" s="1"/>
  <c r="T3754" i="6"/>
  <c r="U3754" i="6" s="1"/>
  <c r="T3505" i="6"/>
  <c r="U3505" i="6" s="1"/>
  <c r="T3298" i="6"/>
  <c r="U3298" i="6" s="1"/>
  <c r="T3294" i="6"/>
  <c r="U3294" i="6" s="1"/>
  <c r="T3321" i="6"/>
  <c r="U3321" i="6" s="1"/>
  <c r="T2928" i="6"/>
  <c r="U2928" i="6" s="1"/>
  <c r="T2837" i="6"/>
  <c r="U2837" i="6" s="1"/>
  <c r="T3273" i="6"/>
  <c r="U3273" i="6" s="1"/>
  <c r="T3209" i="6"/>
  <c r="U3209" i="6" s="1"/>
  <c r="T3145" i="6"/>
  <c r="U3145" i="6" s="1"/>
  <c r="T3081" i="6"/>
  <c r="U3081" i="6" s="1"/>
  <c r="T3011" i="6"/>
  <c r="U3011" i="6" s="1"/>
  <c r="T2801" i="6"/>
  <c r="U2801" i="6" s="1"/>
  <c r="T2884" i="6"/>
  <c r="U2884" i="6" s="1"/>
  <c r="T2820" i="6"/>
  <c r="U2820" i="6" s="1"/>
  <c r="T2756" i="6"/>
  <c r="U2756" i="6" s="1"/>
  <c r="T2692" i="6"/>
  <c r="U2692" i="6" s="1"/>
  <c r="T2604" i="6"/>
  <c r="U2604" i="6" s="1"/>
  <c r="T2572" i="6"/>
  <c r="U2572" i="6" s="1"/>
  <c r="T2767" i="6"/>
  <c r="U2767" i="6" s="1"/>
  <c r="T2735" i="6"/>
  <c r="U2735" i="6" s="1"/>
  <c r="T2703" i="6"/>
  <c r="U2703" i="6" s="1"/>
  <c r="T2671" i="6"/>
  <c r="U2671" i="6" s="1"/>
  <c r="T2639" i="6"/>
  <c r="U2639" i="6" s="1"/>
  <c r="T2540" i="6"/>
  <c r="U2540" i="6" s="1"/>
  <c r="T2476" i="6"/>
  <c r="U2476" i="6" s="1"/>
  <c r="T2372" i="6"/>
  <c r="U2372" i="6" s="1"/>
  <c r="T2390" i="6"/>
  <c r="U2390" i="6" s="1"/>
  <c r="T2403" i="6"/>
  <c r="U2403" i="6" s="1"/>
  <c r="T2282" i="6"/>
  <c r="U2282" i="6" s="1"/>
  <c r="T2357" i="6"/>
  <c r="U2357" i="6" s="1"/>
  <c r="T4758" i="6"/>
  <c r="U4758" i="6" s="1"/>
  <c r="T4474" i="6"/>
  <c r="U4474" i="6" s="1"/>
  <c r="T4816" i="6"/>
  <c r="U4816" i="6" s="1"/>
  <c r="T4704" i="6"/>
  <c r="U4704" i="6" s="1"/>
  <c r="T4640" i="6"/>
  <c r="U4640" i="6" s="1"/>
  <c r="T4576" i="6"/>
  <c r="U4576" i="6" s="1"/>
  <c r="T4446" i="6"/>
  <c r="U4446" i="6" s="1"/>
  <c r="T4914" i="6"/>
  <c r="U4914" i="6" s="1"/>
  <c r="T4706" i="6"/>
  <c r="U4706" i="6" s="1"/>
  <c r="T4354" i="6"/>
  <c r="U4354" i="6" s="1"/>
  <c r="T4909" i="6"/>
  <c r="U4909" i="6" s="1"/>
  <c r="T4845" i="6"/>
  <c r="U4845" i="6" s="1"/>
  <c r="T4789" i="6"/>
  <c r="U4789" i="6" s="1"/>
  <c r="T4725" i="6"/>
  <c r="U4725" i="6" s="1"/>
  <c r="T4661" i="6"/>
  <c r="U4661" i="6" s="1"/>
  <c r="T4597" i="6"/>
  <c r="U4597" i="6" s="1"/>
  <c r="T4533" i="6"/>
  <c r="U4533" i="6" s="1"/>
  <c r="T4469" i="6"/>
  <c r="U4469" i="6" s="1"/>
  <c r="T4405" i="6"/>
  <c r="U4405" i="6" s="1"/>
  <c r="T4341" i="6"/>
  <c r="U4341" i="6" s="1"/>
  <c r="T4277" i="6"/>
  <c r="U4277" i="6" s="1"/>
  <c r="T4213" i="6"/>
  <c r="U4213" i="6" s="1"/>
  <c r="T4132" i="6"/>
  <c r="U4132" i="6" s="1"/>
  <c r="T3893" i="6"/>
  <c r="U3893" i="6" s="1"/>
  <c r="T4199" i="6"/>
  <c r="U4199" i="6" s="1"/>
  <c r="T4135" i="6"/>
  <c r="U4135" i="6" s="1"/>
  <c r="T3881" i="6"/>
  <c r="U3881" i="6" s="1"/>
  <c r="T4026" i="6"/>
  <c r="U4026" i="6" s="1"/>
  <c r="T3898" i="6"/>
  <c r="U3898" i="6" s="1"/>
  <c r="T3667" i="6"/>
  <c r="U3667" i="6" s="1"/>
  <c r="T3652" i="6"/>
  <c r="U3652" i="6" s="1"/>
  <c r="T3535" i="6"/>
  <c r="U3535" i="6" s="1"/>
  <c r="T3781" i="6"/>
  <c r="U3781" i="6" s="1"/>
  <c r="T3659" i="6"/>
  <c r="U3659" i="6" s="1"/>
  <c r="T3714" i="6"/>
  <c r="U3714" i="6" s="1"/>
  <c r="T3521" i="6"/>
  <c r="U3521" i="6" s="1"/>
  <c r="T3194" i="6"/>
  <c r="U3194" i="6" s="1"/>
  <c r="T3425" i="6"/>
  <c r="U3425" i="6" s="1"/>
  <c r="T3393" i="6"/>
  <c r="U3393" i="6" s="1"/>
  <c r="T3361" i="6"/>
  <c r="U3361" i="6" s="1"/>
  <c r="T3329" i="6"/>
  <c r="U3329" i="6" s="1"/>
  <c r="T3190" i="6"/>
  <c r="U3190" i="6" s="1"/>
  <c r="T3062" i="6"/>
  <c r="U3062" i="6" s="1"/>
  <c r="T2956" i="6"/>
  <c r="U2956" i="6" s="1"/>
  <c r="T3040" i="6"/>
  <c r="U3040" i="6" s="1"/>
  <c r="T3024" i="6"/>
  <c r="U3024" i="6" s="1"/>
  <c r="T2987" i="6"/>
  <c r="U2987" i="6" s="1"/>
  <c r="T2753" i="6"/>
  <c r="U2753" i="6" s="1"/>
  <c r="T3012" i="6"/>
  <c r="U3012" i="6" s="1"/>
  <c r="T2980" i="6"/>
  <c r="U2980" i="6" s="1"/>
  <c r="T2948" i="6"/>
  <c r="U2948" i="6" s="1"/>
  <c r="T2929" i="6"/>
  <c r="U2929" i="6" s="1"/>
  <c r="T2903" i="6"/>
  <c r="U2903" i="6" s="1"/>
  <c r="T2839" i="6"/>
  <c r="U2839" i="6" s="1"/>
  <c r="T2662" i="6"/>
  <c r="U2662" i="6" s="1"/>
  <c r="T2539" i="6"/>
  <c r="U2539" i="6" s="1"/>
  <c r="T2475" i="6"/>
  <c r="U2475" i="6" s="1"/>
  <c r="T2535" i="6"/>
  <c r="U2535" i="6" s="1"/>
  <c r="T2503" i="6"/>
  <c r="U2503" i="6" s="1"/>
  <c r="T2471" i="6"/>
  <c r="U2471" i="6" s="1"/>
  <c r="T2439" i="6"/>
  <c r="U2439" i="6" s="1"/>
  <c r="T2339" i="6"/>
  <c r="U2339" i="6" s="1"/>
  <c r="T2342" i="6"/>
  <c r="U2342" i="6" s="1"/>
  <c r="T2291" i="6"/>
  <c r="U2291" i="6" s="1"/>
  <c r="T4854" i="6"/>
  <c r="U4854" i="6" s="1"/>
  <c r="T4614" i="6"/>
  <c r="U4614" i="6" s="1"/>
  <c r="T4462" i="6"/>
  <c r="U4462" i="6" s="1"/>
  <c r="T4890" i="6"/>
  <c r="U4890" i="6" s="1"/>
  <c r="T4570" i="6"/>
  <c r="U4570" i="6" s="1"/>
  <c r="T4892" i="6"/>
  <c r="U4892" i="6" s="1"/>
  <c r="T4844" i="6"/>
  <c r="U4844" i="6" s="1"/>
  <c r="T4812" i="6"/>
  <c r="U4812" i="6" s="1"/>
  <c r="T4732" i="6"/>
  <c r="U4732" i="6" s="1"/>
  <c r="T4700" i="6"/>
  <c r="U4700" i="6" s="1"/>
  <c r="T4668" i="6"/>
  <c r="U4668" i="6" s="1"/>
  <c r="T4636" i="6"/>
  <c r="U4636" i="6" s="1"/>
  <c r="T4604" i="6"/>
  <c r="U4604" i="6" s="1"/>
  <c r="T4572" i="6"/>
  <c r="U4572" i="6" s="1"/>
  <c r="T4548" i="6"/>
  <c r="U4548" i="6" s="1"/>
  <c r="T4374" i="6"/>
  <c r="U4374" i="6" s="1"/>
  <c r="T4118" i="6"/>
  <c r="U4118" i="6" s="1"/>
  <c r="T4516" i="6"/>
  <c r="U4516" i="6" s="1"/>
  <c r="T4484" i="6"/>
  <c r="U4484" i="6" s="1"/>
  <c r="T4452" i="6"/>
  <c r="U4452" i="6" s="1"/>
  <c r="T4420" i="6"/>
  <c r="U4420" i="6" s="1"/>
  <c r="T4388" i="6"/>
  <c r="U4388" i="6" s="1"/>
  <c r="T4356" i="6"/>
  <c r="U4356" i="6" s="1"/>
  <c r="T4324" i="6"/>
  <c r="U4324" i="6" s="1"/>
  <c r="T4030" i="6"/>
  <c r="U4030" i="6" s="1"/>
  <c r="T3902" i="6"/>
  <c r="U3902" i="6" s="1"/>
  <c r="T4076" i="6"/>
  <c r="U4076" i="6" s="1"/>
  <c r="T4012" i="6"/>
  <c r="U4012" i="6" s="1"/>
  <c r="T3948" i="6"/>
  <c r="U3948" i="6" s="1"/>
  <c r="T3884" i="6"/>
  <c r="U3884" i="6" s="1"/>
  <c r="T3820" i="6"/>
  <c r="U3820" i="6" s="1"/>
  <c r="T3661" i="6"/>
  <c r="U3661" i="6" s="1"/>
  <c r="T3544" i="6"/>
  <c r="U3544" i="6" s="1"/>
  <c r="T3679" i="6"/>
  <c r="U3679" i="6" s="1"/>
  <c r="T3653" i="6"/>
  <c r="U3653" i="6" s="1"/>
  <c r="T3536" i="6"/>
  <c r="U3536" i="6" s="1"/>
  <c r="T3676" i="6"/>
  <c r="U3676" i="6" s="1"/>
  <c r="T3559" i="6"/>
  <c r="U3559" i="6" s="1"/>
  <c r="T3186" i="6"/>
  <c r="U3186" i="6" s="1"/>
  <c r="T3326" i="6"/>
  <c r="U3326" i="6" s="1"/>
  <c r="T3214" i="6"/>
  <c r="U3214" i="6" s="1"/>
  <c r="T3318" i="6"/>
  <c r="U3318" i="6" s="1"/>
  <c r="T3288" i="6"/>
  <c r="U3288" i="6" s="1"/>
  <c r="T3224" i="6"/>
  <c r="U3224" i="6" s="1"/>
  <c r="T3160" i="6"/>
  <c r="U3160" i="6" s="1"/>
  <c r="T3096" i="6"/>
  <c r="U3096" i="6" s="1"/>
  <c r="T2940" i="6"/>
  <c r="U2940" i="6" s="1"/>
  <c r="T2883" i="6"/>
  <c r="U2883" i="6" s="1"/>
  <c r="T2819" i="6"/>
  <c r="U2819" i="6" s="1"/>
  <c r="T2939" i="6"/>
  <c r="U2939" i="6" s="1"/>
  <c r="T2690" i="6"/>
  <c r="U2690" i="6" s="1"/>
  <c r="T3253" i="6"/>
  <c r="U3253" i="6" s="1"/>
  <c r="T3189" i="6"/>
  <c r="U3189" i="6" s="1"/>
  <c r="T3125" i="6"/>
  <c r="U3125" i="6" s="1"/>
  <c r="T3061" i="6"/>
  <c r="U3061" i="6" s="1"/>
  <c r="T2936" i="6"/>
  <c r="U2936" i="6" s="1"/>
  <c r="T2849" i="6"/>
  <c r="U2849" i="6" s="1"/>
  <c r="T2912" i="6"/>
  <c r="U2912" i="6" s="1"/>
  <c r="T2848" i="6"/>
  <c r="U2848" i="6" s="1"/>
  <c r="T2784" i="6"/>
  <c r="U2784" i="6" s="1"/>
  <c r="T2720" i="6"/>
  <c r="U2720" i="6" s="1"/>
  <c r="T2656" i="6"/>
  <c r="U2656" i="6" s="1"/>
  <c r="T2611" i="6"/>
  <c r="U2611" i="6" s="1"/>
  <c r="T2595" i="6"/>
  <c r="U2595" i="6" s="1"/>
  <c r="T2579" i="6"/>
  <c r="U2579" i="6" s="1"/>
  <c r="T2563" i="6"/>
  <c r="U2563" i="6" s="1"/>
  <c r="T2449" i="6"/>
  <c r="U2449" i="6" s="1"/>
  <c r="T2747" i="6"/>
  <c r="U2747" i="6" s="1"/>
  <c r="T2715" i="6"/>
  <c r="U2715" i="6" s="1"/>
  <c r="T2683" i="6"/>
  <c r="U2683" i="6" s="1"/>
  <c r="T2659" i="6"/>
  <c r="U2659" i="6" s="1"/>
  <c r="T2636" i="6"/>
  <c r="U2636" i="6" s="1"/>
  <c r="T2536" i="6"/>
  <c r="U2536" i="6" s="1"/>
  <c r="T2472" i="6"/>
  <c r="U2472" i="6" s="1"/>
  <c r="T2366" i="6"/>
  <c r="U2366" i="6" s="1"/>
  <c r="T2417" i="6"/>
  <c r="U2417" i="6" s="1"/>
  <c r="T2401" i="6"/>
  <c r="U2401" i="6" s="1"/>
  <c r="T2341" i="6"/>
  <c r="U2341" i="6" s="1"/>
  <c r="T2323" i="6"/>
  <c r="U2323" i="6" s="1"/>
  <c r="T2337" i="6"/>
  <c r="U2337" i="6" s="1"/>
  <c r="T2255" i="6"/>
  <c r="U2255" i="6" s="1"/>
  <c r="T2191" i="6"/>
  <c r="U2191" i="6" s="1"/>
  <c r="T2127" i="6"/>
  <c r="U2127" i="6" s="1"/>
  <c r="T2130" i="6"/>
  <c r="U2130" i="6" s="1"/>
  <c r="T2005" i="6"/>
  <c r="U2005" i="6" s="1"/>
  <c r="T2180" i="6"/>
  <c r="U2180" i="6" s="1"/>
  <c r="T2200" i="6"/>
  <c r="U2200" i="6" s="1"/>
  <c r="T2019" i="6"/>
  <c r="U2019" i="6" s="1"/>
  <c r="T1931" i="6"/>
  <c r="U1931" i="6" s="1"/>
  <c r="T1999" i="6"/>
  <c r="U1999" i="6" s="1"/>
  <c r="T2045" i="6"/>
  <c r="U2045" i="6" s="1"/>
  <c r="T1898" i="6"/>
  <c r="U1898" i="6" s="1"/>
  <c r="T1836" i="6"/>
  <c r="U1836" i="6" s="1"/>
  <c r="T1746" i="6"/>
  <c r="U1746" i="6" s="1"/>
  <c r="T1811" i="6"/>
  <c r="U1811" i="6" s="1"/>
  <c r="T1759" i="6"/>
  <c r="U1759" i="6" s="1"/>
  <c r="T1705" i="6"/>
  <c r="U1705" i="6" s="1"/>
  <c r="T1582" i="6"/>
  <c r="U1582" i="6" s="1"/>
  <c r="T1657" i="6"/>
  <c r="U1657" i="6" s="1"/>
  <c r="T1557" i="6"/>
  <c r="U1557" i="6" s="1"/>
  <c r="T1477" i="6"/>
  <c r="U1477" i="6" s="1"/>
  <c r="T1587" i="6"/>
  <c r="U1587" i="6" s="1"/>
  <c r="T1542" i="6"/>
  <c r="U1542" i="6" s="1"/>
  <c r="T2195" i="6"/>
  <c r="U2195" i="6" s="1"/>
  <c r="T2131" i="6"/>
  <c r="U2131" i="6" s="1"/>
  <c r="T2139" i="6"/>
  <c r="U2139" i="6" s="1"/>
  <c r="T1974" i="6"/>
  <c r="U1974" i="6" s="1"/>
  <c r="T2185" i="6"/>
  <c r="U2185" i="6" s="1"/>
  <c r="T2121" i="6"/>
  <c r="U2121" i="6" s="1"/>
  <c r="T2080" i="6"/>
  <c r="U2080" i="6" s="1"/>
  <c r="T2094" i="6"/>
  <c r="U2094" i="6" s="1"/>
  <c r="T1806" i="6"/>
  <c r="U1806" i="6" s="1"/>
  <c r="T1982" i="6"/>
  <c r="U1982" i="6" s="1"/>
  <c r="T1955" i="6"/>
  <c r="U1955" i="6" s="1"/>
  <c r="T1799" i="6"/>
  <c r="U1799" i="6" s="1"/>
  <c r="T1845" i="6"/>
  <c r="U1845" i="6" s="1"/>
  <c r="T1756" i="6"/>
  <c r="U1756" i="6" s="1"/>
  <c r="T1647" i="6"/>
  <c r="U1647" i="6" s="1"/>
  <c r="T1732" i="6"/>
  <c r="U1732" i="6" s="1"/>
  <c r="T1720" i="6"/>
  <c r="U1720" i="6" s="1"/>
  <c r="T1583" i="6"/>
  <c r="U1583" i="6" s="1"/>
  <c r="T1675" i="6"/>
  <c r="U1675" i="6" s="1"/>
  <c r="T1611" i="6"/>
  <c r="U1611" i="6" s="1"/>
  <c r="T1562" i="6"/>
  <c r="U1562" i="6" s="1"/>
  <c r="T1535" i="6"/>
  <c r="U1535" i="6" s="1"/>
  <c r="T1513" i="6"/>
  <c r="U1513" i="6" s="1"/>
  <c r="T1671" i="6"/>
  <c r="U1671" i="6" s="1"/>
  <c r="T2322" i="6"/>
  <c r="U2322" i="6" s="1"/>
  <c r="T2204" i="6"/>
  <c r="U2204" i="6" s="1"/>
  <c r="T2284" i="6"/>
  <c r="U2284" i="6" s="1"/>
  <c r="T2252" i="6"/>
  <c r="U2252" i="6" s="1"/>
  <c r="T2144" i="6"/>
  <c r="U2144" i="6" s="1"/>
  <c r="T2037" i="6"/>
  <c r="U2037" i="6" s="1"/>
  <c r="T2167" i="6"/>
  <c r="U2167" i="6" s="1"/>
  <c r="T2203" i="6"/>
  <c r="U2203" i="6" s="1"/>
  <c r="T2098" i="6"/>
  <c r="U2098" i="6" s="1"/>
  <c r="T2066" i="6"/>
  <c r="U2066" i="6" s="1"/>
  <c r="T1867" i="6"/>
  <c r="U1867" i="6" s="1"/>
  <c r="T1887" i="6"/>
  <c r="U1887" i="6" s="1"/>
  <c r="T1874" i="6"/>
  <c r="U1874" i="6" s="1"/>
  <c r="T1842" i="6"/>
  <c r="U1842" i="6" s="1"/>
  <c r="T1848" i="6"/>
  <c r="U1848" i="6" s="1"/>
  <c r="T1803" i="6"/>
  <c r="U1803" i="6" s="1"/>
  <c r="T1753" i="6"/>
  <c r="U1753" i="6" s="1"/>
  <c r="T1716" i="6"/>
  <c r="U1716" i="6" s="1"/>
  <c r="T1659" i="6"/>
  <c r="U1659" i="6" s="1"/>
  <c r="T1520" i="6"/>
  <c r="U1520" i="6" s="1"/>
  <c r="T2163" i="6"/>
  <c r="U2163" i="6" s="1"/>
  <c r="T2027" i="6"/>
  <c r="U2027" i="6" s="1"/>
  <c r="T2197" i="6"/>
  <c r="U2197" i="6" s="1"/>
  <c r="T2088" i="6"/>
  <c r="U2088" i="6" s="1"/>
  <c r="T2007" i="6"/>
  <c r="U2007" i="6" s="1"/>
  <c r="T1871" i="6"/>
  <c r="U1871" i="6" s="1"/>
  <c r="T1831" i="6"/>
  <c r="U1831" i="6" s="1"/>
  <c r="T1797" i="6"/>
  <c r="U1797" i="6" s="1"/>
  <c r="T1645" i="6"/>
  <c r="U1645" i="6" s="1"/>
  <c r="T2029" i="6"/>
  <c r="U2029" i="6" s="1"/>
  <c r="T2021" i="6"/>
  <c r="U2021" i="6" s="1"/>
  <c r="T2173" i="6"/>
  <c r="U2173" i="6" s="1"/>
  <c r="T2072" i="6"/>
  <c r="U2072" i="6" s="1"/>
  <c r="T1899" i="6"/>
  <c r="U1899" i="6" s="1"/>
  <c r="T1984" i="6"/>
  <c r="U1984" i="6" s="1"/>
  <c r="T1902" i="6"/>
  <c r="U1902" i="6" s="1"/>
  <c r="T1780" i="6"/>
  <c r="U1780" i="6" s="1"/>
  <c r="T1721" i="6"/>
  <c r="U1721" i="6" s="1"/>
  <c r="T1713" i="6"/>
  <c r="U1713" i="6" s="1"/>
  <c r="T1560" i="6"/>
  <c r="U1560" i="6" s="1"/>
  <c r="T1551" i="6"/>
  <c r="U1551" i="6" s="1"/>
  <c r="T1481" i="6"/>
  <c r="U1481" i="6" s="1"/>
  <c r="T4902" i="6"/>
  <c r="U4902" i="6" s="1"/>
  <c r="T4670" i="6"/>
  <c r="U4670" i="6" s="1"/>
  <c r="T4288" i="6"/>
  <c r="U4288" i="6" s="1"/>
  <c r="T4256" i="6"/>
  <c r="U4256" i="6" s="1"/>
  <c r="T4210" i="6"/>
  <c r="U4210" i="6" s="1"/>
  <c r="T4858" i="6"/>
  <c r="U4858" i="6" s="1"/>
  <c r="T4594" i="6"/>
  <c r="U4594" i="6" s="1"/>
  <c r="T4276" i="6"/>
  <c r="U4276" i="6" s="1"/>
  <c r="T4244" i="6"/>
  <c r="U4244" i="6" s="1"/>
  <c r="T4212" i="6"/>
  <c r="U4212" i="6" s="1"/>
  <c r="T4889" i="6"/>
  <c r="U4889" i="6" s="1"/>
  <c r="T4817" i="6"/>
  <c r="U4817" i="6" s="1"/>
  <c r="T4793" i="6"/>
  <c r="U4793" i="6" s="1"/>
  <c r="T4721" i="6"/>
  <c r="U4721" i="6" s="1"/>
  <c r="T4657" i="6"/>
  <c r="U4657" i="6" s="1"/>
  <c r="T4593" i="6"/>
  <c r="U4593" i="6" s="1"/>
  <c r="T4529" i="6"/>
  <c r="U4529" i="6" s="1"/>
  <c r="T4465" i="6"/>
  <c r="U4465" i="6" s="1"/>
  <c r="T4401" i="6"/>
  <c r="U4401" i="6" s="1"/>
  <c r="T4337" i="6"/>
  <c r="U4337" i="6" s="1"/>
  <c r="T4273" i="6"/>
  <c r="U4273" i="6" s="1"/>
  <c r="T4209" i="6"/>
  <c r="U4209" i="6" s="1"/>
  <c r="T4037" i="6"/>
  <c r="U4037" i="6" s="1"/>
  <c r="T4155" i="6"/>
  <c r="U4155" i="6" s="1"/>
  <c r="T3993" i="6"/>
  <c r="U3993" i="6" s="1"/>
  <c r="T4002" i="6"/>
  <c r="U4002" i="6" s="1"/>
  <c r="T3874" i="6"/>
  <c r="U3874" i="6" s="1"/>
  <c r="T4112" i="6"/>
  <c r="U4112" i="6" s="1"/>
  <c r="T3712" i="6"/>
  <c r="U3712" i="6" s="1"/>
  <c r="T3613" i="6"/>
  <c r="U3613" i="6" s="1"/>
  <c r="T3485" i="6"/>
  <c r="U3485" i="6" s="1"/>
  <c r="T3545" i="6"/>
  <c r="U3545" i="6" s="1"/>
  <c r="T3761" i="6"/>
  <c r="U3761" i="6" s="1"/>
  <c r="T3627" i="6"/>
  <c r="U3627" i="6" s="1"/>
  <c r="T3499" i="6"/>
  <c r="U3499" i="6" s="1"/>
  <c r="T3274" i="6"/>
  <c r="U3274" i="6" s="1"/>
  <c r="T3146" i="6"/>
  <c r="U3146" i="6" s="1"/>
  <c r="T3252" i="6"/>
  <c r="U3252" i="6" s="1"/>
  <c r="T3188" i="6"/>
  <c r="U3188" i="6" s="1"/>
  <c r="T3124" i="6"/>
  <c r="U3124" i="6" s="1"/>
  <c r="T3411" i="6"/>
  <c r="U3411" i="6" s="1"/>
  <c r="T3395" i="6"/>
  <c r="U3395" i="6" s="1"/>
  <c r="T3379" i="6"/>
  <c r="U3379" i="6" s="1"/>
  <c r="T3363" i="6"/>
  <c r="U3363" i="6" s="1"/>
  <c r="T3347" i="6"/>
  <c r="U3347" i="6" s="1"/>
  <c r="T3331" i="6"/>
  <c r="U3331" i="6" s="1"/>
  <c r="T3302" i="6"/>
  <c r="U3302" i="6" s="1"/>
  <c r="T3174" i="6"/>
  <c r="U3174" i="6" s="1"/>
  <c r="T3046" i="6"/>
  <c r="U3046" i="6" s="1"/>
  <c r="T3022" i="6"/>
  <c r="U3022" i="6" s="1"/>
  <c r="T2976" i="6"/>
  <c r="U2976" i="6" s="1"/>
  <c r="T2909" i="6"/>
  <c r="U2909" i="6" s="1"/>
  <c r="T3009" i="6"/>
  <c r="U3009" i="6" s="1"/>
  <c r="T2710" i="6"/>
  <c r="U2710" i="6" s="1"/>
  <c r="T2618" i="6"/>
  <c r="U2618" i="6" s="1"/>
  <c r="T2594" i="6"/>
  <c r="U2594" i="6" s="1"/>
  <c r="T2562" i="6"/>
  <c r="U2562" i="6" s="1"/>
  <c r="T2396" i="6"/>
  <c r="U2396" i="6" s="1"/>
  <c r="T2314" i="6"/>
  <c r="U2314" i="6" s="1"/>
  <c r="T4694" i="6"/>
  <c r="U4694" i="6" s="1"/>
  <c r="T4330" i="6"/>
  <c r="U4330" i="6" s="1"/>
  <c r="T4786" i="6"/>
  <c r="U4786" i="6" s="1"/>
  <c r="T4586" i="6"/>
  <c r="U4586" i="6" s="1"/>
  <c r="T4470" i="6"/>
  <c r="U4470" i="6" s="1"/>
  <c r="T4176" i="6"/>
  <c r="U4176" i="6" s="1"/>
  <c r="T3949" i="6"/>
  <c r="U3949" i="6" s="1"/>
  <c r="T4504" i="6"/>
  <c r="U4504" i="6" s="1"/>
  <c r="T4440" i="6"/>
  <c r="U4440" i="6" s="1"/>
  <c r="T4376" i="6"/>
  <c r="U4376" i="6" s="1"/>
  <c r="T4312" i="6"/>
  <c r="U4312" i="6" s="1"/>
  <c r="T4006" i="6"/>
  <c r="U4006" i="6" s="1"/>
  <c r="T3878" i="6"/>
  <c r="U3878" i="6" s="1"/>
  <c r="T4122" i="6"/>
  <c r="U4122" i="6" s="1"/>
  <c r="T3873" i="6"/>
  <c r="U3873" i="6" s="1"/>
  <c r="T4056" i="6"/>
  <c r="U4056" i="6" s="1"/>
  <c r="T3992" i="6"/>
  <c r="U3992" i="6" s="1"/>
  <c r="T3928" i="6"/>
  <c r="U3928" i="6" s="1"/>
  <c r="T3864" i="6"/>
  <c r="U3864" i="6" s="1"/>
  <c r="T3794" i="6"/>
  <c r="U3794" i="6" s="1"/>
  <c r="T3629" i="6"/>
  <c r="U3629" i="6" s="1"/>
  <c r="T3512" i="6"/>
  <c r="U3512" i="6" s="1"/>
  <c r="T3718" i="6"/>
  <c r="U3718" i="6" s="1"/>
  <c r="T3647" i="6"/>
  <c r="U3647" i="6" s="1"/>
  <c r="T3685" i="6"/>
  <c r="U3685" i="6" s="1"/>
  <c r="T3568" i="6"/>
  <c r="U3568" i="6" s="1"/>
  <c r="T3451" i="6"/>
  <c r="U3451" i="6" s="1"/>
  <c r="T3655" i="6"/>
  <c r="U3655" i="6" s="1"/>
  <c r="T3106" i="6"/>
  <c r="U3106" i="6" s="1"/>
  <c r="T3102" i="6"/>
  <c r="U3102" i="6" s="1"/>
  <c r="T2649" i="6"/>
  <c r="U2649" i="6" s="1"/>
  <c r="T2901" i="6"/>
  <c r="U2901" i="6" s="1"/>
  <c r="T3289" i="6"/>
  <c r="U3289" i="6" s="1"/>
  <c r="T3225" i="6"/>
  <c r="U3225" i="6" s="1"/>
  <c r="T3161" i="6"/>
  <c r="U3161" i="6" s="1"/>
  <c r="T3097" i="6"/>
  <c r="U3097" i="6" s="1"/>
  <c r="T2693" i="6"/>
  <c r="U2693" i="6" s="1"/>
  <c r="T2968" i="6"/>
  <c r="U2968" i="6" s="1"/>
  <c r="T2865" i="6"/>
  <c r="U2865" i="6" s="1"/>
  <c r="T2900" i="6"/>
  <c r="U2900" i="6" s="1"/>
  <c r="T2836" i="6"/>
  <c r="U2836" i="6" s="1"/>
  <c r="T2772" i="6"/>
  <c r="U2772" i="6" s="1"/>
  <c r="T2708" i="6"/>
  <c r="U2708" i="6" s="1"/>
  <c r="T2612" i="6"/>
  <c r="U2612" i="6" s="1"/>
  <c r="T2580" i="6"/>
  <c r="U2580" i="6" s="1"/>
  <c r="T2759" i="6"/>
  <c r="U2759" i="6" s="1"/>
  <c r="T2727" i="6"/>
  <c r="U2727" i="6" s="1"/>
  <c r="T2695" i="6"/>
  <c r="U2695" i="6" s="1"/>
  <c r="T2663" i="6"/>
  <c r="U2663" i="6" s="1"/>
  <c r="T2492" i="6"/>
  <c r="U2492" i="6" s="1"/>
  <c r="T2388" i="6"/>
  <c r="U2388" i="6" s="1"/>
  <c r="T2411" i="6"/>
  <c r="U2411" i="6" s="1"/>
  <c r="T2347" i="6"/>
  <c r="U2347" i="6" s="1"/>
  <c r="T2250" i="6"/>
  <c r="U2250" i="6" s="1"/>
  <c r="T2373" i="6"/>
  <c r="U2373" i="6" s="1"/>
  <c r="T4862" i="6"/>
  <c r="U4862" i="6" s="1"/>
  <c r="T4558" i="6"/>
  <c r="U4558" i="6" s="1"/>
  <c r="T4832" i="6"/>
  <c r="U4832" i="6" s="1"/>
  <c r="T4808" i="6"/>
  <c r="U4808" i="6" s="1"/>
  <c r="T4768" i="6"/>
  <c r="U4768" i="6" s="1"/>
  <c r="T4720" i="6"/>
  <c r="U4720" i="6" s="1"/>
  <c r="T4656" i="6"/>
  <c r="U4656" i="6" s="1"/>
  <c r="T4592" i="6"/>
  <c r="U4592" i="6" s="1"/>
  <c r="T4802" i="6"/>
  <c r="U4802" i="6" s="1"/>
  <c r="T4482" i="6"/>
  <c r="U4482" i="6" s="1"/>
  <c r="T4230" i="6"/>
  <c r="U4230" i="6" s="1"/>
  <c r="T4861" i="6"/>
  <c r="U4861" i="6" s="1"/>
  <c r="T4765" i="6"/>
  <c r="U4765" i="6" s="1"/>
  <c r="T4741" i="6"/>
  <c r="U4741" i="6" s="1"/>
  <c r="T4677" i="6"/>
  <c r="U4677" i="6" s="1"/>
  <c r="T4613" i="6"/>
  <c r="U4613" i="6" s="1"/>
  <c r="T4549" i="6"/>
  <c r="U4549" i="6" s="1"/>
  <c r="T4485" i="6"/>
  <c r="U4485" i="6" s="1"/>
  <c r="T4421" i="6"/>
  <c r="U4421" i="6" s="1"/>
  <c r="T4357" i="6"/>
  <c r="U4357" i="6" s="1"/>
  <c r="T4293" i="6"/>
  <c r="U4293" i="6" s="1"/>
  <c r="T4229" i="6"/>
  <c r="U4229" i="6" s="1"/>
  <c r="T4206" i="6"/>
  <c r="U4206" i="6" s="1"/>
  <c r="T4164" i="6"/>
  <c r="U4164" i="6" s="1"/>
  <c r="T3957" i="6"/>
  <c r="U3957" i="6" s="1"/>
  <c r="T4151" i="6"/>
  <c r="U4151" i="6" s="1"/>
  <c r="T3945" i="6"/>
  <c r="U3945" i="6" s="1"/>
  <c r="T4058" i="6"/>
  <c r="U4058" i="6" s="1"/>
  <c r="T3930" i="6"/>
  <c r="U3930" i="6" s="1"/>
  <c r="T3811" i="6"/>
  <c r="U3811" i="6" s="1"/>
  <c r="T3766" i="6"/>
  <c r="U3766" i="6" s="1"/>
  <c r="T3656" i="6"/>
  <c r="U3656" i="6" s="1"/>
  <c r="T3539" i="6"/>
  <c r="U3539" i="6" s="1"/>
  <c r="T3641" i="6"/>
  <c r="U3641" i="6" s="1"/>
  <c r="T3524" i="6"/>
  <c r="U3524" i="6" s="1"/>
  <c r="T3797" i="6"/>
  <c r="U3797" i="6" s="1"/>
  <c r="T3748" i="6"/>
  <c r="U3748" i="6" s="1"/>
  <c r="T3648" i="6"/>
  <c r="U3648" i="6" s="1"/>
  <c r="T3531" i="6"/>
  <c r="U3531" i="6" s="1"/>
  <c r="T3671" i="6"/>
  <c r="U3671" i="6" s="1"/>
  <c r="T3258" i="6"/>
  <c r="U3258" i="6" s="1"/>
  <c r="T3401" i="6"/>
  <c r="U3401" i="6" s="1"/>
  <c r="T3369" i="6"/>
  <c r="U3369" i="6" s="1"/>
  <c r="T3337" i="6"/>
  <c r="U3337" i="6" s="1"/>
  <c r="T3286" i="6"/>
  <c r="U3286" i="6" s="1"/>
  <c r="T3158" i="6"/>
  <c r="U3158" i="6" s="1"/>
  <c r="T2935" i="6"/>
  <c r="U2935" i="6" s="1"/>
  <c r="T3036" i="6"/>
  <c r="U3036" i="6" s="1"/>
  <c r="T3020" i="6"/>
  <c r="U3020" i="6" s="1"/>
  <c r="T2944" i="6"/>
  <c r="U2944" i="6" s="1"/>
  <c r="T2829" i="6"/>
  <c r="U2829" i="6" s="1"/>
  <c r="T3007" i="6"/>
  <c r="U3007" i="6" s="1"/>
  <c r="T2975" i="6"/>
  <c r="U2975" i="6" s="1"/>
  <c r="T2919" i="6"/>
  <c r="U2919" i="6" s="1"/>
  <c r="T2855" i="6"/>
  <c r="U2855" i="6" s="1"/>
  <c r="T2791" i="6"/>
  <c r="U2791" i="6" s="1"/>
  <c r="T2984" i="6"/>
  <c r="U2984" i="6" s="1"/>
  <c r="T2745" i="6"/>
  <c r="U2745" i="6" s="1"/>
  <c r="T2491" i="6"/>
  <c r="U2491" i="6" s="1"/>
  <c r="T2445" i="6"/>
  <c r="U2445" i="6" s="1"/>
  <c r="T2527" i="6"/>
  <c r="U2527" i="6" s="1"/>
  <c r="T2495" i="6"/>
  <c r="U2495" i="6" s="1"/>
  <c r="T2463" i="6"/>
  <c r="U2463" i="6" s="1"/>
  <c r="T2431" i="6"/>
  <c r="U2431" i="6" s="1"/>
  <c r="T2320" i="6"/>
  <c r="U2320" i="6" s="1"/>
  <c r="T2335" i="6"/>
  <c r="U2335" i="6" s="1"/>
  <c r="T2271" i="6"/>
  <c r="U2271" i="6" s="1"/>
  <c r="T4678" i="6"/>
  <c r="U4678" i="6" s="1"/>
  <c r="T4298" i="6"/>
  <c r="U4298" i="6" s="1"/>
  <c r="T4634" i="6"/>
  <c r="U4634" i="6" s="1"/>
  <c r="T4916" i="6"/>
  <c r="U4916" i="6" s="1"/>
  <c r="T4836" i="6"/>
  <c r="U4836" i="6" s="1"/>
  <c r="T4804" i="6"/>
  <c r="U4804" i="6" s="1"/>
  <c r="T4780" i="6"/>
  <c r="U4780" i="6" s="1"/>
  <c r="T4724" i="6"/>
  <c r="U4724" i="6" s="1"/>
  <c r="T4692" i="6"/>
  <c r="U4692" i="6" s="1"/>
  <c r="T4660" i="6"/>
  <c r="U4660" i="6" s="1"/>
  <c r="T4628" i="6"/>
  <c r="U4628" i="6" s="1"/>
  <c r="T4596" i="6"/>
  <c r="U4596" i="6" s="1"/>
  <c r="T4564" i="6"/>
  <c r="U4564" i="6" s="1"/>
  <c r="T4502" i="6"/>
  <c r="U4502" i="6" s="1"/>
  <c r="T4136" i="6"/>
  <c r="U4136" i="6" s="1"/>
  <c r="T4540" i="6"/>
  <c r="U4540" i="6" s="1"/>
  <c r="T4508" i="6"/>
  <c r="U4508" i="6" s="1"/>
  <c r="T4476" i="6"/>
  <c r="U4476" i="6" s="1"/>
  <c r="T4444" i="6"/>
  <c r="U4444" i="6" s="1"/>
  <c r="T4412" i="6"/>
  <c r="U4412" i="6" s="1"/>
  <c r="T4380" i="6"/>
  <c r="U4380" i="6" s="1"/>
  <c r="T4348" i="6"/>
  <c r="U4348" i="6" s="1"/>
  <c r="T4316" i="6"/>
  <c r="U4316" i="6" s="1"/>
  <c r="T4111" i="6"/>
  <c r="U4111" i="6" s="1"/>
  <c r="T4062" i="6"/>
  <c r="U4062" i="6" s="1"/>
  <c r="T3934" i="6"/>
  <c r="U3934" i="6" s="1"/>
  <c r="T4092" i="6"/>
  <c r="U4092" i="6" s="1"/>
  <c r="T4028" i="6"/>
  <c r="U4028" i="6" s="1"/>
  <c r="T3964" i="6"/>
  <c r="U3964" i="6" s="1"/>
  <c r="T3900" i="6"/>
  <c r="U3900" i="6" s="1"/>
  <c r="T3836" i="6"/>
  <c r="U3836" i="6" s="1"/>
  <c r="T3533" i="6"/>
  <c r="U3533" i="6" s="1"/>
  <c r="T3668" i="6"/>
  <c r="U3668" i="6" s="1"/>
  <c r="T3551" i="6"/>
  <c r="U3551" i="6" s="1"/>
  <c r="T3525" i="6"/>
  <c r="U3525" i="6" s="1"/>
  <c r="T3665" i="6"/>
  <c r="U3665" i="6" s="1"/>
  <c r="T3548" i="6"/>
  <c r="U3548" i="6" s="1"/>
  <c r="T3431" i="6"/>
  <c r="U3431" i="6" s="1"/>
  <c r="T3250" i="6"/>
  <c r="U3250" i="6" s="1"/>
  <c r="T3313" i="6"/>
  <c r="U3313" i="6" s="1"/>
  <c r="T3182" i="6"/>
  <c r="U3182" i="6" s="1"/>
  <c r="T3086" i="6"/>
  <c r="U3086" i="6" s="1"/>
  <c r="T3304" i="6"/>
  <c r="U3304" i="6" s="1"/>
  <c r="T3240" i="6"/>
  <c r="U3240" i="6" s="1"/>
  <c r="T3176" i="6"/>
  <c r="U3176" i="6" s="1"/>
  <c r="T3112" i="6"/>
  <c r="U3112" i="6" s="1"/>
  <c r="T3048" i="6"/>
  <c r="U3048" i="6" s="1"/>
  <c r="T2923" i="6"/>
  <c r="U2923" i="6" s="1"/>
  <c r="T2899" i="6"/>
  <c r="U2899" i="6" s="1"/>
  <c r="T2835" i="6"/>
  <c r="U2835" i="6" s="1"/>
  <c r="T2769" i="6"/>
  <c r="U2769" i="6" s="1"/>
  <c r="T3269" i="6"/>
  <c r="U3269" i="6" s="1"/>
  <c r="T3205" i="6"/>
  <c r="U3205" i="6" s="1"/>
  <c r="T3141" i="6"/>
  <c r="U3141" i="6" s="1"/>
  <c r="T3077" i="6"/>
  <c r="U3077" i="6" s="1"/>
  <c r="T2645" i="6"/>
  <c r="U2645" i="6" s="1"/>
  <c r="T2913" i="6"/>
  <c r="U2913" i="6" s="1"/>
  <c r="T2654" i="6"/>
  <c r="U2654" i="6" s="1"/>
  <c r="T2864" i="6"/>
  <c r="U2864" i="6" s="1"/>
  <c r="T2800" i="6"/>
  <c r="U2800" i="6" s="1"/>
  <c r="T2736" i="6"/>
  <c r="U2736" i="6" s="1"/>
  <c r="T2672" i="6"/>
  <c r="U2672" i="6" s="1"/>
  <c r="T2608" i="6"/>
  <c r="U2608" i="6" s="1"/>
  <c r="T2592" i="6"/>
  <c r="U2592" i="6" s="1"/>
  <c r="T2576" i="6"/>
  <c r="U2576" i="6" s="1"/>
  <c r="T2560" i="6"/>
  <c r="U2560" i="6" s="1"/>
  <c r="T2513" i="6"/>
  <c r="U2513" i="6" s="1"/>
  <c r="T2771" i="6"/>
  <c r="U2771" i="6" s="1"/>
  <c r="T2739" i="6"/>
  <c r="U2739" i="6" s="1"/>
  <c r="T2707" i="6"/>
  <c r="U2707" i="6" s="1"/>
  <c r="T2675" i="6"/>
  <c r="U2675" i="6" s="1"/>
  <c r="T2437" i="6"/>
  <c r="U2437" i="6" s="1"/>
  <c r="T2488" i="6"/>
  <c r="U2488" i="6" s="1"/>
  <c r="T2362" i="6"/>
  <c r="U2362" i="6" s="1"/>
  <c r="T2429" i="6"/>
  <c r="U2429" i="6" s="1"/>
  <c r="T2413" i="6"/>
  <c r="U2413" i="6" s="1"/>
  <c r="T2397" i="6"/>
  <c r="U2397" i="6" s="1"/>
  <c r="T2331" i="6"/>
  <c r="U2331" i="6" s="1"/>
  <c r="T2361" i="6"/>
  <c r="U2361" i="6" s="1"/>
  <c r="T2175" i="6"/>
  <c r="U2175" i="6" s="1"/>
  <c r="T1942" i="6"/>
  <c r="U1942" i="6" s="1"/>
  <c r="T1947" i="6"/>
  <c r="U1947" i="6" s="1"/>
  <c r="T1878" i="6"/>
  <c r="U1878" i="6" s="1"/>
  <c r="T2171" i="6"/>
  <c r="U2171" i="6" s="1"/>
  <c r="T2122" i="6"/>
  <c r="U2122" i="6" s="1"/>
  <c r="T1987" i="6"/>
  <c r="U1987" i="6" s="1"/>
  <c r="T2047" i="6"/>
  <c r="U2047" i="6" s="1"/>
  <c r="T1964" i="6"/>
  <c r="U1964" i="6" s="1"/>
  <c r="T1983" i="6"/>
  <c r="U1983" i="6" s="1"/>
  <c r="T1859" i="6"/>
  <c r="U1859" i="6" s="1"/>
  <c r="T1764" i="6"/>
  <c r="U1764" i="6" s="1"/>
  <c r="T1824" i="6"/>
  <c r="U1824" i="6" s="1"/>
  <c r="T1779" i="6"/>
  <c r="U1779" i="6" s="1"/>
  <c r="T1755" i="6"/>
  <c r="U1755" i="6" s="1"/>
  <c r="T1653" i="6"/>
  <c r="U1653" i="6" s="1"/>
  <c r="T1605" i="6"/>
  <c r="U1605" i="6" s="1"/>
  <c r="T1651" i="6"/>
  <c r="U1651" i="6" s="1"/>
  <c r="T1543" i="6"/>
  <c r="U1543" i="6" s="1"/>
  <c r="T1484" i="6"/>
  <c r="U1484" i="6" s="1"/>
  <c r="T1655" i="6"/>
  <c r="U1655" i="6" s="1"/>
  <c r="T1471" i="6"/>
  <c r="U1471" i="6" s="1"/>
  <c r="T2280" i="6"/>
  <c r="U2280" i="6" s="1"/>
  <c r="T2178" i="6"/>
  <c r="U2178" i="6" s="1"/>
  <c r="T2166" i="6"/>
  <c r="U2166" i="6" s="1"/>
  <c r="T2011" i="6"/>
  <c r="U2011" i="6" s="1"/>
  <c r="T2201" i="6"/>
  <c r="U2201" i="6" s="1"/>
  <c r="T2137" i="6"/>
  <c r="U2137" i="6" s="1"/>
  <c r="T2089" i="6"/>
  <c r="U2089" i="6" s="1"/>
  <c r="T2110" i="6"/>
  <c r="U2110" i="6" s="1"/>
  <c r="T2023" i="6"/>
  <c r="U2023" i="6" s="1"/>
  <c r="T1923" i="6"/>
  <c r="U1923" i="6" s="1"/>
  <c r="T1904" i="6"/>
  <c r="U1904" i="6" s="1"/>
  <c r="T1879" i="6"/>
  <c r="U1879" i="6" s="1"/>
  <c r="T1728" i="6"/>
  <c r="U1728" i="6" s="1"/>
  <c r="T1770" i="6"/>
  <c r="U1770" i="6" s="1"/>
  <c r="T1597" i="6"/>
  <c r="U1597" i="6" s="1"/>
  <c r="T1558" i="6"/>
  <c r="U1558" i="6" s="1"/>
  <c r="T1531" i="6"/>
  <c r="U1531" i="6" s="1"/>
  <c r="T1501" i="6"/>
  <c r="U1501" i="6" s="1"/>
  <c r="T1590" i="6"/>
  <c r="U1590" i="6" s="1"/>
  <c r="T1643" i="6"/>
  <c r="U1643" i="6" s="1"/>
  <c r="T1585" i="6"/>
  <c r="U1585" i="6" s="1"/>
  <c r="T2240" i="6"/>
  <c r="U2240" i="6" s="1"/>
  <c r="T2278" i="6"/>
  <c r="U2278" i="6" s="1"/>
  <c r="T2246" i="6"/>
  <c r="U2246" i="6" s="1"/>
  <c r="T2179" i="6"/>
  <c r="U2179" i="6" s="1"/>
  <c r="T2151" i="6"/>
  <c r="U2151" i="6" s="1"/>
  <c r="T2238" i="6"/>
  <c r="U2238" i="6" s="1"/>
  <c r="T1578" i="6"/>
  <c r="U1578" i="6" s="1"/>
  <c r="T2090" i="6"/>
  <c r="U2090" i="6" s="1"/>
  <c r="T2058" i="6"/>
  <c r="U2058" i="6" s="1"/>
  <c r="T1847" i="6"/>
  <c r="U1847" i="6" s="1"/>
  <c r="T1866" i="6"/>
  <c r="U1866" i="6" s="1"/>
  <c r="T1794" i="6"/>
  <c r="U1794" i="6" s="1"/>
  <c r="T1816" i="6"/>
  <c r="U1816" i="6" s="1"/>
  <c r="T1749" i="6"/>
  <c r="U1749" i="6" s="1"/>
  <c r="T1687" i="6"/>
  <c r="U1687" i="6" s="1"/>
  <c r="T1701" i="6"/>
  <c r="U1701" i="6" s="1"/>
  <c r="T1698" i="6"/>
  <c r="U1698" i="6" s="1"/>
  <c r="T1530" i="6"/>
  <c r="U1530" i="6" s="1"/>
  <c r="T1509" i="6"/>
  <c r="U1509" i="6" s="1"/>
  <c r="T1472" i="6"/>
  <c r="U1472" i="6" s="1"/>
  <c r="T2107" i="6"/>
  <c r="U2107" i="6" s="1"/>
  <c r="T1978" i="6"/>
  <c r="U1978" i="6" s="1"/>
  <c r="T1966" i="6"/>
  <c r="U1966" i="6" s="1"/>
  <c r="T1846" i="6"/>
  <c r="U1846" i="6" s="1"/>
  <c r="T1829" i="6"/>
  <c r="U1829" i="6" s="1"/>
  <c r="T1579" i="6"/>
  <c r="U1579" i="6" s="1"/>
  <c r="T1510" i="6"/>
  <c r="U1510" i="6" s="1"/>
  <c r="T2174" i="6"/>
  <c r="U2174" i="6" s="1"/>
  <c r="T1995" i="6"/>
  <c r="U1995" i="6" s="1"/>
  <c r="T2205" i="6"/>
  <c r="U2205" i="6" s="1"/>
  <c r="T2091" i="6"/>
  <c r="U2091" i="6" s="1"/>
  <c r="T2033" i="6"/>
  <c r="U2033" i="6" s="1"/>
  <c r="T2046" i="6"/>
  <c r="U2046" i="6" s="1"/>
  <c r="T1971" i="6"/>
  <c r="U1971" i="6" s="1"/>
  <c r="T1790" i="6"/>
  <c r="U1790" i="6" s="1"/>
  <c r="T1774" i="6"/>
  <c r="U1774" i="6" s="1"/>
  <c r="T1680" i="6"/>
  <c r="U1680" i="6" s="1"/>
  <c r="T1577" i="6"/>
  <c r="U1577" i="6" s="1"/>
  <c r="T1505" i="6"/>
  <c r="U1505" i="6" s="1"/>
  <c r="T4734" i="6"/>
  <c r="U4734" i="6" s="1"/>
  <c r="T4378" i="6"/>
  <c r="U4378" i="6" s="1"/>
  <c r="T4280" i="6"/>
  <c r="U4280" i="6" s="1"/>
  <c r="T4248" i="6"/>
  <c r="U4248" i="6" s="1"/>
  <c r="T4274" i="6"/>
  <c r="U4274" i="6" s="1"/>
  <c r="T4197" i="6"/>
  <c r="U4197" i="6" s="1"/>
  <c r="T4658" i="6"/>
  <c r="U4658" i="6" s="1"/>
  <c r="T4268" i="6"/>
  <c r="U4268" i="6" s="1"/>
  <c r="T4236" i="6"/>
  <c r="U4236" i="6" s="1"/>
  <c r="T4246" i="6"/>
  <c r="U4246" i="6" s="1"/>
  <c r="T4921" i="6"/>
  <c r="U4921" i="6" s="1"/>
  <c r="T4841" i="6"/>
  <c r="U4841" i="6" s="1"/>
  <c r="T4785" i="6"/>
  <c r="U4785" i="6" s="1"/>
  <c r="T4761" i="6"/>
  <c r="U4761" i="6" s="1"/>
  <c r="T4737" i="6"/>
  <c r="U4737" i="6" s="1"/>
  <c r="T4673" i="6"/>
  <c r="U4673" i="6" s="1"/>
  <c r="T4609" i="6"/>
  <c r="U4609" i="6" s="1"/>
  <c r="T4545" i="6"/>
  <c r="U4545" i="6" s="1"/>
  <c r="T4481" i="6"/>
  <c r="U4481" i="6" s="1"/>
  <c r="T4417" i="6"/>
  <c r="U4417" i="6" s="1"/>
  <c r="T4353" i="6"/>
  <c r="U4353" i="6" s="1"/>
  <c r="T4289" i="6"/>
  <c r="U4289" i="6" s="1"/>
  <c r="T4225" i="6"/>
  <c r="U4225" i="6" s="1"/>
  <c r="T4101" i="6"/>
  <c r="U4101" i="6" s="1"/>
  <c r="T3845" i="6"/>
  <c r="U3845" i="6" s="1"/>
  <c r="T4126" i="6"/>
  <c r="U4126" i="6" s="1"/>
  <c r="T4171" i="6"/>
  <c r="U4171" i="6" s="1"/>
  <c r="T4057" i="6"/>
  <c r="U4057" i="6" s="1"/>
  <c r="T4034" i="6"/>
  <c r="U4034" i="6" s="1"/>
  <c r="T3906" i="6"/>
  <c r="U3906" i="6" s="1"/>
  <c r="T3808" i="6"/>
  <c r="U3808" i="6" s="1"/>
  <c r="T3744" i="6"/>
  <c r="U3744" i="6" s="1"/>
  <c r="T3695" i="6"/>
  <c r="U3695" i="6" s="1"/>
  <c r="T3777" i="6"/>
  <c r="U3777" i="6" s="1"/>
  <c r="T3680" i="6"/>
  <c r="U3680" i="6" s="1"/>
  <c r="T3616" i="6"/>
  <c r="U3616" i="6" s="1"/>
  <c r="T3552" i="6"/>
  <c r="U3552" i="6" s="1"/>
  <c r="T3488" i="6"/>
  <c r="U3488" i="6" s="1"/>
  <c r="T3730" i="6"/>
  <c r="U3730" i="6" s="1"/>
  <c r="T3575" i="6"/>
  <c r="U3575" i="6" s="1"/>
  <c r="T3447" i="6"/>
  <c r="U3447" i="6" s="1"/>
  <c r="T3242" i="6"/>
  <c r="U3242" i="6" s="1"/>
  <c r="T3114" i="6"/>
  <c r="U3114" i="6" s="1"/>
  <c r="T3268" i="6"/>
  <c r="U3268" i="6" s="1"/>
  <c r="T3204" i="6"/>
  <c r="U3204" i="6" s="1"/>
  <c r="T3140" i="6"/>
  <c r="U3140" i="6" s="1"/>
  <c r="T3423" i="6"/>
  <c r="U3423" i="6" s="1"/>
  <c r="T3407" i="6"/>
  <c r="U3407" i="6" s="1"/>
  <c r="T3391" i="6"/>
  <c r="U3391" i="6" s="1"/>
  <c r="T3375" i="6"/>
  <c r="U3375" i="6" s="1"/>
  <c r="T3359" i="6"/>
  <c r="U3359" i="6" s="1"/>
  <c r="T3343" i="6"/>
  <c r="U3343" i="6" s="1"/>
  <c r="T3327" i="6"/>
  <c r="U3327" i="6" s="1"/>
  <c r="T3270" i="6"/>
  <c r="U3270" i="6" s="1"/>
  <c r="T3142" i="6"/>
  <c r="U3142" i="6" s="1"/>
  <c r="T3316" i="6"/>
  <c r="U3316" i="6" s="1"/>
  <c r="T2924" i="6"/>
  <c r="U2924" i="6" s="1"/>
  <c r="T2673" i="6"/>
  <c r="U2673" i="6" s="1"/>
  <c r="T3030" i="6"/>
  <c r="U3030" i="6" s="1"/>
  <c r="T2682" i="6"/>
  <c r="U2682" i="6" s="1"/>
  <c r="T2996" i="6"/>
  <c r="U2996" i="6" s="1"/>
  <c r="T2945" i="6"/>
  <c r="U2945" i="6" s="1"/>
  <c r="T2653" i="6"/>
  <c r="U2653" i="6" s="1"/>
  <c r="T2809" i="6"/>
  <c r="U2809" i="6" s="1"/>
  <c r="T2638" i="6"/>
  <c r="U2638" i="6" s="1"/>
  <c r="T2613" i="6"/>
  <c r="U2613" i="6" s="1"/>
  <c r="T2602" i="6"/>
  <c r="U2602" i="6" s="1"/>
  <c r="T2570" i="6"/>
  <c r="U2570" i="6" s="1"/>
  <c r="T2461" i="6"/>
  <c r="U2461" i="6" s="1"/>
  <c r="T2386" i="6"/>
  <c r="U2386" i="6" s="1"/>
  <c r="T2295" i="6"/>
  <c r="U2295" i="6" s="1"/>
  <c r="T4742" i="6"/>
  <c r="U4742" i="6" s="1"/>
  <c r="T4458" i="6"/>
  <c r="U4458" i="6" s="1"/>
  <c r="T4234" i="6"/>
  <c r="U4234" i="6" s="1"/>
  <c r="T4141" i="6"/>
  <c r="U4141" i="6" s="1"/>
  <c r="T4850" i="6"/>
  <c r="U4850" i="6" s="1"/>
  <c r="T4650" i="6"/>
  <c r="U4650" i="6" s="1"/>
  <c r="T4013" i="6"/>
  <c r="U4013" i="6" s="1"/>
  <c r="T4520" i="6"/>
  <c r="U4520" i="6" s="1"/>
  <c r="T4456" i="6"/>
  <c r="U4456" i="6" s="1"/>
  <c r="T4392" i="6"/>
  <c r="U4392" i="6" s="1"/>
  <c r="T4328" i="6"/>
  <c r="U4328" i="6" s="1"/>
  <c r="T4038" i="6"/>
  <c r="U4038" i="6" s="1"/>
  <c r="T3910" i="6"/>
  <c r="U3910" i="6" s="1"/>
  <c r="T3937" i="6"/>
  <c r="U3937" i="6" s="1"/>
  <c r="T4072" i="6"/>
  <c r="U4072" i="6" s="1"/>
  <c r="T4008" i="6"/>
  <c r="U4008" i="6" s="1"/>
  <c r="T3944" i="6"/>
  <c r="U3944" i="6" s="1"/>
  <c r="T3880" i="6"/>
  <c r="U3880" i="6" s="1"/>
  <c r="T3816" i="6"/>
  <c r="U3816" i="6" s="1"/>
  <c r="T3501" i="6"/>
  <c r="U3501" i="6" s="1"/>
  <c r="T3734" i="6"/>
  <c r="U3734" i="6" s="1"/>
  <c r="T3636" i="6"/>
  <c r="U3636" i="6" s="1"/>
  <c r="T3519" i="6"/>
  <c r="U3519" i="6" s="1"/>
  <c r="T3557" i="6"/>
  <c r="U3557" i="6" s="1"/>
  <c r="T3440" i="6"/>
  <c r="U3440" i="6" s="1"/>
  <c r="T3644" i="6"/>
  <c r="U3644" i="6" s="1"/>
  <c r="T3527" i="6"/>
  <c r="U3527" i="6" s="1"/>
  <c r="T3170" i="6"/>
  <c r="U3170" i="6" s="1"/>
  <c r="T3166" i="6"/>
  <c r="U3166" i="6" s="1"/>
  <c r="T2972" i="6"/>
  <c r="U2972" i="6" s="1"/>
  <c r="T2713" i="6"/>
  <c r="U2713" i="6" s="1"/>
  <c r="T2992" i="6"/>
  <c r="U2992" i="6" s="1"/>
  <c r="T2674" i="6"/>
  <c r="U2674" i="6" s="1"/>
  <c r="T3241" i="6"/>
  <c r="U3241" i="6" s="1"/>
  <c r="T3177" i="6"/>
  <c r="U3177" i="6" s="1"/>
  <c r="T3113" i="6"/>
  <c r="U3113" i="6" s="1"/>
  <c r="T3049" i="6"/>
  <c r="U3049" i="6" s="1"/>
  <c r="T2947" i="6"/>
  <c r="U2947" i="6" s="1"/>
  <c r="T2916" i="6"/>
  <c r="U2916" i="6" s="1"/>
  <c r="T2852" i="6"/>
  <c r="U2852" i="6" s="1"/>
  <c r="T2788" i="6"/>
  <c r="U2788" i="6" s="1"/>
  <c r="T2724" i="6"/>
  <c r="U2724" i="6" s="1"/>
  <c r="T2620" i="6"/>
  <c r="U2620" i="6" s="1"/>
  <c r="T2588" i="6"/>
  <c r="U2588" i="6" s="1"/>
  <c r="T2556" i="6"/>
  <c r="U2556" i="6" s="1"/>
  <c r="T2751" i="6"/>
  <c r="U2751" i="6" s="1"/>
  <c r="T2719" i="6"/>
  <c r="U2719" i="6" s="1"/>
  <c r="T2687" i="6"/>
  <c r="U2687" i="6" s="1"/>
  <c r="T2655" i="6"/>
  <c r="U2655" i="6" s="1"/>
  <c r="T2552" i="6"/>
  <c r="U2552" i="6" s="1"/>
  <c r="T2453" i="6"/>
  <c r="U2453" i="6" s="1"/>
  <c r="T2508" i="6"/>
  <c r="U2508" i="6" s="1"/>
  <c r="T2444" i="6"/>
  <c r="U2444" i="6" s="1"/>
  <c r="T2419" i="6"/>
  <c r="U2419" i="6" s="1"/>
  <c r="T4622" i="6"/>
  <c r="U4622" i="6" s="1"/>
  <c r="T4880" i="6"/>
  <c r="U4880" i="6" s="1"/>
  <c r="T4784" i="6"/>
  <c r="U4784" i="6" s="1"/>
  <c r="T4760" i="6"/>
  <c r="U4760" i="6" s="1"/>
  <c r="T4736" i="6"/>
  <c r="U4736" i="6" s="1"/>
  <c r="T4672" i="6"/>
  <c r="U4672" i="6" s="1"/>
  <c r="T4608" i="6"/>
  <c r="U4608" i="6" s="1"/>
  <c r="T4258" i="6"/>
  <c r="U4258" i="6" s="1"/>
  <c r="T4834" i="6"/>
  <c r="U4834" i="6" s="1"/>
  <c r="T4578" i="6"/>
  <c r="U4578" i="6" s="1"/>
  <c r="T4294" i="6"/>
  <c r="U4294" i="6" s="1"/>
  <c r="T4185" i="6"/>
  <c r="U4185" i="6" s="1"/>
  <c r="T4877" i="6"/>
  <c r="U4877" i="6" s="1"/>
  <c r="T4757" i="6"/>
  <c r="U4757" i="6" s="1"/>
  <c r="T4693" i="6"/>
  <c r="U4693" i="6" s="1"/>
  <c r="T4629" i="6"/>
  <c r="U4629" i="6" s="1"/>
  <c r="T4565" i="6"/>
  <c r="U4565" i="6" s="1"/>
  <c r="T4501" i="6"/>
  <c r="U4501" i="6" s="1"/>
  <c r="T4437" i="6"/>
  <c r="U4437" i="6" s="1"/>
  <c r="T4373" i="6"/>
  <c r="U4373" i="6" s="1"/>
  <c r="T4309" i="6"/>
  <c r="U4309" i="6" s="1"/>
  <c r="T4245" i="6"/>
  <c r="U4245" i="6" s="1"/>
  <c r="T4196" i="6"/>
  <c r="U4196" i="6" s="1"/>
  <c r="T4021" i="6"/>
  <c r="U4021" i="6" s="1"/>
  <c r="T4167" i="6"/>
  <c r="U4167" i="6" s="1"/>
  <c r="T4009" i="6"/>
  <c r="U4009" i="6" s="1"/>
  <c r="T4090" i="6"/>
  <c r="U4090" i="6" s="1"/>
  <c r="T3962" i="6"/>
  <c r="U3962" i="6" s="1"/>
  <c r="T3834" i="6"/>
  <c r="U3834" i="6" s="1"/>
  <c r="T3779" i="6"/>
  <c r="U3779" i="6" s="1"/>
  <c r="T3798" i="6"/>
  <c r="U3798" i="6" s="1"/>
  <c r="T3645" i="6"/>
  <c r="U3645" i="6" s="1"/>
  <c r="T3528" i="6"/>
  <c r="U3528" i="6" s="1"/>
  <c r="T3513" i="6"/>
  <c r="U3513" i="6" s="1"/>
  <c r="T3637" i="6"/>
  <c r="U3637" i="6" s="1"/>
  <c r="T3520" i="6"/>
  <c r="U3520" i="6" s="1"/>
  <c r="T3660" i="6"/>
  <c r="U3660" i="6" s="1"/>
  <c r="T3543" i="6"/>
  <c r="U3543" i="6" s="1"/>
  <c r="T3066" i="6"/>
  <c r="U3066" i="6" s="1"/>
  <c r="T3409" i="6"/>
  <c r="U3409" i="6" s="1"/>
  <c r="T3377" i="6"/>
  <c r="U3377" i="6" s="1"/>
  <c r="T3345" i="6"/>
  <c r="U3345" i="6" s="1"/>
  <c r="T3254" i="6"/>
  <c r="U3254" i="6" s="1"/>
  <c r="T3126" i="6"/>
  <c r="U3126" i="6" s="1"/>
  <c r="T3032" i="6"/>
  <c r="U3032" i="6" s="1"/>
  <c r="T3016" i="6"/>
  <c r="U3016" i="6" s="1"/>
  <c r="T2893" i="6"/>
  <c r="U2893" i="6" s="1"/>
  <c r="T2871" i="6"/>
  <c r="U2871" i="6" s="1"/>
  <c r="T2807" i="6"/>
  <c r="U2807" i="6" s="1"/>
  <c r="T2701" i="6"/>
  <c r="U2701" i="6" s="1"/>
  <c r="T2825" i="6"/>
  <c r="U2825" i="6" s="1"/>
  <c r="T2507" i="6"/>
  <c r="U2507" i="6" s="1"/>
  <c r="T2443" i="6"/>
  <c r="U2443" i="6" s="1"/>
  <c r="T2509" i="6"/>
  <c r="U2509" i="6" s="1"/>
  <c r="T2519" i="6"/>
  <c r="U2519" i="6" s="1"/>
  <c r="T2487" i="6"/>
  <c r="U2487" i="6" s="1"/>
  <c r="T2455" i="6"/>
  <c r="U2455" i="6" s="1"/>
  <c r="T2370" i="6"/>
  <c r="U2370" i="6" s="1"/>
  <c r="T2327" i="6"/>
  <c r="U2327" i="6" s="1"/>
  <c r="T4774" i="6"/>
  <c r="U4774" i="6" s="1"/>
  <c r="T4426" i="6"/>
  <c r="U4426" i="6" s="1"/>
  <c r="T4250" i="6"/>
  <c r="U4250" i="6" s="1"/>
  <c r="T4698" i="6"/>
  <c r="U4698" i="6" s="1"/>
  <c r="T4306" i="6"/>
  <c r="U4306" i="6" s="1"/>
  <c r="T4908" i="6"/>
  <c r="U4908" i="6" s="1"/>
  <c r="T4860" i="6"/>
  <c r="U4860" i="6" s="1"/>
  <c r="T4828" i="6"/>
  <c r="U4828" i="6" s="1"/>
  <c r="T4796" i="6"/>
  <c r="U4796" i="6" s="1"/>
  <c r="T4772" i="6"/>
  <c r="U4772" i="6" s="1"/>
  <c r="T4748" i="6"/>
  <c r="U4748" i="6" s="1"/>
  <c r="T4716" i="6"/>
  <c r="U4716" i="6" s="1"/>
  <c r="T4684" i="6"/>
  <c r="U4684" i="6" s="1"/>
  <c r="T4652" i="6"/>
  <c r="U4652" i="6" s="1"/>
  <c r="T4620" i="6"/>
  <c r="U4620" i="6" s="1"/>
  <c r="T4588" i="6"/>
  <c r="U4588" i="6" s="1"/>
  <c r="T4222" i="6"/>
  <c r="U4222" i="6" s="1"/>
  <c r="T4129" i="6"/>
  <c r="U4129" i="6" s="1"/>
  <c r="T4168" i="6"/>
  <c r="U4168" i="6" s="1"/>
  <c r="T3997" i="6"/>
  <c r="U3997" i="6" s="1"/>
  <c r="T4532" i="6"/>
  <c r="U4532" i="6" s="1"/>
  <c r="T4500" i="6"/>
  <c r="U4500" i="6" s="1"/>
  <c r="T4468" i="6"/>
  <c r="U4468" i="6" s="1"/>
  <c r="T4436" i="6"/>
  <c r="U4436" i="6" s="1"/>
  <c r="T4404" i="6"/>
  <c r="U4404" i="6" s="1"/>
  <c r="T4372" i="6"/>
  <c r="U4372" i="6" s="1"/>
  <c r="T4340" i="6"/>
  <c r="U4340" i="6" s="1"/>
  <c r="T4308" i="6"/>
  <c r="U4308" i="6" s="1"/>
  <c r="T4094" i="6"/>
  <c r="U4094" i="6" s="1"/>
  <c r="T3966" i="6"/>
  <c r="U3966" i="6" s="1"/>
  <c r="T3775" i="6"/>
  <c r="U3775" i="6" s="1"/>
  <c r="T4108" i="6"/>
  <c r="U4108" i="6" s="1"/>
  <c r="T4044" i="6"/>
  <c r="U4044" i="6" s="1"/>
  <c r="T3980" i="6"/>
  <c r="U3980" i="6" s="1"/>
  <c r="T3916" i="6"/>
  <c r="U3916" i="6" s="1"/>
  <c r="T3852" i="6"/>
  <c r="U3852" i="6" s="1"/>
  <c r="T3683" i="6"/>
  <c r="U3683" i="6" s="1"/>
  <c r="T3657" i="6"/>
  <c r="U3657" i="6" s="1"/>
  <c r="T3540" i="6"/>
  <c r="U3540" i="6" s="1"/>
  <c r="T3675" i="6"/>
  <c r="U3675" i="6" s="1"/>
  <c r="T3706" i="6"/>
  <c r="U3706" i="6" s="1"/>
  <c r="T3537" i="6"/>
  <c r="U3537" i="6" s="1"/>
  <c r="T3325" i="6"/>
  <c r="U3325" i="6" s="1"/>
  <c r="T3058" i="6"/>
  <c r="U3058" i="6" s="1"/>
  <c r="T3278" i="6"/>
  <c r="U3278" i="6" s="1"/>
  <c r="T3150" i="6"/>
  <c r="U3150" i="6" s="1"/>
  <c r="T3256" i="6"/>
  <c r="U3256" i="6" s="1"/>
  <c r="T3192" i="6"/>
  <c r="U3192" i="6" s="1"/>
  <c r="T3128" i="6"/>
  <c r="U3128" i="6" s="1"/>
  <c r="T3064" i="6"/>
  <c r="U3064" i="6" s="1"/>
  <c r="T3004" i="6"/>
  <c r="U3004" i="6" s="1"/>
  <c r="T2915" i="6"/>
  <c r="U2915" i="6" s="1"/>
  <c r="T2851" i="6"/>
  <c r="U2851" i="6" s="1"/>
  <c r="T2787" i="6"/>
  <c r="U2787" i="6" s="1"/>
  <c r="T3003" i="6"/>
  <c r="U3003" i="6" s="1"/>
  <c r="T2821" i="6"/>
  <c r="U2821" i="6" s="1"/>
  <c r="T3285" i="6"/>
  <c r="U3285" i="6" s="1"/>
  <c r="T3221" i="6"/>
  <c r="U3221" i="6" s="1"/>
  <c r="T3157" i="6"/>
  <c r="U3157" i="6" s="1"/>
  <c r="T3093" i="6"/>
  <c r="U3093" i="6" s="1"/>
  <c r="T2709" i="6"/>
  <c r="U2709" i="6" s="1"/>
  <c r="T3000" i="6"/>
  <c r="U3000" i="6" s="1"/>
  <c r="T2718" i="6"/>
  <c r="U2718" i="6" s="1"/>
  <c r="T2880" i="6"/>
  <c r="U2880" i="6" s="1"/>
  <c r="T2816" i="6"/>
  <c r="U2816" i="6" s="1"/>
  <c r="T2752" i="6"/>
  <c r="U2752" i="6" s="1"/>
  <c r="T2688" i="6"/>
  <c r="U2688" i="6" s="1"/>
  <c r="T2619" i="6"/>
  <c r="U2619" i="6" s="1"/>
  <c r="T2603" i="6"/>
  <c r="U2603" i="6" s="1"/>
  <c r="T2587" i="6"/>
  <c r="U2587" i="6" s="1"/>
  <c r="T2571" i="6"/>
  <c r="U2571" i="6" s="1"/>
  <c r="T2555" i="6"/>
  <c r="U2555" i="6" s="1"/>
  <c r="T2763" i="6"/>
  <c r="U2763" i="6" s="1"/>
  <c r="T2731" i="6"/>
  <c r="U2731" i="6" s="1"/>
  <c r="T2699" i="6"/>
  <c r="U2699" i="6" s="1"/>
  <c r="T2501" i="6"/>
  <c r="U2501" i="6" s="1"/>
  <c r="T2504" i="6"/>
  <c r="U2504" i="6" s="1"/>
  <c r="T2440" i="6"/>
  <c r="U2440" i="6" s="1"/>
  <c r="T2425" i="6"/>
  <c r="U2425" i="6" s="1"/>
  <c r="T2409" i="6"/>
  <c r="U2409" i="6" s="1"/>
  <c r="T2302" i="6"/>
  <c r="U2302" i="6" s="1"/>
  <c r="T2377" i="6"/>
  <c r="U2377" i="6" s="1"/>
  <c r="T2159" i="6"/>
  <c r="U2159" i="6" s="1"/>
  <c r="T2290" i="6"/>
  <c r="U2290" i="6" s="1"/>
  <c r="T2176" i="6"/>
  <c r="U2176" i="6" s="1"/>
  <c r="T2101" i="6"/>
  <c r="U2101" i="6" s="1"/>
  <c r="T2154" i="6"/>
  <c r="U2154" i="6" s="1"/>
  <c r="T1883" i="6"/>
  <c r="U1883" i="6" s="1"/>
  <c r="T1962" i="6"/>
  <c r="U1962" i="6" s="1"/>
  <c r="T1807" i="6"/>
  <c r="U1807" i="6" s="1"/>
  <c r="T1765" i="6"/>
  <c r="U1765" i="6" s="1"/>
  <c r="T1833" i="6"/>
  <c r="U1833" i="6" s="1"/>
  <c r="T1792" i="6"/>
  <c r="U1792" i="6" s="1"/>
  <c r="T1771" i="6"/>
  <c r="U1771" i="6" s="1"/>
  <c r="T1751" i="6"/>
  <c r="U1751" i="6" s="1"/>
  <c r="T1703" i="6"/>
  <c r="U1703" i="6" s="1"/>
  <c r="T1586" i="6"/>
  <c r="U1586" i="6" s="1"/>
  <c r="T1685" i="6"/>
  <c r="U1685" i="6" s="1"/>
  <c r="T1625" i="6"/>
  <c r="U1625" i="6" s="1"/>
  <c r="T1500" i="6"/>
  <c r="U1500" i="6" s="1"/>
  <c r="T1623" i="6"/>
  <c r="U1623" i="6" s="1"/>
  <c r="T1538" i="6"/>
  <c r="U1538" i="6" s="1"/>
  <c r="T2274" i="6"/>
  <c r="U2274" i="6" s="1"/>
  <c r="T2226" i="6"/>
  <c r="U2226" i="6" s="1"/>
  <c r="T2198" i="6"/>
  <c r="U2198" i="6" s="1"/>
  <c r="T1997" i="6"/>
  <c r="U1997" i="6" s="1"/>
  <c r="T1884" i="6"/>
  <c r="U1884" i="6" s="1"/>
  <c r="T2153" i="6"/>
  <c r="U2153" i="6" s="1"/>
  <c r="T2099" i="6"/>
  <c r="U2099" i="6" s="1"/>
  <c r="T2057" i="6"/>
  <c r="U2057" i="6" s="1"/>
  <c r="T1993" i="6"/>
  <c r="U1993" i="6" s="1"/>
  <c r="T2062" i="6"/>
  <c r="U2062" i="6" s="1"/>
  <c r="T1891" i="6"/>
  <c r="U1891" i="6" s="1"/>
  <c r="T1857" i="6"/>
  <c r="U1857" i="6" s="1"/>
  <c r="T1943" i="6"/>
  <c r="U1943" i="6" s="1"/>
  <c r="T1782" i="6"/>
  <c r="U1782" i="6" s="1"/>
  <c r="T1781" i="6"/>
  <c r="U1781" i="6" s="1"/>
  <c r="T1777" i="6"/>
  <c r="U1777" i="6" s="1"/>
  <c r="T1554" i="6"/>
  <c r="U1554" i="6" s="1"/>
  <c r="T1485" i="6"/>
  <c r="U1485" i="6" s="1"/>
  <c r="T1573" i="6"/>
  <c r="U1573" i="6" s="1"/>
  <c r="T1479" i="6"/>
  <c r="U1479" i="6" s="1"/>
  <c r="T1601" i="6"/>
  <c r="U1601" i="6" s="1"/>
  <c r="T2140" i="6"/>
  <c r="U2140" i="6" s="1"/>
  <c r="T2268" i="6"/>
  <c r="U2268" i="6" s="1"/>
  <c r="T2199" i="6"/>
  <c r="U2199" i="6" s="1"/>
  <c r="T2135" i="6"/>
  <c r="U2135" i="6" s="1"/>
  <c r="T2053" i="6"/>
  <c r="U2053" i="6" s="1"/>
  <c r="T2114" i="6"/>
  <c r="U2114" i="6" s="1"/>
  <c r="T2082" i="6"/>
  <c r="U2082" i="6" s="1"/>
  <c r="T2050" i="6"/>
  <c r="U2050" i="6" s="1"/>
  <c r="T1951" i="6"/>
  <c r="U1951" i="6" s="1"/>
  <c r="T1798" i="6"/>
  <c r="U1798" i="6" s="1"/>
  <c r="T1805" i="6"/>
  <c r="U1805" i="6" s="1"/>
  <c r="T1810" i="6"/>
  <c r="U1810" i="6" s="1"/>
  <c r="T1750" i="6"/>
  <c r="U1750" i="6" s="1"/>
  <c r="T1825" i="6"/>
  <c r="U1825" i="6" s="1"/>
  <c r="T1761" i="6"/>
  <c r="U1761" i="6" s="1"/>
  <c r="T1745" i="6"/>
  <c r="U1745" i="6" s="1"/>
  <c r="T1663" i="6"/>
  <c r="U1663" i="6" s="1"/>
  <c r="T1615" i="6"/>
  <c r="U1615" i="6" s="1"/>
  <c r="T1667" i="6"/>
  <c r="U1667" i="6" s="1"/>
  <c r="T1553" i="6"/>
  <c r="U1553" i="6" s="1"/>
  <c r="T1564" i="6"/>
  <c r="U1564" i="6" s="1"/>
  <c r="T1489" i="6"/>
  <c r="U1489" i="6" s="1"/>
  <c r="T1488" i="6"/>
  <c r="U1488" i="6" s="1"/>
  <c r="T2218" i="6"/>
  <c r="U2218" i="6" s="1"/>
  <c r="T2133" i="6"/>
  <c r="U2133" i="6" s="1"/>
  <c r="T1935" i="6"/>
  <c r="U1935" i="6" s="1"/>
  <c r="T1791" i="6"/>
  <c r="U1791" i="6" s="1"/>
  <c r="T1692" i="6"/>
  <c r="U1692" i="6" s="1"/>
  <c r="T1696" i="6"/>
  <c r="U1696" i="6" s="1"/>
  <c r="T1511" i="6"/>
  <c r="U1511" i="6" s="1"/>
  <c r="T2307" i="6"/>
  <c r="U2307" i="6" s="1"/>
  <c r="T2258" i="6"/>
  <c r="U2258" i="6" s="1"/>
  <c r="T2113" i="6"/>
  <c r="U2113" i="6" s="1"/>
  <c r="T1934" i="6"/>
  <c r="U1934" i="6" s="1"/>
  <c r="T1975" i="6"/>
  <c r="U1975" i="6" s="1"/>
  <c r="T1709" i="6"/>
  <c r="U1709" i="6" s="1"/>
  <c r="T1607" i="6"/>
  <c r="U1607" i="6" s="1"/>
  <c r="T4766" i="6"/>
  <c r="U4766" i="6" s="1"/>
  <c r="T4506" i="6"/>
  <c r="U4506" i="6" s="1"/>
  <c r="T4272" i="6"/>
  <c r="U4272" i="6" s="1"/>
  <c r="T4240" i="6"/>
  <c r="U4240" i="6" s="1"/>
  <c r="T4216" i="6"/>
  <c r="U4216" i="6" s="1"/>
  <c r="T4414" i="6"/>
  <c r="U4414" i="6" s="1"/>
  <c r="T4165" i="6"/>
  <c r="U4165" i="6" s="1"/>
  <c r="T4722" i="6"/>
  <c r="U4722" i="6" s="1"/>
  <c r="T4292" i="6"/>
  <c r="U4292" i="6" s="1"/>
  <c r="T4260" i="6"/>
  <c r="U4260" i="6" s="1"/>
  <c r="T4228" i="6"/>
  <c r="U4228" i="6" s="1"/>
  <c r="T4326" i="6"/>
  <c r="U4326" i="6" s="1"/>
  <c r="T4169" i="6"/>
  <c r="U4169" i="6" s="1"/>
  <c r="T4857" i="6"/>
  <c r="U4857" i="6" s="1"/>
  <c r="T4833" i="6"/>
  <c r="U4833" i="6" s="1"/>
  <c r="T4777" i="6"/>
  <c r="U4777" i="6" s="1"/>
  <c r="T4753" i="6"/>
  <c r="U4753" i="6" s="1"/>
  <c r="T4689" i="6"/>
  <c r="U4689" i="6" s="1"/>
  <c r="T4625" i="6"/>
  <c r="U4625" i="6" s="1"/>
  <c r="T4561" i="6"/>
  <c r="U4561" i="6" s="1"/>
  <c r="T4497" i="6"/>
  <c r="U4497" i="6" s="1"/>
  <c r="T4433" i="6"/>
  <c r="U4433" i="6" s="1"/>
  <c r="T4369" i="6"/>
  <c r="U4369" i="6" s="1"/>
  <c r="T4305" i="6"/>
  <c r="U4305" i="6" s="1"/>
  <c r="T4241" i="6"/>
  <c r="U4241" i="6" s="1"/>
  <c r="T4156" i="6"/>
  <c r="U4156" i="6" s="1"/>
  <c r="T3909" i="6"/>
  <c r="U3909" i="6" s="1"/>
  <c r="T3803" i="6"/>
  <c r="U3803" i="6" s="1"/>
  <c r="T3783" i="6"/>
  <c r="U3783" i="6" s="1"/>
  <c r="T4187" i="6"/>
  <c r="U4187" i="6" s="1"/>
  <c r="T4114" i="6"/>
  <c r="U4114" i="6" s="1"/>
  <c r="T3865" i="6"/>
  <c r="U3865" i="6" s="1"/>
  <c r="T4123" i="6"/>
  <c r="U4123" i="6" s="1"/>
  <c r="T4066" i="6"/>
  <c r="U4066" i="6" s="1"/>
  <c r="T3938" i="6"/>
  <c r="U3938" i="6" s="1"/>
  <c r="T3795" i="6"/>
  <c r="U3795" i="6" s="1"/>
  <c r="T3790" i="6"/>
  <c r="U3790" i="6" s="1"/>
  <c r="T3635" i="6"/>
  <c r="U3635" i="6" s="1"/>
  <c r="T3507" i="6"/>
  <c r="U3507" i="6" s="1"/>
  <c r="T3684" i="6"/>
  <c r="U3684" i="6" s="1"/>
  <c r="T3567" i="6"/>
  <c r="U3567" i="6" s="1"/>
  <c r="T3793" i="6"/>
  <c r="U3793" i="6" s="1"/>
  <c r="T3605" i="6"/>
  <c r="U3605" i="6" s="1"/>
  <c r="T3477" i="6"/>
  <c r="U3477" i="6" s="1"/>
  <c r="T3692" i="6"/>
  <c r="U3692" i="6" s="1"/>
  <c r="T3628" i="6"/>
  <c r="U3628" i="6" s="1"/>
  <c r="T3564" i="6"/>
  <c r="U3564" i="6" s="1"/>
  <c r="T3500" i="6"/>
  <c r="U3500" i="6" s="1"/>
  <c r="T3436" i="6"/>
  <c r="U3436" i="6" s="1"/>
  <c r="T3210" i="6"/>
  <c r="U3210" i="6" s="1"/>
  <c r="T3082" i="6"/>
  <c r="U3082" i="6" s="1"/>
  <c r="T3284" i="6"/>
  <c r="U3284" i="6" s="1"/>
  <c r="T3220" i="6"/>
  <c r="U3220" i="6" s="1"/>
  <c r="T3156" i="6"/>
  <c r="U3156" i="6" s="1"/>
  <c r="T3092" i="6"/>
  <c r="U3092" i="6" s="1"/>
  <c r="T3419" i="6"/>
  <c r="U3419" i="6" s="1"/>
  <c r="T3403" i="6"/>
  <c r="U3403" i="6" s="1"/>
  <c r="T3387" i="6"/>
  <c r="U3387" i="6" s="1"/>
  <c r="T3371" i="6"/>
  <c r="U3371" i="6" s="1"/>
  <c r="T3355" i="6"/>
  <c r="U3355" i="6" s="1"/>
  <c r="T3339" i="6"/>
  <c r="U3339" i="6" s="1"/>
  <c r="T3317" i="6"/>
  <c r="U3317" i="6" s="1"/>
  <c r="T3238" i="6"/>
  <c r="U3238" i="6" s="1"/>
  <c r="T3110" i="6"/>
  <c r="U3110" i="6" s="1"/>
  <c r="T2988" i="6"/>
  <c r="U2988" i="6" s="1"/>
  <c r="T2749" i="6"/>
  <c r="U2749" i="6" s="1"/>
  <c r="T3038" i="6"/>
  <c r="U3038" i="6" s="1"/>
  <c r="T2781" i="6"/>
  <c r="U2781" i="6" s="1"/>
  <c r="T2991" i="6"/>
  <c r="U2991" i="6" s="1"/>
  <c r="T2932" i="6"/>
  <c r="U2932" i="6" s="1"/>
  <c r="T2717" i="6"/>
  <c r="U2717" i="6" s="1"/>
  <c r="T2952" i="6"/>
  <c r="U2952" i="6" s="1"/>
  <c r="T2873" i="6"/>
  <c r="U2873" i="6" s="1"/>
  <c r="T2630" i="6"/>
  <c r="U2630" i="6" s="1"/>
  <c r="T2610" i="6"/>
  <c r="U2610" i="6" s="1"/>
  <c r="T2578" i="6"/>
  <c r="U2578" i="6" s="1"/>
  <c r="T2525" i="6"/>
  <c r="U2525" i="6" s="1"/>
  <c r="T2358" i="6"/>
  <c r="U2358" i="6" s="1"/>
  <c r="T4798" i="6"/>
  <c r="U4798" i="6" s="1"/>
  <c r="T4566" i="6"/>
  <c r="U4566" i="6" s="1"/>
  <c r="T4302" i="6"/>
  <c r="U4302" i="6" s="1"/>
  <c r="T4205" i="6"/>
  <c r="U4205" i="6" s="1"/>
  <c r="T4906" i="6"/>
  <c r="U4906" i="6" s="1"/>
  <c r="T4714" i="6"/>
  <c r="U4714" i="6" s="1"/>
  <c r="T4402" i="6"/>
  <c r="U4402" i="6" s="1"/>
  <c r="T4238" i="6"/>
  <c r="U4238" i="6" s="1"/>
  <c r="T4077" i="6"/>
  <c r="U4077" i="6" s="1"/>
  <c r="T3821" i="6"/>
  <c r="U3821" i="6" s="1"/>
  <c r="T4536" i="6"/>
  <c r="U4536" i="6" s="1"/>
  <c r="T4472" i="6"/>
  <c r="U4472" i="6" s="1"/>
  <c r="T4408" i="6"/>
  <c r="U4408" i="6" s="1"/>
  <c r="T4344" i="6"/>
  <c r="U4344" i="6" s="1"/>
  <c r="T4119" i="6"/>
  <c r="U4119" i="6" s="1"/>
  <c r="T4070" i="6"/>
  <c r="U4070" i="6" s="1"/>
  <c r="T3942" i="6"/>
  <c r="U3942" i="6" s="1"/>
  <c r="T3814" i="6"/>
  <c r="U3814" i="6" s="1"/>
  <c r="T4001" i="6"/>
  <c r="U4001" i="6" s="1"/>
  <c r="T4088" i="6"/>
  <c r="U4088" i="6" s="1"/>
  <c r="T4024" i="6"/>
  <c r="U4024" i="6" s="1"/>
  <c r="T3960" i="6"/>
  <c r="U3960" i="6" s="1"/>
  <c r="T3896" i="6"/>
  <c r="U3896" i="6" s="1"/>
  <c r="T3832" i="6"/>
  <c r="U3832" i="6" s="1"/>
  <c r="T3651" i="6"/>
  <c r="U3651" i="6" s="1"/>
  <c r="T3750" i="6"/>
  <c r="U3750" i="6" s="1"/>
  <c r="T3625" i="6"/>
  <c r="U3625" i="6" s="1"/>
  <c r="T3508" i="6"/>
  <c r="U3508" i="6" s="1"/>
  <c r="T3806" i="6"/>
  <c r="U3806" i="6" s="1"/>
  <c r="T3429" i="6"/>
  <c r="U3429" i="6" s="1"/>
  <c r="T3633" i="6"/>
  <c r="U3633" i="6" s="1"/>
  <c r="T3516" i="6"/>
  <c r="U3516" i="6" s="1"/>
  <c r="T3320" i="6"/>
  <c r="U3320" i="6" s="1"/>
  <c r="T3234" i="6"/>
  <c r="U3234" i="6" s="1"/>
  <c r="T3230" i="6"/>
  <c r="U3230" i="6" s="1"/>
  <c r="T2951" i="6"/>
  <c r="U2951" i="6" s="1"/>
  <c r="T2971" i="6"/>
  <c r="U2971" i="6" s="1"/>
  <c r="T2737" i="6"/>
  <c r="U2737" i="6" s="1"/>
  <c r="T3257" i="6"/>
  <c r="U3257" i="6" s="1"/>
  <c r="T3193" i="6"/>
  <c r="U3193" i="6" s="1"/>
  <c r="T3129" i="6"/>
  <c r="U3129" i="6" s="1"/>
  <c r="T3065" i="6"/>
  <c r="U3065" i="6" s="1"/>
  <c r="T2702" i="6"/>
  <c r="U2702" i="6" s="1"/>
  <c r="T2868" i="6"/>
  <c r="U2868" i="6" s="1"/>
  <c r="T2804" i="6"/>
  <c r="U2804" i="6" s="1"/>
  <c r="T2740" i="6"/>
  <c r="U2740" i="6" s="1"/>
  <c r="T2676" i="6"/>
  <c r="U2676" i="6" s="1"/>
  <c r="T2596" i="6"/>
  <c r="U2596" i="6" s="1"/>
  <c r="T2564" i="6"/>
  <c r="U2564" i="6" s="1"/>
  <c r="T2775" i="6"/>
  <c r="U2775" i="6" s="1"/>
  <c r="T2743" i="6"/>
  <c r="U2743" i="6" s="1"/>
  <c r="T2711" i="6"/>
  <c r="U2711" i="6" s="1"/>
  <c r="T2679" i="6"/>
  <c r="U2679" i="6" s="1"/>
  <c r="T2647" i="6"/>
  <c r="U2647" i="6" s="1"/>
  <c r="T2517" i="6"/>
  <c r="U2517" i="6" s="1"/>
  <c r="T2548" i="6"/>
  <c r="U2548" i="6" s="1"/>
  <c r="T2524" i="6"/>
  <c r="U2524" i="6" s="1"/>
  <c r="T2460" i="6"/>
  <c r="U2460" i="6" s="1"/>
  <c r="T2356" i="6"/>
  <c r="U2356" i="6" s="1"/>
  <c r="T2427" i="6"/>
  <c r="U2427" i="6" s="1"/>
  <c r="T2298" i="6"/>
  <c r="U2298" i="6" s="1"/>
  <c r="T4686" i="6"/>
  <c r="U4686" i="6" s="1"/>
  <c r="T4346" i="6"/>
  <c r="U4346" i="6" s="1"/>
  <c r="T4896" i="6"/>
  <c r="U4896" i="6" s="1"/>
  <c r="T4752" i="6"/>
  <c r="U4752" i="6" s="1"/>
  <c r="T4688" i="6"/>
  <c r="U4688" i="6" s="1"/>
  <c r="T4624" i="6"/>
  <c r="U4624" i="6" s="1"/>
  <c r="T4560" i="6"/>
  <c r="U4560" i="6" s="1"/>
  <c r="T4318" i="6"/>
  <c r="U4318" i="6" s="1"/>
  <c r="T4149" i="6"/>
  <c r="U4149" i="6" s="1"/>
  <c r="T4882" i="6"/>
  <c r="U4882" i="6" s="1"/>
  <c r="T4642" i="6"/>
  <c r="U4642" i="6" s="1"/>
  <c r="T4422" i="6"/>
  <c r="U4422" i="6" s="1"/>
  <c r="T4893" i="6"/>
  <c r="U4893" i="6" s="1"/>
  <c r="T4829" i="6"/>
  <c r="U4829" i="6" s="1"/>
  <c r="T4709" i="6"/>
  <c r="U4709" i="6" s="1"/>
  <c r="T4645" i="6"/>
  <c r="U4645" i="6" s="1"/>
  <c r="T4581" i="6"/>
  <c r="U4581" i="6" s="1"/>
  <c r="T4517" i="6"/>
  <c r="U4517" i="6" s="1"/>
  <c r="T4453" i="6"/>
  <c r="U4453" i="6" s="1"/>
  <c r="T4389" i="6"/>
  <c r="U4389" i="6" s="1"/>
  <c r="T4325" i="6"/>
  <c r="U4325" i="6" s="1"/>
  <c r="T4261" i="6"/>
  <c r="U4261" i="6" s="1"/>
  <c r="T4085" i="6"/>
  <c r="U4085" i="6" s="1"/>
  <c r="T3829" i="6"/>
  <c r="U3829" i="6" s="1"/>
  <c r="T3767" i="6"/>
  <c r="U3767" i="6" s="1"/>
  <c r="T4183" i="6"/>
  <c r="U4183" i="6" s="1"/>
  <c r="T4073" i="6"/>
  <c r="U4073" i="6" s="1"/>
  <c r="T3817" i="6"/>
  <c r="U3817" i="6" s="1"/>
  <c r="T3994" i="6"/>
  <c r="U3994" i="6" s="1"/>
  <c r="T3866" i="6"/>
  <c r="U3866" i="6" s="1"/>
  <c r="T4120" i="6"/>
  <c r="U4120" i="6" s="1"/>
  <c r="T3517" i="6"/>
  <c r="U3517" i="6" s="1"/>
  <c r="T3663" i="6"/>
  <c r="U3663" i="6" s="1"/>
  <c r="T3765" i="6"/>
  <c r="U3765" i="6" s="1"/>
  <c r="T3509" i="6"/>
  <c r="U3509" i="6" s="1"/>
  <c r="T3649" i="6"/>
  <c r="U3649" i="6" s="1"/>
  <c r="T3532" i="6"/>
  <c r="U3532" i="6" s="1"/>
  <c r="T3130" i="6"/>
  <c r="U3130" i="6" s="1"/>
  <c r="T3308" i="6"/>
  <c r="U3308" i="6" s="1"/>
  <c r="T3417" i="6"/>
  <c r="U3417" i="6" s="1"/>
  <c r="T3385" i="6"/>
  <c r="U3385" i="6" s="1"/>
  <c r="T3353" i="6"/>
  <c r="U3353" i="6" s="1"/>
  <c r="T3222" i="6"/>
  <c r="U3222" i="6" s="1"/>
  <c r="T3094" i="6"/>
  <c r="U3094" i="6" s="1"/>
  <c r="T2999" i="6"/>
  <c r="U2999" i="6" s="1"/>
  <c r="T3028" i="6"/>
  <c r="U3028" i="6" s="1"/>
  <c r="T3008" i="6"/>
  <c r="U3008" i="6" s="1"/>
  <c r="T2666" i="6"/>
  <c r="U2666" i="6" s="1"/>
  <c r="T2993" i="6"/>
  <c r="U2993" i="6" s="1"/>
  <c r="T2887" i="6"/>
  <c r="U2887" i="6" s="1"/>
  <c r="T2823" i="6"/>
  <c r="U2823" i="6" s="1"/>
  <c r="T2889" i="6"/>
  <c r="U2889" i="6" s="1"/>
  <c r="T2489" i="6"/>
  <c r="U2489" i="6" s="1"/>
  <c r="T2523" i="6"/>
  <c r="U2523" i="6" s="1"/>
  <c r="T2459" i="6"/>
  <c r="U2459" i="6" s="1"/>
  <c r="T2625" i="6"/>
  <c r="U2625" i="6" s="1"/>
  <c r="T2543" i="6"/>
  <c r="U2543" i="6" s="1"/>
  <c r="T2511" i="6"/>
  <c r="U2511" i="6" s="1"/>
  <c r="T2479" i="6"/>
  <c r="U2479" i="6" s="1"/>
  <c r="T2447" i="6"/>
  <c r="U2447" i="6" s="1"/>
  <c r="T2349" i="6"/>
  <c r="U2349" i="6" s="1"/>
  <c r="T4814" i="6"/>
  <c r="U4814" i="6" s="1"/>
  <c r="T4550" i="6"/>
  <c r="U4550" i="6" s="1"/>
  <c r="T4334" i="6"/>
  <c r="U4334" i="6" s="1"/>
  <c r="T4157" i="6"/>
  <c r="U4157" i="6" s="1"/>
  <c r="T4762" i="6"/>
  <c r="U4762" i="6" s="1"/>
  <c r="T4434" i="6"/>
  <c r="U4434" i="6" s="1"/>
  <c r="T4900" i="6"/>
  <c r="U4900" i="6" s="1"/>
  <c r="T4876" i="6"/>
  <c r="U4876" i="6" s="1"/>
  <c r="T4852" i="6"/>
  <c r="U4852" i="6" s="1"/>
  <c r="T4820" i="6"/>
  <c r="U4820" i="6" s="1"/>
  <c r="T4764" i="6"/>
  <c r="U4764" i="6" s="1"/>
  <c r="T4740" i="6"/>
  <c r="U4740" i="6" s="1"/>
  <c r="T4708" i="6"/>
  <c r="U4708" i="6" s="1"/>
  <c r="T4676" i="6"/>
  <c r="U4676" i="6" s="1"/>
  <c r="T4644" i="6"/>
  <c r="U4644" i="6" s="1"/>
  <c r="T4612" i="6"/>
  <c r="U4612" i="6" s="1"/>
  <c r="T4580" i="6"/>
  <c r="U4580" i="6" s="1"/>
  <c r="T4286" i="6"/>
  <c r="U4286" i="6" s="1"/>
  <c r="T4193" i="6"/>
  <c r="U4193" i="6" s="1"/>
  <c r="T4200" i="6"/>
  <c r="U4200" i="6" s="1"/>
  <c r="T4061" i="6"/>
  <c r="U4061" i="6" s="1"/>
  <c r="T4524" i="6"/>
  <c r="U4524" i="6" s="1"/>
  <c r="T4492" i="6"/>
  <c r="U4492" i="6" s="1"/>
  <c r="T4460" i="6"/>
  <c r="U4460" i="6" s="1"/>
  <c r="T4428" i="6"/>
  <c r="U4428" i="6" s="1"/>
  <c r="T4396" i="6"/>
  <c r="U4396" i="6" s="1"/>
  <c r="T4364" i="6"/>
  <c r="U4364" i="6" s="1"/>
  <c r="T4332" i="6"/>
  <c r="U4332" i="6" s="1"/>
  <c r="T3998" i="6"/>
  <c r="U3998" i="6" s="1"/>
  <c r="T3870" i="6"/>
  <c r="U3870" i="6" s="1"/>
  <c r="T4060" i="6"/>
  <c r="U4060" i="6" s="1"/>
  <c r="T3996" i="6"/>
  <c r="U3996" i="6" s="1"/>
  <c r="T3932" i="6"/>
  <c r="U3932" i="6" s="1"/>
  <c r="T3868" i="6"/>
  <c r="U3868" i="6" s="1"/>
  <c r="T3786" i="6"/>
  <c r="U3786" i="6" s="1"/>
  <c r="T3672" i="6"/>
  <c r="U3672" i="6" s="1"/>
  <c r="T3555" i="6"/>
  <c r="U3555" i="6" s="1"/>
  <c r="T3529" i="6"/>
  <c r="U3529" i="6" s="1"/>
  <c r="T3664" i="6"/>
  <c r="U3664" i="6" s="1"/>
  <c r="T3547" i="6"/>
  <c r="U3547" i="6" s="1"/>
  <c r="T3687" i="6"/>
  <c r="U3687" i="6" s="1"/>
  <c r="T3122" i="6"/>
  <c r="U3122" i="6" s="1"/>
  <c r="T3246" i="6"/>
  <c r="U3246" i="6" s="1"/>
  <c r="T3272" i="6"/>
  <c r="U3272" i="6" s="1"/>
  <c r="T3208" i="6"/>
  <c r="U3208" i="6" s="1"/>
  <c r="T3144" i="6"/>
  <c r="U3144" i="6" s="1"/>
  <c r="T3080" i="6"/>
  <c r="U3080" i="6" s="1"/>
  <c r="T2983" i="6"/>
  <c r="U2983" i="6" s="1"/>
  <c r="T2867" i="6"/>
  <c r="U2867" i="6" s="1"/>
  <c r="T2803" i="6"/>
  <c r="U2803" i="6" s="1"/>
  <c r="T2697" i="6"/>
  <c r="U2697" i="6" s="1"/>
  <c r="T2960" i="6"/>
  <c r="U2960" i="6" s="1"/>
  <c r="T2885" i="6"/>
  <c r="U2885" i="6" s="1"/>
  <c r="T3301" i="6"/>
  <c r="U3301" i="6" s="1"/>
  <c r="T3237" i="6"/>
  <c r="U3237" i="6" s="1"/>
  <c r="T3173" i="6"/>
  <c r="U3173" i="6" s="1"/>
  <c r="T3109" i="6"/>
  <c r="U3109" i="6" s="1"/>
  <c r="T3045" i="6"/>
  <c r="U3045" i="6" s="1"/>
  <c r="T2979" i="6"/>
  <c r="U2979" i="6" s="1"/>
  <c r="T2785" i="6"/>
  <c r="U2785" i="6" s="1"/>
  <c r="T2896" i="6"/>
  <c r="U2896" i="6" s="1"/>
  <c r="T2832" i="6"/>
  <c r="U2832" i="6" s="1"/>
  <c r="T2768" i="6"/>
  <c r="U2768" i="6" s="1"/>
  <c r="T2704" i="6"/>
  <c r="U2704" i="6" s="1"/>
  <c r="T2640" i="6"/>
  <c r="U2640" i="6" s="1"/>
  <c r="T2616" i="6"/>
  <c r="U2616" i="6" s="1"/>
  <c r="T2600" i="6"/>
  <c r="U2600" i="6" s="1"/>
  <c r="T2584" i="6"/>
  <c r="U2584" i="6" s="1"/>
  <c r="T2568" i="6"/>
  <c r="U2568" i="6" s="1"/>
  <c r="T2755" i="6"/>
  <c r="U2755" i="6" s="1"/>
  <c r="T2723" i="6"/>
  <c r="U2723" i="6" s="1"/>
  <c r="T2691" i="6"/>
  <c r="U2691" i="6" s="1"/>
  <c r="T2643" i="6"/>
  <c r="U2643" i="6" s="1"/>
  <c r="T2549" i="6"/>
  <c r="U2549" i="6" s="1"/>
  <c r="T2520" i="6"/>
  <c r="U2520" i="6" s="1"/>
  <c r="T2456" i="6"/>
  <c r="U2456" i="6" s="1"/>
  <c r="T2389" i="6"/>
  <c r="U2389" i="6" s="1"/>
  <c r="T2393" i="6"/>
  <c r="U2393" i="6" s="1"/>
  <c r="T2421" i="6"/>
  <c r="U2421" i="6" s="1"/>
  <c r="T2405" i="6"/>
  <c r="U2405" i="6" s="1"/>
  <c r="T2266" i="6"/>
  <c r="U2266" i="6" s="1"/>
  <c r="T2286" i="6"/>
  <c r="U2286" i="6" s="1"/>
  <c r="T2272" i="6"/>
  <c r="U2272" i="6" s="1"/>
  <c r="T2210" i="6"/>
  <c r="U2210" i="6" s="1"/>
  <c r="T2143" i="6"/>
  <c r="U2143" i="6" s="1"/>
  <c r="T2243" i="6"/>
  <c r="U2243" i="6" s="1"/>
  <c r="T2147" i="6"/>
  <c r="U2147" i="6" s="1"/>
  <c r="T2076" i="6"/>
  <c r="U2076" i="6" s="1"/>
  <c r="T2148" i="6"/>
  <c r="U2148" i="6" s="1"/>
  <c r="T1475" i="6"/>
  <c r="U1475" i="6" s="1"/>
  <c r="T1919" i="6"/>
  <c r="U1919" i="6" s="1"/>
  <c r="T1814" i="6"/>
  <c r="U1814" i="6" s="1"/>
  <c r="T1804" i="6"/>
  <c r="U1804" i="6" s="1"/>
  <c r="T1843" i="6"/>
  <c r="U1843" i="6" s="1"/>
  <c r="T1801" i="6"/>
  <c r="U1801" i="6" s="1"/>
  <c r="T1763" i="6"/>
  <c r="U1763" i="6" s="1"/>
  <c r="T1747" i="6"/>
  <c r="U1747" i="6" s="1"/>
  <c r="T1725" i="6"/>
  <c r="U1725" i="6" s="1"/>
  <c r="T1729" i="6"/>
  <c r="U1729" i="6" s="1"/>
  <c r="T1683" i="6"/>
  <c r="U1683" i="6" s="1"/>
  <c r="T1619" i="6"/>
  <c r="U1619" i="6" s="1"/>
  <c r="T1518" i="6"/>
  <c r="U1518" i="6" s="1"/>
  <c r="T1516" i="6"/>
  <c r="U1516" i="6" s="1"/>
  <c r="T1691" i="6"/>
  <c r="U1691" i="6" s="1"/>
  <c r="T1534" i="6"/>
  <c r="U1534" i="6" s="1"/>
  <c r="T1979" i="6"/>
  <c r="U1979" i="6" s="1"/>
  <c r="T2230" i="6"/>
  <c r="U2230" i="6" s="1"/>
  <c r="T2084" i="6"/>
  <c r="U2084" i="6" s="1"/>
  <c r="T1915" i="6"/>
  <c r="U1915" i="6" s="1"/>
  <c r="T2202" i="6"/>
  <c r="U2202" i="6" s="1"/>
  <c r="T1989" i="6"/>
  <c r="U1989" i="6" s="1"/>
  <c r="T2169" i="6"/>
  <c r="U2169" i="6" s="1"/>
  <c r="T2112" i="6"/>
  <c r="U2112" i="6" s="1"/>
  <c r="T2067" i="6"/>
  <c r="U2067" i="6" s="1"/>
  <c r="T2025" i="6"/>
  <c r="U2025" i="6" s="1"/>
  <c r="T2078" i="6"/>
  <c r="U2078" i="6" s="1"/>
  <c r="T1830" i="6"/>
  <c r="U1830" i="6" s="1"/>
  <c r="T1886" i="6"/>
  <c r="U1886" i="6" s="1"/>
  <c r="T1822" i="6"/>
  <c r="U1822" i="6" s="1"/>
  <c r="T1813" i="6"/>
  <c r="U1813" i="6" s="1"/>
  <c r="T1734" i="6"/>
  <c r="U1734" i="6" s="1"/>
  <c r="T1741" i="6"/>
  <c r="U1741" i="6" s="1"/>
  <c r="T1567" i="6"/>
  <c r="U1567" i="6" s="1"/>
  <c r="T1688" i="6"/>
  <c r="U1688" i="6" s="1"/>
  <c r="T1640" i="6"/>
  <c r="U1640" i="6" s="1"/>
  <c r="T1546" i="6"/>
  <c r="U1546" i="6" s="1"/>
  <c r="T1589" i="6"/>
  <c r="U1589" i="6" s="1"/>
  <c r="T1473" i="6"/>
  <c r="U1473" i="6" s="1"/>
  <c r="T1478" i="6"/>
  <c r="U1478" i="6" s="1"/>
  <c r="T2172" i="6"/>
  <c r="U2172" i="6" s="1"/>
  <c r="T2306" i="6"/>
  <c r="U2306" i="6" s="1"/>
  <c r="T2262" i="6"/>
  <c r="U2262" i="6" s="1"/>
  <c r="T2060" i="6"/>
  <c r="U2060" i="6" s="1"/>
  <c r="T2183" i="6"/>
  <c r="U2183" i="6" s="1"/>
  <c r="T2117" i="6"/>
  <c r="U2117" i="6" s="1"/>
  <c r="T2106" i="6"/>
  <c r="U2106" i="6" s="1"/>
  <c r="T2074" i="6"/>
  <c r="U2074" i="6" s="1"/>
  <c r="T2043" i="6"/>
  <c r="U2043" i="6" s="1"/>
  <c r="T2003" i="6"/>
  <c r="U2003" i="6" s="1"/>
  <c r="T1894" i="6"/>
  <c r="U1894" i="6" s="1"/>
  <c r="T1930" i="6"/>
  <c r="U1930" i="6" s="1"/>
  <c r="T1895" i="6"/>
  <c r="U1895" i="6" s="1"/>
  <c r="T1837" i="6"/>
  <c r="U1837" i="6" s="1"/>
  <c r="T1826" i="6"/>
  <c r="U1826" i="6" s="1"/>
  <c r="T1835" i="6"/>
  <c r="U1835" i="6" s="1"/>
  <c r="T1793" i="6"/>
  <c r="U1793" i="6" s="1"/>
  <c r="T1757" i="6"/>
  <c r="U1757" i="6" s="1"/>
  <c r="T1737" i="6"/>
  <c r="U1737" i="6" s="1"/>
  <c r="T1766" i="6"/>
  <c r="U1766" i="6" s="1"/>
  <c r="T1740" i="6"/>
  <c r="U1740" i="6" s="1"/>
  <c r="T1574" i="6"/>
  <c r="U1574" i="6" s="1"/>
  <c r="T1624" i="6"/>
  <c r="U1624" i="6" s="1"/>
  <c r="T1524" i="6"/>
  <c r="U1524" i="6" s="1"/>
  <c r="T1504" i="6"/>
  <c r="U1504" i="6" s="1"/>
  <c r="T2136" i="6"/>
  <c r="U2136" i="6" s="1"/>
  <c r="T1838" i="6"/>
  <c r="U1838" i="6" s="1"/>
  <c r="T2165" i="6"/>
  <c r="U2165" i="6" s="1"/>
  <c r="T2065" i="6"/>
  <c r="U2065" i="6" s="1"/>
  <c r="T1914" i="6"/>
  <c r="U1914" i="6" s="1"/>
  <c r="T1760" i="6"/>
  <c r="U1760" i="6" s="1"/>
  <c r="T1566" i="6"/>
  <c r="U1566" i="6" s="1"/>
  <c r="T1547" i="6"/>
  <c r="U1547" i="6" s="1"/>
  <c r="T2310" i="6"/>
  <c r="U2310" i="6" s="1"/>
  <c r="T2187" i="6"/>
  <c r="U2187" i="6" s="1"/>
  <c r="T2141" i="6"/>
  <c r="U2141" i="6" s="1"/>
  <c r="T1744" i="6"/>
  <c r="U1744" i="6" s="1"/>
  <c r="T1664" i="6"/>
  <c r="U1664" i="6" s="1"/>
  <c r="T1633" i="6"/>
  <c r="U1633" i="6" s="1"/>
  <c r="T4750" i="6"/>
  <c r="U4750" i="6" s="1"/>
  <c r="T4574" i="6"/>
  <c r="U4574" i="6" s="1"/>
  <c r="T4478" i="6"/>
  <c r="U4478" i="6" s="1"/>
  <c r="T4242" i="6"/>
  <c r="U4242" i="6" s="1"/>
  <c r="T4794" i="6"/>
  <c r="U4794" i="6" s="1"/>
  <c r="T4518" i="6"/>
  <c r="U4518" i="6" s="1"/>
  <c r="T4214" i="6"/>
  <c r="U4214" i="6" s="1"/>
  <c r="T4905" i="6"/>
  <c r="U4905" i="6" s="1"/>
  <c r="T4729" i="6"/>
  <c r="U4729" i="6" s="1"/>
  <c r="T4665" i="6"/>
  <c r="U4665" i="6" s="1"/>
  <c r="T4601" i="6"/>
  <c r="U4601" i="6" s="1"/>
  <c r="T4553" i="6"/>
  <c r="U4553" i="6" s="1"/>
  <c r="T4489" i="6"/>
  <c r="U4489" i="6" s="1"/>
  <c r="T4425" i="6"/>
  <c r="U4425" i="6" s="1"/>
  <c r="T4377" i="6"/>
  <c r="U4377" i="6" s="1"/>
  <c r="T4313" i="6"/>
  <c r="U4313" i="6" s="1"/>
  <c r="T4249" i="6"/>
  <c r="U4249" i="6" s="1"/>
  <c r="T4172" i="6"/>
  <c r="U4172" i="6" s="1"/>
  <c r="T3941" i="6"/>
  <c r="U3941" i="6" s="1"/>
  <c r="T4147" i="6"/>
  <c r="U4147" i="6" s="1"/>
  <c r="T3961" i="6"/>
  <c r="U3961" i="6" s="1"/>
  <c r="T4082" i="6"/>
  <c r="U4082" i="6" s="1"/>
  <c r="T3922" i="6"/>
  <c r="U3922" i="6" s="1"/>
  <c r="T3729" i="6"/>
  <c r="U3729" i="6" s="1"/>
  <c r="T3677" i="6"/>
  <c r="U3677" i="6" s="1"/>
  <c r="T3549" i="6"/>
  <c r="U3549" i="6" s="1"/>
  <c r="T3443" i="6"/>
  <c r="U3443" i="6" s="1"/>
  <c r="T3785" i="6"/>
  <c r="U3785" i="6" s="1"/>
  <c r="T3669" i="6"/>
  <c r="U3669" i="6" s="1"/>
  <c r="T3292" i="6"/>
  <c r="U3292" i="6" s="1"/>
  <c r="T3228" i="6"/>
  <c r="U3228" i="6" s="1"/>
  <c r="T3180" i="6"/>
  <c r="U3180" i="6" s="1"/>
  <c r="T3116" i="6"/>
  <c r="U3116" i="6" s="1"/>
  <c r="T3052" i="6"/>
  <c r="U3052" i="6" s="1"/>
  <c r="T3034" i="6"/>
  <c r="U3034" i="6" s="1"/>
  <c r="T3018" i="6"/>
  <c r="U3018" i="6" s="1"/>
  <c r="T2473" i="6"/>
  <c r="U2473" i="6" s="1"/>
  <c r="T4512" i="6"/>
  <c r="U4512" i="6" s="1"/>
  <c r="T4448" i="6"/>
  <c r="U4448" i="6" s="1"/>
  <c r="T4384" i="6"/>
  <c r="U4384" i="6" s="1"/>
  <c r="T4320" i="6"/>
  <c r="U4320" i="6" s="1"/>
  <c r="T3448" i="6"/>
  <c r="U3448" i="6" s="1"/>
  <c r="T3710" i="6"/>
  <c r="U3710" i="6" s="1"/>
  <c r="T3740" i="6"/>
  <c r="U3740" i="6" s="1"/>
  <c r="T3202" i="6"/>
  <c r="U3202" i="6" s="1"/>
  <c r="T3262" i="6"/>
  <c r="U3262" i="6" s="1"/>
  <c r="T2765" i="6"/>
  <c r="U2765" i="6" s="1"/>
  <c r="T2869" i="6"/>
  <c r="U2869" i="6" s="1"/>
  <c r="T3297" i="6"/>
  <c r="U3297" i="6" s="1"/>
  <c r="T3217" i="6"/>
  <c r="U3217" i="6" s="1"/>
  <c r="T3121" i="6"/>
  <c r="U3121" i="6" s="1"/>
  <c r="T2908" i="6"/>
  <c r="U2908" i="6" s="1"/>
  <c r="T2812" i="6"/>
  <c r="U2812" i="6" s="1"/>
  <c r="T2732" i="6"/>
  <c r="U2732" i="6" s="1"/>
  <c r="T2668" i="6"/>
  <c r="U2668" i="6" s="1"/>
  <c r="T2623" i="6"/>
  <c r="U2623" i="6" s="1"/>
  <c r="T2591" i="6"/>
  <c r="U2591" i="6" s="1"/>
  <c r="T2559" i="6"/>
  <c r="U2559" i="6" s="1"/>
  <c r="T2378" i="6"/>
  <c r="U2378" i="6" s="1"/>
  <c r="T2415" i="6"/>
  <c r="U2415" i="6" s="1"/>
  <c r="T2384" i="6"/>
  <c r="U2384" i="6" s="1"/>
  <c r="T2368" i="6"/>
  <c r="U2368" i="6" s="1"/>
  <c r="T4904" i="6"/>
  <c r="U4904" i="6" s="1"/>
  <c r="T4744" i="6"/>
  <c r="U4744" i="6" s="1"/>
  <c r="T4680" i="6"/>
  <c r="U4680" i="6" s="1"/>
  <c r="T4616" i="6"/>
  <c r="U4616" i="6" s="1"/>
  <c r="T4885" i="6"/>
  <c r="U4885" i="6" s="1"/>
  <c r="T4805" i="6"/>
  <c r="U4805" i="6" s="1"/>
  <c r="T3799" i="6"/>
  <c r="U3799" i="6" s="1"/>
  <c r="T4115" i="6"/>
  <c r="U4115" i="6" s="1"/>
  <c r="T3728" i="6"/>
  <c r="U3728" i="6" s="1"/>
  <c r="T3592" i="6"/>
  <c r="U3592" i="6" s="1"/>
  <c r="T3464" i="6"/>
  <c r="U3464" i="6" s="1"/>
  <c r="T3588" i="6"/>
  <c r="U3588" i="6" s="1"/>
  <c r="T3460" i="6"/>
  <c r="U3460" i="6" s="1"/>
  <c r="T3733" i="6"/>
  <c r="U3733" i="6" s="1"/>
  <c r="T3716" i="6"/>
  <c r="U3716" i="6" s="1"/>
  <c r="T3584" i="6"/>
  <c r="U3584" i="6" s="1"/>
  <c r="T3456" i="6"/>
  <c r="U3456" i="6" s="1"/>
  <c r="T3746" i="6"/>
  <c r="U3746" i="6" s="1"/>
  <c r="T3596" i="6"/>
  <c r="U3596" i="6" s="1"/>
  <c r="T3468" i="6"/>
  <c r="U3468" i="6" s="1"/>
  <c r="T3290" i="6"/>
  <c r="U3290" i="6" s="1"/>
  <c r="T3226" i="6"/>
  <c r="U3226" i="6" s="1"/>
  <c r="T3162" i="6"/>
  <c r="U3162" i="6" s="1"/>
  <c r="T3098" i="6"/>
  <c r="U3098" i="6" s="1"/>
  <c r="T3421" i="6"/>
  <c r="U3421" i="6" s="1"/>
  <c r="T3413" i="6"/>
  <c r="U3413" i="6" s="1"/>
  <c r="T3405" i="6"/>
  <c r="U3405" i="6" s="1"/>
  <c r="T3397" i="6"/>
  <c r="U3397" i="6" s="1"/>
  <c r="T3389" i="6"/>
  <c r="U3389" i="6" s="1"/>
  <c r="T3381" i="6"/>
  <c r="U3381" i="6" s="1"/>
  <c r="T3373" i="6"/>
  <c r="U3373" i="6" s="1"/>
  <c r="T3365" i="6"/>
  <c r="U3365" i="6" s="1"/>
  <c r="T3357" i="6"/>
  <c r="U3357" i="6" s="1"/>
  <c r="T3349" i="6"/>
  <c r="U3349" i="6" s="1"/>
  <c r="T3341" i="6"/>
  <c r="U3341" i="6" s="1"/>
  <c r="T3333" i="6"/>
  <c r="U3333" i="6" s="1"/>
  <c r="T2961" i="6"/>
  <c r="U2961" i="6" s="1"/>
  <c r="T2943" i="6"/>
  <c r="U2943" i="6" s="1"/>
  <c r="T2911" i="6"/>
  <c r="U2911" i="6" s="1"/>
  <c r="T2895" i="6"/>
  <c r="U2895" i="6" s="1"/>
  <c r="T2879" i="6"/>
  <c r="U2879" i="6" s="1"/>
  <c r="T2863" i="6"/>
  <c r="U2863" i="6" s="1"/>
  <c r="T2847" i="6"/>
  <c r="U2847" i="6" s="1"/>
  <c r="T2831" i="6"/>
  <c r="U2831" i="6" s="1"/>
  <c r="T2815" i="6"/>
  <c r="U2815" i="6" s="1"/>
  <c r="T2799" i="6"/>
  <c r="U2799" i="6" s="1"/>
  <c r="T2783" i="6"/>
  <c r="U2783" i="6" s="1"/>
  <c r="T2622" i="6"/>
  <c r="U2622" i="6" s="1"/>
  <c r="T2614" i="6"/>
  <c r="U2614" i="6" s="1"/>
  <c r="T2606" i="6"/>
  <c r="U2606" i="6" s="1"/>
  <c r="T2598" i="6"/>
  <c r="U2598" i="6" s="1"/>
  <c r="T2590" i="6"/>
  <c r="U2590" i="6" s="1"/>
  <c r="T2582" i="6"/>
  <c r="U2582" i="6" s="1"/>
  <c r="T2574" i="6"/>
  <c r="U2574" i="6" s="1"/>
  <c r="T2566" i="6"/>
  <c r="U2566" i="6" s="1"/>
  <c r="T2558" i="6"/>
  <c r="U2558" i="6" s="1"/>
  <c r="T2547" i="6"/>
  <c r="U2547" i="6" s="1"/>
  <c r="T2531" i="6"/>
  <c r="U2531" i="6" s="1"/>
  <c r="T2515" i="6"/>
  <c r="U2515" i="6" s="1"/>
  <c r="T2499" i="6"/>
  <c r="U2499" i="6" s="1"/>
  <c r="T2483" i="6"/>
  <c r="U2483" i="6" s="1"/>
  <c r="T2467" i="6"/>
  <c r="U2467" i="6" s="1"/>
  <c r="T2451" i="6"/>
  <c r="U2451" i="6" s="1"/>
  <c r="T2435" i="6"/>
  <c r="U2435" i="6" s="1"/>
  <c r="T2374" i="6"/>
  <c r="U2374" i="6" s="1"/>
  <c r="T2315" i="6"/>
  <c r="U2315" i="6" s="1"/>
  <c r="T4189" i="6"/>
  <c r="U4189" i="6" s="1"/>
  <c r="T4884" i="6"/>
  <c r="U4884" i="6" s="1"/>
  <c r="T4868" i="6"/>
  <c r="U4868" i="6" s="1"/>
  <c r="T4788" i="6"/>
  <c r="U4788" i="6" s="1"/>
  <c r="T4756" i="6"/>
  <c r="U4756" i="6" s="1"/>
  <c r="T4438" i="6"/>
  <c r="U4438" i="6" s="1"/>
  <c r="T4310" i="6"/>
  <c r="U4310" i="6" s="1"/>
  <c r="T4254" i="6"/>
  <c r="U4254" i="6" s="1"/>
  <c r="T4184" i="6"/>
  <c r="U4184" i="6" s="1"/>
  <c r="T4152" i="6"/>
  <c r="U4152" i="6" s="1"/>
  <c r="T4125" i="6"/>
  <c r="U4125" i="6" s="1"/>
  <c r="T4093" i="6"/>
  <c r="U4093" i="6" s="1"/>
  <c r="T4029" i="6"/>
  <c r="U4029" i="6" s="1"/>
  <c r="T3965" i="6"/>
  <c r="U3965" i="6" s="1"/>
  <c r="T3901" i="6"/>
  <c r="U3901" i="6" s="1"/>
  <c r="T3837" i="6"/>
  <c r="U3837" i="6" s="1"/>
  <c r="T4078" i="6"/>
  <c r="U4078" i="6" s="1"/>
  <c r="T4046" i="6"/>
  <c r="U4046" i="6" s="1"/>
  <c r="T4014" i="6"/>
  <c r="U4014" i="6" s="1"/>
  <c r="T3982" i="6"/>
  <c r="U3982" i="6" s="1"/>
  <c r="T3950" i="6"/>
  <c r="U3950" i="6" s="1"/>
  <c r="T3918" i="6"/>
  <c r="U3918" i="6" s="1"/>
  <c r="T3886" i="6"/>
  <c r="U3886" i="6" s="1"/>
  <c r="T3854" i="6"/>
  <c r="U3854" i="6" s="1"/>
  <c r="T3822" i="6"/>
  <c r="U3822" i="6" s="1"/>
  <c r="T4081" i="6"/>
  <c r="U4081" i="6" s="1"/>
  <c r="T4017" i="6"/>
  <c r="U4017" i="6" s="1"/>
  <c r="T3953" i="6"/>
  <c r="U3953" i="6" s="1"/>
  <c r="T3889" i="6"/>
  <c r="U3889" i="6" s="1"/>
  <c r="T3825" i="6"/>
  <c r="U3825" i="6" s="1"/>
  <c r="T3787" i="6"/>
  <c r="U3787" i="6" s="1"/>
  <c r="T3752" i="6"/>
  <c r="U3752" i="6" s="1"/>
  <c r="T3720" i="6"/>
  <c r="U3720" i="6" s="1"/>
  <c r="T3608" i="6"/>
  <c r="U3608" i="6" s="1"/>
  <c r="T3480" i="6"/>
  <c r="U3480" i="6" s="1"/>
  <c r="T3604" i="6"/>
  <c r="U3604" i="6" s="1"/>
  <c r="T3476" i="6"/>
  <c r="U3476" i="6" s="1"/>
  <c r="T3756" i="6"/>
  <c r="U3756" i="6" s="1"/>
  <c r="T3724" i="6"/>
  <c r="U3724" i="6" s="1"/>
  <c r="T3600" i="6"/>
  <c r="U3600" i="6" s="1"/>
  <c r="T3472" i="6"/>
  <c r="U3472" i="6" s="1"/>
  <c r="T3738" i="6"/>
  <c r="U3738" i="6" s="1"/>
  <c r="T3612" i="6"/>
  <c r="U3612" i="6" s="1"/>
  <c r="T3484" i="6"/>
  <c r="U3484" i="6" s="1"/>
  <c r="T3282" i="6"/>
  <c r="U3282" i="6" s="1"/>
  <c r="T3218" i="6"/>
  <c r="U3218" i="6" s="1"/>
  <c r="T3154" i="6"/>
  <c r="U3154" i="6" s="1"/>
  <c r="T3090" i="6"/>
  <c r="U3090" i="6" s="1"/>
  <c r="T3296" i="6"/>
  <c r="U3296" i="6" s="1"/>
  <c r="T3280" i="6"/>
  <c r="U3280" i="6" s="1"/>
  <c r="T3264" i="6"/>
  <c r="U3264" i="6" s="1"/>
  <c r="T3248" i="6"/>
  <c r="U3248" i="6" s="1"/>
  <c r="T3232" i="6"/>
  <c r="U3232" i="6" s="1"/>
  <c r="T3216" i="6"/>
  <c r="U3216" i="6" s="1"/>
  <c r="T3200" i="6"/>
  <c r="U3200" i="6" s="1"/>
  <c r="T3184" i="6"/>
  <c r="U3184" i="6" s="1"/>
  <c r="T3168" i="6"/>
  <c r="U3168" i="6" s="1"/>
  <c r="T3152" i="6"/>
  <c r="U3152" i="6" s="1"/>
  <c r="T3136" i="6"/>
  <c r="U3136" i="6" s="1"/>
  <c r="T3120" i="6"/>
  <c r="U3120" i="6" s="1"/>
  <c r="T3104" i="6"/>
  <c r="U3104" i="6" s="1"/>
  <c r="T3088" i="6"/>
  <c r="U3088" i="6" s="1"/>
  <c r="T3072" i="6"/>
  <c r="U3072" i="6" s="1"/>
  <c r="T3056" i="6"/>
  <c r="U3056" i="6" s="1"/>
  <c r="T2733" i="6"/>
  <c r="U2733" i="6" s="1"/>
  <c r="T2665" i="6"/>
  <c r="U2665" i="6" s="1"/>
  <c r="T2917" i="6"/>
  <c r="U2917" i="6" s="1"/>
  <c r="T2853" i="6"/>
  <c r="U2853" i="6" s="1"/>
  <c r="T2789" i="6"/>
  <c r="U2789" i="6" s="1"/>
  <c r="T2722" i="6"/>
  <c r="U2722" i="6" s="1"/>
  <c r="T2658" i="6"/>
  <c r="U2658" i="6" s="1"/>
  <c r="T3293" i="6"/>
  <c r="U3293" i="6" s="1"/>
  <c r="T3277" i="6"/>
  <c r="U3277" i="6" s="1"/>
  <c r="T3261" i="6"/>
  <c r="U3261" i="6" s="1"/>
  <c r="T3245" i="6"/>
  <c r="U3245" i="6" s="1"/>
  <c r="T3229" i="6"/>
  <c r="U3229" i="6" s="1"/>
  <c r="T3213" i="6"/>
  <c r="U3213" i="6" s="1"/>
  <c r="T3197" i="6"/>
  <c r="U3197" i="6" s="1"/>
  <c r="T3181" i="6"/>
  <c r="U3181" i="6" s="1"/>
  <c r="T3165" i="6"/>
  <c r="U3165" i="6" s="1"/>
  <c r="T3149" i="6"/>
  <c r="U3149" i="6" s="1"/>
  <c r="T3133" i="6"/>
  <c r="U3133" i="6" s="1"/>
  <c r="T3117" i="6"/>
  <c r="U3117" i="6" s="1"/>
  <c r="T3101" i="6"/>
  <c r="U3101" i="6" s="1"/>
  <c r="T3085" i="6"/>
  <c r="U3085" i="6" s="1"/>
  <c r="T3069" i="6"/>
  <c r="U3069" i="6" s="1"/>
  <c r="T3053" i="6"/>
  <c r="U3053" i="6" s="1"/>
  <c r="T2757" i="6"/>
  <c r="U2757" i="6" s="1"/>
  <c r="T2677" i="6"/>
  <c r="U2677" i="6" s="1"/>
  <c r="T2881" i="6"/>
  <c r="U2881" i="6" s="1"/>
  <c r="T2817" i="6"/>
  <c r="U2817" i="6" s="1"/>
  <c r="T2761" i="6"/>
  <c r="U2761" i="6" s="1"/>
  <c r="T2686" i="6"/>
  <c r="U2686" i="6" s="1"/>
  <c r="T2920" i="6"/>
  <c r="U2920" i="6" s="1"/>
  <c r="T2904" i="6"/>
  <c r="U2904" i="6" s="1"/>
  <c r="T2888" i="6"/>
  <c r="U2888" i="6" s="1"/>
  <c r="T2872" i="6"/>
  <c r="U2872" i="6" s="1"/>
  <c r="T2856" i="6"/>
  <c r="U2856" i="6" s="1"/>
  <c r="T2840" i="6"/>
  <c r="U2840" i="6" s="1"/>
  <c r="T2824" i="6"/>
  <c r="U2824" i="6" s="1"/>
  <c r="T2808" i="6"/>
  <c r="U2808" i="6" s="1"/>
  <c r="T2792" i="6"/>
  <c r="U2792" i="6" s="1"/>
  <c r="T2776" i="6"/>
  <c r="U2776" i="6" s="1"/>
  <c r="T2760" i="6"/>
  <c r="U2760" i="6" s="1"/>
  <c r="T2744" i="6"/>
  <c r="U2744" i="6" s="1"/>
  <c r="T2728" i="6"/>
  <c r="U2728" i="6" s="1"/>
  <c r="T2712" i="6"/>
  <c r="U2712" i="6" s="1"/>
  <c r="T2696" i="6"/>
  <c r="U2696" i="6" s="1"/>
  <c r="T2680" i="6"/>
  <c r="U2680" i="6" s="1"/>
  <c r="T2664" i="6"/>
  <c r="U2664" i="6" s="1"/>
  <c r="T2648" i="6"/>
  <c r="U2648" i="6" s="1"/>
  <c r="T2624" i="6"/>
  <c r="U2624" i="6" s="1"/>
  <c r="T2545" i="6"/>
  <c r="U2545" i="6" s="1"/>
  <c r="T2481" i="6"/>
  <c r="U2481" i="6" s="1"/>
  <c r="T2628" i="6"/>
  <c r="U2628" i="6" s="1"/>
  <c r="T2533" i="6"/>
  <c r="U2533" i="6" s="1"/>
  <c r="T2469" i="6"/>
  <c r="U2469" i="6" s="1"/>
  <c r="T2544" i="6"/>
  <c r="U2544" i="6" s="1"/>
  <c r="T2528" i="6"/>
  <c r="U2528" i="6" s="1"/>
  <c r="T2512" i="6"/>
  <c r="U2512" i="6" s="1"/>
  <c r="T2496" i="6"/>
  <c r="U2496" i="6" s="1"/>
  <c r="T2480" i="6"/>
  <c r="U2480" i="6" s="1"/>
  <c r="T2464" i="6"/>
  <c r="U2464" i="6" s="1"/>
  <c r="T2448" i="6"/>
  <c r="U2448" i="6" s="1"/>
  <c r="T2432" i="6"/>
  <c r="U2432" i="6" s="1"/>
  <c r="T2392" i="6"/>
  <c r="U2392" i="6" s="1"/>
  <c r="T2318" i="6"/>
  <c r="U2318" i="6" s="1"/>
  <c r="T2260" i="6"/>
  <c r="U2260" i="6" s="1"/>
  <c r="T2385" i="6"/>
  <c r="U2385" i="6" s="1"/>
  <c r="T2369" i="6"/>
  <c r="U2369" i="6" s="1"/>
  <c r="T2353" i="6"/>
  <c r="U2353" i="6" s="1"/>
  <c r="T2334" i="6"/>
  <c r="U2334" i="6" s="1"/>
  <c r="T2216" i="6"/>
  <c r="U2216" i="6" s="1"/>
  <c r="T2220" i="6"/>
  <c r="U2220" i="6" s="1"/>
  <c r="T2194" i="6"/>
  <c r="U2194" i="6" s="1"/>
  <c r="T2108" i="6"/>
  <c r="U2108" i="6" s="1"/>
  <c r="T2196" i="6"/>
  <c r="U2196" i="6" s="1"/>
  <c r="T2164" i="6"/>
  <c r="U2164" i="6" s="1"/>
  <c r="T2132" i="6"/>
  <c r="U2132" i="6" s="1"/>
  <c r="T2069" i="6"/>
  <c r="U2069" i="6" s="1"/>
  <c r="T2235" i="6"/>
  <c r="U2235" i="6" s="1"/>
  <c r="T2138" i="6"/>
  <c r="U2138" i="6" s="1"/>
  <c r="T1958" i="6"/>
  <c r="U1958" i="6" s="1"/>
  <c r="T1900" i="6"/>
  <c r="U1900" i="6" s="1"/>
  <c r="T1712" i="6"/>
  <c r="U1712" i="6" s="1"/>
  <c r="T1970" i="6"/>
  <c r="U1970" i="6" s="1"/>
  <c r="T1906" i="6"/>
  <c r="U1906" i="6" s="1"/>
  <c r="T1821" i="6"/>
  <c r="U1821" i="6" s="1"/>
  <c r="T1789" i="6"/>
  <c r="U1789" i="6" s="1"/>
  <c r="T1718" i="6"/>
  <c r="U1718" i="6" s="1"/>
  <c r="T1754" i="6"/>
  <c r="U1754" i="6" s="1"/>
  <c r="T1849" i="6"/>
  <c r="U1849" i="6" s="1"/>
  <c r="T1840" i="6"/>
  <c r="U1840" i="6" s="1"/>
  <c r="T1827" i="6"/>
  <c r="U1827" i="6" s="1"/>
  <c r="T1817" i="6"/>
  <c r="U1817" i="6" s="1"/>
  <c r="T1808" i="6"/>
  <c r="U1808" i="6" s="1"/>
  <c r="T1795" i="6"/>
  <c r="U1795" i="6" s="1"/>
  <c r="T1785" i="6"/>
  <c r="U1785" i="6" s="1"/>
  <c r="T1648" i="6"/>
  <c r="U1648" i="6" s="1"/>
  <c r="T1769" i="6"/>
  <c r="U1769" i="6" s="1"/>
  <c r="T1704" i="6"/>
  <c r="U1704" i="6" s="1"/>
  <c r="T1689" i="6"/>
  <c r="U1689" i="6" s="1"/>
  <c r="T1708" i="6"/>
  <c r="U1708" i="6" s="1"/>
  <c r="T1627" i="6"/>
  <c r="U1627" i="6" s="1"/>
  <c r="T1483" i="6"/>
  <c r="U1483" i="6" s="1"/>
  <c r="T1494" i="6"/>
  <c r="U1494" i="6" s="1"/>
  <c r="T1508" i="6"/>
  <c r="U1508" i="6" s="1"/>
  <c r="T1492" i="6"/>
  <c r="U1492" i="6" s="1"/>
  <c r="T1476" i="6"/>
  <c r="U1476" i="6" s="1"/>
  <c r="T1569" i="6"/>
  <c r="U1569" i="6" s="1"/>
  <c r="T1486" i="6"/>
  <c r="U1486" i="6" s="1"/>
  <c r="T1525" i="6"/>
  <c r="U1525" i="6" s="1"/>
  <c r="T2303" i="6"/>
  <c r="U2303" i="6" s="1"/>
  <c r="T2232" i="6"/>
  <c r="U2232" i="6" s="1"/>
  <c r="T2236" i="6"/>
  <c r="U2236" i="6" s="1"/>
  <c r="T2160" i="6"/>
  <c r="U2160" i="6" s="1"/>
  <c r="T2116" i="6"/>
  <c r="U2116" i="6" s="1"/>
  <c r="T2052" i="6"/>
  <c r="U2052" i="6" s="1"/>
  <c r="T2182" i="6"/>
  <c r="U2182" i="6" s="1"/>
  <c r="T2150" i="6"/>
  <c r="U2150" i="6" s="1"/>
  <c r="T2109" i="6"/>
  <c r="U2109" i="6" s="1"/>
  <c r="T2155" i="6"/>
  <c r="U2155" i="6" s="1"/>
  <c r="T2123" i="6"/>
  <c r="U2123" i="6" s="1"/>
  <c r="T1948" i="6"/>
  <c r="U1948" i="6" s="1"/>
  <c r="T2041" i="6"/>
  <c r="U2041" i="6" s="1"/>
  <c r="T2009" i="6"/>
  <c r="U2009" i="6" s="1"/>
  <c r="T1963" i="6"/>
  <c r="U1963" i="6" s="1"/>
  <c r="T2118" i="6"/>
  <c r="U2118" i="6" s="1"/>
  <c r="T2102" i="6"/>
  <c r="U2102" i="6" s="1"/>
  <c r="T2086" i="6"/>
  <c r="U2086" i="6" s="1"/>
  <c r="T2070" i="6"/>
  <c r="U2070" i="6" s="1"/>
  <c r="T2054" i="6"/>
  <c r="U2054" i="6" s="1"/>
  <c r="T1991" i="6"/>
  <c r="U1991" i="6" s="1"/>
  <c r="T1967" i="6"/>
  <c r="U1967" i="6" s="1"/>
  <c r="T1903" i="6"/>
  <c r="U1903" i="6" s="1"/>
  <c r="T1855" i="6"/>
  <c r="U1855" i="6" s="1"/>
  <c r="T1936" i="6"/>
  <c r="U1936" i="6" s="1"/>
  <c r="T1918" i="6"/>
  <c r="U1918" i="6" s="1"/>
  <c r="T1922" i="6"/>
  <c r="U1922" i="6" s="1"/>
  <c r="T1679" i="6"/>
  <c r="U1679" i="6" s="1"/>
  <c r="T1631" i="6"/>
  <c r="U1631" i="6" s="1"/>
  <c r="T1665" i="6"/>
  <c r="U1665" i="6" s="1"/>
  <c r="T1559" i="6"/>
  <c r="U1559" i="6" s="1"/>
  <c r="T1581" i="6"/>
  <c r="U1581" i="6" s="1"/>
  <c r="T1565" i="6"/>
  <c r="U1565" i="6" s="1"/>
  <c r="T1545" i="6"/>
  <c r="U1545" i="6" s="1"/>
  <c r="T1549" i="6"/>
  <c r="U1549" i="6" s="1"/>
  <c r="T1503" i="6"/>
  <c r="U1503" i="6" s="1"/>
  <c r="T1571" i="6"/>
  <c r="U1571" i="6" s="1"/>
  <c r="T1629" i="6"/>
  <c r="U1629" i="6" s="1"/>
  <c r="T1556" i="6"/>
  <c r="U1556" i="6" s="1"/>
  <c r="T2242" i="6"/>
  <c r="U2242" i="6" s="1"/>
  <c r="T2013" i="6"/>
  <c r="U2013" i="6" s="1"/>
  <c r="T2211" i="6"/>
  <c r="U2211" i="6" s="1"/>
  <c r="T2162" i="6"/>
  <c r="U2162" i="6" s="1"/>
  <c r="T2092" i="6"/>
  <c r="U2092" i="6" s="1"/>
  <c r="T2085" i="6"/>
  <c r="U2085" i="6" s="1"/>
  <c r="T2244" i="6"/>
  <c r="U2244" i="6" s="1"/>
  <c r="T2228" i="6"/>
  <c r="U2228" i="6" s="1"/>
  <c r="T2186" i="6"/>
  <c r="U2186" i="6" s="1"/>
  <c r="T2207" i="6"/>
  <c r="U2207" i="6" s="1"/>
  <c r="T1868" i="6"/>
  <c r="U1868" i="6" s="1"/>
  <c r="T1959" i="6"/>
  <c r="U1959" i="6" s="1"/>
  <c r="T1823" i="6"/>
  <c r="U1823" i="6" s="1"/>
  <c r="T1820" i="6"/>
  <c r="U1820" i="6" s="1"/>
  <c r="T1788" i="6"/>
  <c r="U1788" i="6" s="1"/>
  <c r="T1850" i="6"/>
  <c r="U1850" i="6" s="1"/>
  <c r="T1834" i="6"/>
  <c r="U1834" i="6" s="1"/>
  <c r="T1818" i="6"/>
  <c r="U1818" i="6" s="1"/>
  <c r="T1802" i="6"/>
  <c r="U1802" i="6" s="1"/>
  <c r="T1786" i="6"/>
  <c r="U1786" i="6" s="1"/>
  <c r="T1851" i="6"/>
  <c r="U1851" i="6" s="1"/>
  <c r="T1841" i="6"/>
  <c r="U1841" i="6" s="1"/>
  <c r="T1832" i="6"/>
  <c r="U1832" i="6" s="1"/>
  <c r="T1819" i="6"/>
  <c r="U1819" i="6" s="1"/>
  <c r="T1809" i="6"/>
  <c r="U1809" i="6" s="1"/>
  <c r="T1800" i="6"/>
  <c r="U1800" i="6" s="1"/>
  <c r="T1787" i="6"/>
  <c r="U1787" i="6" s="1"/>
  <c r="T1632" i="6"/>
  <c r="U1632" i="6" s="1"/>
  <c r="T1673" i="6"/>
  <c r="U1673" i="6" s="1"/>
  <c r="T1641" i="6"/>
  <c r="U1641" i="6" s="1"/>
  <c r="T1609" i="6"/>
  <c r="U1609" i="6" s="1"/>
  <c r="T1537" i="6"/>
  <c r="U1537" i="6" s="1"/>
  <c r="T1649" i="6"/>
  <c r="U1649" i="6" s="1"/>
  <c r="T1561" i="6"/>
  <c r="U1561" i="6" s="1"/>
  <c r="T1507" i="6"/>
  <c r="U1507" i="6" s="1"/>
  <c r="T1495" i="6"/>
  <c r="U1495" i="6" s="1"/>
  <c r="T1515" i="6"/>
  <c r="U1515" i="6" s="1"/>
  <c r="T1474" i="6"/>
  <c r="U1474" i="6" s="1"/>
  <c r="T1487" i="6"/>
  <c r="U1487" i="6" s="1"/>
  <c r="T1512" i="6"/>
  <c r="U1512" i="6" s="1"/>
  <c r="T1496" i="6"/>
  <c r="U1496" i="6" s="1"/>
  <c r="T1480" i="6"/>
  <c r="U1480" i="6" s="1"/>
  <c r="T2192" i="6"/>
  <c r="U2192" i="6" s="1"/>
  <c r="T2146" i="6"/>
  <c r="U2146" i="6" s="1"/>
  <c r="T2068" i="6"/>
  <c r="U2068" i="6" s="1"/>
  <c r="T2234" i="6"/>
  <c r="U2234" i="6" s="1"/>
  <c r="T2222" i="6"/>
  <c r="U2222" i="6" s="1"/>
  <c r="T1980" i="6"/>
  <c r="U1980" i="6" s="1"/>
  <c r="T2017" i="6"/>
  <c r="U2017" i="6" s="1"/>
  <c r="T2039" i="6"/>
  <c r="U2039" i="6" s="1"/>
  <c r="T1939" i="6"/>
  <c r="U1939" i="6" s="1"/>
  <c r="T1907" i="6"/>
  <c r="U1907" i="6" s="1"/>
  <c r="T1875" i="6"/>
  <c r="U1875" i="6" s="1"/>
  <c r="T1570" i="6"/>
  <c r="U1570" i="6" s="1"/>
  <c r="T1594" i="6"/>
  <c r="U1594" i="6" s="1"/>
  <c r="T2264" i="6"/>
  <c r="U2264" i="6" s="1"/>
  <c r="T2190" i="6"/>
  <c r="U2190" i="6" s="1"/>
  <c r="T2158" i="6"/>
  <c r="U2158" i="6" s="1"/>
  <c r="T2126" i="6"/>
  <c r="U2126" i="6" s="1"/>
  <c r="T2128" i="6"/>
  <c r="U2128" i="6" s="1"/>
  <c r="T2224" i="6"/>
  <c r="U2224" i="6" s="1"/>
  <c r="T2061" i="6"/>
  <c r="U2061" i="6" s="1"/>
  <c r="T2212" i="6"/>
  <c r="U2212" i="6" s="1"/>
  <c r="T2170" i="6"/>
  <c r="U2170" i="6" s="1"/>
  <c r="T1916" i="6"/>
  <c r="U1916" i="6" s="1"/>
  <c r="T2001" i="6"/>
  <c r="U2001" i="6" s="1"/>
  <c r="T1870" i="6"/>
  <c r="U1870" i="6" s="1"/>
  <c r="T1954" i="6"/>
  <c r="U1954" i="6" s="1"/>
  <c r="T1911" i="6"/>
  <c r="U1911" i="6" s="1"/>
  <c r="T1598" i="6"/>
  <c r="U1598" i="6" s="1"/>
  <c r="T1639" i="6"/>
  <c r="U1639" i="6" s="1"/>
  <c r="T1593" i="6"/>
  <c r="U1593" i="6" s="1"/>
  <c r="T1493" i="6"/>
  <c r="U1493" i="6" s="1"/>
  <c r="T4806" i="6"/>
  <c r="U4806" i="6" s="1"/>
  <c r="T4626" i="6"/>
  <c r="U4626" i="6" s="1"/>
  <c r="T4390" i="6"/>
  <c r="U4390" i="6" s="1"/>
  <c r="T4697" i="6"/>
  <c r="U4697" i="6" s="1"/>
  <c r="T4633" i="6"/>
  <c r="U4633" i="6" s="1"/>
  <c r="T4569" i="6"/>
  <c r="U4569" i="6" s="1"/>
  <c r="T4521" i="6"/>
  <c r="U4521" i="6" s="1"/>
  <c r="T4457" i="6"/>
  <c r="U4457" i="6" s="1"/>
  <c r="T4393" i="6"/>
  <c r="U4393" i="6" s="1"/>
  <c r="T4329" i="6"/>
  <c r="U4329" i="6" s="1"/>
  <c r="T4265" i="6"/>
  <c r="U4265" i="6" s="1"/>
  <c r="T4204" i="6"/>
  <c r="U4204" i="6" s="1"/>
  <c r="T4179" i="6"/>
  <c r="U4179" i="6" s="1"/>
  <c r="T4025" i="6"/>
  <c r="U4025" i="6" s="1"/>
  <c r="T3833" i="6"/>
  <c r="U3833" i="6" s="1"/>
  <c r="T4018" i="6"/>
  <c r="U4018" i="6" s="1"/>
  <c r="T3890" i="6"/>
  <c r="U3890" i="6" s="1"/>
  <c r="T3826" i="6"/>
  <c r="U3826" i="6" s="1"/>
  <c r="T3609" i="6"/>
  <c r="U3609" i="6" s="1"/>
  <c r="T3481" i="6"/>
  <c r="U3481" i="6" s="1"/>
  <c r="T3769" i="6"/>
  <c r="U3769" i="6" s="1"/>
  <c r="T3691" i="6"/>
  <c r="U3691" i="6" s="1"/>
  <c r="T3563" i="6"/>
  <c r="U3563" i="6" s="1"/>
  <c r="T3435" i="6"/>
  <c r="U3435" i="6" s="1"/>
  <c r="T3617" i="6"/>
  <c r="U3617" i="6" s="1"/>
  <c r="T3489" i="6"/>
  <c r="U3489" i="6" s="1"/>
  <c r="T3276" i="6"/>
  <c r="U3276" i="6" s="1"/>
  <c r="T3212" i="6"/>
  <c r="U3212" i="6" s="1"/>
  <c r="T3164" i="6"/>
  <c r="U3164" i="6" s="1"/>
  <c r="T3084" i="6"/>
  <c r="U3084" i="6" s="1"/>
  <c r="T4528" i="6"/>
  <c r="U4528" i="6" s="1"/>
  <c r="T4464" i="6"/>
  <c r="U4464" i="6" s="1"/>
  <c r="T4400" i="6"/>
  <c r="U4400" i="6" s="1"/>
  <c r="T4336" i="6"/>
  <c r="U4336" i="6" s="1"/>
  <c r="T3736" i="6"/>
  <c r="U3736" i="6" s="1"/>
  <c r="T3742" i="6"/>
  <c r="U3742" i="6" s="1"/>
  <c r="T3700" i="6"/>
  <c r="U3700" i="6" s="1"/>
  <c r="T3722" i="6"/>
  <c r="U3722" i="6" s="1"/>
  <c r="T3266" i="6"/>
  <c r="U3266" i="6" s="1"/>
  <c r="T3310" i="6"/>
  <c r="U3310" i="6" s="1"/>
  <c r="T3134" i="6"/>
  <c r="U3134" i="6" s="1"/>
  <c r="T3070" i="6"/>
  <c r="U3070" i="6" s="1"/>
  <c r="T2706" i="6"/>
  <c r="U2706" i="6" s="1"/>
  <c r="T3265" i="6"/>
  <c r="U3265" i="6" s="1"/>
  <c r="T3201" i="6"/>
  <c r="U3201" i="6" s="1"/>
  <c r="T3153" i="6"/>
  <c r="U3153" i="6" s="1"/>
  <c r="T3105" i="6"/>
  <c r="U3105" i="6" s="1"/>
  <c r="T3057" i="6"/>
  <c r="U3057" i="6" s="1"/>
  <c r="T2725" i="6"/>
  <c r="U2725" i="6" s="1"/>
  <c r="T2897" i="6"/>
  <c r="U2897" i="6" s="1"/>
  <c r="T2670" i="6"/>
  <c r="U2670" i="6" s="1"/>
  <c r="T2860" i="6"/>
  <c r="U2860" i="6" s="1"/>
  <c r="T2796" i="6"/>
  <c r="U2796" i="6" s="1"/>
  <c r="T2764" i="6"/>
  <c r="U2764" i="6" s="1"/>
  <c r="T2700" i="6"/>
  <c r="U2700" i="6" s="1"/>
  <c r="T2637" i="6"/>
  <c r="U2637" i="6" s="1"/>
  <c r="T2599" i="6"/>
  <c r="U2599" i="6" s="1"/>
  <c r="T2567" i="6"/>
  <c r="U2567" i="6" s="1"/>
  <c r="T2465" i="6"/>
  <c r="U2465" i="6" s="1"/>
  <c r="T2407" i="6"/>
  <c r="U2407" i="6" s="1"/>
  <c r="T2270" i="6"/>
  <c r="U2270" i="6" s="1"/>
  <c r="T2343" i="6"/>
  <c r="U2343" i="6" s="1"/>
  <c r="T4872" i="6"/>
  <c r="U4872" i="6" s="1"/>
  <c r="T4824" i="6"/>
  <c r="U4824" i="6" s="1"/>
  <c r="T4776" i="6"/>
  <c r="U4776" i="6" s="1"/>
  <c r="T4712" i="6"/>
  <c r="U4712" i="6" s="1"/>
  <c r="T4648" i="6"/>
  <c r="U4648" i="6" s="1"/>
  <c r="T4584" i="6"/>
  <c r="U4584" i="6" s="1"/>
  <c r="T4181" i="6"/>
  <c r="U4181" i="6" s="1"/>
  <c r="T4901" i="6"/>
  <c r="U4901" i="6" s="1"/>
  <c r="T4837" i="6"/>
  <c r="U4837" i="6" s="1"/>
  <c r="T4773" i="6"/>
  <c r="U4773" i="6" s="1"/>
  <c r="T2877" i="6"/>
  <c r="U2877" i="6" s="1"/>
  <c r="T2959" i="6"/>
  <c r="U2959" i="6" s="1"/>
  <c r="T2773" i="6"/>
  <c r="U2773" i="6" s="1"/>
  <c r="T2685" i="6"/>
  <c r="U2685" i="6" s="1"/>
  <c r="T2905" i="6"/>
  <c r="U2905" i="6" s="1"/>
  <c r="T2777" i="6"/>
  <c r="U2777" i="6" s="1"/>
  <c r="T2551" i="6"/>
  <c r="U2551" i="6" s="1"/>
  <c r="T4790" i="6"/>
  <c r="U4790" i="6" s="1"/>
  <c r="T4598" i="6"/>
  <c r="U4598" i="6" s="1"/>
  <c r="T4494" i="6"/>
  <c r="U4494" i="6" s="1"/>
  <c r="T4266" i="6"/>
  <c r="U4266" i="6" s="1"/>
  <c r="T4874" i="6"/>
  <c r="U4874" i="6" s="1"/>
  <c r="T4746" i="6"/>
  <c r="U4746" i="6" s="1"/>
  <c r="T4554" i="6"/>
  <c r="U4554" i="6" s="1"/>
  <c r="T4534" i="6"/>
  <c r="U4534" i="6" s="1"/>
  <c r="T4270" i="6"/>
  <c r="U4270" i="6" s="1"/>
  <c r="T4160" i="6"/>
  <c r="U4160" i="6" s="1"/>
  <c r="T3981" i="6"/>
  <c r="U3981" i="6" s="1"/>
  <c r="T3853" i="6"/>
  <c r="U3853" i="6" s="1"/>
  <c r="T4022" i="6"/>
  <c r="U4022" i="6" s="1"/>
  <c r="T3926" i="6"/>
  <c r="U3926" i="6" s="1"/>
  <c r="T3969" i="6"/>
  <c r="U3969" i="6" s="1"/>
  <c r="T4116" i="6"/>
  <c r="U4116" i="6" s="1"/>
  <c r="T4064" i="6"/>
  <c r="U4064" i="6" s="1"/>
  <c r="T4016" i="6"/>
  <c r="U4016" i="6" s="1"/>
  <c r="T3968" i="6"/>
  <c r="U3968" i="6" s="1"/>
  <c r="T3920" i="6"/>
  <c r="U3920" i="6" s="1"/>
  <c r="T3872" i="6"/>
  <c r="U3872" i="6" s="1"/>
  <c r="T3824" i="6"/>
  <c r="U3824" i="6" s="1"/>
  <c r="T3753" i="6"/>
  <c r="U3753" i="6" s="1"/>
  <c r="T3721" i="6"/>
  <c r="U3721" i="6" s="1"/>
  <c r="T3587" i="6"/>
  <c r="U3587" i="6" s="1"/>
  <c r="T3459" i="6"/>
  <c r="U3459" i="6" s="1"/>
  <c r="T3757" i="6"/>
  <c r="U3757" i="6" s="1"/>
  <c r="T3643" i="6"/>
  <c r="U3643" i="6" s="1"/>
  <c r="T3515" i="6"/>
  <c r="U3515" i="6" s="1"/>
  <c r="T3441" i="6"/>
  <c r="U3441" i="6" s="1"/>
  <c r="T2532" i="6"/>
  <c r="U2532" i="6" s="1"/>
  <c r="T2484" i="6"/>
  <c r="U2484" i="6" s="1"/>
  <c r="T2436" i="6"/>
  <c r="U2436" i="6" s="1"/>
  <c r="T2364" i="6"/>
  <c r="U2364" i="6" s="1"/>
  <c r="T2276" i="6"/>
  <c r="U2276" i="6" s="1"/>
  <c r="T2381" i="6"/>
  <c r="U2381" i="6" s="1"/>
  <c r="T2365" i="6"/>
  <c r="U2365" i="6" s="1"/>
  <c r="T2350" i="6"/>
  <c r="U2350" i="6" s="1"/>
  <c r="T4878" i="6"/>
  <c r="U4878" i="6" s="1"/>
  <c r="T4830" i="6"/>
  <c r="U4830" i="6" s="1"/>
  <c r="T4718" i="6"/>
  <c r="U4718" i="6" s="1"/>
  <c r="T4654" i="6"/>
  <c r="U4654" i="6" s="1"/>
  <c r="T4590" i="6"/>
  <c r="U4590" i="6" s="1"/>
  <c r="T4410" i="6"/>
  <c r="U4410" i="6" s="1"/>
  <c r="T4912" i="6"/>
  <c r="U4912" i="6" s="1"/>
  <c r="T4864" i="6"/>
  <c r="U4864" i="6" s="1"/>
  <c r="T4848" i="6"/>
  <c r="U4848" i="6" s="1"/>
  <c r="T4800" i="6"/>
  <c r="U4800" i="6" s="1"/>
  <c r="T4510" i="6"/>
  <c r="U4510" i="6" s="1"/>
  <c r="T4382" i="6"/>
  <c r="U4382" i="6" s="1"/>
  <c r="T4290" i="6"/>
  <c r="U4290" i="6" s="1"/>
  <c r="T4226" i="6"/>
  <c r="U4226" i="6" s="1"/>
  <c r="T4898" i="6"/>
  <c r="U4898" i="6" s="1"/>
  <c r="T4866" i="6"/>
  <c r="U4866" i="6" s="1"/>
  <c r="T4810" i="6"/>
  <c r="U4810" i="6" s="1"/>
  <c r="T4738" i="6"/>
  <c r="U4738" i="6" s="1"/>
  <c r="T4674" i="6"/>
  <c r="U4674" i="6" s="1"/>
  <c r="T4610" i="6"/>
  <c r="U4610" i="6" s="1"/>
  <c r="T4546" i="6"/>
  <c r="U4546" i="6" s="1"/>
  <c r="T4418" i="6"/>
  <c r="U4418" i="6" s="1"/>
  <c r="T4486" i="6"/>
  <c r="U4486" i="6" s="1"/>
  <c r="T4358" i="6"/>
  <c r="U4358" i="6" s="1"/>
  <c r="T4262" i="6"/>
  <c r="U4262" i="6" s="1"/>
  <c r="T4813" i="6"/>
  <c r="U4813" i="6" s="1"/>
  <c r="T4797" i="6"/>
  <c r="U4797" i="6" s="1"/>
  <c r="T4781" i="6"/>
  <c r="U4781" i="6" s="1"/>
  <c r="T4749" i="6"/>
  <c r="U4749" i="6" s="1"/>
  <c r="T4733" i="6"/>
  <c r="U4733" i="6" s="1"/>
  <c r="T4717" i="6"/>
  <c r="U4717" i="6" s="1"/>
  <c r="T4701" i="6"/>
  <c r="U4701" i="6" s="1"/>
  <c r="T4685" i="6"/>
  <c r="U4685" i="6" s="1"/>
  <c r="T4669" i="6"/>
  <c r="U4669" i="6" s="1"/>
  <c r="T4653" i="6"/>
  <c r="U4653" i="6" s="1"/>
  <c r="T4637" i="6"/>
  <c r="U4637" i="6" s="1"/>
  <c r="T4621" i="6"/>
  <c r="U4621" i="6" s="1"/>
  <c r="T4605" i="6"/>
  <c r="U4605" i="6" s="1"/>
  <c r="T4589" i="6"/>
  <c r="U4589" i="6" s="1"/>
  <c r="T4573" i="6"/>
  <c r="U4573" i="6" s="1"/>
  <c r="T4557" i="6"/>
  <c r="U4557" i="6" s="1"/>
  <c r="T4541" i="6"/>
  <c r="U4541" i="6" s="1"/>
  <c r="T4525" i="6"/>
  <c r="U4525" i="6" s="1"/>
  <c r="T4509" i="6"/>
  <c r="U4509" i="6" s="1"/>
  <c r="T4493" i="6"/>
  <c r="U4493" i="6" s="1"/>
  <c r="T4477" i="6"/>
  <c r="U4477" i="6" s="1"/>
  <c r="T4461" i="6"/>
  <c r="U4461" i="6" s="1"/>
  <c r="T4445" i="6"/>
  <c r="U4445" i="6" s="1"/>
  <c r="T4429" i="6"/>
  <c r="U4429" i="6" s="1"/>
  <c r="T4413" i="6"/>
  <c r="U4413" i="6" s="1"/>
  <c r="T4397" i="6"/>
  <c r="U4397" i="6" s="1"/>
  <c r="T4381" i="6"/>
  <c r="U4381" i="6" s="1"/>
  <c r="T4365" i="6"/>
  <c r="U4365" i="6" s="1"/>
  <c r="T4349" i="6"/>
  <c r="U4349" i="6" s="1"/>
  <c r="T4333" i="6"/>
  <c r="U4333" i="6" s="1"/>
  <c r="T4317" i="6"/>
  <c r="U4317" i="6" s="1"/>
  <c r="T4301" i="6"/>
  <c r="U4301" i="6" s="1"/>
  <c r="T4285" i="6"/>
  <c r="U4285" i="6" s="1"/>
  <c r="T4269" i="6"/>
  <c r="U4269" i="6" s="1"/>
  <c r="T4253" i="6"/>
  <c r="U4253" i="6" s="1"/>
  <c r="T4237" i="6"/>
  <c r="U4237" i="6" s="1"/>
  <c r="T4221" i="6"/>
  <c r="U4221" i="6" s="1"/>
  <c r="T4180" i="6"/>
  <c r="U4180" i="6" s="1"/>
  <c r="T4148" i="6"/>
  <c r="U4148" i="6" s="1"/>
  <c r="T4110" i="6"/>
  <c r="U4110" i="6" s="1"/>
  <c r="T4053" i="6"/>
  <c r="U4053" i="6" s="1"/>
  <c r="T3989" i="6"/>
  <c r="U3989" i="6" s="1"/>
  <c r="T3925" i="6"/>
  <c r="U3925" i="6" s="1"/>
  <c r="T3861" i="6"/>
  <c r="U3861" i="6" s="1"/>
  <c r="T4191" i="6"/>
  <c r="U4191" i="6" s="1"/>
  <c r="T4175" i="6"/>
  <c r="U4175" i="6" s="1"/>
  <c r="T4159" i="6"/>
  <c r="U4159" i="6" s="1"/>
  <c r="T4143" i="6"/>
  <c r="U4143" i="6" s="1"/>
  <c r="T4105" i="6"/>
  <c r="U4105" i="6" s="1"/>
  <c r="T4041" i="6"/>
  <c r="U4041" i="6" s="1"/>
  <c r="T3977" i="6"/>
  <c r="U3977" i="6" s="1"/>
  <c r="T3913" i="6"/>
  <c r="U3913" i="6" s="1"/>
  <c r="T3849" i="6"/>
  <c r="U3849" i="6" s="1"/>
  <c r="T4106" i="6"/>
  <c r="U4106" i="6" s="1"/>
  <c r="T4074" i="6"/>
  <c r="U4074" i="6" s="1"/>
  <c r="T4042" i="6"/>
  <c r="U4042" i="6" s="1"/>
  <c r="T4010" i="6"/>
  <c r="U4010" i="6" s="1"/>
  <c r="T3978" i="6"/>
  <c r="U3978" i="6" s="1"/>
  <c r="T3946" i="6"/>
  <c r="U3946" i="6" s="1"/>
  <c r="T3914" i="6"/>
  <c r="U3914" i="6" s="1"/>
  <c r="T3882" i="6"/>
  <c r="U3882" i="6" s="1"/>
  <c r="T3850" i="6"/>
  <c r="U3850" i="6" s="1"/>
  <c r="T3818" i="6"/>
  <c r="U3818" i="6" s="1"/>
  <c r="T3810" i="6"/>
  <c r="U3810" i="6" s="1"/>
  <c r="T3782" i="6"/>
  <c r="U3782" i="6" s="1"/>
  <c r="T3745" i="6"/>
  <c r="U3745" i="6" s="1"/>
  <c r="T3713" i="6"/>
  <c r="U3713" i="6" s="1"/>
  <c r="T3603" i="6"/>
  <c r="U3603" i="6" s="1"/>
  <c r="T3581" i="6"/>
  <c r="U3581" i="6" s="1"/>
  <c r="T3475" i="6"/>
  <c r="U3475" i="6" s="1"/>
  <c r="T3453" i="6"/>
  <c r="U3453" i="6" s="1"/>
  <c r="T3599" i="6"/>
  <c r="U3599" i="6" s="1"/>
  <c r="T3471" i="6"/>
  <c r="U3471" i="6" s="1"/>
  <c r="T3449" i="6"/>
  <c r="U3449" i="6" s="1"/>
  <c r="T3789" i="6"/>
  <c r="U3789" i="6" s="1"/>
  <c r="T3773" i="6"/>
  <c r="U3773" i="6" s="1"/>
  <c r="T3701" i="6"/>
  <c r="U3701" i="6" s="1"/>
  <c r="T3595" i="6"/>
  <c r="U3595" i="6" s="1"/>
  <c r="T3573" i="6"/>
  <c r="U3573" i="6" s="1"/>
  <c r="T3467" i="6"/>
  <c r="U3467" i="6" s="1"/>
  <c r="T3445" i="6"/>
  <c r="U3445" i="6" s="1"/>
  <c r="T3607" i="6"/>
  <c r="U3607" i="6" s="1"/>
  <c r="T3585" i="6"/>
  <c r="U3585" i="6" s="1"/>
  <c r="T3479" i="6"/>
  <c r="U3479" i="6" s="1"/>
  <c r="T3457" i="6"/>
  <c r="U3457" i="6" s="1"/>
  <c r="T2861" i="6"/>
  <c r="U2861" i="6" s="1"/>
  <c r="T2797" i="6"/>
  <c r="U2797" i="6" s="1"/>
  <c r="T2698" i="6"/>
  <c r="U2698" i="6" s="1"/>
  <c r="T2741" i="6"/>
  <c r="U2741" i="6" s="1"/>
  <c r="T2669" i="6"/>
  <c r="U2669" i="6" s="1"/>
  <c r="T2921" i="6"/>
  <c r="U2921" i="6" s="1"/>
  <c r="T2857" i="6"/>
  <c r="U2857" i="6" s="1"/>
  <c r="T2793" i="6"/>
  <c r="U2793" i="6" s="1"/>
  <c r="T2694" i="6"/>
  <c r="U2694" i="6" s="1"/>
  <c r="T2632" i="6"/>
  <c r="U2632" i="6" s="1"/>
  <c r="T2617" i="6"/>
  <c r="U2617" i="6" s="1"/>
  <c r="T2609" i="6"/>
  <c r="U2609" i="6" s="1"/>
  <c r="T2601" i="6"/>
  <c r="U2601" i="6" s="1"/>
  <c r="T2593" i="6"/>
  <c r="U2593" i="6" s="1"/>
  <c r="T2585" i="6"/>
  <c r="U2585" i="6" s="1"/>
  <c r="T2577" i="6"/>
  <c r="U2577" i="6" s="1"/>
  <c r="T2569" i="6"/>
  <c r="U2569" i="6" s="1"/>
  <c r="T2561" i="6"/>
  <c r="U2561" i="6" s="1"/>
  <c r="T2521" i="6"/>
  <c r="U2521" i="6" s="1"/>
  <c r="T2457" i="6"/>
  <c r="U2457" i="6" s="1"/>
  <c r="T2633" i="6"/>
  <c r="U2633" i="6" s="1"/>
  <c r="T2541" i="6"/>
  <c r="U2541" i="6" s="1"/>
  <c r="T2477" i="6"/>
  <c r="U2477" i="6" s="1"/>
  <c r="T2345" i="6"/>
  <c r="U2345" i="6" s="1"/>
  <c r="T4870" i="6"/>
  <c r="U4870" i="6" s="1"/>
  <c r="T4838" i="6"/>
  <c r="U4838" i="6" s="1"/>
  <c r="T4782" i="6"/>
  <c r="U4782" i="6" s="1"/>
  <c r="T4710" i="6"/>
  <c r="U4710" i="6" s="1"/>
  <c r="T4646" i="6"/>
  <c r="U4646" i="6" s="1"/>
  <c r="T4582" i="6"/>
  <c r="U4582" i="6" s="1"/>
  <c r="T4490" i="6"/>
  <c r="U4490" i="6" s="1"/>
  <c r="T4362" i="6"/>
  <c r="U4362" i="6" s="1"/>
  <c r="T4526" i="6"/>
  <c r="U4526" i="6" s="1"/>
  <c r="T4398" i="6"/>
  <c r="U4398" i="6" s="1"/>
  <c r="T4282" i="6"/>
  <c r="U4282" i="6" s="1"/>
  <c r="T4218" i="6"/>
  <c r="U4218" i="6" s="1"/>
  <c r="T4770" i="6"/>
  <c r="U4770" i="6" s="1"/>
  <c r="T4730" i="6"/>
  <c r="U4730" i="6" s="1"/>
  <c r="T4666" i="6"/>
  <c r="U4666" i="6" s="1"/>
  <c r="T4602" i="6"/>
  <c r="U4602" i="6" s="1"/>
  <c r="T4498" i="6"/>
  <c r="U4498" i="6" s="1"/>
  <c r="T4370" i="6"/>
  <c r="U4370" i="6" s="1"/>
  <c r="T4124" i="6"/>
  <c r="U4124" i="6" s="1"/>
  <c r="T4100" i="6"/>
  <c r="U4100" i="6" s="1"/>
  <c r="T4084" i="6"/>
  <c r="U4084" i="6" s="1"/>
  <c r="T4068" i="6"/>
  <c r="U4068" i="6" s="1"/>
  <c r="T4052" i="6"/>
  <c r="U4052" i="6" s="1"/>
  <c r="T4036" i="6"/>
  <c r="U4036" i="6" s="1"/>
  <c r="T4020" i="6"/>
  <c r="U4020" i="6" s="1"/>
  <c r="T4004" i="6"/>
  <c r="U4004" i="6" s="1"/>
  <c r="T3988" i="6"/>
  <c r="U3988" i="6" s="1"/>
  <c r="T3972" i="6"/>
  <c r="U3972" i="6" s="1"/>
  <c r="T3956" i="6"/>
  <c r="U3956" i="6" s="1"/>
  <c r="T3940" i="6"/>
  <c r="U3940" i="6" s="1"/>
  <c r="T3924" i="6"/>
  <c r="U3924" i="6" s="1"/>
  <c r="T3908" i="6"/>
  <c r="U3908" i="6" s="1"/>
  <c r="T3892" i="6"/>
  <c r="U3892" i="6" s="1"/>
  <c r="T3876" i="6"/>
  <c r="U3876" i="6" s="1"/>
  <c r="T3860" i="6"/>
  <c r="U3860" i="6" s="1"/>
  <c r="T3844" i="6"/>
  <c r="U3844" i="6" s="1"/>
  <c r="T3828" i="6"/>
  <c r="U3828" i="6" s="1"/>
  <c r="T3802" i="6"/>
  <c r="U3802" i="6" s="1"/>
  <c r="T3770" i="6"/>
  <c r="U3770" i="6" s="1"/>
  <c r="T3737" i="6"/>
  <c r="U3737" i="6" s="1"/>
  <c r="T3705" i="6"/>
  <c r="U3705" i="6" s="1"/>
  <c r="T3619" i="6"/>
  <c r="U3619" i="6" s="1"/>
  <c r="T3597" i="6"/>
  <c r="U3597" i="6" s="1"/>
  <c r="T3491" i="6"/>
  <c r="U3491" i="6" s="1"/>
  <c r="T3469" i="6"/>
  <c r="U3469" i="6" s="1"/>
  <c r="T3615" i="6"/>
  <c r="U3615" i="6" s="1"/>
  <c r="T3593" i="6"/>
  <c r="U3593" i="6" s="1"/>
  <c r="T3487" i="6"/>
  <c r="U3487" i="6" s="1"/>
  <c r="T3465" i="6"/>
  <c r="U3465" i="6" s="1"/>
  <c r="T3741" i="6"/>
  <c r="U3741" i="6" s="1"/>
  <c r="T3709" i="6"/>
  <c r="U3709" i="6" s="1"/>
  <c r="T3611" i="6"/>
  <c r="U3611" i="6" s="1"/>
  <c r="T3589" i="6"/>
  <c r="U3589" i="6" s="1"/>
  <c r="T3483" i="6"/>
  <c r="U3483" i="6" s="1"/>
  <c r="T3461" i="6"/>
  <c r="U3461" i="6" s="1"/>
  <c r="T3623" i="6"/>
  <c r="U3623" i="6" s="1"/>
  <c r="T3601" i="6"/>
  <c r="U3601" i="6" s="1"/>
  <c r="T3495" i="6"/>
  <c r="U3495" i="6" s="1"/>
  <c r="T3473" i="6"/>
  <c r="U3473" i="6" s="1"/>
  <c r="T1656" i="6"/>
  <c r="U1656" i="6" s="1"/>
  <c r="T1617" i="6"/>
  <c r="U1617" i="6" s="1"/>
  <c r="T1502" i="6"/>
  <c r="U1502" i="6" s="1"/>
  <c r="T1541" i="6"/>
  <c r="U1541" i="6" s="1"/>
  <c r="T1519" i="6"/>
  <c r="U1519" i="6" s="1"/>
  <c r="T2219" i="6"/>
  <c r="U2219" i="6" s="1"/>
  <c r="T2184" i="6"/>
  <c r="U2184" i="6" s="1"/>
  <c r="T1783" i="6"/>
  <c r="U1783" i="6" s="1"/>
  <c r="T2193" i="6"/>
  <c r="U2193" i="6" s="1"/>
  <c r="T2177" i="6"/>
  <c r="U2177" i="6" s="1"/>
  <c r="T2161" i="6"/>
  <c r="U2161" i="6" s="1"/>
  <c r="T2145" i="6"/>
  <c r="U2145" i="6" s="1"/>
  <c r="T2129" i="6"/>
  <c r="U2129" i="6" s="1"/>
  <c r="T2115" i="6"/>
  <c r="U2115" i="6" s="1"/>
  <c r="T2105" i="6"/>
  <c r="U2105" i="6" s="1"/>
  <c r="T2096" i="6"/>
  <c r="U2096" i="6" s="1"/>
  <c r="T2083" i="6"/>
  <c r="U2083" i="6" s="1"/>
  <c r="T2073" i="6"/>
  <c r="U2073" i="6" s="1"/>
  <c r="T2064" i="6"/>
  <c r="U2064" i="6" s="1"/>
  <c r="T2051" i="6"/>
  <c r="U2051" i="6" s="1"/>
  <c r="T1815" i="6"/>
  <c r="U1815" i="6" s="1"/>
  <c r="T1946" i="6"/>
  <c r="U1946" i="6" s="1"/>
  <c r="T1882" i="6"/>
  <c r="U1882" i="6" s="1"/>
  <c r="T1872" i="6"/>
  <c r="U1872" i="6" s="1"/>
  <c r="T1828" i="6"/>
  <c r="U1828" i="6" s="1"/>
  <c r="T1796" i="6"/>
  <c r="U1796" i="6" s="1"/>
  <c r="T1773" i="6"/>
  <c r="U1773" i="6" s="1"/>
  <c r="T1772" i="6"/>
  <c r="U1772" i="6" s="1"/>
  <c r="T1748" i="6"/>
  <c r="U1748" i="6" s="1"/>
  <c r="T1778" i="6"/>
  <c r="U1778" i="6" s="1"/>
  <c r="T1762" i="6"/>
  <c r="U1762" i="6" s="1"/>
  <c r="T1702" i="6"/>
  <c r="U1702" i="6" s="1"/>
  <c r="T1724" i="6"/>
  <c r="U1724" i="6" s="1"/>
  <c r="T1591" i="6"/>
  <c r="U1591" i="6" s="1"/>
  <c r="T1575" i="6"/>
  <c r="U1575" i="6" s="1"/>
  <c r="T1695" i="6"/>
  <c r="U1695" i="6" s="1"/>
  <c r="T1563" i="6"/>
  <c r="U1563" i="6" s="1"/>
  <c r="T1529" i="6"/>
  <c r="U1529" i="6" s="1"/>
  <c r="T2248" i="6"/>
  <c r="U2248" i="6" s="1"/>
  <c r="T2206" i="6"/>
  <c r="U2206" i="6" s="1"/>
  <c r="T2188" i="6"/>
  <c r="U2188" i="6" s="1"/>
  <c r="T2156" i="6"/>
  <c r="U2156" i="6" s="1"/>
  <c r="T2124" i="6"/>
  <c r="U2124" i="6" s="1"/>
  <c r="T1932" i="6"/>
  <c r="U1932" i="6" s="1"/>
  <c r="T1938" i="6"/>
  <c r="U1938" i="6" s="1"/>
  <c r="T1854" i="6"/>
  <c r="U1854" i="6" s="1"/>
  <c r="T1758" i="6"/>
  <c r="U1758" i="6" s="1"/>
  <c r="T1736" i="6"/>
  <c r="U1736" i="6" s="1"/>
  <c r="T2152" i="6"/>
  <c r="U2152" i="6" s="1"/>
  <c r="T2181" i="6"/>
  <c r="U2181" i="6" s="1"/>
  <c r="T2149" i="6"/>
  <c r="U2149" i="6" s="1"/>
  <c r="T2120" i="6"/>
  <c r="U2120" i="6" s="1"/>
  <c r="T2097" i="6"/>
  <c r="U2097" i="6" s="1"/>
  <c r="T2075" i="6"/>
  <c r="U2075" i="6" s="1"/>
  <c r="T2056" i="6"/>
  <c r="U2056" i="6" s="1"/>
  <c r="T1926" i="6"/>
  <c r="U1926" i="6" s="1"/>
  <c r="T1952" i="6"/>
  <c r="U1952" i="6" s="1"/>
  <c r="T1920" i="6"/>
  <c r="U1920" i="6" s="1"/>
  <c r="T1888" i="6"/>
  <c r="U1888" i="6" s="1"/>
  <c r="T1861" i="6"/>
  <c r="U1861" i="6" s="1"/>
  <c r="T1844" i="6"/>
  <c r="U1844" i="6" s="1"/>
  <c r="T1812" i="6"/>
  <c r="U1812" i="6" s="1"/>
  <c r="T1637" i="6"/>
  <c r="U1637" i="6" s="1"/>
  <c r="T1752" i="6"/>
  <c r="U1752" i="6" s="1"/>
  <c r="T1669" i="6"/>
  <c r="U1669" i="6" s="1"/>
  <c r="T1616" i="6"/>
  <c r="U1616" i="6" s="1"/>
  <c r="T1677" i="6"/>
  <c r="U1677" i="6" s="1"/>
  <c r="T1613" i="6"/>
  <c r="U1613" i="6" s="1"/>
  <c r="T1555" i="6"/>
  <c r="U1555" i="6" s="1"/>
  <c r="T1533" i="6"/>
  <c r="U1533" i="6" s="1"/>
  <c r="T1499" i="6"/>
  <c r="U1499" i="6" s="1"/>
  <c r="T2256" i="6"/>
  <c r="U2256" i="6" s="1"/>
  <c r="T2189" i="6"/>
  <c r="U2189" i="6" s="1"/>
  <c r="T2157" i="6"/>
  <c r="U2157" i="6" s="1"/>
  <c r="T2125" i="6"/>
  <c r="U2125" i="6" s="1"/>
  <c r="T2104" i="6"/>
  <c r="U2104" i="6" s="1"/>
  <c r="T2081" i="6"/>
  <c r="U2081" i="6" s="1"/>
  <c r="T2059" i="6"/>
  <c r="U2059" i="6" s="1"/>
  <c r="T1839" i="6"/>
  <c r="U1839" i="6" s="1"/>
  <c r="T1890" i="6"/>
  <c r="U1890" i="6" s="1"/>
  <c r="T1858" i="6"/>
  <c r="U1858" i="6" s="1"/>
  <c r="T1621" i="6"/>
  <c r="U1621" i="6" s="1"/>
  <c r="T1661" i="6"/>
  <c r="U1661" i="6" s="1"/>
  <c r="T1608" i="6"/>
  <c r="U1608" i="6" s="1"/>
  <c r="T1491" i="6"/>
  <c r="U1491" i="6" s="1"/>
  <c r="T4894" i="6"/>
  <c r="U4894" i="6" s="1"/>
  <c r="T4638" i="6"/>
  <c r="U4638" i="6" s="1"/>
  <c r="T4314" i="6"/>
  <c r="U4314" i="6" s="1"/>
  <c r="T4350" i="6"/>
  <c r="U4350" i="6" s="1"/>
  <c r="T4826" i="6"/>
  <c r="U4826" i="6" s="1"/>
  <c r="T4562" i="6"/>
  <c r="U4562" i="6" s="1"/>
  <c r="T4322" i="6"/>
  <c r="U4322" i="6" s="1"/>
  <c r="T4713" i="6"/>
  <c r="U4713" i="6" s="1"/>
  <c r="T4649" i="6"/>
  <c r="U4649" i="6" s="1"/>
  <c r="T4585" i="6"/>
  <c r="U4585" i="6" s="1"/>
  <c r="T4505" i="6"/>
  <c r="U4505" i="6" s="1"/>
  <c r="T4441" i="6"/>
  <c r="U4441" i="6" s="1"/>
  <c r="T4361" i="6"/>
  <c r="U4361" i="6" s="1"/>
  <c r="T4297" i="6"/>
  <c r="U4297" i="6" s="1"/>
  <c r="T4233" i="6"/>
  <c r="U4233" i="6" s="1"/>
  <c r="T4069" i="6"/>
  <c r="U4069" i="6" s="1"/>
  <c r="T4163" i="6"/>
  <c r="U4163" i="6" s="1"/>
  <c r="T4089" i="6"/>
  <c r="U4089" i="6" s="1"/>
  <c r="T3897" i="6"/>
  <c r="U3897" i="6" s="1"/>
  <c r="T4050" i="6"/>
  <c r="U4050" i="6" s="1"/>
  <c r="T3954" i="6"/>
  <c r="U3954" i="6" s="1"/>
  <c r="T3858" i="6"/>
  <c r="U3858" i="6" s="1"/>
  <c r="T3774" i="6"/>
  <c r="U3774" i="6" s="1"/>
  <c r="T3571" i="6"/>
  <c r="U3571" i="6" s="1"/>
  <c r="T3631" i="6"/>
  <c r="U3631" i="6" s="1"/>
  <c r="T3801" i="6"/>
  <c r="U3801" i="6" s="1"/>
  <c r="T3732" i="6"/>
  <c r="U3732" i="6" s="1"/>
  <c r="T3244" i="6"/>
  <c r="U3244" i="6" s="1"/>
  <c r="T3148" i="6"/>
  <c r="U3148" i="6" s="1"/>
  <c r="T3100" i="6"/>
  <c r="U3100" i="6" s="1"/>
  <c r="T2964" i="6"/>
  <c r="U2964" i="6" s="1"/>
  <c r="T2631" i="6"/>
  <c r="U2631" i="6" s="1"/>
  <c r="T2354" i="6"/>
  <c r="U2354" i="6" s="1"/>
  <c r="T4173" i="6"/>
  <c r="U4173" i="6" s="1"/>
  <c r="T4496" i="6"/>
  <c r="U4496" i="6" s="1"/>
  <c r="T4432" i="6"/>
  <c r="U4432" i="6" s="1"/>
  <c r="T4368" i="6"/>
  <c r="U4368" i="6" s="1"/>
  <c r="T4304" i="6"/>
  <c r="U4304" i="6" s="1"/>
  <c r="T3576" i="6"/>
  <c r="U3576" i="6" s="1"/>
  <c r="T3758" i="6"/>
  <c r="U3758" i="6" s="1"/>
  <c r="T3572" i="6"/>
  <c r="U3572" i="6" s="1"/>
  <c r="T3444" i="6"/>
  <c r="U3444" i="6" s="1"/>
  <c r="T3708" i="6"/>
  <c r="U3708" i="6" s="1"/>
  <c r="T3632" i="6"/>
  <c r="U3632" i="6" s="1"/>
  <c r="T3504" i="6"/>
  <c r="U3504" i="6" s="1"/>
  <c r="T3074" i="6"/>
  <c r="U3074" i="6" s="1"/>
  <c r="T2642" i="6"/>
  <c r="U2642" i="6" s="1"/>
  <c r="T3249" i="6"/>
  <c r="U3249" i="6" s="1"/>
  <c r="T3185" i="6"/>
  <c r="U3185" i="6" s="1"/>
  <c r="T3137" i="6"/>
  <c r="U3137" i="6" s="1"/>
  <c r="T3089" i="6"/>
  <c r="U3089" i="6" s="1"/>
  <c r="T2661" i="6"/>
  <c r="U2661" i="6" s="1"/>
  <c r="T2729" i="6"/>
  <c r="U2729" i="6" s="1"/>
  <c r="T2892" i="6"/>
  <c r="U2892" i="6" s="1"/>
  <c r="T2844" i="6"/>
  <c r="U2844" i="6" s="1"/>
  <c r="T2780" i="6"/>
  <c r="U2780" i="6" s="1"/>
  <c r="T2716" i="6"/>
  <c r="U2716" i="6" s="1"/>
  <c r="T2652" i="6"/>
  <c r="U2652" i="6" s="1"/>
  <c r="T2607" i="6"/>
  <c r="U2607" i="6" s="1"/>
  <c r="T2575" i="6"/>
  <c r="U2575" i="6" s="1"/>
  <c r="T2382" i="6"/>
  <c r="U2382" i="6" s="1"/>
  <c r="T4920" i="6"/>
  <c r="U4920" i="6" s="1"/>
  <c r="T4856" i="6"/>
  <c r="U4856" i="6" s="1"/>
  <c r="T4696" i="6"/>
  <c r="U4696" i="6" s="1"/>
  <c r="T4632" i="6"/>
  <c r="U4632" i="6" s="1"/>
  <c r="T4568" i="6"/>
  <c r="U4568" i="6" s="1"/>
  <c r="T4552" i="6"/>
  <c r="U4552" i="6" s="1"/>
  <c r="T4153" i="6"/>
  <c r="U4153" i="6" s="1"/>
  <c r="T4869" i="6"/>
  <c r="U4869" i="6" s="1"/>
  <c r="T2721" i="6"/>
  <c r="U2721" i="6" s="1"/>
  <c r="T3717" i="6"/>
  <c r="U3717" i="6" s="1"/>
  <c r="T2705" i="6"/>
  <c r="U2705" i="6" s="1"/>
  <c r="T2714" i="6"/>
  <c r="U2714" i="6" s="1"/>
  <c r="T2977" i="6"/>
  <c r="U2977" i="6" s="1"/>
  <c r="T2841" i="6"/>
  <c r="U2841" i="6" s="1"/>
  <c r="T2678" i="6"/>
  <c r="U2678" i="6" s="1"/>
  <c r="T2493" i="6"/>
  <c r="U2493" i="6" s="1"/>
  <c r="T2333" i="6"/>
  <c r="U2333" i="6" s="1"/>
  <c r="T4918" i="6"/>
  <c r="U4918" i="6" s="1"/>
  <c r="T4726" i="6"/>
  <c r="U4726" i="6" s="1"/>
  <c r="T4522" i="6"/>
  <c r="U4522" i="6" s="1"/>
  <c r="T4366" i="6"/>
  <c r="U4366" i="6" s="1"/>
  <c r="T4778" i="6"/>
  <c r="U4778" i="6" s="1"/>
  <c r="T4618" i="6"/>
  <c r="U4618" i="6" s="1"/>
  <c r="T4338" i="6"/>
  <c r="U4338" i="6" s="1"/>
  <c r="T4406" i="6"/>
  <c r="U4406" i="6" s="1"/>
  <c r="T4192" i="6"/>
  <c r="U4192" i="6" s="1"/>
  <c r="T4045" i="6"/>
  <c r="U4045" i="6" s="1"/>
  <c r="T4086" i="6"/>
  <c r="U4086" i="6" s="1"/>
  <c r="T3990" i="6"/>
  <c r="U3990" i="6" s="1"/>
  <c r="T3894" i="6"/>
  <c r="U3894" i="6" s="1"/>
  <c r="T3830" i="6"/>
  <c r="U3830" i="6" s="1"/>
  <c r="T4097" i="6"/>
  <c r="U4097" i="6" s="1"/>
  <c r="T3905" i="6"/>
  <c r="U3905" i="6" s="1"/>
  <c r="T4096" i="6"/>
  <c r="U4096" i="6" s="1"/>
  <c r="T4048" i="6"/>
  <c r="U4048" i="6" s="1"/>
  <c r="T4000" i="6"/>
  <c r="U4000" i="6" s="1"/>
  <c r="T3952" i="6"/>
  <c r="U3952" i="6" s="1"/>
  <c r="T3904" i="6"/>
  <c r="U3904" i="6" s="1"/>
  <c r="T3856" i="6"/>
  <c r="U3856" i="6" s="1"/>
  <c r="T3807" i="6"/>
  <c r="U3807" i="6" s="1"/>
  <c r="T3437" i="6"/>
  <c r="U3437" i="6" s="1"/>
  <c r="T3689" i="6"/>
  <c r="U3689" i="6" s="1"/>
  <c r="T3583" i="6"/>
  <c r="U3583" i="6" s="1"/>
  <c r="T3455" i="6"/>
  <c r="U3455" i="6" s="1"/>
  <c r="T3697" i="6"/>
  <c r="U3697" i="6" s="1"/>
  <c r="T3591" i="6"/>
  <c r="U3591" i="6" s="1"/>
  <c r="T3463" i="6"/>
  <c r="U3463" i="6" s="1"/>
  <c r="T2485" i="6"/>
  <c r="U2485" i="6" s="1"/>
  <c r="T2516" i="6"/>
  <c r="U2516" i="6" s="1"/>
  <c r="T2468" i="6"/>
  <c r="U2468" i="6" s="1"/>
  <c r="T2400" i="6"/>
  <c r="U2400" i="6" s="1"/>
  <c r="T2287" i="6"/>
  <c r="U2287" i="6" s="1"/>
  <c r="T4386" i="6"/>
  <c r="U4386" i="6" s="1"/>
  <c r="T3076" i="6"/>
  <c r="U3076" i="6" s="1"/>
  <c r="T3060" i="6"/>
  <c r="U3060" i="6" s="1"/>
  <c r="T2995" i="6"/>
  <c r="U2995" i="6" s="1"/>
  <c r="T2605" i="6"/>
  <c r="U2605" i="6" s="1"/>
  <c r="T2597" i="6"/>
  <c r="U2597" i="6" s="1"/>
  <c r="T2589" i="6"/>
  <c r="U2589" i="6" s="1"/>
  <c r="T2581" i="6"/>
  <c r="U2581" i="6" s="1"/>
  <c r="T2573" i="6"/>
  <c r="U2573" i="6" s="1"/>
  <c r="T2565" i="6"/>
  <c r="U2565" i="6" s="1"/>
  <c r="T2557" i="6"/>
  <c r="U2557" i="6" s="1"/>
  <c r="T2505" i="6"/>
  <c r="U2505" i="6" s="1"/>
  <c r="T2441" i="6"/>
  <c r="U2441" i="6" s="1"/>
  <c r="T2660" i="6"/>
  <c r="U2660" i="6" s="1"/>
  <c r="T2644" i="6"/>
  <c r="U2644" i="6" s="1"/>
  <c r="T2629" i="6"/>
  <c r="U2629" i="6" s="1"/>
  <c r="T2497" i="6"/>
  <c r="U2497" i="6" s="1"/>
  <c r="T2433" i="6"/>
  <c r="U2433" i="6" s="1"/>
  <c r="T2376" i="6"/>
  <c r="U2376" i="6" s="1"/>
  <c r="T2360" i="6"/>
  <c r="U2360" i="6" s="1"/>
  <c r="T2326" i="6"/>
  <c r="U2326" i="6" s="1"/>
  <c r="T2689" i="6"/>
  <c r="U2689" i="6" s="1"/>
  <c r="T2963" i="6"/>
  <c r="U2963" i="6" s="1"/>
  <c r="T3933" i="6"/>
  <c r="U3933" i="6" s="1"/>
  <c r="T3869" i="6"/>
  <c r="U3869" i="6" s="1"/>
  <c r="T3838" i="6"/>
  <c r="U3838" i="6" s="1"/>
  <c r="T4049" i="6"/>
  <c r="U4049" i="6" s="1"/>
  <c r="T3985" i="6"/>
  <c r="U3985" i="6" s="1"/>
  <c r="T3921" i="6"/>
  <c r="U3921" i="6" s="1"/>
  <c r="T3857" i="6"/>
  <c r="U3857" i="6" s="1"/>
  <c r="T1681" i="6"/>
  <c r="U1681" i="6" s="1"/>
  <c r="T2134" i="6"/>
  <c r="U2134" i="6" s="1"/>
  <c r="T2077" i="6"/>
  <c r="U2077" i="6" s="1"/>
  <c r="T1968" i="6"/>
  <c r="U1968" i="6" s="1"/>
  <c r="T1950" i="6"/>
  <c r="U1950" i="6" s="1"/>
  <c r="T1672" i="6"/>
  <c r="U1672" i="6" s="1"/>
  <c r="T2168" i="6"/>
  <c r="U2168" i="6" s="1"/>
  <c r="T1784" i="6"/>
  <c r="U1784" i="6" s="1"/>
  <c r="T2294" i="6"/>
  <c r="U2294" i="6" s="1"/>
  <c r="T2100" i="6"/>
  <c r="U2100" i="6" s="1"/>
  <c r="T2142" i="6"/>
  <c r="U2142" i="6" s="1"/>
  <c r="T2227" i="6"/>
  <c r="U2227" i="6" s="1"/>
  <c r="T1910" i="6"/>
  <c r="U1910" i="6" s="1"/>
  <c r="T2093" i="6"/>
  <c r="U2093" i="6" s="1"/>
  <c r="T1853" i="6"/>
  <c r="U1853" i="6" s="1"/>
  <c r="T4910" i="6"/>
  <c r="U4910" i="6" s="1"/>
  <c r="T4702" i="6"/>
  <c r="U4702" i="6" s="1"/>
  <c r="T4442" i="6"/>
  <c r="U4442" i="6" s="1"/>
  <c r="T4690" i="6"/>
  <c r="U4690" i="6" s="1"/>
  <c r="T4450" i="6"/>
  <c r="U4450" i="6" s="1"/>
  <c r="T4278" i="6"/>
  <c r="U4278" i="6" s="1"/>
  <c r="T4809" i="6"/>
  <c r="U4809" i="6" s="1"/>
  <c r="T4745" i="6"/>
  <c r="U4745" i="6" s="1"/>
  <c r="T4681" i="6"/>
  <c r="U4681" i="6" s="1"/>
  <c r="T4617" i="6"/>
  <c r="U4617" i="6" s="1"/>
  <c r="T4537" i="6"/>
  <c r="U4537" i="6" s="1"/>
  <c r="T4473" i="6"/>
  <c r="U4473" i="6" s="1"/>
  <c r="T4409" i="6"/>
  <c r="U4409" i="6" s="1"/>
  <c r="T4345" i="6"/>
  <c r="U4345" i="6" s="1"/>
  <c r="T4281" i="6"/>
  <c r="U4281" i="6" s="1"/>
  <c r="T4217" i="6"/>
  <c r="U4217" i="6" s="1"/>
  <c r="T4140" i="6"/>
  <c r="U4140" i="6" s="1"/>
  <c r="T4005" i="6"/>
  <c r="U4005" i="6" s="1"/>
  <c r="T3877" i="6"/>
  <c r="U3877" i="6" s="1"/>
  <c r="T4195" i="6"/>
  <c r="U4195" i="6" s="1"/>
  <c r="T4131" i="6"/>
  <c r="U4131" i="6" s="1"/>
  <c r="T3986" i="6"/>
  <c r="U3986" i="6" s="1"/>
  <c r="T3699" i="6"/>
  <c r="U3699" i="6" s="1"/>
  <c r="T3503" i="6"/>
  <c r="U3503" i="6" s="1"/>
  <c r="T3749" i="6"/>
  <c r="U3749" i="6" s="1"/>
  <c r="T3541" i="6"/>
  <c r="U3541" i="6" s="1"/>
  <c r="T3639" i="6"/>
  <c r="U3639" i="6" s="1"/>
  <c r="T3511" i="6"/>
  <c r="U3511" i="6" s="1"/>
  <c r="T3324" i="6"/>
  <c r="U3324" i="6" s="1"/>
  <c r="T3260" i="6"/>
  <c r="U3260" i="6" s="1"/>
  <c r="T3196" i="6"/>
  <c r="U3196" i="6" s="1"/>
  <c r="T3132" i="6"/>
  <c r="U3132" i="6" s="1"/>
  <c r="T3068" i="6"/>
  <c r="U3068" i="6" s="1"/>
  <c r="T3042" i="6"/>
  <c r="U3042" i="6" s="1"/>
  <c r="T3026" i="6"/>
  <c r="U3026" i="6" s="1"/>
  <c r="T2955" i="6"/>
  <c r="U2955" i="6" s="1"/>
  <c r="T2537" i="6"/>
  <c r="U2537" i="6" s="1"/>
  <c r="T2351" i="6"/>
  <c r="U2351" i="6" s="1"/>
  <c r="T4145" i="6"/>
  <c r="U4145" i="6" s="1"/>
  <c r="T4544" i="6"/>
  <c r="U4544" i="6" s="1"/>
  <c r="T4480" i="6"/>
  <c r="U4480" i="6" s="1"/>
  <c r="T4416" i="6"/>
  <c r="U4416" i="6" s="1"/>
  <c r="T4352" i="6"/>
  <c r="U4352" i="6" s="1"/>
  <c r="T4127" i="6"/>
  <c r="U4127" i="6" s="1"/>
  <c r="T3771" i="6"/>
  <c r="U3771" i="6" s="1"/>
  <c r="T3704" i="6"/>
  <c r="U3704" i="6" s="1"/>
  <c r="T3726" i="6"/>
  <c r="U3726" i="6" s="1"/>
  <c r="T3580" i="6"/>
  <c r="U3580" i="6" s="1"/>
  <c r="T3452" i="6"/>
  <c r="U3452" i="6" s="1"/>
  <c r="T3138" i="6"/>
  <c r="U3138" i="6" s="1"/>
  <c r="T3198" i="6"/>
  <c r="U3198" i="6" s="1"/>
  <c r="T2681" i="6"/>
  <c r="U2681" i="6" s="1"/>
  <c r="T2805" i="6"/>
  <c r="U2805" i="6" s="1"/>
  <c r="T3281" i="6"/>
  <c r="U3281" i="6" s="1"/>
  <c r="T3233" i="6"/>
  <c r="U3233" i="6" s="1"/>
  <c r="T3169" i="6"/>
  <c r="U3169" i="6" s="1"/>
  <c r="T3073" i="6"/>
  <c r="U3073" i="6" s="1"/>
  <c r="T2833" i="6"/>
  <c r="U2833" i="6" s="1"/>
  <c r="T2876" i="6"/>
  <c r="U2876" i="6" s="1"/>
  <c r="T2828" i="6"/>
  <c r="U2828" i="6" s="1"/>
  <c r="T2748" i="6"/>
  <c r="U2748" i="6" s="1"/>
  <c r="T2684" i="6"/>
  <c r="U2684" i="6" s="1"/>
  <c r="T2615" i="6"/>
  <c r="U2615" i="6" s="1"/>
  <c r="T2583" i="6"/>
  <c r="U2583" i="6" s="1"/>
  <c r="T2529" i="6"/>
  <c r="U2529" i="6" s="1"/>
  <c r="T2423" i="6"/>
  <c r="U2423" i="6" s="1"/>
  <c r="T4888" i="6"/>
  <c r="U4888" i="6" s="1"/>
  <c r="T4840" i="6"/>
  <c r="U4840" i="6" s="1"/>
  <c r="T4792" i="6"/>
  <c r="U4792" i="6" s="1"/>
  <c r="T4728" i="6"/>
  <c r="U4728" i="6" s="1"/>
  <c r="T4664" i="6"/>
  <c r="U4664" i="6" s="1"/>
  <c r="T4600" i="6"/>
  <c r="U4600" i="6" s="1"/>
  <c r="T4917" i="6"/>
  <c r="U4917" i="6" s="1"/>
  <c r="T4853" i="6"/>
  <c r="U4853" i="6" s="1"/>
  <c r="T4821" i="6"/>
  <c r="U4821" i="6" s="1"/>
  <c r="T2657" i="6"/>
  <c r="U2657" i="6" s="1"/>
  <c r="T2641" i="6"/>
  <c r="U2641" i="6" s="1"/>
  <c r="T2813" i="6"/>
  <c r="U2813" i="6" s="1"/>
  <c r="T2650" i="6"/>
  <c r="U2650" i="6" s="1"/>
  <c r="T4822" i="6"/>
  <c r="U4822" i="6" s="1"/>
  <c r="T4662" i="6"/>
  <c r="U4662" i="6" s="1"/>
  <c r="T4394" i="6"/>
  <c r="U4394" i="6" s="1"/>
  <c r="T4842" i="6"/>
  <c r="U4842" i="6" s="1"/>
  <c r="T4682" i="6"/>
  <c r="U4682" i="6" s="1"/>
  <c r="T4466" i="6"/>
  <c r="U4466" i="6" s="1"/>
  <c r="T4128" i="6"/>
  <c r="U4128" i="6" s="1"/>
  <c r="T3917" i="6"/>
  <c r="U3917" i="6" s="1"/>
  <c r="T4054" i="6"/>
  <c r="U4054" i="6" s="1"/>
  <c r="T3958" i="6"/>
  <c r="U3958" i="6" s="1"/>
  <c r="T3862" i="6"/>
  <c r="U3862" i="6" s="1"/>
  <c r="T4033" i="6"/>
  <c r="U4033" i="6" s="1"/>
  <c r="T3841" i="6"/>
  <c r="U3841" i="6" s="1"/>
  <c r="T4080" i="6"/>
  <c r="U4080" i="6" s="1"/>
  <c r="T4032" i="6"/>
  <c r="U4032" i="6" s="1"/>
  <c r="T3984" i="6"/>
  <c r="U3984" i="6" s="1"/>
  <c r="T3936" i="6"/>
  <c r="U3936" i="6" s="1"/>
  <c r="T3888" i="6"/>
  <c r="U3888" i="6" s="1"/>
  <c r="T3840" i="6"/>
  <c r="U3840" i="6" s="1"/>
  <c r="T3778" i="6"/>
  <c r="U3778" i="6" s="1"/>
  <c r="T3693" i="6"/>
  <c r="U3693" i="6" s="1"/>
  <c r="T3565" i="6"/>
  <c r="U3565" i="6" s="1"/>
  <c r="T3561" i="6"/>
  <c r="U3561" i="6" s="1"/>
  <c r="T3433" i="6"/>
  <c r="U3433" i="6" s="1"/>
  <c r="T3725" i="6"/>
  <c r="U3725" i="6" s="1"/>
  <c r="T3621" i="6"/>
  <c r="U3621" i="6" s="1"/>
  <c r="T3493" i="6"/>
  <c r="U3493" i="6" s="1"/>
  <c r="T3569" i="6"/>
  <c r="U3569" i="6" s="1"/>
  <c r="T2500" i="6"/>
  <c r="U2500" i="6" s="1"/>
  <c r="T2452" i="6"/>
  <c r="U2452" i="6" s="1"/>
  <c r="T2380" i="6"/>
  <c r="U2380" i="6" s="1"/>
  <c r="T4538" i="6"/>
  <c r="U4538" i="6" s="1"/>
  <c r="T3577" i="6"/>
  <c r="U3577" i="6" s="1"/>
  <c r="T4224" i="6"/>
  <c r="U4224" i="6" s="1"/>
  <c r="T4201" i="6"/>
  <c r="U4201" i="6" s="1"/>
  <c r="T4137" i="6"/>
  <c r="U4137" i="6" s="1"/>
  <c r="T4913" i="6"/>
  <c r="U4913" i="6" s="1"/>
  <c r="T4897" i="6"/>
  <c r="U4897" i="6" s="1"/>
  <c r="T4881" i="6"/>
  <c r="U4881" i="6" s="1"/>
  <c r="T4865" i="6"/>
  <c r="U4865" i="6" s="1"/>
  <c r="T4849" i="6"/>
  <c r="U4849" i="6" s="1"/>
  <c r="T4769" i="6"/>
  <c r="U4769" i="6" s="1"/>
  <c r="T3620" i="6"/>
  <c r="U3620" i="6" s="1"/>
  <c r="T3492" i="6"/>
  <c r="U3492" i="6" s="1"/>
  <c r="T3050" i="6"/>
  <c r="U3050" i="6" s="1"/>
  <c r="T3305" i="6"/>
  <c r="U3305" i="6" s="1"/>
  <c r="T4556" i="6"/>
  <c r="U4556" i="6" s="1"/>
  <c r="T4161" i="6"/>
  <c r="U4161" i="6" s="1"/>
  <c r="T4300" i="6"/>
  <c r="U4300" i="6" s="1"/>
  <c r="T3118" i="6"/>
  <c r="U3118" i="6" s="1"/>
  <c r="T3054" i="6"/>
  <c r="U3054" i="6" s="1"/>
  <c r="T2907" i="6"/>
  <c r="U2907" i="6" s="1"/>
  <c r="T2891" i="6"/>
  <c r="U2891" i="6" s="1"/>
  <c r="T2875" i="6"/>
  <c r="U2875" i="6" s="1"/>
  <c r="T2859" i="6"/>
  <c r="U2859" i="6" s="1"/>
  <c r="T2843" i="6"/>
  <c r="U2843" i="6" s="1"/>
  <c r="T2827" i="6"/>
  <c r="U2827" i="6" s="1"/>
  <c r="T2811" i="6"/>
  <c r="U2811" i="6" s="1"/>
  <c r="T2795" i="6"/>
  <c r="U2795" i="6" s="1"/>
  <c r="T2779" i="6"/>
  <c r="U2779" i="6" s="1"/>
  <c r="T2667" i="6"/>
  <c r="U2667" i="6" s="1"/>
  <c r="T2651" i="6"/>
  <c r="U2651" i="6" s="1"/>
  <c r="T2254" i="6"/>
  <c r="U2254" i="6" s="1"/>
  <c r="T2214" i="6"/>
  <c r="U2214" i="6" s="1"/>
  <c r="T2031" i="6"/>
  <c r="U2031" i="6" s="1"/>
  <c r="T2049" i="6"/>
  <c r="U2049" i="6" s="1"/>
  <c r="T1927" i="6"/>
  <c r="U1927" i="6" s="1"/>
  <c r="T1863" i="6"/>
  <c r="U1863" i="6" s="1"/>
  <c r="T1517" i="6"/>
  <c r="U1517" i="6" s="1"/>
  <c r="T1550" i="6"/>
  <c r="U1550" i="6" s="1"/>
  <c r="T2035" i="6"/>
  <c r="U2035" i="6" s="1"/>
  <c r="T2015" i="6"/>
  <c r="U2015" i="6" s="1"/>
  <c r="T1717" i="6"/>
  <c r="U1717" i="6" s="1"/>
  <c r="T1733" i="6"/>
  <c r="U1733" i="6" s="1"/>
  <c r="T1635" i="6"/>
  <c r="U1635" i="6" s="1"/>
  <c r="T1497" i="6"/>
  <c r="U1497" i="6" s="1"/>
  <c r="T1469" i="6"/>
  <c r="U1469" i="6" s="1"/>
  <c r="T1310" i="6"/>
  <c r="U1310" i="6" s="1"/>
  <c r="T455" i="6"/>
  <c r="U455" i="6" s="1"/>
  <c r="U3041" i="6" l="1"/>
  <c r="U2313" i="6"/>
  <c r="S45" i="6"/>
  <c r="S1417" i="6"/>
  <c r="T1417" i="6" s="1"/>
  <c r="U1417" i="6" s="1"/>
  <c r="S1017" i="6"/>
  <c r="T1017" i="6" s="1"/>
  <c r="U1017" i="6" s="1"/>
  <c r="S853" i="6"/>
  <c r="T853" i="6" s="1"/>
  <c r="U853" i="6" s="1"/>
  <c r="S573" i="6"/>
  <c r="T573" i="6" s="1"/>
  <c r="U573" i="6" s="1"/>
  <c r="S373" i="6"/>
  <c r="T373" i="6" s="1"/>
  <c r="U373" i="6" s="1"/>
  <c r="S333" i="6"/>
  <c r="T333" i="6" s="1"/>
  <c r="U333" i="6" s="1"/>
  <c r="S293" i="6"/>
  <c r="T293" i="6" s="1"/>
  <c r="U293" i="6" s="1"/>
  <c r="S257" i="6"/>
  <c r="T257" i="6" s="1"/>
  <c r="U257" i="6" s="1"/>
  <c r="S137" i="6"/>
  <c r="T137" i="6" s="1"/>
  <c r="U137" i="6" s="1"/>
  <c r="S1381" i="6"/>
  <c r="T1381" i="6" s="1"/>
  <c r="U1381" i="6" s="1"/>
  <c r="S985" i="6"/>
  <c r="T985" i="6" s="1"/>
  <c r="U985" i="6" s="1"/>
  <c r="S797" i="6"/>
  <c r="T797" i="6" s="1"/>
  <c r="U797" i="6" s="1"/>
  <c r="S517" i="6"/>
  <c r="T517" i="6" s="1"/>
  <c r="U517" i="6" s="1"/>
  <c r="S1191" i="6"/>
  <c r="T1191" i="6" s="1"/>
  <c r="U1191" i="6" s="1"/>
  <c r="S1159" i="6"/>
  <c r="T1159" i="6" s="1"/>
  <c r="U1159" i="6" s="1"/>
  <c r="S1127" i="6"/>
  <c r="T1127" i="6" s="1"/>
  <c r="U1127" i="6" s="1"/>
  <c r="S1095" i="6"/>
  <c r="T1095" i="6" s="1"/>
  <c r="U1095" i="6" s="1"/>
  <c r="S1063" i="6"/>
  <c r="T1063" i="6" s="1"/>
  <c r="U1063" i="6" s="1"/>
  <c r="S1031" i="6"/>
  <c r="T1031" i="6" s="1"/>
  <c r="U1031" i="6" s="1"/>
  <c r="S999" i="6"/>
  <c r="T999" i="6" s="1"/>
  <c r="U999" i="6" s="1"/>
  <c r="S967" i="6"/>
  <c r="T967" i="6" s="1"/>
  <c r="U967" i="6" s="1"/>
  <c r="S883" i="6"/>
  <c r="T883" i="6" s="1"/>
  <c r="U883" i="6" s="1"/>
  <c r="S851" i="6"/>
  <c r="T851" i="6" s="1"/>
  <c r="U851" i="6" s="1"/>
  <c r="S819" i="6"/>
  <c r="T819" i="6" s="1"/>
  <c r="U819" i="6" s="1"/>
  <c r="S787" i="6"/>
  <c r="T787" i="6" s="1"/>
  <c r="U787" i="6" s="1"/>
  <c r="S929" i="6"/>
  <c r="T929" i="6" s="1"/>
  <c r="U929" i="6" s="1"/>
  <c r="S273" i="6"/>
  <c r="T273" i="6" s="1"/>
  <c r="U273" i="6" s="1"/>
  <c r="S1138" i="6"/>
  <c r="T1138" i="6" s="1"/>
  <c r="U1138" i="6" s="1"/>
  <c r="S518" i="6"/>
  <c r="T518" i="6" s="1"/>
  <c r="U518" i="6" s="1"/>
  <c r="S486" i="6"/>
  <c r="T486" i="6" s="1"/>
  <c r="U486" i="6" s="1"/>
  <c r="S450" i="6"/>
  <c r="T450" i="6" s="1"/>
  <c r="U450" i="6" s="1"/>
  <c r="S1061" i="6"/>
  <c r="T1061" i="6" s="1"/>
  <c r="U1061" i="6" s="1"/>
  <c r="S905" i="6"/>
  <c r="T905" i="6" s="1"/>
  <c r="U905" i="6" s="1"/>
  <c r="S353" i="6"/>
  <c r="T353" i="6" s="1"/>
  <c r="U353" i="6" s="1"/>
  <c r="S305" i="6"/>
  <c r="T305" i="6" s="1"/>
  <c r="U305" i="6" s="1"/>
  <c r="S269" i="6"/>
  <c r="T269" i="6" s="1"/>
  <c r="U269" i="6" s="1"/>
  <c r="S97" i="6"/>
  <c r="T97" i="6" s="1"/>
  <c r="U97" i="6" s="1"/>
  <c r="S921" i="6"/>
  <c r="T921" i="6" s="1"/>
  <c r="U921" i="6" s="1"/>
  <c r="S501" i="6"/>
  <c r="T501" i="6" s="1"/>
  <c r="U501" i="6" s="1"/>
  <c r="S1187" i="6"/>
  <c r="T1187" i="6" s="1"/>
  <c r="U1187" i="6" s="1"/>
  <c r="S1155" i="6"/>
  <c r="T1155" i="6" s="1"/>
  <c r="U1155" i="6" s="1"/>
  <c r="S1123" i="6"/>
  <c r="T1123" i="6" s="1"/>
  <c r="U1123" i="6" s="1"/>
  <c r="S1091" i="6"/>
  <c r="T1091" i="6" s="1"/>
  <c r="U1091" i="6" s="1"/>
  <c r="S1059" i="6"/>
  <c r="T1059" i="6" s="1"/>
  <c r="U1059" i="6" s="1"/>
  <c r="S1027" i="6"/>
  <c r="T1027" i="6" s="1"/>
  <c r="U1027" i="6" s="1"/>
  <c r="S995" i="6"/>
  <c r="T995" i="6" s="1"/>
  <c r="U995" i="6" s="1"/>
  <c r="S911" i="6"/>
  <c r="T911" i="6" s="1"/>
  <c r="U911" i="6" s="1"/>
  <c r="S879" i="6"/>
  <c r="T879" i="6" s="1"/>
  <c r="U879" i="6" s="1"/>
  <c r="S847" i="6"/>
  <c r="T847" i="6" s="1"/>
  <c r="U847" i="6" s="1"/>
  <c r="S815" i="6"/>
  <c r="T815" i="6" s="1"/>
  <c r="U815" i="6" s="1"/>
  <c r="S739" i="6"/>
  <c r="T739" i="6" s="1"/>
  <c r="U739" i="6" s="1"/>
  <c r="S1069" i="6"/>
  <c r="T1069" i="6" s="1"/>
  <c r="U1069" i="6" s="1"/>
  <c r="S913" i="6"/>
  <c r="T913" i="6" s="1"/>
  <c r="U913" i="6" s="1"/>
  <c r="S793" i="6"/>
  <c r="T793" i="6" s="1"/>
  <c r="U793" i="6" s="1"/>
  <c r="S514" i="6"/>
  <c r="T514" i="6" s="1"/>
  <c r="U514" i="6" s="1"/>
  <c r="S482" i="6"/>
  <c r="T482" i="6" s="1"/>
  <c r="U482" i="6" s="1"/>
  <c r="S226" i="6"/>
  <c r="T226" i="6" s="1"/>
  <c r="U226" i="6" s="1"/>
  <c r="S114" i="6"/>
  <c r="T114" i="6" s="1"/>
  <c r="U114" i="6" s="1"/>
  <c r="S1385" i="6"/>
  <c r="T1385" i="6" s="1"/>
  <c r="U1385" i="6" s="1"/>
  <c r="S981" i="6"/>
  <c r="T981" i="6" s="1"/>
  <c r="U981" i="6" s="1"/>
  <c r="S549" i="6"/>
  <c r="T549" i="6" s="1"/>
  <c r="U549" i="6" s="1"/>
  <c r="S365" i="6"/>
  <c r="T365" i="6" s="1"/>
  <c r="U365" i="6" s="1"/>
  <c r="S321" i="6"/>
  <c r="T321" i="6" s="1"/>
  <c r="U321" i="6" s="1"/>
  <c r="S285" i="6"/>
  <c r="T285" i="6" s="1"/>
  <c r="U285" i="6" s="1"/>
  <c r="S249" i="6"/>
  <c r="T249" i="6" s="1"/>
  <c r="U249" i="6" s="1"/>
  <c r="S109" i="6"/>
  <c r="T109" i="6" s="1"/>
  <c r="U109" i="6" s="1"/>
  <c r="S1353" i="6"/>
  <c r="T1353" i="6" s="1"/>
  <c r="U1353" i="6" s="1"/>
  <c r="S62" i="6"/>
  <c r="T62" i="6" s="1"/>
  <c r="U62" i="6" s="1"/>
  <c r="S1183" i="6"/>
  <c r="T1183" i="6" s="1"/>
  <c r="U1183" i="6" s="1"/>
  <c r="S1119" i="6"/>
  <c r="T1119" i="6" s="1"/>
  <c r="U1119" i="6" s="1"/>
  <c r="S1087" i="6"/>
  <c r="T1087" i="6" s="1"/>
  <c r="U1087" i="6" s="1"/>
  <c r="S1055" i="6"/>
  <c r="T1055" i="6" s="1"/>
  <c r="U1055" i="6" s="1"/>
  <c r="S1023" i="6"/>
  <c r="T1023" i="6" s="1"/>
  <c r="U1023" i="6" s="1"/>
  <c r="S991" i="6"/>
  <c r="T991" i="6" s="1"/>
  <c r="U991" i="6" s="1"/>
  <c r="S907" i="6"/>
  <c r="T907" i="6" s="1"/>
  <c r="U907" i="6" s="1"/>
  <c r="S875" i="6"/>
  <c r="T875" i="6" s="1"/>
  <c r="U875" i="6" s="1"/>
  <c r="S843" i="6"/>
  <c r="T843" i="6" s="1"/>
  <c r="U843" i="6" s="1"/>
  <c r="S811" i="6"/>
  <c r="T811" i="6" s="1"/>
  <c r="U811" i="6" s="1"/>
  <c r="S363" i="6"/>
  <c r="T363" i="6" s="1"/>
  <c r="U363" i="6" s="1"/>
  <c r="S1053" i="6"/>
  <c r="T1053" i="6" s="1"/>
  <c r="U1053" i="6" s="1"/>
  <c r="S897" i="6"/>
  <c r="T897" i="6" s="1"/>
  <c r="U897" i="6" s="1"/>
  <c r="S761" i="6"/>
  <c r="T761" i="6" s="1"/>
  <c r="U761" i="6" s="1"/>
  <c r="S53" i="6"/>
  <c r="T53" i="6" s="1"/>
  <c r="U53" i="6" s="1"/>
  <c r="S510" i="6"/>
  <c r="T510" i="6" s="1"/>
  <c r="U510" i="6" s="1"/>
  <c r="S222" i="6"/>
  <c r="T222" i="6" s="1"/>
  <c r="U222" i="6" s="1"/>
  <c r="S1465" i="6"/>
  <c r="T1465" i="6" s="1"/>
  <c r="U1465" i="6" s="1"/>
  <c r="S1349" i="6"/>
  <c r="T1349" i="6" s="1"/>
  <c r="U1349" i="6" s="1"/>
  <c r="S917" i="6"/>
  <c r="T917" i="6" s="1"/>
  <c r="U917" i="6" s="1"/>
  <c r="S789" i="6"/>
  <c r="T789" i="6" s="1"/>
  <c r="U789" i="6" s="1"/>
  <c r="S429" i="6"/>
  <c r="T429" i="6" s="1"/>
  <c r="U429" i="6" s="1"/>
  <c r="S357" i="6"/>
  <c r="T357" i="6" s="1"/>
  <c r="U357" i="6" s="1"/>
  <c r="S309" i="6"/>
  <c r="T309" i="6" s="1"/>
  <c r="U309" i="6" s="1"/>
  <c r="S277" i="6"/>
  <c r="T277" i="6" s="1"/>
  <c r="U277" i="6" s="1"/>
  <c r="S157" i="6"/>
  <c r="T157" i="6" s="1"/>
  <c r="U157" i="6" s="1"/>
  <c r="S101" i="6"/>
  <c r="T101" i="6" s="1"/>
  <c r="U101" i="6" s="1"/>
  <c r="S1049" i="6"/>
  <c r="T1049" i="6" s="1"/>
  <c r="U1049" i="6" s="1"/>
  <c r="S589" i="6"/>
  <c r="T589" i="6" s="1"/>
  <c r="U589" i="6" s="1"/>
  <c r="S1207" i="6"/>
  <c r="T1207" i="6" s="1"/>
  <c r="U1207" i="6" s="1"/>
  <c r="S1175" i="6"/>
  <c r="T1175" i="6" s="1"/>
  <c r="U1175" i="6" s="1"/>
  <c r="S1143" i="6"/>
  <c r="T1143" i="6" s="1"/>
  <c r="U1143" i="6" s="1"/>
  <c r="S1111" i="6"/>
  <c r="T1111" i="6" s="1"/>
  <c r="U1111" i="6" s="1"/>
  <c r="S1079" i="6"/>
  <c r="T1079" i="6" s="1"/>
  <c r="U1079" i="6" s="1"/>
  <c r="S1047" i="6"/>
  <c r="T1047" i="6" s="1"/>
  <c r="U1047" i="6" s="1"/>
  <c r="S1015" i="6"/>
  <c r="T1015" i="6" s="1"/>
  <c r="U1015" i="6" s="1"/>
  <c r="S983" i="6"/>
  <c r="T983" i="6" s="1"/>
  <c r="U983" i="6" s="1"/>
  <c r="S899" i="6"/>
  <c r="T899" i="6" s="1"/>
  <c r="U899" i="6" s="1"/>
  <c r="S867" i="6"/>
  <c r="T867" i="6" s="1"/>
  <c r="U867" i="6" s="1"/>
  <c r="S835" i="6"/>
  <c r="T835" i="6" s="1"/>
  <c r="U835" i="6" s="1"/>
  <c r="S803" i="6"/>
  <c r="T803" i="6" s="1"/>
  <c r="U803" i="6" s="1"/>
  <c r="S355" i="6"/>
  <c r="T355" i="6" s="1"/>
  <c r="U355" i="6" s="1"/>
  <c r="S1021" i="6"/>
  <c r="T1021" i="6" s="1"/>
  <c r="U1021" i="6" s="1"/>
  <c r="S861" i="6"/>
  <c r="T861" i="6" s="1"/>
  <c r="U861" i="6" s="1"/>
  <c r="S597" i="6"/>
  <c r="T597" i="6" s="1"/>
  <c r="U597" i="6" s="1"/>
  <c r="S1170" i="6"/>
  <c r="T1170" i="6" s="1"/>
  <c r="U1170" i="6" s="1"/>
  <c r="S1106" i="6"/>
  <c r="T1106" i="6" s="1"/>
  <c r="U1106" i="6" s="1"/>
  <c r="S502" i="6"/>
  <c r="T502" i="6" s="1"/>
  <c r="U502" i="6" s="1"/>
  <c r="S470" i="6"/>
  <c r="T470" i="6" s="1"/>
  <c r="U470" i="6" s="1"/>
  <c r="S214" i="6"/>
  <c r="T214" i="6" s="1"/>
  <c r="U214" i="6" s="1"/>
  <c r="S1401" i="6"/>
  <c r="T1401" i="6" s="1"/>
  <c r="U1401" i="6" s="1"/>
  <c r="S60" i="6"/>
  <c r="T60" i="6" s="1"/>
  <c r="U60" i="6" s="1"/>
  <c r="S1045" i="6"/>
  <c r="T1045" i="6" s="1"/>
  <c r="U1045" i="6" s="1"/>
  <c r="S889" i="6"/>
  <c r="T889" i="6" s="1"/>
  <c r="U889" i="6" s="1"/>
  <c r="S605" i="6"/>
  <c r="T605" i="6" s="1"/>
  <c r="U605" i="6" s="1"/>
  <c r="S381" i="6"/>
  <c r="T381" i="6" s="1"/>
  <c r="U381" i="6" s="1"/>
  <c r="S301" i="6"/>
  <c r="T301" i="6" s="1"/>
  <c r="U301" i="6" s="1"/>
  <c r="S265" i="6"/>
  <c r="T265" i="6" s="1"/>
  <c r="U265" i="6" s="1"/>
  <c r="S149" i="6"/>
  <c r="T149" i="6" s="1"/>
  <c r="U149" i="6" s="1"/>
  <c r="S93" i="6"/>
  <c r="T93" i="6" s="1"/>
  <c r="U93" i="6" s="1"/>
  <c r="S1413" i="6"/>
  <c r="T1413" i="6" s="1"/>
  <c r="U1413" i="6" s="1"/>
  <c r="S1013" i="6"/>
  <c r="T1013" i="6" s="1"/>
  <c r="U1013" i="6" s="1"/>
  <c r="S561" i="6"/>
  <c r="T561" i="6" s="1"/>
  <c r="U561" i="6" s="1"/>
  <c r="S1199" i="6"/>
  <c r="T1199" i="6" s="1"/>
  <c r="U1199" i="6" s="1"/>
  <c r="S1167" i="6"/>
  <c r="T1167" i="6" s="1"/>
  <c r="U1167" i="6" s="1"/>
  <c r="S1135" i="6"/>
  <c r="T1135" i="6" s="1"/>
  <c r="U1135" i="6" s="1"/>
  <c r="S1103" i="6"/>
  <c r="T1103" i="6" s="1"/>
  <c r="U1103" i="6" s="1"/>
  <c r="S1071" i="6"/>
  <c r="T1071" i="6" s="1"/>
  <c r="U1071" i="6" s="1"/>
  <c r="S1007" i="6"/>
  <c r="T1007" i="6" s="1"/>
  <c r="U1007" i="6" s="1"/>
  <c r="S891" i="6"/>
  <c r="T891" i="6" s="1"/>
  <c r="U891" i="6" s="1"/>
  <c r="S859" i="6"/>
  <c r="T859" i="6" s="1"/>
  <c r="U859" i="6" s="1"/>
  <c r="S827" i="6"/>
  <c r="T827" i="6" s="1"/>
  <c r="U827" i="6" s="1"/>
  <c r="S795" i="6"/>
  <c r="T795" i="6" s="1"/>
  <c r="U795" i="6" s="1"/>
  <c r="S1393" i="6"/>
  <c r="T1393" i="6" s="1"/>
  <c r="U1393" i="6" s="1"/>
  <c r="S993" i="6"/>
  <c r="T993" i="6" s="1"/>
  <c r="U993" i="6" s="1"/>
  <c r="S829" i="6"/>
  <c r="T829" i="6" s="1"/>
  <c r="U829" i="6" s="1"/>
  <c r="S557" i="6"/>
  <c r="T557" i="6" s="1"/>
  <c r="U557" i="6" s="1"/>
  <c r="S1202" i="6"/>
  <c r="T1202" i="6" s="1"/>
  <c r="U1202" i="6" s="1"/>
  <c r="S494" i="6"/>
  <c r="T494" i="6" s="1"/>
  <c r="U494" i="6" s="1"/>
  <c r="S462" i="6"/>
  <c r="T462" i="6" s="1"/>
  <c r="U462" i="6" s="1"/>
  <c r="S206" i="6"/>
  <c r="T206" i="6" s="1"/>
  <c r="U206" i="6" s="1"/>
  <c r="S1369" i="6"/>
  <c r="T1369" i="6" s="1"/>
  <c r="U1369" i="6" s="1"/>
  <c r="S969" i="6"/>
  <c r="T969" i="6" s="1"/>
  <c r="U969" i="6" s="1"/>
  <c r="S801" i="6"/>
  <c r="T801" i="6" s="1"/>
  <c r="U801" i="6" s="1"/>
  <c r="S449" i="6"/>
  <c r="T449" i="6" s="1"/>
  <c r="U449" i="6" s="1"/>
  <c r="S361" i="6"/>
  <c r="T361" i="6" s="1"/>
  <c r="U361" i="6" s="1"/>
  <c r="S281" i="6"/>
  <c r="T281" i="6" s="1"/>
  <c r="U281" i="6" s="1"/>
  <c r="S201" i="6"/>
  <c r="T201" i="6" s="1"/>
  <c r="U201" i="6" s="1"/>
  <c r="S105" i="6"/>
  <c r="T105" i="6" s="1"/>
  <c r="U105" i="6" s="1"/>
  <c r="S1397" i="6"/>
  <c r="T1397" i="6" s="1"/>
  <c r="U1397" i="6" s="1"/>
  <c r="S1001" i="6"/>
  <c r="T1001" i="6" s="1"/>
  <c r="U1001" i="6" s="1"/>
  <c r="S813" i="6"/>
  <c r="T813" i="6" s="1"/>
  <c r="U813" i="6" s="1"/>
  <c r="S545" i="6"/>
  <c r="T545" i="6" s="1"/>
  <c r="U545" i="6" s="1"/>
  <c r="S1163" i="6"/>
  <c r="T1163" i="6" s="1"/>
  <c r="U1163" i="6" s="1"/>
  <c r="S49" i="6"/>
  <c r="T49" i="6" s="1"/>
  <c r="U49" i="6" s="1"/>
  <c r="S1434" i="6"/>
  <c r="T1434" i="6" s="1"/>
  <c r="U1434" i="6" s="1"/>
  <c r="S1230" i="6"/>
  <c r="T1230" i="6" s="1"/>
  <c r="U1230" i="6" s="1"/>
  <c r="S1234" i="6"/>
  <c r="T1234" i="6" s="1"/>
  <c r="U1234" i="6" s="1"/>
  <c r="S1373" i="6"/>
  <c r="T1373" i="6" s="1"/>
  <c r="U1373" i="6" s="1"/>
  <c r="S925" i="6"/>
  <c r="T925" i="6" s="1"/>
  <c r="U925" i="6" s="1"/>
  <c r="S809" i="6"/>
  <c r="T809" i="6" s="1"/>
  <c r="U809" i="6" s="1"/>
  <c r="S553" i="6"/>
  <c r="T553" i="6" s="1"/>
  <c r="U553" i="6" s="1"/>
  <c r="S1412" i="6"/>
  <c r="T1412" i="6" s="1"/>
  <c r="U1412" i="6" s="1"/>
  <c r="S1356" i="6"/>
  <c r="T1356" i="6" s="1"/>
  <c r="U1356" i="6" s="1"/>
  <c r="S752" i="6"/>
  <c r="T752" i="6" s="1"/>
  <c r="U752" i="6" s="1"/>
  <c r="S608" i="6"/>
  <c r="T608" i="6" s="1"/>
  <c r="U608" i="6" s="1"/>
  <c r="S564" i="6"/>
  <c r="T564" i="6" s="1"/>
  <c r="U564" i="6" s="1"/>
  <c r="S348" i="6"/>
  <c r="T348" i="6" s="1"/>
  <c r="U348" i="6" s="1"/>
  <c r="S204" i="6"/>
  <c r="T204" i="6" s="1"/>
  <c r="U204" i="6" s="1"/>
  <c r="S24" i="6"/>
  <c r="T24" i="6" s="1"/>
  <c r="U24" i="6" s="1"/>
  <c r="S170" i="6"/>
  <c r="T170" i="6" s="1"/>
  <c r="U170" i="6" s="1"/>
  <c r="S1290" i="6"/>
  <c r="T1290" i="6" s="1"/>
  <c r="U1290" i="6" s="1"/>
  <c r="S126" i="6"/>
  <c r="T126" i="6" s="1"/>
  <c r="U126" i="6" s="1"/>
  <c r="S142" i="6"/>
  <c r="T142" i="6" s="1"/>
  <c r="U142" i="6" s="1"/>
  <c r="S1220" i="6"/>
  <c r="T1220" i="6" s="1"/>
  <c r="U1220" i="6" s="1"/>
  <c r="S1278" i="6"/>
  <c r="T1278" i="6" s="1"/>
  <c r="U1278" i="6" s="1"/>
  <c r="S1314" i="6"/>
  <c r="T1314" i="6" s="1"/>
  <c r="U1314" i="6" s="1"/>
  <c r="S533" i="6"/>
  <c r="T533" i="6" s="1"/>
  <c r="U533" i="6" s="1"/>
  <c r="S1041" i="6"/>
  <c r="T1041" i="6" s="1"/>
  <c r="U1041" i="6" s="1"/>
  <c r="S877" i="6"/>
  <c r="T877" i="6" s="1"/>
  <c r="U877" i="6" s="1"/>
  <c r="S629" i="6"/>
  <c r="T629" i="6" s="1"/>
  <c r="U629" i="6" s="1"/>
  <c r="S1388" i="6"/>
  <c r="T1388" i="6" s="1"/>
  <c r="U1388" i="6" s="1"/>
  <c r="S784" i="6"/>
  <c r="T784" i="6" s="1"/>
  <c r="U784" i="6" s="1"/>
  <c r="S1232" i="6"/>
  <c r="T1232" i="6" s="1"/>
  <c r="U1232" i="6" s="1"/>
  <c r="U2450" i="6"/>
  <c r="U1897" i="6"/>
  <c r="T1131" i="6"/>
  <c r="U1131" i="6" s="1"/>
  <c r="T1099" i="6"/>
  <c r="U1099" i="6" s="1"/>
  <c r="T1067" i="6"/>
  <c r="U1067" i="6" s="1"/>
  <c r="T1035" i="6"/>
  <c r="U1035" i="6" s="1"/>
  <c r="T1003" i="6"/>
  <c r="U1003" i="6" s="1"/>
  <c r="T971" i="6"/>
  <c r="U971" i="6" s="1"/>
  <c r="T887" i="6"/>
  <c r="U887" i="6" s="1"/>
  <c r="T855" i="6"/>
  <c r="U855" i="6" s="1"/>
  <c r="T823" i="6"/>
  <c r="U823" i="6" s="1"/>
  <c r="T791" i="6"/>
  <c r="U791" i="6" s="1"/>
  <c r="T1377" i="6"/>
  <c r="U1377" i="6" s="1"/>
  <c r="T977" i="6"/>
  <c r="U977" i="6" s="1"/>
  <c r="T821" i="6"/>
  <c r="U821" i="6" s="1"/>
  <c r="T541" i="6"/>
  <c r="U541" i="6" s="1"/>
  <c r="T1194" i="6"/>
  <c r="U1194" i="6" s="1"/>
  <c r="T1142" i="6"/>
  <c r="U1142" i="6" s="1"/>
  <c r="T1078" i="6"/>
  <c r="U1078" i="6" s="1"/>
  <c r="T490" i="6"/>
  <c r="U490" i="6" s="1"/>
  <c r="T166" i="6"/>
  <c r="U166" i="6" s="1"/>
  <c r="T454" i="6"/>
  <c r="U454" i="6" s="1"/>
  <c r="T1262" i="6"/>
  <c r="U1262" i="6" s="1"/>
  <c r="T1322" i="6"/>
  <c r="U1322" i="6" s="1"/>
  <c r="T1242" i="6"/>
  <c r="U1242" i="6" s="1"/>
  <c r="S1270" i="6"/>
  <c r="T1270" i="6" s="1"/>
  <c r="U1270" i="6" s="1"/>
  <c r="S1328" i="6"/>
  <c r="T1328" i="6" s="1"/>
  <c r="U1328" i="6" s="1"/>
  <c r="U3303" i="6"/>
  <c r="S1248" i="6"/>
  <c r="T1248" i="6" s="1"/>
  <c r="U1248" i="6" s="1"/>
  <c r="S1250" i="6"/>
  <c r="T1250" i="6" s="1"/>
  <c r="U1250" i="6" s="1"/>
  <c r="S620" i="6"/>
  <c r="T620" i="6" s="1"/>
  <c r="U620" i="6" s="1"/>
  <c r="U2414" i="6"/>
  <c r="S1304" i="6"/>
  <c r="T1304" i="6" s="1"/>
  <c r="U1304" i="6" s="1"/>
  <c r="S1296" i="6"/>
  <c r="T1296" i="6" s="1"/>
  <c r="U1296" i="6" s="1"/>
  <c r="S588" i="6"/>
  <c r="T588" i="6" s="1"/>
  <c r="U588" i="6" s="1"/>
  <c r="S540" i="6"/>
  <c r="T540" i="6" s="1"/>
  <c r="U540" i="6" s="1"/>
  <c r="S324" i="6"/>
  <c r="T324" i="6" s="1"/>
  <c r="U324" i="6" s="1"/>
  <c r="S100" i="6"/>
  <c r="T100" i="6" s="1"/>
  <c r="U100" i="6" s="1"/>
  <c r="S1236" i="6"/>
  <c r="T1236" i="6" s="1"/>
  <c r="U1236" i="6" s="1"/>
  <c r="S1266" i="6"/>
  <c r="T1266" i="6" s="1"/>
  <c r="U1266" i="6" s="1"/>
  <c r="T740" i="6"/>
  <c r="U740" i="6" s="1"/>
  <c r="T592" i="6"/>
  <c r="U592" i="6" s="1"/>
  <c r="T332" i="6"/>
  <c r="U332" i="6" s="1"/>
  <c r="T108" i="6"/>
  <c r="U108" i="6" s="1"/>
  <c r="T118" i="6"/>
  <c r="U118" i="6" s="1"/>
  <c r="T1338" i="6"/>
  <c r="U1338" i="6" s="1"/>
  <c r="S997" i="6"/>
  <c r="T997" i="6" s="1"/>
  <c r="U997" i="6" s="1"/>
  <c r="S833" i="6"/>
  <c r="T833" i="6" s="1"/>
  <c r="U833" i="6" s="1"/>
  <c r="S565" i="6"/>
  <c r="T565" i="6" s="1"/>
  <c r="U565" i="6" s="1"/>
  <c r="S369" i="6"/>
  <c r="T369" i="6" s="1"/>
  <c r="U369" i="6" s="1"/>
  <c r="S289" i="6"/>
  <c r="T289" i="6" s="1"/>
  <c r="U289" i="6" s="1"/>
  <c r="S253" i="6"/>
  <c r="T253" i="6" s="1"/>
  <c r="U253" i="6" s="1"/>
  <c r="S113" i="6"/>
  <c r="T113" i="6" s="1"/>
  <c r="U113" i="6" s="1"/>
  <c r="S1224" i="6"/>
  <c r="T1224" i="6" s="1"/>
  <c r="U1224" i="6" s="1"/>
  <c r="S529" i="6"/>
  <c r="T529" i="6" s="1"/>
  <c r="U529" i="6" s="1"/>
  <c r="S1214" i="6"/>
  <c r="T1214" i="6" s="1"/>
  <c r="U1214" i="6" s="1"/>
  <c r="S1389" i="6"/>
  <c r="T1389" i="6" s="1"/>
  <c r="U1389" i="6" s="1"/>
  <c r="S973" i="6"/>
  <c r="T973" i="6" s="1"/>
  <c r="U973" i="6" s="1"/>
  <c r="S825" i="6"/>
  <c r="T825" i="6" s="1"/>
  <c r="U825" i="6" s="1"/>
  <c r="S569" i="6"/>
  <c r="T569" i="6" s="1"/>
  <c r="U569" i="6" s="1"/>
  <c r="S63" i="6"/>
  <c r="T63" i="6" s="1"/>
  <c r="U63" i="6" s="1"/>
  <c r="S760" i="6"/>
  <c r="T760" i="6" s="1"/>
  <c r="U760" i="6" s="1"/>
  <c r="S612" i="6"/>
  <c r="T612" i="6" s="1"/>
  <c r="U612" i="6" s="1"/>
  <c r="S572" i="6"/>
  <c r="T572" i="6" s="1"/>
  <c r="U572" i="6" s="1"/>
  <c r="S368" i="6"/>
  <c r="T368" i="6" s="1"/>
  <c r="U368" i="6" s="1"/>
  <c r="S248" i="6"/>
  <c r="T248" i="6" s="1"/>
  <c r="U248" i="6" s="1"/>
  <c r="S88" i="6"/>
  <c r="T88" i="6" s="1"/>
  <c r="U88" i="6" s="1"/>
  <c r="S134" i="6"/>
  <c r="T134" i="6" s="1"/>
  <c r="U134" i="6" s="1"/>
  <c r="S1422" i="6"/>
  <c r="T1422" i="6" s="1"/>
  <c r="U1422" i="6" s="1"/>
  <c r="S1218" i="6"/>
  <c r="T1218" i="6" s="1"/>
  <c r="U1218" i="6" s="1"/>
  <c r="S1312" i="6"/>
  <c r="T1312" i="6" s="1"/>
  <c r="U1312" i="6" s="1"/>
  <c r="S1252" i="6"/>
  <c r="T1252" i="6" s="1"/>
  <c r="U1252" i="6" s="1"/>
  <c r="S1286" i="6"/>
  <c r="T1286" i="6" s="1"/>
  <c r="U1286" i="6" s="1"/>
  <c r="S1025" i="6"/>
  <c r="T1025" i="6" s="1"/>
  <c r="U1025" i="6" s="1"/>
  <c r="S865" i="6"/>
  <c r="T865" i="6" s="1"/>
  <c r="U865" i="6" s="1"/>
  <c r="S617" i="6"/>
  <c r="T617" i="6" s="1"/>
  <c r="U617" i="6" s="1"/>
  <c r="S1380" i="6"/>
  <c r="T1380" i="6" s="1"/>
  <c r="U1380" i="6" s="1"/>
  <c r="S776" i="6"/>
  <c r="T776" i="6" s="1"/>
  <c r="U776" i="6" s="1"/>
  <c r="S384" i="6"/>
  <c r="T384" i="6" s="1"/>
  <c r="U384" i="6" s="1"/>
  <c r="S316" i="6"/>
  <c r="T316" i="6" s="1"/>
  <c r="U316" i="6" s="1"/>
  <c r="S92" i="6"/>
  <c r="T92" i="6" s="1"/>
  <c r="U92" i="6" s="1"/>
  <c r="T1033" i="6"/>
  <c r="U1033" i="6" s="1"/>
  <c r="T873" i="6"/>
  <c r="U873" i="6" s="1"/>
  <c r="T593" i="6"/>
  <c r="U593" i="6" s="1"/>
  <c r="T377" i="6"/>
  <c r="U377" i="6" s="1"/>
  <c r="T337" i="6"/>
  <c r="U337" i="6" s="1"/>
  <c r="T297" i="6"/>
  <c r="U297" i="6" s="1"/>
  <c r="T261" i="6"/>
  <c r="U261" i="6" s="1"/>
  <c r="T89" i="6"/>
  <c r="U89" i="6" s="1"/>
  <c r="T1065" i="6"/>
  <c r="U1065" i="6" s="1"/>
  <c r="T885" i="6"/>
  <c r="U885" i="6" s="1"/>
  <c r="T609" i="6"/>
  <c r="U609" i="6" s="1"/>
  <c r="T1343" i="6"/>
  <c r="U1343" i="6" s="1"/>
  <c r="T1179" i="6"/>
  <c r="U1179" i="6" s="1"/>
  <c r="T1147" i="6"/>
  <c r="U1147" i="6" s="1"/>
  <c r="T1115" i="6"/>
  <c r="U1115" i="6" s="1"/>
  <c r="T1083" i="6"/>
  <c r="U1083" i="6" s="1"/>
  <c r="T1051" i="6"/>
  <c r="U1051" i="6" s="1"/>
  <c r="T1019" i="6"/>
  <c r="U1019" i="6" s="1"/>
  <c r="T987" i="6"/>
  <c r="U987" i="6" s="1"/>
  <c r="T903" i="6"/>
  <c r="U903" i="6" s="1"/>
  <c r="T871" i="6"/>
  <c r="U871" i="6" s="1"/>
  <c r="T839" i="6"/>
  <c r="U839" i="6" s="1"/>
  <c r="T359" i="6"/>
  <c r="U359" i="6" s="1"/>
  <c r="T1037" i="6"/>
  <c r="U1037" i="6" s="1"/>
  <c r="T881" i="6"/>
  <c r="U881" i="6" s="1"/>
  <c r="T613" i="6"/>
  <c r="U613" i="6" s="1"/>
  <c r="T1174" i="6"/>
  <c r="U1174" i="6" s="1"/>
  <c r="T950" i="6"/>
  <c r="U950" i="6" s="1"/>
  <c r="T506" i="6"/>
  <c r="U506" i="6" s="1"/>
  <c r="T474" i="6"/>
  <c r="U474" i="6" s="1"/>
  <c r="T218" i="6"/>
  <c r="U218" i="6" s="1"/>
  <c r="T1420" i="6"/>
  <c r="U1420" i="6" s="1"/>
  <c r="T1316" i="6"/>
  <c r="U1316" i="6" s="1"/>
  <c r="T1330" i="6"/>
  <c r="U1330" i="6" s="1"/>
  <c r="T162" i="6"/>
  <c r="U162" i="6" s="1"/>
  <c r="T1057" i="6"/>
  <c r="U1057" i="6" s="1"/>
  <c r="T893" i="6"/>
  <c r="U893" i="6" s="1"/>
  <c r="T924" i="6"/>
  <c r="U924" i="6" s="1"/>
  <c r="T744" i="6"/>
  <c r="U744" i="6" s="1"/>
  <c r="T556" i="6"/>
  <c r="U556" i="6" s="1"/>
  <c r="T336" i="6"/>
  <c r="U336" i="6" s="1"/>
  <c r="T128" i="6"/>
  <c r="U128" i="6" s="1"/>
  <c r="T45" i="6"/>
  <c r="U45" i="6" s="1"/>
  <c r="T1336" i="6"/>
  <c r="U1336" i="6" s="1"/>
  <c r="T1426" i="6"/>
  <c r="U1426" i="6" s="1"/>
  <c r="T1258" i="6"/>
  <c r="U1258" i="6" s="1"/>
  <c r="T1216" i="6"/>
  <c r="U1216" i="6" s="1"/>
  <c r="T446" i="6"/>
  <c r="U446" i="6" s="1"/>
  <c r="T1282" i="6"/>
  <c r="U1282" i="6" s="1"/>
  <c r="T52" i="6"/>
  <c r="U52" i="6" s="1"/>
  <c r="T1009" i="6"/>
  <c r="U1009" i="6" s="1"/>
  <c r="T849" i="6"/>
  <c r="U849" i="6" s="1"/>
  <c r="T601" i="6"/>
  <c r="U601" i="6" s="1"/>
  <c r="T71" i="6"/>
  <c r="U71" i="6" s="1"/>
  <c r="T1372" i="6"/>
  <c r="U1372" i="6" s="1"/>
  <c r="T768" i="6"/>
  <c r="U768" i="6" s="1"/>
  <c r="T624" i="6"/>
  <c r="U624" i="6" s="1"/>
  <c r="T580" i="6"/>
  <c r="U580" i="6" s="1"/>
  <c r="T536" i="6"/>
  <c r="U536" i="6" s="1"/>
  <c r="T320" i="6"/>
  <c r="U320" i="6" s="1"/>
  <c r="T96" i="6"/>
  <c r="U96" i="6" s="1"/>
  <c r="T1302" i="6"/>
  <c r="U1302" i="6" s="1"/>
  <c r="T1306" i="6"/>
  <c r="U1306" i="6" s="1"/>
  <c r="U3378" i="6"/>
  <c r="U3574" i="6"/>
  <c r="U2233" i="6"/>
  <c r="T3287" i="6"/>
  <c r="U3287" i="6" s="1"/>
  <c r="S1432" i="6"/>
  <c r="T1432" i="6" s="1"/>
  <c r="U1432" i="6" s="1"/>
  <c r="S1430" i="6"/>
  <c r="T1430" i="6" s="1"/>
  <c r="U1430" i="6" s="1"/>
  <c r="S535" i="6"/>
  <c r="T535" i="6" s="1"/>
  <c r="U535" i="6" s="1"/>
  <c r="S1298" i="6"/>
  <c r="T1298" i="6" s="1"/>
  <c r="U1298" i="6" s="1"/>
  <c r="S1357" i="6"/>
  <c r="T1357" i="6" s="1"/>
  <c r="U1357" i="6" s="1"/>
  <c r="S909" i="6"/>
  <c r="T909" i="6" s="1"/>
  <c r="U909" i="6" s="1"/>
  <c r="S777" i="6"/>
  <c r="T777" i="6" s="1"/>
  <c r="U777" i="6" s="1"/>
  <c r="S1404" i="6"/>
  <c r="T1404" i="6" s="1"/>
  <c r="U1404" i="6" s="1"/>
  <c r="S1348" i="6"/>
  <c r="T1348" i="6" s="1"/>
  <c r="U1348" i="6" s="1"/>
  <c r="S748" i="6"/>
  <c r="T748" i="6" s="1"/>
  <c r="U748" i="6" s="1"/>
  <c r="S560" i="6"/>
  <c r="T560" i="6" s="1"/>
  <c r="U560" i="6" s="1"/>
  <c r="S340" i="6"/>
  <c r="T340" i="6" s="1"/>
  <c r="U340" i="6" s="1"/>
  <c r="S136" i="6"/>
  <c r="T136" i="6" s="1"/>
  <c r="U136" i="6" s="1"/>
  <c r="S48" i="6"/>
  <c r="T48" i="6" s="1"/>
  <c r="U48" i="6" s="1"/>
  <c r="S1320" i="6"/>
  <c r="T1320" i="6" s="1"/>
  <c r="U1320" i="6" s="1"/>
  <c r="S1268" i="6"/>
  <c r="T1268" i="6" s="1"/>
  <c r="U1268" i="6" s="1"/>
  <c r="S1294" i="6"/>
  <c r="T1294" i="6" s="1"/>
  <c r="U1294" i="6" s="1"/>
  <c r="S525" i="6"/>
  <c r="T525" i="6" s="1"/>
  <c r="U525" i="6" s="1"/>
  <c r="S41" i="6"/>
  <c r="T41" i="6" s="1"/>
  <c r="U41" i="6" s="1"/>
  <c r="U1893" i="6"/>
  <c r="S1461" i="6"/>
  <c r="T1461" i="6" s="1"/>
  <c r="U1461" i="6" s="1"/>
  <c r="S1029" i="6"/>
  <c r="T1029" i="6" s="1"/>
  <c r="U1029" i="6" s="1"/>
  <c r="S857" i="6"/>
  <c r="T857" i="6" s="1"/>
  <c r="U857" i="6" s="1"/>
  <c r="S1203" i="6"/>
  <c r="T1203" i="6" s="1"/>
  <c r="U1203" i="6" s="1"/>
  <c r="S1171" i="6"/>
  <c r="T1171" i="6" s="1"/>
  <c r="U1171" i="6" s="1"/>
  <c r="S1139" i="6"/>
  <c r="T1139" i="6" s="1"/>
  <c r="U1139" i="6" s="1"/>
  <c r="S1107" i="6"/>
  <c r="T1107" i="6" s="1"/>
  <c r="U1107" i="6" s="1"/>
  <c r="S1075" i="6"/>
  <c r="T1075" i="6" s="1"/>
  <c r="U1075" i="6" s="1"/>
  <c r="S1043" i="6"/>
  <c r="T1043" i="6" s="1"/>
  <c r="U1043" i="6" s="1"/>
  <c r="S1011" i="6"/>
  <c r="T1011" i="6" s="1"/>
  <c r="U1011" i="6" s="1"/>
  <c r="S979" i="6"/>
  <c r="T979" i="6" s="1"/>
  <c r="U979" i="6" s="1"/>
  <c r="S895" i="6"/>
  <c r="T895" i="6" s="1"/>
  <c r="U895" i="6" s="1"/>
  <c r="S863" i="6"/>
  <c r="T863" i="6" s="1"/>
  <c r="U863" i="6" s="1"/>
  <c r="S831" i="6"/>
  <c r="T831" i="6" s="1"/>
  <c r="U831" i="6" s="1"/>
  <c r="S799" i="6"/>
  <c r="T799" i="6" s="1"/>
  <c r="U799" i="6" s="1"/>
  <c r="S44" i="6"/>
  <c r="T44" i="6" s="1"/>
  <c r="U44" i="6" s="1"/>
  <c r="S1264" i="6"/>
  <c r="T1264" i="6" s="1"/>
  <c r="U1264" i="6" s="1"/>
  <c r="S1405" i="6"/>
  <c r="T1405" i="6" s="1"/>
  <c r="U1405" i="6" s="1"/>
  <c r="S989" i="6"/>
  <c r="T989" i="6" s="1"/>
  <c r="U989" i="6" s="1"/>
  <c r="S841" i="6"/>
  <c r="T841" i="6" s="1"/>
  <c r="U841" i="6" s="1"/>
  <c r="S67" i="6"/>
  <c r="T67" i="6" s="1"/>
  <c r="U67" i="6" s="1"/>
  <c r="S764" i="6"/>
  <c r="T764" i="6" s="1"/>
  <c r="U764" i="6" s="1"/>
  <c r="S40" i="6"/>
  <c r="T40" i="6" s="1"/>
  <c r="U40" i="6" s="1"/>
  <c r="S1424" i="6"/>
  <c r="T1424" i="6" s="1"/>
  <c r="U1424" i="6" s="1"/>
  <c r="S1246" i="6"/>
  <c r="T1246" i="6" s="1"/>
  <c r="U1246" i="6" s="1"/>
  <c r="S1409" i="6"/>
  <c r="T1409" i="6" s="1"/>
  <c r="U1409" i="6" s="1"/>
  <c r="S1005" i="6"/>
  <c r="T1005" i="6" s="1"/>
  <c r="U1005" i="6" s="1"/>
  <c r="S845" i="6"/>
  <c r="T845" i="6" s="1"/>
  <c r="U845" i="6" s="1"/>
  <c r="S581" i="6"/>
  <c r="T581" i="6" s="1"/>
  <c r="U581" i="6" s="1"/>
  <c r="S1158" i="6"/>
  <c r="T1158" i="6" s="1"/>
  <c r="U1158" i="6" s="1"/>
  <c r="S498" i="6"/>
  <c r="T498" i="6" s="1"/>
  <c r="U498" i="6" s="1"/>
  <c r="S466" i="6"/>
  <c r="T466" i="6" s="1"/>
  <c r="U466" i="6" s="1"/>
  <c r="S210" i="6"/>
  <c r="T210" i="6" s="1"/>
  <c r="U210" i="6" s="1"/>
  <c r="T946" i="6"/>
  <c r="U946" i="6" s="1"/>
  <c r="T1284" i="6"/>
  <c r="U1284" i="6" s="1"/>
  <c r="T1110" i="6"/>
  <c r="U1110" i="6" s="1"/>
  <c r="T869" i="6"/>
  <c r="U869" i="6" s="1"/>
  <c r="T317" i="6"/>
  <c r="U317" i="6" s="1"/>
  <c r="T1195" i="6"/>
  <c r="U1195" i="6" s="1"/>
  <c r="T1342" i="6"/>
  <c r="U1342" i="6" s="1"/>
  <c r="T522" i="6"/>
  <c r="U522" i="6" s="1"/>
  <c r="T145" i="6"/>
  <c r="U145" i="6" s="1"/>
  <c r="T807" i="6"/>
  <c r="U807" i="6" s="1"/>
  <c r="T1210" i="6"/>
  <c r="U1210" i="6" s="1"/>
  <c r="T962" i="6"/>
  <c r="U962" i="6" s="1"/>
  <c r="T577" i="6"/>
  <c r="U577" i="6" s="1"/>
  <c r="T942" i="6"/>
  <c r="U942" i="6" s="1"/>
  <c r="T1274" i="6"/>
  <c r="U1274" i="6" s="1"/>
  <c r="T1190" i="6"/>
  <c r="U1190" i="6" s="1"/>
  <c r="T385" i="6"/>
  <c r="U385" i="6" s="1"/>
  <c r="T153" i="6"/>
  <c r="U153" i="6" s="1"/>
  <c r="T1365" i="6"/>
  <c r="U1365" i="6" s="1"/>
  <c r="T769" i="6"/>
  <c r="U769" i="6" s="1"/>
  <c r="T1186" i="6"/>
  <c r="U1186" i="6" s="1"/>
  <c r="T958" i="6"/>
  <c r="U958" i="6" s="1"/>
  <c r="T805" i="6"/>
  <c r="U805" i="6" s="1"/>
  <c r="T122" i="6"/>
  <c r="U122" i="6" s="1"/>
  <c r="T325" i="6"/>
  <c r="U325" i="6" s="1"/>
  <c r="T1206" i="6"/>
  <c r="U1206" i="6" s="1"/>
  <c r="T1094" i="6"/>
  <c r="U1094" i="6" s="1"/>
  <c r="T1361" i="6"/>
  <c r="U1361" i="6" s="1"/>
  <c r="T621" i="6"/>
  <c r="U621" i="6" s="1"/>
  <c r="T61" i="6"/>
  <c r="U61" i="6" s="1"/>
  <c r="T1126" i="6"/>
  <c r="U1126" i="6" s="1"/>
  <c r="T1428" i="6"/>
  <c r="U1428" i="6" s="1"/>
  <c r="T625" i="6"/>
  <c r="U625" i="6" s="1"/>
  <c r="T1178" i="6"/>
  <c r="U1178" i="6" s="1"/>
  <c r="T954" i="6"/>
  <c r="U954" i="6" s="1"/>
  <c r="T478" i="6"/>
  <c r="U478" i="6" s="1"/>
  <c r="T341" i="6"/>
  <c r="U341" i="6" s="1"/>
  <c r="T837" i="6"/>
  <c r="U837" i="6" s="1"/>
  <c r="T1090" i="6"/>
  <c r="U1090" i="6" s="1"/>
  <c r="T817" i="6"/>
  <c r="U817" i="6" s="1"/>
  <c r="T901" i="6"/>
  <c r="U901" i="6" s="1"/>
  <c r="T1151" i="6"/>
  <c r="U1151" i="6" s="1"/>
  <c r="T1122" i="6"/>
  <c r="U1122" i="6" s="1"/>
  <c r="T1039" i="6"/>
  <c r="U1039" i="6" s="1"/>
  <c r="T975" i="6"/>
  <c r="U975" i="6" s="1"/>
  <c r="T1154" i="6"/>
  <c r="U1154" i="6" s="1"/>
  <c r="T938" i="6"/>
  <c r="U938" i="6" s="1"/>
  <c r="T28" i="6"/>
  <c r="U28" i="6" s="1"/>
  <c r="T1260" i="6"/>
  <c r="U1260" i="6" s="1"/>
  <c r="T1212" i="6"/>
  <c r="U1212" i="6" s="1"/>
  <c r="T75" i="6"/>
  <c r="U75" i="6" s="1"/>
  <c r="T952" i="6"/>
  <c r="U952" i="6" s="1"/>
  <c r="T628" i="6"/>
  <c r="U628" i="6" s="1"/>
  <c r="T1240" i="6"/>
  <c r="U1240" i="6" s="1"/>
  <c r="T1276" i="6"/>
  <c r="U1276" i="6" s="1"/>
  <c r="T1254" i="6"/>
  <c r="U1254" i="6" s="1"/>
  <c r="T1292" i="6"/>
  <c r="U1292" i="6" s="1"/>
  <c r="T1418" i="6"/>
  <c r="U1418" i="6" s="1"/>
  <c r="T948" i="6"/>
  <c r="U948" i="6" s="1"/>
  <c r="T1280" i="6"/>
  <c r="U1280" i="6" s="1"/>
  <c r="T1272" i="6"/>
  <c r="U1272" i="6" s="1"/>
  <c r="T1288" i="6"/>
  <c r="U1288" i="6" s="1"/>
  <c r="T585" i="6"/>
  <c r="U585" i="6" s="1"/>
  <c r="T1364" i="6"/>
  <c r="U1364" i="6" s="1"/>
  <c r="T944" i="6"/>
  <c r="U944" i="6" s="1"/>
  <c r="T576" i="6"/>
  <c r="U576" i="6" s="1"/>
  <c r="T531" i="6"/>
  <c r="U531" i="6" s="1"/>
  <c r="T1222" i="6"/>
  <c r="U1222" i="6" s="1"/>
  <c r="T1244" i="6"/>
  <c r="U1244" i="6" s="1"/>
  <c r="T1360" i="6"/>
  <c r="U1360" i="6" s="1"/>
  <c r="T940" i="6"/>
  <c r="U940" i="6" s="1"/>
  <c r="T1334" i="6"/>
  <c r="U1334" i="6" s="1"/>
  <c r="T936" i="6"/>
  <c r="U936" i="6" s="1"/>
  <c r="T1300" i="6"/>
  <c r="U1300" i="6" s="1"/>
  <c r="T1318" i="6"/>
  <c r="U1318" i="6" s="1"/>
  <c r="T1226" i="6"/>
  <c r="U1226" i="6" s="1"/>
  <c r="T1340" i="6"/>
  <c r="U1340" i="6" s="1"/>
  <c r="T537" i="6"/>
  <c r="U537" i="6" s="1"/>
  <c r="T928" i="6"/>
  <c r="U928" i="6" s="1"/>
  <c r="T604" i="6"/>
  <c r="U604" i="6" s="1"/>
  <c r="T1332" i="6"/>
  <c r="U1332" i="6" s="1"/>
  <c r="T1238" i="6"/>
  <c r="U1238" i="6" s="1"/>
  <c r="T1324" i="6"/>
  <c r="U1324" i="6" s="1"/>
  <c r="T1326" i="6"/>
  <c r="U1326" i="6" s="1"/>
  <c r="T745" i="6"/>
  <c r="U745" i="6" s="1"/>
  <c r="T83" i="6"/>
  <c r="U83" i="6" s="1"/>
  <c r="T1396" i="6"/>
  <c r="U1396" i="6" s="1"/>
  <c r="T960" i="6"/>
  <c r="U960" i="6" s="1"/>
  <c r="T596" i="6"/>
  <c r="U596" i="6" s="1"/>
  <c r="T1228" i="6"/>
  <c r="U1228" i="6" s="1"/>
  <c r="T523" i="6"/>
  <c r="U523" i="6" s="1"/>
  <c r="T1256" i="6"/>
  <c r="U1256" i="6" s="1"/>
  <c r="T79" i="6"/>
  <c r="U79" i="6" s="1"/>
  <c r="T956" i="6"/>
  <c r="U956" i="6" s="1"/>
  <c r="T548" i="6"/>
  <c r="U548" i="6" s="1"/>
  <c r="T1308" i="6"/>
  <c r="U1308" i="6" s="1"/>
  <c r="T527" i="6"/>
  <c r="U527" i="6" s="1"/>
  <c r="U11" i="7"/>
  <c r="T1387" i="6"/>
  <c r="U1387" i="6" s="1"/>
  <c r="T1204" i="6"/>
  <c r="U1204" i="6" s="1"/>
  <c r="T980" i="6"/>
  <c r="U980" i="6" s="1"/>
  <c r="T974" i="6"/>
  <c r="U974" i="6" s="1"/>
  <c r="T1299" i="6"/>
  <c r="U1299" i="6" s="1"/>
  <c r="T1267" i="6"/>
  <c r="U1267" i="6" s="1"/>
  <c r="T1235" i="6"/>
  <c r="U1235" i="6" s="1"/>
  <c r="T1088" i="6"/>
  <c r="U1088" i="6" s="1"/>
  <c r="T798" i="6"/>
  <c r="U798" i="6" s="1"/>
  <c r="T824" i="6"/>
  <c r="U824" i="6" s="1"/>
  <c r="T754" i="6"/>
  <c r="U754" i="6" s="1"/>
  <c r="T640" i="6"/>
  <c r="U640" i="6" s="1"/>
  <c r="T696" i="6"/>
  <c r="U696" i="6" s="1"/>
  <c r="T590" i="6"/>
  <c r="U590" i="6" s="1"/>
  <c r="T310" i="6"/>
  <c r="U310" i="6" s="1"/>
  <c r="T213" i="6"/>
  <c r="U213" i="6" s="1"/>
  <c r="T1394" i="6"/>
  <c r="U1394" i="6" s="1"/>
  <c r="T994" i="6"/>
  <c r="U994" i="6" s="1"/>
  <c r="T1044" i="6"/>
  <c r="U1044" i="6" s="1"/>
  <c r="T1185" i="6"/>
  <c r="U1185" i="6" s="1"/>
  <c r="T1038" i="6"/>
  <c r="U1038" i="6" s="1"/>
  <c r="T1339" i="6"/>
  <c r="U1339" i="6" s="1"/>
  <c r="T1307" i="6"/>
  <c r="U1307" i="6" s="1"/>
  <c r="T1275" i="6"/>
  <c r="U1275" i="6" s="1"/>
  <c r="T1243" i="6"/>
  <c r="U1243" i="6" s="1"/>
  <c r="T1211" i="6"/>
  <c r="U1211" i="6" s="1"/>
  <c r="T1152" i="6"/>
  <c r="U1152" i="6" s="1"/>
  <c r="T862" i="6"/>
  <c r="U862" i="6" s="1"/>
  <c r="T783" i="6"/>
  <c r="U783" i="6" s="1"/>
  <c r="T888" i="6"/>
  <c r="U888" i="6" s="1"/>
  <c r="T802" i="6"/>
  <c r="U802" i="6" s="1"/>
  <c r="T923" i="6"/>
  <c r="U923" i="6" s="1"/>
  <c r="T844" i="6"/>
  <c r="U844" i="6" s="1"/>
  <c r="T660" i="6"/>
  <c r="U660" i="6" s="1"/>
  <c r="T728" i="6"/>
  <c r="U728" i="6" s="1"/>
  <c r="T467" i="6"/>
  <c r="U467" i="6" s="1"/>
  <c r="T575" i="6"/>
  <c r="U575" i="6" s="1"/>
  <c r="T547" i="6"/>
  <c r="U547" i="6" s="1"/>
  <c r="T469" i="6"/>
  <c r="U469" i="6" s="1"/>
  <c r="T354" i="6"/>
  <c r="U354" i="6" s="1"/>
  <c r="T352" i="6"/>
  <c r="U352" i="6" s="1"/>
  <c r="T334" i="6"/>
  <c r="U334" i="6" s="1"/>
  <c r="T299" i="6"/>
  <c r="U299" i="6" s="1"/>
  <c r="T223" i="6"/>
  <c r="U223" i="6" s="1"/>
  <c r="T298" i="6"/>
  <c r="U298" i="6" s="1"/>
  <c r="T266" i="6"/>
  <c r="U266" i="6" s="1"/>
  <c r="T209" i="6"/>
  <c r="U209" i="6" s="1"/>
  <c r="T179" i="6"/>
  <c r="U179" i="6" s="1"/>
  <c r="T188" i="6"/>
  <c r="U188" i="6" s="1"/>
  <c r="T117" i="6"/>
  <c r="U117" i="6" s="1"/>
  <c r="T1437" i="6"/>
  <c r="U1437" i="6" s="1"/>
  <c r="T1423" i="6"/>
  <c r="U1423" i="6" s="1"/>
  <c r="T1344" i="6"/>
  <c r="U1344" i="6" s="1"/>
  <c r="T1188" i="6"/>
  <c r="U1188" i="6" s="1"/>
  <c r="T1149" i="6"/>
  <c r="U1149" i="6" s="1"/>
  <c r="T1068" i="6"/>
  <c r="U1068" i="6" s="1"/>
  <c r="T1062" i="6"/>
  <c r="U1062" i="6" s="1"/>
  <c r="T1205" i="6"/>
  <c r="U1205" i="6" s="1"/>
  <c r="T966" i="6"/>
  <c r="U966" i="6" s="1"/>
  <c r="T919" i="6"/>
  <c r="U919" i="6" s="1"/>
  <c r="T826" i="6"/>
  <c r="U826" i="6" s="1"/>
  <c r="T650" i="6"/>
  <c r="U650" i="6" s="1"/>
  <c r="T714" i="6"/>
  <c r="U714" i="6" s="1"/>
  <c r="T616" i="6"/>
  <c r="U616" i="6" s="1"/>
  <c r="T723" i="6"/>
  <c r="U723" i="6" s="1"/>
  <c r="T691" i="6"/>
  <c r="U691" i="6" s="1"/>
  <c r="T659" i="6"/>
  <c r="U659" i="6" s="1"/>
  <c r="T550" i="6"/>
  <c r="U550" i="6" s="1"/>
  <c r="T591" i="6"/>
  <c r="U591" i="6" s="1"/>
  <c r="T627" i="6"/>
  <c r="U627" i="6" s="1"/>
  <c r="T461" i="6"/>
  <c r="U461" i="6" s="1"/>
  <c r="T439" i="6"/>
  <c r="U439" i="6" s="1"/>
  <c r="T351" i="6"/>
  <c r="U351" i="6" s="1"/>
  <c r="T418" i="6"/>
  <c r="U418" i="6" s="1"/>
  <c r="T393" i="6"/>
  <c r="U393" i="6" s="1"/>
  <c r="T434" i="6"/>
  <c r="U434" i="6" s="1"/>
  <c r="T444" i="6"/>
  <c r="U444" i="6" s="1"/>
  <c r="T338" i="6"/>
  <c r="U338" i="6" s="1"/>
  <c r="T243" i="6"/>
  <c r="U243" i="6" s="1"/>
  <c r="T208" i="6"/>
  <c r="U208" i="6" s="1"/>
  <c r="T172" i="6"/>
  <c r="U172" i="6" s="1"/>
  <c r="T151" i="6"/>
  <c r="U151" i="6" s="1"/>
  <c r="T1416" i="6"/>
  <c r="U1416" i="6" s="1"/>
  <c r="T1384" i="6"/>
  <c r="U1384" i="6" s="1"/>
  <c r="T1172" i="6"/>
  <c r="U1172" i="6" s="1"/>
  <c r="T1176" i="6"/>
  <c r="U1176" i="6" s="1"/>
  <c r="T1028" i="6"/>
  <c r="U1028" i="6" s="1"/>
  <c r="T1105" i="6"/>
  <c r="U1105" i="6" s="1"/>
  <c r="T1321" i="6"/>
  <c r="U1321" i="6" s="1"/>
  <c r="T1289" i="6"/>
  <c r="U1289" i="6" s="1"/>
  <c r="T1257" i="6"/>
  <c r="U1257" i="6" s="1"/>
  <c r="T1225" i="6"/>
  <c r="U1225" i="6" s="1"/>
  <c r="T1157" i="6"/>
  <c r="U1157" i="6" s="1"/>
  <c r="T1093" i="6"/>
  <c r="U1093" i="6" s="1"/>
  <c r="T1040" i="6"/>
  <c r="U1040" i="6" s="1"/>
  <c r="T882" i="6"/>
  <c r="U882" i="6" s="1"/>
  <c r="T636" i="6"/>
  <c r="U636" i="6" s="1"/>
  <c r="T750" i="6"/>
  <c r="U750" i="6" s="1"/>
  <c r="T720" i="6"/>
  <c r="U720" i="6" s="1"/>
  <c r="T521" i="6"/>
  <c r="U521" i="6" s="1"/>
  <c r="T586" i="6"/>
  <c r="U586" i="6" s="1"/>
  <c r="T364" i="6"/>
  <c r="U364" i="6" s="1"/>
  <c r="T328" i="6"/>
  <c r="U328" i="6" s="1"/>
  <c r="T280" i="6"/>
  <c r="U280" i="6" s="1"/>
  <c r="T294" i="6"/>
  <c r="U294" i="6" s="1"/>
  <c r="T245" i="6"/>
  <c r="U245" i="6" s="1"/>
  <c r="T229" i="6"/>
  <c r="U229" i="6" s="1"/>
  <c r="T173" i="6"/>
  <c r="U173" i="6" s="1"/>
  <c r="T160" i="6"/>
  <c r="U160" i="6" s="1"/>
  <c r="T1425" i="6"/>
  <c r="U1425" i="6" s="1"/>
  <c r="T1467" i="6"/>
  <c r="U1467" i="6" s="1"/>
  <c r="T1441" i="6"/>
  <c r="U1441" i="6" s="1"/>
  <c r="T1161" i="6"/>
  <c r="U1161" i="6" s="1"/>
  <c r="T1192" i="6"/>
  <c r="U1192" i="6" s="1"/>
  <c r="T1101" i="6"/>
  <c r="U1101" i="6" s="1"/>
  <c r="T988" i="6"/>
  <c r="U988" i="6" s="1"/>
  <c r="T1164" i="6"/>
  <c r="U1164" i="6" s="1"/>
  <c r="T1100" i="6"/>
  <c r="U1100" i="6" s="1"/>
  <c r="T1014" i="6"/>
  <c r="U1014" i="6" s="1"/>
  <c r="T1173" i="6"/>
  <c r="U1173" i="6" s="1"/>
  <c r="T1032" i="6"/>
  <c r="U1032" i="6" s="1"/>
  <c r="T927" i="6"/>
  <c r="U927" i="6" s="1"/>
  <c r="T941" i="6"/>
  <c r="U941" i="6" s="1"/>
  <c r="T842" i="6"/>
  <c r="U842" i="6" s="1"/>
  <c r="T781" i="6"/>
  <c r="U781" i="6" s="1"/>
  <c r="T706" i="6"/>
  <c r="U706" i="6" s="1"/>
  <c r="T726" i="6"/>
  <c r="U726" i="6" s="1"/>
  <c r="T725" i="6"/>
  <c r="U725" i="6" s="1"/>
  <c r="T693" i="6"/>
  <c r="U693" i="6" s="1"/>
  <c r="T661" i="6"/>
  <c r="U661" i="6" s="1"/>
  <c r="T480" i="6"/>
  <c r="U480" i="6" s="1"/>
  <c r="T420" i="6"/>
  <c r="U420" i="6" s="1"/>
  <c r="T442" i="6"/>
  <c r="U442" i="6" s="1"/>
  <c r="T407" i="6"/>
  <c r="U407" i="6" s="1"/>
  <c r="T408" i="6"/>
  <c r="U408" i="6" s="1"/>
  <c r="T344" i="6"/>
  <c r="U344" i="6" s="1"/>
  <c r="T217" i="6"/>
  <c r="U217" i="6" s="1"/>
  <c r="T183" i="6"/>
  <c r="U183" i="6" s="1"/>
  <c r="T174" i="6"/>
  <c r="U174" i="6" s="1"/>
  <c r="T143" i="6"/>
  <c r="U143" i="6" s="1"/>
  <c r="T138" i="6"/>
  <c r="U138" i="6" s="1"/>
  <c r="T141" i="6"/>
  <c r="U141" i="6" s="1"/>
  <c r="T102" i="6"/>
  <c r="U102" i="6" s="1"/>
  <c r="T125" i="6"/>
  <c r="U125" i="6" s="1"/>
  <c r="T1058" i="6"/>
  <c r="U1058" i="6" s="1"/>
  <c r="T1315" i="6"/>
  <c r="U1315" i="6" s="1"/>
  <c r="T1251" i="6"/>
  <c r="U1251" i="6" s="1"/>
  <c r="T992" i="6"/>
  <c r="U992" i="6" s="1"/>
  <c r="T908" i="6"/>
  <c r="U908" i="6" s="1"/>
  <c r="T483" i="6"/>
  <c r="U483" i="6" s="1"/>
  <c r="T554" i="6"/>
  <c r="U554" i="6" s="1"/>
  <c r="T366" i="6"/>
  <c r="U366" i="6" s="1"/>
  <c r="T448" i="6"/>
  <c r="U448" i="6" s="1"/>
  <c r="T268" i="6"/>
  <c r="U268" i="6" s="1"/>
  <c r="T215" i="6"/>
  <c r="U215" i="6" s="1"/>
  <c r="T290" i="6"/>
  <c r="U290" i="6" s="1"/>
  <c r="T258" i="6"/>
  <c r="U258" i="6" s="1"/>
  <c r="T195" i="6"/>
  <c r="U195" i="6" s="1"/>
  <c r="T124" i="6"/>
  <c r="U124" i="6" s="1"/>
  <c r="T1468" i="6"/>
  <c r="T1376" i="6"/>
  <c r="U1376" i="6" s="1"/>
  <c r="T1398" i="6"/>
  <c r="U1398" i="6" s="1"/>
  <c r="T1457" i="6"/>
  <c r="U1457" i="6" s="1"/>
  <c r="T1129" i="6"/>
  <c r="U1129" i="6" s="1"/>
  <c r="T1102" i="6"/>
  <c r="U1102" i="6" s="1"/>
  <c r="T822" i="6"/>
  <c r="U822" i="6" s="1"/>
  <c r="T939" i="6"/>
  <c r="U939" i="6" s="1"/>
  <c r="T890" i="6"/>
  <c r="U890" i="6" s="1"/>
  <c r="T804" i="6"/>
  <c r="U804" i="6" s="1"/>
  <c r="T610" i="6"/>
  <c r="U610" i="6" s="1"/>
  <c r="T670" i="6"/>
  <c r="U670" i="6" s="1"/>
  <c r="T731" i="6"/>
  <c r="U731" i="6" s="1"/>
  <c r="T699" i="6"/>
  <c r="U699" i="6" s="1"/>
  <c r="T667" i="6"/>
  <c r="U667" i="6" s="1"/>
  <c r="T635" i="6"/>
  <c r="U635" i="6" s="1"/>
  <c r="T570" i="6"/>
  <c r="U570" i="6" s="1"/>
  <c r="T497" i="6"/>
  <c r="U497" i="6" s="1"/>
  <c r="T445" i="6"/>
  <c r="U445" i="6" s="1"/>
  <c r="T386" i="6"/>
  <c r="U386" i="6" s="1"/>
  <c r="T331" i="6"/>
  <c r="U331" i="6" s="1"/>
  <c r="T416" i="6"/>
  <c r="U416" i="6" s="1"/>
  <c r="T240" i="6"/>
  <c r="U240" i="6" s="1"/>
  <c r="T200" i="6"/>
  <c r="U200" i="6" s="1"/>
  <c r="T197" i="6"/>
  <c r="U197" i="6" s="1"/>
  <c r="T156" i="6"/>
  <c r="U156" i="6" s="1"/>
  <c r="T121" i="6"/>
  <c r="U121" i="6" s="1"/>
  <c r="T1450" i="6"/>
  <c r="U1450" i="6" s="1"/>
  <c r="T1391" i="6"/>
  <c r="U1391" i="6" s="1"/>
  <c r="T1351" i="6"/>
  <c r="U1351" i="6" s="1"/>
  <c r="T1359" i="6"/>
  <c r="U1359" i="6" s="1"/>
  <c r="T1113" i="6"/>
  <c r="U1113" i="6" s="1"/>
  <c r="T1010" i="6"/>
  <c r="U1010" i="6" s="1"/>
  <c r="T1080" i="6"/>
  <c r="U1080" i="6" s="1"/>
  <c r="T1169" i="6"/>
  <c r="U1169" i="6" s="1"/>
  <c r="T1022" i="6"/>
  <c r="U1022" i="6" s="1"/>
  <c r="T1329" i="6"/>
  <c r="U1329" i="6" s="1"/>
  <c r="T1297" i="6"/>
  <c r="U1297" i="6" s="1"/>
  <c r="T1265" i="6"/>
  <c r="U1265" i="6" s="1"/>
  <c r="T1233" i="6"/>
  <c r="U1233" i="6" s="1"/>
  <c r="T814" i="6"/>
  <c r="U814" i="6" s="1"/>
  <c r="T932" i="6"/>
  <c r="U932" i="6" s="1"/>
  <c r="T828" i="6"/>
  <c r="U828" i="6" s="1"/>
  <c r="T652" i="6"/>
  <c r="U652" i="6" s="1"/>
  <c r="T594" i="6"/>
  <c r="U594" i="6" s="1"/>
  <c r="T704" i="6"/>
  <c r="U704" i="6" s="1"/>
  <c r="T626" i="6"/>
  <c r="U626" i="6" s="1"/>
  <c r="T630" i="6"/>
  <c r="U630" i="6" s="1"/>
  <c r="T481" i="6"/>
  <c r="U481" i="6" s="1"/>
  <c r="T360" i="6"/>
  <c r="U360" i="6" s="1"/>
  <c r="T326" i="6"/>
  <c r="U326" i="6" s="1"/>
  <c r="T271" i="6"/>
  <c r="U271" i="6" s="1"/>
  <c r="T286" i="6"/>
  <c r="U286" i="6" s="1"/>
  <c r="T262" i="6"/>
  <c r="U262" i="6" s="1"/>
  <c r="T242" i="6"/>
  <c r="U242" i="6" s="1"/>
  <c r="T192" i="6"/>
  <c r="U192" i="6" s="1"/>
  <c r="T123" i="6"/>
  <c r="U123" i="6" s="1"/>
  <c r="T133" i="6"/>
  <c r="U133" i="6" s="1"/>
  <c r="T1451" i="6"/>
  <c r="U1451" i="6" s="1"/>
  <c r="T1421" i="6"/>
  <c r="U1421" i="6" s="1"/>
  <c r="T1411" i="6"/>
  <c r="U1411" i="6" s="1"/>
  <c r="T1459" i="6"/>
  <c r="U1459" i="6" s="1"/>
  <c r="T1382" i="6"/>
  <c r="U1382" i="6" s="1"/>
  <c r="T1156" i="6"/>
  <c r="U1156" i="6" s="1"/>
  <c r="T970" i="6"/>
  <c r="U970" i="6" s="1"/>
  <c r="T1165" i="6"/>
  <c r="U1165" i="6" s="1"/>
  <c r="T1052" i="6"/>
  <c r="U1052" i="6" s="1"/>
  <c r="T1150" i="6"/>
  <c r="U1150" i="6" s="1"/>
  <c r="T1086" i="6"/>
  <c r="U1086" i="6" s="1"/>
  <c r="T1136" i="6"/>
  <c r="U1136" i="6" s="1"/>
  <c r="T1000" i="6"/>
  <c r="U1000" i="6" s="1"/>
  <c r="T759" i="6"/>
  <c r="U759" i="6" s="1"/>
  <c r="T949" i="6"/>
  <c r="U949" i="6" s="1"/>
  <c r="T906" i="6"/>
  <c r="U906" i="6" s="1"/>
  <c r="T788" i="6"/>
  <c r="U788" i="6" s="1"/>
  <c r="T738" i="6"/>
  <c r="U738" i="6" s="1"/>
  <c r="T733" i="6"/>
  <c r="U733" i="6" s="1"/>
  <c r="T701" i="6"/>
  <c r="U701" i="6" s="1"/>
  <c r="T669" i="6"/>
  <c r="U669" i="6" s="1"/>
  <c r="T637" i="6"/>
  <c r="U637" i="6" s="1"/>
  <c r="T513" i="6"/>
  <c r="U513" i="6" s="1"/>
  <c r="T395" i="6"/>
  <c r="U395" i="6" s="1"/>
  <c r="T417" i="6"/>
  <c r="U417" i="6" s="1"/>
  <c r="T388" i="6"/>
  <c r="U388" i="6" s="1"/>
  <c r="T423" i="6"/>
  <c r="U423" i="6" s="1"/>
  <c r="T405" i="6"/>
  <c r="U405" i="6" s="1"/>
  <c r="T356" i="6"/>
  <c r="U356" i="6" s="1"/>
  <c r="T335" i="6"/>
  <c r="U335" i="6" s="1"/>
  <c r="T221" i="6"/>
  <c r="U221" i="6" s="1"/>
  <c r="T250" i="6"/>
  <c r="U250" i="6" s="1"/>
  <c r="T165" i="6"/>
  <c r="U165" i="6" s="1"/>
  <c r="T167" i="6"/>
  <c r="U167" i="6" s="1"/>
  <c r="T158" i="6"/>
  <c r="U158" i="6" s="1"/>
  <c r="T127" i="6"/>
  <c r="U127" i="6" s="1"/>
  <c r="T168" i="6"/>
  <c r="U168" i="6" s="1"/>
  <c r="T1367" i="6"/>
  <c r="U1367" i="6" s="1"/>
  <c r="T1368" i="6"/>
  <c r="U1368" i="6" s="1"/>
  <c r="T1181" i="6"/>
  <c r="U1181" i="6" s="1"/>
  <c r="T1096" i="6"/>
  <c r="U1096" i="6" s="1"/>
  <c r="T1283" i="6"/>
  <c r="U1283" i="6" s="1"/>
  <c r="T1219" i="6"/>
  <c r="U1219" i="6" s="1"/>
  <c r="T1125" i="6"/>
  <c r="U1125" i="6" s="1"/>
  <c r="T866" i="6"/>
  <c r="U866" i="6" s="1"/>
  <c r="T767" i="6"/>
  <c r="U767" i="6" s="1"/>
  <c r="T692" i="6"/>
  <c r="U692" i="6" s="1"/>
  <c r="T785" i="6"/>
  <c r="U785" i="6" s="1"/>
  <c r="T542" i="6"/>
  <c r="U542" i="6" s="1"/>
  <c r="T532" i="6"/>
  <c r="U532" i="6" s="1"/>
  <c r="T433" i="6"/>
  <c r="U433" i="6" s="1"/>
  <c r="T322" i="6"/>
  <c r="U322" i="6" s="1"/>
  <c r="T291" i="6"/>
  <c r="U291" i="6" s="1"/>
  <c r="T1431" i="6"/>
  <c r="U1431" i="6" s="1"/>
  <c r="T1362" i="6"/>
  <c r="U1362" i="6" s="1"/>
  <c r="T1128" i="6"/>
  <c r="U1128" i="6" s="1"/>
  <c r="T1323" i="6"/>
  <c r="U1323" i="6" s="1"/>
  <c r="T1291" i="6"/>
  <c r="U1291" i="6" s="1"/>
  <c r="T1259" i="6"/>
  <c r="U1259" i="6" s="1"/>
  <c r="T1227" i="6"/>
  <c r="U1227" i="6" s="1"/>
  <c r="T1056" i="6"/>
  <c r="U1056" i="6" s="1"/>
  <c r="T916" i="6"/>
  <c r="U916" i="6" s="1"/>
  <c r="T724" i="6"/>
  <c r="U724" i="6" s="1"/>
  <c r="T772" i="6"/>
  <c r="U772" i="6" s="1"/>
  <c r="T664" i="6"/>
  <c r="U664" i="6" s="1"/>
  <c r="T611" i="6"/>
  <c r="U611" i="6" s="1"/>
  <c r="T465" i="6"/>
  <c r="U465" i="6" s="1"/>
  <c r="T327" i="6"/>
  <c r="U327" i="6" s="1"/>
  <c r="T430" i="6"/>
  <c r="U430" i="6" s="1"/>
  <c r="T342" i="6"/>
  <c r="U342" i="6" s="1"/>
  <c r="T313" i="6"/>
  <c r="U313" i="6" s="1"/>
  <c r="T288" i="6"/>
  <c r="U288" i="6" s="1"/>
  <c r="T283" i="6"/>
  <c r="U283" i="6" s="1"/>
  <c r="T207" i="6"/>
  <c r="U207" i="6" s="1"/>
  <c r="T282" i="6"/>
  <c r="U282" i="6" s="1"/>
  <c r="T246" i="6"/>
  <c r="U246" i="6" s="1"/>
  <c r="T202" i="6"/>
  <c r="U202" i="6" s="1"/>
  <c r="T91" i="6"/>
  <c r="U91" i="6" s="1"/>
  <c r="T1408" i="6"/>
  <c r="U1408" i="6" s="1"/>
  <c r="T1445" i="6"/>
  <c r="U1445" i="6" s="1"/>
  <c r="T1124" i="6"/>
  <c r="U1124" i="6" s="1"/>
  <c r="T1134" i="6"/>
  <c r="U1134" i="6" s="1"/>
  <c r="T886" i="6"/>
  <c r="U886" i="6" s="1"/>
  <c r="T816" i="6"/>
  <c r="U816" i="6" s="1"/>
  <c r="T947" i="6"/>
  <c r="U947" i="6" s="1"/>
  <c r="T868" i="6"/>
  <c r="U868" i="6" s="1"/>
  <c r="T780" i="6"/>
  <c r="U780" i="6" s="1"/>
  <c r="T584" i="6"/>
  <c r="U584" i="6" s="1"/>
  <c r="T758" i="6"/>
  <c r="U758" i="6" s="1"/>
  <c r="T702" i="6"/>
  <c r="U702" i="6" s="1"/>
  <c r="T707" i="6"/>
  <c r="U707" i="6" s="1"/>
  <c r="T675" i="6"/>
  <c r="U675" i="6" s="1"/>
  <c r="T643" i="6"/>
  <c r="U643" i="6" s="1"/>
  <c r="T568" i="6"/>
  <c r="U568" i="6" s="1"/>
  <c r="T499" i="6"/>
  <c r="U499" i="6" s="1"/>
  <c r="T505" i="6"/>
  <c r="U505" i="6" s="1"/>
  <c r="T471" i="6"/>
  <c r="U471" i="6" s="1"/>
  <c r="T460" i="6"/>
  <c r="U460" i="6" s="1"/>
  <c r="T428" i="6"/>
  <c r="U428" i="6" s="1"/>
  <c r="T413" i="6"/>
  <c r="U413" i="6" s="1"/>
  <c r="T380" i="6"/>
  <c r="U380" i="6" s="1"/>
  <c r="T284" i="6"/>
  <c r="U284" i="6" s="1"/>
  <c r="T235" i="6"/>
  <c r="U235" i="6" s="1"/>
  <c r="T186" i="6"/>
  <c r="U186" i="6" s="1"/>
  <c r="T119" i="6"/>
  <c r="U119" i="6" s="1"/>
  <c r="T1454" i="6"/>
  <c r="U1454" i="6" s="1"/>
  <c r="T1374" i="6"/>
  <c r="U1374" i="6" s="1"/>
  <c r="T1449" i="6"/>
  <c r="U1449" i="6" s="1"/>
  <c r="T1354" i="6"/>
  <c r="U1354" i="6" s="1"/>
  <c r="T1108" i="6"/>
  <c r="U1108" i="6" s="1"/>
  <c r="T1112" i="6"/>
  <c r="U1112" i="6" s="1"/>
  <c r="T1337" i="6"/>
  <c r="U1337" i="6" s="1"/>
  <c r="T1305" i="6"/>
  <c r="U1305" i="6" s="1"/>
  <c r="T1273" i="6"/>
  <c r="U1273" i="6" s="1"/>
  <c r="T1241" i="6"/>
  <c r="U1241" i="6" s="1"/>
  <c r="T1209" i="6"/>
  <c r="U1209" i="6" s="1"/>
  <c r="T878" i="6"/>
  <c r="U878" i="6" s="1"/>
  <c r="T743" i="6"/>
  <c r="U743" i="6" s="1"/>
  <c r="T840" i="6"/>
  <c r="U840" i="6" s="1"/>
  <c r="T892" i="6"/>
  <c r="U892" i="6" s="1"/>
  <c r="T684" i="6"/>
  <c r="U684" i="6" s="1"/>
  <c r="T583" i="6"/>
  <c r="U583" i="6" s="1"/>
  <c r="T688" i="6"/>
  <c r="U688" i="6" s="1"/>
  <c r="T558" i="6"/>
  <c r="U558" i="6" s="1"/>
  <c r="T485" i="6"/>
  <c r="U485" i="6" s="1"/>
  <c r="T443" i="6"/>
  <c r="U443" i="6" s="1"/>
  <c r="T438" i="6"/>
  <c r="U438" i="6" s="1"/>
  <c r="T276" i="6"/>
  <c r="U276" i="6" s="1"/>
  <c r="T256" i="6"/>
  <c r="U256" i="6" s="1"/>
  <c r="T287" i="6"/>
  <c r="U287" i="6" s="1"/>
  <c r="T225" i="6"/>
  <c r="U225" i="6" s="1"/>
  <c r="T278" i="6"/>
  <c r="U278" i="6" s="1"/>
  <c r="T237" i="6"/>
  <c r="U237" i="6" s="1"/>
  <c r="T189" i="6"/>
  <c r="U189" i="6" s="1"/>
  <c r="T155" i="6"/>
  <c r="U155" i="6" s="1"/>
  <c r="T129" i="6"/>
  <c r="U129" i="6" s="1"/>
  <c r="T1435" i="6"/>
  <c r="U1435" i="6" s="1"/>
  <c r="T1455" i="6"/>
  <c r="U1455" i="6" s="1"/>
  <c r="T1433" i="6"/>
  <c r="U1433" i="6" s="1"/>
  <c r="T1452" i="6"/>
  <c r="U1452" i="6" s="1"/>
  <c r="T1392" i="6"/>
  <c r="U1392" i="6" s="1"/>
  <c r="T1440" i="6"/>
  <c r="U1440" i="6" s="1"/>
  <c r="T1097" i="6"/>
  <c r="U1097" i="6" s="1"/>
  <c r="T1034" i="6"/>
  <c r="U1034" i="6" s="1"/>
  <c r="T1196" i="6"/>
  <c r="U1196" i="6" s="1"/>
  <c r="T1132" i="6"/>
  <c r="U1132" i="6" s="1"/>
  <c r="T1109" i="6"/>
  <c r="U1109" i="6" s="1"/>
  <c r="T838" i="6"/>
  <c r="U838" i="6" s="1"/>
  <c r="T800" i="6"/>
  <c r="U800" i="6" s="1"/>
  <c r="T957" i="6"/>
  <c r="U957" i="6" s="1"/>
  <c r="T852" i="6"/>
  <c r="U852" i="6" s="1"/>
  <c r="T757" i="6"/>
  <c r="U757" i="6" s="1"/>
  <c r="T753" i="6"/>
  <c r="U753" i="6" s="1"/>
  <c r="T662" i="6"/>
  <c r="U662" i="6" s="1"/>
  <c r="T520" i="6"/>
  <c r="U520" i="6" s="1"/>
  <c r="T709" i="6"/>
  <c r="U709" i="6" s="1"/>
  <c r="T677" i="6"/>
  <c r="U677" i="6" s="1"/>
  <c r="T645" i="6"/>
  <c r="U645" i="6" s="1"/>
  <c r="T552" i="6"/>
  <c r="U552" i="6" s="1"/>
  <c r="T595" i="6"/>
  <c r="U595" i="6" s="1"/>
  <c r="T477" i="6"/>
  <c r="U477" i="6" s="1"/>
  <c r="T500" i="6"/>
  <c r="U500" i="6" s="1"/>
  <c r="T431" i="6"/>
  <c r="U431" i="6" s="1"/>
  <c r="T411" i="6"/>
  <c r="U411" i="6" s="1"/>
  <c r="T410" i="6"/>
  <c r="U410" i="6" s="1"/>
  <c r="T398" i="6"/>
  <c r="U398" i="6" s="1"/>
  <c r="T296" i="6"/>
  <c r="U296" i="6" s="1"/>
  <c r="T194" i="6"/>
  <c r="U194" i="6" s="1"/>
  <c r="T112" i="6"/>
  <c r="U112" i="6" s="1"/>
  <c r="T1442" i="6"/>
  <c r="U1442" i="6" s="1"/>
  <c r="T1160" i="6"/>
  <c r="U1160" i="6" s="1"/>
  <c r="T1121" i="6"/>
  <c r="U1121" i="6" s="1"/>
  <c r="T1331" i="6"/>
  <c r="U1331" i="6" s="1"/>
  <c r="T618" i="6"/>
  <c r="U618" i="6" s="1"/>
  <c r="T374" i="6"/>
  <c r="U374" i="6" s="1"/>
  <c r="T304" i="6"/>
  <c r="U304" i="6" s="1"/>
  <c r="T275" i="6"/>
  <c r="U275" i="6" s="1"/>
  <c r="T306" i="6"/>
  <c r="U306" i="6" s="1"/>
  <c r="T274" i="6"/>
  <c r="U274" i="6" s="1"/>
  <c r="T241" i="6"/>
  <c r="U241" i="6" s="1"/>
  <c r="T211" i="6"/>
  <c r="U211" i="6" s="1"/>
  <c r="T199" i="6"/>
  <c r="U199" i="6" s="1"/>
  <c r="T144" i="6"/>
  <c r="U144" i="6" s="1"/>
  <c r="T169" i="6"/>
  <c r="U169" i="6" s="1"/>
  <c r="T106" i="6"/>
  <c r="U106" i="6" s="1"/>
  <c r="T1447" i="6"/>
  <c r="U1447" i="6" s="1"/>
  <c r="T1395" i="6"/>
  <c r="U1395" i="6" s="1"/>
  <c r="T1193" i="6"/>
  <c r="U1193" i="6" s="1"/>
  <c r="T1197" i="6"/>
  <c r="U1197" i="6" s="1"/>
  <c r="T1085" i="6"/>
  <c r="U1085" i="6" s="1"/>
  <c r="T1004" i="6"/>
  <c r="U1004" i="6" s="1"/>
  <c r="T998" i="6"/>
  <c r="U998" i="6" s="1"/>
  <c r="T1141" i="6"/>
  <c r="U1141" i="6" s="1"/>
  <c r="T1016" i="6"/>
  <c r="U1016" i="6" s="1"/>
  <c r="T880" i="6"/>
  <c r="U880" i="6" s="1"/>
  <c r="T955" i="6"/>
  <c r="U955" i="6" s="1"/>
  <c r="T918" i="6"/>
  <c r="U918" i="6" s="1"/>
  <c r="T634" i="6"/>
  <c r="U634" i="6" s="1"/>
  <c r="T763" i="6"/>
  <c r="U763" i="6" s="1"/>
  <c r="T682" i="6"/>
  <c r="U682" i="6" s="1"/>
  <c r="T734" i="6"/>
  <c r="U734" i="6" s="1"/>
  <c r="T715" i="6"/>
  <c r="U715" i="6" s="1"/>
  <c r="T683" i="6"/>
  <c r="U683" i="6" s="1"/>
  <c r="T651" i="6"/>
  <c r="U651" i="6" s="1"/>
  <c r="T555" i="6"/>
  <c r="U555" i="6" s="1"/>
  <c r="T488" i="6"/>
  <c r="U488" i="6" s="1"/>
  <c r="T493" i="6"/>
  <c r="U493" i="6" s="1"/>
  <c r="T358" i="6"/>
  <c r="U358" i="6" s="1"/>
  <c r="T476" i="6"/>
  <c r="U476" i="6" s="1"/>
  <c r="T425" i="6"/>
  <c r="U425" i="6" s="1"/>
  <c r="T396" i="6"/>
  <c r="U396" i="6" s="1"/>
  <c r="T406" i="6"/>
  <c r="U406" i="6" s="1"/>
  <c r="T343" i="6"/>
  <c r="U343" i="6" s="1"/>
  <c r="T312" i="6"/>
  <c r="U312" i="6" s="1"/>
  <c r="T346" i="6"/>
  <c r="U346" i="6" s="1"/>
  <c r="T232" i="6"/>
  <c r="U232" i="6" s="1"/>
  <c r="T152" i="6"/>
  <c r="U152" i="6" s="1"/>
  <c r="T1347" i="6"/>
  <c r="U1347" i="6" s="1"/>
  <c r="T1399" i="6"/>
  <c r="U1399" i="6" s="1"/>
  <c r="T1448" i="6"/>
  <c r="U1448" i="6" s="1"/>
  <c r="T1352" i="6"/>
  <c r="U1352" i="6" s="1"/>
  <c r="T1177" i="6"/>
  <c r="U1177" i="6" s="1"/>
  <c r="T1144" i="6"/>
  <c r="U1144" i="6" s="1"/>
  <c r="T1313" i="6"/>
  <c r="U1313" i="6" s="1"/>
  <c r="T1281" i="6"/>
  <c r="U1281" i="6" s="1"/>
  <c r="T1249" i="6"/>
  <c r="U1249" i="6" s="1"/>
  <c r="T1217" i="6"/>
  <c r="U1217" i="6" s="1"/>
  <c r="T1184" i="6"/>
  <c r="U1184" i="6" s="1"/>
  <c r="T976" i="6"/>
  <c r="U976" i="6" s="1"/>
  <c r="T904" i="6"/>
  <c r="U904" i="6" s="1"/>
  <c r="T818" i="6"/>
  <c r="U818" i="6" s="1"/>
  <c r="T716" i="6"/>
  <c r="U716" i="6" s="1"/>
  <c r="T766" i="6"/>
  <c r="U766" i="6" s="1"/>
  <c r="T736" i="6"/>
  <c r="U736" i="6" s="1"/>
  <c r="T672" i="6"/>
  <c r="U672" i="6" s="1"/>
  <c r="T515" i="6"/>
  <c r="U515" i="6" s="1"/>
  <c r="T607" i="6"/>
  <c r="U607" i="6" s="1"/>
  <c r="T622" i="6"/>
  <c r="U622" i="6" s="1"/>
  <c r="T544" i="6"/>
  <c r="U544" i="6" s="1"/>
  <c r="T376" i="6"/>
  <c r="U376" i="6" s="1"/>
  <c r="T345" i="6"/>
  <c r="U345" i="6" s="1"/>
  <c r="T308" i="6"/>
  <c r="U308" i="6" s="1"/>
  <c r="T318" i="6"/>
  <c r="U318" i="6" s="1"/>
  <c r="T224" i="6"/>
  <c r="U224" i="6" s="1"/>
  <c r="T302" i="6"/>
  <c r="U302" i="6" s="1"/>
  <c r="T234" i="6"/>
  <c r="U234" i="6" s="1"/>
  <c r="T176" i="6"/>
  <c r="U176" i="6" s="1"/>
  <c r="T196" i="6"/>
  <c r="U196" i="6" s="1"/>
  <c r="T1443" i="6"/>
  <c r="U1443" i="6" s="1"/>
  <c r="T1439" i="6"/>
  <c r="U1439" i="6" s="1"/>
  <c r="T1429" i="6"/>
  <c r="U1429" i="6" s="1"/>
  <c r="T1379" i="6"/>
  <c r="U1379" i="6" s="1"/>
  <c r="T1370" i="6"/>
  <c r="U1370" i="6" s="1"/>
  <c r="T1092" i="6"/>
  <c r="U1092" i="6" s="1"/>
  <c r="T1182" i="6"/>
  <c r="U1182" i="6" s="1"/>
  <c r="T1118" i="6"/>
  <c r="U1118" i="6" s="1"/>
  <c r="T1200" i="6"/>
  <c r="U1200" i="6" s="1"/>
  <c r="T1064" i="6"/>
  <c r="U1064" i="6" s="1"/>
  <c r="T902" i="6"/>
  <c r="U902" i="6" s="1"/>
  <c r="T864" i="6"/>
  <c r="U864" i="6" s="1"/>
  <c r="T779" i="6"/>
  <c r="U779" i="6" s="1"/>
  <c r="T920" i="6"/>
  <c r="U920" i="6" s="1"/>
  <c r="T638" i="6"/>
  <c r="U638" i="6" s="1"/>
  <c r="T674" i="6"/>
  <c r="U674" i="6" s="1"/>
  <c r="T742" i="6"/>
  <c r="U742" i="6" s="1"/>
  <c r="T694" i="6"/>
  <c r="U694" i="6" s="1"/>
  <c r="T631" i="6"/>
  <c r="U631" i="6" s="1"/>
  <c r="T717" i="6"/>
  <c r="U717" i="6" s="1"/>
  <c r="T685" i="6"/>
  <c r="U685" i="6" s="1"/>
  <c r="T653" i="6"/>
  <c r="U653" i="6" s="1"/>
  <c r="T539" i="6"/>
  <c r="U539" i="6" s="1"/>
  <c r="T574" i="6"/>
  <c r="U574" i="6" s="1"/>
  <c r="T495" i="6"/>
  <c r="U495" i="6" s="1"/>
  <c r="T427" i="6"/>
  <c r="U427" i="6" s="1"/>
  <c r="T464" i="6"/>
  <c r="U464" i="6" s="1"/>
  <c r="T391" i="6"/>
  <c r="U391" i="6" s="1"/>
  <c r="T212" i="6"/>
  <c r="U212" i="6" s="1"/>
  <c r="T103" i="6"/>
  <c r="U103" i="6" s="1"/>
  <c r="T86" i="6"/>
  <c r="U86" i="6" s="1"/>
  <c r="T135" i="6"/>
  <c r="U135" i="6" s="1"/>
  <c r="T1458" i="6"/>
  <c r="U1458" i="6" s="1"/>
  <c r="T1153" i="6"/>
  <c r="U1153" i="6" s="1"/>
  <c r="T1089" i="6"/>
  <c r="U1089" i="6" s="1"/>
  <c r="T1303" i="6"/>
  <c r="U1303" i="6" s="1"/>
  <c r="T1114" i="6"/>
  <c r="U1114" i="6" s="1"/>
  <c r="T1006" i="6"/>
  <c r="U1006" i="6" s="1"/>
  <c r="T1074" i="6"/>
  <c r="U1074" i="6" s="1"/>
  <c r="T311" i="6"/>
  <c r="U311" i="6" s="1"/>
  <c r="T185" i="6"/>
  <c r="U185" i="6" s="1"/>
  <c r="T147" i="6"/>
  <c r="U147" i="6" s="1"/>
  <c r="T1050" i="6"/>
  <c r="U1050" i="6" s="1"/>
  <c r="T986" i="6"/>
  <c r="U986" i="6" s="1"/>
  <c r="T1198" i="6"/>
  <c r="U1198" i="6" s="1"/>
  <c r="T1166" i="6"/>
  <c r="U1166" i="6" s="1"/>
  <c r="T656" i="6"/>
  <c r="U656" i="6" s="1"/>
  <c r="T349" i="6"/>
  <c r="U349" i="6" s="1"/>
  <c r="T300" i="6"/>
  <c r="U300" i="6" s="1"/>
  <c r="T270" i="6"/>
  <c r="U270" i="6" s="1"/>
  <c r="T254" i="6"/>
  <c r="U254" i="6" s="1"/>
  <c r="T193" i="6"/>
  <c r="U193" i="6" s="1"/>
  <c r="T177" i="6"/>
  <c r="U177" i="6" s="1"/>
  <c r="T130" i="6"/>
  <c r="U130" i="6" s="1"/>
  <c r="T171" i="6"/>
  <c r="U171" i="6" s="1"/>
  <c r="T107" i="6"/>
  <c r="U107" i="6" s="1"/>
  <c r="T99" i="6"/>
  <c r="U99" i="6" s="1"/>
  <c r="T1453" i="6"/>
  <c r="U1453" i="6" s="1"/>
  <c r="T1436" i="6"/>
  <c r="U1436" i="6" s="1"/>
  <c r="T1358" i="6"/>
  <c r="U1358" i="6" s="1"/>
  <c r="T1046" i="6"/>
  <c r="U1046" i="6" s="1"/>
  <c r="T982" i="6"/>
  <c r="U982" i="6" s="1"/>
  <c r="T968" i="6"/>
  <c r="U968" i="6" s="1"/>
  <c r="T922" i="6"/>
  <c r="U922" i="6" s="1"/>
  <c r="T870" i="6"/>
  <c r="U870" i="6" s="1"/>
  <c r="T806" i="6"/>
  <c r="U806" i="6" s="1"/>
  <c r="T1446" i="6"/>
  <c r="U1446" i="6" s="1"/>
  <c r="T1390" i="6"/>
  <c r="U1390" i="6" s="1"/>
  <c r="T1400" i="6"/>
  <c r="U1400" i="6" s="1"/>
  <c r="T1076" i="6"/>
  <c r="U1076" i="6" s="1"/>
  <c r="T1026" i="6"/>
  <c r="U1026" i="6" s="1"/>
  <c r="T1311" i="6"/>
  <c r="U1311" i="6" s="1"/>
  <c r="T1456" i="6"/>
  <c r="U1456" i="6" s="1"/>
  <c r="T1146" i="6"/>
  <c r="U1146" i="6" s="1"/>
  <c r="T1082" i="6"/>
  <c r="U1082" i="6" s="1"/>
  <c r="T1012" i="6"/>
  <c r="U1012" i="6" s="1"/>
  <c r="T1070" i="6"/>
  <c r="U1070" i="6" s="1"/>
  <c r="T1024" i="6"/>
  <c r="U1024" i="6" s="1"/>
  <c r="T830" i="6"/>
  <c r="U830" i="6" s="1"/>
  <c r="T524" i="6"/>
  <c r="U524" i="6" s="1"/>
  <c r="T1355" i="6"/>
  <c r="U1355" i="6" s="1"/>
  <c r="T1145" i="6"/>
  <c r="U1145" i="6" s="1"/>
  <c r="T1081" i="6"/>
  <c r="U1081" i="6" s="1"/>
  <c r="T933" i="6"/>
  <c r="U933" i="6" s="1"/>
  <c r="T751" i="6"/>
  <c r="U751" i="6" s="1"/>
  <c r="T771" i="6"/>
  <c r="U771" i="6" s="1"/>
  <c r="T567" i="6"/>
  <c r="U567" i="6" s="1"/>
  <c r="T619" i="6"/>
  <c r="U619" i="6" s="1"/>
  <c r="T528" i="6"/>
  <c r="U528" i="6" s="1"/>
  <c r="T453" i="6"/>
  <c r="U453" i="6" s="1"/>
  <c r="T347" i="6"/>
  <c r="U347" i="6" s="1"/>
  <c r="T432" i="6"/>
  <c r="U432" i="6" s="1"/>
  <c r="T307" i="6"/>
  <c r="U307" i="6" s="1"/>
  <c r="T267" i="6"/>
  <c r="U267" i="6" s="1"/>
  <c r="T251" i="6"/>
  <c r="U251" i="6" s="1"/>
  <c r="T238" i="6"/>
  <c r="U238" i="6" s="1"/>
  <c r="T230" i="6"/>
  <c r="U230" i="6" s="1"/>
  <c r="T1438" i="6"/>
  <c r="U1438" i="6" s="1"/>
  <c r="T1403" i="6"/>
  <c r="U1403" i="6" s="1"/>
  <c r="T543" i="6"/>
  <c r="U543" i="6" s="1"/>
  <c r="T579" i="6"/>
  <c r="U579" i="6" s="1"/>
  <c r="T530" i="6"/>
  <c r="U530" i="6" s="1"/>
  <c r="T371" i="6"/>
  <c r="U371" i="6" s="1"/>
  <c r="T375" i="6"/>
  <c r="U375" i="6" s="1"/>
  <c r="T440" i="6"/>
  <c r="U440" i="6" s="1"/>
  <c r="T255" i="6"/>
  <c r="U255" i="6" s="1"/>
  <c r="T1415" i="6"/>
  <c r="U1415" i="6" s="1"/>
  <c r="T1140" i="6"/>
  <c r="U1140" i="6" s="1"/>
  <c r="T1335" i="6"/>
  <c r="U1335" i="6" s="1"/>
  <c r="T1327" i="6"/>
  <c r="U1327" i="6" s="1"/>
  <c r="T1319" i="6"/>
  <c r="U1319" i="6" s="1"/>
  <c r="T1295" i="6"/>
  <c r="U1295" i="6" s="1"/>
  <c r="T1287" i="6"/>
  <c r="U1287" i="6" s="1"/>
  <c r="T1279" i="6"/>
  <c r="U1279" i="6" s="1"/>
  <c r="T1271" i="6"/>
  <c r="U1271" i="6" s="1"/>
  <c r="T1263" i="6"/>
  <c r="U1263" i="6" s="1"/>
  <c r="T1255" i="6"/>
  <c r="U1255" i="6" s="1"/>
  <c r="T1247" i="6"/>
  <c r="U1247" i="6" s="1"/>
  <c r="T1239" i="6"/>
  <c r="U1239" i="6" s="1"/>
  <c r="T1231" i="6"/>
  <c r="U1231" i="6" s="1"/>
  <c r="T1223" i="6"/>
  <c r="U1223" i="6" s="1"/>
  <c r="T1215" i="6"/>
  <c r="U1215" i="6" s="1"/>
  <c r="T1189" i="6"/>
  <c r="U1189" i="6" s="1"/>
  <c r="T775" i="6"/>
  <c r="U775" i="6" s="1"/>
  <c r="T931" i="6"/>
  <c r="U931" i="6" s="1"/>
  <c r="T856" i="6"/>
  <c r="U856" i="6" s="1"/>
  <c r="T792" i="6"/>
  <c r="U792" i="6" s="1"/>
  <c r="T930" i="6"/>
  <c r="U930" i="6" s="1"/>
  <c r="T898" i="6"/>
  <c r="U898" i="6" s="1"/>
  <c r="T834" i="6"/>
  <c r="U834" i="6" s="1"/>
  <c r="T876" i="6"/>
  <c r="U876" i="6" s="1"/>
  <c r="T812" i="6"/>
  <c r="U812" i="6" s="1"/>
  <c r="T708" i="6"/>
  <c r="U708" i="6" s="1"/>
  <c r="T676" i="6"/>
  <c r="U676" i="6" s="1"/>
  <c r="T648" i="6"/>
  <c r="U648" i="6" s="1"/>
  <c r="T632" i="6"/>
  <c r="U632" i="6" s="1"/>
  <c r="T756" i="6"/>
  <c r="U756" i="6" s="1"/>
  <c r="T762" i="6"/>
  <c r="U762" i="6" s="1"/>
  <c r="T712" i="6"/>
  <c r="U712" i="6" s="1"/>
  <c r="T680" i="6"/>
  <c r="U680" i="6" s="1"/>
  <c r="T600" i="6"/>
  <c r="U600" i="6" s="1"/>
  <c r="T749" i="6"/>
  <c r="U749" i="6" s="1"/>
  <c r="T546" i="6"/>
  <c r="U546" i="6" s="1"/>
  <c r="T475" i="6"/>
  <c r="U475" i="6" s="1"/>
  <c r="T459" i="6"/>
  <c r="U459" i="6" s="1"/>
  <c r="T598" i="6"/>
  <c r="U598" i="6" s="1"/>
  <c r="T503" i="6"/>
  <c r="U503" i="6" s="1"/>
  <c r="T435" i="6"/>
  <c r="U435" i="6" s="1"/>
  <c r="T233" i="6"/>
  <c r="U233" i="6" s="1"/>
  <c r="T227" i="6"/>
  <c r="U227" i="6" s="1"/>
  <c r="T219" i="6"/>
  <c r="U219" i="6" s="1"/>
  <c r="T184" i="6"/>
  <c r="U184" i="6" s="1"/>
  <c r="T148" i="6"/>
  <c r="U148" i="6" s="1"/>
  <c r="T187" i="6"/>
  <c r="U187" i="6" s="1"/>
  <c r="T111" i="6"/>
  <c r="U111" i="6" s="1"/>
  <c r="T139" i="6"/>
  <c r="U139" i="6" s="1"/>
  <c r="T104" i="6"/>
  <c r="U104" i="6" s="1"/>
  <c r="T1427" i="6"/>
  <c r="U1427" i="6" s="1"/>
  <c r="T1419" i="6"/>
  <c r="U1419" i="6" s="1"/>
  <c r="T1363" i="6"/>
  <c r="U1363" i="6" s="1"/>
  <c r="T1383" i="6"/>
  <c r="U1383" i="6" s="1"/>
  <c r="T1018" i="6"/>
  <c r="U1018" i="6" s="1"/>
  <c r="T1208" i="6"/>
  <c r="U1208" i="6" s="1"/>
  <c r="T1117" i="6"/>
  <c r="U1117" i="6" s="1"/>
  <c r="T965" i="6"/>
  <c r="U965" i="6" s="1"/>
  <c r="T1180" i="6"/>
  <c r="U1180" i="6" s="1"/>
  <c r="T1148" i="6"/>
  <c r="U1148" i="6" s="1"/>
  <c r="T1168" i="6"/>
  <c r="U1168" i="6" s="1"/>
  <c r="T1077" i="6"/>
  <c r="U1077" i="6" s="1"/>
  <c r="T959" i="6"/>
  <c r="U959" i="6" s="1"/>
  <c r="T951" i="6"/>
  <c r="U951" i="6" s="1"/>
  <c r="T943" i="6"/>
  <c r="U943" i="6" s="1"/>
  <c r="T935" i="6"/>
  <c r="U935" i="6" s="1"/>
  <c r="T747" i="6"/>
  <c r="U747" i="6" s="1"/>
  <c r="T735" i="6"/>
  <c r="U735" i="6" s="1"/>
  <c r="T727" i="6"/>
  <c r="U727" i="6" s="1"/>
  <c r="T719" i="6"/>
  <c r="U719" i="6" s="1"/>
  <c r="T711" i="6"/>
  <c r="U711" i="6" s="1"/>
  <c r="T703" i="6"/>
  <c r="U703" i="6" s="1"/>
  <c r="T695" i="6"/>
  <c r="U695" i="6" s="1"/>
  <c r="T687" i="6"/>
  <c r="U687" i="6" s="1"/>
  <c r="T679" i="6"/>
  <c r="U679" i="6" s="1"/>
  <c r="T671" i="6"/>
  <c r="U671" i="6" s="1"/>
  <c r="T663" i="6"/>
  <c r="U663" i="6" s="1"/>
  <c r="T655" i="6"/>
  <c r="U655" i="6" s="1"/>
  <c r="T647" i="6"/>
  <c r="U647" i="6" s="1"/>
  <c r="T639" i="6"/>
  <c r="U639" i="6" s="1"/>
  <c r="T603" i="6"/>
  <c r="U603" i="6" s="1"/>
  <c r="T606" i="6"/>
  <c r="U606" i="6" s="1"/>
  <c r="T563" i="6"/>
  <c r="U563" i="6" s="1"/>
  <c r="T508" i="6"/>
  <c r="U508" i="6" s="1"/>
  <c r="T512" i="6"/>
  <c r="U512" i="6" s="1"/>
  <c r="T516" i="6"/>
  <c r="U516" i="6" s="1"/>
  <c r="T484" i="6"/>
  <c r="U484" i="6" s="1"/>
  <c r="T468" i="6"/>
  <c r="U468" i="6" s="1"/>
  <c r="T452" i="6"/>
  <c r="U452" i="6" s="1"/>
  <c r="T409" i="6"/>
  <c r="U409" i="6" s="1"/>
  <c r="T451" i="6"/>
  <c r="U451" i="6" s="1"/>
  <c r="T397" i="6"/>
  <c r="U397" i="6" s="1"/>
  <c r="T315" i="6"/>
  <c r="U315" i="6" s="1"/>
  <c r="T314" i="6"/>
  <c r="U314" i="6" s="1"/>
  <c r="T216" i="6"/>
  <c r="U216" i="6" s="1"/>
  <c r="T161" i="6"/>
  <c r="U161" i="6" s="1"/>
  <c r="T1407" i="6"/>
  <c r="U1407" i="6" s="1"/>
  <c r="T1375" i="6"/>
  <c r="U1375" i="6" s="1"/>
  <c r="T1345" i="6"/>
  <c r="U1345" i="6" s="1"/>
  <c r="T1371" i="6"/>
  <c r="U1371" i="6" s="1"/>
  <c r="T1201" i="6"/>
  <c r="U1201" i="6" s="1"/>
  <c r="T1137" i="6"/>
  <c r="U1137" i="6" s="1"/>
  <c r="T1073" i="6"/>
  <c r="U1073" i="6" s="1"/>
  <c r="T1341" i="6"/>
  <c r="U1341" i="6" s="1"/>
  <c r="T1333" i="6"/>
  <c r="U1333" i="6" s="1"/>
  <c r="T1325" i="6"/>
  <c r="U1325" i="6" s="1"/>
  <c r="T1317" i="6"/>
  <c r="U1317" i="6" s="1"/>
  <c r="T1309" i="6"/>
  <c r="U1309" i="6" s="1"/>
  <c r="T1301" i="6"/>
  <c r="U1301" i="6" s="1"/>
  <c r="T1293" i="6"/>
  <c r="U1293" i="6" s="1"/>
  <c r="T1285" i="6"/>
  <c r="U1285" i="6" s="1"/>
  <c r="T1277" i="6"/>
  <c r="U1277" i="6" s="1"/>
  <c r="T1269" i="6"/>
  <c r="U1269" i="6" s="1"/>
  <c r="T1261" i="6"/>
  <c r="U1261" i="6" s="1"/>
  <c r="T1253" i="6"/>
  <c r="U1253" i="6" s="1"/>
  <c r="T1245" i="6"/>
  <c r="U1245" i="6" s="1"/>
  <c r="T1237" i="6"/>
  <c r="U1237" i="6" s="1"/>
  <c r="T1229" i="6"/>
  <c r="U1229" i="6" s="1"/>
  <c r="T1221" i="6"/>
  <c r="U1221" i="6" s="1"/>
  <c r="T1213" i="6"/>
  <c r="U1213" i="6" s="1"/>
  <c r="T1120" i="6"/>
  <c r="U1120" i="6" s="1"/>
  <c r="T774" i="6"/>
  <c r="U774" i="6" s="1"/>
  <c r="T1464" i="6"/>
  <c r="U1464" i="6" s="1"/>
  <c r="T1462" i="6"/>
  <c r="U1462" i="6" s="1"/>
  <c r="T1133" i="6"/>
  <c r="U1133" i="6" s="1"/>
  <c r="T915" i="6"/>
  <c r="U915" i="6" s="1"/>
  <c r="T961" i="6"/>
  <c r="U961" i="6" s="1"/>
  <c r="T953" i="6"/>
  <c r="U953" i="6" s="1"/>
  <c r="T945" i="6"/>
  <c r="U945" i="6" s="1"/>
  <c r="T937" i="6"/>
  <c r="U937" i="6" s="1"/>
  <c r="T599" i="6"/>
  <c r="U599" i="6" s="1"/>
  <c r="T755" i="6"/>
  <c r="U755" i="6" s="1"/>
  <c r="T551" i="6"/>
  <c r="U551" i="6" s="1"/>
  <c r="T737" i="6"/>
  <c r="U737" i="6" s="1"/>
  <c r="T729" i="6"/>
  <c r="U729" i="6" s="1"/>
  <c r="T721" i="6"/>
  <c r="U721" i="6" s="1"/>
  <c r="T713" i="6"/>
  <c r="U713" i="6" s="1"/>
  <c r="T705" i="6"/>
  <c r="U705" i="6" s="1"/>
  <c r="T697" i="6"/>
  <c r="U697" i="6" s="1"/>
  <c r="T689" i="6"/>
  <c r="U689" i="6" s="1"/>
  <c r="T681" i="6"/>
  <c r="U681" i="6" s="1"/>
  <c r="T673" i="6"/>
  <c r="U673" i="6" s="1"/>
  <c r="T665" i="6"/>
  <c r="U665" i="6" s="1"/>
  <c r="T657" i="6"/>
  <c r="U657" i="6" s="1"/>
  <c r="T649" i="6"/>
  <c r="U649" i="6" s="1"/>
  <c r="T641" i="6"/>
  <c r="U641" i="6" s="1"/>
  <c r="T633" i="6"/>
  <c r="U633" i="6" s="1"/>
  <c r="T571" i="6"/>
  <c r="U571" i="6" s="1"/>
  <c r="T623" i="6"/>
  <c r="U623" i="6" s="1"/>
  <c r="T559" i="6"/>
  <c r="U559" i="6" s="1"/>
  <c r="T496" i="6"/>
  <c r="U496" i="6" s="1"/>
  <c r="T419" i="6"/>
  <c r="U419" i="6" s="1"/>
  <c r="T403" i="6"/>
  <c r="U403" i="6" s="1"/>
  <c r="T387" i="6"/>
  <c r="U387" i="6" s="1"/>
  <c r="T472" i="6"/>
  <c r="U472" i="6" s="1"/>
  <c r="T456" i="6"/>
  <c r="U456" i="6" s="1"/>
  <c r="T437" i="6"/>
  <c r="U437" i="6" s="1"/>
  <c r="T401" i="6"/>
  <c r="U401" i="6" s="1"/>
  <c r="T415" i="6"/>
  <c r="U415" i="6" s="1"/>
  <c r="T399" i="6"/>
  <c r="U399" i="6" s="1"/>
  <c r="T379" i="6"/>
  <c r="U379" i="6" s="1"/>
  <c r="T339" i="6"/>
  <c r="U339" i="6" s="1"/>
  <c r="T436" i="6"/>
  <c r="U436" i="6" s="1"/>
  <c r="T421" i="6"/>
  <c r="U421" i="6" s="1"/>
  <c r="T389" i="6"/>
  <c r="U389" i="6" s="1"/>
  <c r="T323" i="6"/>
  <c r="U323" i="6" s="1"/>
  <c r="T330" i="6"/>
  <c r="U330" i="6" s="1"/>
  <c r="T244" i="6"/>
  <c r="U244" i="6" s="1"/>
  <c r="T236" i="6"/>
  <c r="U236" i="6" s="1"/>
  <c r="T191" i="6"/>
  <c r="U191" i="6" s="1"/>
  <c r="T175" i="6"/>
  <c r="U175" i="6" s="1"/>
  <c r="T220" i="6"/>
  <c r="U220" i="6" s="1"/>
  <c r="T203" i="6"/>
  <c r="U203" i="6" s="1"/>
  <c r="T1466" i="6"/>
  <c r="U1466" i="6" s="1"/>
  <c r="T1410" i="6"/>
  <c r="U1410" i="6" s="1"/>
  <c r="T1386" i="6"/>
  <c r="U1386" i="6" s="1"/>
  <c r="T894" i="6"/>
  <c r="U894" i="6" s="1"/>
  <c r="T367" i="6"/>
  <c r="U367" i="6" s="1"/>
  <c r="T303" i="6"/>
  <c r="U303" i="6" s="1"/>
  <c r="T259" i="6"/>
  <c r="U259" i="6" s="1"/>
  <c r="T228" i="6"/>
  <c r="U228" i="6" s="1"/>
  <c r="T198" i="6"/>
  <c r="U198" i="6" s="1"/>
  <c r="T181" i="6"/>
  <c r="U181" i="6" s="1"/>
  <c r="T120" i="6"/>
  <c r="U120" i="6" s="1"/>
  <c r="T115" i="6"/>
  <c r="U115" i="6" s="1"/>
  <c r="T154" i="6"/>
  <c r="U154" i="6" s="1"/>
  <c r="T90" i="6"/>
  <c r="U90" i="6" s="1"/>
  <c r="T1460" i="6"/>
  <c r="U1460" i="6" s="1"/>
  <c r="T1444" i="6"/>
  <c r="U1444" i="6" s="1"/>
  <c r="T1378" i="6"/>
  <c r="U1378" i="6" s="1"/>
  <c r="T1463" i="6"/>
  <c r="U1463" i="6" s="1"/>
  <c r="T1366" i="6"/>
  <c r="U1366" i="6" s="1"/>
  <c r="T1036" i="6"/>
  <c r="U1036" i="6" s="1"/>
  <c r="T972" i="6"/>
  <c r="U972" i="6" s="1"/>
  <c r="T1116" i="6"/>
  <c r="U1116" i="6" s="1"/>
  <c r="T1084" i="6"/>
  <c r="U1084" i="6" s="1"/>
  <c r="T1030" i="6"/>
  <c r="U1030" i="6" s="1"/>
  <c r="T1104" i="6"/>
  <c r="U1104" i="6" s="1"/>
  <c r="T1048" i="6"/>
  <c r="U1048" i="6" s="1"/>
  <c r="T984" i="6"/>
  <c r="U984" i="6" s="1"/>
  <c r="T854" i="6"/>
  <c r="U854" i="6" s="1"/>
  <c r="T790" i="6"/>
  <c r="U790" i="6" s="1"/>
  <c r="T912" i="6"/>
  <c r="U912" i="6" s="1"/>
  <c r="T848" i="6"/>
  <c r="U848" i="6" s="1"/>
  <c r="T963" i="6"/>
  <c r="U963" i="6" s="1"/>
  <c r="T858" i="6"/>
  <c r="U858" i="6" s="1"/>
  <c r="T794" i="6"/>
  <c r="U794" i="6" s="1"/>
  <c r="T900" i="6"/>
  <c r="U900" i="6" s="1"/>
  <c r="T836" i="6"/>
  <c r="U836" i="6" s="1"/>
  <c r="T770" i="6"/>
  <c r="U770" i="6" s="1"/>
  <c r="T642" i="6"/>
  <c r="U642" i="6" s="1"/>
  <c r="T578" i="6"/>
  <c r="U578" i="6" s="1"/>
  <c r="T730" i="6"/>
  <c r="U730" i="6" s="1"/>
  <c r="T698" i="6"/>
  <c r="U698" i="6" s="1"/>
  <c r="T666" i="6"/>
  <c r="U666" i="6" s="1"/>
  <c r="T718" i="6"/>
  <c r="U718" i="6" s="1"/>
  <c r="T686" i="6"/>
  <c r="U686" i="6" s="1"/>
  <c r="T654" i="6"/>
  <c r="U654" i="6" s="1"/>
  <c r="T562" i="6"/>
  <c r="U562" i="6" s="1"/>
  <c r="T582" i="6"/>
  <c r="U582" i="6" s="1"/>
  <c r="T489" i="6"/>
  <c r="U489" i="6" s="1"/>
  <c r="T487" i="6"/>
  <c r="U487" i="6" s="1"/>
  <c r="T538" i="6"/>
  <c r="U538" i="6" s="1"/>
  <c r="T507" i="6"/>
  <c r="U507" i="6" s="1"/>
  <c r="T479" i="6"/>
  <c r="U479" i="6" s="1"/>
  <c r="T463" i="6"/>
  <c r="U463" i="6" s="1"/>
  <c r="T511" i="6"/>
  <c r="U511" i="6" s="1"/>
  <c r="T457" i="6"/>
  <c r="U457" i="6" s="1"/>
  <c r="T382" i="6"/>
  <c r="U382" i="6" s="1"/>
  <c r="T412" i="6"/>
  <c r="U412" i="6" s="1"/>
  <c r="T402" i="6"/>
  <c r="U402" i="6" s="1"/>
  <c r="T372" i="6"/>
  <c r="U372" i="6" s="1"/>
  <c r="T422" i="6"/>
  <c r="U422" i="6" s="1"/>
  <c r="T400" i="6"/>
  <c r="U400" i="6" s="1"/>
  <c r="T390" i="6"/>
  <c r="U390" i="6" s="1"/>
  <c r="T260" i="6"/>
  <c r="U260" i="6" s="1"/>
  <c r="T329" i="6"/>
  <c r="U329" i="6" s="1"/>
  <c r="T264" i="6"/>
  <c r="U264" i="6" s="1"/>
  <c r="T205" i="6"/>
  <c r="U205" i="6" s="1"/>
  <c r="T182" i="6"/>
  <c r="U182" i="6" s="1"/>
  <c r="T116" i="6"/>
  <c r="U116" i="6" s="1"/>
  <c r="T98" i="6"/>
  <c r="U98" i="6" s="1"/>
  <c r="T1406" i="6"/>
  <c r="U1406" i="6" s="1"/>
  <c r="T1042" i="6"/>
  <c r="U1042" i="6" s="1"/>
  <c r="T978" i="6"/>
  <c r="U978" i="6" s="1"/>
  <c r="T1162" i="6"/>
  <c r="U1162" i="6" s="1"/>
  <c r="T1130" i="6"/>
  <c r="U1130" i="6" s="1"/>
  <c r="T1098" i="6"/>
  <c r="U1098" i="6" s="1"/>
  <c r="T1060" i="6"/>
  <c r="U1060" i="6" s="1"/>
  <c r="T996" i="6"/>
  <c r="U996" i="6" s="1"/>
  <c r="T1054" i="6"/>
  <c r="U1054" i="6" s="1"/>
  <c r="T990" i="6"/>
  <c r="U990" i="6" s="1"/>
  <c r="T1072" i="6"/>
  <c r="U1072" i="6" s="1"/>
  <c r="T1008" i="6"/>
  <c r="U1008" i="6" s="1"/>
  <c r="T910" i="6"/>
  <c r="U910" i="6" s="1"/>
  <c r="T846" i="6"/>
  <c r="U846" i="6" s="1"/>
  <c r="T926" i="6"/>
  <c r="U926" i="6" s="1"/>
  <c r="T872" i="6"/>
  <c r="U872" i="6" s="1"/>
  <c r="T808" i="6"/>
  <c r="U808" i="6" s="1"/>
  <c r="T914" i="6"/>
  <c r="U914" i="6" s="1"/>
  <c r="T850" i="6"/>
  <c r="U850" i="6" s="1"/>
  <c r="T786" i="6"/>
  <c r="U786" i="6" s="1"/>
  <c r="T860" i="6"/>
  <c r="U860" i="6" s="1"/>
  <c r="T796" i="6"/>
  <c r="U796" i="6" s="1"/>
  <c r="T732" i="6"/>
  <c r="U732" i="6" s="1"/>
  <c r="T700" i="6"/>
  <c r="U700" i="6" s="1"/>
  <c r="T668" i="6"/>
  <c r="U668" i="6" s="1"/>
  <c r="T644" i="6"/>
  <c r="U644" i="6" s="1"/>
  <c r="T615" i="6"/>
  <c r="U615" i="6" s="1"/>
  <c r="T765" i="6"/>
  <c r="U765" i="6" s="1"/>
  <c r="T587" i="6"/>
  <c r="U587" i="6" s="1"/>
  <c r="T504" i="6"/>
  <c r="U504" i="6" s="1"/>
  <c r="T492" i="6"/>
  <c r="U492" i="6" s="1"/>
  <c r="T534" i="6"/>
  <c r="U534" i="6" s="1"/>
  <c r="T526" i="6"/>
  <c r="U526" i="6" s="1"/>
  <c r="T441" i="6"/>
  <c r="U441" i="6" s="1"/>
  <c r="T383" i="6"/>
  <c r="U383" i="6" s="1"/>
  <c r="T319" i="6"/>
  <c r="U319" i="6" s="1"/>
  <c r="T295" i="6"/>
  <c r="U295" i="6" s="1"/>
  <c r="T279" i="6"/>
  <c r="U279" i="6" s="1"/>
  <c r="T263" i="6"/>
  <c r="U263" i="6" s="1"/>
  <c r="T180" i="6"/>
  <c r="U180" i="6" s="1"/>
  <c r="T1346" i="6"/>
  <c r="U1346" i="6" s="1"/>
  <c r="T1414" i="6"/>
  <c r="U1414" i="6" s="1"/>
  <c r="T1350" i="6"/>
  <c r="U1350" i="6" s="1"/>
  <c r="T1402" i="6"/>
  <c r="U1402" i="6" s="1"/>
  <c r="T1066" i="6"/>
  <c r="U1066" i="6" s="1"/>
  <c r="T1002" i="6"/>
  <c r="U1002" i="6" s="1"/>
  <c r="T964" i="6"/>
  <c r="U964" i="6" s="1"/>
  <c r="T1020" i="6"/>
  <c r="U1020" i="6" s="1"/>
  <c r="T896" i="6"/>
  <c r="U896" i="6" s="1"/>
  <c r="T832" i="6"/>
  <c r="U832" i="6" s="1"/>
  <c r="T934" i="6"/>
  <c r="U934" i="6" s="1"/>
  <c r="T874" i="6"/>
  <c r="U874" i="6" s="1"/>
  <c r="T810" i="6"/>
  <c r="U810" i="6" s="1"/>
  <c r="T884" i="6"/>
  <c r="U884" i="6" s="1"/>
  <c r="T820" i="6"/>
  <c r="U820" i="6" s="1"/>
  <c r="T782" i="6"/>
  <c r="U782" i="6" s="1"/>
  <c r="T646" i="6"/>
  <c r="U646" i="6" s="1"/>
  <c r="T773" i="6"/>
  <c r="U773" i="6" s="1"/>
  <c r="T741" i="6"/>
  <c r="U741" i="6" s="1"/>
  <c r="T722" i="6"/>
  <c r="U722" i="6" s="1"/>
  <c r="T690" i="6"/>
  <c r="U690" i="6" s="1"/>
  <c r="T658" i="6"/>
  <c r="U658" i="6" s="1"/>
  <c r="T778" i="6"/>
  <c r="U778" i="6" s="1"/>
  <c r="T746" i="6"/>
  <c r="U746" i="6" s="1"/>
  <c r="T710" i="6"/>
  <c r="U710" i="6" s="1"/>
  <c r="T678" i="6"/>
  <c r="U678" i="6" s="1"/>
  <c r="T614" i="6"/>
  <c r="U614" i="6" s="1"/>
  <c r="T566" i="6"/>
  <c r="U566" i="6" s="1"/>
  <c r="T602" i="6"/>
  <c r="U602" i="6" s="1"/>
  <c r="T519" i="6"/>
  <c r="U519" i="6" s="1"/>
  <c r="T509" i="6"/>
  <c r="U509" i="6" s="1"/>
  <c r="T491" i="6"/>
  <c r="U491" i="6" s="1"/>
  <c r="T473" i="6"/>
  <c r="U473" i="6" s="1"/>
  <c r="T447" i="6"/>
  <c r="U447" i="6" s="1"/>
  <c r="T426" i="6"/>
  <c r="U426" i="6" s="1"/>
  <c r="T404" i="6"/>
  <c r="U404" i="6" s="1"/>
  <c r="T394" i="6"/>
  <c r="U394" i="6" s="1"/>
  <c r="T370" i="6"/>
  <c r="U370" i="6" s="1"/>
  <c r="T362" i="6"/>
  <c r="U362" i="6" s="1"/>
  <c r="T424" i="6"/>
  <c r="U424" i="6" s="1"/>
  <c r="T414" i="6"/>
  <c r="U414" i="6" s="1"/>
  <c r="T392" i="6"/>
  <c r="U392" i="6" s="1"/>
  <c r="T378" i="6"/>
  <c r="U378" i="6" s="1"/>
  <c r="T350" i="6"/>
  <c r="U350" i="6" s="1"/>
  <c r="T292" i="6"/>
  <c r="U292" i="6" s="1"/>
  <c r="T252" i="6"/>
  <c r="U252" i="6" s="1"/>
  <c r="T272" i="6"/>
  <c r="U272" i="6" s="1"/>
  <c r="T247" i="6"/>
  <c r="U247" i="6" s="1"/>
  <c r="T239" i="6"/>
  <c r="U239" i="6" s="1"/>
  <c r="T231" i="6"/>
  <c r="U231" i="6" s="1"/>
  <c r="T164" i="6"/>
  <c r="U164" i="6" s="1"/>
  <c r="T190" i="6"/>
  <c r="U190" i="6" s="1"/>
  <c r="T178" i="6"/>
  <c r="U178" i="6" s="1"/>
  <c r="T159" i="6"/>
  <c r="U159" i="6" s="1"/>
  <c r="T132" i="6"/>
  <c r="U132" i="6" s="1"/>
  <c r="T140" i="6"/>
  <c r="U140" i="6" s="1"/>
  <c r="T163" i="6"/>
  <c r="U163" i="6" s="1"/>
  <c r="T150" i="6"/>
  <c r="U150" i="6" s="1"/>
  <c r="T131" i="6"/>
  <c r="U131" i="6" s="1"/>
  <c r="T87" i="6"/>
  <c r="U87" i="6" s="1"/>
  <c r="T110" i="6"/>
  <c r="U110" i="6" s="1"/>
  <c r="T94" i="6"/>
  <c r="U94" i="6" s="1"/>
  <c r="T146" i="6"/>
  <c r="U146" i="6" s="1"/>
  <c r="T95" i="6"/>
  <c r="U95" i="6" s="1"/>
  <c r="T82" i="6"/>
  <c r="U82" i="6" s="1"/>
  <c r="T77" i="6"/>
  <c r="U77" i="6" s="1"/>
  <c r="T64" i="6"/>
  <c r="U64" i="6" s="1"/>
  <c r="T81" i="6"/>
  <c r="U81" i="6" s="1"/>
  <c r="T51" i="6"/>
  <c r="U51" i="6" s="1"/>
  <c r="T26" i="6"/>
  <c r="U26" i="6" s="1"/>
  <c r="T85" i="6"/>
  <c r="U85" i="6" s="1"/>
  <c r="T35" i="6"/>
  <c r="U35" i="6" s="1"/>
  <c r="T36" i="6"/>
  <c r="U36" i="6" s="1"/>
  <c r="T57" i="6"/>
  <c r="U57" i="6" s="1"/>
  <c r="T73" i="6"/>
  <c r="U73" i="6" s="1"/>
  <c r="T47" i="6"/>
  <c r="U47" i="6" s="1"/>
  <c r="T46" i="6"/>
  <c r="U46" i="6" s="1"/>
  <c r="T59" i="6"/>
  <c r="U59" i="6" s="1"/>
  <c r="T31" i="6"/>
  <c r="U31" i="6" s="1"/>
  <c r="T80" i="6"/>
  <c r="U80" i="6" s="1"/>
  <c r="T65" i="6"/>
  <c r="U65" i="6" s="1"/>
  <c r="T37" i="6"/>
  <c r="U37" i="6" s="1"/>
  <c r="T43" i="6"/>
  <c r="U43" i="6" s="1"/>
  <c r="T23" i="6"/>
  <c r="U23" i="6" s="1"/>
  <c r="T30" i="6"/>
  <c r="U30" i="6" s="1"/>
  <c r="T70" i="6"/>
  <c r="U70" i="6" s="1"/>
  <c r="T54" i="6"/>
  <c r="U54" i="6" s="1"/>
  <c r="T69" i="6"/>
  <c r="U69" i="6" s="1"/>
  <c r="T55" i="6"/>
  <c r="U55" i="6" s="1"/>
  <c r="T25" i="6"/>
  <c r="U25" i="6" s="1"/>
  <c r="T72" i="6"/>
  <c r="U72" i="6" s="1"/>
  <c r="T39" i="6"/>
  <c r="U39" i="6" s="1"/>
  <c r="T42" i="6"/>
  <c r="U42" i="6" s="1"/>
  <c r="T84" i="6"/>
  <c r="U84" i="6" s="1"/>
  <c r="T38" i="6"/>
  <c r="U38" i="6" s="1"/>
  <c r="T56" i="6"/>
  <c r="U56" i="6" s="1"/>
  <c r="T58" i="6"/>
  <c r="U58" i="6" s="1"/>
  <c r="T27" i="6"/>
  <c r="U27" i="6" s="1"/>
  <c r="T19" i="6"/>
  <c r="U19" i="6" s="1"/>
  <c r="T78" i="6"/>
  <c r="U78" i="6" s="1"/>
  <c r="T32" i="6"/>
  <c r="U32" i="6" s="1"/>
  <c r="T22" i="6"/>
  <c r="U22" i="6" s="1"/>
  <c r="T74" i="6"/>
  <c r="U74" i="6" s="1"/>
  <c r="T50" i="6"/>
  <c r="U50" i="6" s="1"/>
  <c r="T18" i="6"/>
  <c r="U18" i="6" s="1"/>
  <c r="T17" i="6"/>
  <c r="U17" i="6" s="1"/>
  <c r="T66" i="6"/>
  <c r="U66" i="6" s="1"/>
  <c r="T29" i="6"/>
  <c r="U29" i="6" s="1"/>
  <c r="T68" i="6"/>
  <c r="U68" i="6" s="1"/>
  <c r="T21" i="6"/>
  <c r="U21" i="6" s="1"/>
  <c r="T76" i="6"/>
  <c r="U76" i="6" s="1"/>
  <c r="T33" i="6"/>
  <c r="U33" i="6" s="1"/>
  <c r="T34" i="6"/>
  <c r="U34" i="6" s="1"/>
  <c r="T20" i="6"/>
  <c r="U20" i="6" s="1"/>
  <c r="U1468" i="6" l="1"/>
  <c r="N10" i="7" l="1"/>
  <c r="N9" i="7"/>
  <c r="F15" i="8"/>
  <c r="N8" i="7"/>
  <c r="C9" i="8"/>
  <c r="C15" i="8" l="1"/>
  <c r="Q9" i="7"/>
  <c r="Q10" i="7"/>
  <c r="Q8" i="7"/>
  <c r="R10" i="7" l="1"/>
  <c r="S10" i="7" s="1"/>
  <c r="T10" i="7" s="1"/>
  <c r="R9" i="7"/>
  <c r="S9" i="7" s="1"/>
  <c r="T9" i="7" s="1"/>
  <c r="R8" i="7"/>
  <c r="S8" i="7" l="1"/>
  <c r="F20" i="8"/>
  <c r="U10" i="7"/>
  <c r="U9" i="7"/>
  <c r="C3" i="7"/>
  <c r="T8" i="7" l="1"/>
  <c r="D3" i="7" s="1"/>
  <c r="F21" i="8"/>
  <c r="O10" i="3"/>
  <c r="E9" i="3"/>
  <c r="N16" i="6"/>
  <c r="P16" i="6" s="1"/>
  <c r="N15" i="6"/>
  <c r="P15" i="6" s="1"/>
  <c r="N14" i="6"/>
  <c r="P14" i="6" s="1"/>
  <c r="N13" i="6"/>
  <c r="N12" i="6"/>
  <c r="P12" i="6" s="1"/>
  <c r="N11" i="6"/>
  <c r="P11" i="6" s="1"/>
  <c r="N10" i="6"/>
  <c r="P10" i="6" s="1"/>
  <c r="N9" i="6"/>
  <c r="P9" i="6" s="1"/>
  <c r="F19" i="4" l="1"/>
  <c r="P13" i="6"/>
  <c r="C15" i="4"/>
  <c r="U8" i="7"/>
  <c r="F23" i="8" s="1"/>
  <c r="Q15" i="6"/>
  <c r="Q11" i="6"/>
  <c r="Q14" i="6"/>
  <c r="Q10" i="6"/>
  <c r="Q9" i="6"/>
  <c r="Q13" i="6"/>
  <c r="Q16" i="6"/>
  <c r="Q12" i="6"/>
  <c r="R12" i="6" l="1"/>
  <c r="S12" i="6" s="1"/>
  <c r="R13" i="6"/>
  <c r="S13" i="6" s="1"/>
  <c r="R10" i="6"/>
  <c r="S10" i="6" s="1"/>
  <c r="R16" i="6"/>
  <c r="S16" i="6" s="1"/>
  <c r="R14" i="6"/>
  <c r="S14" i="6" s="1"/>
  <c r="R9" i="6"/>
  <c r="R15" i="6"/>
  <c r="S15" i="6" s="1"/>
  <c r="R11" i="6"/>
  <c r="S11" i="6" s="1"/>
  <c r="G10" i="3"/>
  <c r="S9" i="6" l="1"/>
  <c r="F21" i="4" s="1"/>
  <c r="F20" i="4"/>
  <c r="P7" i="3"/>
  <c r="P6" i="3"/>
  <c r="P5" i="3"/>
  <c r="P8" i="3"/>
  <c r="P9" i="3"/>
  <c r="E3" i="7"/>
  <c r="H5" i="3"/>
  <c r="H9" i="3"/>
  <c r="H8" i="3"/>
  <c r="H7" i="3"/>
  <c r="H6" i="3"/>
  <c r="T16" i="6"/>
  <c r="U16" i="6" s="1"/>
  <c r="T11" i="6"/>
  <c r="U11" i="6" s="1"/>
  <c r="T13" i="6"/>
  <c r="U13" i="6" s="1"/>
  <c r="T10" i="6"/>
  <c r="T14" i="6"/>
  <c r="U14" i="6" s="1"/>
  <c r="T12" i="6"/>
  <c r="T15" i="6"/>
  <c r="U15" i="6" s="1"/>
  <c r="T9" i="6"/>
  <c r="U9" i="6" s="1"/>
  <c r="F23" i="4" s="1"/>
  <c r="U12" i="6" l="1"/>
  <c r="D4" i="6"/>
  <c r="U10" i="6"/>
  <c r="C4" i="6" l="1"/>
  <c r="E4" i="6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B5" authorId="0" shapeId="0" xr:uid="{A97DC1F9-2298-4F4F-8D37-078BF92FDC18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5" authorId="0" shapeId="0" xr:uid="{673E5D14-509D-40C8-BE6A-1800B52A0F44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<sst xmlns="http://schemas.openxmlformats.org/spreadsheetml/2006/main" count="960" uniqueCount="346">
  <si>
    <t>อัตราเงินเดือนเต็มขั้น (ตาม กฎ การสไลด์)</t>
  </si>
  <si>
    <t>อันดับ</t>
  </si>
  <si>
    <t>จาก</t>
  </si>
  <si>
    <t>ถึง</t>
  </si>
  <si>
    <t>เต็มขั้น</t>
  </si>
  <si>
    <t>คศ.5</t>
  </si>
  <si>
    <t>คศ.4</t>
  </si>
  <si>
    <t>คศ.3</t>
  </si>
  <si>
    <t>คศ.2</t>
  </si>
  <si>
    <t>คศ.1</t>
  </si>
  <si>
    <t>ครูผู้ช่วย</t>
  </si>
  <si>
    <t>ฐานคำนวณล่าง</t>
  </si>
  <si>
    <t>ฐานคำนวณบน</t>
  </si>
  <si>
    <t>ตำแหน่ง</t>
  </si>
  <si>
    <t>อัตราเงินเดือน</t>
  </si>
  <si>
    <t>ที่</t>
  </si>
  <si>
    <t>วิทยฐานะ</t>
  </si>
  <si>
    <t>ณ 1 มี.ค.62</t>
  </si>
  <si>
    <t>เลื่อนใน</t>
  </si>
  <si>
    <t>ฐานใน</t>
  </si>
  <si>
    <t>เงินเดือน</t>
  </si>
  <si>
    <t>คิด</t>
  </si>
  <si>
    <t>ใช้เงิน</t>
  </si>
  <si>
    <t>ค่าตอบแทน</t>
  </si>
  <si>
    <t>ให้ได้รับ</t>
  </si>
  <si>
    <t>หมายเหตุ</t>
  </si>
  <si>
    <t>ขั้น</t>
  </si>
  <si>
    <t>ร้อยละ</t>
  </si>
  <si>
    <t>ระดับ</t>
  </si>
  <si>
    <t>การคำนวณ</t>
  </si>
  <si>
    <t>เป็นเงิน</t>
  </si>
  <si>
    <t>เลื่อน</t>
  </si>
  <si>
    <t>พิเศษ</t>
  </si>
  <si>
    <t>รวม</t>
  </si>
  <si>
    <t>โรงเรียน</t>
  </si>
  <si>
    <t>ร้อยละในการเลื่อนเงินเดือน</t>
  </si>
  <si>
    <t>เลื่อนในระดับ</t>
  </si>
  <si>
    <t>ดีเด่น</t>
  </si>
  <si>
    <t>พอใช้</t>
  </si>
  <si>
    <t>ดี</t>
  </si>
  <si>
    <t>ดีมาก</t>
  </si>
  <si>
    <t>ครู</t>
  </si>
  <si>
    <t>วงเงินคงเหลือ</t>
  </si>
  <si>
    <t>ใช้วงเงินเลื่อน</t>
  </si>
  <si>
    <t>เริ่มจาก</t>
  </si>
  <si>
    <t>ช่วงคะแนนประเมิน</t>
  </si>
  <si>
    <t>ปรับปรุง</t>
  </si>
  <si>
    <t>คำนำหน้าชื่อ</t>
  </si>
  <si>
    <t>รวมเงินเดือน</t>
  </si>
  <si>
    <t>คะแนนประเมิน</t>
  </si>
  <si>
    <t>เพชรพิทยาคม</t>
  </si>
  <si>
    <t>คผช.</t>
  </si>
  <si>
    <t>แคมป์สนวิทยาคม</t>
  </si>
  <si>
    <t>เลข ปปช.</t>
  </si>
  <si>
    <t>%</t>
  </si>
  <si>
    <t>จำนวนผู้ได้เลื่อนเงินเดือน</t>
  </si>
  <si>
    <t>คน</t>
  </si>
  <si>
    <t>รวมทั้งสิ้น</t>
  </si>
  <si>
    <t>สรุปการใช้วงเงินเลื่อนเงินเดือน รอง ผอ.ร.ร. และ ครูระดับชำนาญการพิเศษลงมา</t>
  </si>
  <si>
    <t>ตำแหน่งเลขที่</t>
  </si>
  <si>
    <t>เลขที่จ่ายตรง</t>
  </si>
  <si>
    <t>สรุปการใช้วงเงินเลื่อนเงินเดือน รอง ผอ.ร.ร. และ ครูระดับเชี่ยวชาญขึ้นไป</t>
  </si>
  <si>
    <t>0423817</t>
  </si>
  <si>
    <t>คิด 3% =</t>
  </si>
  <si>
    <t>ชื่อ-สกุล</t>
  </si>
  <si>
    <t>เลขจ่ายตรง</t>
  </si>
  <si>
    <t>คะแนน</t>
  </si>
  <si>
    <t>ฐานคำนวน</t>
  </si>
  <si>
    <t>คิดเป็นเงิน</t>
  </si>
  <si>
    <t>ใช้เงินเลื่อน</t>
  </si>
  <si>
    <t>ค่าตอบแทนพิเศษ</t>
  </si>
  <si>
    <t>ให้ได้รับเงินเดือน</t>
  </si>
  <si>
    <t>เลขตำแหน่ง</t>
  </si>
  <si>
    <t>ลำดับที่</t>
  </si>
  <si>
    <t>สังกัด</t>
  </si>
  <si>
    <t>สำนักงานเขตพื้นที่การศึกษามัธยมศึกษา เขต  40</t>
  </si>
  <si>
    <t>ข้อมูลทั่วไป</t>
  </si>
  <si>
    <t>ข้อมูลเงินเดือน</t>
  </si>
  <si>
    <t>คิดเป็นร้อยละ</t>
  </si>
  <si>
    <t>ได้ระดับ</t>
  </si>
  <si>
    <t>บาท</t>
  </si>
  <si>
    <t>รายงานสรุป ผลการพิจารณาเลื่อนเงินเดือน ครั้งที่ 1/2562</t>
  </si>
  <si>
    <t>ลงชื่อ</t>
  </si>
  <si>
    <t>(...........................................................)</t>
  </si>
  <si>
    <t>ตรา ร.ร.</t>
  </si>
  <si>
    <t>(&gt;=ชช)</t>
  </si>
  <si>
    <t>(&lt;=ชพ)</t>
  </si>
  <si>
    <t>ระดับชำนาญการพิเศษ ลงมา</t>
  </si>
  <si>
    <t>ระดับเชี่ยวชาญ ขึ้นไป</t>
  </si>
  <si>
    <t>สรุปผลการพิจารณา</t>
  </si>
  <si>
    <t>ข้อมูลการเลื่อนเงินเดือน</t>
  </si>
  <si>
    <t>ผลการเลื่อนเงินเดือน ครั้งที่ 1 (1 เมษายน 2562)</t>
  </si>
  <si>
    <t>ปัด 10</t>
  </si>
  <si>
    <t>น้อยกว่า 60</t>
  </si>
  <si>
    <t>นายศุภชัย รัววิชา</t>
  </si>
  <si>
    <t>เชี่ยวชาญ</t>
  </si>
  <si>
    <t>เชี่ยวชาญพิเศษ</t>
  </si>
  <si>
    <t>ค่าต่ำสุดช่วงบน</t>
  </si>
  <si>
    <t>เต็มขั้นสไลด์</t>
  </si>
  <si>
    <t>รองผอ.รร.</t>
  </si>
  <si>
    <t>ชำนาญการพิเศษ</t>
  </si>
  <si>
    <t>0424111</t>
  </si>
  <si>
    <t>ชำนาญการ</t>
  </si>
  <si>
    <t>0424110</t>
  </si>
  <si>
    <t>0424112</t>
  </si>
  <si>
    <t>0424115</t>
  </si>
  <si>
    <t>0424117</t>
  </si>
  <si>
    <t>0424118</t>
  </si>
  <si>
    <t>0424120</t>
  </si>
  <si>
    <t>0424121</t>
  </si>
  <si>
    <t>0424122</t>
  </si>
  <si>
    <t>0151545</t>
  </si>
  <si>
    <t>0424124</t>
  </si>
  <si>
    <t>0424125</t>
  </si>
  <si>
    <t>0424126</t>
  </si>
  <si>
    <t>0424127</t>
  </si>
  <si>
    <t>0424128</t>
  </si>
  <si>
    <t>0424129</t>
  </si>
  <si>
    <t>0424131</t>
  </si>
  <si>
    <t>0424132</t>
  </si>
  <si>
    <t>0424134</t>
  </si>
  <si>
    <t>0424141</t>
  </si>
  <si>
    <t>0424142</t>
  </si>
  <si>
    <t>0424143</t>
  </si>
  <si>
    <t>0424144</t>
  </si>
  <si>
    <t>0424145</t>
  </si>
  <si>
    <t>0424146</t>
  </si>
  <si>
    <t>0424147</t>
  </si>
  <si>
    <t>0424148</t>
  </si>
  <si>
    <t>0424149</t>
  </si>
  <si>
    <t>0424154</t>
  </si>
  <si>
    <t>0424155</t>
  </si>
  <si>
    <t>0424158</t>
  </si>
  <si>
    <t>0424159</t>
  </si>
  <si>
    <t>0424161</t>
  </si>
  <si>
    <t>0424162</t>
  </si>
  <si>
    <t>0424163</t>
  </si>
  <si>
    <t>0424164</t>
  </si>
  <si>
    <t>0424165</t>
  </si>
  <si>
    <t>0424168</t>
  </si>
  <si>
    <t>0424171</t>
  </si>
  <si>
    <t>0424172</t>
  </si>
  <si>
    <t>0424175</t>
  </si>
  <si>
    <t>0424177</t>
  </si>
  <si>
    <t>0424178</t>
  </si>
  <si>
    <t>0424183</t>
  </si>
  <si>
    <t>0424184</t>
  </si>
  <si>
    <t>0424187</t>
  </si>
  <si>
    <t>0424188</t>
  </si>
  <si>
    <t>0424189</t>
  </si>
  <si>
    <t>0424190</t>
  </si>
  <si>
    <t>0424194</t>
  </si>
  <si>
    <t>0424195</t>
  </si>
  <si>
    <t>0424197</t>
  </si>
  <si>
    <t>0424198</t>
  </si>
  <si>
    <t>0424199</t>
  </si>
  <si>
    <t>0424200</t>
  </si>
  <si>
    <t>0424201</t>
  </si>
  <si>
    <t>0424203</t>
  </si>
  <si>
    <t>0424205</t>
  </si>
  <si>
    <t>0424206</t>
  </si>
  <si>
    <t>0424300</t>
  </si>
  <si>
    <t>0424208</t>
  </si>
  <si>
    <t>0424209</t>
  </si>
  <si>
    <t>0424210</t>
  </si>
  <si>
    <t>0424211</t>
  </si>
  <si>
    <t>0424212</t>
  </si>
  <si>
    <t>0424213</t>
  </si>
  <si>
    <t>0424217</t>
  </si>
  <si>
    <t>0424218</t>
  </si>
  <si>
    <t>0424219</t>
  </si>
  <si>
    <t>0424220</t>
  </si>
  <si>
    <t>0424221</t>
  </si>
  <si>
    <t>0424222</t>
  </si>
  <si>
    <t>0424224</t>
  </si>
  <si>
    <t>0424226</t>
  </si>
  <si>
    <t>0424227</t>
  </si>
  <si>
    <t>0424228</t>
  </si>
  <si>
    <t>0424229</t>
  </si>
  <si>
    <t>0424233</t>
  </si>
  <si>
    <t>0424234</t>
  </si>
  <si>
    <t>0424235</t>
  </si>
  <si>
    <t>0424236</t>
  </si>
  <si>
    <t>0424237</t>
  </si>
  <si>
    <t>0424238</t>
  </si>
  <si>
    <t>0424092</t>
  </si>
  <si>
    <t>0424232</t>
  </si>
  <si>
    <t>0424240</t>
  </si>
  <si>
    <t>0424470</t>
  </si>
  <si>
    <t>0424241</t>
  </si>
  <si>
    <t>0424040</t>
  </si>
  <si>
    <t>0424276</t>
  </si>
  <si>
    <t>0424242</t>
  </si>
  <si>
    <t>0424286</t>
  </si>
  <si>
    <t>0424243</t>
  </si>
  <si>
    <t>728(ส)</t>
  </si>
  <si>
    <t>0424239</t>
  </si>
  <si>
    <t>0424152</t>
  </si>
  <si>
    <t>0424192</t>
  </si>
  <si>
    <t>0424181</t>
  </si>
  <si>
    <t>0424214</t>
  </si>
  <si>
    <t>0424114</t>
  </si>
  <si>
    <t>0424116</t>
  </si>
  <si>
    <t>0424119</t>
  </si>
  <si>
    <t>0179084</t>
  </si>
  <si>
    <t>0424123</t>
  </si>
  <si>
    <t>0124742</t>
  </si>
  <si>
    <t>0124839</t>
  </si>
  <si>
    <t>0424138</t>
  </si>
  <si>
    <t>0424150</t>
  </si>
  <si>
    <t>0424151</t>
  </si>
  <si>
    <t>0424160</t>
  </si>
  <si>
    <t>0424179</t>
  </si>
  <si>
    <t>0424180</t>
  </si>
  <si>
    <t>0424202</t>
  </si>
  <si>
    <t>0424136</t>
  </si>
  <si>
    <t>0424156</t>
  </si>
  <si>
    <t>0424182</t>
  </si>
  <si>
    <t>0424185</t>
  </si>
  <si>
    <t>0101667</t>
  </si>
  <si>
    <t>0424133</t>
  </si>
  <si>
    <t>0424135</t>
  </si>
  <si>
    <t>0424153</t>
  </si>
  <si>
    <t>ชื่อ-นามสกุล</t>
  </si>
  <si>
    <t>ระบบทดลองเลื่อนเงินเดือนครู แบบ % (นายศุภชัย รัววิชา สพม.40 ผู้พัฒนาระบบ)</t>
  </si>
  <si>
    <t>สพม.40</t>
  </si>
  <si>
    <t>นายศุภชัย รัววิชา0</t>
  </si>
  <si>
    <t>นายศุภชัย รัววิชา1</t>
  </si>
  <si>
    <t>นายศุภชัย รัววิชา2</t>
  </si>
  <si>
    <t>นายศุภชัย รัววิชา3</t>
  </si>
  <si>
    <t>นายศุภชัย รัววิชา4</t>
  </si>
  <si>
    <t>นายศุภชัย รัววิชา5</t>
  </si>
  <si>
    <t>นายศุภชัย รัววิชา6</t>
  </si>
  <si>
    <t>นายศุภชัย รัววิชา7</t>
  </si>
  <si>
    <t>นายศุภชัย รัววิชา8</t>
  </si>
  <si>
    <t>นายศุภชัย รัววิชา9</t>
  </si>
  <si>
    <t>นายศุภชัย รัววิชา10</t>
  </si>
  <si>
    <t>นายศุภชัย รัววิชา11</t>
  </si>
  <si>
    <t>นายศุภชัย รัววิชา12</t>
  </si>
  <si>
    <t>นายศุภชัย รัววิชา13</t>
  </si>
  <si>
    <t>นายศุภชัย รัววิชา14</t>
  </si>
  <si>
    <t>นายศุภชัย รัววิชา15</t>
  </si>
  <si>
    <t>นายศุภชัย รัววิชา16</t>
  </si>
  <si>
    <t>นายศุภชัย รัววิชา17</t>
  </si>
  <si>
    <t>นายศุภชัย รัววิชา18</t>
  </si>
  <si>
    <t>นายศุภชัย รัววิชา19</t>
  </si>
  <si>
    <t>นายศุภชัย รัววิชา20</t>
  </si>
  <si>
    <t>นายศุภชัย รัววิชา21</t>
  </si>
  <si>
    <t>นายศุภชัย รัววิชา22</t>
  </si>
  <si>
    <t>นายศุภชัย รัววิชา23</t>
  </si>
  <si>
    <t>นายศุภชัย รัววิชา24</t>
  </si>
  <si>
    <t>นายศุภชัย รัววิชา25</t>
  </si>
  <si>
    <t>นายศุภชัย รัววิชา26</t>
  </si>
  <si>
    <t>นายศุภชัย รัววิชา27</t>
  </si>
  <si>
    <t>นายศุภชัย รัววิชา28</t>
  </si>
  <si>
    <t>นายศุภชัย รัววิชา29</t>
  </si>
  <si>
    <t>นายศุภชัย รัววิชา30</t>
  </si>
  <si>
    <t>นายศุภชัย รัววิชา31</t>
  </si>
  <si>
    <t>นายศุภชัย รัววิชา32</t>
  </si>
  <si>
    <t>นายศุภชัย รัววิชา33</t>
  </si>
  <si>
    <t>นายศุภชัย รัววิชา34</t>
  </si>
  <si>
    <t>นายศุภชัย รัววิชา35</t>
  </si>
  <si>
    <t>นายศุภชัย รัววิชา36</t>
  </si>
  <si>
    <t>นายศุภชัย รัววิชา37</t>
  </si>
  <si>
    <t>นายศุภชัย รัววิชา38</t>
  </si>
  <si>
    <t>นายศุภชัย รัววิชา39</t>
  </si>
  <si>
    <t>นายศุภชัย รัววิชา40</t>
  </si>
  <si>
    <t>นายศุภชัย รัววิชา41</t>
  </si>
  <si>
    <t>นายศุภชัย รัววิชา42</t>
  </si>
  <si>
    <t>นายศุภชัย รัววิชา43</t>
  </si>
  <si>
    <t>นายศุภชัย รัววิชา44</t>
  </si>
  <si>
    <t>นายศุภชัย รัววิชา45</t>
  </si>
  <si>
    <t>นายศุภชัย รัววิชา46</t>
  </si>
  <si>
    <t>นายศุภชัย รัววิชา47</t>
  </si>
  <si>
    <t>นายศุภชัย รัววิชา48</t>
  </si>
  <si>
    <t>นายศุภชัย รัววิชา49</t>
  </si>
  <si>
    <t>นายศุภชัย รัววิชา50</t>
  </si>
  <si>
    <t>นายศุภชัย รัววิชา51</t>
  </si>
  <si>
    <t>นายศุภชัย รัววิชา52</t>
  </si>
  <si>
    <t>นายศุภชัย รัววิชา53</t>
  </si>
  <si>
    <t>นายศุภชัย รัววิชา54</t>
  </si>
  <si>
    <t>นายศุภชัย รัววิชา55</t>
  </si>
  <si>
    <t>นายศุภชัย รัววิชา56</t>
  </si>
  <si>
    <t>นายศุภชัย รัววิชา57</t>
  </si>
  <si>
    <t>นายศุภชัย รัววิชา58</t>
  </si>
  <si>
    <t>นายศุภชัย รัววิชา59</t>
  </si>
  <si>
    <t>นายศุภชัย รัววิชา60</t>
  </si>
  <si>
    <t>นายศุภชัย รัววิชา61</t>
  </si>
  <si>
    <t>นายศุภชัย รัววิชา62</t>
  </si>
  <si>
    <t>นายศุภชัย รัววิชา63</t>
  </si>
  <si>
    <t>นายศุภชัย รัววิชา64</t>
  </si>
  <si>
    <t>นายศุภชัย รัววิชา65</t>
  </si>
  <si>
    <t>นายศุภชัย รัววิชา66</t>
  </si>
  <si>
    <t>นายศุภชัย รัววิชา67</t>
  </si>
  <si>
    <t>นายศุภชัย รัววิชา68</t>
  </si>
  <si>
    <t>นายศุภชัย รัววิชา69</t>
  </si>
  <si>
    <t>นายศุภชัย รัววิชา70</t>
  </si>
  <si>
    <t>นายศุภชัย รัววิชา71</t>
  </si>
  <si>
    <t>นายศุภชัย รัววิชา72</t>
  </si>
  <si>
    <t>นายศุภชัย รัววิชา73</t>
  </si>
  <si>
    <t>นายศุภชัย รัววิชา74</t>
  </si>
  <si>
    <t>นายศุภชัย รัววิชา75</t>
  </si>
  <si>
    <t>นายศุภชัย รัววิชา76</t>
  </si>
  <si>
    <t>นายศุภชัย รัววิชา77</t>
  </si>
  <si>
    <t>นายศุภชัย รัววิชา78</t>
  </si>
  <si>
    <t>นายศุภชัย รัววิชา79</t>
  </si>
  <si>
    <t>นายศุภชัย รัววิชา80</t>
  </si>
  <si>
    <t>นายศุภชัย รัววิชา81</t>
  </si>
  <si>
    <t>นายศุภชัย รัววิชา82</t>
  </si>
  <si>
    <t>นายศุภชัย รัววิชา83</t>
  </si>
  <si>
    <t>นายศุภชัย รัววิชา84</t>
  </si>
  <si>
    <t>นายศุภชัย รัววิชา85</t>
  </si>
  <si>
    <t>นายศุภชัย รัววิชา86</t>
  </si>
  <si>
    <t>นายศุภชัย รัววิชา87</t>
  </si>
  <si>
    <t>นายศุภชัย รัววิชา88</t>
  </si>
  <si>
    <t>นายศุภชัย รัววิชา89</t>
  </si>
  <si>
    <t>นายศุภชัย รัววิชา90</t>
  </si>
  <si>
    <t>นายศุภชัย รัววิชา91</t>
  </si>
  <si>
    <t>นายศุภชัย รัววิชา92</t>
  </si>
  <si>
    <t>นายศุภชัย รัววิชา93</t>
  </si>
  <si>
    <t>นายศุภชัย รัววิชา94</t>
  </si>
  <si>
    <t>นายศุภชัย รัววิชา95</t>
  </si>
  <si>
    <t>นายศุภชัย รัววิชา96</t>
  </si>
  <si>
    <t>นายศุภชัย รัววิชา97</t>
  </si>
  <si>
    <t>นายศุภชัย รัววิชา98</t>
  </si>
  <si>
    <t>นายศุภชัย รัววิชา99</t>
  </si>
  <si>
    <t>นายศุภชัย รัววิชา100</t>
  </si>
  <si>
    <t>นายศุภชัย รัววิชา101</t>
  </si>
  <si>
    <t>นายศุภชัย รัววิชา102</t>
  </si>
  <si>
    <t>นายศุภชัย รัววิชา103</t>
  </si>
  <si>
    <t>นายศุภชัย รัววิชา104</t>
  </si>
  <si>
    <t>นายศุภชัย รัววิชา105</t>
  </si>
  <si>
    <t>นายศุภชัย รัววิชา106</t>
  </si>
  <si>
    <t>นายศุภชัย รัววิชา107</t>
  </si>
  <si>
    <t>นายศุภชัย รัววิชา108</t>
  </si>
  <si>
    <t>นายศุภชัย รัววิชา109</t>
  </si>
  <si>
    <t>นายศุภชัย รัววิชา110</t>
  </si>
  <si>
    <t>นายศุภชัย รัววิชา111</t>
  </si>
  <si>
    <t>นายศุภชัย รัววิชา112</t>
  </si>
  <si>
    <t>นายศุภชัย รัววิชา113</t>
  </si>
  <si>
    <t>นายศุภชัย รัววิชา114</t>
  </si>
  <si>
    <t>นายศุภชัย รัววิชา115</t>
  </si>
  <si>
    <t>นายศุภชัย รัววิชา116</t>
  </si>
  <si>
    <t>นายศุภชัย รัววิชา117</t>
  </si>
  <si>
    <t>นายศุภชัย รัววิชา118</t>
  </si>
  <si>
    <t>นายศุภชัย รัววิชา119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</si>
</sst>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_-* #,##0_-;\-* #,##0_-;_-* &quot;-&quot;??_-;_-@_-"/>
    <numFmt numFmtId="188" formatCode="#,##0.00_ ;\-#,##0.00\ "/>
    <numFmt numFmtId="189" formatCode="0000000000000"/>
    <numFmt numFmtId="190" formatCode="_-* #,##0.0_-;\-* #,##0.0_-;_-* &quot;-&quot;??_-;_-@_-"/>
    <numFmt numFmtId="191" formatCode="_-* #,##0_-;\-* #,##0_-;_-* \-??_-;_-@_-"/>
    <numFmt numFmtId="192" formatCode="0000000"/>
    <numFmt numFmtId="193" formatCode="0.0"/>
  </numFmts>
  <fonts count="1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family val="2"/>
      <charset val="222"/>
    </font>
    <font>
      <sz val="10"/>
      <name val="Arial"/>
      <family val="2"/>
    </font>
    <font>
      <sz val="16"/>
      <name val="AngsanaUPC"/>
      <family val="1"/>
    </font>
    <font>
      <sz val="11"/>
      <color theme="1"/>
      <name val="Tahoma"/>
      <family val="2"/>
      <scheme val="minor"/>
    </font>
    <font>
      <b/>
      <sz val="16"/>
      <color theme="4" tint="-0.249977111117893"/>
      <name val="TH SarabunPSK"/>
      <family val="2"/>
    </font>
    <font>
      <sz val="16"/>
      <color rgb="FFC00000"/>
      <name val="TH SarabunPSK"/>
      <family val="2"/>
    </font>
    <font>
      <sz val="16"/>
      <color rgb="FF0070C0"/>
      <name val="TH SarabunPSK"/>
      <family val="2"/>
    </font>
    <font>
      <b/>
      <sz val="18"/>
      <color theme="1"/>
      <name val="TH SarabunPSK"/>
      <family val="2"/>
    </font>
    <font>
      <b/>
      <sz val="16"/>
      <color rgb="FFC00000"/>
      <name val="TH SarabunPSK"/>
      <family val="2"/>
    </font>
    <font>
      <b/>
      <u/>
      <sz val="16"/>
      <color theme="1"/>
      <name val="TH SarabunPSK"/>
      <family val="2"/>
    </font>
    <font>
      <sz val="16"/>
      <color theme="4" tint="-0.499984740745262"/>
      <name val="TH SarabunPSK"/>
      <family val="2"/>
    </font>
    <font>
      <b/>
      <sz val="18"/>
      <color theme="4" tint="-0.499984740745262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6"/>
      <name val="TH SarabunPSK"/>
      <family val="2"/>
    </font>
  </fonts>
  <fills count="1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190" fontId="4" fillId="0" borderId="0" applyFill="0" applyBorder="0" applyAlignment="0" applyProtection="0"/>
    <xf numFmtId="0" fontId="4" fillId="0" borderId="0"/>
    <xf numFmtId="0" fontId="1" fillId="0" borderId="0"/>
    <xf numFmtId="0" fontId="5" fillId="0" borderId="0"/>
    <xf numFmtId="0" fontId="6" fillId="0" borderId="0"/>
    <xf numFmtId="0" fontId="7" fillId="0" borderId="0"/>
  </cellStyleXfs>
  <cellXfs count="321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2" applyFont="1" applyFill="1" applyBorder="1" applyAlignment="1">
      <alignment horizontal="center" vertical="center"/>
    </xf>
    <xf numFmtId="3" fontId="3" fillId="2" borderId="1" xfId="2" applyNumberFormat="1" applyFont="1" applyFill="1" applyBorder="1" applyAlignment="1">
      <alignment horizontal="center" vertical="center"/>
    </xf>
    <xf numFmtId="3" fontId="3" fillId="2" borderId="1" xfId="3" applyNumberFormat="1" applyFont="1" applyFill="1" applyBorder="1" applyAlignment="1">
      <alignment horizontal="center" vertical="center"/>
    </xf>
    <xf numFmtId="0" fontId="2" fillId="0" borderId="1" xfId="0" applyFont="1" applyBorder="1"/>
    <xf numFmtId="2" fontId="3" fillId="5" borderId="1" xfId="2" applyNumberFormat="1" applyFont="1" applyFill="1" applyBorder="1" applyAlignment="1">
      <alignment horizontal="center" vertical="center"/>
    </xf>
    <xf numFmtId="43" fontId="2" fillId="0" borderId="0" xfId="0" applyNumberFormat="1" applyFont="1"/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 applyAlignment="1">
      <alignment horizontal="center" vertical="top"/>
    </xf>
    <xf numFmtId="0" fontId="2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189" fontId="2" fillId="0" borderId="2" xfId="0" applyNumberFormat="1" applyFont="1" applyBorder="1" applyAlignment="1">
      <alignment horizontal="left" shrinkToFit="1"/>
    </xf>
    <xf numFmtId="0" fontId="2" fillId="0" borderId="2" xfId="0" applyFont="1" applyBorder="1" applyAlignment="1">
      <alignment horizontal="left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left" vertical="center" shrinkToFit="1"/>
    </xf>
    <xf numFmtId="189" fontId="2" fillId="0" borderId="3" xfId="5" applyNumberFormat="1" applyFont="1" applyBorder="1" applyAlignment="1">
      <alignment horizontal="left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left" vertical="center" shrinkToFit="1"/>
    </xf>
    <xf numFmtId="3" fontId="2" fillId="0" borderId="3" xfId="1" applyNumberFormat="1" applyFont="1" applyBorder="1" applyAlignment="1">
      <alignment horizontal="center" vertical="center" shrinkToFit="1"/>
    </xf>
    <xf numFmtId="189" fontId="2" fillId="0" borderId="3" xfId="0" applyNumberFormat="1" applyFont="1" applyBorder="1" applyAlignment="1">
      <alignment horizontal="left" shrinkToFit="1"/>
    </xf>
    <xf numFmtId="0" fontId="2" fillId="0" borderId="3" xfId="0" applyFont="1" applyBorder="1" applyAlignment="1">
      <alignment horizontal="left" shrinkToFit="1"/>
    </xf>
    <xf numFmtId="2" fontId="3" fillId="6" borderId="1" xfId="2" applyNumberFormat="1" applyFont="1" applyFill="1" applyBorder="1" applyAlignment="1">
      <alignment horizontal="center" vertical="center"/>
    </xf>
    <xf numFmtId="3" fontId="2" fillId="0" borderId="0" xfId="4" applyNumberFormat="1" applyFont="1" applyAlignment="1">
      <alignment horizontal="center" vertical="center" shrinkToFit="1"/>
    </xf>
    <xf numFmtId="0" fontId="3" fillId="3" borderId="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2" fontId="3" fillId="2" borderId="1" xfId="2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188" fontId="8" fillId="0" borderId="0" xfId="1" applyNumberFormat="1" applyFont="1"/>
    <xf numFmtId="43" fontId="8" fillId="0" borderId="0" xfId="0" applyNumberFormat="1" applyFont="1"/>
    <xf numFmtId="43" fontId="8" fillId="0" borderId="0" xfId="1" applyFont="1"/>
    <xf numFmtId="0" fontId="3" fillId="6" borderId="1" xfId="2" applyFont="1" applyFill="1" applyBorder="1" applyAlignment="1">
      <alignment horizontal="center" vertical="center"/>
    </xf>
    <xf numFmtId="0" fontId="3" fillId="6" borderId="3" xfId="2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12" xfId="0" applyFont="1" applyFill="1" applyBorder="1" applyAlignment="1">
      <alignment horizontal="center" vertical="center"/>
    </xf>
    <xf numFmtId="0" fontId="3" fillId="6" borderId="9" xfId="0" applyFont="1" applyFill="1" applyBorder="1" applyAlignment="1">
      <alignment horizontal="center" vertical="center"/>
    </xf>
    <xf numFmtId="43" fontId="3" fillId="0" borderId="0" xfId="0" applyNumberFormat="1" applyFont="1" applyAlignment="1">
      <alignment horizontal="center"/>
    </xf>
    <xf numFmtId="192" fontId="2" fillId="0" borderId="2" xfId="0" applyNumberFormat="1" applyFont="1" applyBorder="1" applyAlignment="1">
      <alignment horizontal="center" vertical="center" shrinkToFit="1"/>
    </xf>
    <xf numFmtId="3" fontId="2" fillId="0" borderId="2" xfId="1" applyNumberFormat="1" applyFont="1" applyBorder="1" applyAlignment="1">
      <alignment horizontal="center" vertical="center" shrinkToFit="1"/>
    </xf>
    <xf numFmtId="192" fontId="2" fillId="0" borderId="3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right"/>
    </xf>
    <xf numFmtId="0" fontId="3" fillId="0" borderId="2" xfId="2" applyFont="1" applyBorder="1" applyAlignment="1" applyProtection="1">
      <alignment horizontal="center" vertical="center"/>
      <protection hidden="1"/>
    </xf>
    <xf numFmtId="3" fontId="3" fillId="0" borderId="2" xfId="2" applyNumberFormat="1" applyFont="1" applyBorder="1" applyAlignment="1" applyProtection="1">
      <alignment horizontal="center" vertical="center"/>
      <protection hidden="1"/>
    </xf>
    <xf numFmtId="3" fontId="3" fillId="3" borderId="3" xfId="2" applyNumberFormat="1" applyFont="1" applyFill="1" applyBorder="1" applyAlignment="1" applyProtection="1">
      <alignment horizontal="center" vertical="center"/>
      <protection hidden="1"/>
    </xf>
    <xf numFmtId="0" fontId="3" fillId="0" borderId="3" xfId="2" applyFont="1" applyBorder="1" applyAlignment="1" applyProtection="1">
      <alignment horizontal="center" vertical="center"/>
      <protection hidden="1"/>
    </xf>
    <xf numFmtId="3" fontId="3" fillId="0" borderId="3" xfId="2" applyNumberFormat="1" applyFont="1" applyBorder="1" applyAlignment="1" applyProtection="1">
      <alignment horizontal="center" vertical="center"/>
      <protection hidden="1"/>
    </xf>
    <xf numFmtId="0" fontId="3" fillId="0" borderId="4" xfId="2" applyFont="1" applyBorder="1" applyAlignment="1" applyProtection="1">
      <alignment horizontal="center" vertical="center"/>
      <protection hidden="1"/>
    </xf>
    <xf numFmtId="3" fontId="3" fillId="0" borderId="4" xfId="2" applyNumberFormat="1" applyFont="1" applyBorder="1" applyAlignment="1" applyProtection="1">
      <alignment horizontal="center" vertical="center"/>
      <protection hidden="1"/>
    </xf>
    <xf numFmtId="2" fontId="3" fillId="3" borderId="2" xfId="0" applyNumberFormat="1" applyFont="1" applyFill="1" applyBorder="1" applyAlignment="1" applyProtection="1">
      <alignment horizontal="center" vertical="center"/>
      <protection hidden="1"/>
    </xf>
    <xf numFmtId="2" fontId="3" fillId="3" borderId="16" xfId="0" applyNumberFormat="1" applyFont="1" applyFill="1" applyBorder="1" applyAlignment="1" applyProtection="1">
      <alignment horizontal="center" vertical="center"/>
      <protection hidden="1"/>
    </xf>
    <xf numFmtId="2" fontId="3" fillId="3" borderId="3" xfId="0" applyNumberFormat="1" applyFont="1" applyFill="1" applyBorder="1" applyAlignment="1" applyProtection="1">
      <alignment horizontal="center" vertical="center"/>
      <protection hidden="1"/>
    </xf>
    <xf numFmtId="0" fontId="11" fillId="0" borderId="0" xfId="0" applyFont="1"/>
    <xf numFmtId="2" fontId="3" fillId="0" borderId="2" xfId="2" applyNumberFormat="1" applyFont="1" applyBorder="1" applyAlignment="1" applyProtection="1">
      <alignment horizontal="center" vertical="center"/>
      <protection locked="0"/>
    </xf>
    <xf numFmtId="2" fontId="3" fillId="0" borderId="16" xfId="2" applyNumberFormat="1" applyFont="1" applyBorder="1" applyAlignment="1" applyProtection="1">
      <alignment horizontal="center" vertical="center"/>
      <protection locked="0"/>
    </xf>
    <xf numFmtId="2" fontId="3" fillId="0" borderId="3" xfId="2" applyNumberFormat="1" applyFont="1" applyBorder="1" applyAlignment="1" applyProtection="1">
      <alignment horizontal="center" vertical="center"/>
      <protection locked="0"/>
    </xf>
    <xf numFmtId="0" fontId="2" fillId="7" borderId="2" xfId="0" applyFont="1" applyFill="1" applyBorder="1" applyAlignment="1" applyProtection="1">
      <alignment horizontal="center"/>
      <protection hidden="1"/>
    </xf>
    <xf numFmtId="187" fontId="2" fillId="7" borderId="2" xfId="1" applyNumberFormat="1" applyFont="1" applyFill="1" applyBorder="1" applyAlignment="1" applyProtection="1">
      <alignment horizontal="center"/>
      <protection hidden="1"/>
    </xf>
    <xf numFmtId="187" fontId="2" fillId="7" borderId="2" xfId="1" applyNumberFormat="1" applyFont="1" applyFill="1" applyBorder="1" applyProtection="1">
      <protection hidden="1"/>
    </xf>
    <xf numFmtId="0" fontId="2" fillId="7" borderId="3" xfId="0" applyFont="1" applyFill="1" applyBorder="1" applyAlignment="1" applyProtection="1">
      <alignment horizontal="center"/>
      <protection hidden="1"/>
    </xf>
    <xf numFmtId="187" fontId="2" fillId="7" borderId="3" xfId="1" applyNumberFormat="1" applyFont="1" applyFill="1" applyBorder="1" applyAlignment="1" applyProtection="1">
      <alignment horizontal="center"/>
      <protection hidden="1"/>
    </xf>
    <xf numFmtId="187" fontId="2" fillId="7" borderId="3" xfId="1" applyNumberFormat="1" applyFont="1" applyFill="1" applyBorder="1" applyProtection="1">
      <protection hidden="1"/>
    </xf>
    <xf numFmtId="0" fontId="3" fillId="3" borderId="2" xfId="0" applyFont="1" applyFill="1" applyBorder="1" applyAlignment="1" applyProtection="1">
      <alignment horizontal="center" vertical="center"/>
      <protection hidden="1"/>
    </xf>
    <xf numFmtId="2" fontId="3" fillId="3" borderId="2" xfId="2" applyNumberFormat="1" applyFont="1" applyFill="1" applyBorder="1" applyAlignment="1" applyProtection="1">
      <alignment horizontal="center" vertical="center"/>
      <protection hidden="1"/>
    </xf>
    <xf numFmtId="0" fontId="3" fillId="9" borderId="2" xfId="2" applyFont="1" applyFill="1" applyBorder="1" applyAlignment="1" applyProtection="1">
      <alignment horizontal="center" vertical="center"/>
      <protection hidden="1"/>
    </xf>
    <xf numFmtId="2" fontId="3" fillId="0" borderId="2" xfId="2" applyNumberFormat="1" applyFont="1" applyBorder="1" applyAlignment="1" applyProtection="1">
      <alignment horizontal="center" vertical="center"/>
      <protection hidden="1"/>
    </xf>
    <xf numFmtId="0" fontId="3" fillId="3" borderId="3" xfId="0" applyFont="1" applyFill="1" applyBorder="1" applyAlignment="1" applyProtection="1">
      <alignment horizontal="center" vertical="center"/>
      <protection hidden="1"/>
    </xf>
    <xf numFmtId="2" fontId="3" fillId="3" borderId="3" xfId="2" applyNumberFormat="1" applyFont="1" applyFill="1" applyBorder="1" applyAlignment="1" applyProtection="1">
      <alignment horizontal="center" vertical="center"/>
      <protection hidden="1"/>
    </xf>
    <xf numFmtId="2" fontId="3" fillId="0" borderId="3" xfId="2" applyNumberFormat="1" applyFont="1" applyBorder="1" applyAlignment="1" applyProtection="1">
      <alignment horizontal="center" vertical="center"/>
      <protection hidden="1"/>
    </xf>
    <xf numFmtId="0" fontId="3" fillId="3" borderId="4" xfId="0" applyFont="1" applyFill="1" applyBorder="1" applyAlignment="1" applyProtection="1">
      <alignment horizontal="center" vertical="center"/>
      <protection hidden="1"/>
    </xf>
    <xf numFmtId="2" fontId="3" fillId="3" borderId="4" xfId="0" applyNumberFormat="1" applyFont="1" applyFill="1" applyBorder="1" applyAlignment="1" applyProtection="1">
      <alignment horizontal="center" vertical="center"/>
      <protection hidden="1"/>
    </xf>
    <xf numFmtId="2" fontId="3" fillId="3" borderId="4" xfId="2" applyNumberFormat="1" applyFont="1" applyFill="1" applyBorder="1" applyAlignment="1" applyProtection="1">
      <alignment horizontal="center" vertical="center"/>
      <protection hidden="1"/>
    </xf>
    <xf numFmtId="0" fontId="3" fillId="8" borderId="4" xfId="2" applyFont="1" applyFill="1" applyBorder="1" applyAlignment="1" applyProtection="1">
      <alignment horizontal="center" vertical="center"/>
      <protection hidden="1"/>
    </xf>
    <xf numFmtId="2" fontId="3" fillId="0" borderId="4" xfId="2" applyNumberFormat="1" applyFont="1" applyBorder="1" applyAlignment="1" applyProtection="1">
      <alignment horizontal="center" vertic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2" fillId="0" borderId="12" xfId="0" applyFont="1" applyBorder="1" applyProtection="1">
      <protection hidden="1"/>
    </xf>
    <xf numFmtId="189" fontId="2" fillId="0" borderId="3" xfId="0" applyNumberFormat="1" applyFont="1" applyBorder="1" applyAlignment="1" applyProtection="1">
      <alignment horizontal="left" shrinkToFit="1"/>
      <protection locked="0"/>
    </xf>
    <xf numFmtId="0" fontId="2" fillId="0" borderId="3" xfId="0" applyFont="1" applyBorder="1" applyAlignment="1" applyProtection="1">
      <alignment horizontal="left" shrinkToFit="1"/>
      <protection locked="0"/>
    </xf>
    <xf numFmtId="0" fontId="2" fillId="0" borderId="3" xfId="0" applyFont="1" applyBorder="1" applyAlignment="1" applyProtection="1">
      <alignment shrinkToFit="1"/>
      <protection locked="0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/>
      <protection locked="0"/>
    </xf>
    <xf numFmtId="49" fontId="2" fillId="0" borderId="3" xfId="6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3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top"/>
      <protection locked="0"/>
    </xf>
    <xf numFmtId="3" fontId="2" fillId="0" borderId="3" xfId="4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left"/>
      <protection locked="0"/>
    </xf>
    <xf numFmtId="189" fontId="2" fillId="0" borderId="3" xfId="5" applyNumberFormat="1" applyFont="1" applyBorder="1" applyAlignment="1" applyProtection="1">
      <alignment horizontal="left" shrinkToFit="1"/>
      <protection locked="0"/>
    </xf>
    <xf numFmtId="0" fontId="2" fillId="0" borderId="3" xfId="0" applyFont="1" applyBorder="1" applyProtection="1">
      <protection locked="0"/>
    </xf>
    <xf numFmtId="191" fontId="2" fillId="0" borderId="3" xfId="4" applyNumberFormat="1" applyFont="1" applyBorder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/>
      <protection locked="0"/>
    </xf>
    <xf numFmtId="0" fontId="2" fillId="3" borderId="10" xfId="0" applyFont="1" applyFill="1" applyBorder="1" applyProtection="1">
      <protection hidden="1"/>
    </xf>
    <xf numFmtId="0" fontId="11" fillId="3" borderId="18" xfId="0" applyFont="1" applyFill="1" applyBorder="1" applyProtection="1">
      <protection hidden="1"/>
    </xf>
    <xf numFmtId="0" fontId="2" fillId="3" borderId="18" xfId="0" applyFont="1" applyFill="1" applyBorder="1" applyProtection="1">
      <protection hidden="1"/>
    </xf>
    <xf numFmtId="0" fontId="2" fillId="3" borderId="6" xfId="0" applyFont="1" applyFill="1" applyBorder="1" applyProtection="1">
      <protection hidden="1"/>
    </xf>
    <xf numFmtId="0" fontId="2" fillId="3" borderId="11" xfId="0" applyFont="1" applyFill="1" applyBorder="1" applyAlignment="1" applyProtection="1">
      <alignment horizontal="center"/>
      <protection hidden="1"/>
    </xf>
    <xf numFmtId="0" fontId="11" fillId="3" borderId="0" xfId="0" applyFont="1" applyFill="1" applyAlignment="1" applyProtection="1">
      <alignment horizontal="right"/>
      <protection hidden="1"/>
    </xf>
    <xf numFmtId="0" fontId="2" fillId="10" borderId="0" xfId="0" applyFont="1" applyFill="1" applyProtection="1">
      <protection hidden="1"/>
    </xf>
    <xf numFmtId="0" fontId="2" fillId="3" borderId="8" xfId="0" applyFont="1" applyFill="1" applyBorder="1" applyProtection="1">
      <protection hidden="1"/>
    </xf>
    <xf numFmtId="0" fontId="2" fillId="3" borderId="11" xfId="0" applyFont="1" applyFill="1" applyBorder="1" applyProtection="1">
      <protection hidden="1"/>
    </xf>
    <xf numFmtId="0" fontId="11" fillId="3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3" borderId="12" xfId="0" applyFont="1" applyFill="1" applyBorder="1" applyProtection="1">
      <protection hidden="1"/>
    </xf>
    <xf numFmtId="0" fontId="11" fillId="3" borderId="19" xfId="0" applyFont="1" applyFill="1" applyBorder="1" applyAlignment="1" applyProtection="1">
      <alignment horizontal="right"/>
      <protection hidden="1"/>
    </xf>
    <xf numFmtId="0" fontId="11" fillId="3" borderId="19" xfId="0" applyFont="1" applyFill="1" applyBorder="1" applyProtection="1">
      <protection hidden="1"/>
    </xf>
    <xf numFmtId="0" fontId="2" fillId="3" borderId="19" xfId="0" applyFont="1" applyFill="1" applyBorder="1" applyProtection="1">
      <protection hidden="1"/>
    </xf>
    <xf numFmtId="0" fontId="2" fillId="3" borderId="17" xfId="0" applyFont="1" applyFill="1" applyBorder="1" applyProtection="1">
      <protection hidden="1"/>
    </xf>
    <xf numFmtId="0" fontId="3" fillId="6" borderId="7" xfId="0" applyFont="1" applyFill="1" applyBorder="1" applyAlignment="1" applyProtection="1">
      <alignment horizontal="right"/>
      <protection hidden="1"/>
    </xf>
    <xf numFmtId="0" fontId="2" fillId="6" borderId="0" xfId="0" applyFont="1" applyFill="1" applyProtection="1">
      <protection hidden="1"/>
    </xf>
    <xf numFmtId="0" fontId="2" fillId="6" borderId="8" xfId="0" applyFont="1" applyFill="1" applyBorder="1" applyProtection="1">
      <protection hidden="1"/>
    </xf>
    <xf numFmtId="0" fontId="3" fillId="3" borderId="18" xfId="0" applyFont="1" applyFill="1" applyBorder="1" applyAlignment="1" applyProtection="1">
      <alignment horizontal="right"/>
      <protection hidden="1"/>
    </xf>
    <xf numFmtId="187" fontId="10" fillId="3" borderId="18" xfId="1" applyNumberFormat="1" applyFont="1" applyFill="1" applyBorder="1" applyAlignment="1" applyProtection="1">
      <alignment horizontal="left"/>
      <protection hidden="1"/>
    </xf>
    <xf numFmtId="0" fontId="3" fillId="3" borderId="18" xfId="0" applyFont="1" applyFill="1" applyBorder="1" applyProtection="1">
      <protection hidden="1"/>
    </xf>
    <xf numFmtId="0" fontId="2" fillId="3" borderId="7" xfId="0" applyFont="1" applyFill="1" applyBorder="1" applyProtection="1">
      <protection hidden="1"/>
    </xf>
    <xf numFmtId="0" fontId="3" fillId="3" borderId="0" xfId="0" applyFont="1" applyFill="1" applyProtection="1">
      <protection hidden="1"/>
    </xf>
    <xf numFmtId="0" fontId="3" fillId="3" borderId="0" xfId="0" applyFont="1" applyFill="1" applyAlignment="1" applyProtection="1">
      <alignment horizontal="right"/>
      <protection hidden="1"/>
    </xf>
    <xf numFmtId="187" fontId="12" fillId="3" borderId="0" xfId="1" applyNumberFormat="1" applyFont="1" applyFill="1" applyAlignment="1" applyProtection="1">
      <alignment horizontal="left"/>
      <protection hidden="1"/>
    </xf>
    <xf numFmtId="0" fontId="2" fillId="3" borderId="9" xfId="0" applyFont="1" applyFill="1" applyBorder="1" applyProtection="1">
      <protection hidden="1"/>
    </xf>
    <xf numFmtId="0" fontId="2" fillId="0" borderId="0" xfId="0" applyFont="1" applyAlignment="1">
      <alignment horizontal="center" vertical="center"/>
    </xf>
    <xf numFmtId="0" fontId="3" fillId="0" borderId="2" xfId="1" applyNumberFormat="1" applyFont="1" applyBorder="1" applyAlignment="1" applyProtection="1">
      <alignment horizontal="center" vertical="center"/>
      <protection hidden="1"/>
    </xf>
    <xf numFmtId="0" fontId="3" fillId="0" borderId="3" xfId="1" applyNumberFormat="1" applyFont="1" applyBorder="1" applyAlignment="1" applyProtection="1">
      <alignment horizontal="center" vertical="center"/>
      <protection hidden="1"/>
    </xf>
    <xf numFmtId="0" fontId="3" fillId="0" borderId="4" xfId="1" applyNumberFormat="1" applyFont="1" applyBorder="1" applyAlignment="1" applyProtection="1">
      <alignment horizontal="center" vertical="center"/>
      <protection hidden="1"/>
    </xf>
    <xf numFmtId="0" fontId="13" fillId="11" borderId="5" xfId="0" applyFont="1" applyFill="1" applyBorder="1" applyProtection="1">
      <protection hidden="1"/>
    </xf>
    <xf numFmtId="0" fontId="2" fillId="11" borderId="18" xfId="0" applyFont="1" applyFill="1" applyBorder="1" applyProtection="1">
      <protection hidden="1"/>
    </xf>
    <xf numFmtId="0" fontId="2" fillId="11" borderId="6" xfId="0" applyFont="1" applyFill="1" applyBorder="1" applyProtection="1">
      <protection hidden="1"/>
    </xf>
    <xf numFmtId="0" fontId="3" fillId="11" borderId="7" xfId="0" applyFont="1" applyFill="1" applyBorder="1" applyAlignment="1" applyProtection="1">
      <alignment horizontal="right"/>
      <protection hidden="1"/>
    </xf>
    <xf numFmtId="0" fontId="2" fillId="11" borderId="0" xfId="0" applyFont="1" applyFill="1" applyProtection="1">
      <protection hidden="1"/>
    </xf>
    <xf numFmtId="0" fontId="2" fillId="11" borderId="8" xfId="0" applyFont="1" applyFill="1" applyBorder="1" applyProtection="1">
      <protection hidden="1"/>
    </xf>
    <xf numFmtId="0" fontId="3" fillId="11" borderId="0" xfId="0" applyFont="1" applyFill="1" applyAlignment="1" applyProtection="1">
      <alignment horizontal="right"/>
      <protection hidden="1"/>
    </xf>
    <xf numFmtId="0" fontId="3" fillId="11" borderId="9" xfId="0" applyFont="1" applyFill="1" applyBorder="1" applyAlignment="1" applyProtection="1">
      <alignment horizontal="right"/>
      <protection hidden="1"/>
    </xf>
    <xf numFmtId="0" fontId="10" fillId="11" borderId="19" xfId="0" applyFont="1" applyFill="1" applyBorder="1" applyProtection="1">
      <protection hidden="1"/>
    </xf>
    <xf numFmtId="0" fontId="2" fillId="11" borderId="19" xfId="0" applyFont="1" applyFill="1" applyBorder="1" applyProtection="1">
      <protection hidden="1"/>
    </xf>
    <xf numFmtId="0" fontId="3" fillId="11" borderId="19" xfId="0" applyFont="1" applyFill="1" applyBorder="1" applyAlignment="1" applyProtection="1">
      <alignment horizontal="right"/>
      <protection hidden="1"/>
    </xf>
    <xf numFmtId="0" fontId="10" fillId="11" borderId="19" xfId="1" applyNumberFormat="1" applyFont="1" applyFill="1" applyBorder="1" applyAlignment="1" applyProtection="1">
      <alignment horizontal="left"/>
      <protection hidden="1"/>
    </xf>
    <xf numFmtId="0" fontId="2" fillId="11" borderId="17" xfId="0" applyFont="1" applyFill="1" applyBorder="1" applyProtection="1">
      <protection hidden="1"/>
    </xf>
    <xf numFmtId="0" fontId="10" fillId="11" borderId="18" xfId="0" applyFont="1" applyFill="1" applyBorder="1" applyProtection="1">
      <protection hidden="1"/>
    </xf>
    <xf numFmtId="0" fontId="3" fillId="11" borderId="18" xfId="0" applyFont="1" applyFill="1" applyBorder="1" applyAlignment="1" applyProtection="1">
      <alignment horizontal="right"/>
      <protection hidden="1"/>
    </xf>
    <xf numFmtId="0" fontId="10" fillId="11" borderId="18" xfId="1" applyNumberFormat="1" applyFont="1" applyFill="1" applyBorder="1" applyAlignment="1" applyProtection="1">
      <alignment horizontal="left"/>
      <protection hidden="1"/>
    </xf>
    <xf numFmtId="187" fontId="10" fillId="11" borderId="0" xfId="1" applyNumberFormat="1" applyFont="1" applyFill="1" applyAlignment="1" applyProtection="1">
      <alignment horizontal="left"/>
      <protection hidden="1"/>
    </xf>
    <xf numFmtId="0" fontId="3" fillId="11" borderId="0" xfId="0" applyFont="1" applyFill="1" applyProtection="1">
      <protection hidden="1"/>
    </xf>
    <xf numFmtId="187" fontId="10" fillId="11" borderId="18" xfId="1" applyNumberFormat="1" applyFont="1" applyFill="1" applyBorder="1" applyAlignment="1" applyProtection="1">
      <alignment horizontal="left"/>
      <protection hidden="1"/>
    </xf>
    <xf numFmtId="0" fontId="2" fillId="11" borderId="7" xfId="0" applyFont="1" applyFill="1" applyBorder="1" applyProtection="1">
      <protection hidden="1"/>
    </xf>
    <xf numFmtId="0" fontId="14" fillId="11" borderId="0" xfId="0" applyFont="1" applyFill="1" applyProtection="1">
      <protection hidden="1"/>
    </xf>
    <xf numFmtId="0" fontId="14" fillId="11" borderId="0" xfId="1" applyNumberFormat="1" applyFont="1" applyFill="1" applyAlignment="1" applyProtection="1">
      <alignment horizontal="left"/>
      <protection hidden="1"/>
    </xf>
    <xf numFmtId="187" fontId="14" fillId="11" borderId="0" xfId="1" applyNumberFormat="1" applyFont="1" applyFill="1" applyAlignment="1" applyProtection="1">
      <alignment horizontal="left"/>
      <protection hidden="1"/>
    </xf>
    <xf numFmtId="0" fontId="14" fillId="11" borderId="0" xfId="0" applyFont="1" applyFill="1" applyAlignment="1" applyProtection="1">
      <alignment horizontal="left"/>
      <protection hidden="1"/>
    </xf>
    <xf numFmtId="1" fontId="14" fillId="11" borderId="0" xfId="1" applyNumberFormat="1" applyFont="1" applyFill="1" applyAlignment="1" applyProtection="1">
      <alignment horizontal="left"/>
      <protection hidden="1"/>
    </xf>
    <xf numFmtId="0" fontId="15" fillId="10" borderId="0" xfId="0" applyFont="1" applyFill="1" applyProtection="1">
      <protection hidden="1"/>
    </xf>
    <xf numFmtId="0" fontId="13" fillId="3" borderId="5" xfId="0" applyFont="1" applyFill="1" applyBorder="1" applyProtection="1">
      <protection hidden="1"/>
    </xf>
    <xf numFmtId="0" fontId="3" fillId="0" borderId="12" xfId="1" applyNumberFormat="1" applyFont="1" applyBorder="1" applyAlignment="1" applyProtection="1">
      <alignment horizontal="center" vertical="center"/>
      <protection hidden="1"/>
    </xf>
    <xf numFmtId="2" fontId="14" fillId="11" borderId="0" xfId="0" applyNumberFormat="1" applyFont="1" applyFill="1" applyAlignment="1" applyProtection="1">
      <alignment horizontal="right"/>
      <protection hidden="1"/>
    </xf>
    <xf numFmtId="0" fontId="3" fillId="12" borderId="2" xfId="2" applyFont="1" applyFill="1" applyBorder="1" applyAlignment="1">
      <alignment horizontal="center" vertical="center"/>
    </xf>
    <xf numFmtId="0" fontId="3" fillId="12" borderId="16" xfId="2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top"/>
      <protection locked="0"/>
    </xf>
    <xf numFmtId="189" fontId="2" fillId="0" borderId="2" xfId="0" applyNumberFormat="1" applyFont="1" applyBorder="1" applyAlignment="1" applyProtection="1">
      <alignment horizontal="left" shrinkToFit="1"/>
      <protection locked="0"/>
    </xf>
    <xf numFmtId="0" fontId="2" fillId="0" borderId="2" xfId="0" applyFont="1" applyBorder="1" applyAlignment="1" applyProtection="1">
      <alignment horizontal="left" shrinkToFit="1"/>
      <protection locked="0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2" xfId="0" applyFont="1" applyBorder="1" applyAlignment="1" applyProtection="1">
      <alignment horizontal="left" vertical="center" shrinkToFit="1"/>
      <protection locked="0"/>
    </xf>
    <xf numFmtId="3" fontId="2" fillId="0" borderId="2" xfId="4" applyNumberFormat="1" applyFont="1" applyBorder="1" applyAlignment="1" applyProtection="1">
      <alignment horizontal="center" vertical="center" shrinkToFit="1"/>
      <protection locked="0"/>
    </xf>
    <xf numFmtId="189" fontId="2" fillId="0" borderId="3" xfId="0" applyNumberFormat="1" applyFont="1" applyBorder="1" applyAlignment="1" applyProtection="1">
      <alignment horizontal="left" vertical="center" shrinkToFit="1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187" fontId="2" fillId="0" borderId="3" xfId="1" applyNumberFormat="1" applyFont="1" applyBorder="1" applyAlignment="1" applyProtection="1">
      <alignment horizontal="left" shrinkToFit="1"/>
      <protection locked="0"/>
    </xf>
    <xf numFmtId="189" fontId="2" fillId="0" borderId="3" xfId="7" applyNumberFormat="1" applyFont="1" applyBorder="1" applyAlignment="1" applyProtection="1">
      <alignment horizontal="left" shrinkToFit="1"/>
      <protection locked="0"/>
    </xf>
    <xf numFmtId="189" fontId="2" fillId="0" borderId="3" xfId="7" applyNumberFormat="1" applyFont="1" applyBorder="1" applyAlignment="1" applyProtection="1">
      <alignment horizontal="left" vertical="center" shrinkToFit="1"/>
      <protection locked="0"/>
    </xf>
    <xf numFmtId="49" fontId="2" fillId="0" borderId="3" xfId="5" applyNumberFormat="1" applyFont="1" applyBorder="1" applyAlignment="1" applyProtection="1">
      <alignment horizontal="left" shrinkToFit="1"/>
      <protection locked="0"/>
    </xf>
    <xf numFmtId="0" fontId="2" fillId="0" borderId="3" xfId="0" applyFont="1" applyBorder="1" applyAlignment="1" applyProtection="1">
      <alignment horizontal="center" shrinkToFit="1"/>
      <protection locked="0"/>
    </xf>
    <xf numFmtId="3" fontId="2" fillId="0" borderId="3" xfId="1" applyNumberFormat="1" applyFont="1" applyBorder="1" applyAlignment="1" applyProtection="1">
      <alignment horizontal="center" shrinkToFit="1"/>
      <protection locked="0"/>
    </xf>
    <xf numFmtId="187" fontId="2" fillId="0" borderId="3" xfId="1" applyNumberFormat="1" applyFont="1" applyBorder="1" applyAlignment="1" applyProtection="1">
      <alignment horizontal="left"/>
      <protection locked="0"/>
    </xf>
    <xf numFmtId="3" fontId="2" fillId="0" borderId="3" xfId="0" applyNumberFormat="1" applyFont="1" applyBorder="1" applyAlignment="1" applyProtection="1">
      <alignment horizontal="center" shrinkToFit="1"/>
      <protection locked="0"/>
    </xf>
    <xf numFmtId="0" fontId="2" fillId="0" borderId="3" xfId="8" applyFont="1" applyBorder="1" applyAlignment="1" applyProtection="1">
      <alignment horizontal="center" vertical="center" shrinkToFit="1"/>
      <protection locked="0"/>
    </xf>
    <xf numFmtId="189" fontId="2" fillId="0" borderId="3" xfId="0" applyNumberFormat="1" applyFont="1" applyBorder="1" applyAlignment="1" applyProtection="1">
      <alignment horizontal="center" shrinkToFit="1"/>
      <protection locked="0"/>
    </xf>
    <xf numFmtId="49" fontId="2" fillId="0" borderId="3" xfId="9" applyNumberFormat="1" applyFont="1" applyBorder="1" applyAlignment="1" applyProtection="1">
      <alignment horizontal="left" vertical="top" wrapText="1"/>
      <protection locked="0"/>
    </xf>
    <xf numFmtId="187" fontId="2" fillId="0" borderId="3" xfId="1" applyNumberFormat="1" applyFont="1" applyBorder="1" applyAlignment="1" applyProtection="1">
      <alignment horizontal="left" vertical="center" shrinkToFit="1"/>
      <protection locked="0"/>
    </xf>
    <xf numFmtId="49" fontId="2" fillId="0" borderId="3" xfId="1" applyNumberFormat="1" applyFont="1" applyBorder="1" applyAlignment="1" applyProtection="1">
      <alignment horizontal="center" vertical="center" shrinkToFit="1"/>
      <protection locked="0"/>
    </xf>
    <xf numFmtId="187" fontId="2" fillId="0" borderId="3" xfId="1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Protection="1">
      <protection locked="0"/>
    </xf>
    <xf numFmtId="0" fontId="2" fillId="7" borderId="0" xfId="0" applyFont="1" applyFill="1" applyAlignment="1">
      <alignment horizontal="center"/>
    </xf>
    <xf numFmtId="4" fontId="2" fillId="7" borderId="2" xfId="1" applyNumberFormat="1" applyFont="1" applyFill="1" applyBorder="1" applyProtection="1">
      <protection hidden="1"/>
    </xf>
    <xf numFmtId="4" fontId="2" fillId="7" borderId="3" xfId="1" applyNumberFormat="1" applyFont="1" applyFill="1" applyBorder="1" applyProtection="1">
      <protection hidden="1"/>
    </xf>
    <xf numFmtId="188" fontId="2" fillId="7" borderId="2" xfId="1" applyNumberFormat="1" applyFont="1" applyFill="1" applyBorder="1" applyAlignment="1" applyProtection="1">
      <alignment horizontal="center"/>
      <protection hidden="1"/>
    </xf>
    <xf numFmtId="188" fontId="2" fillId="7" borderId="3" xfId="1" applyNumberFormat="1" applyFont="1" applyFill="1" applyBorder="1" applyAlignment="1" applyProtection="1">
      <alignment horizontal="center"/>
      <protection hidden="1"/>
    </xf>
    <xf numFmtId="188" fontId="2" fillId="7" borderId="2" xfId="1" applyNumberFormat="1" applyFont="1" applyFill="1" applyBorder="1" applyProtection="1">
      <protection hidden="1"/>
    </xf>
    <xf numFmtId="188" fontId="2" fillId="7" borderId="3" xfId="1" applyNumberFormat="1" applyFont="1" applyFill="1" applyBorder="1" applyProtection="1">
      <protection hidden="1"/>
    </xf>
    <xf numFmtId="0" fontId="3" fillId="6" borderId="16" xfId="2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2" fontId="3" fillId="0" borderId="12" xfId="2" applyNumberFormat="1" applyFont="1" applyBorder="1" applyAlignment="1" applyProtection="1">
      <alignment horizontal="center" vertical="center"/>
      <protection locked="0"/>
    </xf>
    <xf numFmtId="0" fontId="3" fillId="12" borderId="12" xfId="2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2" fontId="3" fillId="0" borderId="4" xfId="2" applyNumberFormat="1" applyFont="1" applyBorder="1" applyAlignment="1" applyProtection="1">
      <alignment horizontal="center" vertical="center"/>
      <protection locked="0"/>
    </xf>
    <xf numFmtId="0" fontId="3" fillId="6" borderId="4" xfId="2" applyFont="1" applyFill="1" applyBorder="1" applyAlignment="1">
      <alignment horizontal="center" vertical="center"/>
    </xf>
    <xf numFmtId="2" fontId="3" fillId="6" borderId="16" xfId="2" applyNumberFormat="1" applyFont="1" applyFill="1" applyBorder="1" applyAlignment="1">
      <alignment horizontal="center" vertical="center"/>
    </xf>
    <xf numFmtId="0" fontId="3" fillId="8" borderId="16" xfId="2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2" fontId="3" fillId="0" borderId="20" xfId="2" applyNumberFormat="1" applyFont="1" applyBorder="1" applyAlignment="1" applyProtection="1">
      <alignment horizontal="center" vertical="center"/>
      <protection locked="0"/>
    </xf>
    <xf numFmtId="0" fontId="3" fillId="6" borderId="20" xfId="2" applyFont="1" applyFill="1" applyBorder="1" applyAlignment="1">
      <alignment horizontal="center" vertical="center"/>
    </xf>
    <xf numFmtId="0" fontId="3" fillId="6" borderId="2" xfId="2" applyFont="1" applyFill="1" applyBorder="1" applyAlignment="1">
      <alignment horizontal="center" vertical="center"/>
    </xf>
    <xf numFmtId="43" fontId="14" fillId="11" borderId="0" xfId="1" applyFont="1" applyFill="1" applyAlignment="1" applyProtection="1">
      <alignment horizontal="left"/>
      <protection hidden="1"/>
    </xf>
    <xf numFmtId="192" fontId="14" fillId="11" borderId="0" xfId="0" applyNumberFormat="1" applyFont="1" applyFill="1" applyProtection="1">
      <protection hidden="1"/>
    </xf>
    <xf numFmtId="192" fontId="14" fillId="11" borderId="0" xfId="0" applyNumberFormat="1" applyFont="1" applyFill="1" applyAlignment="1" applyProtection="1">
      <alignment horizontal="left"/>
      <protection hidden="1"/>
    </xf>
    <xf numFmtId="2" fontId="3" fillId="3" borderId="12" xfId="0" applyNumberFormat="1" applyFont="1" applyFill="1" applyBorder="1" applyAlignment="1" applyProtection="1">
      <alignment horizontal="center" vertical="center"/>
      <protection hidden="1"/>
    </xf>
    <xf numFmtId="2" fontId="3" fillId="3" borderId="20" xfId="0" applyNumberFormat="1" applyFont="1" applyFill="1" applyBorder="1" applyAlignment="1" applyProtection="1">
      <alignment horizontal="center" vertical="center"/>
      <protection hidden="1"/>
    </xf>
    <xf numFmtId="2" fontId="2" fillId="0" borderId="2" xfId="0" applyNumberFormat="1" applyFont="1" applyBorder="1" applyAlignment="1" applyProtection="1">
      <alignment horizontal="center" vertical="top"/>
      <protection locked="0"/>
    </xf>
    <xf numFmtId="2" fontId="2" fillId="0" borderId="3" xfId="0" applyNumberFormat="1" applyFont="1" applyBorder="1" applyAlignment="1" applyProtection="1">
      <alignment horizontal="center" vertical="top"/>
      <protection locked="0"/>
    </xf>
    <xf numFmtId="2" fontId="2" fillId="0" borderId="4" xfId="0" applyNumberFormat="1" applyFont="1" applyBorder="1" applyProtection="1">
      <protection locked="0"/>
    </xf>
    <xf numFmtId="2" fontId="9" fillId="7" borderId="2" xfId="0" applyNumberFormat="1" applyFont="1" applyFill="1" applyBorder="1" applyAlignment="1" applyProtection="1">
      <alignment horizontal="center"/>
      <protection hidden="1"/>
    </xf>
    <xf numFmtId="2" fontId="2" fillId="0" borderId="4" xfId="0" applyNumberFormat="1" applyFont="1" applyBorder="1"/>
    <xf numFmtId="2" fontId="9" fillId="7" borderId="3" xfId="0" applyNumberFormat="1" applyFont="1" applyFill="1" applyBorder="1" applyAlignment="1" applyProtection="1">
      <alignment horizontal="center"/>
      <protection hidden="1"/>
    </xf>
    <xf numFmtId="2" fontId="2" fillId="0" borderId="2" xfId="0" applyNumberFormat="1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187" fontId="18" fillId="0" borderId="3" xfId="1" applyNumberFormat="1" applyFont="1" applyBorder="1" applyAlignment="1" applyProtection="1">
      <alignment shrinkToFit="1"/>
      <protection locked="0"/>
    </xf>
    <xf numFmtId="187" fontId="18" fillId="0" borderId="3" xfId="1" applyNumberFormat="1" applyFont="1" applyBorder="1" applyAlignment="1" applyProtection="1">
      <alignment horizontal="center" shrinkToFit="1"/>
      <protection locked="0"/>
    </xf>
    <xf numFmtId="3" fontId="3" fillId="3" borderId="2" xfId="2" applyNumberFormat="1" applyFont="1" applyFill="1" applyBorder="1" applyAlignment="1" applyProtection="1">
      <alignment horizontal="center" vertical="center"/>
      <protection hidden="1"/>
    </xf>
    <xf numFmtId="3" fontId="3" fillId="3" borderId="4" xfId="2" applyNumberFormat="1" applyFont="1" applyFill="1" applyBorder="1" applyAlignment="1" applyProtection="1">
      <alignment horizontal="center" vertical="center"/>
      <protection hidden="1"/>
    </xf>
    <xf numFmtId="43" fontId="18" fillId="0" borderId="3" xfId="1" applyFont="1" applyBorder="1" applyAlignment="1" applyProtection="1">
      <alignment horizontal="left" shrinkToFit="1"/>
      <protection locked="0"/>
    </xf>
    <xf numFmtId="43" fontId="8" fillId="0" borderId="0" xfId="0" applyNumberFormat="1" applyFont="1" applyAlignment="1" applyProtection="1">
      <alignment horizontal="center"/>
      <protection locked="0"/>
    </xf>
    <xf numFmtId="188" fontId="8" fillId="0" borderId="0" xfId="1" applyNumberFormat="1" applyFont="1" applyAlignment="1" applyProtection="1">
      <alignment horizontal="center"/>
      <protection locked="0"/>
    </xf>
    <xf numFmtId="43" fontId="8" fillId="0" borderId="0" xfId="1" applyFont="1" applyAlignment="1" applyProtection="1">
      <alignment horizontal="center"/>
      <protection locked="0"/>
    </xf>
    <xf numFmtId="0" fontId="3" fillId="5" borderId="13" xfId="2" applyFont="1" applyFill="1" applyBorder="1" applyAlignment="1">
      <alignment horizontal="center" vertical="center"/>
    </xf>
    <xf numFmtId="0" fontId="3" fillId="5" borderId="15" xfId="2" applyFont="1" applyFill="1" applyBorder="1" applyAlignment="1">
      <alignment horizontal="center" vertical="center"/>
    </xf>
    <xf numFmtId="0" fontId="3" fillId="5" borderId="14" xfId="2" applyFont="1" applyFill="1" applyBorder="1" applyAlignment="1">
      <alignment horizontal="center" vertical="center"/>
    </xf>
    <xf numFmtId="2" fontId="3" fillId="5" borderId="1" xfId="2" applyNumberFormat="1" applyFont="1" applyFill="1" applyBorder="1" applyAlignment="1">
      <alignment horizontal="center" vertical="center"/>
    </xf>
    <xf numFmtId="0" fontId="3" fillId="5" borderId="10" xfId="2" applyFont="1" applyFill="1" applyBorder="1" applyAlignment="1">
      <alignment horizontal="center" vertical="center" wrapText="1"/>
    </xf>
    <xf numFmtId="0" fontId="3" fillId="5" borderId="12" xfId="2" applyFont="1" applyFill="1" applyBorder="1" applyAlignment="1">
      <alignment horizontal="center" vertical="center" wrapText="1"/>
    </xf>
    <xf numFmtId="0" fontId="3" fillId="4" borderId="13" xfId="2" applyFont="1" applyFill="1" applyBorder="1" applyAlignment="1">
      <alignment horizontal="center" vertical="center"/>
    </xf>
    <xf numFmtId="0" fontId="3" fillId="4" borderId="15" xfId="2" applyFont="1" applyFill="1" applyBorder="1" applyAlignment="1">
      <alignment horizontal="center" vertical="center"/>
    </xf>
    <xf numFmtId="0" fontId="3" fillId="4" borderId="14" xfId="2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/>
    </xf>
    <xf numFmtId="0" fontId="3" fillId="6" borderId="14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3" fillId="6" borderId="8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3" fillId="6" borderId="10" xfId="0" applyFont="1" applyFill="1" applyBorder="1" applyAlignment="1">
      <alignment horizontal="center" vertical="center" wrapText="1"/>
    </xf>
    <xf numFmtId="0" fontId="3" fillId="6" borderId="11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3" fillId="6" borderId="10" xfId="2" applyFont="1" applyFill="1" applyBorder="1" applyAlignment="1">
      <alignment horizontal="center" vertical="center"/>
    </xf>
    <xf numFmtId="0" fontId="3" fillId="6" borderId="12" xfId="2" applyFont="1" applyFill="1" applyBorder="1" applyAlignment="1">
      <alignment horizontal="center" vertical="center"/>
    </xf>
    <xf numFmtId="0" fontId="3" fillId="6" borderId="13" xfId="2" applyFont="1" applyFill="1" applyBorder="1" applyAlignment="1">
      <alignment horizontal="center" vertical="center"/>
    </xf>
    <xf numFmtId="0" fontId="3" fillId="6" borderId="14" xfId="2" applyFont="1" applyFill="1" applyBorder="1" applyAlignment="1">
      <alignment horizontal="center" vertical="center"/>
    </xf>
    <xf numFmtId="0" fontId="3" fillId="0" borderId="13" xfId="0" applyFont="1" applyBorder="1" applyAlignment="1" applyProtection="1">
      <alignment horizontal="center"/>
      <protection hidden="1"/>
    </xf>
    <xf numFmtId="0" fontId="3" fillId="0" borderId="15" xfId="0" applyFont="1" applyBorder="1" applyAlignment="1" applyProtection="1">
      <alignment horizontal="center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3" fillId="5" borderId="1" xfId="2" applyFont="1" applyFill="1" applyBorder="1" applyAlignment="1">
      <alignment horizontal="center" vertical="center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19" xfId="0" applyFont="1" applyBorder="1" applyAlignment="1" applyProtection="1">
      <alignment horizontal="center"/>
      <protection hidden="1"/>
    </xf>
    <xf numFmtId="0" fontId="3" fillId="0" borderId="17" xfId="0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Protection="1">
      <protection locked="0"/>
    </xf>
    <xf numFmtId="2" fontId="2" fillId="0" borderId="0" xfId="0" applyNumberFormat="1" applyFont="1" applyProtection="1">
      <protection locked="0"/>
    </xf>
    <xf numFmtId="4" fontId="2" fillId="0" borderId="0" xfId="0" applyNumberFormat="1" applyFont="1" applyProtection="1">
      <protection locked="0"/>
    </xf>
    <xf numFmtId="0" fontId="3" fillId="0" borderId="0" xfId="0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43" fontId="3" fillId="0" borderId="0" xfId="0" applyNumberFormat="1" applyFont="1" applyAlignment="1" applyProtection="1">
      <alignment horizontal="center"/>
      <protection locked="0"/>
    </xf>
    <xf numFmtId="3" fontId="2" fillId="0" borderId="0" xfId="4" applyNumberFormat="1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7" borderId="0" xfId="0" applyFont="1" applyFill="1" applyAlignment="1" applyProtection="1">
      <alignment horizontal="center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2" fontId="3" fillId="6" borderId="10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0" fontId="3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7" xfId="0" applyFont="1" applyFill="1" applyBorder="1" applyAlignment="1" applyProtection="1">
      <alignment horizontal="center" vertical="center"/>
      <protection locked="0"/>
    </xf>
    <xf numFmtId="0" fontId="3" fillId="6" borderId="8" xfId="0" applyFont="1" applyFill="1" applyBorder="1" applyAlignment="1" applyProtection="1">
      <alignment horizontal="center" vertical="center"/>
      <protection locked="0"/>
    </xf>
    <xf numFmtId="2" fontId="3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5" xfId="0" applyFont="1" applyFill="1" applyBorder="1" applyAlignment="1" applyProtection="1">
      <alignment horizontal="center" vertical="center"/>
      <protection locked="0"/>
    </xf>
    <xf numFmtId="0" fontId="3" fillId="6" borderId="10" xfId="0" applyFont="1" applyFill="1" applyBorder="1" applyAlignment="1" applyProtection="1">
      <alignment horizontal="center" vertical="center"/>
      <protection locked="0"/>
    </xf>
    <xf numFmtId="4" fontId="3" fillId="6" borderId="10" xfId="0" applyNumberFormat="1" applyFont="1" applyFill="1" applyBorder="1" applyAlignment="1" applyProtection="1">
      <alignment horizontal="center" vertical="center"/>
      <protection locked="0"/>
    </xf>
    <xf numFmtId="0" fontId="3" fillId="6" borderId="14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 applyProtection="1">
      <alignment horizontal="center" vertical="center"/>
      <protection locked="0"/>
    </xf>
    <xf numFmtId="2" fontId="3" fillId="6" borderId="12" xfId="0" applyNumberFormat="1" applyFont="1" applyFill="1" applyBorder="1" applyAlignment="1" applyProtection="1">
      <alignment horizontal="center" vertical="center" wrapText="1"/>
      <protection locked="0"/>
    </xf>
    <xf numFmtId="0" fontId="3" fillId="6" borderId="13" xfId="0" applyFont="1" applyFill="1" applyBorder="1" applyAlignment="1" applyProtection="1">
      <alignment horizontal="center" vertical="center"/>
      <protection locked="0"/>
    </xf>
    <xf numFmtId="0" fontId="3" fillId="6" borderId="9" xfId="0" applyFont="1" applyFill="1" applyBorder="1" applyAlignment="1" applyProtection="1">
      <alignment horizontal="center" vertical="center"/>
      <protection locked="0"/>
    </xf>
    <xf numFmtId="0" fontId="3" fillId="6" borderId="12" xfId="0" applyFont="1" applyFill="1" applyBorder="1" applyAlignment="1" applyProtection="1">
      <alignment horizontal="center" vertical="center"/>
      <protection locked="0"/>
    </xf>
    <xf numFmtId="4" fontId="3" fillId="6" borderId="12" xfId="0" applyNumberFormat="1" applyFont="1" applyFill="1" applyBorder="1" applyAlignment="1" applyProtection="1">
      <alignment horizontal="center" vertical="center"/>
      <protection locked="0"/>
    </xf>
    <xf numFmtId="0" fontId="18" fillId="0" borderId="2" xfId="0" applyFont="1" applyBorder="1" applyAlignment="1" applyProtection="1">
      <alignment shrinkToFit="1"/>
      <protection locked="0"/>
    </xf>
    <xf numFmtId="2" fontId="9" fillId="7" borderId="2" xfId="0" applyNumberFormat="1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187" fontId="2" fillId="7" borderId="2" xfId="1" applyNumberFormat="1" applyFont="1" applyFill="1" applyBorder="1" applyAlignment="1" applyProtection="1">
      <alignment horizontal="center"/>
      <protection locked="0"/>
    </xf>
    <xf numFmtId="187" fontId="2" fillId="7" borderId="2" xfId="1" applyNumberFormat="1" applyFont="1" applyFill="1" applyBorder="1" applyProtection="1">
      <protection locked="0"/>
    </xf>
    <xf numFmtId="188" fontId="2" fillId="7" borderId="2" xfId="1" applyNumberFormat="1" applyFont="1" applyFill="1" applyBorder="1" applyAlignment="1" applyProtection="1">
      <alignment horizontal="center"/>
      <protection locked="0"/>
    </xf>
    <xf numFmtId="4" fontId="2" fillId="7" borderId="2" xfId="1" applyNumberFormat="1" applyFont="1" applyFill="1" applyBorder="1" applyProtection="1">
      <protection locked="0"/>
    </xf>
    <xf numFmtId="188" fontId="2" fillId="7" borderId="2" xfId="1" applyNumberFormat="1" applyFont="1" applyFill="1" applyBorder="1" applyProtection="1">
      <protection locked="0"/>
    </xf>
    <xf numFmtId="0" fontId="2" fillId="0" borderId="2" xfId="0" applyFont="1" applyBorder="1" applyProtection="1">
      <protection locked="0"/>
    </xf>
    <xf numFmtId="0" fontId="18" fillId="0" borderId="3" xfId="0" applyFont="1" applyBorder="1" applyAlignment="1" applyProtection="1">
      <alignment horizontal="left" shrinkToFit="1"/>
      <protection locked="0"/>
    </xf>
    <xf numFmtId="2" fontId="9" fillId="13" borderId="3" xfId="0" applyNumberFormat="1" applyFont="1" applyFill="1" applyBorder="1" applyAlignment="1" applyProtection="1">
      <alignment horizontal="center"/>
      <protection locked="0"/>
    </xf>
    <xf numFmtId="0" fontId="2" fillId="13" borderId="3" xfId="0" applyFont="1" applyFill="1" applyBorder="1" applyAlignment="1" applyProtection="1">
      <alignment horizontal="center"/>
      <protection locked="0"/>
    </xf>
    <xf numFmtId="187" fontId="2" fillId="13" borderId="3" xfId="1" applyNumberFormat="1" applyFont="1" applyFill="1" applyBorder="1" applyAlignment="1" applyProtection="1">
      <alignment horizontal="center"/>
      <protection locked="0"/>
    </xf>
    <xf numFmtId="187" fontId="2" fillId="13" borderId="3" xfId="1" applyNumberFormat="1" applyFont="1" applyFill="1" applyBorder="1" applyProtection="1">
      <protection locked="0"/>
    </xf>
    <xf numFmtId="188" fontId="2" fillId="13" borderId="3" xfId="1" applyNumberFormat="1" applyFont="1" applyFill="1" applyBorder="1" applyAlignment="1" applyProtection="1">
      <alignment horizontal="center"/>
      <protection locked="0"/>
    </xf>
    <xf numFmtId="4" fontId="2" fillId="13" borderId="3" xfId="1" applyNumberFormat="1" applyFont="1" applyFill="1" applyBorder="1" applyProtection="1">
      <protection locked="0"/>
    </xf>
    <xf numFmtId="188" fontId="2" fillId="13" borderId="3" xfId="1" applyNumberFormat="1" applyFont="1" applyFill="1" applyBorder="1" applyProtection="1">
      <protection locked="0"/>
    </xf>
    <xf numFmtId="2" fontId="9" fillId="7" borderId="3" xfId="0" applyNumberFormat="1" applyFont="1" applyFill="1" applyBorder="1" applyAlignment="1" applyProtection="1">
      <alignment horizontal="center"/>
      <protection locked="0"/>
    </xf>
    <xf numFmtId="0" fontId="2" fillId="7" borderId="3" xfId="0" applyFont="1" applyFill="1" applyBorder="1" applyAlignment="1" applyProtection="1">
      <alignment horizontal="center"/>
      <protection locked="0"/>
    </xf>
    <xf numFmtId="187" fontId="2" fillId="7" borderId="3" xfId="1" applyNumberFormat="1" applyFont="1" applyFill="1" applyBorder="1" applyAlignment="1" applyProtection="1">
      <alignment horizontal="center"/>
      <protection locked="0"/>
    </xf>
    <xf numFmtId="187" fontId="2" fillId="7" borderId="3" xfId="1" applyNumberFormat="1" applyFont="1" applyFill="1" applyBorder="1" applyProtection="1">
      <protection locked="0"/>
    </xf>
    <xf numFmtId="188" fontId="2" fillId="7" borderId="3" xfId="1" applyNumberFormat="1" applyFont="1" applyFill="1" applyBorder="1" applyAlignment="1" applyProtection="1">
      <alignment horizontal="center"/>
      <protection locked="0"/>
    </xf>
    <xf numFmtId="4" fontId="2" fillId="7" borderId="3" xfId="1" applyNumberFormat="1" applyFont="1" applyFill="1" applyBorder="1" applyProtection="1">
      <protection locked="0"/>
    </xf>
    <xf numFmtId="188" fontId="2" fillId="7" borderId="3" xfId="1" applyNumberFormat="1" applyFont="1" applyFill="1" applyBorder="1" applyProtection="1">
      <protection locked="0"/>
    </xf>
    <xf numFmtId="0" fontId="18" fillId="0" borderId="3" xfId="0" applyFont="1" applyBorder="1" applyAlignment="1" applyProtection="1">
      <alignment shrinkToFit="1"/>
      <protection locked="0"/>
    </xf>
    <xf numFmtId="193" fontId="18" fillId="0" borderId="3" xfId="0" applyNumberFormat="1" applyFont="1" applyBorder="1" applyAlignment="1" applyProtection="1">
      <alignment horizontal="left" shrinkToFit="1"/>
      <protection locked="0"/>
    </xf>
    <xf numFmtId="3" fontId="18" fillId="0" borderId="3" xfId="0" applyNumberFormat="1" applyFont="1" applyBorder="1" applyAlignment="1" applyProtection="1">
      <alignment horizontal="left" shrinkToFit="1"/>
      <protection locked="0"/>
    </xf>
    <xf numFmtId="187" fontId="2" fillId="0" borderId="4" xfId="1" applyNumberFormat="1" applyFont="1" applyBorder="1" applyAlignment="1" applyProtection="1">
      <alignment horizontal="center"/>
      <protection locked="0"/>
    </xf>
    <xf numFmtId="4" fontId="2" fillId="0" borderId="4" xfId="0" applyNumberFormat="1" applyFont="1" applyBorder="1" applyProtection="1">
      <protection locked="0"/>
    </xf>
    <xf numFmtId="0" fontId="11" fillId="0" borderId="0" xfId="0" applyFont="1" applyProtection="1"/>
  </cellXfs>
  <cellStyles count="10">
    <cellStyle name="Normal 18" xfId="3" xr:uid="{00000000-0005-0000-0000-000002000000}"/>
    <cellStyle name="Normal 2" xfId="6" xr:uid="{00000000-0005-0000-0000-000003000000}"/>
    <cellStyle name="Normal 2 2 2" xfId="9" xr:uid="{00000000-0005-0000-0000-000004000000}"/>
    <cellStyle name="Normal 3" xfId="2" xr:uid="{00000000-0005-0000-0000-000005000000}"/>
    <cellStyle name="เครื่องหมายจุลภาค 3" xfId="4" xr:uid="{00000000-0005-0000-0000-000006000000}"/>
    <cellStyle name="จุลภาค" xfId="1" builtinId="3"/>
    <cellStyle name="ปกติ" xfId="0" builtinId="0"/>
    <cellStyle name="ปกติ 2 2" xfId="7" xr:uid="{00000000-0005-0000-0000-000007000000}"/>
    <cellStyle name="ปกติ 2 3" xfId="8" xr:uid="{00000000-0005-0000-0000-000008000000}"/>
    <cellStyle name="ปกติ 3" xfId="5" xr:uid="{00000000-0005-0000-0000-000009000000}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workbookViewId="0">
      <selection activeCell="C13" sqref="C13"/>
    </sheetView>
  </sheetViews>
  <sheetFormatPr defaultRowHeight="21" x14ac:dyDescent="0.35"/>
  <cols>
    <col min="1" max="1" width="10" style="2" customWidth="1"/>
    <col min="2" max="7" width="12.375" style="2" customWidth="1"/>
    <col min="8" max="8" width="4.5" style="2" customWidth="1"/>
    <col min="9" max="9" width="6" style="2" customWidth="1"/>
    <col min="10" max="10" width="10.125" style="2" customWidth="1"/>
    <col min="11" max="12" width="9.5" style="2" customWidth="1"/>
    <col min="13" max="13" width="10.75" style="2" customWidth="1"/>
    <col min="14" max="16384" width="9" style="2"/>
  </cols>
  <sheetData>
    <row r="1" spans="1:13" x14ac:dyDescent="0.35">
      <c r="A1" s="1">
        <v>1</v>
      </c>
      <c r="B1" s="1">
        <v>2</v>
      </c>
      <c r="C1" s="1">
        <v>3</v>
      </c>
      <c r="D1" s="1">
        <v>4</v>
      </c>
      <c r="E1" s="1">
        <v>5</v>
      </c>
      <c r="F1" s="1">
        <v>6</v>
      </c>
      <c r="G1" s="1">
        <v>7</v>
      </c>
      <c r="I1" s="128">
        <v>1</v>
      </c>
      <c r="J1" s="128">
        <v>2</v>
      </c>
      <c r="K1" s="128">
        <v>4</v>
      </c>
      <c r="L1" s="128">
        <v>5</v>
      </c>
      <c r="M1" s="128">
        <v>6</v>
      </c>
    </row>
    <row r="2" spans="1:13" x14ac:dyDescent="0.35">
      <c r="A2" s="233" t="s">
        <v>0</v>
      </c>
      <c r="B2" s="234"/>
      <c r="C2" s="234"/>
      <c r="D2" s="234"/>
      <c r="E2" s="234"/>
      <c r="F2" s="234"/>
      <c r="G2" s="235"/>
      <c r="I2" s="230" t="s">
        <v>15</v>
      </c>
      <c r="J2" s="231" t="s">
        <v>49</v>
      </c>
      <c r="K2" s="227" t="s">
        <v>35</v>
      </c>
      <c r="L2" s="228"/>
      <c r="M2" s="229"/>
    </row>
    <row r="3" spans="1:13" x14ac:dyDescent="0.35">
      <c r="A3" s="3" t="s">
        <v>1</v>
      </c>
      <c r="B3" s="4" t="s">
        <v>2</v>
      </c>
      <c r="C3" s="4" t="s">
        <v>97</v>
      </c>
      <c r="D3" s="4" t="s">
        <v>4</v>
      </c>
      <c r="E3" s="5" t="s">
        <v>11</v>
      </c>
      <c r="F3" s="5" t="s">
        <v>12</v>
      </c>
      <c r="G3" s="5" t="s">
        <v>98</v>
      </c>
      <c r="I3" s="230"/>
      <c r="J3" s="232"/>
      <c r="K3" s="31" t="s">
        <v>86</v>
      </c>
      <c r="L3" s="31" t="s">
        <v>85</v>
      </c>
      <c r="M3" s="3" t="s">
        <v>36</v>
      </c>
    </row>
    <row r="4" spans="1:13" x14ac:dyDescent="0.35">
      <c r="A4" s="50" t="s">
        <v>5</v>
      </c>
      <c r="B4" s="51">
        <v>29980</v>
      </c>
      <c r="C4" s="51">
        <v>60840</v>
      </c>
      <c r="D4" s="51">
        <v>76800</v>
      </c>
      <c r="E4" s="51">
        <v>60830</v>
      </c>
      <c r="F4" s="51">
        <v>68560</v>
      </c>
      <c r="G4" s="221"/>
      <c r="I4" s="28">
        <v>1</v>
      </c>
      <c r="J4" s="57">
        <v>100</v>
      </c>
      <c r="K4" s="62">
        <v>3.5</v>
      </c>
      <c r="L4" s="61">
        <v>3</v>
      </c>
      <c r="M4" s="161" t="s">
        <v>37</v>
      </c>
    </row>
    <row r="5" spans="1:13" x14ac:dyDescent="0.35">
      <c r="A5" s="53" t="s">
        <v>6</v>
      </c>
      <c r="B5" s="54">
        <v>24400</v>
      </c>
      <c r="C5" s="54">
        <v>50330</v>
      </c>
      <c r="D5" s="54">
        <v>69040</v>
      </c>
      <c r="E5" s="54">
        <v>50320</v>
      </c>
      <c r="F5" s="54">
        <v>59630</v>
      </c>
      <c r="G5" s="52">
        <v>76800</v>
      </c>
      <c r="I5" s="29"/>
      <c r="J5" s="58">
        <v>99</v>
      </c>
      <c r="K5" s="62">
        <v>3.45</v>
      </c>
      <c r="L5" s="62">
        <v>3</v>
      </c>
      <c r="M5" s="162" t="s">
        <v>37</v>
      </c>
    </row>
    <row r="6" spans="1:13" x14ac:dyDescent="0.35">
      <c r="A6" s="53" t="s">
        <v>7</v>
      </c>
      <c r="B6" s="54">
        <v>19860</v>
      </c>
      <c r="C6" s="54">
        <v>40280</v>
      </c>
      <c r="D6" s="54">
        <v>58390</v>
      </c>
      <c r="E6" s="54">
        <v>37200</v>
      </c>
      <c r="F6" s="54">
        <v>49330</v>
      </c>
      <c r="G6" s="52">
        <v>69040</v>
      </c>
      <c r="I6" s="29"/>
      <c r="J6" s="58">
        <v>98</v>
      </c>
      <c r="K6" s="62">
        <v>3.4</v>
      </c>
      <c r="L6" s="62">
        <v>3</v>
      </c>
      <c r="M6" s="162" t="s">
        <v>37</v>
      </c>
    </row>
    <row r="7" spans="1:13" x14ac:dyDescent="0.35">
      <c r="A7" s="53" t="s">
        <v>8</v>
      </c>
      <c r="B7" s="54">
        <v>16190</v>
      </c>
      <c r="C7" s="54">
        <v>30210</v>
      </c>
      <c r="D7" s="54">
        <v>41620</v>
      </c>
      <c r="E7" s="54">
        <v>30200</v>
      </c>
      <c r="F7" s="54">
        <v>35270</v>
      </c>
      <c r="G7" s="52">
        <v>58390</v>
      </c>
      <c r="I7" s="29"/>
      <c r="J7" s="58">
        <v>97</v>
      </c>
      <c r="K7" s="62">
        <v>3.35</v>
      </c>
      <c r="L7" s="62">
        <v>3</v>
      </c>
      <c r="M7" s="162" t="s">
        <v>37</v>
      </c>
    </row>
    <row r="8" spans="1:13" x14ac:dyDescent="0.35">
      <c r="A8" s="53" t="s">
        <v>9</v>
      </c>
      <c r="B8" s="54">
        <v>15440</v>
      </c>
      <c r="C8" s="54">
        <v>24890</v>
      </c>
      <c r="D8" s="54">
        <v>34310</v>
      </c>
      <c r="E8" s="54">
        <v>22780</v>
      </c>
      <c r="F8" s="54">
        <v>29600</v>
      </c>
      <c r="G8" s="52"/>
      <c r="I8" s="29"/>
      <c r="J8" s="58">
        <v>96</v>
      </c>
      <c r="K8" s="62">
        <v>3.3</v>
      </c>
      <c r="L8" s="62">
        <v>3</v>
      </c>
      <c r="M8" s="162" t="s">
        <v>37</v>
      </c>
    </row>
    <row r="9" spans="1:13" x14ac:dyDescent="0.35">
      <c r="A9" s="55" t="s">
        <v>51</v>
      </c>
      <c r="B9" s="56">
        <v>15050</v>
      </c>
      <c r="C9" s="56">
        <v>19910</v>
      </c>
      <c r="D9" s="56">
        <v>24750</v>
      </c>
      <c r="E9" s="56">
        <v>17480</v>
      </c>
      <c r="F9" s="56">
        <v>22330</v>
      </c>
      <c r="G9" s="222"/>
      <c r="I9" s="29"/>
      <c r="J9" s="58">
        <v>95</v>
      </c>
      <c r="K9" s="62">
        <v>3.25</v>
      </c>
      <c r="L9" s="62">
        <v>3</v>
      </c>
      <c r="M9" s="162" t="s">
        <v>37</v>
      </c>
    </row>
    <row r="10" spans="1:13" x14ac:dyDescent="0.35">
      <c r="A10" s="6"/>
      <c r="B10" s="6"/>
      <c r="C10" s="6"/>
      <c r="D10" s="6"/>
      <c r="E10" s="6"/>
      <c r="F10" s="6"/>
      <c r="G10" s="6"/>
      <c r="I10" s="29"/>
      <c r="J10" s="58">
        <v>94</v>
      </c>
      <c r="K10" s="62">
        <v>3.2</v>
      </c>
      <c r="L10" s="62">
        <v>3</v>
      </c>
      <c r="M10" s="162" t="s">
        <v>37</v>
      </c>
    </row>
    <row r="11" spans="1:13" x14ac:dyDescent="0.35">
      <c r="I11" s="29"/>
      <c r="J11" s="58">
        <v>93</v>
      </c>
      <c r="K11" s="62">
        <v>3.15</v>
      </c>
      <c r="L11" s="62">
        <v>3</v>
      </c>
      <c r="M11" s="162" t="s">
        <v>37</v>
      </c>
    </row>
    <row r="12" spans="1:13" x14ac:dyDescent="0.35">
      <c r="I12" s="29"/>
      <c r="J12" s="58">
        <v>92</v>
      </c>
      <c r="K12" s="62">
        <v>3.1</v>
      </c>
      <c r="L12" s="62">
        <v>3</v>
      </c>
      <c r="M12" s="162" t="s">
        <v>37</v>
      </c>
    </row>
    <row r="13" spans="1:13" x14ac:dyDescent="0.35">
      <c r="I13" s="29"/>
      <c r="J13" s="58">
        <v>91</v>
      </c>
      <c r="K13" s="62">
        <v>3.05</v>
      </c>
      <c r="L13" s="62">
        <v>3</v>
      </c>
      <c r="M13" s="162" t="s">
        <v>37</v>
      </c>
    </row>
    <row r="14" spans="1:13" x14ac:dyDescent="0.35">
      <c r="I14" s="194"/>
      <c r="J14" s="209">
        <v>90</v>
      </c>
      <c r="K14" s="195">
        <v>3</v>
      </c>
      <c r="L14" s="195">
        <v>3</v>
      </c>
      <c r="M14" s="196" t="s">
        <v>37</v>
      </c>
    </row>
    <row r="15" spans="1:13" x14ac:dyDescent="0.35">
      <c r="I15" s="29">
        <v>2</v>
      </c>
      <c r="J15" s="58">
        <v>89</v>
      </c>
      <c r="K15" s="62">
        <v>2.99</v>
      </c>
      <c r="L15" s="62">
        <v>2.8</v>
      </c>
      <c r="M15" s="193" t="s">
        <v>40</v>
      </c>
    </row>
    <row r="16" spans="1:13" x14ac:dyDescent="0.35">
      <c r="I16" s="30"/>
      <c r="J16" s="59">
        <v>88</v>
      </c>
      <c r="K16" s="63">
        <v>2.98</v>
      </c>
      <c r="L16" s="63">
        <v>2.8</v>
      </c>
      <c r="M16" s="38" t="s">
        <v>40</v>
      </c>
    </row>
    <row r="17" spans="9:13" x14ac:dyDescent="0.35">
      <c r="I17" s="29"/>
      <c r="J17" s="59">
        <v>87</v>
      </c>
      <c r="K17" s="63">
        <v>2.97</v>
      </c>
      <c r="L17" s="63">
        <v>2.8</v>
      </c>
      <c r="M17" s="38" t="s">
        <v>40</v>
      </c>
    </row>
    <row r="18" spans="9:13" x14ac:dyDescent="0.35">
      <c r="I18" s="29"/>
      <c r="J18" s="59">
        <v>86</v>
      </c>
      <c r="K18" s="63">
        <v>2.96</v>
      </c>
      <c r="L18" s="63">
        <v>2.8</v>
      </c>
      <c r="M18" s="38" t="s">
        <v>40</v>
      </c>
    </row>
    <row r="19" spans="9:13" x14ac:dyDescent="0.35">
      <c r="I19" s="29"/>
      <c r="J19" s="59">
        <v>85</v>
      </c>
      <c r="K19" s="63">
        <v>2.95</v>
      </c>
      <c r="L19" s="63">
        <v>2.8</v>
      </c>
      <c r="M19" s="38" t="s">
        <v>40</v>
      </c>
    </row>
    <row r="20" spans="9:13" x14ac:dyDescent="0.35">
      <c r="I20" s="29"/>
      <c r="J20" s="59">
        <v>84</v>
      </c>
      <c r="K20" s="63">
        <v>2.94</v>
      </c>
      <c r="L20" s="63">
        <v>2.8</v>
      </c>
      <c r="M20" s="38" t="s">
        <v>40</v>
      </c>
    </row>
    <row r="21" spans="9:13" x14ac:dyDescent="0.35">
      <c r="I21" s="29"/>
      <c r="J21" s="59">
        <v>83</v>
      </c>
      <c r="K21" s="63">
        <v>2.93</v>
      </c>
      <c r="L21" s="63">
        <v>2.8</v>
      </c>
      <c r="M21" s="38" t="s">
        <v>40</v>
      </c>
    </row>
    <row r="22" spans="9:13" x14ac:dyDescent="0.35">
      <c r="I22" s="29"/>
      <c r="J22" s="59">
        <v>82</v>
      </c>
      <c r="K22" s="63">
        <v>2.92</v>
      </c>
      <c r="L22" s="63">
        <v>2.8</v>
      </c>
      <c r="M22" s="38" t="s">
        <v>40</v>
      </c>
    </row>
    <row r="23" spans="9:13" x14ac:dyDescent="0.35">
      <c r="I23" s="29"/>
      <c r="J23" s="59">
        <v>81</v>
      </c>
      <c r="K23" s="63">
        <v>2.91</v>
      </c>
      <c r="L23" s="63">
        <v>2.8</v>
      </c>
      <c r="M23" s="38" t="s">
        <v>40</v>
      </c>
    </row>
    <row r="24" spans="9:13" x14ac:dyDescent="0.35">
      <c r="I24" s="197"/>
      <c r="J24" s="78">
        <v>80</v>
      </c>
      <c r="K24" s="198">
        <v>2.9</v>
      </c>
      <c r="L24" s="198">
        <v>2.8</v>
      </c>
      <c r="M24" s="199" t="s">
        <v>40</v>
      </c>
    </row>
    <row r="25" spans="9:13" x14ac:dyDescent="0.35">
      <c r="I25" s="29">
        <v>3</v>
      </c>
      <c r="J25" s="58">
        <v>79</v>
      </c>
      <c r="K25" s="62">
        <v>2.79</v>
      </c>
      <c r="L25" s="62">
        <v>2.6</v>
      </c>
      <c r="M25" s="193" t="s">
        <v>39</v>
      </c>
    </row>
    <row r="26" spans="9:13" x14ac:dyDescent="0.35">
      <c r="I26" s="29"/>
      <c r="J26" s="59">
        <v>78</v>
      </c>
      <c r="K26" s="63">
        <v>2.78</v>
      </c>
      <c r="L26" s="63">
        <v>2.6</v>
      </c>
      <c r="M26" s="38" t="s">
        <v>39</v>
      </c>
    </row>
    <row r="27" spans="9:13" x14ac:dyDescent="0.35">
      <c r="I27" s="29"/>
      <c r="J27" s="59">
        <v>77</v>
      </c>
      <c r="K27" s="63">
        <v>2.77</v>
      </c>
      <c r="L27" s="63">
        <v>2.6</v>
      </c>
      <c r="M27" s="38" t="s">
        <v>39</v>
      </c>
    </row>
    <row r="28" spans="9:13" x14ac:dyDescent="0.35">
      <c r="I28" s="29"/>
      <c r="J28" s="59">
        <v>76</v>
      </c>
      <c r="K28" s="63">
        <v>2.76</v>
      </c>
      <c r="L28" s="63">
        <v>2.6</v>
      </c>
      <c r="M28" s="38" t="s">
        <v>39</v>
      </c>
    </row>
    <row r="29" spans="9:13" x14ac:dyDescent="0.35">
      <c r="I29" s="29"/>
      <c r="J29" s="59">
        <v>75</v>
      </c>
      <c r="K29" s="63">
        <v>2.75</v>
      </c>
      <c r="L29" s="63">
        <v>2.6</v>
      </c>
      <c r="M29" s="38" t="s">
        <v>39</v>
      </c>
    </row>
    <row r="30" spans="9:13" x14ac:dyDescent="0.35">
      <c r="I30" s="29"/>
      <c r="J30" s="59">
        <v>74</v>
      </c>
      <c r="K30" s="63">
        <v>2.74</v>
      </c>
      <c r="L30" s="63">
        <v>2.6</v>
      </c>
      <c r="M30" s="38" t="s">
        <v>39</v>
      </c>
    </row>
    <row r="31" spans="9:13" x14ac:dyDescent="0.35">
      <c r="I31" s="29"/>
      <c r="J31" s="59">
        <v>73</v>
      </c>
      <c r="K31" s="63">
        <v>2.73</v>
      </c>
      <c r="L31" s="63">
        <v>2.6</v>
      </c>
      <c r="M31" s="38" t="s">
        <v>39</v>
      </c>
    </row>
    <row r="32" spans="9:13" x14ac:dyDescent="0.35">
      <c r="I32" s="202"/>
      <c r="J32" s="210">
        <v>72</v>
      </c>
      <c r="K32" s="203">
        <v>2.72</v>
      </c>
      <c r="L32" s="203">
        <v>2.6</v>
      </c>
      <c r="M32" s="204" t="s">
        <v>39</v>
      </c>
    </row>
    <row r="33" spans="9:13" x14ac:dyDescent="0.35">
      <c r="I33" s="30"/>
      <c r="J33" s="59">
        <v>71</v>
      </c>
      <c r="K33" s="63">
        <v>2.71</v>
      </c>
      <c r="L33" s="63">
        <v>2.6</v>
      </c>
      <c r="M33" s="38" t="s">
        <v>39</v>
      </c>
    </row>
    <row r="34" spans="9:13" x14ac:dyDescent="0.35">
      <c r="I34" s="197"/>
      <c r="J34" s="78">
        <v>70</v>
      </c>
      <c r="K34" s="198">
        <v>2.7</v>
      </c>
      <c r="L34" s="198">
        <v>2.6</v>
      </c>
      <c r="M34" s="199" t="s">
        <v>39</v>
      </c>
    </row>
    <row r="35" spans="9:13" x14ac:dyDescent="0.35">
      <c r="I35" s="28">
        <v>4</v>
      </c>
      <c r="J35" s="57">
        <v>69</v>
      </c>
      <c r="K35" s="63">
        <v>2.69</v>
      </c>
      <c r="L35" s="61">
        <v>2.4</v>
      </c>
      <c r="M35" s="205" t="s">
        <v>38</v>
      </c>
    </row>
    <row r="36" spans="9:13" x14ac:dyDescent="0.35">
      <c r="I36" s="30"/>
      <c r="J36" s="59">
        <v>68</v>
      </c>
      <c r="K36" s="63">
        <v>2.68</v>
      </c>
      <c r="L36" s="63">
        <v>2.4</v>
      </c>
      <c r="M36" s="38" t="s">
        <v>38</v>
      </c>
    </row>
    <row r="37" spans="9:13" x14ac:dyDescent="0.35">
      <c r="I37" s="30"/>
      <c r="J37" s="59">
        <v>67</v>
      </c>
      <c r="K37" s="63">
        <v>2.67</v>
      </c>
      <c r="L37" s="63">
        <v>2.4</v>
      </c>
      <c r="M37" s="38" t="s">
        <v>38</v>
      </c>
    </row>
    <row r="38" spans="9:13" x14ac:dyDescent="0.35">
      <c r="I38" s="30"/>
      <c r="J38" s="59">
        <v>66</v>
      </c>
      <c r="K38" s="63">
        <v>2.66</v>
      </c>
      <c r="L38" s="63">
        <v>2.4</v>
      </c>
      <c r="M38" s="38" t="s">
        <v>38</v>
      </c>
    </row>
    <row r="39" spans="9:13" x14ac:dyDescent="0.35">
      <c r="I39" s="30"/>
      <c r="J39" s="59">
        <v>65</v>
      </c>
      <c r="K39" s="63">
        <v>2.65</v>
      </c>
      <c r="L39" s="63">
        <v>2.4</v>
      </c>
      <c r="M39" s="38" t="s">
        <v>38</v>
      </c>
    </row>
    <row r="40" spans="9:13" x14ac:dyDescent="0.35">
      <c r="I40" s="30"/>
      <c r="J40" s="59">
        <v>64</v>
      </c>
      <c r="K40" s="63">
        <v>2.64</v>
      </c>
      <c r="L40" s="63">
        <v>2.4</v>
      </c>
      <c r="M40" s="38" t="s">
        <v>38</v>
      </c>
    </row>
    <row r="41" spans="9:13" x14ac:dyDescent="0.35">
      <c r="I41" s="30"/>
      <c r="J41" s="59">
        <v>63</v>
      </c>
      <c r="K41" s="63">
        <v>2.63</v>
      </c>
      <c r="L41" s="63">
        <v>2.4</v>
      </c>
      <c r="M41" s="38" t="s">
        <v>38</v>
      </c>
    </row>
    <row r="42" spans="9:13" x14ac:dyDescent="0.35">
      <c r="I42" s="30"/>
      <c r="J42" s="59">
        <v>62</v>
      </c>
      <c r="K42" s="63">
        <v>2.62</v>
      </c>
      <c r="L42" s="63">
        <v>2.4</v>
      </c>
      <c r="M42" s="38" t="s">
        <v>38</v>
      </c>
    </row>
    <row r="43" spans="9:13" x14ac:dyDescent="0.35">
      <c r="I43" s="30"/>
      <c r="J43" s="59">
        <v>61</v>
      </c>
      <c r="K43" s="63">
        <v>2.61</v>
      </c>
      <c r="L43" s="63">
        <v>2.4</v>
      </c>
      <c r="M43" s="38" t="s">
        <v>38</v>
      </c>
    </row>
    <row r="44" spans="9:13" x14ac:dyDescent="0.35">
      <c r="I44" s="197"/>
      <c r="J44" s="78">
        <v>60</v>
      </c>
      <c r="K44" s="198">
        <v>2.6</v>
      </c>
      <c r="L44" s="198">
        <v>2.4</v>
      </c>
      <c r="M44" s="199" t="s">
        <v>38</v>
      </c>
    </row>
    <row r="45" spans="9:13" x14ac:dyDescent="0.35">
      <c r="I45" s="29">
        <v>5</v>
      </c>
      <c r="J45" s="58" t="s">
        <v>93</v>
      </c>
      <c r="K45" s="200">
        <v>0</v>
      </c>
      <c r="L45" s="200">
        <v>0</v>
      </c>
      <c r="M45" s="201" t="s">
        <v>46</v>
      </c>
    </row>
    <row r="46" spans="9:13" x14ac:dyDescent="0.35">
      <c r="I46" s="15"/>
      <c r="J46" s="15"/>
      <c r="K46" s="15"/>
      <c r="L46" s="15"/>
      <c r="M46" s="15"/>
    </row>
  </sheetData>
  <mergeCells count="4">
    <mergeCell ref="K2:M2"/>
    <mergeCell ref="I2:I3"/>
    <mergeCell ref="J2:J3"/>
    <mergeCell ref="A2:G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5002"/>
  <sheetViews>
    <sheetView tabSelected="1" zoomScaleNormal="100" workbookViewId="0">
      <pane xSplit="5" ySplit="8" topLeftCell="F9" activePane="bottomRight" state="frozen"/>
      <selection pane="topRight" activeCell="F1" sqref="F1"/>
      <selection pane="bottomLeft" activeCell="A8" sqref="A8"/>
      <selection pane="bottomRight" activeCell="G3" sqref="G3"/>
    </sheetView>
  </sheetViews>
  <sheetFormatPr defaultRowHeight="21" x14ac:dyDescent="0.35"/>
  <cols>
    <col min="1" max="1" width="6" style="260" customWidth="1"/>
    <col min="2" max="2" width="15.75" style="260" customWidth="1"/>
    <col min="3" max="3" width="22.125" style="260" bestFit="1" customWidth="1"/>
    <col min="4" max="4" width="12.875" style="260" customWidth="1"/>
    <col min="5" max="5" width="14" style="260" bestFit="1" customWidth="1"/>
    <col min="6" max="6" width="19.5" style="260" customWidth="1"/>
    <col min="7" max="7" width="10.625" style="260" customWidth="1"/>
    <col min="8" max="8" width="11.125" style="260" customWidth="1"/>
    <col min="9" max="9" width="6.875" style="260" bestFit="1" customWidth="1"/>
    <col min="10" max="10" width="8.25" style="260" customWidth="1"/>
    <col min="11" max="11" width="7.5" style="260" customWidth="1"/>
    <col min="12" max="12" width="7" style="260" bestFit="1" customWidth="1"/>
    <col min="13" max="13" width="7.375" style="261" customWidth="1"/>
    <col min="14" max="14" width="9.75" style="260" customWidth="1"/>
    <col min="15" max="15" width="8.5" style="260" customWidth="1"/>
    <col min="16" max="16" width="9.5" style="260" customWidth="1"/>
    <col min="17" max="17" width="7.875" style="260" customWidth="1"/>
    <col min="18" max="18" width="7.5" style="260" bestFit="1" customWidth="1"/>
    <col min="19" max="19" width="9.125" style="260" bestFit="1" customWidth="1"/>
    <col min="20" max="20" width="8.25" style="260" bestFit="1" customWidth="1"/>
    <col min="21" max="21" width="8.375" style="262" customWidth="1"/>
    <col min="22" max="22" width="9.125" style="260" customWidth="1"/>
    <col min="23" max="23" width="12.125" style="260" bestFit="1" customWidth="1"/>
    <col min="24" max="24" width="8.5" style="260" customWidth="1"/>
    <col min="25" max="25" width="12.25" style="260" customWidth="1"/>
    <col min="26" max="16384" width="9" style="260"/>
  </cols>
  <sheetData>
    <row r="1" spans="1:23" ht="23.25" x14ac:dyDescent="0.35">
      <c r="F1" s="320" t="s">
        <v>224</v>
      </c>
    </row>
    <row r="2" spans="1:23" x14ac:dyDescent="0.35">
      <c r="A2" s="263" t="s">
        <v>58</v>
      </c>
    </row>
    <row r="3" spans="1:23" x14ac:dyDescent="0.35">
      <c r="B3" s="264" t="s">
        <v>48</v>
      </c>
      <c r="C3" s="264" t="s">
        <v>63</v>
      </c>
      <c r="D3" s="264" t="s">
        <v>43</v>
      </c>
      <c r="E3" s="264" t="s">
        <v>42</v>
      </c>
    </row>
    <row r="4" spans="1:23" x14ac:dyDescent="0.35">
      <c r="B4" s="225">
        <f>SUM(J9:J5001)</f>
        <v>4897010</v>
      </c>
      <c r="C4" s="224">
        <f>B4*3/100</f>
        <v>146910.29999999999</v>
      </c>
      <c r="D4" s="226">
        <f>SUM(T9:T5001)</f>
        <v>149185.73499999999</v>
      </c>
      <c r="E4" s="265">
        <f>C4-D4</f>
        <v>-2275.4349999999977</v>
      </c>
      <c r="O4" s="266"/>
    </row>
    <row r="5" spans="1:23" x14ac:dyDescent="0.35">
      <c r="A5" s="267">
        <v>1</v>
      </c>
      <c r="B5" s="267">
        <v>2</v>
      </c>
      <c r="C5" s="267">
        <v>3</v>
      </c>
      <c r="D5" s="267">
        <v>4</v>
      </c>
      <c r="E5" s="267">
        <v>5</v>
      </c>
      <c r="F5" s="267">
        <v>6</v>
      </c>
      <c r="G5" s="267">
        <v>7</v>
      </c>
      <c r="H5" s="267">
        <v>8</v>
      </c>
      <c r="I5" s="267">
        <v>9</v>
      </c>
      <c r="J5" s="267">
        <v>10</v>
      </c>
      <c r="K5" s="267">
        <v>11</v>
      </c>
      <c r="L5" s="268">
        <v>12</v>
      </c>
      <c r="M5" s="268">
        <v>13</v>
      </c>
      <c r="N5" s="268">
        <v>14</v>
      </c>
      <c r="O5" s="268">
        <v>15</v>
      </c>
      <c r="P5" s="268">
        <v>16</v>
      </c>
      <c r="Q5" s="268">
        <v>17</v>
      </c>
      <c r="R5" s="268">
        <v>18</v>
      </c>
      <c r="S5" s="268">
        <v>19</v>
      </c>
      <c r="T5" s="268">
        <v>20</v>
      </c>
      <c r="U5" s="268">
        <v>21</v>
      </c>
      <c r="V5" s="268">
        <v>22</v>
      </c>
      <c r="W5" s="267"/>
    </row>
    <row r="6" spans="1:23" x14ac:dyDescent="0.35">
      <c r="A6" s="269" t="s">
        <v>15</v>
      </c>
      <c r="B6" s="269" t="s">
        <v>53</v>
      </c>
      <c r="C6" s="269" t="s">
        <v>223</v>
      </c>
      <c r="D6" s="269" t="s">
        <v>13</v>
      </c>
      <c r="E6" s="269" t="s">
        <v>16</v>
      </c>
      <c r="F6" s="269" t="s">
        <v>34</v>
      </c>
      <c r="G6" s="270" t="s">
        <v>60</v>
      </c>
      <c r="H6" s="270" t="s">
        <v>59</v>
      </c>
      <c r="I6" s="271" t="s">
        <v>14</v>
      </c>
      <c r="J6" s="272"/>
      <c r="K6" s="273" t="s">
        <v>49</v>
      </c>
      <c r="L6" s="269" t="s">
        <v>91</v>
      </c>
      <c r="M6" s="269"/>
      <c r="N6" s="274"/>
      <c r="O6" s="274"/>
      <c r="P6" s="274"/>
      <c r="Q6" s="274"/>
      <c r="R6" s="274"/>
      <c r="S6" s="274"/>
      <c r="T6" s="274"/>
      <c r="U6" s="274"/>
      <c r="V6" s="269" t="s">
        <v>25</v>
      </c>
    </row>
    <row r="7" spans="1:23" x14ac:dyDescent="0.35">
      <c r="A7" s="269"/>
      <c r="B7" s="269"/>
      <c r="C7" s="269"/>
      <c r="D7" s="269"/>
      <c r="E7" s="269"/>
      <c r="F7" s="269"/>
      <c r="G7" s="275"/>
      <c r="H7" s="275"/>
      <c r="I7" s="276" t="s">
        <v>17</v>
      </c>
      <c r="J7" s="277"/>
      <c r="K7" s="278"/>
      <c r="L7" s="269" t="s">
        <v>18</v>
      </c>
      <c r="M7" s="279"/>
      <c r="N7" s="280" t="s">
        <v>19</v>
      </c>
      <c r="O7" s="281" t="s">
        <v>20</v>
      </c>
      <c r="P7" s="281" t="s">
        <v>21</v>
      </c>
      <c r="Q7" s="281" t="s">
        <v>30</v>
      </c>
      <c r="R7" s="281" t="s">
        <v>22</v>
      </c>
      <c r="S7" s="282" t="s">
        <v>23</v>
      </c>
      <c r="T7" s="281" t="s">
        <v>22</v>
      </c>
      <c r="U7" s="281" t="s">
        <v>24</v>
      </c>
      <c r="V7" s="283"/>
    </row>
    <row r="8" spans="1:23" x14ac:dyDescent="0.35">
      <c r="A8" s="269"/>
      <c r="B8" s="269"/>
      <c r="C8" s="269"/>
      <c r="D8" s="269"/>
      <c r="E8" s="269"/>
      <c r="F8" s="269"/>
      <c r="G8" s="284"/>
      <c r="H8" s="284"/>
      <c r="I8" s="285" t="s">
        <v>1</v>
      </c>
      <c r="J8" s="285" t="s">
        <v>20</v>
      </c>
      <c r="K8" s="286"/>
      <c r="L8" s="285" t="s">
        <v>27</v>
      </c>
      <c r="M8" s="287" t="s">
        <v>28</v>
      </c>
      <c r="N8" s="288" t="s">
        <v>29</v>
      </c>
      <c r="O8" s="289" t="s">
        <v>4</v>
      </c>
      <c r="P8" s="289" t="s">
        <v>30</v>
      </c>
      <c r="Q8" s="289" t="s">
        <v>92</v>
      </c>
      <c r="R8" s="289" t="s">
        <v>31</v>
      </c>
      <c r="S8" s="290" t="s">
        <v>32</v>
      </c>
      <c r="T8" s="289" t="s">
        <v>33</v>
      </c>
      <c r="U8" s="289" t="s">
        <v>20</v>
      </c>
      <c r="V8" s="283"/>
    </row>
    <row r="9" spans="1:23" x14ac:dyDescent="0.35">
      <c r="A9" s="163">
        <v>1</v>
      </c>
      <c r="B9" s="164">
        <v>3669700034215</v>
      </c>
      <c r="C9" s="165" t="s">
        <v>226</v>
      </c>
      <c r="D9" s="166" t="s">
        <v>99</v>
      </c>
      <c r="E9" s="291" t="s">
        <v>100</v>
      </c>
      <c r="F9" s="167" t="s">
        <v>225</v>
      </c>
      <c r="G9" s="166" t="s">
        <v>101</v>
      </c>
      <c r="H9" s="166">
        <v>47597</v>
      </c>
      <c r="I9" s="167" t="s">
        <v>7</v>
      </c>
      <c r="J9" s="168">
        <v>36480</v>
      </c>
      <c r="K9" s="211">
        <v>91</v>
      </c>
      <c r="L9" s="292">
        <f>IF(K9&lt;&gt;"",INDEX(ฐาน!$J$4:$M$44,MATCH(INT(K9),ฐาน!$J$4:$J$44,0),2),"")</f>
        <v>3.05</v>
      </c>
      <c r="M9" s="293" t="str">
        <f>IF(L9&lt;&gt;"",INDEX(ฐาน!$J$4:$M$45,MATCH(L9,ฐาน!$K$4:$K$45,0),4),"")</f>
        <v>ดีเด่น</v>
      </c>
      <c r="N9" s="294">
        <f>IF(I9&lt;&gt;"",INDEX(ฐาน!$A$4:$F$9,MATCH(I9,ฐาน!$A$4:$A$9,0),IF(J9&gt;=INDEX(ฐาน!$A$4:$F$9,MATCH(I9,ฐาน!$A$4:$A$9,0),3),6,5)),"")</f>
        <v>37200</v>
      </c>
      <c r="O9" s="295">
        <f>IF(I9&lt;&gt;"",IF(J9&gt;=INDEX(ฐาน!$A$4:$G$9,MATCH(I9,ฐาน!$A$4:$A$9,0),4),INDEX(ฐาน!$A$4:$G$9,MATCH(I9,ฐาน!$A$4:$A$9,0),7),INDEX(ฐาน!$A$4:$G$9,MATCH(I9,ฐาน!$A$4:$A$9,0),4)),"")</f>
        <v>58390</v>
      </c>
      <c r="P9" s="296">
        <f>IF(M9&lt;&gt;ฐาน!$M$45,IF(L9&lt;&gt;"",($L9*$N9/100),0),0)</f>
        <v>1134.5999999999999</v>
      </c>
      <c r="Q9" s="295">
        <f>IF(M9&lt;&gt;ฐาน!$M$45,IF(L9&lt;&gt;"",ROUNDUP(($L9*$N9/100),-1),0),0)</f>
        <v>1140</v>
      </c>
      <c r="R9" s="295">
        <f>IF(Q9&lt;&gt;"",IF($J9+$P9&lt;=$O9,$Q9,$O9-$J9),"")</f>
        <v>1140</v>
      </c>
      <c r="S9" s="297">
        <f>IF(Q9&lt;&gt;R9,P9-R9,0)</f>
        <v>0</v>
      </c>
      <c r="T9" s="298">
        <f>IF(M9&lt;&gt;ฐาน!$M$45,IF(S9&lt;&gt;"",S9+R9,0),0)</f>
        <v>1140</v>
      </c>
      <c r="U9" s="295">
        <f>IF(M9&lt;&gt;ฐาน!$M$45,IF(S9=0,J9+T9,O9),J9)</f>
        <v>37620</v>
      </c>
      <c r="V9" s="299"/>
    </row>
    <row r="10" spans="1:23" x14ac:dyDescent="0.35">
      <c r="A10" s="93">
        <v>2</v>
      </c>
      <c r="B10" s="97">
        <v>3670500971527</v>
      </c>
      <c r="C10" s="98" t="s">
        <v>227</v>
      </c>
      <c r="D10" s="91" t="s">
        <v>99</v>
      </c>
      <c r="E10" s="300" t="s">
        <v>102</v>
      </c>
      <c r="F10" s="88" t="s">
        <v>225</v>
      </c>
      <c r="G10" s="91" t="s">
        <v>103</v>
      </c>
      <c r="H10" s="91">
        <v>47214</v>
      </c>
      <c r="I10" s="88" t="s">
        <v>8</v>
      </c>
      <c r="J10" s="92">
        <v>35050</v>
      </c>
      <c r="K10" s="212">
        <v>91</v>
      </c>
      <c r="L10" s="301">
        <f>IF(K10&lt;&gt;"",INDEX(ฐาน!$J$4:$M$44,MATCH(INT(K10),ฐาน!$J$4:$J$44,0),2),"")</f>
        <v>3.05</v>
      </c>
      <c r="M10" s="302" t="str">
        <f>IF(L10&lt;&gt;"",INDEX(ฐาน!$J$4:$M$45,MATCH(L10,ฐาน!$K$4:$K$45,0),4),"")</f>
        <v>ดีเด่น</v>
      </c>
      <c r="N10" s="303">
        <f>IF(I10&lt;&gt;"",INDEX(ฐาน!$A$4:$F$9,MATCH(I10,ฐาน!$A$4:$A$9,0),IF(J10&gt;=INDEX(ฐาน!$A$4:$F$9,MATCH(I10,ฐาน!$A$4:$A$9,0),3),6,5)),"")</f>
        <v>35270</v>
      </c>
      <c r="O10" s="304">
        <f>IF(I10&lt;&gt;"",IF(J10&gt;=INDEX(ฐาน!$A$4:$G$9,MATCH(I10,ฐาน!$A$4:$A$9,0),4),INDEX(ฐาน!$A$4:$G$9,MATCH(I10,ฐาน!$A$4:$A$9,0),7),INDEX(ฐาน!$A$4:$G$9,MATCH(I10,ฐาน!$A$4:$A$9,0),4)),"")</f>
        <v>41620</v>
      </c>
      <c r="P10" s="305">
        <f>IF(M10&lt;&gt;ฐาน!$M$45,IF(L10&lt;&gt;"",($L10*$N10/100),0),0)</f>
        <v>1075.7349999999999</v>
      </c>
      <c r="Q10" s="304">
        <f>IF(M10&lt;&gt;ฐาน!$M$45,IF(L10&lt;&gt;"",ROUNDUP(($L10*$N10/100),-1),0),0)</f>
        <v>1080</v>
      </c>
      <c r="R10" s="304">
        <f t="shared" ref="R10:R73" si="0">IF(Q10&lt;&gt;"",IF($J10+$P10&lt;=$O10,$Q10,$O10-$J10),"")</f>
        <v>1080</v>
      </c>
      <c r="S10" s="306">
        <f t="shared" ref="S10:S73" si="1">IF(Q10&lt;&gt;R10,P10-R10,0)</f>
        <v>0</v>
      </c>
      <c r="T10" s="307">
        <f>IF(M10&lt;&gt;ฐาน!$M$45,IF(S10&lt;&gt;"",S10+R10,0),0)</f>
        <v>1080</v>
      </c>
      <c r="U10" s="304">
        <f>IF(M10&lt;&gt;ฐาน!$M$45,IF(S10=0,J10+T10,O10),J10)</f>
        <v>36130</v>
      </c>
      <c r="V10" s="98"/>
    </row>
    <row r="11" spans="1:23" x14ac:dyDescent="0.35">
      <c r="A11" s="93">
        <v>3</v>
      </c>
      <c r="B11" s="84">
        <v>3330400584931</v>
      </c>
      <c r="C11" s="98" t="s">
        <v>228</v>
      </c>
      <c r="D11" s="91" t="s">
        <v>99</v>
      </c>
      <c r="E11" s="300" t="s">
        <v>100</v>
      </c>
      <c r="F11" s="88" t="s">
        <v>225</v>
      </c>
      <c r="G11" s="95" t="s">
        <v>104</v>
      </c>
      <c r="H11" s="91">
        <v>47946</v>
      </c>
      <c r="I11" s="88" t="s">
        <v>7</v>
      </c>
      <c r="J11" s="94">
        <v>35120</v>
      </c>
      <c r="K11" s="212">
        <v>91</v>
      </c>
      <c r="L11" s="301">
        <f>IF(K11&lt;&gt;"",INDEX(ฐาน!$J$4:$M$44,MATCH(INT(K11),ฐาน!$J$4:$J$44,0),2),"")</f>
        <v>3.05</v>
      </c>
      <c r="M11" s="302" t="str">
        <f>IF(L11&lt;&gt;"",INDEX(ฐาน!$J$4:$M$45,MATCH(L11,ฐาน!$K$4:$K$45,0),4),"")</f>
        <v>ดีเด่น</v>
      </c>
      <c r="N11" s="303">
        <f>IF(I11&lt;&gt;"",INDEX(ฐาน!$A$4:$F$9,MATCH(I11,ฐาน!$A$4:$A$9,0),IF(J11&gt;=INDEX(ฐาน!$A$4:$F$9,MATCH(I11,ฐาน!$A$4:$A$9,0),3),6,5)),"")</f>
        <v>37200</v>
      </c>
      <c r="O11" s="304">
        <f>IF(I11&lt;&gt;"",IF(J11&gt;=INDEX(ฐาน!$A$4:$G$9,MATCH(I11,ฐาน!$A$4:$A$9,0),4),INDEX(ฐาน!$A$4:$G$9,MATCH(I11,ฐาน!$A$4:$A$9,0),7),INDEX(ฐาน!$A$4:$G$9,MATCH(I11,ฐาน!$A$4:$A$9,0),4)),"")</f>
        <v>58390</v>
      </c>
      <c r="P11" s="305">
        <f>IF(M11&lt;&gt;ฐาน!$M$45,IF(L11&lt;&gt;"",($L11*$N11/100),0),0)</f>
        <v>1134.5999999999999</v>
      </c>
      <c r="Q11" s="304">
        <f>IF(M11&lt;&gt;ฐาน!$M$45,IF(L11&lt;&gt;"",ROUNDUP(($L11*$N11/100),-1),0),0)</f>
        <v>1140</v>
      </c>
      <c r="R11" s="304">
        <f t="shared" si="0"/>
        <v>1140</v>
      </c>
      <c r="S11" s="306">
        <f t="shared" si="1"/>
        <v>0</v>
      </c>
      <c r="T11" s="307">
        <f>IF(M11&lt;&gt;ฐาน!$M$45,IF(S11&lt;&gt;"",S11+R11,0),0)</f>
        <v>1140</v>
      </c>
      <c r="U11" s="304">
        <f>IF(M11&lt;&gt;ฐาน!$M$45,IF(S11=0,J11+T11,O11),J11)</f>
        <v>36260</v>
      </c>
      <c r="V11" s="98"/>
    </row>
    <row r="12" spans="1:23" x14ac:dyDescent="0.35">
      <c r="A12" s="93">
        <v>4</v>
      </c>
      <c r="B12" s="84">
        <v>3670400214724</v>
      </c>
      <c r="C12" s="98" t="s">
        <v>229</v>
      </c>
      <c r="D12" s="91" t="s">
        <v>41</v>
      </c>
      <c r="E12" s="300" t="s">
        <v>100</v>
      </c>
      <c r="F12" s="88" t="s">
        <v>225</v>
      </c>
      <c r="G12" s="95" t="s">
        <v>105</v>
      </c>
      <c r="H12" s="91">
        <v>683</v>
      </c>
      <c r="I12" s="88" t="s">
        <v>7</v>
      </c>
      <c r="J12" s="92">
        <v>43800</v>
      </c>
      <c r="K12" s="212">
        <v>91</v>
      </c>
      <c r="L12" s="301">
        <f>IF(K12&lt;&gt;"",INDEX(ฐาน!$J$4:$M$44,MATCH(INT(K12),ฐาน!$J$4:$J$44,0),2),"")</f>
        <v>3.05</v>
      </c>
      <c r="M12" s="302" t="str">
        <f>IF(L12&lt;&gt;"",INDEX(ฐาน!$J$4:$M$45,MATCH(L12,ฐาน!$K$4:$K$45,0),4),"")</f>
        <v>ดีเด่น</v>
      </c>
      <c r="N12" s="303">
        <f>IF(I12&lt;&gt;"",INDEX(ฐาน!$A$4:$F$9,MATCH(I12,ฐาน!$A$4:$A$9,0),IF(J12&gt;=INDEX(ฐาน!$A$4:$F$9,MATCH(I12,ฐาน!$A$4:$A$9,0),3),6,5)),"")</f>
        <v>49330</v>
      </c>
      <c r="O12" s="304">
        <f>IF(I12&lt;&gt;"",IF(J12&gt;=INDEX(ฐาน!$A$4:$G$9,MATCH(I12,ฐาน!$A$4:$A$9,0),4),INDEX(ฐาน!$A$4:$G$9,MATCH(I12,ฐาน!$A$4:$A$9,0),7),INDEX(ฐาน!$A$4:$G$9,MATCH(I12,ฐาน!$A$4:$A$9,0),4)),"")</f>
        <v>58390</v>
      </c>
      <c r="P12" s="305">
        <f>IF(M12&lt;&gt;ฐาน!$M$45,IF(L12&lt;&gt;"",($L12*$N12/100),0),0)</f>
        <v>1504.5650000000001</v>
      </c>
      <c r="Q12" s="304">
        <f>IF(M12&lt;&gt;ฐาน!$M$45,IF(L12&lt;&gt;"",ROUNDUP(($L12*$N12/100),-1),0),0)</f>
        <v>1510</v>
      </c>
      <c r="R12" s="304">
        <f t="shared" si="0"/>
        <v>1510</v>
      </c>
      <c r="S12" s="306">
        <f t="shared" si="1"/>
        <v>0</v>
      </c>
      <c r="T12" s="307">
        <f>IF(M12&lt;&gt;ฐาน!$M$45,IF(S12&lt;&gt;"",S12+R12,0),0)</f>
        <v>1510</v>
      </c>
      <c r="U12" s="304">
        <f>IF(M12&lt;&gt;ฐาน!$M$45,IF(S12=0,J12+T12,O12),J12)</f>
        <v>45310</v>
      </c>
      <c r="V12" s="98"/>
    </row>
    <row r="13" spans="1:23" x14ac:dyDescent="0.35">
      <c r="A13" s="93">
        <v>5</v>
      </c>
      <c r="B13" s="84">
        <v>3679800070116</v>
      </c>
      <c r="C13" s="98" t="s">
        <v>230</v>
      </c>
      <c r="D13" s="91" t="s">
        <v>41</v>
      </c>
      <c r="E13" s="300" t="s">
        <v>100</v>
      </c>
      <c r="F13" s="88" t="s">
        <v>225</v>
      </c>
      <c r="G13" s="91" t="s">
        <v>106</v>
      </c>
      <c r="H13" s="91">
        <v>1622</v>
      </c>
      <c r="I13" s="88" t="s">
        <v>7</v>
      </c>
      <c r="J13" s="92">
        <v>41580</v>
      </c>
      <c r="K13" s="212">
        <v>91</v>
      </c>
      <c r="L13" s="301">
        <f>IF(K13&lt;&gt;"",INDEX(ฐาน!$J$4:$M$44,MATCH(INT(K13),ฐาน!$J$4:$J$44,0),2),"")</f>
        <v>3.05</v>
      </c>
      <c r="M13" s="302" t="str">
        <f>IF(L13&lt;&gt;"",INDEX(ฐาน!$J$4:$M$45,MATCH(L13,ฐาน!$K$4:$K$45,0),4),"")</f>
        <v>ดีเด่น</v>
      </c>
      <c r="N13" s="303">
        <f>IF(I13&lt;&gt;"",INDEX(ฐาน!$A$4:$F$9,MATCH(I13,ฐาน!$A$4:$A$9,0),IF(J13&gt;=INDEX(ฐาน!$A$4:$F$9,MATCH(I13,ฐาน!$A$4:$A$9,0),3),6,5)),"")</f>
        <v>49330</v>
      </c>
      <c r="O13" s="304">
        <f>IF(I13&lt;&gt;"",IF(J13&gt;=INDEX(ฐาน!$A$4:$G$9,MATCH(I13,ฐาน!$A$4:$A$9,0),4),INDEX(ฐาน!$A$4:$G$9,MATCH(I13,ฐาน!$A$4:$A$9,0),7),INDEX(ฐาน!$A$4:$G$9,MATCH(I13,ฐาน!$A$4:$A$9,0),4)),"")</f>
        <v>58390</v>
      </c>
      <c r="P13" s="305">
        <f>IF(M13&lt;&gt;ฐาน!$M$45,IF(L13&lt;&gt;"",($L13*$N13/100),0),0)</f>
        <v>1504.5650000000001</v>
      </c>
      <c r="Q13" s="304">
        <f>IF(M13&lt;&gt;ฐาน!$M$45,IF(L13&lt;&gt;"",ROUNDUP(($L13*$N13/100),-1),0),0)</f>
        <v>1510</v>
      </c>
      <c r="R13" s="304">
        <f t="shared" si="0"/>
        <v>1510</v>
      </c>
      <c r="S13" s="306">
        <f t="shared" si="1"/>
        <v>0</v>
      </c>
      <c r="T13" s="307">
        <f>IF(M13&lt;&gt;ฐาน!$M$45,IF(S13&lt;&gt;"",S13+R13,0),0)</f>
        <v>1510</v>
      </c>
      <c r="U13" s="304">
        <f>IF(M13&lt;&gt;ฐาน!$M$45,IF(S13=0,J13+T13,O13),J13)</f>
        <v>43090</v>
      </c>
      <c r="V13" s="98"/>
    </row>
    <row r="14" spans="1:23" x14ac:dyDescent="0.35">
      <c r="A14" s="93">
        <v>6</v>
      </c>
      <c r="B14" s="84">
        <v>3670301277965</v>
      </c>
      <c r="C14" s="98" t="s">
        <v>231</v>
      </c>
      <c r="D14" s="91" t="s">
        <v>41</v>
      </c>
      <c r="E14" s="300" t="s">
        <v>100</v>
      </c>
      <c r="F14" s="88" t="s">
        <v>225</v>
      </c>
      <c r="G14" s="91" t="s">
        <v>107</v>
      </c>
      <c r="H14" s="91">
        <v>1971</v>
      </c>
      <c r="I14" s="88" t="s">
        <v>7</v>
      </c>
      <c r="J14" s="94">
        <v>53950</v>
      </c>
      <c r="K14" s="212">
        <v>91</v>
      </c>
      <c r="L14" s="308">
        <f>IF(K14&lt;&gt;"",INDEX(ฐาน!$J$4:$M$44,MATCH(INT(K14),ฐาน!$J$4:$J$44,0),2),"")</f>
        <v>3.05</v>
      </c>
      <c r="M14" s="309" t="str">
        <f>IF(L14&lt;&gt;"",INDEX(ฐาน!$J$4:$M$45,MATCH(L14,ฐาน!$K$4:$K$45,0),4),"")</f>
        <v>ดีเด่น</v>
      </c>
      <c r="N14" s="310">
        <f>IF(I14&lt;&gt;"",INDEX(ฐาน!$A$4:$F$9,MATCH(I14,ฐาน!$A$4:$A$9,0),IF(J14&gt;=INDEX(ฐาน!$A$4:$F$9,MATCH(I14,ฐาน!$A$4:$A$9,0),3),6,5)),"")</f>
        <v>49330</v>
      </c>
      <c r="O14" s="311">
        <f>IF(I14&lt;&gt;"",IF(J14&gt;=INDEX(ฐาน!$A$4:$G$9,MATCH(I14,ฐาน!$A$4:$A$9,0),4),INDEX(ฐาน!$A$4:$G$9,MATCH(I14,ฐาน!$A$4:$A$9,0),7),INDEX(ฐาน!$A$4:$G$9,MATCH(I14,ฐาน!$A$4:$A$9,0),4)),"")</f>
        <v>58390</v>
      </c>
      <c r="P14" s="312">
        <f>IF(M14&lt;&gt;ฐาน!$M$45,IF(L14&lt;&gt;"",($L14*$N14/100),0),0)</f>
        <v>1504.5650000000001</v>
      </c>
      <c r="Q14" s="311">
        <f>IF(M14&lt;&gt;ฐาน!$M$45,IF(L14&lt;&gt;"",ROUNDUP(($L14*$N14/100),-1),0),0)</f>
        <v>1510</v>
      </c>
      <c r="R14" s="311">
        <f t="shared" si="0"/>
        <v>1510</v>
      </c>
      <c r="S14" s="313">
        <f t="shared" si="1"/>
        <v>0</v>
      </c>
      <c r="T14" s="314">
        <f>IF(M14&lt;&gt;ฐาน!$M$45,IF(S14&lt;&gt;"",S14+R14,0),0)</f>
        <v>1510</v>
      </c>
      <c r="U14" s="311">
        <f>IF(M14&lt;&gt;ฐาน!$M$45,IF(S14=0,J14+T14,O14),J14)</f>
        <v>55460</v>
      </c>
      <c r="V14" s="98"/>
    </row>
    <row r="15" spans="1:23" x14ac:dyDescent="0.35">
      <c r="A15" s="93">
        <v>7</v>
      </c>
      <c r="B15" s="84">
        <v>3670301265886</v>
      </c>
      <c r="C15" s="98" t="s">
        <v>232</v>
      </c>
      <c r="D15" s="91" t="s">
        <v>41</v>
      </c>
      <c r="E15" s="300" t="s">
        <v>100</v>
      </c>
      <c r="F15" s="88" t="s">
        <v>225</v>
      </c>
      <c r="G15" s="91" t="s">
        <v>108</v>
      </c>
      <c r="H15" s="91">
        <v>2221</v>
      </c>
      <c r="I15" s="88" t="s">
        <v>7</v>
      </c>
      <c r="J15" s="94">
        <v>44560</v>
      </c>
      <c r="K15" s="212">
        <v>91</v>
      </c>
      <c r="L15" s="308">
        <f>IF(K15&lt;&gt;"",INDEX(ฐาน!$J$4:$M$44,MATCH(INT(K15),ฐาน!$J$4:$J$44,0),2),"")</f>
        <v>3.05</v>
      </c>
      <c r="M15" s="309" t="str">
        <f>IF(L15&lt;&gt;"",INDEX(ฐาน!$J$4:$M$45,MATCH(L15,ฐาน!$K$4:$K$45,0),4),"")</f>
        <v>ดีเด่น</v>
      </c>
      <c r="N15" s="310">
        <f>IF(I15&lt;&gt;"",INDEX(ฐาน!$A$4:$F$9,MATCH(I15,ฐาน!$A$4:$A$9,0),IF(J15&gt;=INDEX(ฐาน!$A$4:$F$9,MATCH(I15,ฐาน!$A$4:$A$9,0),3),6,5)),"")</f>
        <v>49330</v>
      </c>
      <c r="O15" s="311">
        <f>IF(I15&lt;&gt;"",IF(J15&gt;=INDEX(ฐาน!$A$4:$G$9,MATCH(I15,ฐาน!$A$4:$A$9,0),4),INDEX(ฐาน!$A$4:$G$9,MATCH(I15,ฐาน!$A$4:$A$9,0),7),INDEX(ฐาน!$A$4:$G$9,MATCH(I15,ฐาน!$A$4:$A$9,0),4)),"")</f>
        <v>58390</v>
      </c>
      <c r="P15" s="312">
        <f>IF(M15&lt;&gt;ฐาน!$M$45,IF(L15&lt;&gt;"",($L15*$N15/100),0),0)</f>
        <v>1504.5650000000001</v>
      </c>
      <c r="Q15" s="311">
        <f>IF(M15&lt;&gt;ฐาน!$M$45,IF(L15&lt;&gt;"",ROUNDUP(($L15*$N15/100),-1),0),0)</f>
        <v>1510</v>
      </c>
      <c r="R15" s="311">
        <f t="shared" si="0"/>
        <v>1510</v>
      </c>
      <c r="S15" s="313">
        <f t="shared" si="1"/>
        <v>0</v>
      </c>
      <c r="T15" s="314">
        <f>IF(M15&lt;&gt;ฐาน!$M$45,IF(S15&lt;&gt;"",S15+R15,0),0)</f>
        <v>1510</v>
      </c>
      <c r="U15" s="311">
        <f>IF(M15&lt;&gt;ฐาน!$M$45,IF(S15=0,J15+T15,O15),J15)</f>
        <v>46070</v>
      </c>
      <c r="V15" s="98"/>
    </row>
    <row r="16" spans="1:23" x14ac:dyDescent="0.35">
      <c r="A16" s="93">
        <v>8</v>
      </c>
      <c r="B16" s="84">
        <v>3130300199400</v>
      </c>
      <c r="C16" s="98" t="s">
        <v>233</v>
      </c>
      <c r="D16" s="91" t="s">
        <v>41</v>
      </c>
      <c r="E16" s="300" t="s">
        <v>100</v>
      </c>
      <c r="F16" s="88" t="s">
        <v>225</v>
      </c>
      <c r="G16" s="91" t="s">
        <v>109</v>
      </c>
      <c r="H16" s="91">
        <v>2608</v>
      </c>
      <c r="I16" s="88" t="s">
        <v>7</v>
      </c>
      <c r="J16" s="94">
        <v>47660</v>
      </c>
      <c r="K16" s="212">
        <v>91</v>
      </c>
      <c r="L16" s="308">
        <f>IF(K16&lt;&gt;"",INDEX(ฐาน!$J$4:$M$44,MATCH(INT(K16),ฐาน!$J$4:$J$44,0),2),"")</f>
        <v>3.05</v>
      </c>
      <c r="M16" s="309" t="str">
        <f>IF(L16&lt;&gt;"",INDEX(ฐาน!$J$4:$M$45,MATCH(L16,ฐาน!$K$4:$K$45,0),4),"")</f>
        <v>ดีเด่น</v>
      </c>
      <c r="N16" s="310">
        <f>IF(I16&lt;&gt;"",INDEX(ฐาน!$A$4:$F$9,MATCH(I16,ฐาน!$A$4:$A$9,0),IF(J16&gt;=INDEX(ฐาน!$A$4:$F$9,MATCH(I16,ฐาน!$A$4:$A$9,0),3),6,5)),"")</f>
        <v>49330</v>
      </c>
      <c r="O16" s="311">
        <f>IF(I16&lt;&gt;"",IF(J16&gt;=INDEX(ฐาน!$A$4:$G$9,MATCH(I16,ฐาน!$A$4:$A$9,0),4),INDEX(ฐาน!$A$4:$G$9,MATCH(I16,ฐาน!$A$4:$A$9,0),7),INDEX(ฐาน!$A$4:$G$9,MATCH(I16,ฐาน!$A$4:$A$9,0),4)),"")</f>
        <v>58390</v>
      </c>
      <c r="P16" s="312">
        <f>IF(M16&lt;&gt;ฐาน!$M$45,IF(L16&lt;&gt;"",($L16*$N16/100),0),0)</f>
        <v>1504.5650000000001</v>
      </c>
      <c r="Q16" s="311">
        <f>IF(M16&lt;&gt;ฐาน!$M$45,IF(L16&lt;&gt;"",ROUNDUP(($L16*$N16/100),-1),0),0)</f>
        <v>1510</v>
      </c>
      <c r="R16" s="311">
        <f t="shared" si="0"/>
        <v>1510</v>
      </c>
      <c r="S16" s="313">
        <f t="shared" si="1"/>
        <v>0</v>
      </c>
      <c r="T16" s="314">
        <f>IF(M16&lt;&gt;ฐาน!$M$45,IF(S16&lt;&gt;"",S16+R16,0),0)</f>
        <v>1510</v>
      </c>
      <c r="U16" s="311">
        <f>IF(M16&lt;&gt;ฐาน!$M$45,IF(S16=0,J16+T16,O16),J16)</f>
        <v>49170</v>
      </c>
      <c r="V16" s="98"/>
    </row>
    <row r="17" spans="1:22" x14ac:dyDescent="0.35">
      <c r="A17" s="93">
        <v>9</v>
      </c>
      <c r="B17" s="84">
        <v>3679800002331</v>
      </c>
      <c r="C17" s="98" t="s">
        <v>234</v>
      </c>
      <c r="D17" s="91" t="s">
        <v>41</v>
      </c>
      <c r="E17" s="300" t="s">
        <v>100</v>
      </c>
      <c r="F17" s="88" t="s">
        <v>225</v>
      </c>
      <c r="G17" s="91" t="s">
        <v>110</v>
      </c>
      <c r="H17" s="91">
        <v>3141</v>
      </c>
      <c r="I17" s="88" t="s">
        <v>7</v>
      </c>
      <c r="J17" s="94">
        <v>41580</v>
      </c>
      <c r="K17" s="212">
        <v>91</v>
      </c>
      <c r="L17" s="308">
        <f>IF(K17&lt;&gt;"",INDEX(ฐาน!$J$4:$M$44,MATCH(INT(K17),ฐาน!$J$4:$J$44,0),2),"")</f>
        <v>3.05</v>
      </c>
      <c r="M17" s="309" t="str">
        <f>IF(L17&lt;&gt;"",INDEX(ฐาน!$J$4:$M$45,MATCH(L17,ฐาน!$K$4:$K$45,0),4),"")</f>
        <v>ดีเด่น</v>
      </c>
      <c r="N17" s="310">
        <f>IF(I17&lt;&gt;"",INDEX(ฐาน!$A$4:$F$9,MATCH(I17,ฐาน!$A$4:$A$9,0),IF(J17&gt;=INDEX(ฐาน!$A$4:$F$9,MATCH(I17,ฐาน!$A$4:$A$9,0),3),6,5)),"")</f>
        <v>49330</v>
      </c>
      <c r="O17" s="311">
        <f>IF(I17&lt;&gt;"",IF(J17&gt;=INDEX(ฐาน!$A$4:$G$9,MATCH(I17,ฐาน!$A$4:$A$9,0),4),INDEX(ฐาน!$A$4:$G$9,MATCH(I17,ฐาน!$A$4:$A$9,0),7),INDEX(ฐาน!$A$4:$G$9,MATCH(I17,ฐาน!$A$4:$A$9,0),4)),"")</f>
        <v>58390</v>
      </c>
      <c r="P17" s="312">
        <f>IF(M17&lt;&gt;ฐาน!$M$45,IF(L17&lt;&gt;"",($L17*$N17/100),0),0)</f>
        <v>1504.5650000000001</v>
      </c>
      <c r="Q17" s="311">
        <f>IF(M17&lt;&gt;ฐาน!$M$45,IF(L17&lt;&gt;"",ROUNDUP(($L17*$N17/100),-1),0),0)</f>
        <v>1510</v>
      </c>
      <c r="R17" s="311">
        <f t="shared" si="0"/>
        <v>1510</v>
      </c>
      <c r="S17" s="313">
        <f t="shared" si="1"/>
        <v>0</v>
      </c>
      <c r="T17" s="314">
        <f>IF(M17&lt;&gt;ฐาน!$M$45,IF(S17&lt;&gt;"",S17+R17,0),0)</f>
        <v>1510</v>
      </c>
      <c r="U17" s="311">
        <f>IF(M17&lt;&gt;ฐาน!$M$45,IF(S17=0,J17+T17,O17),J17)</f>
        <v>43090</v>
      </c>
      <c r="V17" s="98"/>
    </row>
    <row r="18" spans="1:22" x14ac:dyDescent="0.35">
      <c r="A18" s="93">
        <v>10</v>
      </c>
      <c r="B18" s="84">
        <v>3660500531632</v>
      </c>
      <c r="C18" s="98" t="s">
        <v>235</v>
      </c>
      <c r="D18" s="91" t="s">
        <v>41</v>
      </c>
      <c r="E18" s="300" t="s">
        <v>100</v>
      </c>
      <c r="F18" s="88" t="s">
        <v>225</v>
      </c>
      <c r="G18" s="91" t="s">
        <v>111</v>
      </c>
      <c r="H18" s="91">
        <v>3770</v>
      </c>
      <c r="I18" s="88" t="s">
        <v>7</v>
      </c>
      <c r="J18" s="94">
        <v>43080</v>
      </c>
      <c r="K18" s="212">
        <v>91</v>
      </c>
      <c r="L18" s="308">
        <f>IF(K18&lt;&gt;"",INDEX(ฐาน!$J$4:$M$44,MATCH(INT(K18),ฐาน!$J$4:$J$44,0),2),"")</f>
        <v>3.05</v>
      </c>
      <c r="M18" s="309" t="str">
        <f>IF(L18&lt;&gt;"",INDEX(ฐาน!$J$4:$M$45,MATCH(L18,ฐาน!$K$4:$K$45,0),4),"")</f>
        <v>ดีเด่น</v>
      </c>
      <c r="N18" s="310">
        <f>IF(I18&lt;&gt;"",INDEX(ฐาน!$A$4:$F$9,MATCH(I18,ฐาน!$A$4:$A$9,0),IF(J18&gt;=INDEX(ฐาน!$A$4:$F$9,MATCH(I18,ฐาน!$A$4:$A$9,0),3),6,5)),"")</f>
        <v>49330</v>
      </c>
      <c r="O18" s="311">
        <f>IF(I18&lt;&gt;"",IF(J18&gt;=INDEX(ฐาน!$A$4:$G$9,MATCH(I18,ฐาน!$A$4:$A$9,0),4),INDEX(ฐาน!$A$4:$G$9,MATCH(I18,ฐาน!$A$4:$A$9,0),7),INDEX(ฐาน!$A$4:$G$9,MATCH(I18,ฐาน!$A$4:$A$9,0),4)),"")</f>
        <v>58390</v>
      </c>
      <c r="P18" s="312">
        <f>IF(M18&lt;&gt;ฐาน!$M$45,IF(L18&lt;&gt;"",($L18*$N18/100),0),0)</f>
        <v>1504.5650000000001</v>
      </c>
      <c r="Q18" s="311">
        <f>IF(M18&lt;&gt;ฐาน!$M$45,IF(L18&lt;&gt;"",ROUNDUP(($L18*$N18/100),-1),0),0)</f>
        <v>1510</v>
      </c>
      <c r="R18" s="311">
        <f t="shared" si="0"/>
        <v>1510</v>
      </c>
      <c r="S18" s="313">
        <f t="shared" si="1"/>
        <v>0</v>
      </c>
      <c r="T18" s="314">
        <f>IF(M18&lt;&gt;ฐาน!$M$45,IF(S18&lt;&gt;"",S18+R18,0),0)</f>
        <v>1510</v>
      </c>
      <c r="U18" s="311">
        <f>IF(M18&lt;&gt;ฐาน!$M$45,IF(S18=0,J18+T18,O18),J18)</f>
        <v>44590</v>
      </c>
      <c r="V18" s="98"/>
    </row>
    <row r="19" spans="1:22" x14ac:dyDescent="0.35">
      <c r="A19" s="93">
        <v>11</v>
      </c>
      <c r="B19" s="97">
        <v>3670301336198</v>
      </c>
      <c r="C19" s="98" t="s">
        <v>236</v>
      </c>
      <c r="D19" s="91" t="s">
        <v>41</v>
      </c>
      <c r="E19" s="300" t="s">
        <v>102</v>
      </c>
      <c r="F19" s="88" t="s">
        <v>225</v>
      </c>
      <c r="G19" s="91" t="s">
        <v>112</v>
      </c>
      <c r="H19" s="91">
        <v>5128</v>
      </c>
      <c r="I19" s="88" t="s">
        <v>8</v>
      </c>
      <c r="J19" s="92">
        <v>52940</v>
      </c>
      <c r="K19" s="212">
        <v>91</v>
      </c>
      <c r="L19" s="308">
        <f>IF(K19&lt;&gt;"",INDEX(ฐาน!$J$4:$M$44,MATCH(INT(K19),ฐาน!$J$4:$J$44,0),2),"")</f>
        <v>3.05</v>
      </c>
      <c r="M19" s="309" t="str">
        <f>IF(L19&lt;&gt;"",INDEX(ฐาน!$J$4:$M$45,MATCH(L19,ฐาน!$K$4:$K$45,0),4),"")</f>
        <v>ดีเด่น</v>
      </c>
      <c r="N19" s="310">
        <f>IF(I19&lt;&gt;"",INDEX(ฐาน!$A$4:$F$9,MATCH(I19,ฐาน!$A$4:$A$9,0),IF(J19&gt;=INDEX(ฐาน!$A$4:$F$9,MATCH(I19,ฐาน!$A$4:$A$9,0),3),6,5)),"")</f>
        <v>35270</v>
      </c>
      <c r="O19" s="311">
        <f>IF(I19&lt;&gt;"",IF(J19&gt;=INDEX(ฐาน!$A$4:$G$9,MATCH(I19,ฐาน!$A$4:$A$9,0),4),INDEX(ฐาน!$A$4:$G$9,MATCH(I19,ฐาน!$A$4:$A$9,0),7),INDEX(ฐาน!$A$4:$G$9,MATCH(I19,ฐาน!$A$4:$A$9,0),4)),"")</f>
        <v>58390</v>
      </c>
      <c r="P19" s="312">
        <f>IF(M19&lt;&gt;ฐาน!$M$45,IF(L19&lt;&gt;"",($L19*$N19/100),0),0)</f>
        <v>1075.7349999999999</v>
      </c>
      <c r="Q19" s="311">
        <f>IF(M19&lt;&gt;ฐาน!$M$45,IF(L19&lt;&gt;"",ROUNDUP(($L19*$N19/100),-1),0),0)</f>
        <v>1080</v>
      </c>
      <c r="R19" s="311">
        <f t="shared" si="0"/>
        <v>1080</v>
      </c>
      <c r="S19" s="313">
        <f t="shared" si="1"/>
        <v>0</v>
      </c>
      <c r="T19" s="314">
        <f>IF(M19&lt;&gt;ฐาน!$M$45,IF(S19&lt;&gt;"",S19+R19,0),0)</f>
        <v>1080</v>
      </c>
      <c r="U19" s="311">
        <f>IF(M19&lt;&gt;ฐาน!$M$45,IF(S19=0,J19+T19,O19),J19)</f>
        <v>54020</v>
      </c>
      <c r="V19" s="98"/>
    </row>
    <row r="20" spans="1:22" x14ac:dyDescent="0.35">
      <c r="A20" s="93">
        <v>12</v>
      </c>
      <c r="B20" s="84">
        <v>3670700790101</v>
      </c>
      <c r="C20" s="98" t="s">
        <v>237</v>
      </c>
      <c r="D20" s="91" t="s">
        <v>41</v>
      </c>
      <c r="E20" s="300" t="s">
        <v>100</v>
      </c>
      <c r="F20" s="88" t="s">
        <v>225</v>
      </c>
      <c r="G20" s="91" t="s">
        <v>113</v>
      </c>
      <c r="H20" s="91">
        <v>5747</v>
      </c>
      <c r="I20" s="88" t="s">
        <v>7</v>
      </c>
      <c r="J20" s="94">
        <v>33800</v>
      </c>
      <c r="K20" s="212">
        <v>91</v>
      </c>
      <c r="L20" s="308">
        <f>IF(K20&lt;&gt;"",INDEX(ฐาน!$J$4:$M$44,MATCH(INT(K20),ฐาน!$J$4:$J$44,0),2),"")</f>
        <v>3.05</v>
      </c>
      <c r="M20" s="309" t="str">
        <f>IF(L20&lt;&gt;"",INDEX(ฐาน!$J$4:$M$45,MATCH(L20,ฐาน!$K$4:$K$45,0),4),"")</f>
        <v>ดีเด่น</v>
      </c>
      <c r="N20" s="310">
        <f>IF(I20&lt;&gt;"",INDEX(ฐาน!$A$4:$F$9,MATCH(I20,ฐาน!$A$4:$A$9,0),IF(J20&gt;=INDEX(ฐาน!$A$4:$F$9,MATCH(I20,ฐาน!$A$4:$A$9,0),3),6,5)),"")</f>
        <v>37200</v>
      </c>
      <c r="O20" s="311">
        <f>IF(I20&lt;&gt;"",IF(J20&gt;=INDEX(ฐาน!$A$4:$G$9,MATCH(I20,ฐาน!$A$4:$A$9,0),4),INDEX(ฐาน!$A$4:$G$9,MATCH(I20,ฐาน!$A$4:$A$9,0),7),INDEX(ฐาน!$A$4:$G$9,MATCH(I20,ฐาน!$A$4:$A$9,0),4)),"")</f>
        <v>58390</v>
      </c>
      <c r="P20" s="312">
        <f>IF(M20&lt;&gt;ฐาน!$M$45,IF(L20&lt;&gt;"",($L20*$N20/100),0),0)</f>
        <v>1134.5999999999999</v>
      </c>
      <c r="Q20" s="311">
        <f>IF(M20&lt;&gt;ฐาน!$M$45,IF(L20&lt;&gt;"",ROUNDUP(($L20*$N20/100),-1),0),0)</f>
        <v>1140</v>
      </c>
      <c r="R20" s="311">
        <f t="shared" si="0"/>
        <v>1140</v>
      </c>
      <c r="S20" s="313">
        <f t="shared" si="1"/>
        <v>0</v>
      </c>
      <c r="T20" s="314">
        <f>IF(M20&lt;&gt;ฐาน!$M$45,IF(S20&lt;&gt;"",S20+R20,0),0)</f>
        <v>1140</v>
      </c>
      <c r="U20" s="311">
        <f>IF(M20&lt;&gt;ฐาน!$M$45,IF(S20=0,J20+T20,O20),J20)</f>
        <v>34940</v>
      </c>
      <c r="V20" s="98"/>
    </row>
    <row r="21" spans="1:22" x14ac:dyDescent="0.35">
      <c r="A21" s="93">
        <v>13</v>
      </c>
      <c r="B21" s="97">
        <v>3670300521064</v>
      </c>
      <c r="C21" s="98" t="s">
        <v>238</v>
      </c>
      <c r="D21" s="91" t="s">
        <v>41</v>
      </c>
      <c r="E21" s="300" t="s">
        <v>100</v>
      </c>
      <c r="F21" s="88" t="s">
        <v>225</v>
      </c>
      <c r="G21" s="91" t="s">
        <v>114</v>
      </c>
      <c r="H21" s="91">
        <v>5907</v>
      </c>
      <c r="I21" s="88" t="s">
        <v>7</v>
      </c>
      <c r="J21" s="94">
        <v>37900</v>
      </c>
      <c r="K21" s="212">
        <v>91</v>
      </c>
      <c r="L21" s="308">
        <f>IF(K21&lt;&gt;"",INDEX(ฐาน!$J$4:$M$44,MATCH(INT(K21),ฐาน!$J$4:$J$44,0),2),"")</f>
        <v>3.05</v>
      </c>
      <c r="M21" s="309" t="str">
        <f>IF(L21&lt;&gt;"",INDEX(ฐาน!$J$4:$M$45,MATCH(L21,ฐาน!$K$4:$K$45,0),4),"")</f>
        <v>ดีเด่น</v>
      </c>
      <c r="N21" s="310">
        <f>IF(I21&lt;&gt;"",INDEX(ฐาน!$A$4:$F$9,MATCH(I21,ฐาน!$A$4:$A$9,0),IF(J21&gt;=INDEX(ฐาน!$A$4:$F$9,MATCH(I21,ฐาน!$A$4:$A$9,0),3),6,5)),"")</f>
        <v>37200</v>
      </c>
      <c r="O21" s="311">
        <f>IF(I21&lt;&gt;"",IF(J21&gt;=INDEX(ฐาน!$A$4:$G$9,MATCH(I21,ฐาน!$A$4:$A$9,0),4),INDEX(ฐาน!$A$4:$G$9,MATCH(I21,ฐาน!$A$4:$A$9,0),7),INDEX(ฐาน!$A$4:$G$9,MATCH(I21,ฐาน!$A$4:$A$9,0),4)),"")</f>
        <v>58390</v>
      </c>
      <c r="P21" s="312">
        <f>IF(M21&lt;&gt;ฐาน!$M$45,IF(L21&lt;&gt;"",($L21*$N21/100),0),0)</f>
        <v>1134.5999999999999</v>
      </c>
      <c r="Q21" s="311">
        <f>IF(M21&lt;&gt;ฐาน!$M$45,IF(L21&lt;&gt;"",ROUNDUP(($L21*$N21/100),-1),0),0)</f>
        <v>1140</v>
      </c>
      <c r="R21" s="311">
        <f t="shared" si="0"/>
        <v>1140</v>
      </c>
      <c r="S21" s="313">
        <f t="shared" si="1"/>
        <v>0</v>
      </c>
      <c r="T21" s="314">
        <f>IF(M21&lt;&gt;ฐาน!$M$45,IF(S21&lt;&gt;"",S21+R21,0),0)</f>
        <v>1140</v>
      </c>
      <c r="U21" s="311">
        <f>IF(M21&lt;&gt;ฐาน!$M$45,IF(S21=0,J21+T21,O21),J21)</f>
        <v>39040</v>
      </c>
      <c r="V21" s="98"/>
    </row>
    <row r="22" spans="1:22" x14ac:dyDescent="0.35">
      <c r="A22" s="93">
        <v>14</v>
      </c>
      <c r="B22" s="84">
        <v>3679800081592</v>
      </c>
      <c r="C22" s="98" t="s">
        <v>239</v>
      </c>
      <c r="D22" s="91" t="s">
        <v>41</v>
      </c>
      <c r="E22" s="300" t="s">
        <v>100</v>
      </c>
      <c r="F22" s="88" t="s">
        <v>225</v>
      </c>
      <c r="G22" s="91" t="s">
        <v>115</v>
      </c>
      <c r="H22" s="91">
        <v>6179</v>
      </c>
      <c r="I22" s="88" t="s">
        <v>7</v>
      </c>
      <c r="J22" s="94">
        <v>50290</v>
      </c>
      <c r="K22" s="212">
        <v>91</v>
      </c>
      <c r="L22" s="308">
        <f>IF(K22&lt;&gt;"",INDEX(ฐาน!$J$4:$M$44,MATCH(INT(K22),ฐาน!$J$4:$J$44,0),2),"")</f>
        <v>3.05</v>
      </c>
      <c r="M22" s="309" t="str">
        <f>IF(L22&lt;&gt;"",INDEX(ฐาน!$J$4:$M$45,MATCH(L22,ฐาน!$K$4:$K$45,0),4),"")</f>
        <v>ดีเด่น</v>
      </c>
      <c r="N22" s="310">
        <f>IF(I22&lt;&gt;"",INDEX(ฐาน!$A$4:$F$9,MATCH(I22,ฐาน!$A$4:$A$9,0),IF(J22&gt;=INDEX(ฐาน!$A$4:$F$9,MATCH(I22,ฐาน!$A$4:$A$9,0),3),6,5)),"")</f>
        <v>49330</v>
      </c>
      <c r="O22" s="311">
        <f>IF(I22&lt;&gt;"",IF(J22&gt;=INDEX(ฐาน!$A$4:$G$9,MATCH(I22,ฐาน!$A$4:$A$9,0),4),INDEX(ฐาน!$A$4:$G$9,MATCH(I22,ฐาน!$A$4:$A$9,0),7),INDEX(ฐาน!$A$4:$G$9,MATCH(I22,ฐาน!$A$4:$A$9,0),4)),"")</f>
        <v>58390</v>
      </c>
      <c r="P22" s="312">
        <f>IF(M22&lt;&gt;ฐาน!$M$45,IF(L22&lt;&gt;"",($L22*$N22/100),0),0)</f>
        <v>1504.5650000000001</v>
      </c>
      <c r="Q22" s="311">
        <f>IF(M22&lt;&gt;ฐาน!$M$45,IF(L22&lt;&gt;"",ROUNDUP(($L22*$N22/100),-1),0),0)</f>
        <v>1510</v>
      </c>
      <c r="R22" s="311">
        <f t="shared" si="0"/>
        <v>1510</v>
      </c>
      <c r="S22" s="313">
        <f t="shared" si="1"/>
        <v>0</v>
      </c>
      <c r="T22" s="314">
        <f>IF(M22&lt;&gt;ฐาน!$M$45,IF(S22&lt;&gt;"",S22+R22,0),0)</f>
        <v>1510</v>
      </c>
      <c r="U22" s="311">
        <f>IF(M22&lt;&gt;ฐาน!$M$45,IF(S22=0,J22+T22,O22),J22)</f>
        <v>51800</v>
      </c>
      <c r="V22" s="98"/>
    </row>
    <row r="23" spans="1:22" x14ac:dyDescent="0.35">
      <c r="A23" s="93">
        <v>15</v>
      </c>
      <c r="B23" s="84">
        <v>3670300449975</v>
      </c>
      <c r="C23" s="98" t="s">
        <v>240</v>
      </c>
      <c r="D23" s="91" t="s">
        <v>41</v>
      </c>
      <c r="E23" s="300" t="s">
        <v>100</v>
      </c>
      <c r="F23" s="88" t="s">
        <v>225</v>
      </c>
      <c r="G23" s="91" t="s">
        <v>116</v>
      </c>
      <c r="H23" s="91">
        <v>6468</v>
      </c>
      <c r="I23" s="88" t="s">
        <v>7</v>
      </c>
      <c r="J23" s="92">
        <v>50290</v>
      </c>
      <c r="K23" s="212">
        <v>91</v>
      </c>
      <c r="L23" s="308">
        <f>IF(K23&lt;&gt;"",INDEX(ฐาน!$J$4:$M$44,MATCH(INT(K23),ฐาน!$J$4:$J$44,0),2),"")</f>
        <v>3.05</v>
      </c>
      <c r="M23" s="309" t="str">
        <f>IF(L23&lt;&gt;"",INDEX(ฐาน!$J$4:$M$45,MATCH(L23,ฐาน!$K$4:$K$45,0),4),"")</f>
        <v>ดีเด่น</v>
      </c>
      <c r="N23" s="310">
        <f>IF(I23&lt;&gt;"",INDEX(ฐาน!$A$4:$F$9,MATCH(I23,ฐาน!$A$4:$A$9,0),IF(J23&gt;=INDEX(ฐาน!$A$4:$F$9,MATCH(I23,ฐาน!$A$4:$A$9,0),3),6,5)),"")</f>
        <v>49330</v>
      </c>
      <c r="O23" s="311">
        <f>IF(I23&lt;&gt;"",IF(J23&gt;=INDEX(ฐาน!$A$4:$G$9,MATCH(I23,ฐาน!$A$4:$A$9,0),4),INDEX(ฐาน!$A$4:$G$9,MATCH(I23,ฐาน!$A$4:$A$9,0),7),INDEX(ฐาน!$A$4:$G$9,MATCH(I23,ฐาน!$A$4:$A$9,0),4)),"")</f>
        <v>58390</v>
      </c>
      <c r="P23" s="312">
        <f>IF(M23&lt;&gt;ฐาน!$M$45,IF(L23&lt;&gt;"",($L23*$N23/100),0),0)</f>
        <v>1504.5650000000001</v>
      </c>
      <c r="Q23" s="311">
        <f>IF(M23&lt;&gt;ฐาน!$M$45,IF(L23&lt;&gt;"",ROUNDUP(($L23*$N23/100),-1),0),0)</f>
        <v>1510</v>
      </c>
      <c r="R23" s="311">
        <f t="shared" si="0"/>
        <v>1510</v>
      </c>
      <c r="S23" s="313">
        <f t="shared" si="1"/>
        <v>0</v>
      </c>
      <c r="T23" s="314">
        <f>IF(M23&lt;&gt;ฐาน!$M$45,IF(S23&lt;&gt;"",S23+R23,0),0)</f>
        <v>1510</v>
      </c>
      <c r="U23" s="311">
        <f>IF(M23&lt;&gt;ฐาน!$M$45,IF(S23=0,J23+T23,O23),J23)</f>
        <v>51800</v>
      </c>
      <c r="V23" s="98"/>
    </row>
    <row r="24" spans="1:22" x14ac:dyDescent="0.35">
      <c r="A24" s="93">
        <v>16</v>
      </c>
      <c r="B24" s="84">
        <v>3670301304644</v>
      </c>
      <c r="C24" s="98" t="s">
        <v>241</v>
      </c>
      <c r="D24" s="91" t="s">
        <v>41</v>
      </c>
      <c r="E24" s="300" t="s">
        <v>102</v>
      </c>
      <c r="F24" s="88" t="s">
        <v>225</v>
      </c>
      <c r="G24" s="91" t="s">
        <v>117</v>
      </c>
      <c r="H24" s="91">
        <v>17417</v>
      </c>
      <c r="I24" s="88" t="s">
        <v>8</v>
      </c>
      <c r="J24" s="92">
        <v>35050</v>
      </c>
      <c r="K24" s="212">
        <v>91</v>
      </c>
      <c r="L24" s="308">
        <f>IF(K24&lt;&gt;"",INDEX(ฐาน!$J$4:$M$44,MATCH(INT(K24),ฐาน!$J$4:$J$44,0),2),"")</f>
        <v>3.05</v>
      </c>
      <c r="M24" s="309" t="str">
        <f>IF(L24&lt;&gt;"",INDEX(ฐาน!$J$4:$M$45,MATCH(L24,ฐาน!$K$4:$K$45,0),4),"")</f>
        <v>ดีเด่น</v>
      </c>
      <c r="N24" s="310">
        <f>IF(I24&lt;&gt;"",INDEX(ฐาน!$A$4:$F$9,MATCH(I24,ฐาน!$A$4:$A$9,0),IF(J24&gt;=INDEX(ฐาน!$A$4:$F$9,MATCH(I24,ฐาน!$A$4:$A$9,0),3),6,5)),"")</f>
        <v>35270</v>
      </c>
      <c r="O24" s="311">
        <f>IF(I24&lt;&gt;"",IF(J24&gt;=INDEX(ฐาน!$A$4:$G$9,MATCH(I24,ฐาน!$A$4:$A$9,0),4),INDEX(ฐาน!$A$4:$G$9,MATCH(I24,ฐาน!$A$4:$A$9,0),7),INDEX(ฐาน!$A$4:$G$9,MATCH(I24,ฐาน!$A$4:$A$9,0),4)),"")</f>
        <v>41620</v>
      </c>
      <c r="P24" s="312">
        <f>IF(M24&lt;&gt;ฐาน!$M$45,IF(L24&lt;&gt;"",($L24*$N24/100),0),0)</f>
        <v>1075.7349999999999</v>
      </c>
      <c r="Q24" s="311">
        <f>IF(M24&lt;&gt;ฐาน!$M$45,IF(L24&lt;&gt;"",ROUNDUP(($L24*$N24/100),-1),0),0)</f>
        <v>1080</v>
      </c>
      <c r="R24" s="311">
        <f t="shared" si="0"/>
        <v>1080</v>
      </c>
      <c r="S24" s="313">
        <f t="shared" si="1"/>
        <v>0</v>
      </c>
      <c r="T24" s="314">
        <f>IF(M24&lt;&gt;ฐาน!$M$45,IF(S24&lt;&gt;"",S24+R24,0),0)</f>
        <v>1080</v>
      </c>
      <c r="U24" s="311">
        <f>IF(M24&lt;&gt;ฐาน!$M$45,IF(S24=0,J24+T24,O24),J24)</f>
        <v>36130</v>
      </c>
      <c r="V24" s="98"/>
    </row>
    <row r="25" spans="1:22" x14ac:dyDescent="0.35">
      <c r="A25" s="93">
        <v>17</v>
      </c>
      <c r="B25" s="84">
        <v>3670301304539</v>
      </c>
      <c r="C25" s="98" t="s">
        <v>242</v>
      </c>
      <c r="D25" s="91" t="s">
        <v>41</v>
      </c>
      <c r="E25" s="300" t="s">
        <v>100</v>
      </c>
      <c r="F25" s="88" t="s">
        <v>225</v>
      </c>
      <c r="G25" s="91" t="s">
        <v>118</v>
      </c>
      <c r="H25" s="91">
        <v>37289</v>
      </c>
      <c r="I25" s="88" t="s">
        <v>7</v>
      </c>
      <c r="J25" s="92">
        <v>39370</v>
      </c>
      <c r="K25" s="212">
        <v>91</v>
      </c>
      <c r="L25" s="308">
        <f>IF(K25&lt;&gt;"",INDEX(ฐาน!$J$4:$M$44,MATCH(INT(K25),ฐาน!$J$4:$J$44,0),2),"")</f>
        <v>3.05</v>
      </c>
      <c r="M25" s="309" t="str">
        <f>IF(L25&lt;&gt;"",INDEX(ฐาน!$J$4:$M$45,MATCH(L25,ฐาน!$K$4:$K$45,0),4),"")</f>
        <v>ดีเด่น</v>
      </c>
      <c r="N25" s="310">
        <f>IF(I25&lt;&gt;"",INDEX(ฐาน!$A$4:$F$9,MATCH(I25,ฐาน!$A$4:$A$9,0),IF(J25&gt;=INDEX(ฐาน!$A$4:$F$9,MATCH(I25,ฐาน!$A$4:$A$9,0),3),6,5)),"")</f>
        <v>37200</v>
      </c>
      <c r="O25" s="311">
        <f>IF(I25&lt;&gt;"",IF(J25&gt;=INDEX(ฐาน!$A$4:$G$9,MATCH(I25,ฐาน!$A$4:$A$9,0),4),INDEX(ฐาน!$A$4:$G$9,MATCH(I25,ฐาน!$A$4:$A$9,0),7),INDEX(ฐาน!$A$4:$G$9,MATCH(I25,ฐาน!$A$4:$A$9,0),4)),"")</f>
        <v>58390</v>
      </c>
      <c r="P25" s="312">
        <f>IF(M25&lt;&gt;ฐาน!$M$45,IF(L25&lt;&gt;"",($L25*$N25/100),0),0)</f>
        <v>1134.5999999999999</v>
      </c>
      <c r="Q25" s="311">
        <f>IF(M25&lt;&gt;ฐาน!$M$45,IF(L25&lt;&gt;"",ROUNDUP(($L25*$N25/100),-1),0),0)</f>
        <v>1140</v>
      </c>
      <c r="R25" s="311">
        <f t="shared" si="0"/>
        <v>1140</v>
      </c>
      <c r="S25" s="313">
        <f t="shared" si="1"/>
        <v>0</v>
      </c>
      <c r="T25" s="314">
        <f>IF(M25&lt;&gt;ฐาน!$M$45,IF(S25&lt;&gt;"",S25+R25,0),0)</f>
        <v>1140</v>
      </c>
      <c r="U25" s="311">
        <f>IF(M25&lt;&gt;ฐาน!$M$45,IF(S25=0,J25+T25,O25),J25)</f>
        <v>40510</v>
      </c>
      <c r="V25" s="98"/>
    </row>
    <row r="26" spans="1:22" x14ac:dyDescent="0.35">
      <c r="A26" s="93">
        <v>18</v>
      </c>
      <c r="B26" s="84">
        <v>3670300881362</v>
      </c>
      <c r="C26" s="98" t="s">
        <v>243</v>
      </c>
      <c r="D26" s="91" t="s">
        <v>41</v>
      </c>
      <c r="E26" s="300" t="s">
        <v>100</v>
      </c>
      <c r="F26" s="88" t="s">
        <v>225</v>
      </c>
      <c r="G26" s="91" t="s">
        <v>119</v>
      </c>
      <c r="H26" s="91">
        <v>38402</v>
      </c>
      <c r="I26" s="88" t="s">
        <v>7</v>
      </c>
      <c r="J26" s="94">
        <v>40860</v>
      </c>
      <c r="K26" s="212">
        <v>91</v>
      </c>
      <c r="L26" s="308">
        <f>IF(K26&lt;&gt;"",INDEX(ฐาน!$J$4:$M$44,MATCH(INT(K26),ฐาน!$J$4:$J$44,0),2),"")</f>
        <v>3.05</v>
      </c>
      <c r="M26" s="309" t="str">
        <f>IF(L26&lt;&gt;"",INDEX(ฐาน!$J$4:$M$45,MATCH(L26,ฐาน!$K$4:$K$45,0),4),"")</f>
        <v>ดีเด่น</v>
      </c>
      <c r="N26" s="310">
        <f>IF(I26&lt;&gt;"",INDEX(ฐาน!$A$4:$F$9,MATCH(I26,ฐาน!$A$4:$A$9,0),IF(J26&gt;=INDEX(ฐาน!$A$4:$F$9,MATCH(I26,ฐาน!$A$4:$A$9,0),3),6,5)),"")</f>
        <v>49330</v>
      </c>
      <c r="O26" s="311">
        <f>IF(I26&lt;&gt;"",IF(J26&gt;=INDEX(ฐาน!$A$4:$G$9,MATCH(I26,ฐาน!$A$4:$A$9,0),4),INDEX(ฐาน!$A$4:$G$9,MATCH(I26,ฐาน!$A$4:$A$9,0),7),INDEX(ฐาน!$A$4:$G$9,MATCH(I26,ฐาน!$A$4:$A$9,0),4)),"")</f>
        <v>58390</v>
      </c>
      <c r="P26" s="312">
        <f>IF(M26&lt;&gt;ฐาน!$M$45,IF(L26&lt;&gt;"",($L26*$N26/100),0),0)</f>
        <v>1504.5650000000001</v>
      </c>
      <c r="Q26" s="311">
        <f>IF(M26&lt;&gt;ฐาน!$M$45,IF(L26&lt;&gt;"",ROUNDUP(($L26*$N26/100),-1),0),0)</f>
        <v>1510</v>
      </c>
      <c r="R26" s="311">
        <f t="shared" si="0"/>
        <v>1510</v>
      </c>
      <c r="S26" s="313">
        <f t="shared" si="1"/>
        <v>0</v>
      </c>
      <c r="T26" s="314">
        <f>IF(M26&lt;&gt;ฐาน!$M$45,IF(S26&lt;&gt;"",S26+R26,0),0)</f>
        <v>1510</v>
      </c>
      <c r="U26" s="311">
        <f>IF(M26&lt;&gt;ฐาน!$M$45,IF(S26=0,J26+T26,O26),J26)</f>
        <v>42370</v>
      </c>
      <c r="V26" s="98"/>
    </row>
    <row r="27" spans="1:22" x14ac:dyDescent="0.35">
      <c r="A27" s="93">
        <v>19</v>
      </c>
      <c r="B27" s="84">
        <v>3670301354340</v>
      </c>
      <c r="C27" s="98" t="s">
        <v>244</v>
      </c>
      <c r="D27" s="91" t="s">
        <v>41</v>
      </c>
      <c r="E27" s="300" t="s">
        <v>100</v>
      </c>
      <c r="F27" s="88" t="s">
        <v>225</v>
      </c>
      <c r="G27" s="91" t="s">
        <v>120</v>
      </c>
      <c r="H27" s="91">
        <v>47215</v>
      </c>
      <c r="I27" s="88" t="s">
        <v>7</v>
      </c>
      <c r="J27" s="94">
        <v>43800</v>
      </c>
      <c r="K27" s="212">
        <v>91</v>
      </c>
      <c r="L27" s="308">
        <f>IF(K27&lt;&gt;"",INDEX(ฐาน!$J$4:$M$44,MATCH(INT(K27),ฐาน!$J$4:$J$44,0),2),"")</f>
        <v>3.05</v>
      </c>
      <c r="M27" s="309" t="str">
        <f>IF(L27&lt;&gt;"",INDEX(ฐาน!$J$4:$M$45,MATCH(L27,ฐาน!$K$4:$K$45,0),4),"")</f>
        <v>ดีเด่น</v>
      </c>
      <c r="N27" s="310">
        <f>IF(I27&lt;&gt;"",INDEX(ฐาน!$A$4:$F$9,MATCH(I27,ฐาน!$A$4:$A$9,0),IF(J27&gt;=INDEX(ฐาน!$A$4:$F$9,MATCH(I27,ฐาน!$A$4:$A$9,0),3),6,5)),"")</f>
        <v>49330</v>
      </c>
      <c r="O27" s="311">
        <f>IF(I27&lt;&gt;"",IF(J27&gt;=INDEX(ฐาน!$A$4:$G$9,MATCH(I27,ฐาน!$A$4:$A$9,0),4),INDEX(ฐาน!$A$4:$G$9,MATCH(I27,ฐาน!$A$4:$A$9,0),7),INDEX(ฐาน!$A$4:$G$9,MATCH(I27,ฐาน!$A$4:$A$9,0),4)),"")</f>
        <v>58390</v>
      </c>
      <c r="P27" s="312">
        <f>IF(M27&lt;&gt;ฐาน!$M$45,IF(L27&lt;&gt;"",($L27*$N27/100),0),0)</f>
        <v>1504.5650000000001</v>
      </c>
      <c r="Q27" s="311">
        <f>IF(M27&lt;&gt;ฐาน!$M$45,IF(L27&lt;&gt;"",ROUNDUP(($L27*$N27/100),-1),0),0)</f>
        <v>1510</v>
      </c>
      <c r="R27" s="311">
        <f t="shared" si="0"/>
        <v>1510</v>
      </c>
      <c r="S27" s="313">
        <f t="shared" si="1"/>
        <v>0</v>
      </c>
      <c r="T27" s="314">
        <f>IF(M27&lt;&gt;ฐาน!$M$45,IF(S27&lt;&gt;"",S27+R27,0),0)</f>
        <v>1510</v>
      </c>
      <c r="U27" s="311">
        <f>IF(M27&lt;&gt;ฐาน!$M$45,IF(S27=0,J27+T27,O27),J27)</f>
        <v>45310</v>
      </c>
      <c r="V27" s="98"/>
    </row>
    <row r="28" spans="1:22" x14ac:dyDescent="0.35">
      <c r="A28" s="93">
        <v>20</v>
      </c>
      <c r="B28" s="84">
        <v>3670300860900</v>
      </c>
      <c r="C28" s="98" t="s">
        <v>245</v>
      </c>
      <c r="D28" s="91" t="s">
        <v>41</v>
      </c>
      <c r="E28" s="300" t="s">
        <v>100</v>
      </c>
      <c r="F28" s="88" t="s">
        <v>225</v>
      </c>
      <c r="G28" s="91" t="s">
        <v>121</v>
      </c>
      <c r="H28" s="91">
        <v>47604</v>
      </c>
      <c r="I28" s="88" t="s">
        <v>7</v>
      </c>
      <c r="J28" s="94">
        <v>43800</v>
      </c>
      <c r="K28" s="212">
        <v>91</v>
      </c>
      <c r="L28" s="308">
        <f>IF(K28&lt;&gt;"",INDEX(ฐาน!$J$4:$M$44,MATCH(INT(K28),ฐาน!$J$4:$J$44,0),2),"")</f>
        <v>3.05</v>
      </c>
      <c r="M28" s="309" t="str">
        <f>IF(L28&lt;&gt;"",INDEX(ฐาน!$J$4:$M$45,MATCH(L28,ฐาน!$K$4:$K$45,0),4),"")</f>
        <v>ดีเด่น</v>
      </c>
      <c r="N28" s="310">
        <f>IF(I28&lt;&gt;"",INDEX(ฐาน!$A$4:$F$9,MATCH(I28,ฐาน!$A$4:$A$9,0),IF(J28&gt;=INDEX(ฐาน!$A$4:$F$9,MATCH(I28,ฐาน!$A$4:$A$9,0),3),6,5)),"")</f>
        <v>49330</v>
      </c>
      <c r="O28" s="311">
        <f>IF(I28&lt;&gt;"",IF(J28&gt;=INDEX(ฐาน!$A$4:$G$9,MATCH(I28,ฐาน!$A$4:$A$9,0),4),INDEX(ฐาน!$A$4:$G$9,MATCH(I28,ฐาน!$A$4:$A$9,0),7),INDEX(ฐาน!$A$4:$G$9,MATCH(I28,ฐาน!$A$4:$A$9,0),4)),"")</f>
        <v>58390</v>
      </c>
      <c r="P28" s="312">
        <f>IF(M28&lt;&gt;ฐาน!$M$45,IF(L28&lt;&gt;"",($L28*$N28/100),0),0)</f>
        <v>1504.5650000000001</v>
      </c>
      <c r="Q28" s="311">
        <f>IF(M28&lt;&gt;ฐาน!$M$45,IF(L28&lt;&gt;"",ROUNDUP(($L28*$N28/100),-1),0),0)</f>
        <v>1510</v>
      </c>
      <c r="R28" s="311">
        <f t="shared" si="0"/>
        <v>1510</v>
      </c>
      <c r="S28" s="313">
        <f t="shared" si="1"/>
        <v>0</v>
      </c>
      <c r="T28" s="314">
        <f>IF(M28&lt;&gt;ฐาน!$M$45,IF(S28&lt;&gt;"",S28+R28,0),0)</f>
        <v>1510</v>
      </c>
      <c r="U28" s="311">
        <f>IF(M28&lt;&gt;ฐาน!$M$45,IF(S28=0,J28+T28,O28),J28)</f>
        <v>45310</v>
      </c>
      <c r="V28" s="98"/>
    </row>
    <row r="29" spans="1:22" x14ac:dyDescent="0.35">
      <c r="A29" s="93">
        <v>21</v>
      </c>
      <c r="B29" s="84">
        <v>3670300600762</v>
      </c>
      <c r="C29" s="98" t="s">
        <v>246</v>
      </c>
      <c r="D29" s="91" t="s">
        <v>41</v>
      </c>
      <c r="E29" s="300" t="s">
        <v>100</v>
      </c>
      <c r="F29" s="88" t="s">
        <v>225</v>
      </c>
      <c r="G29" s="91" t="s">
        <v>122</v>
      </c>
      <c r="H29" s="91">
        <v>47612</v>
      </c>
      <c r="I29" s="88" t="s">
        <v>7</v>
      </c>
      <c r="J29" s="94">
        <v>42330</v>
      </c>
      <c r="K29" s="212">
        <v>91</v>
      </c>
      <c r="L29" s="308">
        <f>IF(K29&lt;&gt;"",INDEX(ฐาน!$J$4:$M$44,MATCH(INT(K29),ฐาน!$J$4:$J$44,0),2),"")</f>
        <v>3.05</v>
      </c>
      <c r="M29" s="309" t="str">
        <f>IF(L29&lt;&gt;"",INDEX(ฐาน!$J$4:$M$45,MATCH(L29,ฐาน!$K$4:$K$45,0),4),"")</f>
        <v>ดีเด่น</v>
      </c>
      <c r="N29" s="310">
        <f>IF(I29&lt;&gt;"",INDEX(ฐาน!$A$4:$F$9,MATCH(I29,ฐาน!$A$4:$A$9,0),IF(J29&gt;=INDEX(ฐาน!$A$4:$F$9,MATCH(I29,ฐาน!$A$4:$A$9,0),3),6,5)),"")</f>
        <v>49330</v>
      </c>
      <c r="O29" s="311">
        <f>IF(I29&lt;&gt;"",IF(J29&gt;=INDEX(ฐาน!$A$4:$G$9,MATCH(I29,ฐาน!$A$4:$A$9,0),4),INDEX(ฐาน!$A$4:$G$9,MATCH(I29,ฐาน!$A$4:$A$9,0),7),INDEX(ฐาน!$A$4:$G$9,MATCH(I29,ฐาน!$A$4:$A$9,0),4)),"")</f>
        <v>58390</v>
      </c>
      <c r="P29" s="312">
        <f>IF(M29&lt;&gt;ฐาน!$M$45,IF(L29&lt;&gt;"",($L29*$N29/100),0),0)</f>
        <v>1504.5650000000001</v>
      </c>
      <c r="Q29" s="311">
        <f>IF(M29&lt;&gt;ฐาน!$M$45,IF(L29&lt;&gt;"",ROUNDUP(($L29*$N29/100),-1),0),0)</f>
        <v>1510</v>
      </c>
      <c r="R29" s="311">
        <f t="shared" si="0"/>
        <v>1510</v>
      </c>
      <c r="S29" s="313">
        <f t="shared" si="1"/>
        <v>0</v>
      </c>
      <c r="T29" s="314">
        <f>IF(M29&lt;&gt;ฐาน!$M$45,IF(S29&lt;&gt;"",S29+R29,0),0)</f>
        <v>1510</v>
      </c>
      <c r="U29" s="311">
        <f>IF(M29&lt;&gt;ฐาน!$M$45,IF(S29=0,J29+T29,O29),J29)</f>
        <v>43840</v>
      </c>
      <c r="V29" s="98"/>
    </row>
    <row r="30" spans="1:22" x14ac:dyDescent="0.35">
      <c r="A30" s="93">
        <v>22</v>
      </c>
      <c r="B30" s="97">
        <v>3670301254973</v>
      </c>
      <c r="C30" s="98" t="s">
        <v>247</v>
      </c>
      <c r="D30" s="91" t="s">
        <v>41</v>
      </c>
      <c r="E30" s="300" t="s">
        <v>100</v>
      </c>
      <c r="F30" s="88" t="s">
        <v>225</v>
      </c>
      <c r="G30" s="91" t="s">
        <v>123</v>
      </c>
      <c r="H30" s="91">
        <v>47616</v>
      </c>
      <c r="I30" s="88" t="s">
        <v>7</v>
      </c>
      <c r="J30" s="94">
        <v>64860</v>
      </c>
      <c r="K30" s="212">
        <v>91</v>
      </c>
      <c r="L30" s="308">
        <f>IF(K30&lt;&gt;"",INDEX(ฐาน!$J$4:$M$44,MATCH(INT(K30),ฐาน!$J$4:$J$44,0),2),"")</f>
        <v>3.05</v>
      </c>
      <c r="M30" s="309" t="str">
        <f>IF(L30&lt;&gt;"",INDEX(ฐาน!$J$4:$M$45,MATCH(L30,ฐาน!$K$4:$K$45,0),4),"")</f>
        <v>ดีเด่น</v>
      </c>
      <c r="N30" s="310">
        <f>IF(I30&lt;&gt;"",INDEX(ฐาน!$A$4:$F$9,MATCH(I30,ฐาน!$A$4:$A$9,0),IF(J30&gt;=INDEX(ฐาน!$A$4:$F$9,MATCH(I30,ฐาน!$A$4:$A$9,0),3),6,5)),"")</f>
        <v>49330</v>
      </c>
      <c r="O30" s="311">
        <f>IF(I30&lt;&gt;"",IF(J30&gt;=INDEX(ฐาน!$A$4:$G$9,MATCH(I30,ฐาน!$A$4:$A$9,0),4),INDEX(ฐาน!$A$4:$G$9,MATCH(I30,ฐาน!$A$4:$A$9,0),7),INDEX(ฐาน!$A$4:$G$9,MATCH(I30,ฐาน!$A$4:$A$9,0),4)),"")</f>
        <v>69040</v>
      </c>
      <c r="P30" s="312">
        <f>IF(M30&lt;&gt;ฐาน!$M$45,IF(L30&lt;&gt;"",($L30*$N30/100),0),0)</f>
        <v>1504.5650000000001</v>
      </c>
      <c r="Q30" s="311">
        <f>IF(M30&lt;&gt;ฐาน!$M$45,IF(L30&lt;&gt;"",ROUNDUP(($L30*$N30/100),-1),0),0)</f>
        <v>1510</v>
      </c>
      <c r="R30" s="311">
        <f t="shared" si="0"/>
        <v>1510</v>
      </c>
      <c r="S30" s="313">
        <f t="shared" si="1"/>
        <v>0</v>
      </c>
      <c r="T30" s="314">
        <f>IF(M30&lt;&gt;ฐาน!$M$45,IF(S30&lt;&gt;"",S30+R30,0),0)</f>
        <v>1510</v>
      </c>
      <c r="U30" s="311">
        <f>IF(M30&lt;&gt;ฐาน!$M$45,IF(S30=0,J30+T30,O30),J30)</f>
        <v>66370</v>
      </c>
      <c r="V30" s="98"/>
    </row>
    <row r="31" spans="1:22" x14ac:dyDescent="0.35">
      <c r="A31" s="93">
        <v>23</v>
      </c>
      <c r="B31" s="84">
        <v>3670301332826</v>
      </c>
      <c r="C31" s="98" t="s">
        <v>248</v>
      </c>
      <c r="D31" s="91" t="s">
        <v>41</v>
      </c>
      <c r="E31" s="300" t="s">
        <v>100</v>
      </c>
      <c r="F31" s="88" t="s">
        <v>225</v>
      </c>
      <c r="G31" s="91" t="s">
        <v>124</v>
      </c>
      <c r="H31" s="91">
        <v>47618</v>
      </c>
      <c r="I31" s="88" t="s">
        <v>7</v>
      </c>
      <c r="J31" s="94">
        <v>55720</v>
      </c>
      <c r="K31" s="212">
        <v>91</v>
      </c>
      <c r="L31" s="308">
        <f>IF(K31&lt;&gt;"",INDEX(ฐาน!$J$4:$M$44,MATCH(INT(K31),ฐาน!$J$4:$J$44,0),2),"")</f>
        <v>3.05</v>
      </c>
      <c r="M31" s="309" t="str">
        <f>IF(L31&lt;&gt;"",INDEX(ฐาน!$J$4:$M$45,MATCH(L31,ฐาน!$K$4:$K$45,0),4),"")</f>
        <v>ดีเด่น</v>
      </c>
      <c r="N31" s="310">
        <f>IF(I31&lt;&gt;"",INDEX(ฐาน!$A$4:$F$9,MATCH(I31,ฐาน!$A$4:$A$9,0),IF(J31&gt;=INDEX(ฐาน!$A$4:$F$9,MATCH(I31,ฐาน!$A$4:$A$9,0),3),6,5)),"")</f>
        <v>49330</v>
      </c>
      <c r="O31" s="311">
        <f>IF(I31&lt;&gt;"",IF(J31&gt;=INDEX(ฐาน!$A$4:$G$9,MATCH(I31,ฐาน!$A$4:$A$9,0),4),INDEX(ฐาน!$A$4:$G$9,MATCH(I31,ฐาน!$A$4:$A$9,0),7),INDEX(ฐาน!$A$4:$G$9,MATCH(I31,ฐาน!$A$4:$A$9,0),4)),"")</f>
        <v>58390</v>
      </c>
      <c r="P31" s="312">
        <f>IF(M31&lt;&gt;ฐาน!$M$45,IF(L31&lt;&gt;"",($L31*$N31/100),0),0)</f>
        <v>1504.5650000000001</v>
      </c>
      <c r="Q31" s="311">
        <f>IF(M31&lt;&gt;ฐาน!$M$45,IF(L31&lt;&gt;"",ROUNDUP(($L31*$N31/100),-1),0),0)</f>
        <v>1510</v>
      </c>
      <c r="R31" s="311">
        <f t="shared" si="0"/>
        <v>1510</v>
      </c>
      <c r="S31" s="313">
        <f t="shared" si="1"/>
        <v>0</v>
      </c>
      <c r="T31" s="314">
        <f>IF(M31&lt;&gt;ฐาน!$M$45,IF(S31&lt;&gt;"",S31+R31,0),0)</f>
        <v>1510</v>
      </c>
      <c r="U31" s="311">
        <f>IF(M31&lt;&gt;ฐาน!$M$45,IF(S31=0,J31+T31,O31),J31)</f>
        <v>57230</v>
      </c>
      <c r="V31" s="98"/>
    </row>
    <row r="32" spans="1:22" x14ac:dyDescent="0.35">
      <c r="A32" s="93">
        <v>24</v>
      </c>
      <c r="B32" s="97">
        <v>3670400241772</v>
      </c>
      <c r="C32" s="98" t="s">
        <v>249</v>
      </c>
      <c r="D32" s="91" t="s">
        <v>41</v>
      </c>
      <c r="E32" s="315" t="s">
        <v>100</v>
      </c>
      <c r="F32" s="88" t="s">
        <v>225</v>
      </c>
      <c r="G32" s="91" t="s">
        <v>125</v>
      </c>
      <c r="H32" s="91">
        <v>47620</v>
      </c>
      <c r="I32" s="88" t="s">
        <v>7</v>
      </c>
      <c r="J32" s="94">
        <v>53080</v>
      </c>
      <c r="K32" s="212">
        <v>91</v>
      </c>
      <c r="L32" s="308">
        <f>IF(K32&lt;&gt;"",INDEX(ฐาน!$J$4:$M$44,MATCH(INT(K32),ฐาน!$J$4:$J$44,0),2),"")</f>
        <v>3.05</v>
      </c>
      <c r="M32" s="309" t="str">
        <f>IF(L32&lt;&gt;"",INDEX(ฐาน!$J$4:$M$45,MATCH(L32,ฐาน!$K$4:$K$45,0),4),"")</f>
        <v>ดีเด่น</v>
      </c>
      <c r="N32" s="310">
        <f>IF(I32&lt;&gt;"",INDEX(ฐาน!$A$4:$F$9,MATCH(I32,ฐาน!$A$4:$A$9,0),IF(J32&gt;=INDEX(ฐาน!$A$4:$F$9,MATCH(I32,ฐาน!$A$4:$A$9,0),3),6,5)),"")</f>
        <v>49330</v>
      </c>
      <c r="O32" s="311">
        <f>IF(I32&lt;&gt;"",IF(J32&gt;=INDEX(ฐาน!$A$4:$G$9,MATCH(I32,ฐาน!$A$4:$A$9,0),4),INDEX(ฐาน!$A$4:$G$9,MATCH(I32,ฐาน!$A$4:$A$9,0),7),INDEX(ฐาน!$A$4:$G$9,MATCH(I32,ฐาน!$A$4:$A$9,0),4)),"")</f>
        <v>58390</v>
      </c>
      <c r="P32" s="312">
        <f>IF(M32&lt;&gt;ฐาน!$M$45,IF(L32&lt;&gt;"",($L32*$N32/100),0),0)</f>
        <v>1504.5650000000001</v>
      </c>
      <c r="Q32" s="311">
        <f>IF(M32&lt;&gt;ฐาน!$M$45,IF(L32&lt;&gt;"",ROUNDUP(($L32*$N32/100),-1),0),0)</f>
        <v>1510</v>
      </c>
      <c r="R32" s="311">
        <f t="shared" si="0"/>
        <v>1510</v>
      </c>
      <c r="S32" s="313">
        <f t="shared" si="1"/>
        <v>0</v>
      </c>
      <c r="T32" s="314">
        <f>IF(M32&lt;&gt;ฐาน!$M$45,IF(S32&lt;&gt;"",S32+R32,0),0)</f>
        <v>1510</v>
      </c>
      <c r="U32" s="311">
        <f>IF(M32&lt;&gt;ฐาน!$M$45,IF(S32=0,J32+T32,O32),J32)</f>
        <v>54590</v>
      </c>
      <c r="V32" s="98"/>
    </row>
    <row r="33" spans="1:22" x14ac:dyDescent="0.35">
      <c r="A33" s="93">
        <v>25</v>
      </c>
      <c r="B33" s="84">
        <v>3670300616502</v>
      </c>
      <c r="C33" s="98" t="s">
        <v>250</v>
      </c>
      <c r="D33" s="91" t="s">
        <v>41</v>
      </c>
      <c r="E33" s="300" t="s">
        <v>102</v>
      </c>
      <c r="F33" s="88" t="s">
        <v>225</v>
      </c>
      <c r="G33" s="91" t="s">
        <v>126</v>
      </c>
      <c r="H33" s="91">
        <v>47621</v>
      </c>
      <c r="I33" s="88" t="s">
        <v>8</v>
      </c>
      <c r="J33" s="94">
        <v>35640</v>
      </c>
      <c r="K33" s="212">
        <v>91</v>
      </c>
      <c r="L33" s="308">
        <f>IF(K33&lt;&gt;"",INDEX(ฐาน!$J$4:$M$44,MATCH(INT(K33),ฐาน!$J$4:$J$44,0),2),"")</f>
        <v>3.05</v>
      </c>
      <c r="M33" s="309" t="str">
        <f>IF(L33&lt;&gt;"",INDEX(ฐาน!$J$4:$M$45,MATCH(L33,ฐาน!$K$4:$K$45,0),4),"")</f>
        <v>ดีเด่น</v>
      </c>
      <c r="N33" s="310">
        <f>IF(I33&lt;&gt;"",INDEX(ฐาน!$A$4:$F$9,MATCH(I33,ฐาน!$A$4:$A$9,0),IF(J33&gt;=INDEX(ฐาน!$A$4:$F$9,MATCH(I33,ฐาน!$A$4:$A$9,0),3),6,5)),"")</f>
        <v>35270</v>
      </c>
      <c r="O33" s="311">
        <f>IF(I33&lt;&gt;"",IF(J33&gt;=INDEX(ฐาน!$A$4:$G$9,MATCH(I33,ฐาน!$A$4:$A$9,0),4),INDEX(ฐาน!$A$4:$G$9,MATCH(I33,ฐาน!$A$4:$A$9,0),7),INDEX(ฐาน!$A$4:$G$9,MATCH(I33,ฐาน!$A$4:$A$9,0),4)),"")</f>
        <v>41620</v>
      </c>
      <c r="P33" s="312">
        <f>IF(M33&lt;&gt;ฐาน!$M$45,IF(L33&lt;&gt;"",($L33*$N33/100),0),0)</f>
        <v>1075.7349999999999</v>
      </c>
      <c r="Q33" s="311">
        <f>IF(M33&lt;&gt;ฐาน!$M$45,IF(L33&lt;&gt;"",ROUNDUP(($L33*$N33/100),-1),0),0)</f>
        <v>1080</v>
      </c>
      <c r="R33" s="311">
        <f t="shared" si="0"/>
        <v>1080</v>
      </c>
      <c r="S33" s="313">
        <f t="shared" si="1"/>
        <v>0</v>
      </c>
      <c r="T33" s="314">
        <f>IF(M33&lt;&gt;ฐาน!$M$45,IF(S33&lt;&gt;"",S33+R33,0),0)</f>
        <v>1080</v>
      </c>
      <c r="U33" s="311">
        <f>IF(M33&lt;&gt;ฐาน!$M$45,IF(S33=0,J33+T33,O33),J33)</f>
        <v>36720</v>
      </c>
      <c r="V33" s="98"/>
    </row>
    <row r="34" spans="1:22" x14ac:dyDescent="0.35">
      <c r="A34" s="93">
        <v>26</v>
      </c>
      <c r="B34" s="84">
        <v>3670400427060</v>
      </c>
      <c r="C34" s="98" t="s">
        <v>251</v>
      </c>
      <c r="D34" s="91" t="s">
        <v>41</v>
      </c>
      <c r="E34" s="300" t="s">
        <v>100</v>
      </c>
      <c r="F34" s="88" t="s">
        <v>225</v>
      </c>
      <c r="G34" s="91" t="s">
        <v>127</v>
      </c>
      <c r="H34" s="91">
        <v>47622</v>
      </c>
      <c r="I34" s="88" t="s">
        <v>7</v>
      </c>
      <c r="J34" s="92">
        <v>33140</v>
      </c>
      <c r="K34" s="212">
        <v>91</v>
      </c>
      <c r="L34" s="308">
        <f>IF(K34&lt;&gt;"",INDEX(ฐาน!$J$4:$M$44,MATCH(INT(K34),ฐาน!$J$4:$J$44,0),2),"")</f>
        <v>3.05</v>
      </c>
      <c r="M34" s="309" t="str">
        <f>IF(L34&lt;&gt;"",INDEX(ฐาน!$J$4:$M$45,MATCH(L34,ฐาน!$K$4:$K$45,0),4),"")</f>
        <v>ดีเด่น</v>
      </c>
      <c r="N34" s="310">
        <f>IF(I34&lt;&gt;"",INDEX(ฐาน!$A$4:$F$9,MATCH(I34,ฐาน!$A$4:$A$9,0),IF(J34&gt;=INDEX(ฐาน!$A$4:$F$9,MATCH(I34,ฐาน!$A$4:$A$9,0),3),6,5)),"")</f>
        <v>37200</v>
      </c>
      <c r="O34" s="311">
        <f>IF(I34&lt;&gt;"",IF(J34&gt;=INDEX(ฐาน!$A$4:$G$9,MATCH(I34,ฐาน!$A$4:$A$9,0),4),INDEX(ฐาน!$A$4:$G$9,MATCH(I34,ฐาน!$A$4:$A$9,0),7),INDEX(ฐาน!$A$4:$G$9,MATCH(I34,ฐาน!$A$4:$A$9,0),4)),"")</f>
        <v>58390</v>
      </c>
      <c r="P34" s="312">
        <f>IF(M34&lt;&gt;ฐาน!$M$45,IF(L34&lt;&gt;"",($L34*$N34/100),0),0)</f>
        <v>1134.5999999999999</v>
      </c>
      <c r="Q34" s="311">
        <f>IF(M34&lt;&gt;ฐาน!$M$45,IF(L34&lt;&gt;"",ROUNDUP(($L34*$N34/100),-1),0),0)</f>
        <v>1140</v>
      </c>
      <c r="R34" s="311">
        <f t="shared" si="0"/>
        <v>1140</v>
      </c>
      <c r="S34" s="313">
        <f t="shared" si="1"/>
        <v>0</v>
      </c>
      <c r="T34" s="314">
        <f>IF(M34&lt;&gt;ฐาน!$M$45,IF(S34&lt;&gt;"",S34+R34,0),0)</f>
        <v>1140</v>
      </c>
      <c r="U34" s="311">
        <f>IF(M34&lt;&gt;ฐาน!$M$45,IF(S34=0,J34+T34,O34),J34)</f>
        <v>34280</v>
      </c>
      <c r="V34" s="98"/>
    </row>
    <row r="35" spans="1:22" x14ac:dyDescent="0.35">
      <c r="A35" s="93">
        <v>27</v>
      </c>
      <c r="B35" s="97">
        <v>3100500038272</v>
      </c>
      <c r="C35" s="98" t="s">
        <v>252</v>
      </c>
      <c r="D35" s="91" t="s">
        <v>41</v>
      </c>
      <c r="E35" s="300" t="s">
        <v>100</v>
      </c>
      <c r="F35" s="88" t="s">
        <v>225</v>
      </c>
      <c r="G35" s="91" t="s">
        <v>128</v>
      </c>
      <c r="H35" s="91">
        <v>47625</v>
      </c>
      <c r="I35" s="88" t="s">
        <v>7</v>
      </c>
      <c r="J35" s="92">
        <v>46760</v>
      </c>
      <c r="K35" s="212">
        <v>91</v>
      </c>
      <c r="L35" s="308">
        <f>IF(K35&lt;&gt;"",INDEX(ฐาน!$J$4:$M$44,MATCH(INT(K35),ฐาน!$J$4:$J$44,0),2),"")</f>
        <v>3.05</v>
      </c>
      <c r="M35" s="309" t="str">
        <f>IF(L35&lt;&gt;"",INDEX(ฐาน!$J$4:$M$45,MATCH(L35,ฐาน!$K$4:$K$45,0),4),"")</f>
        <v>ดีเด่น</v>
      </c>
      <c r="N35" s="310">
        <f>IF(I35&lt;&gt;"",INDEX(ฐาน!$A$4:$F$9,MATCH(I35,ฐาน!$A$4:$A$9,0),IF(J35&gt;=INDEX(ฐาน!$A$4:$F$9,MATCH(I35,ฐาน!$A$4:$A$9,0),3),6,5)),"")</f>
        <v>49330</v>
      </c>
      <c r="O35" s="311">
        <f>IF(I35&lt;&gt;"",IF(J35&gt;=INDEX(ฐาน!$A$4:$G$9,MATCH(I35,ฐาน!$A$4:$A$9,0),4),INDEX(ฐาน!$A$4:$G$9,MATCH(I35,ฐาน!$A$4:$A$9,0),7),INDEX(ฐาน!$A$4:$G$9,MATCH(I35,ฐาน!$A$4:$A$9,0),4)),"")</f>
        <v>58390</v>
      </c>
      <c r="P35" s="312">
        <f>IF(M35&lt;&gt;ฐาน!$M$45,IF(L35&lt;&gt;"",($L35*$N35/100),0),0)</f>
        <v>1504.5650000000001</v>
      </c>
      <c r="Q35" s="311">
        <f>IF(M35&lt;&gt;ฐาน!$M$45,IF(L35&lt;&gt;"",ROUNDUP(($L35*$N35/100),-1),0),0)</f>
        <v>1510</v>
      </c>
      <c r="R35" s="311">
        <f t="shared" si="0"/>
        <v>1510</v>
      </c>
      <c r="S35" s="313">
        <f t="shared" si="1"/>
        <v>0</v>
      </c>
      <c r="T35" s="314">
        <f>IF(M35&lt;&gt;ฐาน!$M$45,IF(S35&lt;&gt;"",S35+R35,0),0)</f>
        <v>1510</v>
      </c>
      <c r="U35" s="311">
        <f>IF(M35&lt;&gt;ฐาน!$M$45,IF(S35=0,J35+T35,O35),J35)</f>
        <v>48270</v>
      </c>
      <c r="V35" s="98"/>
    </row>
    <row r="36" spans="1:22" x14ac:dyDescent="0.35">
      <c r="A36" s="93">
        <v>28</v>
      </c>
      <c r="B36" s="84">
        <v>5670590029407</v>
      </c>
      <c r="C36" s="98" t="s">
        <v>253</v>
      </c>
      <c r="D36" s="91" t="s">
        <v>41</v>
      </c>
      <c r="E36" s="300" t="s">
        <v>100</v>
      </c>
      <c r="F36" s="88" t="s">
        <v>225</v>
      </c>
      <c r="G36" s="91" t="s">
        <v>129</v>
      </c>
      <c r="H36" s="91">
        <v>47629</v>
      </c>
      <c r="I36" s="88" t="s">
        <v>7</v>
      </c>
      <c r="J36" s="94">
        <v>54820</v>
      </c>
      <c r="K36" s="212">
        <v>91</v>
      </c>
      <c r="L36" s="308">
        <f>IF(K36&lt;&gt;"",INDEX(ฐาน!$J$4:$M$44,MATCH(INT(K36),ฐาน!$J$4:$J$44,0),2),"")</f>
        <v>3.05</v>
      </c>
      <c r="M36" s="309" t="str">
        <f>IF(L36&lt;&gt;"",INDEX(ฐาน!$J$4:$M$45,MATCH(L36,ฐาน!$K$4:$K$45,0),4),"")</f>
        <v>ดีเด่น</v>
      </c>
      <c r="N36" s="310">
        <f>IF(I36&lt;&gt;"",INDEX(ฐาน!$A$4:$F$9,MATCH(I36,ฐาน!$A$4:$A$9,0),IF(J36&gt;=INDEX(ฐาน!$A$4:$F$9,MATCH(I36,ฐาน!$A$4:$A$9,0),3),6,5)),"")</f>
        <v>49330</v>
      </c>
      <c r="O36" s="311">
        <f>IF(I36&lt;&gt;"",IF(J36&gt;=INDEX(ฐาน!$A$4:$G$9,MATCH(I36,ฐาน!$A$4:$A$9,0),4),INDEX(ฐาน!$A$4:$G$9,MATCH(I36,ฐาน!$A$4:$A$9,0),7),INDEX(ฐาน!$A$4:$G$9,MATCH(I36,ฐาน!$A$4:$A$9,0),4)),"")</f>
        <v>58390</v>
      </c>
      <c r="P36" s="312">
        <f>IF(M36&lt;&gt;ฐาน!$M$45,IF(L36&lt;&gt;"",($L36*$N36/100),0),0)</f>
        <v>1504.5650000000001</v>
      </c>
      <c r="Q36" s="311">
        <f>IF(M36&lt;&gt;ฐาน!$M$45,IF(L36&lt;&gt;"",ROUNDUP(($L36*$N36/100),-1),0),0)</f>
        <v>1510</v>
      </c>
      <c r="R36" s="311">
        <f t="shared" si="0"/>
        <v>1510</v>
      </c>
      <c r="S36" s="313">
        <f t="shared" si="1"/>
        <v>0</v>
      </c>
      <c r="T36" s="314">
        <f>IF(M36&lt;&gt;ฐาน!$M$45,IF(S36&lt;&gt;"",S36+R36,0),0)</f>
        <v>1510</v>
      </c>
      <c r="U36" s="311">
        <f>IF(M36&lt;&gt;ฐาน!$M$45,IF(S36=0,J36+T36,O36),J36)</f>
        <v>56330</v>
      </c>
      <c r="V36" s="98"/>
    </row>
    <row r="37" spans="1:22" x14ac:dyDescent="0.35">
      <c r="A37" s="93">
        <v>29</v>
      </c>
      <c r="B37" s="169">
        <v>3679800154921</v>
      </c>
      <c r="C37" s="98" t="s">
        <v>254</v>
      </c>
      <c r="D37" s="170" t="s">
        <v>41</v>
      </c>
      <c r="E37" s="315" t="s">
        <v>100</v>
      </c>
      <c r="F37" s="88" t="s">
        <v>225</v>
      </c>
      <c r="G37" s="91" t="s">
        <v>130</v>
      </c>
      <c r="H37" s="91">
        <v>47644</v>
      </c>
      <c r="I37" s="88" t="s">
        <v>7</v>
      </c>
      <c r="J37" s="94">
        <v>46760</v>
      </c>
      <c r="K37" s="212">
        <v>91</v>
      </c>
      <c r="L37" s="308">
        <f>IF(K37&lt;&gt;"",INDEX(ฐาน!$J$4:$M$44,MATCH(INT(K37),ฐาน!$J$4:$J$44,0),2),"")</f>
        <v>3.05</v>
      </c>
      <c r="M37" s="309" t="str">
        <f>IF(L37&lt;&gt;"",INDEX(ฐาน!$J$4:$M$45,MATCH(L37,ฐาน!$K$4:$K$45,0),4),"")</f>
        <v>ดีเด่น</v>
      </c>
      <c r="N37" s="310">
        <f>IF(I37&lt;&gt;"",INDEX(ฐาน!$A$4:$F$9,MATCH(I37,ฐาน!$A$4:$A$9,0),IF(J37&gt;=INDEX(ฐาน!$A$4:$F$9,MATCH(I37,ฐาน!$A$4:$A$9,0),3),6,5)),"")</f>
        <v>49330</v>
      </c>
      <c r="O37" s="311">
        <f>IF(I37&lt;&gt;"",IF(J37&gt;=INDEX(ฐาน!$A$4:$G$9,MATCH(I37,ฐาน!$A$4:$A$9,0),4),INDEX(ฐาน!$A$4:$G$9,MATCH(I37,ฐาน!$A$4:$A$9,0),7),INDEX(ฐาน!$A$4:$G$9,MATCH(I37,ฐาน!$A$4:$A$9,0),4)),"")</f>
        <v>58390</v>
      </c>
      <c r="P37" s="312">
        <f>IF(M37&lt;&gt;ฐาน!$M$45,IF(L37&lt;&gt;"",($L37*$N37/100),0),0)</f>
        <v>1504.5650000000001</v>
      </c>
      <c r="Q37" s="311">
        <f>IF(M37&lt;&gt;ฐาน!$M$45,IF(L37&lt;&gt;"",ROUNDUP(($L37*$N37/100),-1),0),0)</f>
        <v>1510</v>
      </c>
      <c r="R37" s="311">
        <f t="shared" si="0"/>
        <v>1510</v>
      </c>
      <c r="S37" s="313">
        <f t="shared" si="1"/>
        <v>0</v>
      </c>
      <c r="T37" s="314">
        <f>IF(M37&lt;&gt;ฐาน!$M$45,IF(S37&lt;&gt;"",S37+R37,0),0)</f>
        <v>1510</v>
      </c>
      <c r="U37" s="311">
        <f>IF(M37&lt;&gt;ฐาน!$M$45,IF(S37=0,J37+T37,O37),J37)</f>
        <v>48270</v>
      </c>
      <c r="V37" s="98"/>
    </row>
    <row r="38" spans="1:22" x14ac:dyDescent="0.35">
      <c r="A38" s="93">
        <v>30</v>
      </c>
      <c r="B38" s="84">
        <v>3679800140688</v>
      </c>
      <c r="C38" s="98" t="s">
        <v>255</v>
      </c>
      <c r="D38" s="91" t="s">
        <v>41</v>
      </c>
      <c r="E38" s="300" t="s">
        <v>102</v>
      </c>
      <c r="F38" s="88" t="s">
        <v>225</v>
      </c>
      <c r="G38" s="91" t="s">
        <v>131</v>
      </c>
      <c r="H38" s="91">
        <v>47645</v>
      </c>
      <c r="I38" s="88" t="s">
        <v>8</v>
      </c>
      <c r="J38" s="94">
        <v>39100</v>
      </c>
      <c r="K38" s="212">
        <v>91</v>
      </c>
      <c r="L38" s="308">
        <f>IF(K38&lt;&gt;"",INDEX(ฐาน!$J$4:$M$44,MATCH(INT(K38),ฐาน!$J$4:$J$44,0),2),"")</f>
        <v>3.05</v>
      </c>
      <c r="M38" s="309" t="str">
        <f>IF(L38&lt;&gt;"",INDEX(ฐาน!$J$4:$M$45,MATCH(L38,ฐาน!$K$4:$K$45,0),4),"")</f>
        <v>ดีเด่น</v>
      </c>
      <c r="N38" s="310">
        <f>IF(I38&lt;&gt;"",INDEX(ฐาน!$A$4:$F$9,MATCH(I38,ฐาน!$A$4:$A$9,0),IF(J38&gt;=INDEX(ฐาน!$A$4:$F$9,MATCH(I38,ฐาน!$A$4:$A$9,0),3),6,5)),"")</f>
        <v>35270</v>
      </c>
      <c r="O38" s="311">
        <f>IF(I38&lt;&gt;"",IF(J38&gt;=INDEX(ฐาน!$A$4:$G$9,MATCH(I38,ฐาน!$A$4:$A$9,0),4),INDEX(ฐาน!$A$4:$G$9,MATCH(I38,ฐาน!$A$4:$A$9,0),7),INDEX(ฐาน!$A$4:$G$9,MATCH(I38,ฐาน!$A$4:$A$9,0),4)),"")</f>
        <v>41620</v>
      </c>
      <c r="P38" s="312">
        <f>IF(M38&lt;&gt;ฐาน!$M$45,IF(L38&lt;&gt;"",($L38*$N38/100),0),0)</f>
        <v>1075.7349999999999</v>
      </c>
      <c r="Q38" s="311">
        <f>IF(M38&lt;&gt;ฐาน!$M$45,IF(L38&lt;&gt;"",ROUNDUP(($L38*$N38/100),-1),0),0)</f>
        <v>1080</v>
      </c>
      <c r="R38" s="311">
        <f t="shared" si="0"/>
        <v>1080</v>
      </c>
      <c r="S38" s="313">
        <f t="shared" si="1"/>
        <v>0</v>
      </c>
      <c r="T38" s="314">
        <f>IF(M38&lt;&gt;ฐาน!$M$45,IF(S38&lt;&gt;"",S38+R38,0),0)</f>
        <v>1080</v>
      </c>
      <c r="U38" s="311">
        <f>IF(M38&lt;&gt;ฐาน!$M$45,IF(S38=0,J38+T38,O38),J38)</f>
        <v>40180</v>
      </c>
      <c r="V38" s="98"/>
    </row>
    <row r="39" spans="1:22" x14ac:dyDescent="0.35">
      <c r="A39" s="93">
        <v>31</v>
      </c>
      <c r="B39" s="84">
        <v>3709700034184</v>
      </c>
      <c r="C39" s="98" t="s">
        <v>256</v>
      </c>
      <c r="D39" s="91" t="s">
        <v>41</v>
      </c>
      <c r="E39" s="300" t="s">
        <v>100</v>
      </c>
      <c r="F39" s="88" t="s">
        <v>225</v>
      </c>
      <c r="G39" s="91" t="s">
        <v>132</v>
      </c>
      <c r="H39" s="91">
        <v>47648</v>
      </c>
      <c r="I39" s="88" t="s">
        <v>7</v>
      </c>
      <c r="J39" s="94">
        <v>37200</v>
      </c>
      <c r="K39" s="212">
        <v>91</v>
      </c>
      <c r="L39" s="308">
        <f>IF(K39&lt;&gt;"",INDEX(ฐาน!$J$4:$M$44,MATCH(INT(K39),ฐาน!$J$4:$J$44,0),2),"")</f>
        <v>3.05</v>
      </c>
      <c r="M39" s="309" t="str">
        <f>IF(L39&lt;&gt;"",INDEX(ฐาน!$J$4:$M$45,MATCH(L39,ฐาน!$K$4:$K$45,0),4),"")</f>
        <v>ดีเด่น</v>
      </c>
      <c r="N39" s="310">
        <f>IF(I39&lt;&gt;"",INDEX(ฐาน!$A$4:$F$9,MATCH(I39,ฐาน!$A$4:$A$9,0),IF(J39&gt;=INDEX(ฐาน!$A$4:$F$9,MATCH(I39,ฐาน!$A$4:$A$9,0),3),6,5)),"")</f>
        <v>37200</v>
      </c>
      <c r="O39" s="311">
        <f>IF(I39&lt;&gt;"",IF(J39&gt;=INDEX(ฐาน!$A$4:$G$9,MATCH(I39,ฐาน!$A$4:$A$9,0),4),INDEX(ฐาน!$A$4:$G$9,MATCH(I39,ฐาน!$A$4:$A$9,0),7),INDEX(ฐาน!$A$4:$G$9,MATCH(I39,ฐาน!$A$4:$A$9,0),4)),"")</f>
        <v>58390</v>
      </c>
      <c r="P39" s="312">
        <f>IF(M39&lt;&gt;ฐาน!$M$45,IF(L39&lt;&gt;"",($L39*$N39/100),0),0)</f>
        <v>1134.5999999999999</v>
      </c>
      <c r="Q39" s="311">
        <f>IF(M39&lt;&gt;ฐาน!$M$45,IF(L39&lt;&gt;"",ROUNDUP(($L39*$N39/100),-1),0),0)</f>
        <v>1140</v>
      </c>
      <c r="R39" s="311">
        <f t="shared" si="0"/>
        <v>1140</v>
      </c>
      <c r="S39" s="313">
        <f t="shared" si="1"/>
        <v>0</v>
      </c>
      <c r="T39" s="314">
        <f>IF(M39&lt;&gt;ฐาน!$M$45,IF(S39&lt;&gt;"",S39+R39,0),0)</f>
        <v>1140</v>
      </c>
      <c r="U39" s="311">
        <f>IF(M39&lt;&gt;ฐาน!$M$45,IF(S39=0,J39+T39,O39),J39)</f>
        <v>38340</v>
      </c>
      <c r="V39" s="98"/>
    </row>
    <row r="40" spans="1:22" x14ac:dyDescent="0.35">
      <c r="A40" s="93">
        <v>32</v>
      </c>
      <c r="B40" s="84">
        <v>3679800146716</v>
      </c>
      <c r="C40" s="98" t="s">
        <v>257</v>
      </c>
      <c r="D40" s="91" t="s">
        <v>41</v>
      </c>
      <c r="E40" s="300" t="s">
        <v>100</v>
      </c>
      <c r="F40" s="88" t="s">
        <v>225</v>
      </c>
      <c r="G40" s="91" t="s">
        <v>133</v>
      </c>
      <c r="H40" s="91">
        <v>47649</v>
      </c>
      <c r="I40" s="316" t="s">
        <v>7</v>
      </c>
      <c r="J40" s="219">
        <v>33800</v>
      </c>
      <c r="K40" s="212">
        <v>91</v>
      </c>
      <c r="L40" s="308">
        <f>IF(K40&lt;&gt;"",INDEX(ฐาน!$J$4:$M$44,MATCH(INT(K40),ฐาน!$J$4:$J$44,0),2),"")</f>
        <v>3.05</v>
      </c>
      <c r="M40" s="309" t="str">
        <f>IF(L40&lt;&gt;"",INDEX(ฐาน!$J$4:$M$45,MATCH(L40,ฐาน!$K$4:$K$45,0),4),"")</f>
        <v>ดีเด่น</v>
      </c>
      <c r="N40" s="310">
        <f>IF(I40&lt;&gt;"",INDEX(ฐาน!$A$4:$F$9,MATCH(I40,ฐาน!$A$4:$A$9,0),IF(J40&gt;=INDEX(ฐาน!$A$4:$F$9,MATCH(I40,ฐาน!$A$4:$A$9,0),3),6,5)),"")</f>
        <v>37200</v>
      </c>
      <c r="O40" s="311">
        <f>IF(I40&lt;&gt;"",IF(J40&gt;=INDEX(ฐาน!$A$4:$G$9,MATCH(I40,ฐาน!$A$4:$A$9,0),4),INDEX(ฐาน!$A$4:$G$9,MATCH(I40,ฐาน!$A$4:$A$9,0),7),INDEX(ฐาน!$A$4:$G$9,MATCH(I40,ฐาน!$A$4:$A$9,0),4)),"")</f>
        <v>58390</v>
      </c>
      <c r="P40" s="312">
        <f>IF(M40&lt;&gt;ฐาน!$M$45,IF(L40&lt;&gt;"",($L40*$N40/100),0),0)</f>
        <v>1134.5999999999999</v>
      </c>
      <c r="Q40" s="311">
        <f>IF(M40&lt;&gt;ฐาน!$M$45,IF(L40&lt;&gt;"",ROUNDUP(($L40*$N40/100),-1),0),0)</f>
        <v>1140</v>
      </c>
      <c r="R40" s="311">
        <f t="shared" si="0"/>
        <v>1140</v>
      </c>
      <c r="S40" s="313">
        <f t="shared" si="1"/>
        <v>0</v>
      </c>
      <c r="T40" s="314">
        <f>IF(M40&lt;&gt;ฐาน!$M$45,IF(S40&lt;&gt;"",S40+R40,0),0)</f>
        <v>1140</v>
      </c>
      <c r="U40" s="311">
        <f>IF(M40&lt;&gt;ฐาน!$M$45,IF(S40=0,J40+T40,O40),J40)</f>
        <v>34940</v>
      </c>
      <c r="V40" s="98"/>
    </row>
    <row r="41" spans="1:22" x14ac:dyDescent="0.35">
      <c r="A41" s="93">
        <v>33</v>
      </c>
      <c r="B41" s="169">
        <v>3670300097165</v>
      </c>
      <c r="C41" s="98" t="s">
        <v>258</v>
      </c>
      <c r="D41" s="91" t="s">
        <v>41</v>
      </c>
      <c r="E41" s="300" t="s">
        <v>100</v>
      </c>
      <c r="F41" s="88" t="s">
        <v>225</v>
      </c>
      <c r="G41" s="91" t="s">
        <v>134</v>
      </c>
      <c r="H41" s="91">
        <v>47651</v>
      </c>
      <c r="I41" s="316" t="s">
        <v>7</v>
      </c>
      <c r="J41" s="220">
        <v>42330</v>
      </c>
      <c r="K41" s="212">
        <v>91</v>
      </c>
      <c r="L41" s="308">
        <f>IF(K41&lt;&gt;"",INDEX(ฐาน!$J$4:$M$44,MATCH(INT(K41),ฐาน!$J$4:$J$44,0),2),"")</f>
        <v>3.05</v>
      </c>
      <c r="M41" s="309" t="str">
        <f>IF(L41&lt;&gt;"",INDEX(ฐาน!$J$4:$M$45,MATCH(L41,ฐาน!$K$4:$K$45,0),4),"")</f>
        <v>ดีเด่น</v>
      </c>
      <c r="N41" s="310">
        <f>IF(I41&lt;&gt;"",INDEX(ฐาน!$A$4:$F$9,MATCH(I41,ฐาน!$A$4:$A$9,0),IF(J41&gt;=INDEX(ฐาน!$A$4:$F$9,MATCH(I41,ฐาน!$A$4:$A$9,0),3),6,5)),"")</f>
        <v>49330</v>
      </c>
      <c r="O41" s="311">
        <f>IF(I41&lt;&gt;"",IF(J41&gt;=INDEX(ฐาน!$A$4:$G$9,MATCH(I41,ฐาน!$A$4:$A$9,0),4),INDEX(ฐาน!$A$4:$G$9,MATCH(I41,ฐาน!$A$4:$A$9,0),7),INDEX(ฐาน!$A$4:$G$9,MATCH(I41,ฐาน!$A$4:$A$9,0),4)),"")</f>
        <v>58390</v>
      </c>
      <c r="P41" s="312">
        <f>IF(M41&lt;&gt;ฐาน!$M$45,IF(L41&lt;&gt;"",($L41*$N41/100),0),0)</f>
        <v>1504.5650000000001</v>
      </c>
      <c r="Q41" s="311">
        <f>IF(M41&lt;&gt;ฐาน!$M$45,IF(L41&lt;&gt;"",ROUNDUP(($L41*$N41/100),-1),0),0)</f>
        <v>1510</v>
      </c>
      <c r="R41" s="311">
        <f t="shared" si="0"/>
        <v>1510</v>
      </c>
      <c r="S41" s="313">
        <f t="shared" si="1"/>
        <v>0</v>
      </c>
      <c r="T41" s="314">
        <f>IF(M41&lt;&gt;ฐาน!$M$45,IF(S41&lt;&gt;"",S41+R41,0),0)</f>
        <v>1510</v>
      </c>
      <c r="U41" s="311">
        <f>IF(M41&lt;&gt;ฐาน!$M$45,IF(S41=0,J41+T41,O41),J41)</f>
        <v>43840</v>
      </c>
      <c r="V41" s="98"/>
    </row>
    <row r="42" spans="1:22" x14ac:dyDescent="0.35">
      <c r="A42" s="93">
        <v>34</v>
      </c>
      <c r="B42" s="84">
        <v>3670400575611</v>
      </c>
      <c r="C42" s="98" t="s">
        <v>259</v>
      </c>
      <c r="D42" s="91" t="s">
        <v>41</v>
      </c>
      <c r="E42" s="300" t="s">
        <v>100</v>
      </c>
      <c r="F42" s="88" t="s">
        <v>225</v>
      </c>
      <c r="G42" s="91" t="s">
        <v>135</v>
      </c>
      <c r="H42" s="91">
        <v>47653</v>
      </c>
      <c r="I42" s="317" t="s">
        <v>7</v>
      </c>
      <c r="J42" s="220">
        <v>55720</v>
      </c>
      <c r="K42" s="212">
        <v>91</v>
      </c>
      <c r="L42" s="308">
        <f>IF(K42&lt;&gt;"",INDEX(ฐาน!$J$4:$M$44,MATCH(INT(K42),ฐาน!$J$4:$J$44,0),2),"")</f>
        <v>3.05</v>
      </c>
      <c r="M42" s="309" t="str">
        <f>IF(L42&lt;&gt;"",INDEX(ฐาน!$J$4:$M$45,MATCH(L42,ฐาน!$K$4:$K$45,0),4),"")</f>
        <v>ดีเด่น</v>
      </c>
      <c r="N42" s="310">
        <f>IF(I42&lt;&gt;"",INDEX(ฐาน!$A$4:$F$9,MATCH(I42,ฐาน!$A$4:$A$9,0),IF(J42&gt;=INDEX(ฐาน!$A$4:$F$9,MATCH(I42,ฐาน!$A$4:$A$9,0),3),6,5)),"")</f>
        <v>49330</v>
      </c>
      <c r="O42" s="311">
        <f>IF(I42&lt;&gt;"",IF(J42&gt;=INDEX(ฐาน!$A$4:$G$9,MATCH(I42,ฐาน!$A$4:$A$9,0),4),INDEX(ฐาน!$A$4:$G$9,MATCH(I42,ฐาน!$A$4:$A$9,0),7),INDEX(ฐาน!$A$4:$G$9,MATCH(I42,ฐาน!$A$4:$A$9,0),4)),"")</f>
        <v>58390</v>
      </c>
      <c r="P42" s="312">
        <f>IF(M42&lt;&gt;ฐาน!$M$45,IF(L42&lt;&gt;"",($L42*$N42/100),0),0)</f>
        <v>1504.5650000000001</v>
      </c>
      <c r="Q42" s="311">
        <f>IF(M42&lt;&gt;ฐาน!$M$45,IF(L42&lt;&gt;"",ROUNDUP(($L42*$N42/100),-1),0),0)</f>
        <v>1510</v>
      </c>
      <c r="R42" s="311">
        <f t="shared" si="0"/>
        <v>1510</v>
      </c>
      <c r="S42" s="313">
        <f t="shared" si="1"/>
        <v>0</v>
      </c>
      <c r="T42" s="314">
        <f>IF(M42&lt;&gt;ฐาน!$M$45,IF(S42&lt;&gt;"",S42+R42,0),0)</f>
        <v>1510</v>
      </c>
      <c r="U42" s="311">
        <f>IF(M42&lt;&gt;ฐาน!$M$45,IF(S42=0,J42+T42,O42),J42)</f>
        <v>57230</v>
      </c>
      <c r="V42" s="98"/>
    </row>
    <row r="43" spans="1:22" x14ac:dyDescent="0.35">
      <c r="A43" s="93">
        <v>35</v>
      </c>
      <c r="B43" s="84">
        <v>3420900979471</v>
      </c>
      <c r="C43" s="98" t="s">
        <v>260</v>
      </c>
      <c r="D43" s="91" t="s">
        <v>41</v>
      </c>
      <c r="E43" s="300" t="s">
        <v>102</v>
      </c>
      <c r="F43" s="88" t="s">
        <v>225</v>
      </c>
      <c r="G43" s="91" t="s">
        <v>136</v>
      </c>
      <c r="H43" s="91">
        <v>47658</v>
      </c>
      <c r="I43" s="316" t="s">
        <v>8</v>
      </c>
      <c r="J43" s="220">
        <v>52060</v>
      </c>
      <c r="K43" s="212">
        <v>91</v>
      </c>
      <c r="L43" s="308">
        <f>IF(K43&lt;&gt;"",INDEX(ฐาน!$J$4:$M$44,MATCH(INT(K43),ฐาน!$J$4:$J$44,0),2),"")</f>
        <v>3.05</v>
      </c>
      <c r="M43" s="309" t="str">
        <f>IF(L43&lt;&gt;"",INDEX(ฐาน!$J$4:$M$45,MATCH(L43,ฐาน!$K$4:$K$45,0),4),"")</f>
        <v>ดีเด่น</v>
      </c>
      <c r="N43" s="310">
        <f>IF(I43&lt;&gt;"",INDEX(ฐาน!$A$4:$F$9,MATCH(I43,ฐาน!$A$4:$A$9,0),IF(J43&gt;=INDEX(ฐาน!$A$4:$F$9,MATCH(I43,ฐาน!$A$4:$A$9,0),3),6,5)),"")</f>
        <v>35270</v>
      </c>
      <c r="O43" s="311">
        <f>IF(I43&lt;&gt;"",IF(J43&gt;=INDEX(ฐาน!$A$4:$G$9,MATCH(I43,ฐาน!$A$4:$A$9,0),4),INDEX(ฐาน!$A$4:$G$9,MATCH(I43,ฐาน!$A$4:$A$9,0),7),INDEX(ฐาน!$A$4:$G$9,MATCH(I43,ฐาน!$A$4:$A$9,0),4)),"")</f>
        <v>58390</v>
      </c>
      <c r="P43" s="312">
        <f>IF(M43&lt;&gt;ฐาน!$M$45,IF(L43&lt;&gt;"",($L43*$N43/100),0),0)</f>
        <v>1075.7349999999999</v>
      </c>
      <c r="Q43" s="311">
        <f>IF(M43&lt;&gt;ฐาน!$M$45,IF(L43&lt;&gt;"",ROUNDUP(($L43*$N43/100),-1),0),0)</f>
        <v>1080</v>
      </c>
      <c r="R43" s="311">
        <f t="shared" si="0"/>
        <v>1080</v>
      </c>
      <c r="S43" s="313">
        <f t="shared" si="1"/>
        <v>0</v>
      </c>
      <c r="T43" s="314">
        <f>IF(M43&lt;&gt;ฐาน!$M$45,IF(S43&lt;&gt;"",S43+R43,0),0)</f>
        <v>1080</v>
      </c>
      <c r="U43" s="311">
        <f>IF(M43&lt;&gt;ฐาน!$M$45,IF(S43=0,J43+T43,O43),J43)</f>
        <v>53140</v>
      </c>
      <c r="V43" s="98"/>
    </row>
    <row r="44" spans="1:22" x14ac:dyDescent="0.35">
      <c r="A44" s="93">
        <v>36</v>
      </c>
      <c r="B44" s="84">
        <v>3670300017285</v>
      </c>
      <c r="C44" s="98" t="s">
        <v>261</v>
      </c>
      <c r="D44" s="91" t="s">
        <v>41</v>
      </c>
      <c r="E44" s="300" t="s">
        <v>100</v>
      </c>
      <c r="F44" s="88" t="s">
        <v>225</v>
      </c>
      <c r="G44" s="91" t="s">
        <v>137</v>
      </c>
      <c r="H44" s="91">
        <v>47659</v>
      </c>
      <c r="I44" s="316" t="s">
        <v>7</v>
      </c>
      <c r="J44" s="220">
        <v>43080</v>
      </c>
      <c r="K44" s="212">
        <v>91</v>
      </c>
      <c r="L44" s="308">
        <f>IF(K44&lt;&gt;"",INDEX(ฐาน!$J$4:$M$44,MATCH(INT(K44),ฐาน!$J$4:$J$44,0),2),"")</f>
        <v>3.05</v>
      </c>
      <c r="M44" s="309" t="str">
        <f>IF(L44&lt;&gt;"",INDEX(ฐาน!$J$4:$M$45,MATCH(L44,ฐาน!$K$4:$K$45,0),4),"")</f>
        <v>ดีเด่น</v>
      </c>
      <c r="N44" s="310">
        <f>IF(I44&lt;&gt;"",INDEX(ฐาน!$A$4:$F$9,MATCH(I44,ฐาน!$A$4:$A$9,0),IF(J44&gt;=INDEX(ฐาน!$A$4:$F$9,MATCH(I44,ฐาน!$A$4:$A$9,0),3),6,5)),"")</f>
        <v>49330</v>
      </c>
      <c r="O44" s="311">
        <f>IF(I44&lt;&gt;"",IF(J44&gt;=INDEX(ฐาน!$A$4:$G$9,MATCH(I44,ฐาน!$A$4:$A$9,0),4),INDEX(ฐาน!$A$4:$G$9,MATCH(I44,ฐาน!$A$4:$A$9,0),7),INDEX(ฐาน!$A$4:$G$9,MATCH(I44,ฐาน!$A$4:$A$9,0),4)),"")</f>
        <v>58390</v>
      </c>
      <c r="P44" s="312">
        <f>IF(M44&lt;&gt;ฐาน!$M$45,IF(L44&lt;&gt;"",($L44*$N44/100),0),0)</f>
        <v>1504.5650000000001</v>
      </c>
      <c r="Q44" s="311">
        <f>IF(M44&lt;&gt;ฐาน!$M$45,IF(L44&lt;&gt;"",ROUNDUP(($L44*$N44/100),-1),0),0)</f>
        <v>1510</v>
      </c>
      <c r="R44" s="311">
        <f t="shared" si="0"/>
        <v>1510</v>
      </c>
      <c r="S44" s="313">
        <f t="shared" si="1"/>
        <v>0</v>
      </c>
      <c r="T44" s="314">
        <f>IF(M44&lt;&gt;ฐาน!$M$45,IF(S44&lt;&gt;"",S44+R44,0),0)</f>
        <v>1510</v>
      </c>
      <c r="U44" s="311">
        <f>IF(M44&lt;&gt;ฐาน!$M$45,IF(S44=0,J44+T44,O44),J44)</f>
        <v>44590</v>
      </c>
      <c r="V44" s="98"/>
    </row>
    <row r="45" spans="1:22" x14ac:dyDescent="0.35">
      <c r="A45" s="93">
        <v>37</v>
      </c>
      <c r="B45" s="84">
        <v>3670400020016</v>
      </c>
      <c r="C45" s="98" t="s">
        <v>262</v>
      </c>
      <c r="D45" s="91" t="s">
        <v>41</v>
      </c>
      <c r="E45" s="300" t="s">
        <v>100</v>
      </c>
      <c r="F45" s="88" t="s">
        <v>225</v>
      </c>
      <c r="G45" s="91" t="s">
        <v>138</v>
      </c>
      <c r="H45" s="91">
        <v>47660</v>
      </c>
      <c r="I45" s="316" t="s">
        <v>7</v>
      </c>
      <c r="J45" s="220">
        <v>52060</v>
      </c>
      <c r="K45" s="212">
        <v>91</v>
      </c>
      <c r="L45" s="308">
        <f>IF(K45&lt;&gt;"",INDEX(ฐาน!$J$4:$M$44,MATCH(INT(K45),ฐาน!$J$4:$J$44,0),2),"")</f>
        <v>3.05</v>
      </c>
      <c r="M45" s="309" t="str">
        <f>IF(L45&lt;&gt;"",INDEX(ฐาน!$J$4:$M$45,MATCH(L45,ฐาน!$K$4:$K$45,0),4),"")</f>
        <v>ดีเด่น</v>
      </c>
      <c r="N45" s="310">
        <f>IF(I45&lt;&gt;"",INDEX(ฐาน!$A$4:$F$9,MATCH(I45,ฐาน!$A$4:$A$9,0),IF(J45&gt;=INDEX(ฐาน!$A$4:$F$9,MATCH(I45,ฐาน!$A$4:$A$9,0),3),6,5)),"")</f>
        <v>49330</v>
      </c>
      <c r="O45" s="311">
        <f>IF(I45&lt;&gt;"",IF(J45&gt;=INDEX(ฐาน!$A$4:$G$9,MATCH(I45,ฐาน!$A$4:$A$9,0),4),INDEX(ฐาน!$A$4:$G$9,MATCH(I45,ฐาน!$A$4:$A$9,0),7),INDEX(ฐาน!$A$4:$G$9,MATCH(I45,ฐาน!$A$4:$A$9,0),4)),"")</f>
        <v>58390</v>
      </c>
      <c r="P45" s="312">
        <f>IF(M45&lt;&gt;ฐาน!$M$45,IF(L45&lt;&gt;"",($L45*$N45/100),0),0)</f>
        <v>1504.5650000000001</v>
      </c>
      <c r="Q45" s="311">
        <f>IF(M45&lt;&gt;ฐาน!$M$45,IF(L45&lt;&gt;"",ROUNDUP(($L45*$N45/100),-1),0),0)</f>
        <v>1510</v>
      </c>
      <c r="R45" s="311">
        <f t="shared" si="0"/>
        <v>1510</v>
      </c>
      <c r="S45" s="313">
        <f t="shared" si="1"/>
        <v>0</v>
      </c>
      <c r="T45" s="314">
        <f>IF(M45&lt;&gt;ฐาน!$M$45,IF(S45&lt;&gt;"",S45+R45,0),0)</f>
        <v>1510</v>
      </c>
      <c r="U45" s="311">
        <f>IF(M45&lt;&gt;ฐาน!$M$45,IF(S45=0,J45+T45,O45),J45)</f>
        <v>53570</v>
      </c>
      <c r="V45" s="98"/>
    </row>
    <row r="46" spans="1:22" x14ac:dyDescent="0.35">
      <c r="A46" s="93">
        <v>38</v>
      </c>
      <c r="B46" s="84">
        <v>4679800001317</v>
      </c>
      <c r="C46" s="98" t="s">
        <v>263</v>
      </c>
      <c r="D46" s="91" t="s">
        <v>41</v>
      </c>
      <c r="E46" s="300" t="s">
        <v>102</v>
      </c>
      <c r="F46" s="88" t="s">
        <v>225</v>
      </c>
      <c r="G46" s="91" t="s">
        <v>139</v>
      </c>
      <c r="H46" s="91">
        <v>47663</v>
      </c>
      <c r="I46" s="316" t="s">
        <v>8</v>
      </c>
      <c r="J46" s="220">
        <v>35050</v>
      </c>
      <c r="K46" s="212">
        <v>91</v>
      </c>
      <c r="L46" s="308">
        <f>IF(K46&lt;&gt;"",INDEX(ฐาน!$J$4:$M$44,MATCH(INT(K46),ฐาน!$J$4:$J$44,0),2),"")</f>
        <v>3.05</v>
      </c>
      <c r="M46" s="309" t="str">
        <f>IF(L46&lt;&gt;"",INDEX(ฐาน!$J$4:$M$45,MATCH(L46,ฐาน!$K$4:$K$45,0),4),"")</f>
        <v>ดีเด่น</v>
      </c>
      <c r="N46" s="310">
        <f>IF(I46&lt;&gt;"",INDEX(ฐาน!$A$4:$F$9,MATCH(I46,ฐาน!$A$4:$A$9,0),IF(J46&gt;=INDEX(ฐาน!$A$4:$F$9,MATCH(I46,ฐาน!$A$4:$A$9,0),3),6,5)),"")</f>
        <v>35270</v>
      </c>
      <c r="O46" s="311">
        <f>IF(I46&lt;&gt;"",IF(J46&gt;=INDEX(ฐาน!$A$4:$G$9,MATCH(I46,ฐาน!$A$4:$A$9,0),4),INDEX(ฐาน!$A$4:$G$9,MATCH(I46,ฐาน!$A$4:$A$9,0),7),INDEX(ฐาน!$A$4:$G$9,MATCH(I46,ฐาน!$A$4:$A$9,0),4)),"")</f>
        <v>41620</v>
      </c>
      <c r="P46" s="312">
        <f>IF(M46&lt;&gt;ฐาน!$M$45,IF(L46&lt;&gt;"",($L46*$N46/100),0),0)</f>
        <v>1075.7349999999999</v>
      </c>
      <c r="Q46" s="311">
        <f>IF(M46&lt;&gt;ฐาน!$M$45,IF(L46&lt;&gt;"",ROUNDUP(($L46*$N46/100),-1),0),0)</f>
        <v>1080</v>
      </c>
      <c r="R46" s="311">
        <f t="shared" si="0"/>
        <v>1080</v>
      </c>
      <c r="S46" s="313">
        <f t="shared" si="1"/>
        <v>0</v>
      </c>
      <c r="T46" s="314">
        <f>IF(M46&lt;&gt;ฐาน!$M$45,IF(S46&lt;&gt;"",S46+R46,0),0)</f>
        <v>1080</v>
      </c>
      <c r="U46" s="311">
        <f>IF(M46&lt;&gt;ฐาน!$M$45,IF(S46=0,J46+T46,O46),J46)</f>
        <v>36130</v>
      </c>
      <c r="V46" s="98"/>
    </row>
    <row r="47" spans="1:22" x14ac:dyDescent="0.35">
      <c r="A47" s="93">
        <v>39</v>
      </c>
      <c r="B47" s="97">
        <v>3670300087305</v>
      </c>
      <c r="C47" s="98" t="s">
        <v>264</v>
      </c>
      <c r="D47" s="91" t="s">
        <v>41</v>
      </c>
      <c r="E47" s="300" t="s">
        <v>100</v>
      </c>
      <c r="F47" s="88" t="s">
        <v>225</v>
      </c>
      <c r="G47" s="91" t="s">
        <v>140</v>
      </c>
      <c r="H47" s="91">
        <v>47667</v>
      </c>
      <c r="I47" s="316" t="s">
        <v>7</v>
      </c>
      <c r="J47" s="220">
        <v>47660</v>
      </c>
      <c r="K47" s="212">
        <v>91</v>
      </c>
      <c r="L47" s="308">
        <f>IF(K47&lt;&gt;"",INDEX(ฐาน!$J$4:$M$44,MATCH(INT(K47),ฐาน!$J$4:$J$44,0),2),"")</f>
        <v>3.05</v>
      </c>
      <c r="M47" s="309" t="str">
        <f>IF(L47&lt;&gt;"",INDEX(ฐาน!$J$4:$M$45,MATCH(L47,ฐาน!$K$4:$K$45,0),4),"")</f>
        <v>ดีเด่น</v>
      </c>
      <c r="N47" s="310">
        <f>IF(I47&lt;&gt;"",INDEX(ฐาน!$A$4:$F$9,MATCH(I47,ฐาน!$A$4:$A$9,0),IF(J47&gt;=INDEX(ฐาน!$A$4:$F$9,MATCH(I47,ฐาน!$A$4:$A$9,0),3),6,5)),"")</f>
        <v>49330</v>
      </c>
      <c r="O47" s="311">
        <f>IF(I47&lt;&gt;"",IF(J47&gt;=INDEX(ฐาน!$A$4:$G$9,MATCH(I47,ฐาน!$A$4:$A$9,0),4),INDEX(ฐาน!$A$4:$G$9,MATCH(I47,ฐาน!$A$4:$A$9,0),7),INDEX(ฐาน!$A$4:$G$9,MATCH(I47,ฐาน!$A$4:$A$9,0),4)),"")</f>
        <v>58390</v>
      </c>
      <c r="P47" s="312">
        <f>IF(M47&lt;&gt;ฐาน!$M$45,IF(L47&lt;&gt;"",($L47*$N47/100),0),0)</f>
        <v>1504.5650000000001</v>
      </c>
      <c r="Q47" s="311">
        <f>IF(M47&lt;&gt;ฐาน!$M$45,IF(L47&lt;&gt;"",ROUNDUP(($L47*$N47/100),-1),0),0)</f>
        <v>1510</v>
      </c>
      <c r="R47" s="311">
        <f t="shared" si="0"/>
        <v>1510</v>
      </c>
      <c r="S47" s="313">
        <f t="shared" si="1"/>
        <v>0</v>
      </c>
      <c r="T47" s="314">
        <f>IF(M47&lt;&gt;ฐาน!$M$45,IF(S47&lt;&gt;"",S47+R47,0),0)</f>
        <v>1510</v>
      </c>
      <c r="U47" s="311">
        <f>IF(M47&lt;&gt;ฐาน!$M$45,IF(S47=0,J47+T47,O47),J47)</f>
        <v>49170</v>
      </c>
      <c r="V47" s="98"/>
    </row>
    <row r="48" spans="1:22" x14ac:dyDescent="0.35">
      <c r="A48" s="93">
        <v>40</v>
      </c>
      <c r="B48" s="84">
        <v>3670300018443</v>
      </c>
      <c r="C48" s="98" t="s">
        <v>265</v>
      </c>
      <c r="D48" s="91" t="s">
        <v>41</v>
      </c>
      <c r="E48" s="223" t="s">
        <v>102</v>
      </c>
      <c r="F48" s="88" t="s">
        <v>225</v>
      </c>
      <c r="G48" s="91" t="s">
        <v>141</v>
      </c>
      <c r="H48" s="91">
        <v>47668</v>
      </c>
      <c r="I48" s="316" t="s">
        <v>8</v>
      </c>
      <c r="J48" s="220">
        <v>29140</v>
      </c>
      <c r="K48" s="212">
        <v>91</v>
      </c>
      <c r="L48" s="308">
        <f>IF(K48&lt;&gt;"",INDEX(ฐาน!$J$4:$M$44,MATCH(INT(K48),ฐาน!$J$4:$J$44,0),2),"")</f>
        <v>3.05</v>
      </c>
      <c r="M48" s="309" t="str">
        <f>IF(L48&lt;&gt;"",INDEX(ฐาน!$J$4:$M$45,MATCH(L48,ฐาน!$K$4:$K$45,0),4),"")</f>
        <v>ดีเด่น</v>
      </c>
      <c r="N48" s="310">
        <f>IF(I48&lt;&gt;"",INDEX(ฐาน!$A$4:$F$9,MATCH(I48,ฐาน!$A$4:$A$9,0),IF(J48&gt;=INDEX(ฐาน!$A$4:$F$9,MATCH(I48,ฐาน!$A$4:$A$9,0),3),6,5)),"")</f>
        <v>30200</v>
      </c>
      <c r="O48" s="311">
        <f>IF(I48&lt;&gt;"",IF(J48&gt;=INDEX(ฐาน!$A$4:$G$9,MATCH(I48,ฐาน!$A$4:$A$9,0),4),INDEX(ฐาน!$A$4:$G$9,MATCH(I48,ฐาน!$A$4:$A$9,0),7),INDEX(ฐาน!$A$4:$G$9,MATCH(I48,ฐาน!$A$4:$A$9,0),4)),"")</f>
        <v>41620</v>
      </c>
      <c r="P48" s="312">
        <f>IF(M48&lt;&gt;ฐาน!$M$45,IF(L48&lt;&gt;"",($L48*$N48/100),0),0)</f>
        <v>921.1</v>
      </c>
      <c r="Q48" s="311">
        <f>IF(M48&lt;&gt;ฐาน!$M$45,IF(L48&lt;&gt;"",ROUNDUP(($L48*$N48/100),-1),0),0)</f>
        <v>930</v>
      </c>
      <c r="R48" s="311">
        <f t="shared" si="0"/>
        <v>930</v>
      </c>
      <c r="S48" s="313">
        <f t="shared" si="1"/>
        <v>0</v>
      </c>
      <c r="T48" s="314">
        <f>IF(M48&lt;&gt;ฐาน!$M$45,IF(S48&lt;&gt;"",S48+R48,0),0)</f>
        <v>930</v>
      </c>
      <c r="U48" s="311">
        <f>IF(M48&lt;&gt;ฐาน!$M$45,IF(S48=0,J48+T48,O48),J48)</f>
        <v>30070</v>
      </c>
      <c r="V48" s="98"/>
    </row>
    <row r="49" spans="1:22" x14ac:dyDescent="0.35">
      <c r="A49" s="93">
        <v>41</v>
      </c>
      <c r="B49" s="84">
        <v>3670400350466</v>
      </c>
      <c r="C49" s="98" t="s">
        <v>266</v>
      </c>
      <c r="D49" s="91" t="s">
        <v>41</v>
      </c>
      <c r="E49" s="223" t="s">
        <v>100</v>
      </c>
      <c r="F49" s="88" t="s">
        <v>225</v>
      </c>
      <c r="G49" s="91" t="s">
        <v>142</v>
      </c>
      <c r="H49" s="91">
        <v>47674</v>
      </c>
      <c r="I49" s="316" t="s">
        <v>7</v>
      </c>
      <c r="J49" s="220">
        <v>42330</v>
      </c>
      <c r="K49" s="212">
        <v>91</v>
      </c>
      <c r="L49" s="308">
        <f>IF(K49&lt;&gt;"",INDEX(ฐาน!$J$4:$M$44,MATCH(INT(K49),ฐาน!$J$4:$J$44,0),2),"")</f>
        <v>3.05</v>
      </c>
      <c r="M49" s="309" t="str">
        <f>IF(L49&lt;&gt;"",INDEX(ฐาน!$J$4:$M$45,MATCH(L49,ฐาน!$K$4:$K$45,0),4),"")</f>
        <v>ดีเด่น</v>
      </c>
      <c r="N49" s="310">
        <f>IF(I49&lt;&gt;"",INDEX(ฐาน!$A$4:$F$9,MATCH(I49,ฐาน!$A$4:$A$9,0),IF(J49&gt;=INDEX(ฐาน!$A$4:$F$9,MATCH(I49,ฐาน!$A$4:$A$9,0),3),6,5)),"")</f>
        <v>49330</v>
      </c>
      <c r="O49" s="311">
        <f>IF(I49&lt;&gt;"",IF(J49&gt;=INDEX(ฐาน!$A$4:$G$9,MATCH(I49,ฐาน!$A$4:$A$9,0),4),INDEX(ฐาน!$A$4:$G$9,MATCH(I49,ฐาน!$A$4:$A$9,0),7),INDEX(ฐาน!$A$4:$G$9,MATCH(I49,ฐาน!$A$4:$A$9,0),4)),"")</f>
        <v>58390</v>
      </c>
      <c r="P49" s="312">
        <f>IF(M49&lt;&gt;ฐาน!$M$45,IF(L49&lt;&gt;"",($L49*$N49/100),0),0)</f>
        <v>1504.5650000000001</v>
      </c>
      <c r="Q49" s="311">
        <f>IF(M49&lt;&gt;ฐาน!$M$45,IF(L49&lt;&gt;"",ROUNDUP(($L49*$N49/100),-1),0),0)</f>
        <v>1510</v>
      </c>
      <c r="R49" s="311">
        <f t="shared" si="0"/>
        <v>1510</v>
      </c>
      <c r="S49" s="313">
        <f t="shared" si="1"/>
        <v>0</v>
      </c>
      <c r="T49" s="314">
        <f>IF(M49&lt;&gt;ฐาน!$M$45,IF(S49&lt;&gt;"",S49+R49,0),0)</f>
        <v>1510</v>
      </c>
      <c r="U49" s="311">
        <f>IF(M49&lt;&gt;ฐาน!$M$45,IF(S49=0,J49+T49,O49),J49)</f>
        <v>43840</v>
      </c>
      <c r="V49" s="98"/>
    </row>
    <row r="50" spans="1:22" x14ac:dyDescent="0.35">
      <c r="A50" s="93">
        <v>42</v>
      </c>
      <c r="B50" s="97">
        <v>3670300228952</v>
      </c>
      <c r="C50" s="98" t="s">
        <v>267</v>
      </c>
      <c r="D50" s="91" t="s">
        <v>41</v>
      </c>
      <c r="E50" s="223" t="s">
        <v>100</v>
      </c>
      <c r="F50" s="88" t="s">
        <v>225</v>
      </c>
      <c r="G50" s="91" t="s">
        <v>143</v>
      </c>
      <c r="H50" s="91">
        <v>47676</v>
      </c>
      <c r="I50" s="316" t="s">
        <v>7</v>
      </c>
      <c r="J50" s="220">
        <v>42330</v>
      </c>
      <c r="K50" s="212">
        <v>91</v>
      </c>
      <c r="L50" s="308">
        <f>IF(K50&lt;&gt;"",INDEX(ฐาน!$J$4:$M$44,MATCH(INT(K50),ฐาน!$J$4:$J$44,0),2),"")</f>
        <v>3.05</v>
      </c>
      <c r="M50" s="309" t="str">
        <f>IF(L50&lt;&gt;"",INDEX(ฐาน!$J$4:$M$45,MATCH(L50,ฐาน!$K$4:$K$45,0),4),"")</f>
        <v>ดีเด่น</v>
      </c>
      <c r="N50" s="310">
        <f>IF(I50&lt;&gt;"",INDEX(ฐาน!$A$4:$F$9,MATCH(I50,ฐาน!$A$4:$A$9,0),IF(J50&gt;=INDEX(ฐาน!$A$4:$F$9,MATCH(I50,ฐาน!$A$4:$A$9,0),3),6,5)),"")</f>
        <v>49330</v>
      </c>
      <c r="O50" s="311">
        <f>IF(I50&lt;&gt;"",IF(J50&gt;=INDEX(ฐาน!$A$4:$G$9,MATCH(I50,ฐาน!$A$4:$A$9,0),4),INDEX(ฐาน!$A$4:$G$9,MATCH(I50,ฐาน!$A$4:$A$9,0),7),INDEX(ฐาน!$A$4:$G$9,MATCH(I50,ฐาน!$A$4:$A$9,0),4)),"")</f>
        <v>58390</v>
      </c>
      <c r="P50" s="312">
        <f>IF(M50&lt;&gt;ฐาน!$M$45,IF(L50&lt;&gt;"",($L50*$N50/100),0),0)</f>
        <v>1504.5650000000001</v>
      </c>
      <c r="Q50" s="311">
        <f>IF(M50&lt;&gt;ฐาน!$M$45,IF(L50&lt;&gt;"",ROUNDUP(($L50*$N50/100),-1),0),0)</f>
        <v>1510</v>
      </c>
      <c r="R50" s="311">
        <f t="shared" si="0"/>
        <v>1510</v>
      </c>
      <c r="S50" s="313">
        <f t="shared" si="1"/>
        <v>0</v>
      </c>
      <c r="T50" s="314">
        <f>IF(M50&lt;&gt;ฐาน!$M$45,IF(S50&lt;&gt;"",S50+R50,0),0)</f>
        <v>1510</v>
      </c>
      <c r="U50" s="311">
        <f>IF(M50&lt;&gt;ฐาน!$M$45,IF(S50=0,J50+T50,O50),J50)</f>
        <v>43840</v>
      </c>
      <c r="V50" s="98"/>
    </row>
    <row r="51" spans="1:22" x14ac:dyDescent="0.35">
      <c r="A51" s="93">
        <v>43</v>
      </c>
      <c r="B51" s="84">
        <v>3679800123694</v>
      </c>
      <c r="C51" s="98" t="s">
        <v>268</v>
      </c>
      <c r="D51" s="91" t="s">
        <v>41</v>
      </c>
      <c r="E51" s="223" t="s">
        <v>100</v>
      </c>
      <c r="F51" s="88" t="s">
        <v>225</v>
      </c>
      <c r="G51" s="91" t="s">
        <v>144</v>
      </c>
      <c r="H51" s="91">
        <v>47678</v>
      </c>
      <c r="I51" s="316" t="s">
        <v>7</v>
      </c>
      <c r="J51" s="220">
        <v>36480</v>
      </c>
      <c r="K51" s="212">
        <v>91</v>
      </c>
      <c r="L51" s="308">
        <f>IF(K51&lt;&gt;"",INDEX(ฐาน!$J$4:$M$44,MATCH(INT(K51),ฐาน!$J$4:$J$44,0),2),"")</f>
        <v>3.05</v>
      </c>
      <c r="M51" s="309" t="str">
        <f>IF(L51&lt;&gt;"",INDEX(ฐาน!$J$4:$M$45,MATCH(L51,ฐาน!$K$4:$K$45,0),4),"")</f>
        <v>ดีเด่น</v>
      </c>
      <c r="N51" s="310">
        <f>IF(I51&lt;&gt;"",INDEX(ฐาน!$A$4:$F$9,MATCH(I51,ฐาน!$A$4:$A$9,0),IF(J51&gt;=INDEX(ฐาน!$A$4:$F$9,MATCH(I51,ฐาน!$A$4:$A$9,0),3),6,5)),"")</f>
        <v>37200</v>
      </c>
      <c r="O51" s="311">
        <f>IF(I51&lt;&gt;"",IF(J51&gt;=INDEX(ฐาน!$A$4:$G$9,MATCH(I51,ฐาน!$A$4:$A$9,0),4),INDEX(ฐาน!$A$4:$G$9,MATCH(I51,ฐาน!$A$4:$A$9,0),7),INDEX(ฐาน!$A$4:$G$9,MATCH(I51,ฐาน!$A$4:$A$9,0),4)),"")</f>
        <v>58390</v>
      </c>
      <c r="P51" s="312">
        <f>IF(M51&lt;&gt;ฐาน!$M$45,IF(L51&lt;&gt;"",($L51*$N51/100),0),0)</f>
        <v>1134.5999999999999</v>
      </c>
      <c r="Q51" s="311">
        <f>IF(M51&lt;&gt;ฐาน!$M$45,IF(L51&lt;&gt;"",ROUNDUP(($L51*$N51/100),-1),0),0)</f>
        <v>1140</v>
      </c>
      <c r="R51" s="311">
        <f t="shared" si="0"/>
        <v>1140</v>
      </c>
      <c r="S51" s="313">
        <f t="shared" si="1"/>
        <v>0</v>
      </c>
      <c r="T51" s="314">
        <f>IF(M51&lt;&gt;ฐาน!$M$45,IF(S51&lt;&gt;"",S51+R51,0),0)</f>
        <v>1140</v>
      </c>
      <c r="U51" s="311">
        <f>IF(M51&lt;&gt;ฐาน!$M$45,IF(S51=0,J51+T51,O51),J51)</f>
        <v>37620</v>
      </c>
      <c r="V51" s="98"/>
    </row>
    <row r="52" spans="1:22" x14ac:dyDescent="0.35">
      <c r="A52" s="93">
        <v>44</v>
      </c>
      <c r="B52" s="97">
        <v>3670300305566</v>
      </c>
      <c r="C52" s="98" t="s">
        <v>269</v>
      </c>
      <c r="D52" s="91" t="s">
        <v>41</v>
      </c>
      <c r="E52" s="89" t="s">
        <v>100</v>
      </c>
      <c r="F52" s="88" t="s">
        <v>225</v>
      </c>
      <c r="G52" s="95" t="s">
        <v>145</v>
      </c>
      <c r="H52" s="91">
        <v>47689</v>
      </c>
      <c r="I52" s="88" t="s">
        <v>7</v>
      </c>
      <c r="J52" s="92">
        <v>55720</v>
      </c>
      <c r="K52" s="212">
        <v>91</v>
      </c>
      <c r="L52" s="308">
        <f>IF(K52&lt;&gt;"",INDEX(ฐาน!$J$4:$M$44,MATCH(INT(K52),ฐาน!$J$4:$J$44,0),2),"")</f>
        <v>3.05</v>
      </c>
      <c r="M52" s="309" t="str">
        <f>IF(L52&lt;&gt;"",INDEX(ฐาน!$J$4:$M$45,MATCH(L52,ฐาน!$K$4:$K$45,0),4),"")</f>
        <v>ดีเด่น</v>
      </c>
      <c r="N52" s="310">
        <f>IF(I52&lt;&gt;"",INDEX(ฐาน!$A$4:$F$9,MATCH(I52,ฐาน!$A$4:$A$9,0),IF(J52&gt;=INDEX(ฐาน!$A$4:$F$9,MATCH(I52,ฐาน!$A$4:$A$9,0),3),6,5)),"")</f>
        <v>49330</v>
      </c>
      <c r="O52" s="311">
        <f>IF(I52&lt;&gt;"",IF(J52&gt;=INDEX(ฐาน!$A$4:$G$9,MATCH(I52,ฐาน!$A$4:$A$9,0),4),INDEX(ฐาน!$A$4:$G$9,MATCH(I52,ฐาน!$A$4:$A$9,0),7),INDEX(ฐาน!$A$4:$G$9,MATCH(I52,ฐาน!$A$4:$A$9,0),4)),"")</f>
        <v>58390</v>
      </c>
      <c r="P52" s="312">
        <f>IF(M52&lt;&gt;ฐาน!$M$45,IF(L52&lt;&gt;"",($L52*$N52/100),0),0)</f>
        <v>1504.5650000000001</v>
      </c>
      <c r="Q52" s="311">
        <f>IF(M52&lt;&gt;ฐาน!$M$45,IF(L52&lt;&gt;"",ROUNDUP(($L52*$N52/100),-1),0),0)</f>
        <v>1510</v>
      </c>
      <c r="R52" s="311">
        <f t="shared" si="0"/>
        <v>1510</v>
      </c>
      <c r="S52" s="313">
        <f t="shared" si="1"/>
        <v>0</v>
      </c>
      <c r="T52" s="314">
        <f>IF(M52&lt;&gt;ฐาน!$M$45,IF(S52&lt;&gt;"",S52+R52,0),0)</f>
        <v>1510</v>
      </c>
      <c r="U52" s="311">
        <f>IF(M52&lt;&gt;ฐาน!$M$45,IF(S52=0,J52+T52,O52),J52)</f>
        <v>57230</v>
      </c>
      <c r="V52" s="98"/>
    </row>
    <row r="53" spans="1:22" x14ac:dyDescent="0.35">
      <c r="A53" s="93">
        <v>45</v>
      </c>
      <c r="B53" s="172">
        <v>3670300320328</v>
      </c>
      <c r="C53" s="98" t="s">
        <v>270</v>
      </c>
      <c r="D53" s="91" t="s">
        <v>41</v>
      </c>
      <c r="E53" s="89" t="s">
        <v>100</v>
      </c>
      <c r="F53" s="88" t="s">
        <v>225</v>
      </c>
      <c r="G53" s="91" t="s">
        <v>146</v>
      </c>
      <c r="H53" s="91">
        <v>47690</v>
      </c>
      <c r="I53" s="88" t="s">
        <v>7</v>
      </c>
      <c r="J53" s="92">
        <v>49420</v>
      </c>
      <c r="K53" s="212">
        <v>91</v>
      </c>
      <c r="L53" s="308">
        <f>IF(K53&lt;&gt;"",INDEX(ฐาน!$J$4:$M$44,MATCH(INT(K53),ฐาน!$J$4:$J$44,0),2),"")</f>
        <v>3.05</v>
      </c>
      <c r="M53" s="309" t="str">
        <f>IF(L53&lt;&gt;"",INDEX(ฐาน!$J$4:$M$45,MATCH(L53,ฐาน!$K$4:$K$45,0),4),"")</f>
        <v>ดีเด่น</v>
      </c>
      <c r="N53" s="310">
        <f>IF(I53&lt;&gt;"",INDEX(ฐาน!$A$4:$F$9,MATCH(I53,ฐาน!$A$4:$A$9,0),IF(J53&gt;=INDEX(ฐาน!$A$4:$F$9,MATCH(I53,ฐาน!$A$4:$A$9,0),3),6,5)),"")</f>
        <v>49330</v>
      </c>
      <c r="O53" s="311">
        <f>IF(I53&lt;&gt;"",IF(J53&gt;=INDEX(ฐาน!$A$4:$G$9,MATCH(I53,ฐาน!$A$4:$A$9,0),4),INDEX(ฐาน!$A$4:$G$9,MATCH(I53,ฐาน!$A$4:$A$9,0),7),INDEX(ฐาน!$A$4:$G$9,MATCH(I53,ฐาน!$A$4:$A$9,0),4)),"")</f>
        <v>58390</v>
      </c>
      <c r="P53" s="312">
        <f>IF(M53&lt;&gt;ฐาน!$M$45,IF(L53&lt;&gt;"",($L53*$N53/100),0),0)</f>
        <v>1504.5650000000001</v>
      </c>
      <c r="Q53" s="311">
        <f>IF(M53&lt;&gt;ฐาน!$M$45,IF(L53&lt;&gt;"",ROUNDUP(($L53*$N53/100),-1),0),0)</f>
        <v>1510</v>
      </c>
      <c r="R53" s="311">
        <f t="shared" si="0"/>
        <v>1510</v>
      </c>
      <c r="S53" s="313">
        <f t="shared" si="1"/>
        <v>0</v>
      </c>
      <c r="T53" s="314">
        <f>IF(M53&lt;&gt;ฐาน!$M$45,IF(S53&lt;&gt;"",S53+R53,0),0)</f>
        <v>1510</v>
      </c>
      <c r="U53" s="311">
        <f>IF(M53&lt;&gt;ฐาน!$M$45,IF(S53=0,J53+T53,O53),J53)</f>
        <v>50930</v>
      </c>
      <c r="V53" s="98"/>
    </row>
    <row r="54" spans="1:22" x14ac:dyDescent="0.35">
      <c r="A54" s="93">
        <v>46</v>
      </c>
      <c r="B54" s="173">
        <v>3670300522401</v>
      </c>
      <c r="C54" s="98" t="s">
        <v>271</v>
      </c>
      <c r="D54" s="91" t="s">
        <v>41</v>
      </c>
      <c r="E54" s="89" t="s">
        <v>100</v>
      </c>
      <c r="F54" s="88" t="s">
        <v>225</v>
      </c>
      <c r="G54" s="91" t="s">
        <v>147</v>
      </c>
      <c r="H54" s="91">
        <v>47695</v>
      </c>
      <c r="I54" s="88" t="s">
        <v>7</v>
      </c>
      <c r="J54" s="92">
        <v>43080</v>
      </c>
      <c r="K54" s="212">
        <v>91</v>
      </c>
      <c r="L54" s="308">
        <f>IF(K54&lt;&gt;"",INDEX(ฐาน!$J$4:$M$44,MATCH(INT(K54),ฐาน!$J$4:$J$44,0),2),"")</f>
        <v>3.05</v>
      </c>
      <c r="M54" s="309" t="str">
        <f>IF(L54&lt;&gt;"",INDEX(ฐาน!$J$4:$M$45,MATCH(L54,ฐาน!$K$4:$K$45,0),4),"")</f>
        <v>ดีเด่น</v>
      </c>
      <c r="N54" s="310">
        <f>IF(I54&lt;&gt;"",INDEX(ฐาน!$A$4:$F$9,MATCH(I54,ฐาน!$A$4:$A$9,0),IF(J54&gt;=INDEX(ฐาน!$A$4:$F$9,MATCH(I54,ฐาน!$A$4:$A$9,0),3),6,5)),"")</f>
        <v>49330</v>
      </c>
      <c r="O54" s="311">
        <f>IF(I54&lt;&gt;"",IF(J54&gt;=INDEX(ฐาน!$A$4:$G$9,MATCH(I54,ฐาน!$A$4:$A$9,0),4),INDEX(ฐาน!$A$4:$G$9,MATCH(I54,ฐาน!$A$4:$A$9,0),7),INDEX(ฐาน!$A$4:$G$9,MATCH(I54,ฐาน!$A$4:$A$9,0),4)),"")</f>
        <v>58390</v>
      </c>
      <c r="P54" s="312">
        <f>IF(M54&lt;&gt;ฐาน!$M$45,IF(L54&lt;&gt;"",($L54*$N54/100),0),0)</f>
        <v>1504.5650000000001</v>
      </c>
      <c r="Q54" s="311">
        <f>IF(M54&lt;&gt;ฐาน!$M$45,IF(L54&lt;&gt;"",ROUNDUP(($L54*$N54/100),-1),0),0)</f>
        <v>1510</v>
      </c>
      <c r="R54" s="311">
        <f t="shared" si="0"/>
        <v>1510</v>
      </c>
      <c r="S54" s="313">
        <f t="shared" si="1"/>
        <v>0</v>
      </c>
      <c r="T54" s="314">
        <f>IF(M54&lt;&gt;ฐาน!$M$45,IF(S54&lt;&gt;"",S54+R54,0),0)</f>
        <v>1510</v>
      </c>
      <c r="U54" s="311">
        <f>IF(M54&lt;&gt;ฐาน!$M$45,IF(S54=0,J54+T54,O54),J54)</f>
        <v>44590</v>
      </c>
      <c r="V54" s="98"/>
    </row>
    <row r="55" spans="1:22" x14ac:dyDescent="0.35">
      <c r="A55" s="93">
        <v>47</v>
      </c>
      <c r="B55" s="84">
        <v>3670300444809</v>
      </c>
      <c r="C55" s="98" t="s">
        <v>272</v>
      </c>
      <c r="D55" s="91" t="s">
        <v>41</v>
      </c>
      <c r="E55" s="89" t="s">
        <v>100</v>
      </c>
      <c r="F55" s="88" t="s">
        <v>225</v>
      </c>
      <c r="G55" s="91" t="s">
        <v>148</v>
      </c>
      <c r="H55" s="91">
        <v>47696</v>
      </c>
      <c r="I55" s="88" t="s">
        <v>7</v>
      </c>
      <c r="J55" s="94">
        <v>41580</v>
      </c>
      <c r="K55" s="212">
        <v>91</v>
      </c>
      <c r="L55" s="308">
        <f>IF(K55&lt;&gt;"",INDEX(ฐาน!$J$4:$M$44,MATCH(INT(K55),ฐาน!$J$4:$J$44,0),2),"")</f>
        <v>3.05</v>
      </c>
      <c r="M55" s="309" t="str">
        <f>IF(L55&lt;&gt;"",INDEX(ฐาน!$J$4:$M$45,MATCH(L55,ฐาน!$K$4:$K$45,0),4),"")</f>
        <v>ดีเด่น</v>
      </c>
      <c r="N55" s="310">
        <f>IF(I55&lt;&gt;"",INDEX(ฐาน!$A$4:$F$9,MATCH(I55,ฐาน!$A$4:$A$9,0),IF(J55&gt;=INDEX(ฐาน!$A$4:$F$9,MATCH(I55,ฐาน!$A$4:$A$9,0),3),6,5)),"")</f>
        <v>49330</v>
      </c>
      <c r="O55" s="311">
        <f>IF(I55&lt;&gt;"",IF(J55&gt;=INDEX(ฐาน!$A$4:$G$9,MATCH(I55,ฐาน!$A$4:$A$9,0),4),INDEX(ฐาน!$A$4:$G$9,MATCH(I55,ฐาน!$A$4:$A$9,0),7),INDEX(ฐาน!$A$4:$G$9,MATCH(I55,ฐาน!$A$4:$A$9,0),4)),"")</f>
        <v>58390</v>
      </c>
      <c r="P55" s="312">
        <f>IF(M55&lt;&gt;ฐาน!$M$45,IF(L55&lt;&gt;"",($L55*$N55/100),0),0)</f>
        <v>1504.5650000000001</v>
      </c>
      <c r="Q55" s="311">
        <f>IF(M55&lt;&gt;ฐาน!$M$45,IF(L55&lt;&gt;"",ROUNDUP(($L55*$N55/100),-1),0),0)</f>
        <v>1510</v>
      </c>
      <c r="R55" s="311">
        <f t="shared" si="0"/>
        <v>1510</v>
      </c>
      <c r="S55" s="313">
        <f t="shared" si="1"/>
        <v>0</v>
      </c>
      <c r="T55" s="314">
        <f>IF(M55&lt;&gt;ฐาน!$M$45,IF(S55&lt;&gt;"",S55+R55,0),0)</f>
        <v>1510</v>
      </c>
      <c r="U55" s="311">
        <f>IF(M55&lt;&gt;ฐาน!$M$45,IF(S55=0,J55+T55,O55),J55)</f>
        <v>43090</v>
      </c>
      <c r="V55" s="98"/>
    </row>
    <row r="56" spans="1:22" x14ac:dyDescent="0.35">
      <c r="A56" s="93">
        <v>48</v>
      </c>
      <c r="B56" s="84">
        <v>3670101488008</v>
      </c>
      <c r="C56" s="98" t="s">
        <v>273</v>
      </c>
      <c r="D56" s="91" t="s">
        <v>41</v>
      </c>
      <c r="E56" s="89" t="s">
        <v>100</v>
      </c>
      <c r="F56" s="88" t="s">
        <v>225</v>
      </c>
      <c r="G56" s="91" t="s">
        <v>149</v>
      </c>
      <c r="H56" s="91">
        <v>47697</v>
      </c>
      <c r="I56" s="88" t="s">
        <v>7</v>
      </c>
      <c r="J56" s="92">
        <v>49420</v>
      </c>
      <c r="K56" s="212">
        <v>91</v>
      </c>
      <c r="L56" s="308">
        <f>IF(K56&lt;&gt;"",INDEX(ฐาน!$J$4:$M$44,MATCH(INT(K56),ฐาน!$J$4:$J$44,0),2),"")</f>
        <v>3.05</v>
      </c>
      <c r="M56" s="309" t="str">
        <f>IF(L56&lt;&gt;"",INDEX(ฐาน!$J$4:$M$45,MATCH(L56,ฐาน!$K$4:$K$45,0),4),"")</f>
        <v>ดีเด่น</v>
      </c>
      <c r="N56" s="310">
        <f>IF(I56&lt;&gt;"",INDEX(ฐาน!$A$4:$F$9,MATCH(I56,ฐาน!$A$4:$A$9,0),IF(J56&gt;=INDEX(ฐาน!$A$4:$F$9,MATCH(I56,ฐาน!$A$4:$A$9,0),3),6,5)),"")</f>
        <v>49330</v>
      </c>
      <c r="O56" s="311">
        <f>IF(I56&lt;&gt;"",IF(J56&gt;=INDEX(ฐาน!$A$4:$G$9,MATCH(I56,ฐาน!$A$4:$A$9,0),4),INDEX(ฐาน!$A$4:$G$9,MATCH(I56,ฐาน!$A$4:$A$9,0),7),INDEX(ฐาน!$A$4:$G$9,MATCH(I56,ฐาน!$A$4:$A$9,0),4)),"")</f>
        <v>58390</v>
      </c>
      <c r="P56" s="312">
        <f>IF(M56&lt;&gt;ฐาน!$M$45,IF(L56&lt;&gt;"",($L56*$N56/100),0),0)</f>
        <v>1504.5650000000001</v>
      </c>
      <c r="Q56" s="311">
        <f>IF(M56&lt;&gt;ฐาน!$M$45,IF(L56&lt;&gt;"",ROUNDUP(($L56*$N56/100),-1),0),0)</f>
        <v>1510</v>
      </c>
      <c r="R56" s="311">
        <f t="shared" si="0"/>
        <v>1510</v>
      </c>
      <c r="S56" s="313">
        <f t="shared" si="1"/>
        <v>0</v>
      </c>
      <c r="T56" s="314">
        <f>IF(M56&lt;&gt;ฐาน!$M$45,IF(S56&lt;&gt;"",S56+R56,0),0)</f>
        <v>1510</v>
      </c>
      <c r="U56" s="311">
        <f>IF(M56&lt;&gt;ฐาน!$M$45,IF(S56=0,J56+T56,O56),J56)</f>
        <v>50930</v>
      </c>
      <c r="V56" s="98"/>
    </row>
    <row r="57" spans="1:22" x14ac:dyDescent="0.35">
      <c r="A57" s="93">
        <v>49</v>
      </c>
      <c r="B57" s="84">
        <v>3671000172219</v>
      </c>
      <c r="C57" s="98" t="s">
        <v>274</v>
      </c>
      <c r="D57" s="91" t="s">
        <v>41</v>
      </c>
      <c r="E57" s="89" t="s">
        <v>100</v>
      </c>
      <c r="F57" s="88" t="s">
        <v>225</v>
      </c>
      <c r="G57" s="91" t="s">
        <v>150</v>
      </c>
      <c r="H57" s="91">
        <v>47700</v>
      </c>
      <c r="I57" s="88" t="s">
        <v>7</v>
      </c>
      <c r="J57" s="94">
        <v>40860</v>
      </c>
      <c r="K57" s="212">
        <v>91</v>
      </c>
      <c r="L57" s="308">
        <f>IF(K57&lt;&gt;"",INDEX(ฐาน!$J$4:$M$44,MATCH(INT(K57),ฐาน!$J$4:$J$44,0),2),"")</f>
        <v>3.05</v>
      </c>
      <c r="M57" s="309" t="str">
        <f>IF(L57&lt;&gt;"",INDEX(ฐาน!$J$4:$M$45,MATCH(L57,ฐาน!$K$4:$K$45,0),4),"")</f>
        <v>ดีเด่น</v>
      </c>
      <c r="N57" s="310">
        <f>IF(I57&lt;&gt;"",INDEX(ฐาน!$A$4:$F$9,MATCH(I57,ฐาน!$A$4:$A$9,0),IF(J57&gt;=INDEX(ฐาน!$A$4:$F$9,MATCH(I57,ฐาน!$A$4:$A$9,0),3),6,5)),"")</f>
        <v>49330</v>
      </c>
      <c r="O57" s="311">
        <f>IF(I57&lt;&gt;"",IF(J57&gt;=INDEX(ฐาน!$A$4:$G$9,MATCH(I57,ฐาน!$A$4:$A$9,0),4),INDEX(ฐาน!$A$4:$G$9,MATCH(I57,ฐาน!$A$4:$A$9,0),7),INDEX(ฐาน!$A$4:$G$9,MATCH(I57,ฐาน!$A$4:$A$9,0),4)),"")</f>
        <v>58390</v>
      </c>
      <c r="P57" s="312">
        <f>IF(M57&lt;&gt;ฐาน!$M$45,IF(L57&lt;&gt;"",($L57*$N57/100),0),0)</f>
        <v>1504.5650000000001</v>
      </c>
      <c r="Q57" s="311">
        <f>IF(M57&lt;&gt;ฐาน!$M$45,IF(L57&lt;&gt;"",ROUNDUP(($L57*$N57/100),-1),0),0)</f>
        <v>1510</v>
      </c>
      <c r="R57" s="311">
        <f t="shared" si="0"/>
        <v>1510</v>
      </c>
      <c r="S57" s="313">
        <f t="shared" si="1"/>
        <v>0</v>
      </c>
      <c r="T57" s="314">
        <f>IF(M57&lt;&gt;ฐาน!$M$45,IF(S57&lt;&gt;"",S57+R57,0),0)</f>
        <v>1510</v>
      </c>
      <c r="U57" s="311">
        <f>IF(M57&lt;&gt;ฐาน!$M$45,IF(S57=0,J57+T57,O57),J57)</f>
        <v>42370</v>
      </c>
      <c r="V57" s="98"/>
    </row>
    <row r="58" spans="1:22" x14ac:dyDescent="0.35">
      <c r="A58" s="93">
        <v>50</v>
      </c>
      <c r="B58" s="84">
        <v>3670300237391</v>
      </c>
      <c r="C58" s="98" t="s">
        <v>275</v>
      </c>
      <c r="D58" s="91" t="s">
        <v>41</v>
      </c>
      <c r="E58" s="89" t="s">
        <v>102</v>
      </c>
      <c r="F58" s="88" t="s">
        <v>225</v>
      </c>
      <c r="G58" s="91" t="s">
        <v>151</v>
      </c>
      <c r="H58" s="91">
        <v>47710</v>
      </c>
      <c r="I58" s="88" t="s">
        <v>8</v>
      </c>
      <c r="J58" s="94">
        <v>30850</v>
      </c>
      <c r="K58" s="212">
        <v>91</v>
      </c>
      <c r="L58" s="308">
        <f>IF(K58&lt;&gt;"",INDEX(ฐาน!$J$4:$M$44,MATCH(INT(K58),ฐาน!$J$4:$J$44,0),2),"")</f>
        <v>3.05</v>
      </c>
      <c r="M58" s="309" t="str">
        <f>IF(L58&lt;&gt;"",INDEX(ฐาน!$J$4:$M$45,MATCH(L58,ฐาน!$K$4:$K$45,0),4),"")</f>
        <v>ดีเด่น</v>
      </c>
      <c r="N58" s="310">
        <f>IF(I58&lt;&gt;"",INDEX(ฐาน!$A$4:$F$9,MATCH(I58,ฐาน!$A$4:$A$9,0),IF(J58&gt;=INDEX(ฐาน!$A$4:$F$9,MATCH(I58,ฐาน!$A$4:$A$9,0),3),6,5)),"")</f>
        <v>35270</v>
      </c>
      <c r="O58" s="311">
        <f>IF(I58&lt;&gt;"",IF(J58&gt;=INDEX(ฐาน!$A$4:$G$9,MATCH(I58,ฐาน!$A$4:$A$9,0),4),INDEX(ฐาน!$A$4:$G$9,MATCH(I58,ฐาน!$A$4:$A$9,0),7),INDEX(ฐาน!$A$4:$G$9,MATCH(I58,ฐาน!$A$4:$A$9,0),4)),"")</f>
        <v>41620</v>
      </c>
      <c r="P58" s="312">
        <f>IF(M58&lt;&gt;ฐาน!$M$45,IF(L58&lt;&gt;"",($L58*$N58/100),0),0)</f>
        <v>1075.7349999999999</v>
      </c>
      <c r="Q58" s="311">
        <f>IF(M58&lt;&gt;ฐาน!$M$45,IF(L58&lt;&gt;"",ROUNDUP(($L58*$N58/100),-1),0),0)</f>
        <v>1080</v>
      </c>
      <c r="R58" s="311">
        <f t="shared" si="0"/>
        <v>1080</v>
      </c>
      <c r="S58" s="313">
        <f t="shared" si="1"/>
        <v>0</v>
      </c>
      <c r="T58" s="314">
        <f>IF(M58&lt;&gt;ฐาน!$M$45,IF(S58&lt;&gt;"",S58+R58,0),0)</f>
        <v>1080</v>
      </c>
      <c r="U58" s="311">
        <f>IF(M58&lt;&gt;ฐาน!$M$45,IF(S58=0,J58+T58,O58),J58)</f>
        <v>31930</v>
      </c>
      <c r="V58" s="98"/>
    </row>
    <row r="59" spans="1:22" x14ac:dyDescent="0.35">
      <c r="A59" s="93">
        <v>51</v>
      </c>
      <c r="B59" s="84">
        <v>3670300545737</v>
      </c>
      <c r="C59" s="98" t="s">
        <v>276</v>
      </c>
      <c r="D59" s="91" t="s">
        <v>41</v>
      </c>
      <c r="E59" s="89" t="s">
        <v>100</v>
      </c>
      <c r="F59" s="88" t="s">
        <v>225</v>
      </c>
      <c r="G59" s="91" t="s">
        <v>152</v>
      </c>
      <c r="H59" s="91">
        <v>47711</v>
      </c>
      <c r="I59" s="88" t="s">
        <v>7</v>
      </c>
      <c r="J59" s="92">
        <v>53080</v>
      </c>
      <c r="K59" s="212">
        <v>91</v>
      </c>
      <c r="L59" s="308">
        <f>IF(K59&lt;&gt;"",INDEX(ฐาน!$J$4:$M$44,MATCH(INT(K59),ฐาน!$J$4:$J$44,0),2),"")</f>
        <v>3.05</v>
      </c>
      <c r="M59" s="309" t="str">
        <f>IF(L59&lt;&gt;"",INDEX(ฐาน!$J$4:$M$45,MATCH(L59,ฐาน!$K$4:$K$45,0),4),"")</f>
        <v>ดีเด่น</v>
      </c>
      <c r="N59" s="310">
        <f>IF(I59&lt;&gt;"",INDEX(ฐาน!$A$4:$F$9,MATCH(I59,ฐาน!$A$4:$A$9,0),IF(J59&gt;=INDEX(ฐาน!$A$4:$F$9,MATCH(I59,ฐาน!$A$4:$A$9,0),3),6,5)),"")</f>
        <v>49330</v>
      </c>
      <c r="O59" s="311">
        <f>IF(I59&lt;&gt;"",IF(J59&gt;=INDEX(ฐาน!$A$4:$G$9,MATCH(I59,ฐาน!$A$4:$A$9,0),4),INDEX(ฐาน!$A$4:$G$9,MATCH(I59,ฐาน!$A$4:$A$9,0),7),INDEX(ฐาน!$A$4:$G$9,MATCH(I59,ฐาน!$A$4:$A$9,0),4)),"")</f>
        <v>58390</v>
      </c>
      <c r="P59" s="312">
        <f>IF(M59&lt;&gt;ฐาน!$M$45,IF(L59&lt;&gt;"",($L59*$N59/100),0),0)</f>
        <v>1504.5650000000001</v>
      </c>
      <c r="Q59" s="311">
        <f>IF(M59&lt;&gt;ฐาน!$M$45,IF(L59&lt;&gt;"",ROUNDUP(($L59*$N59/100),-1),0),0)</f>
        <v>1510</v>
      </c>
      <c r="R59" s="311">
        <f t="shared" si="0"/>
        <v>1510</v>
      </c>
      <c r="S59" s="313">
        <f t="shared" si="1"/>
        <v>0</v>
      </c>
      <c r="T59" s="314">
        <f>IF(M59&lt;&gt;ฐาน!$M$45,IF(S59&lt;&gt;"",S59+R59,0),0)</f>
        <v>1510</v>
      </c>
      <c r="U59" s="311">
        <f>IF(M59&lt;&gt;ฐาน!$M$45,IF(S59=0,J59+T59,O59),J59)</f>
        <v>54590</v>
      </c>
      <c r="V59" s="98"/>
    </row>
    <row r="60" spans="1:22" x14ac:dyDescent="0.35">
      <c r="A60" s="93">
        <v>52</v>
      </c>
      <c r="B60" s="84">
        <v>3660500576113</v>
      </c>
      <c r="C60" s="98" t="s">
        <v>277</v>
      </c>
      <c r="D60" s="91" t="s">
        <v>41</v>
      </c>
      <c r="E60" s="89" t="s">
        <v>100</v>
      </c>
      <c r="F60" s="88" t="s">
        <v>225</v>
      </c>
      <c r="G60" s="91" t="s">
        <v>153</v>
      </c>
      <c r="H60" s="91">
        <v>47713</v>
      </c>
      <c r="I60" s="88" t="s">
        <v>7</v>
      </c>
      <c r="J60" s="94">
        <v>46760</v>
      </c>
      <c r="K60" s="212">
        <v>91</v>
      </c>
      <c r="L60" s="308">
        <f>IF(K60&lt;&gt;"",INDEX(ฐาน!$J$4:$M$44,MATCH(INT(K60),ฐาน!$J$4:$J$44,0),2),"")</f>
        <v>3.05</v>
      </c>
      <c r="M60" s="309" t="str">
        <f>IF(L60&lt;&gt;"",INDEX(ฐาน!$J$4:$M$45,MATCH(L60,ฐาน!$K$4:$K$45,0),4),"")</f>
        <v>ดีเด่น</v>
      </c>
      <c r="N60" s="310">
        <f>IF(I60&lt;&gt;"",INDEX(ฐาน!$A$4:$F$9,MATCH(I60,ฐาน!$A$4:$A$9,0),IF(J60&gt;=INDEX(ฐาน!$A$4:$F$9,MATCH(I60,ฐาน!$A$4:$A$9,0),3),6,5)),"")</f>
        <v>49330</v>
      </c>
      <c r="O60" s="311">
        <f>IF(I60&lt;&gt;"",IF(J60&gt;=INDEX(ฐาน!$A$4:$G$9,MATCH(I60,ฐาน!$A$4:$A$9,0),4),INDEX(ฐาน!$A$4:$G$9,MATCH(I60,ฐาน!$A$4:$A$9,0),7),INDEX(ฐาน!$A$4:$G$9,MATCH(I60,ฐาน!$A$4:$A$9,0),4)),"")</f>
        <v>58390</v>
      </c>
      <c r="P60" s="312">
        <f>IF(M60&lt;&gt;ฐาน!$M$45,IF(L60&lt;&gt;"",($L60*$N60/100),0),0)</f>
        <v>1504.5650000000001</v>
      </c>
      <c r="Q60" s="311">
        <f>IF(M60&lt;&gt;ฐาน!$M$45,IF(L60&lt;&gt;"",ROUNDUP(($L60*$N60/100),-1),0),0)</f>
        <v>1510</v>
      </c>
      <c r="R60" s="311">
        <f t="shared" si="0"/>
        <v>1510</v>
      </c>
      <c r="S60" s="313">
        <f t="shared" si="1"/>
        <v>0</v>
      </c>
      <c r="T60" s="314">
        <f>IF(M60&lt;&gt;ฐาน!$M$45,IF(S60&lt;&gt;"",S60+R60,0),0)</f>
        <v>1510</v>
      </c>
      <c r="U60" s="311">
        <f>IF(M60&lt;&gt;ฐาน!$M$45,IF(S60=0,J60+T60,O60),J60)</f>
        <v>48270</v>
      </c>
      <c r="V60" s="98"/>
    </row>
    <row r="61" spans="1:22" x14ac:dyDescent="0.35">
      <c r="A61" s="93">
        <v>53</v>
      </c>
      <c r="B61" s="84">
        <v>3670101271700</v>
      </c>
      <c r="C61" s="98" t="s">
        <v>278</v>
      </c>
      <c r="D61" s="91" t="s">
        <v>41</v>
      </c>
      <c r="E61" s="89" t="s">
        <v>100</v>
      </c>
      <c r="F61" s="88" t="s">
        <v>225</v>
      </c>
      <c r="G61" s="91" t="s">
        <v>154</v>
      </c>
      <c r="H61" s="91">
        <v>47715</v>
      </c>
      <c r="I61" s="88" t="s">
        <v>7</v>
      </c>
      <c r="J61" s="92">
        <v>42330</v>
      </c>
      <c r="K61" s="212">
        <v>91</v>
      </c>
      <c r="L61" s="308">
        <f>IF(K61&lt;&gt;"",INDEX(ฐาน!$J$4:$M$44,MATCH(INT(K61),ฐาน!$J$4:$J$44,0),2),"")</f>
        <v>3.05</v>
      </c>
      <c r="M61" s="309" t="str">
        <f>IF(L61&lt;&gt;"",INDEX(ฐาน!$J$4:$M$45,MATCH(L61,ฐาน!$K$4:$K$45,0),4),"")</f>
        <v>ดีเด่น</v>
      </c>
      <c r="N61" s="310">
        <f>IF(I61&lt;&gt;"",INDEX(ฐาน!$A$4:$F$9,MATCH(I61,ฐาน!$A$4:$A$9,0),IF(J61&gt;=INDEX(ฐาน!$A$4:$F$9,MATCH(I61,ฐาน!$A$4:$A$9,0),3),6,5)),"")</f>
        <v>49330</v>
      </c>
      <c r="O61" s="311">
        <f>IF(I61&lt;&gt;"",IF(J61&gt;=INDEX(ฐาน!$A$4:$G$9,MATCH(I61,ฐาน!$A$4:$A$9,0),4),INDEX(ฐาน!$A$4:$G$9,MATCH(I61,ฐาน!$A$4:$A$9,0),7),INDEX(ฐาน!$A$4:$G$9,MATCH(I61,ฐาน!$A$4:$A$9,0),4)),"")</f>
        <v>58390</v>
      </c>
      <c r="P61" s="312">
        <f>IF(M61&lt;&gt;ฐาน!$M$45,IF(L61&lt;&gt;"",($L61*$N61/100),0),0)</f>
        <v>1504.5650000000001</v>
      </c>
      <c r="Q61" s="311">
        <f>IF(M61&lt;&gt;ฐาน!$M$45,IF(L61&lt;&gt;"",ROUNDUP(($L61*$N61/100),-1),0),0)</f>
        <v>1510</v>
      </c>
      <c r="R61" s="311">
        <f t="shared" si="0"/>
        <v>1510</v>
      </c>
      <c r="S61" s="313">
        <f t="shared" si="1"/>
        <v>0</v>
      </c>
      <c r="T61" s="314">
        <f>IF(M61&lt;&gt;ฐาน!$M$45,IF(S61&lt;&gt;"",S61+R61,0),0)</f>
        <v>1510</v>
      </c>
      <c r="U61" s="311">
        <f>IF(M61&lt;&gt;ฐาน!$M$45,IF(S61=0,J61+T61,O61),J61)</f>
        <v>43840</v>
      </c>
      <c r="V61" s="98"/>
    </row>
    <row r="62" spans="1:22" x14ac:dyDescent="0.35">
      <c r="A62" s="93">
        <v>54</v>
      </c>
      <c r="B62" s="84">
        <v>3670100959490</v>
      </c>
      <c r="C62" s="98" t="s">
        <v>279</v>
      </c>
      <c r="D62" s="91" t="s">
        <v>41</v>
      </c>
      <c r="E62" s="89" t="s">
        <v>100</v>
      </c>
      <c r="F62" s="88" t="s">
        <v>225</v>
      </c>
      <c r="G62" s="91" t="s">
        <v>155</v>
      </c>
      <c r="H62" s="91">
        <v>47717</v>
      </c>
      <c r="I62" s="88" t="s">
        <v>7</v>
      </c>
      <c r="J62" s="94">
        <v>61110</v>
      </c>
      <c r="K62" s="212">
        <v>91</v>
      </c>
      <c r="L62" s="308">
        <f>IF(K62&lt;&gt;"",INDEX(ฐาน!$J$4:$M$44,MATCH(INT(K62),ฐาน!$J$4:$J$44,0),2),"")</f>
        <v>3.05</v>
      </c>
      <c r="M62" s="309" t="str">
        <f>IF(L62&lt;&gt;"",INDEX(ฐาน!$J$4:$M$45,MATCH(L62,ฐาน!$K$4:$K$45,0),4),"")</f>
        <v>ดีเด่น</v>
      </c>
      <c r="N62" s="310">
        <f>IF(I62&lt;&gt;"",INDEX(ฐาน!$A$4:$F$9,MATCH(I62,ฐาน!$A$4:$A$9,0),IF(J62&gt;=INDEX(ฐาน!$A$4:$F$9,MATCH(I62,ฐาน!$A$4:$A$9,0),3),6,5)),"")</f>
        <v>49330</v>
      </c>
      <c r="O62" s="311">
        <f>IF(I62&lt;&gt;"",IF(J62&gt;=INDEX(ฐาน!$A$4:$G$9,MATCH(I62,ฐาน!$A$4:$A$9,0),4),INDEX(ฐาน!$A$4:$G$9,MATCH(I62,ฐาน!$A$4:$A$9,0),7),INDEX(ฐาน!$A$4:$G$9,MATCH(I62,ฐาน!$A$4:$A$9,0),4)),"")</f>
        <v>69040</v>
      </c>
      <c r="P62" s="312">
        <f>IF(M62&lt;&gt;ฐาน!$M$45,IF(L62&lt;&gt;"",($L62*$N62/100),0),0)</f>
        <v>1504.5650000000001</v>
      </c>
      <c r="Q62" s="311">
        <f>IF(M62&lt;&gt;ฐาน!$M$45,IF(L62&lt;&gt;"",ROUNDUP(($L62*$N62/100),-1),0),0)</f>
        <v>1510</v>
      </c>
      <c r="R62" s="311">
        <f t="shared" si="0"/>
        <v>1510</v>
      </c>
      <c r="S62" s="313">
        <f t="shared" si="1"/>
        <v>0</v>
      </c>
      <c r="T62" s="314">
        <f>IF(M62&lt;&gt;ฐาน!$M$45,IF(S62&lt;&gt;"",S62+R62,0),0)</f>
        <v>1510</v>
      </c>
      <c r="U62" s="311">
        <f>IF(M62&lt;&gt;ฐาน!$M$45,IF(S62=0,J62+T62,O62),J62)</f>
        <v>62620</v>
      </c>
      <c r="V62" s="98"/>
    </row>
    <row r="63" spans="1:22" x14ac:dyDescent="0.35">
      <c r="A63" s="93">
        <v>55</v>
      </c>
      <c r="B63" s="84">
        <v>3160600052129</v>
      </c>
      <c r="C63" s="98" t="s">
        <v>280</v>
      </c>
      <c r="D63" s="91" t="s">
        <v>41</v>
      </c>
      <c r="E63" s="89" t="s">
        <v>102</v>
      </c>
      <c r="F63" s="88" t="s">
        <v>225</v>
      </c>
      <c r="G63" s="91" t="s">
        <v>156</v>
      </c>
      <c r="H63" s="91">
        <v>47718</v>
      </c>
      <c r="I63" s="88" t="s">
        <v>8</v>
      </c>
      <c r="J63" s="92">
        <v>52940</v>
      </c>
      <c r="K63" s="212">
        <v>91</v>
      </c>
      <c r="L63" s="308">
        <f>IF(K63&lt;&gt;"",INDEX(ฐาน!$J$4:$M$44,MATCH(INT(K63),ฐาน!$J$4:$J$44,0),2),"")</f>
        <v>3.05</v>
      </c>
      <c r="M63" s="309" t="str">
        <f>IF(L63&lt;&gt;"",INDEX(ฐาน!$J$4:$M$45,MATCH(L63,ฐาน!$K$4:$K$45,0),4),"")</f>
        <v>ดีเด่น</v>
      </c>
      <c r="N63" s="310">
        <f>IF(I63&lt;&gt;"",INDEX(ฐาน!$A$4:$F$9,MATCH(I63,ฐาน!$A$4:$A$9,0),IF(J63&gt;=INDEX(ฐาน!$A$4:$F$9,MATCH(I63,ฐาน!$A$4:$A$9,0),3),6,5)),"")</f>
        <v>35270</v>
      </c>
      <c r="O63" s="311">
        <f>IF(I63&lt;&gt;"",IF(J63&gt;=INDEX(ฐาน!$A$4:$G$9,MATCH(I63,ฐาน!$A$4:$A$9,0),4),INDEX(ฐาน!$A$4:$G$9,MATCH(I63,ฐาน!$A$4:$A$9,0),7),INDEX(ฐาน!$A$4:$G$9,MATCH(I63,ฐาน!$A$4:$A$9,0),4)),"")</f>
        <v>58390</v>
      </c>
      <c r="P63" s="312">
        <f>IF(M63&lt;&gt;ฐาน!$M$45,IF(L63&lt;&gt;"",($L63*$N63/100),0),0)</f>
        <v>1075.7349999999999</v>
      </c>
      <c r="Q63" s="311">
        <f>IF(M63&lt;&gt;ฐาน!$M$45,IF(L63&lt;&gt;"",ROUNDUP(($L63*$N63/100),-1),0),0)</f>
        <v>1080</v>
      </c>
      <c r="R63" s="311">
        <f t="shared" si="0"/>
        <v>1080</v>
      </c>
      <c r="S63" s="313">
        <f t="shared" si="1"/>
        <v>0</v>
      </c>
      <c r="T63" s="314">
        <f>IF(M63&lt;&gt;ฐาน!$M$45,IF(S63&lt;&gt;"",S63+R63,0),0)</f>
        <v>1080</v>
      </c>
      <c r="U63" s="311">
        <f>IF(M63&lt;&gt;ฐาน!$M$45,IF(S63=0,J63+T63,O63),J63)</f>
        <v>54020</v>
      </c>
      <c r="V63" s="98"/>
    </row>
    <row r="64" spans="1:22" x14ac:dyDescent="0.35">
      <c r="A64" s="93">
        <v>56</v>
      </c>
      <c r="B64" s="84">
        <v>3670300070780</v>
      </c>
      <c r="C64" s="98" t="s">
        <v>281</v>
      </c>
      <c r="D64" s="91" t="s">
        <v>41</v>
      </c>
      <c r="E64" s="89" t="s">
        <v>100</v>
      </c>
      <c r="F64" s="88" t="s">
        <v>225</v>
      </c>
      <c r="G64" s="91" t="s">
        <v>157</v>
      </c>
      <c r="H64" s="91">
        <v>47719</v>
      </c>
      <c r="I64" s="88" t="s">
        <v>7</v>
      </c>
      <c r="J64" s="94">
        <v>39370</v>
      </c>
      <c r="K64" s="212">
        <v>91</v>
      </c>
      <c r="L64" s="308">
        <f>IF(K64&lt;&gt;"",INDEX(ฐาน!$J$4:$M$44,MATCH(INT(K64),ฐาน!$J$4:$J$44,0),2),"")</f>
        <v>3.05</v>
      </c>
      <c r="M64" s="309" t="str">
        <f>IF(L64&lt;&gt;"",INDEX(ฐาน!$J$4:$M$45,MATCH(L64,ฐาน!$K$4:$K$45,0),4),"")</f>
        <v>ดีเด่น</v>
      </c>
      <c r="N64" s="310">
        <f>IF(I64&lt;&gt;"",INDEX(ฐาน!$A$4:$F$9,MATCH(I64,ฐาน!$A$4:$A$9,0),IF(J64&gt;=INDEX(ฐาน!$A$4:$F$9,MATCH(I64,ฐาน!$A$4:$A$9,0),3),6,5)),"")</f>
        <v>37200</v>
      </c>
      <c r="O64" s="311">
        <f>IF(I64&lt;&gt;"",IF(J64&gt;=INDEX(ฐาน!$A$4:$G$9,MATCH(I64,ฐาน!$A$4:$A$9,0),4),INDEX(ฐาน!$A$4:$G$9,MATCH(I64,ฐาน!$A$4:$A$9,0),7),INDEX(ฐาน!$A$4:$G$9,MATCH(I64,ฐาน!$A$4:$A$9,0),4)),"")</f>
        <v>58390</v>
      </c>
      <c r="P64" s="312">
        <f>IF(M64&lt;&gt;ฐาน!$M$45,IF(L64&lt;&gt;"",($L64*$N64/100),0),0)</f>
        <v>1134.5999999999999</v>
      </c>
      <c r="Q64" s="311">
        <f>IF(M64&lt;&gt;ฐาน!$M$45,IF(L64&lt;&gt;"",ROUNDUP(($L64*$N64/100),-1),0),0)</f>
        <v>1140</v>
      </c>
      <c r="R64" s="311">
        <f t="shared" si="0"/>
        <v>1140</v>
      </c>
      <c r="S64" s="313">
        <f t="shared" si="1"/>
        <v>0</v>
      </c>
      <c r="T64" s="314">
        <f>IF(M64&lt;&gt;ฐาน!$M$45,IF(S64&lt;&gt;"",S64+R64,0),0)</f>
        <v>1140</v>
      </c>
      <c r="U64" s="311">
        <f>IF(M64&lt;&gt;ฐาน!$M$45,IF(S64=0,J64+T64,O64),J64)</f>
        <v>40510</v>
      </c>
      <c r="V64" s="98"/>
    </row>
    <row r="65" spans="1:22" x14ac:dyDescent="0.35">
      <c r="A65" s="93">
        <v>57</v>
      </c>
      <c r="B65" s="97">
        <v>3670300020219</v>
      </c>
      <c r="C65" s="98" t="s">
        <v>282</v>
      </c>
      <c r="D65" s="91" t="s">
        <v>41</v>
      </c>
      <c r="E65" s="89" t="s">
        <v>102</v>
      </c>
      <c r="F65" s="88" t="s">
        <v>225</v>
      </c>
      <c r="G65" s="95" t="s">
        <v>158</v>
      </c>
      <c r="H65" s="91">
        <v>47722</v>
      </c>
      <c r="I65" s="88" t="s">
        <v>8</v>
      </c>
      <c r="J65" s="92">
        <v>53080</v>
      </c>
      <c r="K65" s="212">
        <v>91</v>
      </c>
      <c r="L65" s="308">
        <f>IF(K65&lt;&gt;"",INDEX(ฐาน!$J$4:$M$44,MATCH(INT(K65),ฐาน!$J$4:$J$44,0),2),"")</f>
        <v>3.05</v>
      </c>
      <c r="M65" s="309" t="str">
        <f>IF(L65&lt;&gt;"",INDEX(ฐาน!$J$4:$M$45,MATCH(L65,ฐาน!$K$4:$K$45,0),4),"")</f>
        <v>ดีเด่น</v>
      </c>
      <c r="N65" s="310">
        <f>IF(I65&lt;&gt;"",INDEX(ฐาน!$A$4:$F$9,MATCH(I65,ฐาน!$A$4:$A$9,0),IF(J65&gt;=INDEX(ฐาน!$A$4:$F$9,MATCH(I65,ฐาน!$A$4:$A$9,0),3),6,5)),"")</f>
        <v>35270</v>
      </c>
      <c r="O65" s="311">
        <f>IF(I65&lt;&gt;"",IF(J65&gt;=INDEX(ฐาน!$A$4:$G$9,MATCH(I65,ฐาน!$A$4:$A$9,0),4),INDEX(ฐาน!$A$4:$G$9,MATCH(I65,ฐาน!$A$4:$A$9,0),7),INDEX(ฐาน!$A$4:$G$9,MATCH(I65,ฐาน!$A$4:$A$9,0),4)),"")</f>
        <v>58390</v>
      </c>
      <c r="P65" s="312">
        <f>IF(M65&lt;&gt;ฐาน!$M$45,IF(L65&lt;&gt;"",($L65*$N65/100),0),0)</f>
        <v>1075.7349999999999</v>
      </c>
      <c r="Q65" s="311">
        <f>IF(M65&lt;&gt;ฐาน!$M$45,IF(L65&lt;&gt;"",ROUNDUP(($L65*$N65/100),-1),0),0)</f>
        <v>1080</v>
      </c>
      <c r="R65" s="311">
        <f t="shared" si="0"/>
        <v>1080</v>
      </c>
      <c r="S65" s="313">
        <f t="shared" si="1"/>
        <v>0</v>
      </c>
      <c r="T65" s="314">
        <f>IF(M65&lt;&gt;ฐาน!$M$45,IF(S65&lt;&gt;"",S65+R65,0),0)</f>
        <v>1080</v>
      </c>
      <c r="U65" s="311">
        <f>IF(M65&lt;&gt;ฐาน!$M$45,IF(S65=0,J65+T65,O65),J65)</f>
        <v>54160</v>
      </c>
      <c r="V65" s="98"/>
    </row>
    <row r="66" spans="1:22" x14ac:dyDescent="0.35">
      <c r="A66" s="93">
        <v>58</v>
      </c>
      <c r="B66" s="97">
        <v>3609800053653</v>
      </c>
      <c r="C66" s="98" t="s">
        <v>283</v>
      </c>
      <c r="D66" s="91" t="s">
        <v>41</v>
      </c>
      <c r="E66" s="89" t="s">
        <v>100</v>
      </c>
      <c r="F66" s="88" t="s">
        <v>225</v>
      </c>
      <c r="G66" s="91" t="s">
        <v>159</v>
      </c>
      <c r="H66" s="91">
        <v>47727</v>
      </c>
      <c r="I66" s="88" t="s">
        <v>7</v>
      </c>
      <c r="J66" s="94">
        <v>51170</v>
      </c>
      <c r="K66" s="212">
        <v>91</v>
      </c>
      <c r="L66" s="308">
        <f>IF(K66&lt;&gt;"",INDEX(ฐาน!$J$4:$M$44,MATCH(INT(K66),ฐาน!$J$4:$J$44,0),2),"")</f>
        <v>3.05</v>
      </c>
      <c r="M66" s="309" t="str">
        <f>IF(L66&lt;&gt;"",INDEX(ฐาน!$J$4:$M$45,MATCH(L66,ฐาน!$K$4:$K$45,0),4),"")</f>
        <v>ดีเด่น</v>
      </c>
      <c r="N66" s="310">
        <f>IF(I66&lt;&gt;"",INDEX(ฐาน!$A$4:$F$9,MATCH(I66,ฐาน!$A$4:$A$9,0),IF(J66&gt;=INDEX(ฐาน!$A$4:$F$9,MATCH(I66,ฐาน!$A$4:$A$9,0),3),6,5)),"")</f>
        <v>49330</v>
      </c>
      <c r="O66" s="311">
        <f>IF(I66&lt;&gt;"",IF(J66&gt;=INDEX(ฐาน!$A$4:$G$9,MATCH(I66,ฐาน!$A$4:$A$9,0),4),INDEX(ฐาน!$A$4:$G$9,MATCH(I66,ฐาน!$A$4:$A$9,0),7),INDEX(ฐาน!$A$4:$G$9,MATCH(I66,ฐาน!$A$4:$A$9,0),4)),"")</f>
        <v>58390</v>
      </c>
      <c r="P66" s="312">
        <f>IF(M66&lt;&gt;ฐาน!$M$45,IF(L66&lt;&gt;"",($L66*$N66/100),0),0)</f>
        <v>1504.5650000000001</v>
      </c>
      <c r="Q66" s="311">
        <f>IF(M66&lt;&gt;ฐาน!$M$45,IF(L66&lt;&gt;"",ROUNDUP(($L66*$N66/100),-1),0),0)</f>
        <v>1510</v>
      </c>
      <c r="R66" s="311">
        <f t="shared" si="0"/>
        <v>1510</v>
      </c>
      <c r="S66" s="313">
        <f t="shared" si="1"/>
        <v>0</v>
      </c>
      <c r="T66" s="314">
        <f>IF(M66&lt;&gt;ฐาน!$M$45,IF(S66&lt;&gt;"",S66+R66,0),0)</f>
        <v>1510</v>
      </c>
      <c r="U66" s="311">
        <f>IF(M66&lt;&gt;ฐาน!$M$45,IF(S66=0,J66+T66,O66),J66)</f>
        <v>52680</v>
      </c>
      <c r="V66" s="98"/>
    </row>
    <row r="67" spans="1:22" x14ac:dyDescent="0.35">
      <c r="A67" s="93">
        <v>59</v>
      </c>
      <c r="B67" s="84">
        <v>3679800140351</v>
      </c>
      <c r="C67" s="98" t="s">
        <v>284</v>
      </c>
      <c r="D67" s="91" t="s">
        <v>41</v>
      </c>
      <c r="E67" s="89" t="s">
        <v>100</v>
      </c>
      <c r="F67" s="88" t="s">
        <v>225</v>
      </c>
      <c r="G67" s="91" t="s">
        <v>160</v>
      </c>
      <c r="H67" s="91">
        <v>47739</v>
      </c>
      <c r="I67" s="88" t="s">
        <v>7</v>
      </c>
      <c r="J67" s="92">
        <v>58390</v>
      </c>
      <c r="K67" s="212">
        <v>91</v>
      </c>
      <c r="L67" s="308">
        <f>IF(K67&lt;&gt;"",INDEX(ฐาน!$J$4:$M$44,MATCH(INT(K67),ฐาน!$J$4:$J$44,0),2),"")</f>
        <v>3.05</v>
      </c>
      <c r="M67" s="309" t="str">
        <f>IF(L67&lt;&gt;"",INDEX(ฐาน!$J$4:$M$45,MATCH(L67,ฐาน!$K$4:$K$45,0),4),"")</f>
        <v>ดีเด่น</v>
      </c>
      <c r="N67" s="310">
        <f>IF(I67&lt;&gt;"",INDEX(ฐาน!$A$4:$F$9,MATCH(I67,ฐาน!$A$4:$A$9,0),IF(J67&gt;=INDEX(ฐาน!$A$4:$F$9,MATCH(I67,ฐาน!$A$4:$A$9,0),3),6,5)),"")</f>
        <v>49330</v>
      </c>
      <c r="O67" s="311">
        <f>IF(I67&lt;&gt;"",IF(J67&gt;=INDEX(ฐาน!$A$4:$G$9,MATCH(I67,ฐาน!$A$4:$A$9,0),4),INDEX(ฐาน!$A$4:$G$9,MATCH(I67,ฐาน!$A$4:$A$9,0),7),INDEX(ฐาน!$A$4:$G$9,MATCH(I67,ฐาน!$A$4:$A$9,0),4)),"")</f>
        <v>69040</v>
      </c>
      <c r="P67" s="312">
        <f>IF(M67&lt;&gt;ฐาน!$M$45,IF(L67&lt;&gt;"",($L67*$N67/100),0),0)</f>
        <v>1504.5650000000001</v>
      </c>
      <c r="Q67" s="311">
        <f>IF(M67&lt;&gt;ฐาน!$M$45,IF(L67&lt;&gt;"",ROUNDUP(($L67*$N67/100),-1),0),0)</f>
        <v>1510</v>
      </c>
      <c r="R67" s="311">
        <f t="shared" si="0"/>
        <v>1510</v>
      </c>
      <c r="S67" s="313">
        <f t="shared" si="1"/>
        <v>0</v>
      </c>
      <c r="T67" s="314">
        <f>IF(M67&lt;&gt;ฐาน!$M$45,IF(S67&lt;&gt;"",S67+R67,0),0)</f>
        <v>1510</v>
      </c>
      <c r="U67" s="311">
        <f>IF(M67&lt;&gt;ฐาน!$M$45,IF(S67=0,J67+T67,O67),J67)</f>
        <v>59900</v>
      </c>
      <c r="V67" s="98"/>
    </row>
    <row r="68" spans="1:22" x14ac:dyDescent="0.35">
      <c r="A68" s="93">
        <v>60</v>
      </c>
      <c r="B68" s="84">
        <v>3670301260116</v>
      </c>
      <c r="C68" s="98" t="s">
        <v>285</v>
      </c>
      <c r="D68" s="91" t="s">
        <v>41</v>
      </c>
      <c r="E68" s="89" t="s">
        <v>100</v>
      </c>
      <c r="F68" s="88" t="s">
        <v>225</v>
      </c>
      <c r="G68" s="91" t="s">
        <v>161</v>
      </c>
      <c r="H68" s="91">
        <v>47831</v>
      </c>
      <c r="I68" s="88" t="s">
        <v>7</v>
      </c>
      <c r="J68" s="92">
        <v>43800</v>
      </c>
      <c r="K68" s="212">
        <v>91</v>
      </c>
      <c r="L68" s="308">
        <f>IF(K68&lt;&gt;"",INDEX(ฐาน!$J$4:$M$44,MATCH(INT(K68),ฐาน!$J$4:$J$44,0),2),"")</f>
        <v>3.05</v>
      </c>
      <c r="M68" s="309" t="str">
        <f>IF(L68&lt;&gt;"",INDEX(ฐาน!$J$4:$M$45,MATCH(L68,ฐาน!$K$4:$K$45,0),4),"")</f>
        <v>ดีเด่น</v>
      </c>
      <c r="N68" s="310">
        <f>IF(I68&lt;&gt;"",INDEX(ฐาน!$A$4:$F$9,MATCH(I68,ฐาน!$A$4:$A$9,0),IF(J68&gt;=INDEX(ฐาน!$A$4:$F$9,MATCH(I68,ฐาน!$A$4:$A$9,0),3),6,5)),"")</f>
        <v>49330</v>
      </c>
      <c r="O68" s="311">
        <f>IF(I68&lt;&gt;"",IF(J68&gt;=INDEX(ฐาน!$A$4:$G$9,MATCH(I68,ฐาน!$A$4:$A$9,0),4),INDEX(ฐาน!$A$4:$G$9,MATCH(I68,ฐาน!$A$4:$A$9,0),7),INDEX(ฐาน!$A$4:$G$9,MATCH(I68,ฐาน!$A$4:$A$9,0),4)),"")</f>
        <v>58390</v>
      </c>
      <c r="P68" s="312">
        <f>IF(M68&lt;&gt;ฐาน!$M$45,IF(L68&lt;&gt;"",($L68*$N68/100),0),0)</f>
        <v>1504.5650000000001</v>
      </c>
      <c r="Q68" s="311">
        <f>IF(M68&lt;&gt;ฐาน!$M$45,IF(L68&lt;&gt;"",ROUNDUP(($L68*$N68/100),-1),0),0)</f>
        <v>1510</v>
      </c>
      <c r="R68" s="311">
        <f t="shared" si="0"/>
        <v>1510</v>
      </c>
      <c r="S68" s="313">
        <f t="shared" si="1"/>
        <v>0</v>
      </c>
      <c r="T68" s="314">
        <f>IF(M68&lt;&gt;ฐาน!$M$45,IF(S68&lt;&gt;"",S68+R68,0),0)</f>
        <v>1510</v>
      </c>
      <c r="U68" s="311">
        <f>IF(M68&lt;&gt;ฐาน!$M$45,IF(S68=0,J68+T68,O68),J68)</f>
        <v>45310</v>
      </c>
      <c r="V68" s="98"/>
    </row>
    <row r="69" spans="1:22" x14ac:dyDescent="0.35">
      <c r="A69" s="93">
        <v>61</v>
      </c>
      <c r="B69" s="84">
        <v>3670300556950</v>
      </c>
      <c r="C69" s="98" t="s">
        <v>286</v>
      </c>
      <c r="D69" s="91" t="s">
        <v>41</v>
      </c>
      <c r="E69" s="89" t="s">
        <v>100</v>
      </c>
      <c r="F69" s="88" t="s">
        <v>225</v>
      </c>
      <c r="G69" s="91" t="s">
        <v>162</v>
      </c>
      <c r="H69" s="91">
        <v>47942</v>
      </c>
      <c r="I69" s="88" t="s">
        <v>7</v>
      </c>
      <c r="J69" s="94">
        <v>52060</v>
      </c>
      <c r="K69" s="212">
        <v>91</v>
      </c>
      <c r="L69" s="308">
        <f>IF(K69&lt;&gt;"",INDEX(ฐาน!$J$4:$M$44,MATCH(INT(K69),ฐาน!$J$4:$J$44,0),2),"")</f>
        <v>3.05</v>
      </c>
      <c r="M69" s="309" t="str">
        <f>IF(L69&lt;&gt;"",INDEX(ฐาน!$J$4:$M$45,MATCH(L69,ฐาน!$K$4:$K$45,0),4),"")</f>
        <v>ดีเด่น</v>
      </c>
      <c r="N69" s="310">
        <f>IF(I69&lt;&gt;"",INDEX(ฐาน!$A$4:$F$9,MATCH(I69,ฐาน!$A$4:$A$9,0),IF(J69&gt;=INDEX(ฐาน!$A$4:$F$9,MATCH(I69,ฐาน!$A$4:$A$9,0),3),6,5)),"")</f>
        <v>49330</v>
      </c>
      <c r="O69" s="311">
        <f>IF(I69&lt;&gt;"",IF(J69&gt;=INDEX(ฐาน!$A$4:$G$9,MATCH(I69,ฐาน!$A$4:$A$9,0),4),INDEX(ฐาน!$A$4:$G$9,MATCH(I69,ฐาน!$A$4:$A$9,0),7),INDEX(ฐาน!$A$4:$G$9,MATCH(I69,ฐาน!$A$4:$A$9,0),4)),"")</f>
        <v>58390</v>
      </c>
      <c r="P69" s="312">
        <f>IF(M69&lt;&gt;ฐาน!$M$45,IF(L69&lt;&gt;"",($L69*$N69/100),0),0)</f>
        <v>1504.5650000000001</v>
      </c>
      <c r="Q69" s="311">
        <f>IF(M69&lt;&gt;ฐาน!$M$45,IF(L69&lt;&gt;"",ROUNDUP(($L69*$N69/100),-1),0),0)</f>
        <v>1510</v>
      </c>
      <c r="R69" s="311">
        <f t="shared" si="0"/>
        <v>1510</v>
      </c>
      <c r="S69" s="313">
        <f t="shared" si="1"/>
        <v>0</v>
      </c>
      <c r="T69" s="314">
        <f>IF(M69&lt;&gt;ฐาน!$M$45,IF(S69&lt;&gt;"",S69+R69,0),0)</f>
        <v>1510</v>
      </c>
      <c r="U69" s="311">
        <f>IF(M69&lt;&gt;ฐาน!$M$45,IF(S69=0,J69+T69,O69),J69)</f>
        <v>53570</v>
      </c>
      <c r="V69" s="98"/>
    </row>
    <row r="70" spans="1:22" x14ac:dyDescent="0.35">
      <c r="A70" s="93">
        <v>62</v>
      </c>
      <c r="B70" s="172">
        <v>3569900013581</v>
      </c>
      <c r="C70" s="98" t="s">
        <v>287</v>
      </c>
      <c r="D70" s="91" t="s">
        <v>41</v>
      </c>
      <c r="E70" s="89" t="s">
        <v>100</v>
      </c>
      <c r="F70" s="88" t="s">
        <v>225</v>
      </c>
      <c r="G70" s="91" t="s">
        <v>163</v>
      </c>
      <c r="H70" s="91">
        <v>47944</v>
      </c>
      <c r="I70" s="88" t="s">
        <v>7</v>
      </c>
      <c r="J70" s="92">
        <v>58390</v>
      </c>
      <c r="K70" s="212">
        <v>91</v>
      </c>
      <c r="L70" s="308">
        <f>IF(K70&lt;&gt;"",INDEX(ฐาน!$J$4:$M$44,MATCH(INT(K70),ฐาน!$J$4:$J$44,0),2),"")</f>
        <v>3.05</v>
      </c>
      <c r="M70" s="309" t="str">
        <f>IF(L70&lt;&gt;"",INDEX(ฐาน!$J$4:$M$45,MATCH(L70,ฐาน!$K$4:$K$45,0),4),"")</f>
        <v>ดีเด่น</v>
      </c>
      <c r="N70" s="310">
        <f>IF(I70&lt;&gt;"",INDEX(ฐาน!$A$4:$F$9,MATCH(I70,ฐาน!$A$4:$A$9,0),IF(J70&gt;=INDEX(ฐาน!$A$4:$F$9,MATCH(I70,ฐาน!$A$4:$A$9,0),3),6,5)),"")</f>
        <v>49330</v>
      </c>
      <c r="O70" s="311">
        <f>IF(I70&lt;&gt;"",IF(J70&gt;=INDEX(ฐาน!$A$4:$G$9,MATCH(I70,ฐาน!$A$4:$A$9,0),4),INDEX(ฐาน!$A$4:$G$9,MATCH(I70,ฐาน!$A$4:$A$9,0),7),INDEX(ฐาน!$A$4:$G$9,MATCH(I70,ฐาน!$A$4:$A$9,0),4)),"")</f>
        <v>69040</v>
      </c>
      <c r="P70" s="312">
        <f>IF(M70&lt;&gt;ฐาน!$M$45,IF(L70&lt;&gt;"",($L70*$N70/100),0),0)</f>
        <v>1504.5650000000001</v>
      </c>
      <c r="Q70" s="311">
        <f>IF(M70&lt;&gt;ฐาน!$M$45,IF(L70&lt;&gt;"",ROUNDUP(($L70*$N70/100),-1),0),0)</f>
        <v>1510</v>
      </c>
      <c r="R70" s="311">
        <f t="shared" si="0"/>
        <v>1510</v>
      </c>
      <c r="S70" s="313">
        <f t="shared" si="1"/>
        <v>0</v>
      </c>
      <c r="T70" s="314">
        <f>IF(M70&lt;&gt;ฐาน!$M$45,IF(S70&lt;&gt;"",S70+R70,0),0)</f>
        <v>1510</v>
      </c>
      <c r="U70" s="311">
        <f>IF(M70&lt;&gt;ฐาน!$M$45,IF(S70=0,J70+T70,O70),J70)</f>
        <v>59900</v>
      </c>
      <c r="V70" s="98"/>
    </row>
    <row r="71" spans="1:22" x14ac:dyDescent="0.35">
      <c r="A71" s="93">
        <v>63</v>
      </c>
      <c r="B71" s="84">
        <v>3670300318137</v>
      </c>
      <c r="C71" s="98" t="s">
        <v>288</v>
      </c>
      <c r="D71" s="91" t="s">
        <v>41</v>
      </c>
      <c r="E71" s="89" t="s">
        <v>102</v>
      </c>
      <c r="F71" s="88" t="s">
        <v>225</v>
      </c>
      <c r="G71" s="91" t="s">
        <v>164</v>
      </c>
      <c r="H71" s="91">
        <v>47969</v>
      </c>
      <c r="I71" s="88" t="s">
        <v>8</v>
      </c>
      <c r="J71" s="94">
        <v>39730</v>
      </c>
      <c r="K71" s="212">
        <v>91</v>
      </c>
      <c r="L71" s="308">
        <f>IF(K71&lt;&gt;"",INDEX(ฐาน!$J$4:$M$44,MATCH(INT(K71),ฐาน!$J$4:$J$44,0),2),"")</f>
        <v>3.05</v>
      </c>
      <c r="M71" s="309" t="str">
        <f>IF(L71&lt;&gt;"",INDEX(ฐาน!$J$4:$M$45,MATCH(L71,ฐาน!$K$4:$K$45,0),4),"")</f>
        <v>ดีเด่น</v>
      </c>
      <c r="N71" s="310">
        <f>IF(I71&lt;&gt;"",INDEX(ฐาน!$A$4:$F$9,MATCH(I71,ฐาน!$A$4:$A$9,0),IF(J71&gt;=INDEX(ฐาน!$A$4:$F$9,MATCH(I71,ฐาน!$A$4:$A$9,0),3),6,5)),"")</f>
        <v>35270</v>
      </c>
      <c r="O71" s="311">
        <f>IF(I71&lt;&gt;"",IF(J71&gt;=INDEX(ฐาน!$A$4:$G$9,MATCH(I71,ฐาน!$A$4:$A$9,0),4),INDEX(ฐาน!$A$4:$G$9,MATCH(I71,ฐาน!$A$4:$A$9,0),7),INDEX(ฐาน!$A$4:$G$9,MATCH(I71,ฐาน!$A$4:$A$9,0),4)),"")</f>
        <v>41620</v>
      </c>
      <c r="P71" s="312">
        <f>IF(M71&lt;&gt;ฐาน!$M$45,IF(L71&lt;&gt;"",($L71*$N71/100),0),0)</f>
        <v>1075.7349999999999</v>
      </c>
      <c r="Q71" s="311">
        <f>IF(M71&lt;&gt;ฐาน!$M$45,IF(L71&lt;&gt;"",ROUNDUP(($L71*$N71/100),-1),0),0)</f>
        <v>1080</v>
      </c>
      <c r="R71" s="311">
        <f t="shared" si="0"/>
        <v>1080</v>
      </c>
      <c r="S71" s="313">
        <f t="shared" si="1"/>
        <v>0</v>
      </c>
      <c r="T71" s="314">
        <f>IF(M71&lt;&gt;ฐาน!$M$45,IF(S71&lt;&gt;"",S71+R71,0),0)</f>
        <v>1080</v>
      </c>
      <c r="U71" s="311">
        <f>IF(M71&lt;&gt;ฐาน!$M$45,IF(S71=0,J71+T71,O71),J71)</f>
        <v>40810</v>
      </c>
      <c r="V71" s="98"/>
    </row>
    <row r="72" spans="1:22" x14ac:dyDescent="0.35">
      <c r="A72" s="93">
        <v>64</v>
      </c>
      <c r="B72" s="84">
        <v>3670300119517</v>
      </c>
      <c r="C72" s="98" t="s">
        <v>289</v>
      </c>
      <c r="D72" s="91" t="s">
        <v>41</v>
      </c>
      <c r="E72" s="89" t="s">
        <v>102</v>
      </c>
      <c r="F72" s="88" t="s">
        <v>225</v>
      </c>
      <c r="G72" s="91" t="s">
        <v>165</v>
      </c>
      <c r="H72" s="91">
        <v>47989</v>
      </c>
      <c r="I72" s="88" t="s">
        <v>8</v>
      </c>
      <c r="J72" s="92">
        <v>40990</v>
      </c>
      <c r="K72" s="212">
        <v>91</v>
      </c>
      <c r="L72" s="308">
        <f>IF(K72&lt;&gt;"",INDEX(ฐาน!$J$4:$M$44,MATCH(INT(K72),ฐาน!$J$4:$J$44,0),2),"")</f>
        <v>3.05</v>
      </c>
      <c r="M72" s="309" t="str">
        <f>IF(L72&lt;&gt;"",INDEX(ฐาน!$J$4:$M$45,MATCH(L72,ฐาน!$K$4:$K$45,0),4),"")</f>
        <v>ดีเด่น</v>
      </c>
      <c r="N72" s="310">
        <f>IF(I72&lt;&gt;"",INDEX(ฐาน!$A$4:$F$9,MATCH(I72,ฐาน!$A$4:$A$9,0),IF(J72&gt;=INDEX(ฐาน!$A$4:$F$9,MATCH(I72,ฐาน!$A$4:$A$9,0),3),6,5)),"")</f>
        <v>35270</v>
      </c>
      <c r="O72" s="311">
        <f>IF(I72&lt;&gt;"",IF(J72&gt;=INDEX(ฐาน!$A$4:$G$9,MATCH(I72,ฐาน!$A$4:$A$9,0),4),INDEX(ฐาน!$A$4:$G$9,MATCH(I72,ฐาน!$A$4:$A$9,0),7),INDEX(ฐาน!$A$4:$G$9,MATCH(I72,ฐาน!$A$4:$A$9,0),4)),"")</f>
        <v>41620</v>
      </c>
      <c r="P72" s="312">
        <f>IF(M72&lt;&gt;ฐาน!$M$45,IF(L72&lt;&gt;"",($L72*$N72/100),0),0)</f>
        <v>1075.7349999999999</v>
      </c>
      <c r="Q72" s="311">
        <f>IF(M72&lt;&gt;ฐาน!$M$45,IF(L72&lt;&gt;"",ROUNDUP(($L72*$N72/100),-1),0),0)</f>
        <v>1080</v>
      </c>
      <c r="R72" s="311">
        <f t="shared" si="0"/>
        <v>630</v>
      </c>
      <c r="S72" s="313">
        <f t="shared" si="1"/>
        <v>445.7349999999999</v>
      </c>
      <c r="T72" s="314">
        <f>IF(M72&lt;&gt;ฐาน!$M$45,IF(S72&lt;&gt;"",S72+R72,0),0)</f>
        <v>1075.7349999999999</v>
      </c>
      <c r="U72" s="311">
        <f>IF(M72&lt;&gt;ฐาน!$M$45,IF(S72=0,J72+T72,O72),J72)</f>
        <v>41620</v>
      </c>
      <c r="V72" s="98"/>
    </row>
    <row r="73" spans="1:22" x14ac:dyDescent="0.35">
      <c r="A73" s="93">
        <v>65</v>
      </c>
      <c r="B73" s="84">
        <v>3600400085398</v>
      </c>
      <c r="C73" s="98" t="s">
        <v>290</v>
      </c>
      <c r="D73" s="91" t="s">
        <v>41</v>
      </c>
      <c r="E73" s="89" t="s">
        <v>100</v>
      </c>
      <c r="F73" s="88" t="s">
        <v>225</v>
      </c>
      <c r="G73" s="91" t="s">
        <v>166</v>
      </c>
      <c r="H73" s="91">
        <v>54777</v>
      </c>
      <c r="I73" s="88" t="s">
        <v>7</v>
      </c>
      <c r="J73" s="94">
        <v>52940</v>
      </c>
      <c r="K73" s="212">
        <v>91</v>
      </c>
      <c r="L73" s="308">
        <f>IF(K73&lt;&gt;"",INDEX(ฐาน!$J$4:$M$44,MATCH(INT(K73),ฐาน!$J$4:$J$44,0),2),"")</f>
        <v>3.05</v>
      </c>
      <c r="M73" s="309" t="str">
        <f>IF(L73&lt;&gt;"",INDEX(ฐาน!$J$4:$M$45,MATCH(L73,ฐาน!$K$4:$K$45,0),4),"")</f>
        <v>ดีเด่น</v>
      </c>
      <c r="N73" s="310">
        <f>IF(I73&lt;&gt;"",INDEX(ฐาน!$A$4:$F$9,MATCH(I73,ฐาน!$A$4:$A$9,0),IF(J73&gt;=INDEX(ฐาน!$A$4:$F$9,MATCH(I73,ฐาน!$A$4:$A$9,0),3),6,5)),"")</f>
        <v>49330</v>
      </c>
      <c r="O73" s="311">
        <f>IF(I73&lt;&gt;"",IF(J73&gt;=INDEX(ฐาน!$A$4:$G$9,MATCH(I73,ฐาน!$A$4:$A$9,0),4),INDEX(ฐาน!$A$4:$G$9,MATCH(I73,ฐาน!$A$4:$A$9,0),7),INDEX(ฐาน!$A$4:$G$9,MATCH(I73,ฐาน!$A$4:$A$9,0),4)),"")</f>
        <v>58390</v>
      </c>
      <c r="P73" s="312">
        <f>IF(M73&lt;&gt;ฐาน!$M$45,IF(L73&lt;&gt;"",($L73*$N73/100),0),0)</f>
        <v>1504.5650000000001</v>
      </c>
      <c r="Q73" s="311">
        <f>IF(M73&lt;&gt;ฐาน!$M$45,IF(L73&lt;&gt;"",ROUNDUP(($L73*$N73/100),-1),0),0)</f>
        <v>1510</v>
      </c>
      <c r="R73" s="311">
        <f t="shared" si="0"/>
        <v>1510</v>
      </c>
      <c r="S73" s="313">
        <f t="shared" si="1"/>
        <v>0</v>
      </c>
      <c r="T73" s="314">
        <f>IF(M73&lt;&gt;ฐาน!$M$45,IF(S73&lt;&gt;"",S73+R73,0),0)</f>
        <v>1510</v>
      </c>
      <c r="U73" s="311">
        <f>IF(M73&lt;&gt;ฐาน!$M$45,IF(S73=0,J73+T73,O73),J73)</f>
        <v>54450</v>
      </c>
      <c r="V73" s="98"/>
    </row>
    <row r="74" spans="1:22" x14ac:dyDescent="0.35">
      <c r="A74" s="93">
        <v>66</v>
      </c>
      <c r="B74" s="84">
        <v>3670301295238</v>
      </c>
      <c r="C74" s="98" t="s">
        <v>291</v>
      </c>
      <c r="D74" s="91" t="s">
        <v>41</v>
      </c>
      <c r="E74" s="89" t="s">
        <v>100</v>
      </c>
      <c r="F74" s="88" t="s">
        <v>225</v>
      </c>
      <c r="G74" s="91" t="s">
        <v>167</v>
      </c>
      <c r="H74" s="91">
        <v>63049</v>
      </c>
      <c r="I74" s="88" t="s">
        <v>7</v>
      </c>
      <c r="J74" s="94">
        <v>52940</v>
      </c>
      <c r="K74" s="212">
        <v>91</v>
      </c>
      <c r="L74" s="308">
        <f>IF(K74&lt;&gt;"",INDEX(ฐาน!$J$4:$M$44,MATCH(INT(K74),ฐาน!$J$4:$J$44,0),2),"")</f>
        <v>3.05</v>
      </c>
      <c r="M74" s="309" t="str">
        <f>IF(L74&lt;&gt;"",INDEX(ฐาน!$J$4:$M$45,MATCH(L74,ฐาน!$K$4:$K$45,0),4),"")</f>
        <v>ดีเด่น</v>
      </c>
      <c r="N74" s="310">
        <f>IF(I74&lt;&gt;"",INDEX(ฐาน!$A$4:$F$9,MATCH(I74,ฐาน!$A$4:$A$9,0),IF(J74&gt;=INDEX(ฐาน!$A$4:$F$9,MATCH(I74,ฐาน!$A$4:$A$9,0),3),6,5)),"")</f>
        <v>49330</v>
      </c>
      <c r="O74" s="311">
        <f>IF(I74&lt;&gt;"",IF(J74&gt;=INDEX(ฐาน!$A$4:$G$9,MATCH(I74,ฐาน!$A$4:$A$9,0),4),INDEX(ฐาน!$A$4:$G$9,MATCH(I74,ฐาน!$A$4:$A$9,0),7),INDEX(ฐาน!$A$4:$G$9,MATCH(I74,ฐาน!$A$4:$A$9,0),4)),"")</f>
        <v>58390</v>
      </c>
      <c r="P74" s="312">
        <f>IF(M74&lt;&gt;ฐาน!$M$45,IF(L74&lt;&gt;"",($L74*$N74/100),0),0)</f>
        <v>1504.5650000000001</v>
      </c>
      <c r="Q74" s="311">
        <f>IF(M74&lt;&gt;ฐาน!$M$45,IF(L74&lt;&gt;"",ROUNDUP(($L74*$N74/100),-1),0),0)</f>
        <v>1510</v>
      </c>
      <c r="R74" s="311">
        <f t="shared" ref="R74:R137" si="2">IF(Q74&lt;&gt;"",IF($J74+$P74&lt;=$O74,$Q74,$O74-$J74),"")</f>
        <v>1510</v>
      </c>
      <c r="S74" s="313">
        <f t="shared" ref="S74:S137" si="3">IF(Q74&lt;&gt;R74,P74-R74,0)</f>
        <v>0</v>
      </c>
      <c r="T74" s="314">
        <f>IF(M74&lt;&gt;ฐาน!$M$45,IF(S74&lt;&gt;"",S74+R74,0),0)</f>
        <v>1510</v>
      </c>
      <c r="U74" s="311">
        <f>IF(M74&lt;&gt;ฐาน!$M$45,IF(S74=0,J74+T74,O74),J74)</f>
        <v>54450</v>
      </c>
      <c r="V74" s="98"/>
    </row>
    <row r="75" spans="1:22" x14ac:dyDescent="0.35">
      <c r="A75" s="93">
        <v>67</v>
      </c>
      <c r="B75" s="97">
        <v>3670300418671</v>
      </c>
      <c r="C75" s="98" t="s">
        <v>292</v>
      </c>
      <c r="D75" s="91" t="s">
        <v>41</v>
      </c>
      <c r="E75" s="89" t="s">
        <v>100</v>
      </c>
      <c r="F75" s="88" t="s">
        <v>225</v>
      </c>
      <c r="G75" s="95" t="s">
        <v>168</v>
      </c>
      <c r="H75" s="91">
        <v>86599</v>
      </c>
      <c r="I75" s="88" t="s">
        <v>7</v>
      </c>
      <c r="J75" s="94">
        <v>39370</v>
      </c>
      <c r="K75" s="212">
        <v>91</v>
      </c>
      <c r="L75" s="308">
        <f>IF(K75&lt;&gt;"",INDEX(ฐาน!$J$4:$M$44,MATCH(INT(K75),ฐาน!$J$4:$J$44,0),2),"")</f>
        <v>3.05</v>
      </c>
      <c r="M75" s="309" t="str">
        <f>IF(L75&lt;&gt;"",INDEX(ฐาน!$J$4:$M$45,MATCH(L75,ฐาน!$K$4:$K$45,0),4),"")</f>
        <v>ดีเด่น</v>
      </c>
      <c r="N75" s="310">
        <f>IF(I75&lt;&gt;"",INDEX(ฐาน!$A$4:$F$9,MATCH(I75,ฐาน!$A$4:$A$9,0),IF(J75&gt;=INDEX(ฐาน!$A$4:$F$9,MATCH(I75,ฐาน!$A$4:$A$9,0),3),6,5)),"")</f>
        <v>37200</v>
      </c>
      <c r="O75" s="311">
        <f>IF(I75&lt;&gt;"",IF(J75&gt;=INDEX(ฐาน!$A$4:$G$9,MATCH(I75,ฐาน!$A$4:$A$9,0),4),INDEX(ฐาน!$A$4:$G$9,MATCH(I75,ฐาน!$A$4:$A$9,0),7),INDEX(ฐาน!$A$4:$G$9,MATCH(I75,ฐาน!$A$4:$A$9,0),4)),"")</f>
        <v>58390</v>
      </c>
      <c r="P75" s="312">
        <f>IF(M75&lt;&gt;ฐาน!$M$45,IF(L75&lt;&gt;"",($L75*$N75/100),0),0)</f>
        <v>1134.5999999999999</v>
      </c>
      <c r="Q75" s="311">
        <f>IF(M75&lt;&gt;ฐาน!$M$45,IF(L75&lt;&gt;"",ROUNDUP(($L75*$N75/100),-1),0),0)</f>
        <v>1140</v>
      </c>
      <c r="R75" s="311">
        <f t="shared" si="2"/>
        <v>1140</v>
      </c>
      <c r="S75" s="313">
        <f t="shared" si="3"/>
        <v>0</v>
      </c>
      <c r="T75" s="314">
        <f>IF(M75&lt;&gt;ฐาน!$M$45,IF(S75&lt;&gt;"",S75+R75,0),0)</f>
        <v>1140</v>
      </c>
      <c r="U75" s="311">
        <f>IF(M75&lt;&gt;ฐาน!$M$45,IF(S75=0,J75+T75,O75),J75)</f>
        <v>40510</v>
      </c>
      <c r="V75" s="98"/>
    </row>
    <row r="76" spans="1:22" x14ac:dyDescent="0.35">
      <c r="A76" s="93">
        <v>68</v>
      </c>
      <c r="B76" s="84">
        <v>3100503938070</v>
      </c>
      <c r="C76" s="98" t="s">
        <v>293</v>
      </c>
      <c r="D76" s="91" t="s">
        <v>41</v>
      </c>
      <c r="E76" s="89" t="s">
        <v>100</v>
      </c>
      <c r="F76" s="88" t="s">
        <v>225</v>
      </c>
      <c r="G76" s="91" t="s">
        <v>169</v>
      </c>
      <c r="H76" s="91">
        <v>101064</v>
      </c>
      <c r="I76" s="88" t="s">
        <v>7</v>
      </c>
      <c r="J76" s="94">
        <v>52060</v>
      </c>
      <c r="K76" s="212">
        <v>91</v>
      </c>
      <c r="L76" s="308">
        <f>IF(K76&lt;&gt;"",INDEX(ฐาน!$J$4:$M$44,MATCH(INT(K76),ฐาน!$J$4:$J$44,0),2),"")</f>
        <v>3.05</v>
      </c>
      <c r="M76" s="309" t="str">
        <f>IF(L76&lt;&gt;"",INDEX(ฐาน!$J$4:$M$45,MATCH(L76,ฐาน!$K$4:$K$45,0),4),"")</f>
        <v>ดีเด่น</v>
      </c>
      <c r="N76" s="310">
        <f>IF(I76&lt;&gt;"",INDEX(ฐาน!$A$4:$F$9,MATCH(I76,ฐาน!$A$4:$A$9,0),IF(J76&gt;=INDEX(ฐาน!$A$4:$F$9,MATCH(I76,ฐาน!$A$4:$A$9,0),3),6,5)),"")</f>
        <v>49330</v>
      </c>
      <c r="O76" s="311">
        <f>IF(I76&lt;&gt;"",IF(J76&gt;=INDEX(ฐาน!$A$4:$G$9,MATCH(I76,ฐาน!$A$4:$A$9,0),4),INDEX(ฐาน!$A$4:$G$9,MATCH(I76,ฐาน!$A$4:$A$9,0),7),INDEX(ฐาน!$A$4:$G$9,MATCH(I76,ฐาน!$A$4:$A$9,0),4)),"")</f>
        <v>58390</v>
      </c>
      <c r="P76" s="312">
        <f>IF(M76&lt;&gt;ฐาน!$M$45,IF(L76&lt;&gt;"",($L76*$N76/100),0),0)</f>
        <v>1504.5650000000001</v>
      </c>
      <c r="Q76" s="311">
        <f>IF(M76&lt;&gt;ฐาน!$M$45,IF(L76&lt;&gt;"",ROUNDUP(($L76*$N76/100),-1),0),0)</f>
        <v>1510</v>
      </c>
      <c r="R76" s="311">
        <f t="shared" si="2"/>
        <v>1510</v>
      </c>
      <c r="S76" s="313">
        <f t="shared" si="3"/>
        <v>0</v>
      </c>
      <c r="T76" s="314">
        <f>IF(M76&lt;&gt;ฐาน!$M$45,IF(S76&lt;&gt;"",S76+R76,0),0)</f>
        <v>1510</v>
      </c>
      <c r="U76" s="311">
        <f>IF(M76&lt;&gt;ฐาน!$M$45,IF(S76=0,J76+T76,O76),J76)</f>
        <v>53570</v>
      </c>
      <c r="V76" s="98"/>
    </row>
    <row r="77" spans="1:22" x14ac:dyDescent="0.35">
      <c r="A77" s="93">
        <v>69</v>
      </c>
      <c r="B77" s="84">
        <v>3720100772020</v>
      </c>
      <c r="C77" s="98" t="s">
        <v>294</v>
      </c>
      <c r="D77" s="91" t="s">
        <v>41</v>
      </c>
      <c r="E77" s="89" t="s">
        <v>100</v>
      </c>
      <c r="F77" s="88" t="s">
        <v>225</v>
      </c>
      <c r="G77" s="95" t="s">
        <v>170</v>
      </c>
      <c r="H77" s="91">
        <v>101071</v>
      </c>
      <c r="I77" s="88" t="s">
        <v>7</v>
      </c>
      <c r="J77" s="94">
        <v>42330</v>
      </c>
      <c r="K77" s="212">
        <v>91</v>
      </c>
      <c r="L77" s="308">
        <f>IF(K77&lt;&gt;"",INDEX(ฐาน!$J$4:$M$44,MATCH(INT(K77),ฐาน!$J$4:$J$44,0),2),"")</f>
        <v>3.05</v>
      </c>
      <c r="M77" s="309" t="str">
        <f>IF(L77&lt;&gt;"",INDEX(ฐาน!$J$4:$M$45,MATCH(L77,ฐาน!$K$4:$K$45,0),4),"")</f>
        <v>ดีเด่น</v>
      </c>
      <c r="N77" s="310">
        <f>IF(I77&lt;&gt;"",INDEX(ฐาน!$A$4:$F$9,MATCH(I77,ฐาน!$A$4:$A$9,0),IF(J77&gt;=INDEX(ฐาน!$A$4:$F$9,MATCH(I77,ฐาน!$A$4:$A$9,0),3),6,5)),"")</f>
        <v>49330</v>
      </c>
      <c r="O77" s="311">
        <f>IF(I77&lt;&gt;"",IF(J77&gt;=INDEX(ฐาน!$A$4:$G$9,MATCH(I77,ฐาน!$A$4:$A$9,0),4),INDEX(ฐาน!$A$4:$G$9,MATCH(I77,ฐาน!$A$4:$A$9,0),7),INDEX(ฐาน!$A$4:$G$9,MATCH(I77,ฐาน!$A$4:$A$9,0),4)),"")</f>
        <v>58390</v>
      </c>
      <c r="P77" s="312">
        <f>IF(M77&lt;&gt;ฐาน!$M$45,IF(L77&lt;&gt;"",($L77*$N77/100),0),0)</f>
        <v>1504.5650000000001</v>
      </c>
      <c r="Q77" s="311">
        <f>IF(M77&lt;&gt;ฐาน!$M$45,IF(L77&lt;&gt;"",ROUNDUP(($L77*$N77/100),-1),0),0)</f>
        <v>1510</v>
      </c>
      <c r="R77" s="311">
        <f t="shared" si="2"/>
        <v>1510</v>
      </c>
      <c r="S77" s="313">
        <f t="shared" si="3"/>
        <v>0</v>
      </c>
      <c r="T77" s="314">
        <f>IF(M77&lt;&gt;ฐาน!$M$45,IF(S77&lt;&gt;"",S77+R77,0),0)</f>
        <v>1510</v>
      </c>
      <c r="U77" s="311">
        <f>IF(M77&lt;&gt;ฐาน!$M$45,IF(S77=0,J77+T77,O77),J77)</f>
        <v>43840</v>
      </c>
      <c r="V77" s="98"/>
    </row>
    <row r="78" spans="1:22" x14ac:dyDescent="0.35">
      <c r="A78" s="93">
        <v>70</v>
      </c>
      <c r="B78" s="84">
        <v>3659900470051</v>
      </c>
      <c r="C78" s="98" t="s">
        <v>295</v>
      </c>
      <c r="D78" s="91" t="s">
        <v>41</v>
      </c>
      <c r="E78" s="89" t="s">
        <v>100</v>
      </c>
      <c r="F78" s="88" t="s">
        <v>225</v>
      </c>
      <c r="G78" s="91" t="s">
        <v>171</v>
      </c>
      <c r="H78" s="91">
        <v>108258</v>
      </c>
      <c r="I78" s="88" t="s">
        <v>7</v>
      </c>
      <c r="J78" s="94">
        <v>54820</v>
      </c>
      <c r="K78" s="212">
        <v>91</v>
      </c>
      <c r="L78" s="308">
        <f>IF(K78&lt;&gt;"",INDEX(ฐาน!$J$4:$M$44,MATCH(INT(K78),ฐาน!$J$4:$J$44,0),2),"")</f>
        <v>3.05</v>
      </c>
      <c r="M78" s="309" t="str">
        <f>IF(L78&lt;&gt;"",INDEX(ฐาน!$J$4:$M$45,MATCH(L78,ฐาน!$K$4:$K$45,0),4),"")</f>
        <v>ดีเด่น</v>
      </c>
      <c r="N78" s="310">
        <f>IF(I78&lt;&gt;"",INDEX(ฐาน!$A$4:$F$9,MATCH(I78,ฐาน!$A$4:$A$9,0),IF(J78&gt;=INDEX(ฐาน!$A$4:$F$9,MATCH(I78,ฐาน!$A$4:$A$9,0),3),6,5)),"")</f>
        <v>49330</v>
      </c>
      <c r="O78" s="311">
        <f>IF(I78&lt;&gt;"",IF(J78&gt;=INDEX(ฐาน!$A$4:$G$9,MATCH(I78,ฐาน!$A$4:$A$9,0),4),INDEX(ฐาน!$A$4:$G$9,MATCH(I78,ฐาน!$A$4:$A$9,0),7),INDEX(ฐาน!$A$4:$G$9,MATCH(I78,ฐาน!$A$4:$A$9,0),4)),"")</f>
        <v>58390</v>
      </c>
      <c r="P78" s="312">
        <f>IF(M78&lt;&gt;ฐาน!$M$45,IF(L78&lt;&gt;"",($L78*$N78/100),0),0)</f>
        <v>1504.5650000000001</v>
      </c>
      <c r="Q78" s="311">
        <f>IF(M78&lt;&gt;ฐาน!$M$45,IF(L78&lt;&gt;"",ROUNDUP(($L78*$N78/100),-1),0),0)</f>
        <v>1510</v>
      </c>
      <c r="R78" s="311">
        <f t="shared" si="2"/>
        <v>1510</v>
      </c>
      <c r="S78" s="313">
        <f t="shared" si="3"/>
        <v>0</v>
      </c>
      <c r="T78" s="314">
        <f>IF(M78&lt;&gt;ฐาน!$M$45,IF(S78&lt;&gt;"",S78+R78,0),0)</f>
        <v>1510</v>
      </c>
      <c r="U78" s="311">
        <f>IF(M78&lt;&gt;ฐาน!$M$45,IF(S78=0,J78+T78,O78),J78)</f>
        <v>56330</v>
      </c>
      <c r="V78" s="98"/>
    </row>
    <row r="79" spans="1:22" x14ac:dyDescent="0.35">
      <c r="A79" s="93">
        <v>71</v>
      </c>
      <c r="B79" s="84">
        <v>3409900619120</v>
      </c>
      <c r="C79" s="98" t="s">
        <v>296</v>
      </c>
      <c r="D79" s="91" t="s">
        <v>41</v>
      </c>
      <c r="E79" s="89" t="s">
        <v>102</v>
      </c>
      <c r="F79" s="88" t="s">
        <v>225</v>
      </c>
      <c r="G79" s="91" t="s">
        <v>172</v>
      </c>
      <c r="H79" s="91">
        <v>108259</v>
      </c>
      <c r="I79" s="88" t="s">
        <v>8</v>
      </c>
      <c r="J79" s="94">
        <v>48540</v>
      </c>
      <c r="K79" s="212">
        <v>91</v>
      </c>
      <c r="L79" s="308">
        <f>IF(K79&lt;&gt;"",INDEX(ฐาน!$J$4:$M$44,MATCH(INT(K79),ฐาน!$J$4:$J$44,0),2),"")</f>
        <v>3.05</v>
      </c>
      <c r="M79" s="309" t="str">
        <f>IF(L79&lt;&gt;"",INDEX(ฐาน!$J$4:$M$45,MATCH(L79,ฐาน!$K$4:$K$45,0),4),"")</f>
        <v>ดีเด่น</v>
      </c>
      <c r="N79" s="310">
        <f>IF(I79&lt;&gt;"",INDEX(ฐาน!$A$4:$F$9,MATCH(I79,ฐาน!$A$4:$A$9,0),IF(J79&gt;=INDEX(ฐาน!$A$4:$F$9,MATCH(I79,ฐาน!$A$4:$A$9,0),3),6,5)),"")</f>
        <v>35270</v>
      </c>
      <c r="O79" s="311">
        <f>IF(I79&lt;&gt;"",IF(J79&gt;=INDEX(ฐาน!$A$4:$G$9,MATCH(I79,ฐาน!$A$4:$A$9,0),4),INDEX(ฐาน!$A$4:$G$9,MATCH(I79,ฐาน!$A$4:$A$9,0),7),INDEX(ฐาน!$A$4:$G$9,MATCH(I79,ฐาน!$A$4:$A$9,0),4)),"")</f>
        <v>58390</v>
      </c>
      <c r="P79" s="312">
        <f>IF(M79&lt;&gt;ฐาน!$M$45,IF(L79&lt;&gt;"",($L79*$N79/100),0),0)</f>
        <v>1075.7349999999999</v>
      </c>
      <c r="Q79" s="311">
        <f>IF(M79&lt;&gt;ฐาน!$M$45,IF(L79&lt;&gt;"",ROUNDUP(($L79*$N79/100),-1),0),0)</f>
        <v>1080</v>
      </c>
      <c r="R79" s="311">
        <f t="shared" si="2"/>
        <v>1080</v>
      </c>
      <c r="S79" s="313">
        <f t="shared" si="3"/>
        <v>0</v>
      </c>
      <c r="T79" s="314">
        <f>IF(M79&lt;&gt;ฐาน!$M$45,IF(S79&lt;&gt;"",S79+R79,0),0)</f>
        <v>1080</v>
      </c>
      <c r="U79" s="311">
        <f>IF(M79&lt;&gt;ฐาน!$M$45,IF(S79=0,J79+T79,O79),J79)</f>
        <v>49620</v>
      </c>
      <c r="V79" s="98"/>
    </row>
    <row r="80" spans="1:22" x14ac:dyDescent="0.35">
      <c r="A80" s="93">
        <v>72</v>
      </c>
      <c r="B80" s="84">
        <v>3630600210536</v>
      </c>
      <c r="C80" s="98" t="s">
        <v>297</v>
      </c>
      <c r="D80" s="91" t="s">
        <v>41</v>
      </c>
      <c r="E80" s="89" t="s">
        <v>100</v>
      </c>
      <c r="F80" s="88" t="s">
        <v>225</v>
      </c>
      <c r="G80" s="91" t="s">
        <v>173</v>
      </c>
      <c r="H80" s="91">
        <v>108260</v>
      </c>
      <c r="I80" s="88" t="s">
        <v>7</v>
      </c>
      <c r="J80" s="92">
        <v>52940</v>
      </c>
      <c r="K80" s="212">
        <v>91</v>
      </c>
      <c r="L80" s="308">
        <f>IF(K80&lt;&gt;"",INDEX(ฐาน!$J$4:$M$44,MATCH(INT(K80),ฐาน!$J$4:$J$44,0),2),"")</f>
        <v>3.05</v>
      </c>
      <c r="M80" s="309" t="str">
        <f>IF(L80&lt;&gt;"",INDEX(ฐาน!$J$4:$M$45,MATCH(L80,ฐาน!$K$4:$K$45,0),4),"")</f>
        <v>ดีเด่น</v>
      </c>
      <c r="N80" s="310">
        <f>IF(I80&lt;&gt;"",INDEX(ฐาน!$A$4:$F$9,MATCH(I80,ฐาน!$A$4:$A$9,0),IF(J80&gt;=INDEX(ฐาน!$A$4:$F$9,MATCH(I80,ฐาน!$A$4:$A$9,0),3),6,5)),"")</f>
        <v>49330</v>
      </c>
      <c r="O80" s="311">
        <f>IF(I80&lt;&gt;"",IF(J80&gt;=INDEX(ฐาน!$A$4:$G$9,MATCH(I80,ฐาน!$A$4:$A$9,0),4),INDEX(ฐาน!$A$4:$G$9,MATCH(I80,ฐาน!$A$4:$A$9,0),7),INDEX(ฐาน!$A$4:$G$9,MATCH(I80,ฐาน!$A$4:$A$9,0),4)),"")</f>
        <v>58390</v>
      </c>
      <c r="P80" s="312">
        <f>IF(M80&lt;&gt;ฐาน!$M$45,IF(L80&lt;&gt;"",($L80*$N80/100),0),0)</f>
        <v>1504.5650000000001</v>
      </c>
      <c r="Q80" s="311">
        <f>IF(M80&lt;&gt;ฐาน!$M$45,IF(L80&lt;&gt;"",ROUNDUP(($L80*$N80/100),-1),0),0)</f>
        <v>1510</v>
      </c>
      <c r="R80" s="311">
        <f t="shared" si="2"/>
        <v>1510</v>
      </c>
      <c r="S80" s="313">
        <f t="shared" si="3"/>
        <v>0</v>
      </c>
      <c r="T80" s="314">
        <f>IF(M80&lt;&gt;ฐาน!$M$45,IF(S80&lt;&gt;"",S80+R80,0),0)</f>
        <v>1510</v>
      </c>
      <c r="U80" s="311">
        <f>IF(M80&lt;&gt;ฐาน!$M$45,IF(S80=0,J80+T80,O80),J80)</f>
        <v>54450</v>
      </c>
      <c r="V80" s="98"/>
    </row>
    <row r="81" spans="1:22" x14ac:dyDescent="0.35">
      <c r="A81" s="93">
        <v>73</v>
      </c>
      <c r="B81" s="84">
        <v>3670300528271</v>
      </c>
      <c r="C81" s="98" t="s">
        <v>298</v>
      </c>
      <c r="D81" s="91" t="s">
        <v>41</v>
      </c>
      <c r="E81" s="89" t="s">
        <v>100</v>
      </c>
      <c r="F81" s="88" t="s">
        <v>225</v>
      </c>
      <c r="G81" s="91" t="s">
        <v>174</v>
      </c>
      <c r="H81" s="91">
        <v>108263</v>
      </c>
      <c r="I81" s="88" t="s">
        <v>7</v>
      </c>
      <c r="J81" s="94">
        <v>54820</v>
      </c>
      <c r="K81" s="212">
        <v>91</v>
      </c>
      <c r="L81" s="308">
        <f>IF(K81&lt;&gt;"",INDEX(ฐาน!$J$4:$M$44,MATCH(INT(K81),ฐาน!$J$4:$J$44,0),2),"")</f>
        <v>3.05</v>
      </c>
      <c r="M81" s="309" t="str">
        <f>IF(L81&lt;&gt;"",INDEX(ฐาน!$J$4:$M$45,MATCH(L81,ฐาน!$K$4:$K$45,0),4),"")</f>
        <v>ดีเด่น</v>
      </c>
      <c r="N81" s="310">
        <f>IF(I81&lt;&gt;"",INDEX(ฐาน!$A$4:$F$9,MATCH(I81,ฐาน!$A$4:$A$9,0),IF(J81&gt;=INDEX(ฐาน!$A$4:$F$9,MATCH(I81,ฐาน!$A$4:$A$9,0),3),6,5)),"")</f>
        <v>49330</v>
      </c>
      <c r="O81" s="311">
        <f>IF(I81&lt;&gt;"",IF(J81&gt;=INDEX(ฐาน!$A$4:$G$9,MATCH(I81,ฐาน!$A$4:$A$9,0),4),INDEX(ฐาน!$A$4:$G$9,MATCH(I81,ฐาน!$A$4:$A$9,0),7),INDEX(ฐาน!$A$4:$G$9,MATCH(I81,ฐาน!$A$4:$A$9,0),4)),"")</f>
        <v>58390</v>
      </c>
      <c r="P81" s="312">
        <f>IF(M81&lt;&gt;ฐาน!$M$45,IF(L81&lt;&gt;"",($L81*$N81/100),0),0)</f>
        <v>1504.5650000000001</v>
      </c>
      <c r="Q81" s="311">
        <f>IF(M81&lt;&gt;ฐาน!$M$45,IF(L81&lt;&gt;"",ROUNDUP(($L81*$N81/100),-1),0),0)</f>
        <v>1510</v>
      </c>
      <c r="R81" s="311">
        <f t="shared" si="2"/>
        <v>1510</v>
      </c>
      <c r="S81" s="313">
        <f t="shared" si="3"/>
        <v>0</v>
      </c>
      <c r="T81" s="314">
        <f>IF(M81&lt;&gt;ฐาน!$M$45,IF(S81&lt;&gt;"",S81+R81,0),0)</f>
        <v>1510</v>
      </c>
      <c r="U81" s="311">
        <f>IF(M81&lt;&gt;ฐาน!$M$45,IF(S81=0,J81+T81,O81),J81)</f>
        <v>56330</v>
      </c>
      <c r="V81" s="98"/>
    </row>
    <row r="82" spans="1:22" x14ac:dyDescent="0.35">
      <c r="A82" s="93">
        <v>74</v>
      </c>
      <c r="B82" s="84">
        <v>3140900033707</v>
      </c>
      <c r="C82" s="98" t="s">
        <v>299</v>
      </c>
      <c r="D82" s="91" t="s">
        <v>41</v>
      </c>
      <c r="E82" s="89" t="s">
        <v>100</v>
      </c>
      <c r="F82" s="88" t="s">
        <v>225</v>
      </c>
      <c r="G82" s="91" t="s">
        <v>175</v>
      </c>
      <c r="H82" s="91">
        <v>108266</v>
      </c>
      <c r="I82" s="88" t="s">
        <v>7</v>
      </c>
      <c r="J82" s="94">
        <v>66960</v>
      </c>
      <c r="K82" s="212">
        <v>91</v>
      </c>
      <c r="L82" s="308">
        <f>IF(K82&lt;&gt;"",INDEX(ฐาน!$J$4:$M$44,MATCH(INT(K82),ฐาน!$J$4:$J$44,0),2),"")</f>
        <v>3.05</v>
      </c>
      <c r="M82" s="309" t="str">
        <f>IF(L82&lt;&gt;"",INDEX(ฐาน!$J$4:$M$45,MATCH(L82,ฐาน!$K$4:$K$45,0),4),"")</f>
        <v>ดีเด่น</v>
      </c>
      <c r="N82" s="310">
        <f>IF(I82&lt;&gt;"",INDEX(ฐาน!$A$4:$F$9,MATCH(I82,ฐาน!$A$4:$A$9,0),IF(J82&gt;=INDEX(ฐาน!$A$4:$F$9,MATCH(I82,ฐาน!$A$4:$A$9,0),3),6,5)),"")</f>
        <v>49330</v>
      </c>
      <c r="O82" s="311">
        <f>IF(I82&lt;&gt;"",IF(J82&gt;=INDEX(ฐาน!$A$4:$G$9,MATCH(I82,ฐาน!$A$4:$A$9,0),4),INDEX(ฐาน!$A$4:$G$9,MATCH(I82,ฐาน!$A$4:$A$9,0),7),INDEX(ฐาน!$A$4:$G$9,MATCH(I82,ฐาน!$A$4:$A$9,0),4)),"")</f>
        <v>69040</v>
      </c>
      <c r="P82" s="312">
        <f>IF(M82&lt;&gt;ฐาน!$M$45,IF(L82&lt;&gt;"",($L82*$N82/100),0),0)</f>
        <v>1504.5650000000001</v>
      </c>
      <c r="Q82" s="311">
        <f>IF(M82&lt;&gt;ฐาน!$M$45,IF(L82&lt;&gt;"",ROUNDUP(($L82*$N82/100),-1),0),0)</f>
        <v>1510</v>
      </c>
      <c r="R82" s="311">
        <f t="shared" si="2"/>
        <v>1510</v>
      </c>
      <c r="S82" s="313">
        <f t="shared" si="3"/>
        <v>0</v>
      </c>
      <c r="T82" s="314">
        <f>IF(M82&lt;&gt;ฐาน!$M$45,IF(S82&lt;&gt;"",S82+R82,0),0)</f>
        <v>1510</v>
      </c>
      <c r="U82" s="311">
        <f>IF(M82&lt;&gt;ฐาน!$M$45,IF(S82=0,J82+T82,O82),J82)</f>
        <v>68470</v>
      </c>
      <c r="V82" s="98"/>
    </row>
    <row r="83" spans="1:22" x14ac:dyDescent="0.35">
      <c r="A83" s="93">
        <v>75</v>
      </c>
      <c r="B83" s="84">
        <v>3609800104487</v>
      </c>
      <c r="C83" s="98" t="s">
        <v>300</v>
      </c>
      <c r="D83" s="91" t="s">
        <v>41</v>
      </c>
      <c r="E83" s="89" t="s">
        <v>100</v>
      </c>
      <c r="F83" s="88" t="s">
        <v>225</v>
      </c>
      <c r="G83" s="91" t="s">
        <v>176</v>
      </c>
      <c r="H83" s="91">
        <v>108267</v>
      </c>
      <c r="I83" s="88" t="s">
        <v>7</v>
      </c>
      <c r="J83" s="94">
        <v>54820</v>
      </c>
      <c r="K83" s="212">
        <v>91</v>
      </c>
      <c r="L83" s="308">
        <f>IF(K83&lt;&gt;"",INDEX(ฐาน!$J$4:$M$44,MATCH(INT(K83),ฐาน!$J$4:$J$44,0),2),"")</f>
        <v>3.05</v>
      </c>
      <c r="M83" s="309" t="str">
        <f>IF(L83&lt;&gt;"",INDEX(ฐาน!$J$4:$M$45,MATCH(L83,ฐาน!$K$4:$K$45,0),4),"")</f>
        <v>ดีเด่น</v>
      </c>
      <c r="N83" s="310">
        <f>IF(I83&lt;&gt;"",INDEX(ฐาน!$A$4:$F$9,MATCH(I83,ฐาน!$A$4:$A$9,0),IF(J83&gt;=INDEX(ฐาน!$A$4:$F$9,MATCH(I83,ฐาน!$A$4:$A$9,0),3),6,5)),"")</f>
        <v>49330</v>
      </c>
      <c r="O83" s="311">
        <f>IF(I83&lt;&gt;"",IF(J83&gt;=INDEX(ฐาน!$A$4:$G$9,MATCH(I83,ฐาน!$A$4:$A$9,0),4),INDEX(ฐาน!$A$4:$G$9,MATCH(I83,ฐาน!$A$4:$A$9,0),7),INDEX(ฐาน!$A$4:$G$9,MATCH(I83,ฐาน!$A$4:$A$9,0),4)),"")</f>
        <v>58390</v>
      </c>
      <c r="P83" s="312">
        <f>IF(M83&lt;&gt;ฐาน!$M$45,IF(L83&lt;&gt;"",($L83*$N83/100),0),0)</f>
        <v>1504.5650000000001</v>
      </c>
      <c r="Q83" s="311">
        <f>IF(M83&lt;&gt;ฐาน!$M$45,IF(L83&lt;&gt;"",ROUNDUP(($L83*$N83/100),-1),0),0)</f>
        <v>1510</v>
      </c>
      <c r="R83" s="311">
        <f t="shared" si="2"/>
        <v>1510</v>
      </c>
      <c r="S83" s="313">
        <f t="shared" si="3"/>
        <v>0</v>
      </c>
      <c r="T83" s="314">
        <f>IF(M83&lt;&gt;ฐาน!$M$45,IF(S83&lt;&gt;"",S83+R83,0),0)</f>
        <v>1510</v>
      </c>
      <c r="U83" s="311">
        <f>IF(M83&lt;&gt;ฐาน!$M$45,IF(S83=0,J83+T83,O83),J83)</f>
        <v>56330</v>
      </c>
      <c r="V83" s="98"/>
    </row>
    <row r="84" spans="1:22" x14ac:dyDescent="0.35">
      <c r="A84" s="93">
        <v>76</v>
      </c>
      <c r="B84" s="84">
        <v>3670200224483</v>
      </c>
      <c r="C84" s="98" t="s">
        <v>301</v>
      </c>
      <c r="D84" s="91" t="s">
        <v>41</v>
      </c>
      <c r="E84" s="89" t="s">
        <v>100</v>
      </c>
      <c r="F84" s="88" t="s">
        <v>225</v>
      </c>
      <c r="G84" s="91" t="s">
        <v>177</v>
      </c>
      <c r="H84" s="91">
        <v>108268</v>
      </c>
      <c r="I84" s="88" t="s">
        <v>7</v>
      </c>
      <c r="J84" s="92">
        <v>34470</v>
      </c>
      <c r="K84" s="212">
        <v>91</v>
      </c>
      <c r="L84" s="308">
        <f>IF(K84&lt;&gt;"",INDEX(ฐาน!$J$4:$M$44,MATCH(INT(K84),ฐาน!$J$4:$J$44,0),2),"")</f>
        <v>3.05</v>
      </c>
      <c r="M84" s="309" t="str">
        <f>IF(L84&lt;&gt;"",INDEX(ฐาน!$J$4:$M$45,MATCH(L84,ฐาน!$K$4:$K$45,0),4),"")</f>
        <v>ดีเด่น</v>
      </c>
      <c r="N84" s="310">
        <f>IF(I84&lt;&gt;"",INDEX(ฐาน!$A$4:$F$9,MATCH(I84,ฐาน!$A$4:$A$9,0),IF(J84&gt;=INDEX(ฐาน!$A$4:$F$9,MATCH(I84,ฐาน!$A$4:$A$9,0),3),6,5)),"")</f>
        <v>37200</v>
      </c>
      <c r="O84" s="311">
        <f>IF(I84&lt;&gt;"",IF(J84&gt;=INDEX(ฐาน!$A$4:$G$9,MATCH(I84,ฐาน!$A$4:$A$9,0),4),INDEX(ฐาน!$A$4:$G$9,MATCH(I84,ฐาน!$A$4:$A$9,0),7),INDEX(ฐาน!$A$4:$G$9,MATCH(I84,ฐาน!$A$4:$A$9,0),4)),"")</f>
        <v>58390</v>
      </c>
      <c r="P84" s="312">
        <f>IF(M84&lt;&gt;ฐาน!$M$45,IF(L84&lt;&gt;"",($L84*$N84/100),0),0)</f>
        <v>1134.5999999999999</v>
      </c>
      <c r="Q84" s="311">
        <f>IF(M84&lt;&gt;ฐาน!$M$45,IF(L84&lt;&gt;"",ROUNDUP(($L84*$N84/100),-1),0),0)</f>
        <v>1140</v>
      </c>
      <c r="R84" s="311">
        <f t="shared" si="2"/>
        <v>1140</v>
      </c>
      <c r="S84" s="313">
        <f t="shared" si="3"/>
        <v>0</v>
      </c>
      <c r="T84" s="314">
        <f>IF(M84&lt;&gt;ฐาน!$M$45,IF(S84&lt;&gt;"",S84+R84,0),0)</f>
        <v>1140</v>
      </c>
      <c r="U84" s="311">
        <f>IF(M84&lt;&gt;ฐาน!$M$45,IF(S84=0,J84+T84,O84),J84)</f>
        <v>35610</v>
      </c>
      <c r="V84" s="98"/>
    </row>
    <row r="85" spans="1:22" x14ac:dyDescent="0.35">
      <c r="A85" s="93">
        <v>77</v>
      </c>
      <c r="B85" s="97">
        <v>3530300171498</v>
      </c>
      <c r="C85" s="98" t="s">
        <v>302</v>
      </c>
      <c r="D85" s="91" t="s">
        <v>41</v>
      </c>
      <c r="E85" s="89" t="s">
        <v>100</v>
      </c>
      <c r="F85" s="88" t="s">
        <v>225</v>
      </c>
      <c r="G85" s="91" t="s">
        <v>178</v>
      </c>
      <c r="H85" s="91">
        <v>111971</v>
      </c>
      <c r="I85" s="88" t="s">
        <v>7</v>
      </c>
      <c r="J85" s="92">
        <v>53080</v>
      </c>
      <c r="K85" s="212">
        <v>91</v>
      </c>
      <c r="L85" s="308">
        <f>IF(K85&lt;&gt;"",INDEX(ฐาน!$J$4:$M$44,MATCH(INT(K85),ฐาน!$J$4:$J$44,0),2),"")</f>
        <v>3.05</v>
      </c>
      <c r="M85" s="309" t="str">
        <f>IF(L85&lt;&gt;"",INDEX(ฐาน!$J$4:$M$45,MATCH(L85,ฐาน!$K$4:$K$45,0),4),"")</f>
        <v>ดีเด่น</v>
      </c>
      <c r="N85" s="310">
        <f>IF(I85&lt;&gt;"",INDEX(ฐาน!$A$4:$F$9,MATCH(I85,ฐาน!$A$4:$A$9,0),IF(J85&gt;=INDEX(ฐาน!$A$4:$F$9,MATCH(I85,ฐาน!$A$4:$A$9,0),3),6,5)),"")</f>
        <v>49330</v>
      </c>
      <c r="O85" s="311">
        <f>IF(I85&lt;&gt;"",IF(J85&gt;=INDEX(ฐาน!$A$4:$G$9,MATCH(I85,ฐาน!$A$4:$A$9,0),4),INDEX(ฐาน!$A$4:$G$9,MATCH(I85,ฐาน!$A$4:$A$9,0),7),INDEX(ฐาน!$A$4:$G$9,MATCH(I85,ฐาน!$A$4:$A$9,0),4)),"")</f>
        <v>58390</v>
      </c>
      <c r="P85" s="312">
        <f>IF(M85&lt;&gt;ฐาน!$M$45,IF(L85&lt;&gt;"",($L85*$N85/100),0),0)</f>
        <v>1504.5650000000001</v>
      </c>
      <c r="Q85" s="311">
        <f>IF(M85&lt;&gt;ฐาน!$M$45,IF(L85&lt;&gt;"",ROUNDUP(($L85*$N85/100),-1),0),0)</f>
        <v>1510</v>
      </c>
      <c r="R85" s="311">
        <f t="shared" si="2"/>
        <v>1510</v>
      </c>
      <c r="S85" s="313">
        <f t="shared" si="3"/>
        <v>0</v>
      </c>
      <c r="T85" s="314">
        <f>IF(M85&lt;&gt;ฐาน!$M$45,IF(S85&lt;&gt;"",S85+R85,0),0)</f>
        <v>1510</v>
      </c>
      <c r="U85" s="311">
        <f>IF(M85&lt;&gt;ฐาน!$M$45,IF(S85=0,J85+T85,O85),J85)</f>
        <v>54590</v>
      </c>
      <c r="V85" s="98"/>
    </row>
    <row r="86" spans="1:22" x14ac:dyDescent="0.35">
      <c r="A86" s="93">
        <v>78</v>
      </c>
      <c r="B86" s="97">
        <v>3670300366867</v>
      </c>
      <c r="C86" s="98" t="s">
        <v>303</v>
      </c>
      <c r="D86" s="91" t="s">
        <v>41</v>
      </c>
      <c r="E86" s="89" t="s">
        <v>100</v>
      </c>
      <c r="F86" s="88" t="s">
        <v>225</v>
      </c>
      <c r="G86" s="91" t="s">
        <v>179</v>
      </c>
      <c r="H86" s="91">
        <v>112015</v>
      </c>
      <c r="I86" s="88" t="s">
        <v>7</v>
      </c>
      <c r="J86" s="92">
        <v>41580</v>
      </c>
      <c r="K86" s="212">
        <v>91</v>
      </c>
      <c r="L86" s="308">
        <f>IF(K86&lt;&gt;"",INDEX(ฐาน!$J$4:$M$44,MATCH(INT(K86),ฐาน!$J$4:$J$44,0),2),"")</f>
        <v>3.05</v>
      </c>
      <c r="M86" s="309" t="str">
        <f>IF(L86&lt;&gt;"",INDEX(ฐาน!$J$4:$M$45,MATCH(L86,ฐาน!$K$4:$K$45,0),4),"")</f>
        <v>ดีเด่น</v>
      </c>
      <c r="N86" s="310">
        <f>IF(I86&lt;&gt;"",INDEX(ฐาน!$A$4:$F$9,MATCH(I86,ฐาน!$A$4:$A$9,0),IF(J86&gt;=INDEX(ฐาน!$A$4:$F$9,MATCH(I86,ฐาน!$A$4:$A$9,0),3),6,5)),"")</f>
        <v>49330</v>
      </c>
      <c r="O86" s="311">
        <f>IF(I86&lt;&gt;"",IF(J86&gt;=INDEX(ฐาน!$A$4:$G$9,MATCH(I86,ฐาน!$A$4:$A$9,0),4),INDEX(ฐาน!$A$4:$G$9,MATCH(I86,ฐาน!$A$4:$A$9,0),7),INDEX(ฐาน!$A$4:$G$9,MATCH(I86,ฐาน!$A$4:$A$9,0),4)),"")</f>
        <v>58390</v>
      </c>
      <c r="P86" s="312">
        <f>IF(M86&lt;&gt;ฐาน!$M$45,IF(L86&lt;&gt;"",($L86*$N86/100),0),0)</f>
        <v>1504.5650000000001</v>
      </c>
      <c r="Q86" s="311">
        <f>IF(M86&lt;&gt;ฐาน!$M$45,IF(L86&lt;&gt;"",ROUNDUP(($L86*$N86/100),-1),0),0)</f>
        <v>1510</v>
      </c>
      <c r="R86" s="311">
        <f t="shared" si="2"/>
        <v>1510</v>
      </c>
      <c r="S86" s="313">
        <f t="shared" si="3"/>
        <v>0</v>
      </c>
      <c r="T86" s="314">
        <f>IF(M86&lt;&gt;ฐาน!$M$45,IF(S86&lt;&gt;"",S86+R86,0),0)</f>
        <v>1510</v>
      </c>
      <c r="U86" s="311">
        <f>IF(M86&lt;&gt;ฐาน!$M$45,IF(S86=0,J86+T86,O86),J86)</f>
        <v>43090</v>
      </c>
      <c r="V86" s="98"/>
    </row>
    <row r="87" spans="1:22" x14ac:dyDescent="0.35">
      <c r="A87" s="93">
        <v>79</v>
      </c>
      <c r="B87" s="97">
        <v>3670300542908</v>
      </c>
      <c r="C87" s="98" t="s">
        <v>304</v>
      </c>
      <c r="D87" s="91" t="s">
        <v>41</v>
      </c>
      <c r="E87" s="89" t="s">
        <v>100</v>
      </c>
      <c r="F87" s="88" t="s">
        <v>225</v>
      </c>
      <c r="G87" s="91" t="s">
        <v>180</v>
      </c>
      <c r="H87" s="91">
        <v>112077</v>
      </c>
      <c r="I87" s="88" t="s">
        <v>7</v>
      </c>
      <c r="J87" s="92">
        <v>55720</v>
      </c>
      <c r="K87" s="212">
        <v>91</v>
      </c>
      <c r="L87" s="308">
        <f>IF(K87&lt;&gt;"",INDEX(ฐาน!$J$4:$M$44,MATCH(INT(K87),ฐาน!$J$4:$J$44,0),2),"")</f>
        <v>3.05</v>
      </c>
      <c r="M87" s="309" t="str">
        <f>IF(L87&lt;&gt;"",INDEX(ฐาน!$J$4:$M$45,MATCH(L87,ฐาน!$K$4:$K$45,0),4),"")</f>
        <v>ดีเด่น</v>
      </c>
      <c r="N87" s="310">
        <f>IF(I87&lt;&gt;"",INDEX(ฐาน!$A$4:$F$9,MATCH(I87,ฐาน!$A$4:$A$9,0),IF(J87&gt;=INDEX(ฐาน!$A$4:$F$9,MATCH(I87,ฐาน!$A$4:$A$9,0),3),6,5)),"")</f>
        <v>49330</v>
      </c>
      <c r="O87" s="311">
        <f>IF(I87&lt;&gt;"",IF(J87&gt;=INDEX(ฐาน!$A$4:$G$9,MATCH(I87,ฐาน!$A$4:$A$9,0),4),INDEX(ฐาน!$A$4:$G$9,MATCH(I87,ฐาน!$A$4:$A$9,0),7),INDEX(ฐาน!$A$4:$G$9,MATCH(I87,ฐาน!$A$4:$A$9,0),4)),"")</f>
        <v>58390</v>
      </c>
      <c r="P87" s="312">
        <f>IF(M87&lt;&gt;ฐาน!$M$45,IF(L87&lt;&gt;"",($L87*$N87/100),0),0)</f>
        <v>1504.5650000000001</v>
      </c>
      <c r="Q87" s="311">
        <f>IF(M87&lt;&gt;ฐาน!$M$45,IF(L87&lt;&gt;"",ROUNDUP(($L87*$N87/100),-1),0),0)</f>
        <v>1510</v>
      </c>
      <c r="R87" s="311">
        <f t="shared" si="2"/>
        <v>1510</v>
      </c>
      <c r="S87" s="313">
        <f t="shared" si="3"/>
        <v>0</v>
      </c>
      <c r="T87" s="314">
        <f>IF(M87&lt;&gt;ฐาน!$M$45,IF(S87&lt;&gt;"",S87+R87,0),0)</f>
        <v>1510</v>
      </c>
      <c r="U87" s="311">
        <f>IF(M87&lt;&gt;ฐาน!$M$45,IF(S87=0,J87+T87,O87),J87)</f>
        <v>57230</v>
      </c>
      <c r="V87" s="98"/>
    </row>
    <row r="88" spans="1:22" x14ac:dyDescent="0.35">
      <c r="A88" s="93">
        <v>80</v>
      </c>
      <c r="B88" s="84">
        <v>3670300227646</v>
      </c>
      <c r="C88" s="98" t="s">
        <v>305</v>
      </c>
      <c r="D88" s="87" t="s">
        <v>41</v>
      </c>
      <c r="E88" s="89" t="s">
        <v>100</v>
      </c>
      <c r="F88" s="88" t="s">
        <v>225</v>
      </c>
      <c r="G88" s="91" t="s">
        <v>181</v>
      </c>
      <c r="H88" s="91">
        <v>114949</v>
      </c>
      <c r="I88" s="88" t="s">
        <v>7</v>
      </c>
      <c r="J88" s="92">
        <v>43800</v>
      </c>
      <c r="K88" s="212">
        <v>91</v>
      </c>
      <c r="L88" s="308">
        <f>IF(K88&lt;&gt;"",INDEX(ฐาน!$J$4:$M$44,MATCH(INT(K88),ฐาน!$J$4:$J$44,0),2),"")</f>
        <v>3.05</v>
      </c>
      <c r="M88" s="309" t="str">
        <f>IF(L88&lt;&gt;"",INDEX(ฐาน!$J$4:$M$45,MATCH(L88,ฐาน!$K$4:$K$45,0),4),"")</f>
        <v>ดีเด่น</v>
      </c>
      <c r="N88" s="310">
        <f>IF(I88&lt;&gt;"",INDEX(ฐาน!$A$4:$F$9,MATCH(I88,ฐาน!$A$4:$A$9,0),IF(J88&gt;=INDEX(ฐาน!$A$4:$F$9,MATCH(I88,ฐาน!$A$4:$A$9,0),3),6,5)),"")</f>
        <v>49330</v>
      </c>
      <c r="O88" s="311">
        <f>IF(I88&lt;&gt;"",IF(J88&gt;=INDEX(ฐาน!$A$4:$G$9,MATCH(I88,ฐาน!$A$4:$A$9,0),4),INDEX(ฐาน!$A$4:$G$9,MATCH(I88,ฐาน!$A$4:$A$9,0),7),INDEX(ฐาน!$A$4:$G$9,MATCH(I88,ฐาน!$A$4:$A$9,0),4)),"")</f>
        <v>58390</v>
      </c>
      <c r="P88" s="312">
        <f>IF(M88&lt;&gt;ฐาน!$M$45,IF(L88&lt;&gt;"",($L88*$N88/100),0),0)</f>
        <v>1504.5650000000001</v>
      </c>
      <c r="Q88" s="311">
        <f>IF(M88&lt;&gt;ฐาน!$M$45,IF(L88&lt;&gt;"",ROUNDUP(($L88*$N88/100),-1),0),0)</f>
        <v>1510</v>
      </c>
      <c r="R88" s="311">
        <f t="shared" si="2"/>
        <v>1510</v>
      </c>
      <c r="S88" s="313">
        <f t="shared" si="3"/>
        <v>0</v>
      </c>
      <c r="T88" s="314">
        <f>IF(M88&lt;&gt;ฐาน!$M$45,IF(S88&lt;&gt;"",S88+R88,0),0)</f>
        <v>1510</v>
      </c>
      <c r="U88" s="311">
        <f>IF(M88&lt;&gt;ฐาน!$M$45,IF(S88=0,J88+T88,O88),J88)</f>
        <v>45310</v>
      </c>
      <c r="V88" s="98"/>
    </row>
    <row r="89" spans="1:22" x14ac:dyDescent="0.35">
      <c r="A89" s="93">
        <v>81</v>
      </c>
      <c r="B89" s="84">
        <v>3679800135544</v>
      </c>
      <c r="C89" s="98" t="s">
        <v>306</v>
      </c>
      <c r="D89" s="91" t="s">
        <v>41</v>
      </c>
      <c r="E89" s="89" t="s">
        <v>100</v>
      </c>
      <c r="F89" s="88" t="s">
        <v>225</v>
      </c>
      <c r="G89" s="91" t="s">
        <v>182</v>
      </c>
      <c r="H89" s="91">
        <v>114957</v>
      </c>
      <c r="I89" s="88" t="s">
        <v>7</v>
      </c>
      <c r="J89" s="94">
        <v>40100</v>
      </c>
      <c r="K89" s="212">
        <v>91</v>
      </c>
      <c r="L89" s="308">
        <f>IF(K89&lt;&gt;"",INDEX(ฐาน!$J$4:$M$44,MATCH(INT(K89),ฐาน!$J$4:$J$44,0),2),"")</f>
        <v>3.05</v>
      </c>
      <c r="M89" s="309" t="str">
        <f>IF(L89&lt;&gt;"",INDEX(ฐาน!$J$4:$M$45,MATCH(L89,ฐาน!$K$4:$K$45,0),4),"")</f>
        <v>ดีเด่น</v>
      </c>
      <c r="N89" s="310">
        <f>IF(I89&lt;&gt;"",INDEX(ฐาน!$A$4:$F$9,MATCH(I89,ฐาน!$A$4:$A$9,0),IF(J89&gt;=INDEX(ฐาน!$A$4:$F$9,MATCH(I89,ฐาน!$A$4:$A$9,0),3),6,5)),"")</f>
        <v>37200</v>
      </c>
      <c r="O89" s="311">
        <f>IF(I89&lt;&gt;"",IF(J89&gt;=INDEX(ฐาน!$A$4:$G$9,MATCH(I89,ฐาน!$A$4:$A$9,0),4),INDEX(ฐาน!$A$4:$G$9,MATCH(I89,ฐาน!$A$4:$A$9,0),7),INDEX(ฐาน!$A$4:$G$9,MATCH(I89,ฐาน!$A$4:$A$9,0),4)),"")</f>
        <v>58390</v>
      </c>
      <c r="P89" s="312">
        <f>IF(M89&lt;&gt;ฐาน!$M$45,IF(L89&lt;&gt;"",($L89*$N89/100),0),0)</f>
        <v>1134.5999999999999</v>
      </c>
      <c r="Q89" s="311">
        <f>IF(M89&lt;&gt;ฐาน!$M$45,IF(L89&lt;&gt;"",ROUNDUP(($L89*$N89/100),-1),0),0)</f>
        <v>1140</v>
      </c>
      <c r="R89" s="311">
        <f t="shared" si="2"/>
        <v>1140</v>
      </c>
      <c r="S89" s="313">
        <f t="shared" si="3"/>
        <v>0</v>
      </c>
      <c r="T89" s="314">
        <f>IF(M89&lt;&gt;ฐาน!$M$45,IF(S89&lt;&gt;"",S89+R89,0),0)</f>
        <v>1140</v>
      </c>
      <c r="U89" s="311">
        <f>IF(M89&lt;&gt;ฐาน!$M$45,IF(S89=0,J89+T89,O89),J89)</f>
        <v>41240</v>
      </c>
      <c r="V89" s="98"/>
    </row>
    <row r="90" spans="1:22" x14ac:dyDescent="0.35">
      <c r="A90" s="93">
        <v>82</v>
      </c>
      <c r="B90" s="84">
        <v>3670300450191</v>
      </c>
      <c r="C90" s="98" t="s">
        <v>307</v>
      </c>
      <c r="D90" s="91" t="s">
        <v>41</v>
      </c>
      <c r="E90" s="89" t="s">
        <v>100</v>
      </c>
      <c r="F90" s="88" t="s">
        <v>225</v>
      </c>
      <c r="G90" s="91" t="s">
        <v>183</v>
      </c>
      <c r="H90" s="91">
        <v>117809</v>
      </c>
      <c r="I90" s="88" t="s">
        <v>7</v>
      </c>
      <c r="J90" s="94">
        <v>47660</v>
      </c>
      <c r="K90" s="212">
        <v>91</v>
      </c>
      <c r="L90" s="308">
        <f>IF(K90&lt;&gt;"",INDEX(ฐาน!$J$4:$M$44,MATCH(INT(K90),ฐาน!$J$4:$J$44,0),2),"")</f>
        <v>3.05</v>
      </c>
      <c r="M90" s="309" t="str">
        <f>IF(L90&lt;&gt;"",INDEX(ฐาน!$J$4:$M$45,MATCH(L90,ฐาน!$K$4:$K$45,0),4),"")</f>
        <v>ดีเด่น</v>
      </c>
      <c r="N90" s="310">
        <f>IF(I90&lt;&gt;"",INDEX(ฐาน!$A$4:$F$9,MATCH(I90,ฐาน!$A$4:$A$9,0),IF(J90&gt;=INDEX(ฐาน!$A$4:$F$9,MATCH(I90,ฐาน!$A$4:$A$9,0),3),6,5)),"")</f>
        <v>49330</v>
      </c>
      <c r="O90" s="311">
        <f>IF(I90&lt;&gt;"",IF(J90&gt;=INDEX(ฐาน!$A$4:$G$9,MATCH(I90,ฐาน!$A$4:$A$9,0),4),INDEX(ฐาน!$A$4:$G$9,MATCH(I90,ฐาน!$A$4:$A$9,0),7),INDEX(ฐาน!$A$4:$G$9,MATCH(I90,ฐาน!$A$4:$A$9,0),4)),"")</f>
        <v>58390</v>
      </c>
      <c r="P90" s="312">
        <f>IF(M90&lt;&gt;ฐาน!$M$45,IF(L90&lt;&gt;"",($L90*$N90/100),0),0)</f>
        <v>1504.5650000000001</v>
      </c>
      <c r="Q90" s="311">
        <f>IF(M90&lt;&gt;ฐาน!$M$45,IF(L90&lt;&gt;"",ROUNDUP(($L90*$N90/100),-1),0),0)</f>
        <v>1510</v>
      </c>
      <c r="R90" s="311">
        <f t="shared" si="2"/>
        <v>1510</v>
      </c>
      <c r="S90" s="313">
        <f t="shared" si="3"/>
        <v>0</v>
      </c>
      <c r="T90" s="314">
        <f>IF(M90&lt;&gt;ฐาน!$M$45,IF(S90&lt;&gt;"",S90+R90,0),0)</f>
        <v>1510</v>
      </c>
      <c r="U90" s="311">
        <f>IF(M90&lt;&gt;ฐาน!$M$45,IF(S90=0,J90+T90,O90),J90)</f>
        <v>49170</v>
      </c>
      <c r="V90" s="98"/>
    </row>
    <row r="91" spans="1:22" x14ac:dyDescent="0.35">
      <c r="A91" s="93">
        <v>83</v>
      </c>
      <c r="B91" s="84">
        <v>3670300442431</v>
      </c>
      <c r="C91" s="98" t="s">
        <v>308</v>
      </c>
      <c r="D91" s="91" t="s">
        <v>41</v>
      </c>
      <c r="E91" s="89" t="s">
        <v>100</v>
      </c>
      <c r="F91" s="88" t="s">
        <v>225</v>
      </c>
      <c r="G91" s="91" t="s">
        <v>184</v>
      </c>
      <c r="H91" s="91">
        <v>117813</v>
      </c>
      <c r="I91" s="88" t="s">
        <v>7</v>
      </c>
      <c r="J91" s="94">
        <v>54820</v>
      </c>
      <c r="K91" s="212">
        <v>91</v>
      </c>
      <c r="L91" s="308">
        <f>IF(K91&lt;&gt;"",INDEX(ฐาน!$J$4:$M$44,MATCH(INT(K91),ฐาน!$J$4:$J$44,0),2),"")</f>
        <v>3.05</v>
      </c>
      <c r="M91" s="309" t="str">
        <f>IF(L91&lt;&gt;"",INDEX(ฐาน!$J$4:$M$45,MATCH(L91,ฐาน!$K$4:$K$45,0),4),"")</f>
        <v>ดีเด่น</v>
      </c>
      <c r="N91" s="310">
        <f>IF(I91&lt;&gt;"",INDEX(ฐาน!$A$4:$F$9,MATCH(I91,ฐาน!$A$4:$A$9,0),IF(J91&gt;=INDEX(ฐาน!$A$4:$F$9,MATCH(I91,ฐาน!$A$4:$A$9,0),3),6,5)),"")</f>
        <v>49330</v>
      </c>
      <c r="O91" s="311">
        <f>IF(I91&lt;&gt;"",IF(J91&gt;=INDEX(ฐาน!$A$4:$G$9,MATCH(I91,ฐาน!$A$4:$A$9,0),4),INDEX(ฐาน!$A$4:$G$9,MATCH(I91,ฐาน!$A$4:$A$9,0),7),INDEX(ฐาน!$A$4:$G$9,MATCH(I91,ฐาน!$A$4:$A$9,0),4)),"")</f>
        <v>58390</v>
      </c>
      <c r="P91" s="312">
        <f>IF(M91&lt;&gt;ฐาน!$M$45,IF(L91&lt;&gt;"",($L91*$N91/100),0),0)</f>
        <v>1504.5650000000001</v>
      </c>
      <c r="Q91" s="311">
        <f>IF(M91&lt;&gt;ฐาน!$M$45,IF(L91&lt;&gt;"",ROUNDUP(($L91*$N91/100),-1),0),0)</f>
        <v>1510</v>
      </c>
      <c r="R91" s="311">
        <f t="shared" si="2"/>
        <v>1510</v>
      </c>
      <c r="S91" s="313">
        <f t="shared" si="3"/>
        <v>0</v>
      </c>
      <c r="T91" s="314">
        <f>IF(M91&lt;&gt;ฐาน!$M$45,IF(S91&lt;&gt;"",S91+R91,0),0)</f>
        <v>1510</v>
      </c>
      <c r="U91" s="311">
        <f>IF(M91&lt;&gt;ฐาน!$M$45,IF(S91=0,J91+T91,O91),J91)</f>
        <v>56330</v>
      </c>
      <c r="V91" s="98"/>
    </row>
    <row r="92" spans="1:22" x14ac:dyDescent="0.35">
      <c r="A92" s="93">
        <v>84</v>
      </c>
      <c r="B92" s="84">
        <v>3650101279824</v>
      </c>
      <c r="C92" s="98" t="s">
        <v>309</v>
      </c>
      <c r="D92" s="91" t="s">
        <v>41</v>
      </c>
      <c r="E92" s="89" t="s">
        <v>100</v>
      </c>
      <c r="F92" s="88" t="s">
        <v>225</v>
      </c>
      <c r="G92" s="91" t="s">
        <v>185</v>
      </c>
      <c r="H92" s="91">
        <v>117825</v>
      </c>
      <c r="I92" s="88" t="s">
        <v>7</v>
      </c>
      <c r="J92" s="92">
        <v>54820</v>
      </c>
      <c r="K92" s="212">
        <v>91</v>
      </c>
      <c r="L92" s="308">
        <f>IF(K92&lt;&gt;"",INDEX(ฐาน!$J$4:$M$44,MATCH(INT(K92),ฐาน!$J$4:$J$44,0),2),"")</f>
        <v>3.05</v>
      </c>
      <c r="M92" s="309" t="str">
        <f>IF(L92&lt;&gt;"",INDEX(ฐาน!$J$4:$M$45,MATCH(L92,ฐาน!$K$4:$K$45,0),4),"")</f>
        <v>ดีเด่น</v>
      </c>
      <c r="N92" s="310">
        <f>IF(I92&lt;&gt;"",INDEX(ฐาน!$A$4:$F$9,MATCH(I92,ฐาน!$A$4:$A$9,0),IF(J92&gt;=INDEX(ฐาน!$A$4:$F$9,MATCH(I92,ฐาน!$A$4:$A$9,0),3),6,5)),"")</f>
        <v>49330</v>
      </c>
      <c r="O92" s="311">
        <f>IF(I92&lt;&gt;"",IF(J92&gt;=INDEX(ฐาน!$A$4:$G$9,MATCH(I92,ฐาน!$A$4:$A$9,0),4),INDEX(ฐาน!$A$4:$G$9,MATCH(I92,ฐาน!$A$4:$A$9,0),7),INDEX(ฐาน!$A$4:$G$9,MATCH(I92,ฐาน!$A$4:$A$9,0),4)),"")</f>
        <v>58390</v>
      </c>
      <c r="P92" s="312">
        <f>IF(M92&lt;&gt;ฐาน!$M$45,IF(L92&lt;&gt;"",($L92*$N92/100),0),0)</f>
        <v>1504.5650000000001</v>
      </c>
      <c r="Q92" s="311">
        <f>IF(M92&lt;&gt;ฐาน!$M$45,IF(L92&lt;&gt;"",ROUNDUP(($L92*$N92/100),-1),0),0)</f>
        <v>1510</v>
      </c>
      <c r="R92" s="311">
        <f t="shared" si="2"/>
        <v>1510</v>
      </c>
      <c r="S92" s="313">
        <f t="shared" si="3"/>
        <v>0</v>
      </c>
      <c r="T92" s="314">
        <f>IF(M92&lt;&gt;ฐาน!$M$45,IF(S92&lt;&gt;"",S92+R92,0),0)</f>
        <v>1510</v>
      </c>
      <c r="U92" s="311">
        <f>IF(M92&lt;&gt;ฐาน!$M$45,IF(S92=0,J92+T92,O92),J92)</f>
        <v>56330</v>
      </c>
      <c r="V92" s="98"/>
    </row>
    <row r="93" spans="1:22" x14ac:dyDescent="0.35">
      <c r="A93" s="93">
        <v>85</v>
      </c>
      <c r="B93" s="84">
        <v>3100600835875</v>
      </c>
      <c r="C93" s="98" t="s">
        <v>310</v>
      </c>
      <c r="D93" s="91" t="s">
        <v>41</v>
      </c>
      <c r="E93" s="89" t="s">
        <v>102</v>
      </c>
      <c r="F93" s="88" t="s">
        <v>225</v>
      </c>
      <c r="G93" s="91" t="s">
        <v>186</v>
      </c>
      <c r="H93" s="91">
        <v>111974</v>
      </c>
      <c r="I93" s="88" t="s">
        <v>8</v>
      </c>
      <c r="J93" s="92">
        <v>47660</v>
      </c>
      <c r="K93" s="212">
        <v>91</v>
      </c>
      <c r="L93" s="308">
        <f>IF(K93&lt;&gt;"",INDEX(ฐาน!$J$4:$M$44,MATCH(INT(K93),ฐาน!$J$4:$J$44,0),2),"")</f>
        <v>3.05</v>
      </c>
      <c r="M93" s="309" t="str">
        <f>IF(L93&lt;&gt;"",INDEX(ฐาน!$J$4:$M$45,MATCH(L93,ฐาน!$K$4:$K$45,0),4),"")</f>
        <v>ดีเด่น</v>
      </c>
      <c r="N93" s="310">
        <f>IF(I93&lt;&gt;"",INDEX(ฐาน!$A$4:$F$9,MATCH(I93,ฐาน!$A$4:$A$9,0),IF(J93&gt;=INDEX(ฐาน!$A$4:$F$9,MATCH(I93,ฐาน!$A$4:$A$9,0),3),6,5)),"")</f>
        <v>35270</v>
      </c>
      <c r="O93" s="311">
        <f>IF(I93&lt;&gt;"",IF(J93&gt;=INDEX(ฐาน!$A$4:$G$9,MATCH(I93,ฐาน!$A$4:$A$9,0),4),INDEX(ฐาน!$A$4:$G$9,MATCH(I93,ฐาน!$A$4:$A$9,0),7),INDEX(ฐาน!$A$4:$G$9,MATCH(I93,ฐาน!$A$4:$A$9,0),4)),"")</f>
        <v>58390</v>
      </c>
      <c r="P93" s="312">
        <f>IF(M93&lt;&gt;ฐาน!$M$45,IF(L93&lt;&gt;"",($L93*$N93/100),0),0)</f>
        <v>1075.7349999999999</v>
      </c>
      <c r="Q93" s="311">
        <f>IF(M93&lt;&gt;ฐาน!$M$45,IF(L93&lt;&gt;"",ROUNDUP(($L93*$N93/100),-1),0),0)</f>
        <v>1080</v>
      </c>
      <c r="R93" s="311">
        <f t="shared" si="2"/>
        <v>1080</v>
      </c>
      <c r="S93" s="313">
        <f t="shared" si="3"/>
        <v>0</v>
      </c>
      <c r="T93" s="314">
        <f>IF(M93&lt;&gt;ฐาน!$M$45,IF(S93&lt;&gt;"",S93+R93,0),0)</f>
        <v>1080</v>
      </c>
      <c r="U93" s="311">
        <f>IF(M93&lt;&gt;ฐาน!$M$45,IF(S93=0,J93+T93,O93),J93)</f>
        <v>48740</v>
      </c>
      <c r="V93" s="98"/>
    </row>
    <row r="94" spans="1:22" x14ac:dyDescent="0.35">
      <c r="A94" s="93">
        <v>86</v>
      </c>
      <c r="B94" s="84">
        <v>3670300517091</v>
      </c>
      <c r="C94" s="98" t="s">
        <v>311</v>
      </c>
      <c r="D94" s="91" t="s">
        <v>41</v>
      </c>
      <c r="E94" s="89" t="s">
        <v>100</v>
      </c>
      <c r="F94" s="88" t="s">
        <v>225</v>
      </c>
      <c r="G94" s="91" t="s">
        <v>187</v>
      </c>
      <c r="H94" s="91">
        <v>127713</v>
      </c>
      <c r="I94" s="96" t="s">
        <v>7</v>
      </c>
      <c r="J94" s="92">
        <v>46040</v>
      </c>
      <c r="K94" s="212">
        <v>91</v>
      </c>
      <c r="L94" s="308">
        <f>IF(K94&lt;&gt;"",INDEX(ฐาน!$J$4:$M$44,MATCH(INT(K94),ฐาน!$J$4:$J$44,0),2),"")</f>
        <v>3.05</v>
      </c>
      <c r="M94" s="309" t="str">
        <f>IF(L94&lt;&gt;"",INDEX(ฐาน!$J$4:$M$45,MATCH(L94,ฐาน!$K$4:$K$45,0),4),"")</f>
        <v>ดีเด่น</v>
      </c>
      <c r="N94" s="310">
        <f>IF(I94&lt;&gt;"",INDEX(ฐาน!$A$4:$F$9,MATCH(I94,ฐาน!$A$4:$A$9,0),IF(J94&gt;=INDEX(ฐาน!$A$4:$F$9,MATCH(I94,ฐาน!$A$4:$A$9,0),3),6,5)),"")</f>
        <v>49330</v>
      </c>
      <c r="O94" s="311">
        <f>IF(I94&lt;&gt;"",IF(J94&gt;=INDEX(ฐาน!$A$4:$G$9,MATCH(I94,ฐาน!$A$4:$A$9,0),4),INDEX(ฐาน!$A$4:$G$9,MATCH(I94,ฐาน!$A$4:$A$9,0),7),INDEX(ฐาน!$A$4:$G$9,MATCH(I94,ฐาน!$A$4:$A$9,0),4)),"")</f>
        <v>58390</v>
      </c>
      <c r="P94" s="312">
        <f>IF(M94&lt;&gt;ฐาน!$M$45,IF(L94&lt;&gt;"",($L94*$N94/100),0),0)</f>
        <v>1504.5650000000001</v>
      </c>
      <c r="Q94" s="311">
        <f>IF(M94&lt;&gt;ฐาน!$M$45,IF(L94&lt;&gt;"",ROUNDUP(($L94*$N94/100),-1),0),0)</f>
        <v>1510</v>
      </c>
      <c r="R94" s="311">
        <f t="shared" si="2"/>
        <v>1510</v>
      </c>
      <c r="S94" s="313">
        <f t="shared" si="3"/>
        <v>0</v>
      </c>
      <c r="T94" s="314">
        <f>IF(M94&lt;&gt;ฐาน!$M$45,IF(S94&lt;&gt;"",S94+R94,0),0)</f>
        <v>1510</v>
      </c>
      <c r="U94" s="311">
        <f>IF(M94&lt;&gt;ฐาน!$M$45,IF(S94=0,J94+T94,O94),J94)</f>
        <v>47550</v>
      </c>
      <c r="V94" s="98"/>
    </row>
    <row r="95" spans="1:22" x14ac:dyDescent="0.35">
      <c r="A95" s="93">
        <v>87</v>
      </c>
      <c r="B95" s="84">
        <v>3670700090672</v>
      </c>
      <c r="C95" s="98" t="s">
        <v>312</v>
      </c>
      <c r="D95" s="91" t="s">
        <v>41</v>
      </c>
      <c r="E95" s="89" t="s">
        <v>100</v>
      </c>
      <c r="F95" s="88" t="s">
        <v>225</v>
      </c>
      <c r="G95" s="91" t="s">
        <v>188</v>
      </c>
      <c r="H95" s="91">
        <v>127705</v>
      </c>
      <c r="I95" s="88" t="s">
        <v>7</v>
      </c>
      <c r="J95" s="92">
        <v>40860</v>
      </c>
      <c r="K95" s="212">
        <v>91</v>
      </c>
      <c r="L95" s="308">
        <f>IF(K95&lt;&gt;"",INDEX(ฐาน!$J$4:$M$44,MATCH(INT(K95),ฐาน!$J$4:$J$44,0),2),"")</f>
        <v>3.05</v>
      </c>
      <c r="M95" s="309" t="str">
        <f>IF(L95&lt;&gt;"",INDEX(ฐาน!$J$4:$M$45,MATCH(L95,ฐาน!$K$4:$K$45,0),4),"")</f>
        <v>ดีเด่น</v>
      </c>
      <c r="N95" s="310">
        <f>IF(I95&lt;&gt;"",INDEX(ฐาน!$A$4:$F$9,MATCH(I95,ฐาน!$A$4:$A$9,0),IF(J95&gt;=INDEX(ฐาน!$A$4:$F$9,MATCH(I95,ฐาน!$A$4:$A$9,0),3),6,5)),"")</f>
        <v>49330</v>
      </c>
      <c r="O95" s="311">
        <f>IF(I95&lt;&gt;"",IF(J95&gt;=INDEX(ฐาน!$A$4:$G$9,MATCH(I95,ฐาน!$A$4:$A$9,0),4),INDEX(ฐาน!$A$4:$G$9,MATCH(I95,ฐาน!$A$4:$A$9,0),7),INDEX(ฐาน!$A$4:$G$9,MATCH(I95,ฐาน!$A$4:$A$9,0),4)),"")</f>
        <v>58390</v>
      </c>
      <c r="P95" s="312">
        <f>IF(M95&lt;&gt;ฐาน!$M$45,IF(L95&lt;&gt;"",($L95*$N95/100),0),0)</f>
        <v>1504.5650000000001</v>
      </c>
      <c r="Q95" s="311">
        <f>IF(M95&lt;&gt;ฐาน!$M$45,IF(L95&lt;&gt;"",ROUNDUP(($L95*$N95/100),-1),0),0)</f>
        <v>1510</v>
      </c>
      <c r="R95" s="311">
        <f t="shared" si="2"/>
        <v>1510</v>
      </c>
      <c r="S95" s="313">
        <f t="shared" si="3"/>
        <v>0</v>
      </c>
      <c r="T95" s="314">
        <f>IF(M95&lt;&gt;ฐาน!$M$45,IF(S95&lt;&gt;"",S95+R95,0),0)</f>
        <v>1510</v>
      </c>
      <c r="U95" s="311">
        <f>IF(M95&lt;&gt;ฐาน!$M$45,IF(S95=0,J95+T95,O95),J95)</f>
        <v>42370</v>
      </c>
      <c r="V95" s="98"/>
    </row>
    <row r="96" spans="1:22" x14ac:dyDescent="0.35">
      <c r="A96" s="93">
        <v>88</v>
      </c>
      <c r="B96" s="84">
        <v>3679800101968</v>
      </c>
      <c r="C96" s="98" t="s">
        <v>313</v>
      </c>
      <c r="D96" s="91" t="s">
        <v>41</v>
      </c>
      <c r="E96" s="89" t="s">
        <v>102</v>
      </c>
      <c r="F96" s="88" t="s">
        <v>225</v>
      </c>
      <c r="G96" s="91" t="s">
        <v>189</v>
      </c>
      <c r="H96" s="91">
        <v>127744</v>
      </c>
      <c r="I96" s="88" t="s">
        <v>8</v>
      </c>
      <c r="J96" s="94">
        <v>50290</v>
      </c>
      <c r="K96" s="212">
        <v>91</v>
      </c>
      <c r="L96" s="308">
        <f>IF(K96&lt;&gt;"",INDEX(ฐาน!$J$4:$M$44,MATCH(INT(K96),ฐาน!$J$4:$J$44,0),2),"")</f>
        <v>3.05</v>
      </c>
      <c r="M96" s="309" t="str">
        <f>IF(L96&lt;&gt;"",INDEX(ฐาน!$J$4:$M$45,MATCH(L96,ฐาน!$K$4:$K$45,0),4),"")</f>
        <v>ดีเด่น</v>
      </c>
      <c r="N96" s="310">
        <f>IF(I96&lt;&gt;"",INDEX(ฐาน!$A$4:$F$9,MATCH(I96,ฐาน!$A$4:$A$9,0),IF(J96&gt;=INDEX(ฐาน!$A$4:$F$9,MATCH(I96,ฐาน!$A$4:$A$9,0),3),6,5)),"")</f>
        <v>35270</v>
      </c>
      <c r="O96" s="311">
        <f>IF(I96&lt;&gt;"",IF(J96&gt;=INDEX(ฐาน!$A$4:$G$9,MATCH(I96,ฐาน!$A$4:$A$9,0),4),INDEX(ฐาน!$A$4:$G$9,MATCH(I96,ฐาน!$A$4:$A$9,0),7),INDEX(ฐาน!$A$4:$G$9,MATCH(I96,ฐาน!$A$4:$A$9,0),4)),"")</f>
        <v>58390</v>
      </c>
      <c r="P96" s="312">
        <f>IF(M96&lt;&gt;ฐาน!$M$45,IF(L96&lt;&gt;"",($L96*$N96/100),0),0)</f>
        <v>1075.7349999999999</v>
      </c>
      <c r="Q96" s="311">
        <f>IF(M96&lt;&gt;ฐาน!$M$45,IF(L96&lt;&gt;"",ROUNDUP(($L96*$N96/100),-1),0),0)</f>
        <v>1080</v>
      </c>
      <c r="R96" s="311">
        <f t="shared" si="2"/>
        <v>1080</v>
      </c>
      <c r="S96" s="313">
        <f t="shared" si="3"/>
        <v>0</v>
      </c>
      <c r="T96" s="314">
        <f>IF(M96&lt;&gt;ฐาน!$M$45,IF(S96&lt;&gt;"",S96+R96,0),0)</f>
        <v>1080</v>
      </c>
      <c r="U96" s="311">
        <f>IF(M96&lt;&gt;ฐาน!$M$45,IF(S96=0,J96+T96,O96),J96)</f>
        <v>51370</v>
      </c>
      <c r="V96" s="98"/>
    </row>
    <row r="97" spans="1:22" x14ac:dyDescent="0.35">
      <c r="A97" s="93">
        <v>89</v>
      </c>
      <c r="B97" s="84">
        <v>3670400303476</v>
      </c>
      <c r="C97" s="98" t="s">
        <v>314</v>
      </c>
      <c r="D97" s="91" t="s">
        <v>41</v>
      </c>
      <c r="E97" s="89" t="s">
        <v>100</v>
      </c>
      <c r="F97" s="88" t="s">
        <v>225</v>
      </c>
      <c r="G97" s="91" t="s">
        <v>190</v>
      </c>
      <c r="H97" s="91">
        <v>112075</v>
      </c>
      <c r="I97" s="88" t="s">
        <v>7</v>
      </c>
      <c r="J97" s="92">
        <v>50290</v>
      </c>
      <c r="K97" s="212">
        <v>91</v>
      </c>
      <c r="L97" s="308">
        <f>IF(K97&lt;&gt;"",INDEX(ฐาน!$J$4:$M$44,MATCH(INT(K97),ฐาน!$J$4:$J$44,0),2),"")</f>
        <v>3.05</v>
      </c>
      <c r="M97" s="309" t="str">
        <f>IF(L97&lt;&gt;"",INDEX(ฐาน!$J$4:$M$45,MATCH(L97,ฐาน!$K$4:$K$45,0),4),"")</f>
        <v>ดีเด่น</v>
      </c>
      <c r="N97" s="310">
        <f>IF(I97&lt;&gt;"",INDEX(ฐาน!$A$4:$F$9,MATCH(I97,ฐาน!$A$4:$A$9,0),IF(J97&gt;=INDEX(ฐาน!$A$4:$F$9,MATCH(I97,ฐาน!$A$4:$A$9,0),3),6,5)),"")</f>
        <v>49330</v>
      </c>
      <c r="O97" s="311">
        <f>IF(I97&lt;&gt;"",IF(J97&gt;=INDEX(ฐาน!$A$4:$G$9,MATCH(I97,ฐาน!$A$4:$A$9,0),4),INDEX(ฐาน!$A$4:$G$9,MATCH(I97,ฐาน!$A$4:$A$9,0),7),INDEX(ฐาน!$A$4:$G$9,MATCH(I97,ฐาน!$A$4:$A$9,0),4)),"")</f>
        <v>58390</v>
      </c>
      <c r="P97" s="312">
        <f>IF(M97&lt;&gt;ฐาน!$M$45,IF(L97&lt;&gt;"",($L97*$N97/100),0),0)</f>
        <v>1504.5650000000001</v>
      </c>
      <c r="Q97" s="311">
        <f>IF(M97&lt;&gt;ฐาน!$M$45,IF(L97&lt;&gt;"",ROUNDUP(($L97*$N97/100),-1),0),0)</f>
        <v>1510</v>
      </c>
      <c r="R97" s="311">
        <f t="shared" si="2"/>
        <v>1510</v>
      </c>
      <c r="S97" s="313">
        <f t="shared" si="3"/>
        <v>0</v>
      </c>
      <c r="T97" s="314">
        <f>IF(M97&lt;&gt;ฐาน!$M$45,IF(S97&lt;&gt;"",S97+R97,0),0)</f>
        <v>1510</v>
      </c>
      <c r="U97" s="311">
        <f>IF(M97&lt;&gt;ฐาน!$M$45,IF(S97=0,J97+T97,O97),J97)</f>
        <v>51800</v>
      </c>
      <c r="V97" s="98"/>
    </row>
    <row r="98" spans="1:22" x14ac:dyDescent="0.35">
      <c r="A98" s="93">
        <v>90</v>
      </c>
      <c r="B98" s="84">
        <v>3670300313208</v>
      </c>
      <c r="C98" s="98" t="s">
        <v>315</v>
      </c>
      <c r="D98" s="91" t="s">
        <v>41</v>
      </c>
      <c r="E98" s="89" t="s">
        <v>102</v>
      </c>
      <c r="F98" s="88" t="s">
        <v>225</v>
      </c>
      <c r="G98" s="91" t="s">
        <v>191</v>
      </c>
      <c r="H98" s="91">
        <v>112987</v>
      </c>
      <c r="I98" s="88" t="s">
        <v>8</v>
      </c>
      <c r="J98" s="94">
        <v>38470</v>
      </c>
      <c r="K98" s="212">
        <v>91</v>
      </c>
      <c r="L98" s="308">
        <f>IF(K98&lt;&gt;"",INDEX(ฐาน!$J$4:$M$44,MATCH(INT(K98),ฐาน!$J$4:$J$44,0),2),"")</f>
        <v>3.05</v>
      </c>
      <c r="M98" s="309" t="str">
        <f>IF(L98&lt;&gt;"",INDEX(ฐาน!$J$4:$M$45,MATCH(L98,ฐาน!$K$4:$K$45,0),4),"")</f>
        <v>ดีเด่น</v>
      </c>
      <c r="N98" s="310">
        <f>IF(I98&lt;&gt;"",INDEX(ฐาน!$A$4:$F$9,MATCH(I98,ฐาน!$A$4:$A$9,0),IF(J98&gt;=INDEX(ฐาน!$A$4:$F$9,MATCH(I98,ฐาน!$A$4:$A$9,0),3),6,5)),"")</f>
        <v>35270</v>
      </c>
      <c r="O98" s="311">
        <f>IF(I98&lt;&gt;"",IF(J98&gt;=INDEX(ฐาน!$A$4:$G$9,MATCH(I98,ฐาน!$A$4:$A$9,0),4),INDEX(ฐาน!$A$4:$G$9,MATCH(I98,ฐาน!$A$4:$A$9,0),7),INDEX(ฐาน!$A$4:$G$9,MATCH(I98,ฐาน!$A$4:$A$9,0),4)),"")</f>
        <v>41620</v>
      </c>
      <c r="P98" s="312">
        <f>IF(M98&lt;&gt;ฐาน!$M$45,IF(L98&lt;&gt;"",($L98*$N98/100),0),0)</f>
        <v>1075.7349999999999</v>
      </c>
      <c r="Q98" s="311">
        <f>IF(M98&lt;&gt;ฐาน!$M$45,IF(L98&lt;&gt;"",ROUNDUP(($L98*$N98/100),-1),0),0)</f>
        <v>1080</v>
      </c>
      <c r="R98" s="311">
        <f t="shared" si="2"/>
        <v>1080</v>
      </c>
      <c r="S98" s="313">
        <f t="shared" si="3"/>
        <v>0</v>
      </c>
      <c r="T98" s="314">
        <f>IF(M98&lt;&gt;ฐาน!$M$45,IF(S98&lt;&gt;"",S98+R98,0),0)</f>
        <v>1080</v>
      </c>
      <c r="U98" s="311">
        <f>IF(M98&lt;&gt;ฐาน!$M$45,IF(S98=0,J98+T98,O98),J98)</f>
        <v>39550</v>
      </c>
      <c r="V98" s="98"/>
    </row>
    <row r="99" spans="1:22" x14ac:dyDescent="0.35">
      <c r="A99" s="93">
        <v>91</v>
      </c>
      <c r="B99" s="97">
        <v>3670300443136</v>
      </c>
      <c r="C99" s="98" t="s">
        <v>316</v>
      </c>
      <c r="D99" s="91" t="s">
        <v>41</v>
      </c>
      <c r="E99" s="89" t="s">
        <v>100</v>
      </c>
      <c r="F99" s="88" t="s">
        <v>225</v>
      </c>
      <c r="G99" s="91" t="s">
        <v>192</v>
      </c>
      <c r="H99" s="91">
        <v>127758</v>
      </c>
      <c r="I99" s="88" t="s">
        <v>7</v>
      </c>
      <c r="J99" s="92">
        <v>30020</v>
      </c>
      <c r="K99" s="212">
        <v>91</v>
      </c>
      <c r="L99" s="308">
        <f>IF(K99&lt;&gt;"",INDEX(ฐาน!$J$4:$M$44,MATCH(INT(K99),ฐาน!$J$4:$J$44,0),2),"")</f>
        <v>3.05</v>
      </c>
      <c r="M99" s="309" t="str">
        <f>IF(L99&lt;&gt;"",INDEX(ฐาน!$J$4:$M$45,MATCH(L99,ฐาน!$K$4:$K$45,0),4),"")</f>
        <v>ดีเด่น</v>
      </c>
      <c r="N99" s="310">
        <f>IF(I99&lt;&gt;"",INDEX(ฐาน!$A$4:$F$9,MATCH(I99,ฐาน!$A$4:$A$9,0),IF(J99&gt;=INDEX(ฐาน!$A$4:$F$9,MATCH(I99,ฐาน!$A$4:$A$9,0),3),6,5)),"")</f>
        <v>37200</v>
      </c>
      <c r="O99" s="311">
        <f>IF(I99&lt;&gt;"",IF(J99&gt;=INDEX(ฐาน!$A$4:$G$9,MATCH(I99,ฐาน!$A$4:$A$9,0),4),INDEX(ฐาน!$A$4:$G$9,MATCH(I99,ฐาน!$A$4:$A$9,0),7),INDEX(ฐาน!$A$4:$G$9,MATCH(I99,ฐาน!$A$4:$A$9,0),4)),"")</f>
        <v>58390</v>
      </c>
      <c r="P99" s="312">
        <f>IF(M99&lt;&gt;ฐาน!$M$45,IF(L99&lt;&gt;"",($L99*$N99/100),0),0)</f>
        <v>1134.5999999999999</v>
      </c>
      <c r="Q99" s="311">
        <f>IF(M99&lt;&gt;ฐาน!$M$45,IF(L99&lt;&gt;"",ROUNDUP(($L99*$N99/100),-1),0),0)</f>
        <v>1140</v>
      </c>
      <c r="R99" s="311">
        <f t="shared" si="2"/>
        <v>1140</v>
      </c>
      <c r="S99" s="313">
        <f t="shared" si="3"/>
        <v>0</v>
      </c>
      <c r="T99" s="314">
        <f>IF(M99&lt;&gt;ฐาน!$M$45,IF(S99&lt;&gt;"",S99+R99,0),0)</f>
        <v>1140</v>
      </c>
      <c r="U99" s="311">
        <f>IF(M99&lt;&gt;ฐาน!$M$45,IF(S99=0,J99+T99,O99),J99)</f>
        <v>31160</v>
      </c>
      <c r="V99" s="98"/>
    </row>
    <row r="100" spans="1:22" x14ac:dyDescent="0.35">
      <c r="A100" s="93">
        <v>92</v>
      </c>
      <c r="B100" s="84">
        <v>3460300140216</v>
      </c>
      <c r="C100" s="98" t="s">
        <v>317</v>
      </c>
      <c r="D100" s="91" t="s">
        <v>41</v>
      </c>
      <c r="E100" s="89" t="s">
        <v>102</v>
      </c>
      <c r="F100" s="88" t="s">
        <v>225</v>
      </c>
      <c r="G100" s="91" t="s">
        <v>193</v>
      </c>
      <c r="H100" s="91">
        <v>130787</v>
      </c>
      <c r="I100" s="88" t="s">
        <v>8</v>
      </c>
      <c r="J100" s="92">
        <v>39730</v>
      </c>
      <c r="K100" s="212">
        <v>91</v>
      </c>
      <c r="L100" s="308">
        <f>IF(K100&lt;&gt;"",INDEX(ฐาน!$J$4:$M$44,MATCH(INT(K100),ฐาน!$J$4:$J$44,0),2),"")</f>
        <v>3.05</v>
      </c>
      <c r="M100" s="309" t="str">
        <f>IF(L100&lt;&gt;"",INDEX(ฐาน!$J$4:$M$45,MATCH(L100,ฐาน!$K$4:$K$45,0),4),"")</f>
        <v>ดีเด่น</v>
      </c>
      <c r="N100" s="310">
        <f>IF(I100&lt;&gt;"",INDEX(ฐาน!$A$4:$F$9,MATCH(I100,ฐาน!$A$4:$A$9,0),IF(J100&gt;=INDEX(ฐาน!$A$4:$F$9,MATCH(I100,ฐาน!$A$4:$A$9,0),3),6,5)),"")</f>
        <v>35270</v>
      </c>
      <c r="O100" s="311">
        <f>IF(I100&lt;&gt;"",IF(J100&gt;=INDEX(ฐาน!$A$4:$G$9,MATCH(I100,ฐาน!$A$4:$A$9,0),4),INDEX(ฐาน!$A$4:$G$9,MATCH(I100,ฐาน!$A$4:$A$9,0),7),INDEX(ฐาน!$A$4:$G$9,MATCH(I100,ฐาน!$A$4:$A$9,0),4)),"")</f>
        <v>41620</v>
      </c>
      <c r="P100" s="312">
        <f>IF(M100&lt;&gt;ฐาน!$M$45,IF(L100&lt;&gt;"",($L100*$N100/100),0),0)</f>
        <v>1075.7349999999999</v>
      </c>
      <c r="Q100" s="311">
        <f>IF(M100&lt;&gt;ฐาน!$M$45,IF(L100&lt;&gt;"",ROUNDUP(($L100*$N100/100),-1),0),0)</f>
        <v>1080</v>
      </c>
      <c r="R100" s="311">
        <f t="shared" si="2"/>
        <v>1080</v>
      </c>
      <c r="S100" s="313">
        <f t="shared" si="3"/>
        <v>0</v>
      </c>
      <c r="T100" s="314">
        <f>IF(M100&lt;&gt;ฐาน!$M$45,IF(S100&lt;&gt;"",S100+R100,0),0)</f>
        <v>1080</v>
      </c>
      <c r="U100" s="311">
        <f>IF(M100&lt;&gt;ฐาน!$M$45,IF(S100=0,J100+T100,O100),J100)</f>
        <v>40810</v>
      </c>
      <c r="V100" s="98"/>
    </row>
    <row r="101" spans="1:22" x14ac:dyDescent="0.35">
      <c r="A101" s="93">
        <v>93</v>
      </c>
      <c r="B101" s="97">
        <v>5550500124007</v>
      </c>
      <c r="C101" s="98" t="s">
        <v>318</v>
      </c>
      <c r="D101" s="91" t="s">
        <v>41</v>
      </c>
      <c r="E101" s="89" t="s">
        <v>100</v>
      </c>
      <c r="F101" s="88" t="s">
        <v>225</v>
      </c>
      <c r="G101" s="91" t="s">
        <v>194</v>
      </c>
      <c r="H101" s="91" t="s">
        <v>195</v>
      </c>
      <c r="I101" s="88" t="s">
        <v>7</v>
      </c>
      <c r="J101" s="92">
        <v>31250</v>
      </c>
      <c r="K101" s="212">
        <v>91</v>
      </c>
      <c r="L101" s="308">
        <f>IF(K101&lt;&gt;"",INDEX(ฐาน!$J$4:$M$44,MATCH(INT(K101),ฐาน!$J$4:$J$44,0),2),"")</f>
        <v>3.05</v>
      </c>
      <c r="M101" s="309" t="str">
        <f>IF(L101&lt;&gt;"",INDEX(ฐาน!$J$4:$M$45,MATCH(L101,ฐาน!$K$4:$K$45,0),4),"")</f>
        <v>ดีเด่น</v>
      </c>
      <c r="N101" s="310">
        <f>IF(I101&lt;&gt;"",INDEX(ฐาน!$A$4:$F$9,MATCH(I101,ฐาน!$A$4:$A$9,0),IF(J101&gt;=INDEX(ฐาน!$A$4:$F$9,MATCH(I101,ฐาน!$A$4:$A$9,0),3),6,5)),"")</f>
        <v>37200</v>
      </c>
      <c r="O101" s="311">
        <f>IF(I101&lt;&gt;"",IF(J101&gt;=INDEX(ฐาน!$A$4:$G$9,MATCH(I101,ฐาน!$A$4:$A$9,0),4),INDEX(ฐาน!$A$4:$G$9,MATCH(I101,ฐาน!$A$4:$A$9,0),7),INDEX(ฐาน!$A$4:$G$9,MATCH(I101,ฐาน!$A$4:$A$9,0),4)),"")</f>
        <v>58390</v>
      </c>
      <c r="P101" s="312">
        <f>IF(M101&lt;&gt;ฐาน!$M$45,IF(L101&lt;&gt;"",($L101*$N101/100),0),0)</f>
        <v>1134.5999999999999</v>
      </c>
      <c r="Q101" s="311">
        <f>IF(M101&lt;&gt;ฐาน!$M$45,IF(L101&lt;&gt;"",ROUNDUP(($L101*$N101/100),-1),0),0)</f>
        <v>1140</v>
      </c>
      <c r="R101" s="311">
        <f t="shared" si="2"/>
        <v>1140</v>
      </c>
      <c r="S101" s="313">
        <f t="shared" si="3"/>
        <v>0</v>
      </c>
      <c r="T101" s="314">
        <f>IF(M101&lt;&gt;ฐาน!$M$45,IF(S101&lt;&gt;"",S101+R101,0),0)</f>
        <v>1140</v>
      </c>
      <c r="U101" s="311">
        <f>IF(M101&lt;&gt;ฐาน!$M$45,IF(S101=0,J101+T101,O101),J101)</f>
        <v>32390</v>
      </c>
      <c r="V101" s="98"/>
    </row>
    <row r="102" spans="1:22" x14ac:dyDescent="0.35">
      <c r="A102" s="93">
        <v>94</v>
      </c>
      <c r="B102" s="84">
        <v>3650200536515</v>
      </c>
      <c r="C102" s="98" t="s">
        <v>319</v>
      </c>
      <c r="D102" s="91" t="s">
        <v>41</v>
      </c>
      <c r="E102" s="89" t="s">
        <v>100</v>
      </c>
      <c r="F102" s="88" t="s">
        <v>225</v>
      </c>
      <c r="G102" s="91" t="s">
        <v>196</v>
      </c>
      <c r="H102" s="91">
        <v>120496</v>
      </c>
      <c r="I102" s="88" t="s">
        <v>7</v>
      </c>
      <c r="J102" s="94">
        <v>41580</v>
      </c>
      <c r="K102" s="212">
        <v>91</v>
      </c>
      <c r="L102" s="308">
        <f>IF(K102&lt;&gt;"",INDEX(ฐาน!$J$4:$M$44,MATCH(INT(K102),ฐาน!$J$4:$J$44,0),2),"")</f>
        <v>3.05</v>
      </c>
      <c r="M102" s="309" t="str">
        <f>IF(L102&lt;&gt;"",INDEX(ฐาน!$J$4:$M$45,MATCH(L102,ฐาน!$K$4:$K$45,0),4),"")</f>
        <v>ดีเด่น</v>
      </c>
      <c r="N102" s="310">
        <f>IF(I102&lt;&gt;"",INDEX(ฐาน!$A$4:$F$9,MATCH(I102,ฐาน!$A$4:$A$9,0),IF(J102&gt;=INDEX(ฐาน!$A$4:$F$9,MATCH(I102,ฐาน!$A$4:$A$9,0),3),6,5)),"")</f>
        <v>49330</v>
      </c>
      <c r="O102" s="311">
        <f>IF(I102&lt;&gt;"",IF(J102&gt;=INDEX(ฐาน!$A$4:$G$9,MATCH(I102,ฐาน!$A$4:$A$9,0),4),INDEX(ฐาน!$A$4:$G$9,MATCH(I102,ฐาน!$A$4:$A$9,0),7),INDEX(ฐาน!$A$4:$G$9,MATCH(I102,ฐาน!$A$4:$A$9,0),4)),"")</f>
        <v>58390</v>
      </c>
      <c r="P102" s="312">
        <f>IF(M102&lt;&gt;ฐาน!$M$45,IF(L102&lt;&gt;"",($L102*$N102/100),0),0)</f>
        <v>1504.5650000000001</v>
      </c>
      <c r="Q102" s="311">
        <f>IF(M102&lt;&gt;ฐาน!$M$45,IF(L102&lt;&gt;"",ROUNDUP(($L102*$N102/100),-1),0),0)</f>
        <v>1510</v>
      </c>
      <c r="R102" s="311">
        <f t="shared" si="2"/>
        <v>1510</v>
      </c>
      <c r="S102" s="313">
        <f t="shared" si="3"/>
        <v>0</v>
      </c>
      <c r="T102" s="314">
        <f>IF(M102&lt;&gt;ฐาน!$M$45,IF(S102&lt;&gt;"",S102+R102,0),0)</f>
        <v>1510</v>
      </c>
      <c r="U102" s="311">
        <f>IF(M102&lt;&gt;ฐาน!$M$45,IF(S102=0,J102+T102,O102),J102)</f>
        <v>43090</v>
      </c>
      <c r="V102" s="98"/>
    </row>
    <row r="103" spans="1:22" x14ac:dyDescent="0.35">
      <c r="A103" s="93">
        <v>95</v>
      </c>
      <c r="B103" s="84">
        <v>3400101652501</v>
      </c>
      <c r="C103" s="98" t="s">
        <v>320</v>
      </c>
      <c r="D103" s="91" t="s">
        <v>41</v>
      </c>
      <c r="E103" s="89" t="s">
        <v>100</v>
      </c>
      <c r="F103" s="88" t="s">
        <v>225</v>
      </c>
      <c r="G103" s="91" t="s">
        <v>197</v>
      </c>
      <c r="H103" s="91">
        <v>47642</v>
      </c>
      <c r="I103" s="88" t="s">
        <v>7</v>
      </c>
      <c r="J103" s="94">
        <v>35800</v>
      </c>
      <c r="K103" s="212">
        <v>91</v>
      </c>
      <c r="L103" s="308">
        <f>IF(K103&lt;&gt;"",INDEX(ฐาน!$J$4:$M$44,MATCH(INT(K103),ฐาน!$J$4:$J$44,0),2),"")</f>
        <v>3.05</v>
      </c>
      <c r="M103" s="309" t="str">
        <f>IF(L103&lt;&gt;"",INDEX(ฐาน!$J$4:$M$45,MATCH(L103,ฐาน!$K$4:$K$45,0),4),"")</f>
        <v>ดีเด่น</v>
      </c>
      <c r="N103" s="310">
        <f>IF(I103&lt;&gt;"",INDEX(ฐาน!$A$4:$F$9,MATCH(I103,ฐาน!$A$4:$A$9,0),IF(J103&gt;=INDEX(ฐาน!$A$4:$F$9,MATCH(I103,ฐาน!$A$4:$A$9,0),3),6,5)),"")</f>
        <v>37200</v>
      </c>
      <c r="O103" s="311">
        <f>IF(I103&lt;&gt;"",IF(J103&gt;=INDEX(ฐาน!$A$4:$G$9,MATCH(I103,ฐาน!$A$4:$A$9,0),4),INDEX(ฐาน!$A$4:$G$9,MATCH(I103,ฐาน!$A$4:$A$9,0),7),INDEX(ฐาน!$A$4:$G$9,MATCH(I103,ฐาน!$A$4:$A$9,0),4)),"")</f>
        <v>58390</v>
      </c>
      <c r="P103" s="312">
        <f>IF(M103&lt;&gt;ฐาน!$M$45,IF(L103&lt;&gt;"",($L103*$N103/100),0),0)</f>
        <v>1134.5999999999999</v>
      </c>
      <c r="Q103" s="311">
        <f>IF(M103&lt;&gt;ฐาน!$M$45,IF(L103&lt;&gt;"",ROUNDUP(($L103*$N103/100),-1),0),0)</f>
        <v>1140</v>
      </c>
      <c r="R103" s="311">
        <f t="shared" si="2"/>
        <v>1140</v>
      </c>
      <c r="S103" s="313">
        <f t="shared" si="3"/>
        <v>0</v>
      </c>
      <c r="T103" s="314">
        <f>IF(M103&lt;&gt;ฐาน!$M$45,IF(S103&lt;&gt;"",S103+R103,0),0)</f>
        <v>1140</v>
      </c>
      <c r="U103" s="311">
        <f>IF(M103&lt;&gt;ฐาน!$M$45,IF(S103=0,J103+T103,O103),J103)</f>
        <v>36940</v>
      </c>
      <c r="V103" s="98"/>
    </row>
    <row r="104" spans="1:22" x14ac:dyDescent="0.35">
      <c r="A104" s="93">
        <v>96</v>
      </c>
      <c r="B104" s="84">
        <v>3670400428074</v>
      </c>
      <c r="C104" s="98" t="s">
        <v>321</v>
      </c>
      <c r="D104" s="91" t="s">
        <v>41</v>
      </c>
      <c r="E104" s="89" t="s">
        <v>100</v>
      </c>
      <c r="F104" s="88" t="s">
        <v>225</v>
      </c>
      <c r="G104" s="91" t="s">
        <v>198</v>
      </c>
      <c r="H104" s="91">
        <v>47704</v>
      </c>
      <c r="I104" s="88" t="s">
        <v>7</v>
      </c>
      <c r="J104" s="94">
        <v>31250</v>
      </c>
      <c r="K104" s="212">
        <v>91</v>
      </c>
      <c r="L104" s="308">
        <f>IF(K104&lt;&gt;"",INDEX(ฐาน!$J$4:$M$44,MATCH(INT(K104),ฐาน!$J$4:$J$44,0),2),"")</f>
        <v>3.05</v>
      </c>
      <c r="M104" s="309" t="str">
        <f>IF(L104&lt;&gt;"",INDEX(ฐาน!$J$4:$M$45,MATCH(L104,ฐาน!$K$4:$K$45,0),4),"")</f>
        <v>ดีเด่น</v>
      </c>
      <c r="N104" s="310">
        <f>IF(I104&lt;&gt;"",INDEX(ฐาน!$A$4:$F$9,MATCH(I104,ฐาน!$A$4:$A$9,0),IF(J104&gt;=INDEX(ฐาน!$A$4:$F$9,MATCH(I104,ฐาน!$A$4:$A$9,0),3),6,5)),"")</f>
        <v>37200</v>
      </c>
      <c r="O104" s="311">
        <f>IF(I104&lt;&gt;"",IF(J104&gt;=INDEX(ฐาน!$A$4:$G$9,MATCH(I104,ฐาน!$A$4:$A$9,0),4),INDEX(ฐาน!$A$4:$G$9,MATCH(I104,ฐาน!$A$4:$A$9,0),7),INDEX(ฐาน!$A$4:$G$9,MATCH(I104,ฐาน!$A$4:$A$9,0),4)),"")</f>
        <v>58390</v>
      </c>
      <c r="P104" s="312">
        <f>IF(M104&lt;&gt;ฐาน!$M$45,IF(L104&lt;&gt;"",($L104*$N104/100),0),0)</f>
        <v>1134.5999999999999</v>
      </c>
      <c r="Q104" s="311">
        <f>IF(M104&lt;&gt;ฐาน!$M$45,IF(L104&lt;&gt;"",ROUNDUP(($L104*$N104/100),-1),0),0)</f>
        <v>1140</v>
      </c>
      <c r="R104" s="311">
        <f t="shared" si="2"/>
        <v>1140</v>
      </c>
      <c r="S104" s="313">
        <f t="shared" si="3"/>
        <v>0</v>
      </c>
      <c r="T104" s="314">
        <f>IF(M104&lt;&gt;ฐาน!$M$45,IF(S104&lt;&gt;"",S104+R104,0),0)</f>
        <v>1140</v>
      </c>
      <c r="U104" s="311">
        <f>IF(M104&lt;&gt;ฐาน!$M$45,IF(S104=0,J104+T104,O104),J104)</f>
        <v>32390</v>
      </c>
      <c r="V104" s="98"/>
    </row>
    <row r="105" spans="1:22" x14ac:dyDescent="0.35">
      <c r="A105" s="93">
        <v>97</v>
      </c>
      <c r="B105" s="84">
        <v>3670600501379</v>
      </c>
      <c r="C105" s="98" t="s">
        <v>322</v>
      </c>
      <c r="D105" s="91" t="s">
        <v>41</v>
      </c>
      <c r="E105" s="89" t="s">
        <v>100</v>
      </c>
      <c r="F105" s="88" t="s">
        <v>225</v>
      </c>
      <c r="G105" s="91" t="s">
        <v>199</v>
      </c>
      <c r="H105" s="91">
        <v>47685</v>
      </c>
      <c r="I105" s="88" t="s">
        <v>7</v>
      </c>
      <c r="J105" s="94">
        <v>41580</v>
      </c>
      <c r="K105" s="212">
        <v>91</v>
      </c>
      <c r="L105" s="308">
        <f>IF(K105&lt;&gt;"",INDEX(ฐาน!$J$4:$M$44,MATCH(INT(K105),ฐาน!$J$4:$J$44,0),2),"")</f>
        <v>3.05</v>
      </c>
      <c r="M105" s="309" t="str">
        <f>IF(L105&lt;&gt;"",INDEX(ฐาน!$J$4:$M$45,MATCH(L105,ฐาน!$K$4:$K$45,0),4),"")</f>
        <v>ดีเด่น</v>
      </c>
      <c r="N105" s="310">
        <f>IF(I105&lt;&gt;"",INDEX(ฐาน!$A$4:$F$9,MATCH(I105,ฐาน!$A$4:$A$9,0),IF(J105&gt;=INDEX(ฐาน!$A$4:$F$9,MATCH(I105,ฐาน!$A$4:$A$9,0),3),6,5)),"")</f>
        <v>49330</v>
      </c>
      <c r="O105" s="311">
        <f>IF(I105&lt;&gt;"",IF(J105&gt;=INDEX(ฐาน!$A$4:$G$9,MATCH(I105,ฐาน!$A$4:$A$9,0),4),INDEX(ฐาน!$A$4:$G$9,MATCH(I105,ฐาน!$A$4:$A$9,0),7),INDEX(ฐาน!$A$4:$G$9,MATCH(I105,ฐาน!$A$4:$A$9,0),4)),"")</f>
        <v>58390</v>
      </c>
      <c r="P105" s="312">
        <f>IF(M105&lt;&gt;ฐาน!$M$45,IF(L105&lt;&gt;"",($L105*$N105/100),0),0)</f>
        <v>1504.5650000000001</v>
      </c>
      <c r="Q105" s="311">
        <f>IF(M105&lt;&gt;ฐาน!$M$45,IF(L105&lt;&gt;"",ROUNDUP(($L105*$N105/100),-1),0),0)</f>
        <v>1510</v>
      </c>
      <c r="R105" s="311">
        <f t="shared" si="2"/>
        <v>1510</v>
      </c>
      <c r="S105" s="313">
        <f t="shared" si="3"/>
        <v>0</v>
      </c>
      <c r="T105" s="314">
        <f>IF(M105&lt;&gt;ฐาน!$M$45,IF(S105&lt;&gt;"",S105+R105,0),0)</f>
        <v>1510</v>
      </c>
      <c r="U105" s="311">
        <f>IF(M105&lt;&gt;ฐาน!$M$45,IF(S105=0,J105+T105,O105),J105)</f>
        <v>43090</v>
      </c>
      <c r="V105" s="98"/>
    </row>
    <row r="106" spans="1:22" x14ac:dyDescent="0.35">
      <c r="A106" s="93">
        <v>98</v>
      </c>
      <c r="B106" s="84">
        <v>3670300148568</v>
      </c>
      <c r="C106" s="98" t="s">
        <v>323</v>
      </c>
      <c r="D106" s="91" t="s">
        <v>41</v>
      </c>
      <c r="E106" s="89" t="s">
        <v>100</v>
      </c>
      <c r="F106" s="88" t="s">
        <v>225</v>
      </c>
      <c r="G106" s="91" t="s">
        <v>200</v>
      </c>
      <c r="H106" s="91">
        <v>66558</v>
      </c>
      <c r="I106" s="88" t="s">
        <v>7</v>
      </c>
      <c r="J106" s="92">
        <v>29420</v>
      </c>
      <c r="K106" s="212">
        <v>91</v>
      </c>
      <c r="L106" s="308">
        <f>IF(K106&lt;&gt;"",INDEX(ฐาน!$J$4:$M$44,MATCH(INT(K106),ฐาน!$J$4:$J$44,0),2),"")</f>
        <v>3.05</v>
      </c>
      <c r="M106" s="309" t="str">
        <f>IF(L106&lt;&gt;"",INDEX(ฐาน!$J$4:$M$45,MATCH(L106,ฐาน!$K$4:$K$45,0),4),"")</f>
        <v>ดีเด่น</v>
      </c>
      <c r="N106" s="310">
        <f>IF(I106&lt;&gt;"",INDEX(ฐาน!$A$4:$F$9,MATCH(I106,ฐาน!$A$4:$A$9,0),IF(J106&gt;=INDEX(ฐาน!$A$4:$F$9,MATCH(I106,ฐาน!$A$4:$A$9,0),3),6,5)),"")</f>
        <v>37200</v>
      </c>
      <c r="O106" s="311">
        <f>IF(I106&lt;&gt;"",IF(J106&gt;=INDEX(ฐาน!$A$4:$G$9,MATCH(I106,ฐาน!$A$4:$A$9,0),4),INDEX(ฐาน!$A$4:$G$9,MATCH(I106,ฐาน!$A$4:$A$9,0),7),INDEX(ฐาน!$A$4:$G$9,MATCH(I106,ฐาน!$A$4:$A$9,0),4)),"")</f>
        <v>58390</v>
      </c>
      <c r="P106" s="312">
        <f>IF(M106&lt;&gt;ฐาน!$M$45,IF(L106&lt;&gt;"",($L106*$N106/100),0),0)</f>
        <v>1134.5999999999999</v>
      </c>
      <c r="Q106" s="311">
        <f>IF(M106&lt;&gt;ฐาน!$M$45,IF(L106&lt;&gt;"",ROUNDUP(($L106*$N106/100),-1),0),0)</f>
        <v>1140</v>
      </c>
      <c r="R106" s="311">
        <f t="shared" si="2"/>
        <v>1140</v>
      </c>
      <c r="S106" s="313">
        <f t="shared" si="3"/>
        <v>0</v>
      </c>
      <c r="T106" s="314">
        <f>IF(M106&lt;&gt;ฐาน!$M$45,IF(S106&lt;&gt;"",S106+R106,0),0)</f>
        <v>1140</v>
      </c>
      <c r="U106" s="311">
        <f>IF(M106&lt;&gt;ฐาน!$M$45,IF(S106=0,J106+T106,O106),J106)</f>
        <v>30560</v>
      </c>
      <c r="V106" s="98"/>
    </row>
    <row r="107" spans="1:22" x14ac:dyDescent="0.35">
      <c r="A107" s="93">
        <v>99</v>
      </c>
      <c r="B107" s="84">
        <v>1679890004049</v>
      </c>
      <c r="C107" s="98" t="s">
        <v>324</v>
      </c>
      <c r="D107" s="91" t="s">
        <v>41</v>
      </c>
      <c r="E107" s="89"/>
      <c r="F107" s="88" t="s">
        <v>225</v>
      </c>
      <c r="G107" s="91" t="s">
        <v>201</v>
      </c>
      <c r="H107" s="91">
        <v>75</v>
      </c>
      <c r="I107" s="88" t="s">
        <v>9</v>
      </c>
      <c r="J107" s="92">
        <v>25240</v>
      </c>
      <c r="K107" s="212">
        <v>91</v>
      </c>
      <c r="L107" s="308">
        <f>IF(K107&lt;&gt;"",INDEX(ฐาน!$J$4:$M$44,MATCH(INT(K107),ฐาน!$J$4:$J$44,0),2),"")</f>
        <v>3.05</v>
      </c>
      <c r="M107" s="309" t="str">
        <f>IF(L107&lt;&gt;"",INDEX(ฐาน!$J$4:$M$45,MATCH(L107,ฐาน!$K$4:$K$45,0),4),"")</f>
        <v>ดีเด่น</v>
      </c>
      <c r="N107" s="310">
        <f>IF(I107&lt;&gt;"",INDEX(ฐาน!$A$4:$F$9,MATCH(I107,ฐาน!$A$4:$A$9,0),IF(J107&gt;=INDEX(ฐาน!$A$4:$F$9,MATCH(I107,ฐาน!$A$4:$A$9,0),3),6,5)),"")</f>
        <v>29600</v>
      </c>
      <c r="O107" s="311">
        <f>IF(I107&lt;&gt;"",IF(J107&gt;=INDEX(ฐาน!$A$4:$G$9,MATCH(I107,ฐาน!$A$4:$A$9,0),4),INDEX(ฐาน!$A$4:$G$9,MATCH(I107,ฐาน!$A$4:$A$9,0),7),INDEX(ฐาน!$A$4:$G$9,MATCH(I107,ฐาน!$A$4:$A$9,0),4)),"")</f>
        <v>34310</v>
      </c>
      <c r="P107" s="312">
        <f>IF(M107&lt;&gt;ฐาน!$M$45,IF(L107&lt;&gt;"",($L107*$N107/100),0),0)</f>
        <v>902.8</v>
      </c>
      <c r="Q107" s="311">
        <f>IF(M107&lt;&gt;ฐาน!$M$45,IF(L107&lt;&gt;"",ROUNDUP(($L107*$N107/100),-1),0),0)</f>
        <v>910</v>
      </c>
      <c r="R107" s="311">
        <f t="shared" si="2"/>
        <v>910</v>
      </c>
      <c r="S107" s="313">
        <f t="shared" si="3"/>
        <v>0</v>
      </c>
      <c r="T107" s="314">
        <f>IF(M107&lt;&gt;ฐาน!$M$45,IF(S107&lt;&gt;"",S107+R107,0),0)</f>
        <v>910</v>
      </c>
      <c r="U107" s="311">
        <f>IF(M107&lt;&gt;ฐาน!$M$45,IF(S107=0,J107+T107,O107),J107)</f>
        <v>26150</v>
      </c>
      <c r="V107" s="98"/>
    </row>
    <row r="108" spans="1:22" x14ac:dyDescent="0.35">
      <c r="A108" s="93">
        <v>100</v>
      </c>
      <c r="B108" s="84">
        <v>3659900508601</v>
      </c>
      <c r="C108" s="98" t="s">
        <v>325</v>
      </c>
      <c r="D108" s="91" t="s">
        <v>41</v>
      </c>
      <c r="E108" s="89"/>
      <c r="F108" s="88" t="s">
        <v>225</v>
      </c>
      <c r="G108" s="91" t="s">
        <v>202</v>
      </c>
      <c r="H108" s="91">
        <v>1455</v>
      </c>
      <c r="I108" s="88" t="s">
        <v>9</v>
      </c>
      <c r="J108" s="94">
        <v>23810</v>
      </c>
      <c r="K108" s="212">
        <v>91</v>
      </c>
      <c r="L108" s="308">
        <f>IF(K108&lt;&gt;"",INDEX(ฐาน!$J$4:$M$44,MATCH(INT(K108),ฐาน!$J$4:$J$44,0),2),"")</f>
        <v>3.05</v>
      </c>
      <c r="M108" s="309" t="str">
        <f>IF(L108&lt;&gt;"",INDEX(ฐาน!$J$4:$M$45,MATCH(L108,ฐาน!$K$4:$K$45,0),4),"")</f>
        <v>ดีเด่น</v>
      </c>
      <c r="N108" s="310">
        <f>IF(I108&lt;&gt;"",INDEX(ฐาน!$A$4:$F$9,MATCH(I108,ฐาน!$A$4:$A$9,0),IF(J108&gt;=INDEX(ฐาน!$A$4:$F$9,MATCH(I108,ฐาน!$A$4:$A$9,0),3),6,5)),"")</f>
        <v>22780</v>
      </c>
      <c r="O108" s="311">
        <f>IF(I108&lt;&gt;"",IF(J108&gt;=INDEX(ฐาน!$A$4:$G$9,MATCH(I108,ฐาน!$A$4:$A$9,0),4),INDEX(ฐาน!$A$4:$G$9,MATCH(I108,ฐาน!$A$4:$A$9,0),7),INDEX(ฐาน!$A$4:$G$9,MATCH(I108,ฐาน!$A$4:$A$9,0),4)),"")</f>
        <v>34310</v>
      </c>
      <c r="P108" s="312">
        <f>IF(M108&lt;&gt;ฐาน!$M$45,IF(L108&lt;&gt;"",($L108*$N108/100),0),0)</f>
        <v>694.79</v>
      </c>
      <c r="Q108" s="311">
        <f>IF(M108&lt;&gt;ฐาน!$M$45,IF(L108&lt;&gt;"",ROUNDUP(($L108*$N108/100),-1),0),0)</f>
        <v>700</v>
      </c>
      <c r="R108" s="311">
        <f t="shared" si="2"/>
        <v>700</v>
      </c>
      <c r="S108" s="313">
        <f t="shared" si="3"/>
        <v>0</v>
      </c>
      <c r="T108" s="314">
        <f>IF(M108&lt;&gt;ฐาน!$M$45,IF(S108&lt;&gt;"",S108+R108,0),0)</f>
        <v>700</v>
      </c>
      <c r="U108" s="311">
        <f>IF(M108&lt;&gt;ฐาน!$M$45,IF(S108=0,J108+T108,O108),J108)</f>
        <v>24510</v>
      </c>
      <c r="V108" s="98"/>
    </row>
    <row r="109" spans="1:22" x14ac:dyDescent="0.35">
      <c r="A109" s="93">
        <v>101</v>
      </c>
      <c r="B109" s="97">
        <v>1670400017736</v>
      </c>
      <c r="C109" s="98" t="s">
        <v>326</v>
      </c>
      <c r="D109" s="91" t="s">
        <v>41</v>
      </c>
      <c r="E109" s="89"/>
      <c r="F109" s="88" t="s">
        <v>225</v>
      </c>
      <c r="G109" s="91" t="s">
        <v>203</v>
      </c>
      <c r="H109" s="91">
        <v>2050</v>
      </c>
      <c r="I109" s="88" t="s">
        <v>9</v>
      </c>
      <c r="J109" s="92">
        <v>29190</v>
      </c>
      <c r="K109" s="212">
        <v>91</v>
      </c>
      <c r="L109" s="308">
        <f>IF(K109&lt;&gt;"",INDEX(ฐาน!$J$4:$M$44,MATCH(INT(K109),ฐาน!$J$4:$J$44,0),2),"")</f>
        <v>3.05</v>
      </c>
      <c r="M109" s="309" t="str">
        <f>IF(L109&lt;&gt;"",INDEX(ฐาน!$J$4:$M$45,MATCH(L109,ฐาน!$K$4:$K$45,0),4),"")</f>
        <v>ดีเด่น</v>
      </c>
      <c r="N109" s="310">
        <f>IF(I109&lt;&gt;"",INDEX(ฐาน!$A$4:$F$9,MATCH(I109,ฐาน!$A$4:$A$9,0),IF(J109&gt;=INDEX(ฐาน!$A$4:$F$9,MATCH(I109,ฐาน!$A$4:$A$9,0),3),6,5)),"")</f>
        <v>29600</v>
      </c>
      <c r="O109" s="311">
        <f>IF(I109&lt;&gt;"",IF(J109&gt;=INDEX(ฐาน!$A$4:$G$9,MATCH(I109,ฐาน!$A$4:$A$9,0),4),INDEX(ฐาน!$A$4:$G$9,MATCH(I109,ฐาน!$A$4:$A$9,0),7),INDEX(ฐาน!$A$4:$G$9,MATCH(I109,ฐาน!$A$4:$A$9,0),4)),"")</f>
        <v>34310</v>
      </c>
      <c r="P109" s="312">
        <f>IF(M109&lt;&gt;ฐาน!$M$45,IF(L109&lt;&gt;"",($L109*$N109/100),0),0)</f>
        <v>902.8</v>
      </c>
      <c r="Q109" s="311">
        <f>IF(M109&lt;&gt;ฐาน!$M$45,IF(L109&lt;&gt;"",ROUNDUP(($L109*$N109/100),-1),0),0)</f>
        <v>910</v>
      </c>
      <c r="R109" s="311">
        <f t="shared" si="2"/>
        <v>910</v>
      </c>
      <c r="S109" s="313">
        <f t="shared" si="3"/>
        <v>0</v>
      </c>
      <c r="T109" s="314">
        <f>IF(M109&lt;&gt;ฐาน!$M$45,IF(S109&lt;&gt;"",S109+R109,0),0)</f>
        <v>910</v>
      </c>
      <c r="U109" s="311">
        <f>IF(M109&lt;&gt;ฐาน!$M$45,IF(S109=0,J109+T109,O109),J109)</f>
        <v>30100</v>
      </c>
      <c r="V109" s="98"/>
    </row>
    <row r="110" spans="1:22" x14ac:dyDescent="0.35">
      <c r="A110" s="93">
        <v>102</v>
      </c>
      <c r="B110" s="97">
        <v>1679900214121</v>
      </c>
      <c r="C110" s="98" t="s">
        <v>327</v>
      </c>
      <c r="D110" s="91" t="s">
        <v>41</v>
      </c>
      <c r="E110" s="89"/>
      <c r="F110" s="88" t="s">
        <v>225</v>
      </c>
      <c r="G110" s="91" t="s">
        <v>204</v>
      </c>
      <c r="H110" s="91">
        <v>2255</v>
      </c>
      <c r="I110" s="88" t="s">
        <v>9</v>
      </c>
      <c r="J110" s="92">
        <v>20740</v>
      </c>
      <c r="K110" s="212">
        <v>91</v>
      </c>
      <c r="L110" s="308">
        <f>IF(K110&lt;&gt;"",INDEX(ฐาน!$J$4:$M$44,MATCH(INT(K110),ฐาน!$J$4:$J$44,0),2),"")</f>
        <v>3.05</v>
      </c>
      <c r="M110" s="309" t="str">
        <f>IF(L110&lt;&gt;"",INDEX(ฐาน!$J$4:$M$45,MATCH(L110,ฐาน!$K$4:$K$45,0),4),"")</f>
        <v>ดีเด่น</v>
      </c>
      <c r="N110" s="310">
        <f>IF(I110&lt;&gt;"",INDEX(ฐาน!$A$4:$F$9,MATCH(I110,ฐาน!$A$4:$A$9,0),IF(J110&gt;=INDEX(ฐาน!$A$4:$F$9,MATCH(I110,ฐาน!$A$4:$A$9,0),3),6,5)),"")</f>
        <v>22780</v>
      </c>
      <c r="O110" s="311">
        <f>IF(I110&lt;&gt;"",IF(J110&gt;=INDEX(ฐาน!$A$4:$G$9,MATCH(I110,ฐาน!$A$4:$A$9,0),4),INDEX(ฐาน!$A$4:$G$9,MATCH(I110,ฐาน!$A$4:$A$9,0),7),INDEX(ฐาน!$A$4:$G$9,MATCH(I110,ฐาน!$A$4:$A$9,0),4)),"")</f>
        <v>34310</v>
      </c>
      <c r="P110" s="312">
        <f>IF(M110&lt;&gt;ฐาน!$M$45,IF(L110&lt;&gt;"",($L110*$N110/100),0),0)</f>
        <v>694.79</v>
      </c>
      <c r="Q110" s="311">
        <f>IF(M110&lt;&gt;ฐาน!$M$45,IF(L110&lt;&gt;"",ROUNDUP(($L110*$N110/100),-1),0),0)</f>
        <v>700</v>
      </c>
      <c r="R110" s="311">
        <f t="shared" si="2"/>
        <v>700</v>
      </c>
      <c r="S110" s="313">
        <f t="shared" si="3"/>
        <v>0</v>
      </c>
      <c r="T110" s="314">
        <f>IF(M110&lt;&gt;ฐาน!$M$45,IF(S110&lt;&gt;"",S110+R110,0),0)</f>
        <v>700</v>
      </c>
      <c r="U110" s="311">
        <f>IF(M110&lt;&gt;ฐาน!$M$45,IF(S110=0,J110+T110,O110),J110)</f>
        <v>21440</v>
      </c>
      <c r="V110" s="98"/>
    </row>
    <row r="111" spans="1:22" x14ac:dyDescent="0.35">
      <c r="A111" s="93">
        <v>103</v>
      </c>
      <c r="B111" s="84">
        <v>5650200043761</v>
      </c>
      <c r="C111" s="98" t="s">
        <v>328</v>
      </c>
      <c r="D111" s="91" t="s">
        <v>41</v>
      </c>
      <c r="E111" s="89"/>
      <c r="F111" s="88" t="s">
        <v>225</v>
      </c>
      <c r="G111" s="91" t="s">
        <v>205</v>
      </c>
      <c r="H111" s="91">
        <v>3653</v>
      </c>
      <c r="I111" s="88" t="s">
        <v>9</v>
      </c>
      <c r="J111" s="92">
        <v>18690</v>
      </c>
      <c r="K111" s="212">
        <v>91</v>
      </c>
      <c r="L111" s="308">
        <f>IF(K111&lt;&gt;"",INDEX(ฐาน!$J$4:$M$44,MATCH(INT(K111),ฐาน!$J$4:$J$44,0),2),"")</f>
        <v>3.05</v>
      </c>
      <c r="M111" s="309" t="str">
        <f>IF(L111&lt;&gt;"",INDEX(ฐาน!$J$4:$M$45,MATCH(L111,ฐาน!$K$4:$K$45,0),4),"")</f>
        <v>ดีเด่น</v>
      </c>
      <c r="N111" s="310">
        <f>IF(I111&lt;&gt;"",INDEX(ฐาน!$A$4:$F$9,MATCH(I111,ฐาน!$A$4:$A$9,0),IF(J111&gt;=INDEX(ฐาน!$A$4:$F$9,MATCH(I111,ฐาน!$A$4:$A$9,0),3),6,5)),"")</f>
        <v>22780</v>
      </c>
      <c r="O111" s="311">
        <f>IF(I111&lt;&gt;"",IF(J111&gt;=INDEX(ฐาน!$A$4:$G$9,MATCH(I111,ฐาน!$A$4:$A$9,0),4),INDEX(ฐาน!$A$4:$G$9,MATCH(I111,ฐาน!$A$4:$A$9,0),7),INDEX(ฐาน!$A$4:$G$9,MATCH(I111,ฐาน!$A$4:$A$9,0),4)),"")</f>
        <v>34310</v>
      </c>
      <c r="P111" s="312">
        <f>IF(M111&lt;&gt;ฐาน!$M$45,IF(L111&lt;&gt;"",($L111*$N111/100),0),0)</f>
        <v>694.79</v>
      </c>
      <c r="Q111" s="311">
        <f>IF(M111&lt;&gt;ฐาน!$M$45,IF(L111&lt;&gt;"",ROUNDUP(($L111*$N111/100),-1),0),0)</f>
        <v>700</v>
      </c>
      <c r="R111" s="311">
        <f t="shared" si="2"/>
        <v>700</v>
      </c>
      <c r="S111" s="313">
        <f t="shared" si="3"/>
        <v>0</v>
      </c>
      <c r="T111" s="314">
        <f>IF(M111&lt;&gt;ฐาน!$M$45,IF(S111&lt;&gt;"",S111+R111,0),0)</f>
        <v>700</v>
      </c>
      <c r="U111" s="311">
        <f>IF(M111&lt;&gt;ฐาน!$M$45,IF(S111=0,J111+T111,O111),J111)</f>
        <v>19390</v>
      </c>
      <c r="V111" s="98"/>
    </row>
    <row r="112" spans="1:22" x14ac:dyDescent="0.35">
      <c r="A112" s="93">
        <v>104</v>
      </c>
      <c r="B112" s="84">
        <v>1670400125784</v>
      </c>
      <c r="C112" s="98" t="s">
        <v>329</v>
      </c>
      <c r="D112" s="91" t="s">
        <v>10</v>
      </c>
      <c r="E112" s="89"/>
      <c r="F112" s="88" t="s">
        <v>225</v>
      </c>
      <c r="G112" s="95" t="s">
        <v>206</v>
      </c>
      <c r="H112" s="91">
        <v>8582</v>
      </c>
      <c r="I112" s="88" t="s">
        <v>51</v>
      </c>
      <c r="J112" s="92">
        <v>19510</v>
      </c>
      <c r="K112" s="212">
        <v>91</v>
      </c>
      <c r="L112" s="308">
        <f>IF(K112&lt;&gt;"",INDEX(ฐาน!$J$4:$M$44,MATCH(INT(K112),ฐาน!$J$4:$J$44,0),2),"")</f>
        <v>3.05</v>
      </c>
      <c r="M112" s="309" t="str">
        <f>IF(L112&lt;&gt;"",INDEX(ฐาน!$J$4:$M$45,MATCH(L112,ฐาน!$K$4:$K$45,0),4),"")</f>
        <v>ดีเด่น</v>
      </c>
      <c r="N112" s="310">
        <f>IF(I112&lt;&gt;"",INDEX(ฐาน!$A$4:$F$9,MATCH(I112,ฐาน!$A$4:$A$9,0),IF(J112&gt;=INDEX(ฐาน!$A$4:$F$9,MATCH(I112,ฐาน!$A$4:$A$9,0),3),6,5)),"")</f>
        <v>17480</v>
      </c>
      <c r="O112" s="311">
        <f>IF(I112&lt;&gt;"",IF(J112&gt;=INDEX(ฐาน!$A$4:$G$9,MATCH(I112,ฐาน!$A$4:$A$9,0),4),INDEX(ฐาน!$A$4:$G$9,MATCH(I112,ฐาน!$A$4:$A$9,0),7),INDEX(ฐาน!$A$4:$G$9,MATCH(I112,ฐาน!$A$4:$A$9,0),4)),"")</f>
        <v>24750</v>
      </c>
      <c r="P112" s="312">
        <f>IF(M112&lt;&gt;ฐาน!$M$45,IF(L112&lt;&gt;"",($L112*$N112/100),0),0)</f>
        <v>533.14</v>
      </c>
      <c r="Q112" s="311">
        <f>IF(M112&lt;&gt;ฐาน!$M$45,IF(L112&lt;&gt;"",ROUNDUP(($L112*$N112/100),-1),0),0)</f>
        <v>540</v>
      </c>
      <c r="R112" s="311">
        <f t="shared" si="2"/>
        <v>540</v>
      </c>
      <c r="S112" s="313">
        <f t="shared" si="3"/>
        <v>0</v>
      </c>
      <c r="T112" s="314">
        <f>IF(M112&lt;&gt;ฐาน!$M$45,IF(S112&lt;&gt;"",S112+R112,0),0)</f>
        <v>540</v>
      </c>
      <c r="U112" s="311">
        <f>IF(M112&lt;&gt;ฐาน!$M$45,IF(S112=0,J112+T112,O112),J112)</f>
        <v>20050</v>
      </c>
      <c r="V112" s="98"/>
    </row>
    <row r="113" spans="1:22" x14ac:dyDescent="0.35">
      <c r="A113" s="93">
        <v>105</v>
      </c>
      <c r="B113" s="84">
        <v>1670300151333</v>
      </c>
      <c r="C113" s="98" t="s">
        <v>330</v>
      </c>
      <c r="D113" s="91" t="s">
        <v>10</v>
      </c>
      <c r="E113" s="89"/>
      <c r="F113" s="88" t="s">
        <v>225</v>
      </c>
      <c r="G113" s="91" t="s">
        <v>207</v>
      </c>
      <c r="H113" s="91">
        <v>8934</v>
      </c>
      <c r="I113" s="88" t="s">
        <v>51</v>
      </c>
      <c r="J113" s="94">
        <v>19510</v>
      </c>
      <c r="K113" s="212">
        <v>91</v>
      </c>
      <c r="L113" s="308">
        <f>IF(K113&lt;&gt;"",INDEX(ฐาน!$J$4:$M$44,MATCH(INT(K113),ฐาน!$J$4:$J$44,0),2),"")</f>
        <v>3.05</v>
      </c>
      <c r="M113" s="309" t="str">
        <f>IF(L113&lt;&gt;"",INDEX(ฐาน!$J$4:$M$45,MATCH(L113,ฐาน!$K$4:$K$45,0),4),"")</f>
        <v>ดีเด่น</v>
      </c>
      <c r="N113" s="310">
        <f>IF(I113&lt;&gt;"",INDEX(ฐาน!$A$4:$F$9,MATCH(I113,ฐาน!$A$4:$A$9,0),IF(J113&gt;=INDEX(ฐาน!$A$4:$F$9,MATCH(I113,ฐาน!$A$4:$A$9,0),3),6,5)),"")</f>
        <v>17480</v>
      </c>
      <c r="O113" s="311">
        <f>IF(I113&lt;&gt;"",IF(J113&gt;=INDEX(ฐาน!$A$4:$G$9,MATCH(I113,ฐาน!$A$4:$A$9,0),4),INDEX(ฐาน!$A$4:$G$9,MATCH(I113,ฐาน!$A$4:$A$9,0),7),INDEX(ฐาน!$A$4:$G$9,MATCH(I113,ฐาน!$A$4:$A$9,0),4)),"")</f>
        <v>24750</v>
      </c>
      <c r="P113" s="312">
        <f>IF(M113&lt;&gt;ฐาน!$M$45,IF(L113&lt;&gt;"",($L113*$N113/100),0),0)</f>
        <v>533.14</v>
      </c>
      <c r="Q113" s="311">
        <f>IF(M113&lt;&gt;ฐาน!$M$45,IF(L113&lt;&gt;"",ROUNDUP(($L113*$N113/100),-1),0),0)</f>
        <v>540</v>
      </c>
      <c r="R113" s="311">
        <f t="shared" si="2"/>
        <v>540</v>
      </c>
      <c r="S113" s="313">
        <f t="shared" si="3"/>
        <v>0</v>
      </c>
      <c r="T113" s="314">
        <f>IF(M113&lt;&gt;ฐาน!$M$45,IF(S113&lt;&gt;"",S113+R113,0),0)</f>
        <v>540</v>
      </c>
      <c r="U113" s="311">
        <f>IF(M113&lt;&gt;ฐาน!$M$45,IF(S113=0,J113+T113,O113),J113)</f>
        <v>20050</v>
      </c>
      <c r="V113" s="98"/>
    </row>
    <row r="114" spans="1:22" x14ac:dyDescent="0.35">
      <c r="A114" s="93">
        <v>106</v>
      </c>
      <c r="B114" s="84">
        <v>1450700002388</v>
      </c>
      <c r="C114" s="98" t="s">
        <v>331</v>
      </c>
      <c r="D114" s="91" t="s">
        <v>41</v>
      </c>
      <c r="E114" s="89" t="s">
        <v>102</v>
      </c>
      <c r="F114" s="88" t="s">
        <v>225</v>
      </c>
      <c r="G114" s="91" t="s">
        <v>208</v>
      </c>
      <c r="H114" s="91">
        <v>47539</v>
      </c>
      <c r="I114" s="88" t="s">
        <v>8</v>
      </c>
      <c r="J114" s="92">
        <v>28050</v>
      </c>
      <c r="K114" s="212">
        <v>91</v>
      </c>
      <c r="L114" s="308">
        <f>IF(K114&lt;&gt;"",INDEX(ฐาน!$J$4:$M$44,MATCH(INT(K114),ฐาน!$J$4:$J$44,0),2),"")</f>
        <v>3.05</v>
      </c>
      <c r="M114" s="309" t="str">
        <f>IF(L114&lt;&gt;"",INDEX(ฐาน!$J$4:$M$45,MATCH(L114,ฐาน!$K$4:$K$45,0),4),"")</f>
        <v>ดีเด่น</v>
      </c>
      <c r="N114" s="310">
        <f>IF(I114&lt;&gt;"",INDEX(ฐาน!$A$4:$F$9,MATCH(I114,ฐาน!$A$4:$A$9,0),IF(J114&gt;=INDEX(ฐาน!$A$4:$F$9,MATCH(I114,ฐาน!$A$4:$A$9,0),3),6,5)),"")</f>
        <v>30200</v>
      </c>
      <c r="O114" s="311">
        <f>IF(I114&lt;&gt;"",IF(J114&gt;=INDEX(ฐาน!$A$4:$G$9,MATCH(I114,ฐาน!$A$4:$A$9,0),4),INDEX(ฐาน!$A$4:$G$9,MATCH(I114,ฐาน!$A$4:$A$9,0),7),INDEX(ฐาน!$A$4:$G$9,MATCH(I114,ฐาน!$A$4:$A$9,0),4)),"")</f>
        <v>41620</v>
      </c>
      <c r="P114" s="312">
        <f>IF(M114&lt;&gt;ฐาน!$M$45,IF(L114&lt;&gt;"",($L114*$N114/100),0),0)</f>
        <v>921.1</v>
      </c>
      <c r="Q114" s="311">
        <f>IF(M114&lt;&gt;ฐาน!$M$45,IF(L114&lt;&gt;"",ROUNDUP(($L114*$N114/100),-1),0),0)</f>
        <v>930</v>
      </c>
      <c r="R114" s="311">
        <f t="shared" si="2"/>
        <v>930</v>
      </c>
      <c r="S114" s="313">
        <f t="shared" si="3"/>
        <v>0</v>
      </c>
      <c r="T114" s="314">
        <f>IF(M114&lt;&gt;ฐาน!$M$45,IF(S114&lt;&gt;"",S114+R114,0),0)</f>
        <v>930</v>
      </c>
      <c r="U114" s="311">
        <f>IF(M114&lt;&gt;ฐาน!$M$45,IF(S114=0,J114+T114,O114),J114)</f>
        <v>28980</v>
      </c>
      <c r="V114" s="98"/>
    </row>
    <row r="115" spans="1:22" x14ac:dyDescent="0.35">
      <c r="A115" s="93">
        <v>107</v>
      </c>
      <c r="B115" s="84">
        <v>3670500154570</v>
      </c>
      <c r="C115" s="98" t="s">
        <v>332</v>
      </c>
      <c r="D115" s="91" t="s">
        <v>41</v>
      </c>
      <c r="E115" s="89"/>
      <c r="F115" s="88" t="s">
        <v>225</v>
      </c>
      <c r="G115" s="91" t="s">
        <v>209</v>
      </c>
      <c r="H115" s="91">
        <v>47637</v>
      </c>
      <c r="I115" s="88" t="s">
        <v>9</v>
      </c>
      <c r="J115" s="94">
        <v>25730</v>
      </c>
      <c r="K115" s="212">
        <v>91</v>
      </c>
      <c r="L115" s="308">
        <f>IF(K115&lt;&gt;"",INDEX(ฐาน!$J$4:$M$44,MATCH(INT(K115),ฐาน!$J$4:$J$44,0),2),"")</f>
        <v>3.05</v>
      </c>
      <c r="M115" s="309" t="str">
        <f>IF(L115&lt;&gt;"",INDEX(ฐาน!$J$4:$M$45,MATCH(L115,ฐาน!$K$4:$K$45,0),4),"")</f>
        <v>ดีเด่น</v>
      </c>
      <c r="N115" s="310">
        <f>IF(I115&lt;&gt;"",INDEX(ฐาน!$A$4:$F$9,MATCH(I115,ฐาน!$A$4:$A$9,0),IF(J115&gt;=INDEX(ฐาน!$A$4:$F$9,MATCH(I115,ฐาน!$A$4:$A$9,0),3),6,5)),"")</f>
        <v>29600</v>
      </c>
      <c r="O115" s="311">
        <f>IF(I115&lt;&gt;"",IF(J115&gt;=INDEX(ฐาน!$A$4:$G$9,MATCH(I115,ฐาน!$A$4:$A$9,0),4),INDEX(ฐาน!$A$4:$G$9,MATCH(I115,ฐาน!$A$4:$A$9,0),7),INDEX(ฐาน!$A$4:$G$9,MATCH(I115,ฐาน!$A$4:$A$9,0),4)),"")</f>
        <v>34310</v>
      </c>
      <c r="P115" s="312">
        <f>IF(M115&lt;&gt;ฐาน!$M$45,IF(L115&lt;&gt;"",($L115*$N115/100),0),0)</f>
        <v>902.8</v>
      </c>
      <c r="Q115" s="311">
        <f>IF(M115&lt;&gt;ฐาน!$M$45,IF(L115&lt;&gt;"",ROUNDUP(($L115*$N115/100),-1),0),0)</f>
        <v>910</v>
      </c>
      <c r="R115" s="311">
        <f t="shared" si="2"/>
        <v>910</v>
      </c>
      <c r="S115" s="313">
        <f t="shared" si="3"/>
        <v>0</v>
      </c>
      <c r="T115" s="314">
        <f>IF(M115&lt;&gt;ฐาน!$M$45,IF(S115&lt;&gt;"",S115+R115,0),0)</f>
        <v>910</v>
      </c>
      <c r="U115" s="311">
        <f>IF(M115&lt;&gt;ฐาน!$M$45,IF(S115=0,J115+T115,O115),J115)</f>
        <v>26640</v>
      </c>
      <c r="V115" s="98"/>
    </row>
    <row r="116" spans="1:22" x14ac:dyDescent="0.35">
      <c r="A116" s="93">
        <v>108</v>
      </c>
      <c r="B116" s="84">
        <v>1411600092807</v>
      </c>
      <c r="C116" s="98" t="s">
        <v>333</v>
      </c>
      <c r="D116" s="91" t="s">
        <v>41</v>
      </c>
      <c r="E116" s="89" t="s">
        <v>102</v>
      </c>
      <c r="F116" s="88" t="s">
        <v>225</v>
      </c>
      <c r="G116" s="91" t="s">
        <v>210</v>
      </c>
      <c r="H116" s="91">
        <v>47641</v>
      </c>
      <c r="I116" s="88" t="s">
        <v>8</v>
      </c>
      <c r="J116" s="94">
        <v>25730</v>
      </c>
      <c r="K116" s="212">
        <v>91</v>
      </c>
      <c r="L116" s="308">
        <f>IF(K116&lt;&gt;"",INDEX(ฐาน!$J$4:$M$44,MATCH(INT(K116),ฐาน!$J$4:$J$44,0),2),"")</f>
        <v>3.05</v>
      </c>
      <c r="M116" s="309" t="str">
        <f>IF(L116&lt;&gt;"",INDEX(ฐาน!$J$4:$M$45,MATCH(L116,ฐาน!$K$4:$K$45,0),4),"")</f>
        <v>ดีเด่น</v>
      </c>
      <c r="N116" s="310">
        <f>IF(I116&lt;&gt;"",INDEX(ฐาน!$A$4:$F$9,MATCH(I116,ฐาน!$A$4:$A$9,0),IF(J116&gt;=INDEX(ฐาน!$A$4:$F$9,MATCH(I116,ฐาน!$A$4:$A$9,0),3),6,5)),"")</f>
        <v>30200</v>
      </c>
      <c r="O116" s="311">
        <f>IF(I116&lt;&gt;"",IF(J116&gt;=INDEX(ฐาน!$A$4:$G$9,MATCH(I116,ฐาน!$A$4:$A$9,0),4),INDEX(ฐาน!$A$4:$G$9,MATCH(I116,ฐาน!$A$4:$A$9,0),7),INDEX(ฐาน!$A$4:$G$9,MATCH(I116,ฐาน!$A$4:$A$9,0),4)),"")</f>
        <v>41620</v>
      </c>
      <c r="P116" s="312">
        <f>IF(M116&lt;&gt;ฐาน!$M$45,IF(L116&lt;&gt;"",($L116*$N116/100),0),0)</f>
        <v>921.1</v>
      </c>
      <c r="Q116" s="311">
        <f>IF(M116&lt;&gt;ฐาน!$M$45,IF(L116&lt;&gt;"",ROUNDUP(($L116*$N116/100),-1),0),0)</f>
        <v>930</v>
      </c>
      <c r="R116" s="311">
        <f t="shared" si="2"/>
        <v>930</v>
      </c>
      <c r="S116" s="313">
        <f t="shared" si="3"/>
        <v>0</v>
      </c>
      <c r="T116" s="314">
        <f>IF(M116&lt;&gt;ฐาน!$M$45,IF(S116&lt;&gt;"",S116+R116,0),0)</f>
        <v>930</v>
      </c>
      <c r="U116" s="311">
        <f>IF(M116&lt;&gt;ฐาน!$M$45,IF(S116=0,J116+T116,O116),J116)</f>
        <v>26660</v>
      </c>
      <c r="V116" s="98"/>
    </row>
    <row r="117" spans="1:22" x14ac:dyDescent="0.35">
      <c r="A117" s="93">
        <v>109</v>
      </c>
      <c r="B117" s="84">
        <v>1679800129254</v>
      </c>
      <c r="C117" s="98" t="s">
        <v>334</v>
      </c>
      <c r="D117" s="91" t="s">
        <v>41</v>
      </c>
      <c r="E117" s="89"/>
      <c r="F117" s="88" t="s">
        <v>225</v>
      </c>
      <c r="G117" s="91" t="s">
        <v>211</v>
      </c>
      <c r="H117" s="91">
        <v>47650</v>
      </c>
      <c r="I117" s="88" t="s">
        <v>9</v>
      </c>
      <c r="J117" s="94">
        <v>21150</v>
      </c>
      <c r="K117" s="212">
        <v>91</v>
      </c>
      <c r="L117" s="308">
        <f>IF(K117&lt;&gt;"",INDEX(ฐาน!$J$4:$M$44,MATCH(INT(K117),ฐาน!$J$4:$J$44,0),2),"")</f>
        <v>3.05</v>
      </c>
      <c r="M117" s="309" t="str">
        <f>IF(L117&lt;&gt;"",INDEX(ฐาน!$J$4:$M$45,MATCH(L117,ฐาน!$K$4:$K$45,0),4),"")</f>
        <v>ดีเด่น</v>
      </c>
      <c r="N117" s="310">
        <f>IF(I117&lt;&gt;"",INDEX(ฐาน!$A$4:$F$9,MATCH(I117,ฐาน!$A$4:$A$9,0),IF(J117&gt;=INDEX(ฐาน!$A$4:$F$9,MATCH(I117,ฐาน!$A$4:$A$9,0),3),6,5)),"")</f>
        <v>22780</v>
      </c>
      <c r="O117" s="311">
        <f>IF(I117&lt;&gt;"",IF(J117&gt;=INDEX(ฐาน!$A$4:$G$9,MATCH(I117,ฐาน!$A$4:$A$9,0),4),INDEX(ฐาน!$A$4:$G$9,MATCH(I117,ฐาน!$A$4:$A$9,0),7),INDEX(ฐาน!$A$4:$G$9,MATCH(I117,ฐาน!$A$4:$A$9,0),4)),"")</f>
        <v>34310</v>
      </c>
      <c r="P117" s="312">
        <f>IF(M117&lt;&gt;ฐาน!$M$45,IF(L117&lt;&gt;"",($L117*$N117/100),0),0)</f>
        <v>694.79</v>
      </c>
      <c r="Q117" s="311">
        <f>IF(M117&lt;&gt;ฐาน!$M$45,IF(L117&lt;&gt;"",ROUNDUP(($L117*$N117/100),-1),0),0)</f>
        <v>700</v>
      </c>
      <c r="R117" s="311">
        <f t="shared" si="2"/>
        <v>700</v>
      </c>
      <c r="S117" s="313">
        <f t="shared" si="3"/>
        <v>0</v>
      </c>
      <c r="T117" s="314">
        <f>IF(M117&lt;&gt;ฐาน!$M$45,IF(S117&lt;&gt;"",S117+R117,0),0)</f>
        <v>700</v>
      </c>
      <c r="U117" s="311">
        <f>IF(M117&lt;&gt;ฐาน!$M$45,IF(S117=0,J117+T117,O117),J117)</f>
        <v>21850</v>
      </c>
      <c r="V117" s="98"/>
    </row>
    <row r="118" spans="1:22" x14ac:dyDescent="0.35">
      <c r="A118" s="93">
        <v>110</v>
      </c>
      <c r="B118" s="84">
        <v>1471500043774</v>
      </c>
      <c r="C118" s="98" t="s">
        <v>335</v>
      </c>
      <c r="D118" s="91" t="s">
        <v>41</v>
      </c>
      <c r="E118" s="89"/>
      <c r="F118" s="88" t="s">
        <v>225</v>
      </c>
      <c r="G118" s="91" t="s">
        <v>212</v>
      </c>
      <c r="H118" s="91">
        <v>47679</v>
      </c>
      <c r="I118" s="88" t="s">
        <v>9</v>
      </c>
      <c r="J118" s="94">
        <v>22890</v>
      </c>
      <c r="K118" s="212">
        <v>91</v>
      </c>
      <c r="L118" s="308">
        <f>IF(K118&lt;&gt;"",INDEX(ฐาน!$J$4:$M$44,MATCH(INT(K118),ฐาน!$J$4:$J$44,0),2),"")</f>
        <v>3.05</v>
      </c>
      <c r="M118" s="309" t="str">
        <f>IF(L118&lt;&gt;"",INDEX(ฐาน!$J$4:$M$45,MATCH(L118,ฐาน!$K$4:$K$45,0),4),"")</f>
        <v>ดีเด่น</v>
      </c>
      <c r="N118" s="310">
        <f>IF(I118&lt;&gt;"",INDEX(ฐาน!$A$4:$F$9,MATCH(I118,ฐาน!$A$4:$A$9,0),IF(J118&gt;=INDEX(ฐาน!$A$4:$F$9,MATCH(I118,ฐาน!$A$4:$A$9,0),3),6,5)),"")</f>
        <v>22780</v>
      </c>
      <c r="O118" s="311">
        <f>IF(I118&lt;&gt;"",IF(J118&gt;=INDEX(ฐาน!$A$4:$G$9,MATCH(I118,ฐาน!$A$4:$A$9,0),4),INDEX(ฐาน!$A$4:$G$9,MATCH(I118,ฐาน!$A$4:$A$9,0),7),INDEX(ฐาน!$A$4:$G$9,MATCH(I118,ฐาน!$A$4:$A$9,0),4)),"")</f>
        <v>34310</v>
      </c>
      <c r="P118" s="312">
        <f>IF(M118&lt;&gt;ฐาน!$M$45,IF(L118&lt;&gt;"",($L118*$N118/100),0),0)</f>
        <v>694.79</v>
      </c>
      <c r="Q118" s="311">
        <f>IF(M118&lt;&gt;ฐาน!$M$45,IF(L118&lt;&gt;"",ROUNDUP(($L118*$N118/100),-1),0),0)</f>
        <v>700</v>
      </c>
      <c r="R118" s="311">
        <f t="shared" si="2"/>
        <v>700</v>
      </c>
      <c r="S118" s="313">
        <f t="shared" si="3"/>
        <v>0</v>
      </c>
      <c r="T118" s="314">
        <f>IF(M118&lt;&gt;ฐาน!$M$45,IF(S118&lt;&gt;"",S118+R118,0),0)</f>
        <v>700</v>
      </c>
      <c r="U118" s="311">
        <f>IF(M118&lt;&gt;ฐาน!$M$45,IF(S118=0,J118+T118,O118),J118)</f>
        <v>23590</v>
      </c>
      <c r="V118" s="98"/>
    </row>
    <row r="119" spans="1:22" x14ac:dyDescent="0.35">
      <c r="A119" s="93">
        <v>111</v>
      </c>
      <c r="B119" s="97">
        <v>1360800049786</v>
      </c>
      <c r="C119" s="98" t="s">
        <v>336</v>
      </c>
      <c r="D119" s="91" t="s">
        <v>41</v>
      </c>
      <c r="E119" s="89"/>
      <c r="F119" s="88" t="s">
        <v>225</v>
      </c>
      <c r="G119" s="91" t="s">
        <v>213</v>
      </c>
      <c r="H119" s="91">
        <v>47682</v>
      </c>
      <c r="I119" s="88" t="s">
        <v>9</v>
      </c>
      <c r="J119" s="92">
        <v>23360</v>
      </c>
      <c r="K119" s="212">
        <v>91</v>
      </c>
      <c r="L119" s="308">
        <f>IF(K119&lt;&gt;"",INDEX(ฐาน!$J$4:$M$44,MATCH(INT(K119),ฐาน!$J$4:$J$44,0),2),"")</f>
        <v>3.05</v>
      </c>
      <c r="M119" s="309" t="str">
        <f>IF(L119&lt;&gt;"",INDEX(ฐาน!$J$4:$M$45,MATCH(L119,ฐาน!$K$4:$K$45,0),4),"")</f>
        <v>ดีเด่น</v>
      </c>
      <c r="N119" s="310">
        <f>IF(I119&lt;&gt;"",INDEX(ฐาน!$A$4:$F$9,MATCH(I119,ฐาน!$A$4:$A$9,0),IF(J119&gt;=INDEX(ฐาน!$A$4:$F$9,MATCH(I119,ฐาน!$A$4:$A$9,0),3),6,5)),"")</f>
        <v>22780</v>
      </c>
      <c r="O119" s="311">
        <f>IF(I119&lt;&gt;"",IF(J119&gt;=INDEX(ฐาน!$A$4:$G$9,MATCH(I119,ฐาน!$A$4:$A$9,0),4),INDEX(ฐาน!$A$4:$G$9,MATCH(I119,ฐาน!$A$4:$A$9,0),7),INDEX(ฐาน!$A$4:$G$9,MATCH(I119,ฐาน!$A$4:$A$9,0),4)),"")</f>
        <v>34310</v>
      </c>
      <c r="P119" s="312">
        <f>IF(M119&lt;&gt;ฐาน!$M$45,IF(L119&lt;&gt;"",($L119*$N119/100),0),0)</f>
        <v>694.79</v>
      </c>
      <c r="Q119" s="311">
        <f>IF(M119&lt;&gt;ฐาน!$M$45,IF(L119&lt;&gt;"",ROUNDUP(($L119*$N119/100),-1),0),0)</f>
        <v>700</v>
      </c>
      <c r="R119" s="311">
        <f t="shared" si="2"/>
        <v>700</v>
      </c>
      <c r="S119" s="313">
        <f t="shared" si="3"/>
        <v>0</v>
      </c>
      <c r="T119" s="314">
        <f>IF(M119&lt;&gt;ฐาน!$M$45,IF(S119&lt;&gt;"",S119+R119,0),0)</f>
        <v>700</v>
      </c>
      <c r="U119" s="311">
        <f>IF(M119&lt;&gt;ฐาน!$M$45,IF(S119=0,J119+T119,O119),J119)</f>
        <v>24060</v>
      </c>
      <c r="V119" s="98"/>
    </row>
    <row r="120" spans="1:22" x14ac:dyDescent="0.35">
      <c r="A120" s="93">
        <v>112</v>
      </c>
      <c r="B120" s="84">
        <v>1669800073917</v>
      </c>
      <c r="C120" s="98" t="s">
        <v>337</v>
      </c>
      <c r="D120" s="91" t="s">
        <v>41</v>
      </c>
      <c r="E120" s="89" t="s">
        <v>102</v>
      </c>
      <c r="F120" s="88" t="s">
        <v>225</v>
      </c>
      <c r="G120" s="91" t="s">
        <v>214</v>
      </c>
      <c r="H120" s="91">
        <v>47721</v>
      </c>
      <c r="I120" s="88" t="s">
        <v>8</v>
      </c>
      <c r="J120" s="94">
        <v>25240</v>
      </c>
      <c r="K120" s="212">
        <v>91</v>
      </c>
      <c r="L120" s="308">
        <f>IF(K120&lt;&gt;"",INDEX(ฐาน!$J$4:$M$44,MATCH(INT(K120),ฐาน!$J$4:$J$44,0),2),"")</f>
        <v>3.05</v>
      </c>
      <c r="M120" s="309" t="str">
        <f>IF(L120&lt;&gt;"",INDEX(ฐาน!$J$4:$M$45,MATCH(L120,ฐาน!$K$4:$K$45,0),4),"")</f>
        <v>ดีเด่น</v>
      </c>
      <c r="N120" s="310">
        <f>IF(I120&lt;&gt;"",INDEX(ฐาน!$A$4:$F$9,MATCH(I120,ฐาน!$A$4:$A$9,0),IF(J120&gt;=INDEX(ฐาน!$A$4:$F$9,MATCH(I120,ฐาน!$A$4:$A$9,0),3),6,5)),"")</f>
        <v>30200</v>
      </c>
      <c r="O120" s="311">
        <f>IF(I120&lt;&gt;"",IF(J120&gt;=INDEX(ฐาน!$A$4:$G$9,MATCH(I120,ฐาน!$A$4:$A$9,0),4),INDEX(ฐาน!$A$4:$G$9,MATCH(I120,ฐาน!$A$4:$A$9,0),7),INDEX(ฐาน!$A$4:$G$9,MATCH(I120,ฐาน!$A$4:$A$9,0),4)),"")</f>
        <v>41620</v>
      </c>
      <c r="P120" s="312">
        <f>IF(M120&lt;&gt;ฐาน!$M$45,IF(L120&lt;&gt;"",($L120*$N120/100),0),0)</f>
        <v>921.1</v>
      </c>
      <c r="Q120" s="311">
        <f>IF(M120&lt;&gt;ฐาน!$M$45,IF(L120&lt;&gt;"",ROUNDUP(($L120*$N120/100),-1),0),0)</f>
        <v>930</v>
      </c>
      <c r="R120" s="311">
        <f t="shared" si="2"/>
        <v>930</v>
      </c>
      <c r="S120" s="313">
        <f t="shared" si="3"/>
        <v>0</v>
      </c>
      <c r="T120" s="314">
        <f>IF(M120&lt;&gt;ฐาน!$M$45,IF(S120&lt;&gt;"",S120+R120,0),0)</f>
        <v>930</v>
      </c>
      <c r="U120" s="311">
        <f>IF(M120&lt;&gt;ฐาน!$M$45,IF(S120=0,J120+T120,O120),J120)</f>
        <v>26170</v>
      </c>
      <c r="V120" s="98"/>
    </row>
    <row r="121" spans="1:22" x14ac:dyDescent="0.35">
      <c r="A121" s="93">
        <v>113</v>
      </c>
      <c r="B121" s="84">
        <v>5670800030384</v>
      </c>
      <c r="C121" s="98" t="s">
        <v>338</v>
      </c>
      <c r="D121" s="91" t="s">
        <v>41</v>
      </c>
      <c r="E121" s="89"/>
      <c r="F121" s="88" t="s">
        <v>225</v>
      </c>
      <c r="G121" s="91" t="s">
        <v>215</v>
      </c>
      <c r="H121" s="91">
        <v>47277</v>
      </c>
      <c r="I121" s="88" t="s">
        <v>9</v>
      </c>
      <c r="J121" s="92">
        <v>18270</v>
      </c>
      <c r="K121" s="212">
        <v>91</v>
      </c>
      <c r="L121" s="308">
        <f>IF(K121&lt;&gt;"",INDEX(ฐาน!$J$4:$M$44,MATCH(INT(K121),ฐาน!$J$4:$J$44,0),2),"")</f>
        <v>3.05</v>
      </c>
      <c r="M121" s="309" t="str">
        <f>IF(L121&lt;&gt;"",INDEX(ฐาน!$J$4:$M$45,MATCH(L121,ฐาน!$K$4:$K$45,0),4),"")</f>
        <v>ดีเด่น</v>
      </c>
      <c r="N121" s="310">
        <f>IF(I121&lt;&gt;"",INDEX(ฐาน!$A$4:$F$9,MATCH(I121,ฐาน!$A$4:$A$9,0),IF(J121&gt;=INDEX(ฐาน!$A$4:$F$9,MATCH(I121,ฐาน!$A$4:$A$9,0),3),6,5)),"")</f>
        <v>22780</v>
      </c>
      <c r="O121" s="311">
        <f>IF(I121&lt;&gt;"",IF(J121&gt;=INDEX(ฐาน!$A$4:$G$9,MATCH(I121,ฐาน!$A$4:$A$9,0),4),INDEX(ฐาน!$A$4:$G$9,MATCH(I121,ฐาน!$A$4:$A$9,0),7),INDEX(ฐาน!$A$4:$G$9,MATCH(I121,ฐาน!$A$4:$A$9,0),4)),"")</f>
        <v>34310</v>
      </c>
      <c r="P121" s="312">
        <f>IF(M121&lt;&gt;ฐาน!$M$45,IF(L121&lt;&gt;"",($L121*$N121/100),0),0)</f>
        <v>694.79</v>
      </c>
      <c r="Q121" s="311">
        <f>IF(M121&lt;&gt;ฐาน!$M$45,IF(L121&lt;&gt;"",ROUNDUP(($L121*$N121/100),-1),0),0)</f>
        <v>700</v>
      </c>
      <c r="R121" s="311">
        <f t="shared" si="2"/>
        <v>700</v>
      </c>
      <c r="S121" s="313">
        <f t="shared" si="3"/>
        <v>0</v>
      </c>
      <c r="T121" s="314">
        <f>IF(M121&lt;&gt;ฐาน!$M$45,IF(S121&lt;&gt;"",S121+R121,0),0)</f>
        <v>700</v>
      </c>
      <c r="U121" s="311">
        <f>IF(M121&lt;&gt;ฐาน!$M$45,IF(S121=0,J121+T121,O121),J121)</f>
        <v>18970</v>
      </c>
      <c r="V121" s="98"/>
    </row>
    <row r="122" spans="1:22" x14ac:dyDescent="0.35">
      <c r="A122" s="93">
        <v>114</v>
      </c>
      <c r="B122" s="84">
        <v>1679900258340</v>
      </c>
      <c r="C122" s="98" t="s">
        <v>339</v>
      </c>
      <c r="D122" s="91" t="s">
        <v>41</v>
      </c>
      <c r="E122" s="89"/>
      <c r="F122" s="88" t="s">
        <v>225</v>
      </c>
      <c r="G122" s="91" t="s">
        <v>216</v>
      </c>
      <c r="H122" s="91">
        <v>47646</v>
      </c>
      <c r="I122" s="88" t="s">
        <v>9</v>
      </c>
      <c r="J122" s="92">
        <v>17910</v>
      </c>
      <c r="K122" s="212">
        <v>91</v>
      </c>
      <c r="L122" s="308">
        <f>IF(K122&lt;&gt;"",INDEX(ฐาน!$J$4:$M$44,MATCH(INT(K122),ฐาน!$J$4:$J$44,0),2),"")</f>
        <v>3.05</v>
      </c>
      <c r="M122" s="309" t="str">
        <f>IF(L122&lt;&gt;"",INDEX(ฐาน!$J$4:$M$45,MATCH(L122,ฐาน!$K$4:$K$45,0),4),"")</f>
        <v>ดีเด่น</v>
      </c>
      <c r="N122" s="310">
        <f>IF(I122&lt;&gt;"",INDEX(ฐาน!$A$4:$F$9,MATCH(I122,ฐาน!$A$4:$A$9,0),IF(J122&gt;=INDEX(ฐาน!$A$4:$F$9,MATCH(I122,ฐาน!$A$4:$A$9,0),3),6,5)),"")</f>
        <v>22780</v>
      </c>
      <c r="O122" s="311">
        <f>IF(I122&lt;&gt;"",IF(J122&gt;=INDEX(ฐาน!$A$4:$G$9,MATCH(I122,ฐาน!$A$4:$A$9,0),4),INDEX(ฐาน!$A$4:$G$9,MATCH(I122,ฐาน!$A$4:$A$9,0),7),INDEX(ฐาน!$A$4:$G$9,MATCH(I122,ฐาน!$A$4:$A$9,0),4)),"")</f>
        <v>34310</v>
      </c>
      <c r="P122" s="312">
        <f>IF(M122&lt;&gt;ฐาน!$M$45,IF(L122&lt;&gt;"",($L122*$N122/100),0),0)</f>
        <v>694.79</v>
      </c>
      <c r="Q122" s="311">
        <f>IF(M122&lt;&gt;ฐาน!$M$45,IF(L122&lt;&gt;"",ROUNDUP(($L122*$N122/100),-1),0),0)</f>
        <v>700</v>
      </c>
      <c r="R122" s="311">
        <f t="shared" si="2"/>
        <v>700</v>
      </c>
      <c r="S122" s="313">
        <f t="shared" si="3"/>
        <v>0</v>
      </c>
      <c r="T122" s="314">
        <f>IF(M122&lt;&gt;ฐาน!$M$45,IF(S122&lt;&gt;"",S122+R122,0),0)</f>
        <v>700</v>
      </c>
      <c r="U122" s="311">
        <f>IF(M122&lt;&gt;ฐาน!$M$45,IF(S122=0,J122+T122,O122),J122)</f>
        <v>18610</v>
      </c>
      <c r="V122" s="98"/>
    </row>
    <row r="123" spans="1:22" x14ac:dyDescent="0.35">
      <c r="A123" s="93">
        <v>115</v>
      </c>
      <c r="B123" s="97">
        <v>1550900031500</v>
      </c>
      <c r="C123" s="98" t="s">
        <v>340</v>
      </c>
      <c r="D123" s="91" t="s">
        <v>41</v>
      </c>
      <c r="E123" s="89"/>
      <c r="F123" s="88" t="s">
        <v>225</v>
      </c>
      <c r="G123" s="91" t="s">
        <v>217</v>
      </c>
      <c r="H123" s="91">
        <v>47687</v>
      </c>
      <c r="I123" s="88" t="s">
        <v>9</v>
      </c>
      <c r="J123" s="94">
        <v>19100</v>
      </c>
      <c r="K123" s="212">
        <v>91</v>
      </c>
      <c r="L123" s="308">
        <f>IF(K123&lt;&gt;"",INDEX(ฐาน!$J$4:$M$44,MATCH(INT(K123),ฐาน!$J$4:$J$44,0),2),"")</f>
        <v>3.05</v>
      </c>
      <c r="M123" s="309" t="str">
        <f>IF(L123&lt;&gt;"",INDEX(ฐาน!$J$4:$M$45,MATCH(L123,ฐาน!$K$4:$K$45,0),4),"")</f>
        <v>ดีเด่น</v>
      </c>
      <c r="N123" s="310">
        <f>IF(I123&lt;&gt;"",INDEX(ฐาน!$A$4:$F$9,MATCH(I123,ฐาน!$A$4:$A$9,0),IF(J123&gt;=INDEX(ฐาน!$A$4:$F$9,MATCH(I123,ฐาน!$A$4:$A$9,0),3),6,5)),"")</f>
        <v>22780</v>
      </c>
      <c r="O123" s="311">
        <f>IF(I123&lt;&gt;"",IF(J123&gt;=INDEX(ฐาน!$A$4:$G$9,MATCH(I123,ฐาน!$A$4:$A$9,0),4),INDEX(ฐาน!$A$4:$G$9,MATCH(I123,ฐาน!$A$4:$A$9,0),7),INDEX(ฐาน!$A$4:$G$9,MATCH(I123,ฐาน!$A$4:$A$9,0),4)),"")</f>
        <v>34310</v>
      </c>
      <c r="P123" s="312">
        <f>IF(M123&lt;&gt;ฐาน!$M$45,IF(L123&lt;&gt;"",($L123*$N123/100),0),0)</f>
        <v>694.79</v>
      </c>
      <c r="Q123" s="311">
        <f>IF(M123&lt;&gt;ฐาน!$M$45,IF(L123&lt;&gt;"",ROUNDUP(($L123*$N123/100),-1),0),0)</f>
        <v>700</v>
      </c>
      <c r="R123" s="311">
        <f t="shared" si="2"/>
        <v>700</v>
      </c>
      <c r="S123" s="313">
        <f t="shared" si="3"/>
        <v>0</v>
      </c>
      <c r="T123" s="314">
        <f>IF(M123&lt;&gt;ฐาน!$M$45,IF(S123&lt;&gt;"",S123+R123,0),0)</f>
        <v>700</v>
      </c>
      <c r="U123" s="311">
        <f>IF(M123&lt;&gt;ฐาน!$M$45,IF(S123=0,J123+T123,O123),J123)</f>
        <v>19800</v>
      </c>
      <c r="V123" s="98"/>
    </row>
    <row r="124" spans="1:22" x14ac:dyDescent="0.35">
      <c r="A124" s="93">
        <v>116</v>
      </c>
      <c r="B124" s="84">
        <v>1670400133396</v>
      </c>
      <c r="C124" s="98" t="s">
        <v>341</v>
      </c>
      <c r="D124" s="91" t="s">
        <v>41</v>
      </c>
      <c r="E124" s="89"/>
      <c r="F124" s="88" t="s">
        <v>225</v>
      </c>
      <c r="G124" s="91" t="s">
        <v>218</v>
      </c>
      <c r="H124" s="91">
        <v>47691</v>
      </c>
      <c r="I124" s="88" t="s">
        <v>9</v>
      </c>
      <c r="J124" s="92">
        <v>17310</v>
      </c>
      <c r="K124" s="212">
        <v>91</v>
      </c>
      <c r="L124" s="308">
        <f>IF(K124&lt;&gt;"",INDEX(ฐาน!$J$4:$M$44,MATCH(INT(K124),ฐาน!$J$4:$J$44,0),2),"")</f>
        <v>3.05</v>
      </c>
      <c r="M124" s="309" t="str">
        <f>IF(L124&lt;&gt;"",INDEX(ฐาน!$J$4:$M$45,MATCH(L124,ฐาน!$K$4:$K$45,0),4),"")</f>
        <v>ดีเด่น</v>
      </c>
      <c r="N124" s="310">
        <f>IF(I124&lt;&gt;"",INDEX(ฐาน!$A$4:$F$9,MATCH(I124,ฐาน!$A$4:$A$9,0),IF(J124&gt;=INDEX(ฐาน!$A$4:$F$9,MATCH(I124,ฐาน!$A$4:$A$9,0),3),6,5)),"")</f>
        <v>22780</v>
      </c>
      <c r="O124" s="311">
        <f>IF(I124&lt;&gt;"",IF(J124&gt;=INDEX(ฐาน!$A$4:$G$9,MATCH(I124,ฐาน!$A$4:$A$9,0),4),INDEX(ฐาน!$A$4:$G$9,MATCH(I124,ฐาน!$A$4:$A$9,0),7),INDEX(ฐาน!$A$4:$G$9,MATCH(I124,ฐาน!$A$4:$A$9,0),4)),"")</f>
        <v>34310</v>
      </c>
      <c r="P124" s="312">
        <f>IF(M124&lt;&gt;ฐาน!$M$45,IF(L124&lt;&gt;"",($L124*$N124/100),0),0)</f>
        <v>694.79</v>
      </c>
      <c r="Q124" s="311">
        <f>IF(M124&lt;&gt;ฐาน!$M$45,IF(L124&lt;&gt;"",ROUNDUP(($L124*$N124/100),-1),0),0)</f>
        <v>700</v>
      </c>
      <c r="R124" s="311">
        <f t="shared" si="2"/>
        <v>700</v>
      </c>
      <c r="S124" s="313">
        <f t="shared" si="3"/>
        <v>0</v>
      </c>
      <c r="T124" s="314">
        <f>IF(M124&lt;&gt;ฐาน!$M$45,IF(S124&lt;&gt;"",S124+R124,0),0)</f>
        <v>700</v>
      </c>
      <c r="U124" s="311">
        <f>IF(M124&lt;&gt;ฐาน!$M$45,IF(S124=0,J124+T124,O124),J124)</f>
        <v>18010</v>
      </c>
      <c r="V124" s="98"/>
    </row>
    <row r="125" spans="1:22" x14ac:dyDescent="0.35">
      <c r="A125" s="93">
        <v>117</v>
      </c>
      <c r="B125" s="84">
        <v>1160500046708</v>
      </c>
      <c r="C125" s="98" t="s">
        <v>342</v>
      </c>
      <c r="D125" s="91" t="s">
        <v>10</v>
      </c>
      <c r="E125" s="89"/>
      <c r="F125" s="88" t="s">
        <v>225</v>
      </c>
      <c r="G125" s="91" t="s">
        <v>219</v>
      </c>
      <c r="H125" s="91">
        <v>9115</v>
      </c>
      <c r="I125" s="88" t="s">
        <v>51</v>
      </c>
      <c r="J125" s="94">
        <v>17690</v>
      </c>
      <c r="K125" s="212">
        <v>91</v>
      </c>
      <c r="L125" s="308">
        <f>IF(K125&lt;&gt;"",INDEX(ฐาน!$J$4:$M$44,MATCH(INT(K125),ฐาน!$J$4:$J$44,0),2),"")</f>
        <v>3.05</v>
      </c>
      <c r="M125" s="309" t="str">
        <f>IF(L125&lt;&gt;"",INDEX(ฐาน!$J$4:$M$45,MATCH(L125,ฐาน!$K$4:$K$45,0),4),"")</f>
        <v>ดีเด่น</v>
      </c>
      <c r="N125" s="310">
        <f>IF(I125&lt;&gt;"",INDEX(ฐาน!$A$4:$F$9,MATCH(I125,ฐาน!$A$4:$A$9,0),IF(J125&gt;=INDEX(ฐาน!$A$4:$F$9,MATCH(I125,ฐาน!$A$4:$A$9,0),3),6,5)),"")</f>
        <v>17480</v>
      </c>
      <c r="O125" s="311">
        <f>IF(I125&lt;&gt;"",IF(J125&gt;=INDEX(ฐาน!$A$4:$G$9,MATCH(I125,ฐาน!$A$4:$A$9,0),4),INDEX(ฐาน!$A$4:$G$9,MATCH(I125,ฐาน!$A$4:$A$9,0),7),INDEX(ฐาน!$A$4:$G$9,MATCH(I125,ฐาน!$A$4:$A$9,0),4)),"")</f>
        <v>24750</v>
      </c>
      <c r="P125" s="312">
        <f>IF(M125&lt;&gt;ฐาน!$M$45,IF(L125&lt;&gt;"",($L125*$N125/100),0),0)</f>
        <v>533.14</v>
      </c>
      <c r="Q125" s="311">
        <f>IF(M125&lt;&gt;ฐาน!$M$45,IF(L125&lt;&gt;"",ROUNDUP(($L125*$N125/100),-1),0),0)</f>
        <v>540</v>
      </c>
      <c r="R125" s="311">
        <f t="shared" si="2"/>
        <v>540</v>
      </c>
      <c r="S125" s="313">
        <f t="shared" si="3"/>
        <v>0</v>
      </c>
      <c r="T125" s="314">
        <f>IF(M125&lt;&gt;ฐาน!$M$45,IF(S125&lt;&gt;"",S125+R125,0),0)</f>
        <v>540</v>
      </c>
      <c r="U125" s="311">
        <f>IF(M125&lt;&gt;ฐาน!$M$45,IF(S125=0,J125+T125,O125),J125)</f>
        <v>18230</v>
      </c>
      <c r="V125" s="98"/>
    </row>
    <row r="126" spans="1:22" x14ac:dyDescent="0.35">
      <c r="A126" s="93">
        <v>118</v>
      </c>
      <c r="B126" s="84">
        <v>1679900287404</v>
      </c>
      <c r="C126" s="98" t="s">
        <v>343</v>
      </c>
      <c r="D126" s="91" t="s">
        <v>10</v>
      </c>
      <c r="E126" s="89"/>
      <c r="F126" s="88" t="s">
        <v>225</v>
      </c>
      <c r="G126" s="91" t="s">
        <v>220</v>
      </c>
      <c r="H126" s="91">
        <v>42582</v>
      </c>
      <c r="I126" s="88" t="s">
        <v>51</v>
      </c>
      <c r="J126" s="94">
        <v>16920</v>
      </c>
      <c r="K126" s="212">
        <v>91</v>
      </c>
      <c r="L126" s="308">
        <f>IF(K126&lt;&gt;"",INDEX(ฐาน!$J$4:$M$44,MATCH(INT(K126),ฐาน!$J$4:$J$44,0),2),"")</f>
        <v>3.05</v>
      </c>
      <c r="M126" s="309" t="str">
        <f>IF(L126&lt;&gt;"",INDEX(ฐาน!$J$4:$M$45,MATCH(L126,ฐาน!$K$4:$K$45,0),4),"")</f>
        <v>ดีเด่น</v>
      </c>
      <c r="N126" s="310">
        <f>IF(I126&lt;&gt;"",INDEX(ฐาน!$A$4:$F$9,MATCH(I126,ฐาน!$A$4:$A$9,0),IF(J126&gt;=INDEX(ฐาน!$A$4:$F$9,MATCH(I126,ฐาน!$A$4:$A$9,0),3),6,5)),"")</f>
        <v>17480</v>
      </c>
      <c r="O126" s="311">
        <f>IF(I126&lt;&gt;"",IF(J126&gt;=INDEX(ฐาน!$A$4:$G$9,MATCH(I126,ฐาน!$A$4:$A$9,0),4),INDEX(ฐาน!$A$4:$G$9,MATCH(I126,ฐาน!$A$4:$A$9,0),7),INDEX(ฐาน!$A$4:$G$9,MATCH(I126,ฐาน!$A$4:$A$9,0),4)),"")</f>
        <v>24750</v>
      </c>
      <c r="P126" s="312">
        <f>IF(M126&lt;&gt;ฐาน!$M$45,IF(L126&lt;&gt;"",($L126*$N126/100),0),0)</f>
        <v>533.14</v>
      </c>
      <c r="Q126" s="311">
        <f>IF(M126&lt;&gt;ฐาน!$M$45,IF(L126&lt;&gt;"",ROUNDUP(($L126*$N126/100),-1),0),0)</f>
        <v>540</v>
      </c>
      <c r="R126" s="311">
        <f t="shared" si="2"/>
        <v>540</v>
      </c>
      <c r="S126" s="313">
        <f t="shared" si="3"/>
        <v>0</v>
      </c>
      <c r="T126" s="314">
        <f>IF(M126&lt;&gt;ฐาน!$M$45,IF(S126&lt;&gt;"",S126+R126,0),0)</f>
        <v>540</v>
      </c>
      <c r="U126" s="311">
        <f>IF(M126&lt;&gt;ฐาน!$M$45,IF(S126=0,J126+T126,O126),J126)</f>
        <v>17460</v>
      </c>
      <c r="V126" s="98"/>
    </row>
    <row r="127" spans="1:22" x14ac:dyDescent="0.35">
      <c r="A127" s="93">
        <v>119</v>
      </c>
      <c r="B127" s="84">
        <v>1410100278803</v>
      </c>
      <c r="C127" s="98" t="s">
        <v>344</v>
      </c>
      <c r="D127" s="91" t="s">
        <v>10</v>
      </c>
      <c r="E127" s="89"/>
      <c r="F127" s="88" t="s">
        <v>225</v>
      </c>
      <c r="G127" s="91" t="s">
        <v>221</v>
      </c>
      <c r="H127" s="91">
        <v>47243</v>
      </c>
      <c r="I127" s="88" t="s">
        <v>51</v>
      </c>
      <c r="J127" s="92">
        <v>15800</v>
      </c>
      <c r="K127" s="212">
        <v>91</v>
      </c>
      <c r="L127" s="308">
        <f>IF(K127&lt;&gt;"",INDEX(ฐาน!$J$4:$M$44,MATCH(INT(K127),ฐาน!$J$4:$J$44,0),2),"")</f>
        <v>3.05</v>
      </c>
      <c r="M127" s="309" t="str">
        <f>IF(L127&lt;&gt;"",INDEX(ฐาน!$J$4:$M$45,MATCH(L127,ฐาน!$K$4:$K$45,0),4),"")</f>
        <v>ดีเด่น</v>
      </c>
      <c r="N127" s="310">
        <f>IF(I127&lt;&gt;"",INDEX(ฐาน!$A$4:$F$9,MATCH(I127,ฐาน!$A$4:$A$9,0),IF(J127&gt;=INDEX(ฐาน!$A$4:$F$9,MATCH(I127,ฐาน!$A$4:$A$9,0),3),6,5)),"")</f>
        <v>17480</v>
      </c>
      <c r="O127" s="311">
        <f>IF(I127&lt;&gt;"",IF(J127&gt;=INDEX(ฐาน!$A$4:$G$9,MATCH(I127,ฐาน!$A$4:$A$9,0),4),INDEX(ฐาน!$A$4:$G$9,MATCH(I127,ฐาน!$A$4:$A$9,0),7),INDEX(ฐาน!$A$4:$G$9,MATCH(I127,ฐาน!$A$4:$A$9,0),4)),"")</f>
        <v>24750</v>
      </c>
      <c r="P127" s="312">
        <f>IF(M127&lt;&gt;ฐาน!$M$45,IF(L127&lt;&gt;"",($L127*$N127/100),0),0)</f>
        <v>533.14</v>
      </c>
      <c r="Q127" s="311">
        <f>IF(M127&lt;&gt;ฐาน!$M$45,IF(L127&lt;&gt;"",ROUNDUP(($L127*$N127/100),-1),0),0)</f>
        <v>540</v>
      </c>
      <c r="R127" s="311">
        <f t="shared" si="2"/>
        <v>540</v>
      </c>
      <c r="S127" s="313">
        <f t="shared" si="3"/>
        <v>0</v>
      </c>
      <c r="T127" s="314">
        <f>IF(M127&lt;&gt;ฐาน!$M$45,IF(S127&lt;&gt;"",S127+R127,0),0)</f>
        <v>540</v>
      </c>
      <c r="U127" s="311">
        <f>IF(M127&lt;&gt;ฐาน!$M$45,IF(S127=0,J127+T127,O127),J127)</f>
        <v>16340</v>
      </c>
      <c r="V127" s="98"/>
    </row>
    <row r="128" spans="1:22" x14ac:dyDescent="0.35">
      <c r="A128" s="93">
        <v>120</v>
      </c>
      <c r="B128" s="84">
        <v>1309901078941</v>
      </c>
      <c r="C128" s="98" t="s">
        <v>345</v>
      </c>
      <c r="D128" s="91" t="s">
        <v>10</v>
      </c>
      <c r="E128" s="89"/>
      <c r="F128" s="88" t="s">
        <v>225</v>
      </c>
      <c r="G128" s="91" t="s">
        <v>222</v>
      </c>
      <c r="H128" s="91">
        <v>47643</v>
      </c>
      <c r="I128" s="88" t="s">
        <v>51</v>
      </c>
      <c r="J128" s="94">
        <v>15800</v>
      </c>
      <c r="K128" s="212">
        <v>91</v>
      </c>
      <c r="L128" s="308">
        <f>IF(K128&lt;&gt;"",INDEX(ฐาน!$J$4:$M$44,MATCH(INT(K128),ฐาน!$J$4:$J$44,0),2),"")</f>
        <v>3.05</v>
      </c>
      <c r="M128" s="309" t="str">
        <f>IF(L128&lt;&gt;"",INDEX(ฐาน!$J$4:$M$45,MATCH(L128,ฐาน!$K$4:$K$45,0),4),"")</f>
        <v>ดีเด่น</v>
      </c>
      <c r="N128" s="310">
        <f>IF(I128&lt;&gt;"",INDEX(ฐาน!$A$4:$F$9,MATCH(I128,ฐาน!$A$4:$A$9,0),IF(J128&gt;=INDEX(ฐาน!$A$4:$F$9,MATCH(I128,ฐาน!$A$4:$A$9,0),3),6,5)),"")</f>
        <v>17480</v>
      </c>
      <c r="O128" s="311">
        <f>IF(I128&lt;&gt;"",IF(J128&gt;=INDEX(ฐาน!$A$4:$G$9,MATCH(I128,ฐาน!$A$4:$A$9,0),4),INDEX(ฐาน!$A$4:$G$9,MATCH(I128,ฐาน!$A$4:$A$9,0),7),INDEX(ฐาน!$A$4:$G$9,MATCH(I128,ฐาน!$A$4:$A$9,0),4)),"")</f>
        <v>24750</v>
      </c>
      <c r="P128" s="312">
        <f>IF(M128&lt;&gt;ฐาน!$M$45,IF(L128&lt;&gt;"",($L128*$N128/100),0),0)</f>
        <v>533.14</v>
      </c>
      <c r="Q128" s="311">
        <f>IF(M128&lt;&gt;ฐาน!$M$45,IF(L128&lt;&gt;"",ROUNDUP(($L128*$N128/100),-1),0),0)</f>
        <v>540</v>
      </c>
      <c r="R128" s="311">
        <f t="shared" si="2"/>
        <v>540</v>
      </c>
      <c r="S128" s="313">
        <f t="shared" si="3"/>
        <v>0</v>
      </c>
      <c r="T128" s="314">
        <f>IF(M128&lt;&gt;ฐาน!$M$45,IF(S128&lt;&gt;"",S128+R128,0),0)</f>
        <v>540</v>
      </c>
      <c r="U128" s="311">
        <f>IF(M128&lt;&gt;ฐาน!$M$45,IF(S128=0,J128+T128,O128),J128)</f>
        <v>16340</v>
      </c>
      <c r="V128" s="98"/>
    </row>
    <row r="129" spans="1:22" x14ac:dyDescent="0.35">
      <c r="A129" s="93">
        <v>121</v>
      </c>
      <c r="B129" s="84"/>
      <c r="C129" s="85"/>
      <c r="D129" s="91"/>
      <c r="E129" s="89"/>
      <c r="F129" s="88"/>
      <c r="G129" s="91"/>
      <c r="H129" s="91"/>
      <c r="I129" s="88"/>
      <c r="J129" s="92"/>
      <c r="K129" s="212"/>
      <c r="L129" s="308" t="str">
        <f>IF(K129&lt;&gt;"",INDEX(ฐาน!$J$4:$M$44,MATCH(INT(K129),ฐาน!$J$4:$J$44,0),2),"")</f>
        <v/>
      </c>
      <c r="M129" s="309" t="str">
        <f>IF(L129&lt;&gt;"",INDEX(ฐาน!$J$4:$M$45,MATCH(L129,ฐาน!$K$4:$K$45,0),4),"")</f>
        <v/>
      </c>
      <c r="N129" s="310" t="str">
        <f>IF(I129&lt;&gt;"",INDEX(ฐาน!$A$4:$F$9,MATCH(I129,ฐาน!$A$4:$A$9,0),IF(J129&gt;=INDEX(ฐาน!$A$4:$F$9,MATCH(I129,ฐาน!$A$4:$A$9,0),3),6,5)),"")</f>
        <v/>
      </c>
      <c r="O129" s="311" t="str">
        <f>IF(I129&lt;&gt;"",IF(J129&gt;=INDEX(ฐาน!$A$4:$G$9,MATCH(I129,ฐาน!$A$4:$A$9,0),4),INDEX(ฐาน!$A$4:$G$9,MATCH(I129,ฐาน!$A$4:$A$9,0),7),INDEX(ฐาน!$A$4:$G$9,MATCH(I129,ฐาน!$A$4:$A$9,0),4)),"")</f>
        <v/>
      </c>
      <c r="P129" s="312">
        <f>IF(M129&lt;&gt;ฐาน!$M$45,IF(L129&lt;&gt;"",($L129*$N129/100),0),0)</f>
        <v>0</v>
      </c>
      <c r="Q129" s="311">
        <f>IF(M129&lt;&gt;ฐาน!$M$45,IF(L129&lt;&gt;"",ROUNDUP(($L129*$N129/100),-1),0),0)</f>
        <v>0</v>
      </c>
      <c r="R129" s="311">
        <f t="shared" si="2"/>
        <v>0</v>
      </c>
      <c r="S129" s="313">
        <f t="shared" si="3"/>
        <v>0</v>
      </c>
      <c r="T129" s="314">
        <f>IF(M129&lt;&gt;ฐาน!$M$45,IF(S129&lt;&gt;"",S129+R129,0),0)</f>
        <v>0</v>
      </c>
      <c r="U129" s="311">
        <f>IF(M129&lt;&gt;ฐาน!$M$45,IF(S129=0,J129+T129,O129),J129)</f>
        <v>0</v>
      </c>
      <c r="V129" s="98"/>
    </row>
    <row r="130" spans="1:22" x14ac:dyDescent="0.35">
      <c r="A130" s="93">
        <v>122</v>
      </c>
      <c r="B130" s="84"/>
      <c r="C130" s="85"/>
      <c r="D130" s="91"/>
      <c r="E130" s="89"/>
      <c r="F130" s="88"/>
      <c r="G130" s="91"/>
      <c r="H130" s="91"/>
      <c r="I130" s="88"/>
      <c r="J130" s="92"/>
      <c r="K130" s="212"/>
      <c r="L130" s="308" t="str">
        <f>IF(K130&lt;&gt;"",INDEX(ฐาน!$J$4:$M$44,MATCH(INT(K130),ฐาน!$J$4:$J$44,0),2),"")</f>
        <v/>
      </c>
      <c r="M130" s="309" t="str">
        <f>IF(L130&lt;&gt;"",INDEX(ฐาน!$J$4:$M$45,MATCH(L130,ฐาน!$K$4:$K$45,0),4),"")</f>
        <v/>
      </c>
      <c r="N130" s="310" t="str">
        <f>IF(I130&lt;&gt;"",INDEX(ฐาน!$A$4:$F$9,MATCH(I130,ฐาน!$A$4:$A$9,0),IF(J130&gt;=INDEX(ฐาน!$A$4:$F$9,MATCH(I130,ฐาน!$A$4:$A$9,0),3),6,5)),"")</f>
        <v/>
      </c>
      <c r="O130" s="311" t="str">
        <f>IF(I130&lt;&gt;"",IF(J130&gt;=INDEX(ฐาน!$A$4:$G$9,MATCH(I130,ฐาน!$A$4:$A$9,0),4),INDEX(ฐาน!$A$4:$G$9,MATCH(I130,ฐาน!$A$4:$A$9,0),7),INDEX(ฐาน!$A$4:$G$9,MATCH(I130,ฐาน!$A$4:$A$9,0),4)),"")</f>
        <v/>
      </c>
      <c r="P130" s="312">
        <f>IF(M130&lt;&gt;ฐาน!$M$45,IF(L130&lt;&gt;"",($L130*$N130/100),0),0)</f>
        <v>0</v>
      </c>
      <c r="Q130" s="311">
        <f>IF(M130&lt;&gt;ฐาน!$M$45,IF(L130&lt;&gt;"",ROUNDUP(($L130*$N130/100),-1),0),0)</f>
        <v>0</v>
      </c>
      <c r="R130" s="311">
        <f t="shared" si="2"/>
        <v>0</v>
      </c>
      <c r="S130" s="313">
        <f t="shared" si="3"/>
        <v>0</v>
      </c>
      <c r="T130" s="314">
        <f>IF(M130&lt;&gt;ฐาน!$M$45,IF(S130&lt;&gt;"",S130+R130,0),0)</f>
        <v>0</v>
      </c>
      <c r="U130" s="311">
        <f>IF(M130&lt;&gt;ฐาน!$M$45,IF(S130=0,J130+T130,O130),J130)</f>
        <v>0</v>
      </c>
      <c r="V130" s="98"/>
    </row>
    <row r="131" spans="1:22" x14ac:dyDescent="0.35">
      <c r="A131" s="93">
        <v>123</v>
      </c>
      <c r="B131" s="84"/>
      <c r="C131" s="85"/>
      <c r="D131" s="91"/>
      <c r="E131" s="89"/>
      <c r="F131" s="88"/>
      <c r="G131" s="91"/>
      <c r="H131" s="91"/>
      <c r="I131" s="88"/>
      <c r="J131" s="94"/>
      <c r="K131" s="212"/>
      <c r="L131" s="308" t="str">
        <f>IF(K131&lt;&gt;"",INDEX(ฐาน!$J$4:$M$44,MATCH(INT(K131),ฐาน!$J$4:$J$44,0),2),"")</f>
        <v/>
      </c>
      <c r="M131" s="309" t="str">
        <f>IF(L131&lt;&gt;"",INDEX(ฐาน!$J$4:$M$45,MATCH(L131,ฐาน!$K$4:$K$45,0),4),"")</f>
        <v/>
      </c>
      <c r="N131" s="310" t="str">
        <f>IF(I131&lt;&gt;"",INDEX(ฐาน!$A$4:$F$9,MATCH(I131,ฐาน!$A$4:$A$9,0),IF(J131&gt;=INDEX(ฐาน!$A$4:$F$9,MATCH(I131,ฐาน!$A$4:$A$9,0),3),6,5)),"")</f>
        <v/>
      </c>
      <c r="O131" s="311" t="str">
        <f>IF(I131&lt;&gt;"",IF(J131&gt;=INDEX(ฐาน!$A$4:$G$9,MATCH(I131,ฐาน!$A$4:$A$9,0),4),INDEX(ฐาน!$A$4:$G$9,MATCH(I131,ฐาน!$A$4:$A$9,0),7),INDEX(ฐาน!$A$4:$G$9,MATCH(I131,ฐาน!$A$4:$A$9,0),4)),"")</f>
        <v/>
      </c>
      <c r="P131" s="312">
        <f>IF(M131&lt;&gt;ฐาน!$M$45,IF(L131&lt;&gt;"",($L131*$N131/100),0),0)</f>
        <v>0</v>
      </c>
      <c r="Q131" s="311">
        <f>IF(M131&lt;&gt;ฐาน!$M$45,IF(L131&lt;&gt;"",ROUNDUP(($L131*$N131/100),-1),0),0)</f>
        <v>0</v>
      </c>
      <c r="R131" s="311">
        <f t="shared" si="2"/>
        <v>0</v>
      </c>
      <c r="S131" s="313">
        <f t="shared" si="3"/>
        <v>0</v>
      </c>
      <c r="T131" s="314">
        <f>IF(M131&lt;&gt;ฐาน!$M$45,IF(S131&lt;&gt;"",S131+R131,0),0)</f>
        <v>0</v>
      </c>
      <c r="U131" s="311">
        <f>IF(M131&lt;&gt;ฐาน!$M$45,IF(S131=0,J131+T131,O131),J131)</f>
        <v>0</v>
      </c>
      <c r="V131" s="98"/>
    </row>
    <row r="132" spans="1:22" x14ac:dyDescent="0.35">
      <c r="A132" s="93">
        <v>124</v>
      </c>
      <c r="B132" s="84"/>
      <c r="C132" s="85"/>
      <c r="D132" s="91"/>
      <c r="E132" s="89"/>
      <c r="F132" s="88"/>
      <c r="G132" s="91"/>
      <c r="H132" s="91"/>
      <c r="I132" s="88"/>
      <c r="J132" s="94"/>
      <c r="K132" s="212"/>
      <c r="L132" s="308" t="str">
        <f>IF(K132&lt;&gt;"",INDEX(ฐาน!$J$4:$M$44,MATCH(INT(K132),ฐาน!$J$4:$J$44,0),2),"")</f>
        <v/>
      </c>
      <c r="M132" s="309" t="str">
        <f>IF(L132&lt;&gt;"",INDEX(ฐาน!$J$4:$M$45,MATCH(L132,ฐาน!$K$4:$K$45,0),4),"")</f>
        <v/>
      </c>
      <c r="N132" s="310" t="str">
        <f>IF(I132&lt;&gt;"",INDEX(ฐาน!$A$4:$F$9,MATCH(I132,ฐาน!$A$4:$A$9,0),IF(J132&gt;=INDEX(ฐาน!$A$4:$F$9,MATCH(I132,ฐาน!$A$4:$A$9,0),3),6,5)),"")</f>
        <v/>
      </c>
      <c r="O132" s="311" t="str">
        <f>IF(I132&lt;&gt;"",IF(J132&gt;=INDEX(ฐาน!$A$4:$G$9,MATCH(I132,ฐาน!$A$4:$A$9,0),4),INDEX(ฐาน!$A$4:$G$9,MATCH(I132,ฐาน!$A$4:$A$9,0),7),INDEX(ฐาน!$A$4:$G$9,MATCH(I132,ฐาน!$A$4:$A$9,0),4)),"")</f>
        <v/>
      </c>
      <c r="P132" s="312">
        <f>IF(M132&lt;&gt;ฐาน!$M$45,IF(L132&lt;&gt;"",($L132*$N132/100),0),0)</f>
        <v>0</v>
      </c>
      <c r="Q132" s="311">
        <f>IF(M132&lt;&gt;ฐาน!$M$45,IF(L132&lt;&gt;"",ROUNDUP(($L132*$N132/100),-1),0),0)</f>
        <v>0</v>
      </c>
      <c r="R132" s="311">
        <f t="shared" si="2"/>
        <v>0</v>
      </c>
      <c r="S132" s="313">
        <f t="shared" si="3"/>
        <v>0</v>
      </c>
      <c r="T132" s="314">
        <f>IF(M132&lt;&gt;ฐาน!$M$45,IF(S132&lt;&gt;"",S132+R132,0),0)</f>
        <v>0</v>
      </c>
      <c r="U132" s="311">
        <f>IF(M132&lt;&gt;ฐาน!$M$45,IF(S132=0,J132+T132,O132),J132)</f>
        <v>0</v>
      </c>
      <c r="V132" s="98"/>
    </row>
    <row r="133" spans="1:22" x14ac:dyDescent="0.35">
      <c r="A133" s="93">
        <v>125</v>
      </c>
      <c r="B133" s="84"/>
      <c r="C133" s="85"/>
      <c r="D133" s="91"/>
      <c r="E133" s="89"/>
      <c r="F133" s="88"/>
      <c r="G133" s="91"/>
      <c r="H133" s="91"/>
      <c r="I133" s="88"/>
      <c r="J133" s="92"/>
      <c r="K133" s="212"/>
      <c r="L133" s="308" t="str">
        <f>IF(K133&lt;&gt;"",INDEX(ฐาน!$J$4:$M$44,MATCH(INT(K133),ฐาน!$J$4:$J$44,0),2),"")</f>
        <v/>
      </c>
      <c r="M133" s="309" t="str">
        <f>IF(L133&lt;&gt;"",INDEX(ฐาน!$J$4:$M$45,MATCH(L133,ฐาน!$K$4:$K$45,0),4),"")</f>
        <v/>
      </c>
      <c r="N133" s="310" t="str">
        <f>IF(I133&lt;&gt;"",INDEX(ฐาน!$A$4:$F$9,MATCH(I133,ฐาน!$A$4:$A$9,0),IF(J133&gt;=INDEX(ฐาน!$A$4:$F$9,MATCH(I133,ฐาน!$A$4:$A$9,0),3),6,5)),"")</f>
        <v/>
      </c>
      <c r="O133" s="311" t="str">
        <f>IF(I133&lt;&gt;"",IF(J133&gt;=INDEX(ฐาน!$A$4:$G$9,MATCH(I133,ฐาน!$A$4:$A$9,0),4),INDEX(ฐาน!$A$4:$G$9,MATCH(I133,ฐาน!$A$4:$A$9,0),7),INDEX(ฐาน!$A$4:$G$9,MATCH(I133,ฐาน!$A$4:$A$9,0),4)),"")</f>
        <v/>
      </c>
      <c r="P133" s="312">
        <f>IF(M133&lt;&gt;ฐาน!$M$45,IF(L133&lt;&gt;"",($L133*$N133/100),0),0)</f>
        <v>0</v>
      </c>
      <c r="Q133" s="311">
        <f>IF(M133&lt;&gt;ฐาน!$M$45,IF(L133&lt;&gt;"",ROUNDUP(($L133*$N133/100),-1),0),0)</f>
        <v>0</v>
      </c>
      <c r="R133" s="311">
        <f t="shared" si="2"/>
        <v>0</v>
      </c>
      <c r="S133" s="313">
        <f t="shared" si="3"/>
        <v>0</v>
      </c>
      <c r="T133" s="314">
        <f>IF(M133&lt;&gt;ฐาน!$M$45,IF(S133&lt;&gt;"",S133+R133,0),0)</f>
        <v>0</v>
      </c>
      <c r="U133" s="311">
        <f>IF(M133&lt;&gt;ฐาน!$M$45,IF(S133=0,J133+T133,O133),J133)</f>
        <v>0</v>
      </c>
      <c r="V133" s="98"/>
    </row>
    <row r="134" spans="1:22" x14ac:dyDescent="0.35">
      <c r="A134" s="93">
        <v>126</v>
      </c>
      <c r="B134" s="84"/>
      <c r="C134" s="85"/>
      <c r="D134" s="91"/>
      <c r="E134" s="89"/>
      <c r="F134" s="88"/>
      <c r="G134" s="95"/>
      <c r="H134" s="91"/>
      <c r="I134" s="88"/>
      <c r="J134" s="92"/>
      <c r="K134" s="212"/>
      <c r="L134" s="308" t="str">
        <f>IF(K134&lt;&gt;"",INDEX(ฐาน!$J$4:$M$44,MATCH(INT(K134),ฐาน!$J$4:$J$44,0),2),"")</f>
        <v/>
      </c>
      <c r="M134" s="309" t="str">
        <f>IF(L134&lt;&gt;"",INDEX(ฐาน!$J$4:$M$45,MATCH(L134,ฐาน!$K$4:$K$45,0),4),"")</f>
        <v/>
      </c>
      <c r="N134" s="310" t="str">
        <f>IF(I134&lt;&gt;"",INDEX(ฐาน!$A$4:$F$9,MATCH(I134,ฐาน!$A$4:$A$9,0),IF(J134&gt;=INDEX(ฐาน!$A$4:$F$9,MATCH(I134,ฐาน!$A$4:$A$9,0),3),6,5)),"")</f>
        <v/>
      </c>
      <c r="O134" s="311" t="str">
        <f>IF(I134&lt;&gt;"",IF(J134&gt;=INDEX(ฐาน!$A$4:$G$9,MATCH(I134,ฐาน!$A$4:$A$9,0),4),INDEX(ฐาน!$A$4:$G$9,MATCH(I134,ฐาน!$A$4:$A$9,0),7),INDEX(ฐาน!$A$4:$G$9,MATCH(I134,ฐาน!$A$4:$A$9,0),4)),"")</f>
        <v/>
      </c>
      <c r="P134" s="312">
        <f>IF(M134&lt;&gt;ฐาน!$M$45,IF(L134&lt;&gt;"",($L134*$N134/100),0),0)</f>
        <v>0</v>
      </c>
      <c r="Q134" s="311">
        <f>IF(M134&lt;&gt;ฐาน!$M$45,IF(L134&lt;&gt;"",ROUNDUP(($L134*$N134/100),-1),0),0)</f>
        <v>0</v>
      </c>
      <c r="R134" s="311">
        <f t="shared" si="2"/>
        <v>0</v>
      </c>
      <c r="S134" s="313">
        <f t="shared" si="3"/>
        <v>0</v>
      </c>
      <c r="T134" s="314">
        <f>IF(M134&lt;&gt;ฐาน!$M$45,IF(S134&lt;&gt;"",S134+R134,0),0)</f>
        <v>0</v>
      </c>
      <c r="U134" s="311">
        <f>IF(M134&lt;&gt;ฐาน!$M$45,IF(S134=0,J134+T134,O134),J134)</f>
        <v>0</v>
      </c>
      <c r="V134" s="98"/>
    </row>
    <row r="135" spans="1:22" x14ac:dyDescent="0.35">
      <c r="A135" s="93">
        <v>127</v>
      </c>
      <c r="B135" s="84"/>
      <c r="C135" s="85"/>
      <c r="D135" s="91"/>
      <c r="E135" s="89"/>
      <c r="F135" s="88"/>
      <c r="G135" s="91"/>
      <c r="H135" s="91"/>
      <c r="I135" s="88"/>
      <c r="J135" s="94"/>
      <c r="K135" s="212"/>
      <c r="L135" s="308" t="str">
        <f>IF(K135&lt;&gt;"",INDEX(ฐาน!$J$4:$M$44,MATCH(INT(K135),ฐาน!$J$4:$J$44,0),2),"")</f>
        <v/>
      </c>
      <c r="M135" s="309" t="str">
        <f>IF(L135&lt;&gt;"",INDEX(ฐาน!$J$4:$M$45,MATCH(L135,ฐาน!$K$4:$K$45,0),4),"")</f>
        <v/>
      </c>
      <c r="N135" s="310" t="str">
        <f>IF(I135&lt;&gt;"",INDEX(ฐาน!$A$4:$F$9,MATCH(I135,ฐาน!$A$4:$A$9,0),IF(J135&gt;=INDEX(ฐาน!$A$4:$F$9,MATCH(I135,ฐาน!$A$4:$A$9,0),3),6,5)),"")</f>
        <v/>
      </c>
      <c r="O135" s="311" t="str">
        <f>IF(I135&lt;&gt;"",IF(J135&gt;=INDEX(ฐาน!$A$4:$G$9,MATCH(I135,ฐาน!$A$4:$A$9,0),4),INDEX(ฐาน!$A$4:$G$9,MATCH(I135,ฐาน!$A$4:$A$9,0),7),INDEX(ฐาน!$A$4:$G$9,MATCH(I135,ฐาน!$A$4:$A$9,0),4)),"")</f>
        <v/>
      </c>
      <c r="P135" s="312">
        <f>IF(M135&lt;&gt;ฐาน!$M$45,IF(L135&lt;&gt;"",($L135*$N135/100),0),0)</f>
        <v>0</v>
      </c>
      <c r="Q135" s="311">
        <f>IF(M135&lt;&gt;ฐาน!$M$45,IF(L135&lt;&gt;"",ROUNDUP(($L135*$N135/100),-1),0),0)</f>
        <v>0</v>
      </c>
      <c r="R135" s="311">
        <f t="shared" si="2"/>
        <v>0</v>
      </c>
      <c r="S135" s="313">
        <f t="shared" si="3"/>
        <v>0</v>
      </c>
      <c r="T135" s="314">
        <f>IF(M135&lt;&gt;ฐาน!$M$45,IF(S135&lt;&gt;"",S135+R135,0),0)</f>
        <v>0</v>
      </c>
      <c r="U135" s="311">
        <f>IF(M135&lt;&gt;ฐาน!$M$45,IF(S135=0,J135+T135,O135),J135)</f>
        <v>0</v>
      </c>
      <c r="V135" s="98"/>
    </row>
    <row r="136" spans="1:22" x14ac:dyDescent="0.35">
      <c r="A136" s="93">
        <v>128</v>
      </c>
      <c r="B136" s="84"/>
      <c r="C136" s="85"/>
      <c r="D136" s="91"/>
      <c r="E136" s="89"/>
      <c r="F136" s="88"/>
      <c r="G136" s="91"/>
      <c r="H136" s="91"/>
      <c r="I136" s="88"/>
      <c r="J136" s="94"/>
      <c r="K136" s="212"/>
      <c r="L136" s="308" t="str">
        <f>IF(K136&lt;&gt;"",INDEX(ฐาน!$J$4:$M$44,MATCH(INT(K136),ฐาน!$J$4:$J$44,0),2),"")</f>
        <v/>
      </c>
      <c r="M136" s="309" t="str">
        <f>IF(L136&lt;&gt;"",INDEX(ฐาน!$J$4:$M$45,MATCH(L136,ฐาน!$K$4:$K$45,0),4),"")</f>
        <v/>
      </c>
      <c r="N136" s="310" t="str">
        <f>IF(I136&lt;&gt;"",INDEX(ฐาน!$A$4:$F$9,MATCH(I136,ฐาน!$A$4:$A$9,0),IF(J136&gt;=INDEX(ฐาน!$A$4:$F$9,MATCH(I136,ฐาน!$A$4:$A$9,0),3),6,5)),"")</f>
        <v/>
      </c>
      <c r="O136" s="311" t="str">
        <f>IF(I136&lt;&gt;"",IF(J136&gt;=INDEX(ฐาน!$A$4:$G$9,MATCH(I136,ฐาน!$A$4:$A$9,0),4),INDEX(ฐาน!$A$4:$G$9,MATCH(I136,ฐาน!$A$4:$A$9,0),7),INDEX(ฐาน!$A$4:$G$9,MATCH(I136,ฐาน!$A$4:$A$9,0),4)),"")</f>
        <v/>
      </c>
      <c r="P136" s="312">
        <f>IF(M136&lt;&gt;ฐาน!$M$45,IF(L136&lt;&gt;"",($L136*$N136/100),0),0)</f>
        <v>0</v>
      </c>
      <c r="Q136" s="311">
        <f>IF(M136&lt;&gt;ฐาน!$M$45,IF(L136&lt;&gt;"",ROUNDUP(($L136*$N136/100),-1),0),0)</f>
        <v>0</v>
      </c>
      <c r="R136" s="311">
        <f t="shared" si="2"/>
        <v>0</v>
      </c>
      <c r="S136" s="313">
        <f t="shared" si="3"/>
        <v>0</v>
      </c>
      <c r="T136" s="314">
        <f>IF(M136&lt;&gt;ฐาน!$M$45,IF(S136&lt;&gt;"",S136+R136,0),0)</f>
        <v>0</v>
      </c>
      <c r="U136" s="311">
        <f>IF(M136&lt;&gt;ฐาน!$M$45,IF(S136=0,J136+T136,O136),J136)</f>
        <v>0</v>
      </c>
      <c r="V136" s="98"/>
    </row>
    <row r="137" spans="1:22" x14ac:dyDescent="0.35">
      <c r="A137" s="93">
        <v>129</v>
      </c>
      <c r="B137" s="84"/>
      <c r="C137" s="85"/>
      <c r="D137" s="91"/>
      <c r="E137" s="89"/>
      <c r="F137" s="88"/>
      <c r="G137" s="91"/>
      <c r="H137" s="91"/>
      <c r="I137" s="88"/>
      <c r="J137" s="92"/>
      <c r="K137" s="212"/>
      <c r="L137" s="308" t="str">
        <f>IF(K137&lt;&gt;"",INDEX(ฐาน!$J$4:$M$44,MATCH(INT(K137),ฐาน!$J$4:$J$44,0),2),"")</f>
        <v/>
      </c>
      <c r="M137" s="309" t="str">
        <f>IF(L137&lt;&gt;"",INDEX(ฐาน!$J$4:$M$45,MATCH(L137,ฐาน!$K$4:$K$45,0),4),"")</f>
        <v/>
      </c>
      <c r="N137" s="310" t="str">
        <f>IF(I137&lt;&gt;"",INDEX(ฐาน!$A$4:$F$9,MATCH(I137,ฐาน!$A$4:$A$9,0),IF(J137&gt;=INDEX(ฐาน!$A$4:$F$9,MATCH(I137,ฐาน!$A$4:$A$9,0),3),6,5)),"")</f>
        <v/>
      </c>
      <c r="O137" s="311" t="str">
        <f>IF(I137&lt;&gt;"",IF(J137&gt;=INDEX(ฐาน!$A$4:$G$9,MATCH(I137,ฐาน!$A$4:$A$9,0),4),INDEX(ฐาน!$A$4:$G$9,MATCH(I137,ฐาน!$A$4:$A$9,0),7),INDEX(ฐาน!$A$4:$G$9,MATCH(I137,ฐาน!$A$4:$A$9,0),4)),"")</f>
        <v/>
      </c>
      <c r="P137" s="312">
        <f>IF(M137&lt;&gt;ฐาน!$M$45,IF(L137&lt;&gt;"",($L137*$N137/100),0),0)</f>
        <v>0</v>
      </c>
      <c r="Q137" s="311">
        <f>IF(M137&lt;&gt;ฐาน!$M$45,IF(L137&lt;&gt;"",ROUNDUP(($L137*$N137/100),-1),0),0)</f>
        <v>0</v>
      </c>
      <c r="R137" s="311">
        <f t="shared" si="2"/>
        <v>0</v>
      </c>
      <c r="S137" s="313">
        <f t="shared" si="3"/>
        <v>0</v>
      </c>
      <c r="T137" s="314">
        <f>IF(M137&lt;&gt;ฐาน!$M$45,IF(S137&lt;&gt;"",S137+R137,0),0)</f>
        <v>0</v>
      </c>
      <c r="U137" s="311">
        <f>IF(M137&lt;&gt;ฐาน!$M$45,IF(S137=0,J137+T137,O137),J137)</f>
        <v>0</v>
      </c>
      <c r="V137" s="98"/>
    </row>
    <row r="138" spans="1:22" x14ac:dyDescent="0.35">
      <c r="A138" s="93">
        <v>130</v>
      </c>
      <c r="B138" s="84"/>
      <c r="C138" s="85"/>
      <c r="D138" s="91"/>
      <c r="E138" s="89"/>
      <c r="F138" s="88"/>
      <c r="G138" s="91"/>
      <c r="H138" s="91"/>
      <c r="I138" s="88"/>
      <c r="J138" s="94"/>
      <c r="K138" s="212"/>
      <c r="L138" s="308" t="str">
        <f>IF(K138&lt;&gt;"",INDEX(ฐาน!$J$4:$M$44,MATCH(INT(K138),ฐาน!$J$4:$J$44,0),2),"")</f>
        <v/>
      </c>
      <c r="M138" s="309" t="str">
        <f>IF(L138&lt;&gt;"",INDEX(ฐาน!$J$4:$M$45,MATCH(L138,ฐาน!$K$4:$K$45,0),4),"")</f>
        <v/>
      </c>
      <c r="N138" s="310" t="str">
        <f>IF(I138&lt;&gt;"",INDEX(ฐาน!$A$4:$F$9,MATCH(I138,ฐาน!$A$4:$A$9,0),IF(J138&gt;=INDEX(ฐาน!$A$4:$F$9,MATCH(I138,ฐาน!$A$4:$A$9,0),3),6,5)),"")</f>
        <v/>
      </c>
      <c r="O138" s="311" t="str">
        <f>IF(I138&lt;&gt;"",IF(J138&gt;=INDEX(ฐาน!$A$4:$G$9,MATCH(I138,ฐาน!$A$4:$A$9,0),4),INDEX(ฐาน!$A$4:$G$9,MATCH(I138,ฐาน!$A$4:$A$9,0),7),INDEX(ฐาน!$A$4:$G$9,MATCH(I138,ฐาน!$A$4:$A$9,0),4)),"")</f>
        <v/>
      </c>
      <c r="P138" s="312">
        <f>IF(M138&lt;&gt;ฐาน!$M$45,IF(L138&lt;&gt;"",($L138*$N138/100),0),0)</f>
        <v>0</v>
      </c>
      <c r="Q138" s="311">
        <f>IF(M138&lt;&gt;ฐาน!$M$45,IF(L138&lt;&gt;"",ROUNDUP(($L138*$N138/100),-1),0),0)</f>
        <v>0</v>
      </c>
      <c r="R138" s="311">
        <f t="shared" ref="R138:R201" si="4">IF(Q138&lt;&gt;"",IF($J138+$P138&lt;=$O138,$Q138,$O138-$J138),"")</f>
        <v>0</v>
      </c>
      <c r="S138" s="313">
        <f t="shared" ref="S138:S201" si="5">IF(Q138&lt;&gt;R138,P138-R138,0)</f>
        <v>0</v>
      </c>
      <c r="T138" s="314">
        <f>IF(M138&lt;&gt;ฐาน!$M$45,IF(S138&lt;&gt;"",S138+R138,0),0)</f>
        <v>0</v>
      </c>
      <c r="U138" s="311">
        <f>IF(M138&lt;&gt;ฐาน!$M$45,IF(S138=0,J138+T138,O138),J138)</f>
        <v>0</v>
      </c>
      <c r="V138" s="98"/>
    </row>
    <row r="139" spans="1:22" x14ac:dyDescent="0.35">
      <c r="A139" s="93">
        <v>131</v>
      </c>
      <c r="B139" s="84"/>
      <c r="C139" s="85"/>
      <c r="D139" s="91"/>
      <c r="E139" s="89"/>
      <c r="F139" s="88"/>
      <c r="G139" s="91"/>
      <c r="H139" s="91"/>
      <c r="I139" s="88"/>
      <c r="J139" s="92"/>
      <c r="K139" s="212"/>
      <c r="L139" s="308" t="str">
        <f>IF(K139&lt;&gt;"",INDEX(ฐาน!$J$4:$M$44,MATCH(INT(K139),ฐาน!$J$4:$J$44,0),2),"")</f>
        <v/>
      </c>
      <c r="M139" s="309" t="str">
        <f>IF(L139&lt;&gt;"",INDEX(ฐาน!$J$4:$M$45,MATCH(L139,ฐาน!$K$4:$K$45,0),4),"")</f>
        <v/>
      </c>
      <c r="N139" s="310" t="str">
        <f>IF(I139&lt;&gt;"",INDEX(ฐาน!$A$4:$F$9,MATCH(I139,ฐาน!$A$4:$A$9,0),IF(J139&gt;=INDEX(ฐาน!$A$4:$F$9,MATCH(I139,ฐาน!$A$4:$A$9,0),3),6,5)),"")</f>
        <v/>
      </c>
      <c r="O139" s="311" t="str">
        <f>IF(I139&lt;&gt;"",IF(J139&gt;=INDEX(ฐาน!$A$4:$G$9,MATCH(I139,ฐาน!$A$4:$A$9,0),4),INDEX(ฐาน!$A$4:$G$9,MATCH(I139,ฐาน!$A$4:$A$9,0),7),INDEX(ฐาน!$A$4:$G$9,MATCH(I139,ฐาน!$A$4:$A$9,0),4)),"")</f>
        <v/>
      </c>
      <c r="P139" s="312">
        <f>IF(M139&lt;&gt;ฐาน!$M$45,IF(L139&lt;&gt;"",($L139*$N139/100),0),0)</f>
        <v>0</v>
      </c>
      <c r="Q139" s="311">
        <f>IF(M139&lt;&gt;ฐาน!$M$45,IF(L139&lt;&gt;"",ROUNDUP(($L139*$N139/100),-1),0),0)</f>
        <v>0</v>
      </c>
      <c r="R139" s="311">
        <f t="shared" si="4"/>
        <v>0</v>
      </c>
      <c r="S139" s="313">
        <f t="shared" si="5"/>
        <v>0</v>
      </c>
      <c r="T139" s="314">
        <f>IF(M139&lt;&gt;ฐาน!$M$45,IF(S139&lt;&gt;"",S139+R139,0),0)</f>
        <v>0</v>
      </c>
      <c r="U139" s="311">
        <f>IF(M139&lt;&gt;ฐาน!$M$45,IF(S139=0,J139+T139,O139),J139)</f>
        <v>0</v>
      </c>
      <c r="V139" s="98"/>
    </row>
    <row r="140" spans="1:22" x14ac:dyDescent="0.35">
      <c r="A140" s="93">
        <v>132</v>
      </c>
      <c r="B140" s="84"/>
      <c r="C140" s="85"/>
      <c r="D140" s="91"/>
      <c r="E140" s="89"/>
      <c r="F140" s="88"/>
      <c r="G140" s="91"/>
      <c r="H140" s="91"/>
      <c r="I140" s="88"/>
      <c r="J140" s="92"/>
      <c r="K140" s="212"/>
      <c r="L140" s="308" t="str">
        <f>IF(K140&lt;&gt;"",INDEX(ฐาน!$J$4:$M$44,MATCH(INT(K140),ฐาน!$J$4:$J$44,0),2),"")</f>
        <v/>
      </c>
      <c r="M140" s="309" t="str">
        <f>IF(L140&lt;&gt;"",INDEX(ฐาน!$J$4:$M$45,MATCH(L140,ฐาน!$K$4:$K$45,0),4),"")</f>
        <v/>
      </c>
      <c r="N140" s="310" t="str">
        <f>IF(I140&lt;&gt;"",INDEX(ฐาน!$A$4:$F$9,MATCH(I140,ฐาน!$A$4:$A$9,0),IF(J140&gt;=INDEX(ฐาน!$A$4:$F$9,MATCH(I140,ฐาน!$A$4:$A$9,0),3),6,5)),"")</f>
        <v/>
      </c>
      <c r="O140" s="311" t="str">
        <f>IF(I140&lt;&gt;"",IF(J140&gt;=INDEX(ฐาน!$A$4:$G$9,MATCH(I140,ฐาน!$A$4:$A$9,0),4),INDEX(ฐาน!$A$4:$G$9,MATCH(I140,ฐาน!$A$4:$A$9,0),7),INDEX(ฐาน!$A$4:$G$9,MATCH(I140,ฐาน!$A$4:$A$9,0),4)),"")</f>
        <v/>
      </c>
      <c r="P140" s="312">
        <f>IF(M140&lt;&gt;ฐาน!$M$45,IF(L140&lt;&gt;"",($L140*$N140/100),0),0)</f>
        <v>0</v>
      </c>
      <c r="Q140" s="311">
        <f>IF(M140&lt;&gt;ฐาน!$M$45,IF(L140&lt;&gt;"",ROUNDUP(($L140*$N140/100),-1),0),0)</f>
        <v>0</v>
      </c>
      <c r="R140" s="311">
        <f t="shared" si="4"/>
        <v>0</v>
      </c>
      <c r="S140" s="313">
        <f t="shared" si="5"/>
        <v>0</v>
      </c>
      <c r="T140" s="314">
        <f>IF(M140&lt;&gt;ฐาน!$M$45,IF(S140&lt;&gt;"",S140+R140,0),0)</f>
        <v>0</v>
      </c>
      <c r="U140" s="311">
        <f>IF(M140&lt;&gt;ฐาน!$M$45,IF(S140=0,J140+T140,O140),J140)</f>
        <v>0</v>
      </c>
      <c r="V140" s="98"/>
    </row>
    <row r="141" spans="1:22" x14ac:dyDescent="0.35">
      <c r="A141" s="93">
        <v>133</v>
      </c>
      <c r="B141" s="84"/>
      <c r="C141" s="85"/>
      <c r="D141" s="91"/>
      <c r="E141" s="89"/>
      <c r="F141" s="88"/>
      <c r="G141" s="91"/>
      <c r="H141" s="91"/>
      <c r="I141" s="88"/>
      <c r="J141" s="94"/>
      <c r="K141" s="212"/>
      <c r="L141" s="308" t="str">
        <f>IF(K141&lt;&gt;"",INDEX(ฐาน!$J$4:$M$44,MATCH(INT(K141),ฐาน!$J$4:$J$44,0),2),"")</f>
        <v/>
      </c>
      <c r="M141" s="309" t="str">
        <f>IF(L141&lt;&gt;"",INDEX(ฐาน!$J$4:$M$45,MATCH(L141,ฐาน!$K$4:$K$45,0),4),"")</f>
        <v/>
      </c>
      <c r="N141" s="310" t="str">
        <f>IF(I141&lt;&gt;"",INDEX(ฐาน!$A$4:$F$9,MATCH(I141,ฐาน!$A$4:$A$9,0),IF(J141&gt;=INDEX(ฐาน!$A$4:$F$9,MATCH(I141,ฐาน!$A$4:$A$9,0),3),6,5)),"")</f>
        <v/>
      </c>
      <c r="O141" s="311" t="str">
        <f>IF(I141&lt;&gt;"",IF(J141&gt;=INDEX(ฐาน!$A$4:$G$9,MATCH(I141,ฐาน!$A$4:$A$9,0),4),INDEX(ฐาน!$A$4:$G$9,MATCH(I141,ฐาน!$A$4:$A$9,0),7),INDEX(ฐาน!$A$4:$G$9,MATCH(I141,ฐาน!$A$4:$A$9,0),4)),"")</f>
        <v/>
      </c>
      <c r="P141" s="312">
        <f>IF(M141&lt;&gt;ฐาน!$M$45,IF(L141&lt;&gt;"",($L141*$N141/100),0),0)</f>
        <v>0</v>
      </c>
      <c r="Q141" s="311">
        <f>IF(M141&lt;&gt;ฐาน!$M$45,IF(L141&lt;&gt;"",ROUNDUP(($L141*$N141/100),-1),0),0)</f>
        <v>0</v>
      </c>
      <c r="R141" s="311">
        <f t="shared" si="4"/>
        <v>0</v>
      </c>
      <c r="S141" s="313">
        <f t="shared" si="5"/>
        <v>0</v>
      </c>
      <c r="T141" s="314">
        <f>IF(M141&lt;&gt;ฐาน!$M$45,IF(S141&lt;&gt;"",S141+R141,0),0)</f>
        <v>0</v>
      </c>
      <c r="U141" s="311">
        <f>IF(M141&lt;&gt;ฐาน!$M$45,IF(S141=0,J141+T141,O141),J141)</f>
        <v>0</v>
      </c>
      <c r="V141" s="98"/>
    </row>
    <row r="142" spans="1:22" x14ac:dyDescent="0.35">
      <c r="A142" s="93">
        <v>134</v>
      </c>
      <c r="B142" s="84"/>
      <c r="C142" s="85"/>
      <c r="D142" s="91"/>
      <c r="E142" s="89"/>
      <c r="F142" s="88"/>
      <c r="G142" s="91"/>
      <c r="H142" s="91"/>
      <c r="I142" s="88"/>
      <c r="J142" s="92"/>
      <c r="K142" s="212"/>
      <c r="L142" s="308" t="str">
        <f>IF(K142&lt;&gt;"",INDEX(ฐาน!$J$4:$M$44,MATCH(INT(K142),ฐาน!$J$4:$J$44,0),2),"")</f>
        <v/>
      </c>
      <c r="M142" s="309" t="str">
        <f>IF(L142&lt;&gt;"",INDEX(ฐาน!$J$4:$M$45,MATCH(L142,ฐาน!$K$4:$K$45,0),4),"")</f>
        <v/>
      </c>
      <c r="N142" s="310" t="str">
        <f>IF(I142&lt;&gt;"",INDEX(ฐาน!$A$4:$F$9,MATCH(I142,ฐาน!$A$4:$A$9,0),IF(J142&gt;=INDEX(ฐาน!$A$4:$F$9,MATCH(I142,ฐาน!$A$4:$A$9,0),3),6,5)),"")</f>
        <v/>
      </c>
      <c r="O142" s="311" t="str">
        <f>IF(I142&lt;&gt;"",IF(J142&gt;=INDEX(ฐาน!$A$4:$G$9,MATCH(I142,ฐาน!$A$4:$A$9,0),4),INDEX(ฐาน!$A$4:$G$9,MATCH(I142,ฐาน!$A$4:$A$9,0),7),INDEX(ฐาน!$A$4:$G$9,MATCH(I142,ฐาน!$A$4:$A$9,0),4)),"")</f>
        <v/>
      </c>
      <c r="P142" s="312">
        <f>IF(M142&lt;&gt;ฐาน!$M$45,IF(L142&lt;&gt;"",($L142*$N142/100),0),0)</f>
        <v>0</v>
      </c>
      <c r="Q142" s="311">
        <f>IF(M142&lt;&gt;ฐาน!$M$45,IF(L142&lt;&gt;"",ROUNDUP(($L142*$N142/100),-1),0),0)</f>
        <v>0</v>
      </c>
      <c r="R142" s="311">
        <f t="shared" si="4"/>
        <v>0</v>
      </c>
      <c r="S142" s="313">
        <f t="shared" si="5"/>
        <v>0</v>
      </c>
      <c r="T142" s="314">
        <f>IF(M142&lt;&gt;ฐาน!$M$45,IF(S142&lt;&gt;"",S142+R142,0),0)</f>
        <v>0</v>
      </c>
      <c r="U142" s="311">
        <f>IF(M142&lt;&gt;ฐาน!$M$45,IF(S142=0,J142+T142,O142),J142)</f>
        <v>0</v>
      </c>
      <c r="V142" s="98"/>
    </row>
    <row r="143" spans="1:22" x14ac:dyDescent="0.35">
      <c r="A143" s="93">
        <v>135</v>
      </c>
      <c r="B143" s="84"/>
      <c r="C143" s="85"/>
      <c r="D143" s="91"/>
      <c r="E143" s="89"/>
      <c r="F143" s="88"/>
      <c r="G143" s="91"/>
      <c r="H143" s="91"/>
      <c r="I143" s="88"/>
      <c r="J143" s="92"/>
      <c r="K143" s="212"/>
      <c r="L143" s="308" t="str">
        <f>IF(K143&lt;&gt;"",INDEX(ฐาน!$J$4:$M$44,MATCH(INT(K143),ฐาน!$J$4:$J$44,0),2),"")</f>
        <v/>
      </c>
      <c r="M143" s="309" t="str">
        <f>IF(L143&lt;&gt;"",INDEX(ฐาน!$J$4:$M$45,MATCH(L143,ฐาน!$K$4:$K$45,0),4),"")</f>
        <v/>
      </c>
      <c r="N143" s="310" t="str">
        <f>IF(I143&lt;&gt;"",INDEX(ฐาน!$A$4:$F$9,MATCH(I143,ฐาน!$A$4:$A$9,0),IF(J143&gt;=INDEX(ฐาน!$A$4:$F$9,MATCH(I143,ฐาน!$A$4:$A$9,0),3),6,5)),"")</f>
        <v/>
      </c>
      <c r="O143" s="311" t="str">
        <f>IF(I143&lt;&gt;"",IF(J143&gt;=INDEX(ฐาน!$A$4:$G$9,MATCH(I143,ฐาน!$A$4:$A$9,0),4),INDEX(ฐาน!$A$4:$G$9,MATCH(I143,ฐาน!$A$4:$A$9,0),7),INDEX(ฐาน!$A$4:$G$9,MATCH(I143,ฐาน!$A$4:$A$9,0),4)),"")</f>
        <v/>
      </c>
      <c r="P143" s="312">
        <f>IF(M143&lt;&gt;ฐาน!$M$45,IF(L143&lt;&gt;"",($L143*$N143/100),0),0)</f>
        <v>0</v>
      </c>
      <c r="Q143" s="311">
        <f>IF(M143&lt;&gt;ฐาน!$M$45,IF(L143&lt;&gt;"",ROUNDUP(($L143*$N143/100),-1),0),0)</f>
        <v>0</v>
      </c>
      <c r="R143" s="311">
        <f t="shared" si="4"/>
        <v>0</v>
      </c>
      <c r="S143" s="313">
        <f t="shared" si="5"/>
        <v>0</v>
      </c>
      <c r="T143" s="314">
        <f>IF(M143&lt;&gt;ฐาน!$M$45,IF(S143&lt;&gt;"",S143+R143,0),0)</f>
        <v>0</v>
      </c>
      <c r="U143" s="311">
        <f>IF(M143&lt;&gt;ฐาน!$M$45,IF(S143=0,J143+T143,O143),J143)</f>
        <v>0</v>
      </c>
      <c r="V143" s="98"/>
    </row>
    <row r="144" spans="1:22" x14ac:dyDescent="0.35">
      <c r="A144" s="93">
        <v>136</v>
      </c>
      <c r="B144" s="84"/>
      <c r="C144" s="85"/>
      <c r="D144" s="91"/>
      <c r="E144" s="89"/>
      <c r="F144" s="88"/>
      <c r="G144" s="91"/>
      <c r="H144" s="91"/>
      <c r="I144" s="88"/>
      <c r="J144" s="94"/>
      <c r="K144" s="212"/>
      <c r="L144" s="308" t="str">
        <f>IF(K144&lt;&gt;"",INDEX(ฐาน!$J$4:$M$44,MATCH(INT(K144),ฐาน!$J$4:$J$44,0),2),"")</f>
        <v/>
      </c>
      <c r="M144" s="309" t="str">
        <f>IF(L144&lt;&gt;"",INDEX(ฐาน!$J$4:$M$45,MATCH(L144,ฐาน!$K$4:$K$45,0),4),"")</f>
        <v/>
      </c>
      <c r="N144" s="310" t="str">
        <f>IF(I144&lt;&gt;"",INDEX(ฐาน!$A$4:$F$9,MATCH(I144,ฐาน!$A$4:$A$9,0),IF(J144&gt;=INDEX(ฐาน!$A$4:$F$9,MATCH(I144,ฐาน!$A$4:$A$9,0),3),6,5)),"")</f>
        <v/>
      </c>
      <c r="O144" s="311" t="str">
        <f>IF(I144&lt;&gt;"",IF(J144&gt;=INDEX(ฐาน!$A$4:$G$9,MATCH(I144,ฐาน!$A$4:$A$9,0),4),INDEX(ฐาน!$A$4:$G$9,MATCH(I144,ฐาน!$A$4:$A$9,0),7),INDEX(ฐาน!$A$4:$G$9,MATCH(I144,ฐาน!$A$4:$A$9,0),4)),"")</f>
        <v/>
      </c>
      <c r="P144" s="312">
        <f>IF(M144&lt;&gt;ฐาน!$M$45,IF(L144&lt;&gt;"",($L144*$N144/100),0),0)</f>
        <v>0</v>
      </c>
      <c r="Q144" s="311">
        <f>IF(M144&lt;&gt;ฐาน!$M$45,IF(L144&lt;&gt;"",ROUNDUP(($L144*$N144/100),-1),0),0)</f>
        <v>0</v>
      </c>
      <c r="R144" s="311">
        <f t="shared" si="4"/>
        <v>0</v>
      </c>
      <c r="S144" s="313">
        <f t="shared" si="5"/>
        <v>0</v>
      </c>
      <c r="T144" s="314">
        <f>IF(M144&lt;&gt;ฐาน!$M$45,IF(S144&lt;&gt;"",S144+R144,0),0)</f>
        <v>0</v>
      </c>
      <c r="U144" s="311">
        <f>IF(M144&lt;&gt;ฐาน!$M$45,IF(S144=0,J144+T144,O144),J144)</f>
        <v>0</v>
      </c>
      <c r="V144" s="98"/>
    </row>
    <row r="145" spans="1:22" x14ac:dyDescent="0.35">
      <c r="A145" s="93">
        <v>137</v>
      </c>
      <c r="B145" s="84"/>
      <c r="C145" s="85"/>
      <c r="D145" s="91"/>
      <c r="E145" s="89"/>
      <c r="F145" s="88"/>
      <c r="G145" s="91"/>
      <c r="H145" s="91"/>
      <c r="I145" s="88"/>
      <c r="J145" s="94"/>
      <c r="K145" s="212"/>
      <c r="L145" s="308" t="str">
        <f>IF(K145&lt;&gt;"",INDEX(ฐาน!$J$4:$M$44,MATCH(INT(K145),ฐาน!$J$4:$J$44,0),2),"")</f>
        <v/>
      </c>
      <c r="M145" s="309" t="str">
        <f>IF(L145&lt;&gt;"",INDEX(ฐาน!$J$4:$M$45,MATCH(L145,ฐาน!$K$4:$K$45,0),4),"")</f>
        <v/>
      </c>
      <c r="N145" s="310" t="str">
        <f>IF(I145&lt;&gt;"",INDEX(ฐาน!$A$4:$F$9,MATCH(I145,ฐาน!$A$4:$A$9,0),IF(J145&gt;=INDEX(ฐาน!$A$4:$F$9,MATCH(I145,ฐาน!$A$4:$A$9,0),3),6,5)),"")</f>
        <v/>
      </c>
      <c r="O145" s="311" t="str">
        <f>IF(I145&lt;&gt;"",IF(J145&gt;=INDEX(ฐาน!$A$4:$G$9,MATCH(I145,ฐาน!$A$4:$A$9,0),4),INDEX(ฐาน!$A$4:$G$9,MATCH(I145,ฐาน!$A$4:$A$9,0),7),INDEX(ฐาน!$A$4:$G$9,MATCH(I145,ฐาน!$A$4:$A$9,0),4)),"")</f>
        <v/>
      </c>
      <c r="P145" s="312">
        <f>IF(M145&lt;&gt;ฐาน!$M$45,IF(L145&lt;&gt;"",($L145*$N145/100),0),0)</f>
        <v>0</v>
      </c>
      <c r="Q145" s="311">
        <f>IF(M145&lt;&gt;ฐาน!$M$45,IF(L145&lt;&gt;"",ROUNDUP(($L145*$N145/100),-1),0),0)</f>
        <v>0</v>
      </c>
      <c r="R145" s="311">
        <f t="shared" si="4"/>
        <v>0</v>
      </c>
      <c r="S145" s="313">
        <f t="shared" si="5"/>
        <v>0</v>
      </c>
      <c r="T145" s="314">
        <f>IF(M145&lt;&gt;ฐาน!$M$45,IF(S145&lt;&gt;"",S145+R145,0),0)</f>
        <v>0</v>
      </c>
      <c r="U145" s="311">
        <f>IF(M145&lt;&gt;ฐาน!$M$45,IF(S145=0,J145+T145,O145),J145)</f>
        <v>0</v>
      </c>
      <c r="V145" s="98"/>
    </row>
    <row r="146" spans="1:22" x14ac:dyDescent="0.35">
      <c r="A146" s="93">
        <v>138</v>
      </c>
      <c r="B146" s="97"/>
      <c r="C146" s="98"/>
      <c r="D146" s="91"/>
      <c r="E146" s="89"/>
      <c r="F146" s="88"/>
      <c r="G146" s="91"/>
      <c r="H146" s="91"/>
      <c r="I146" s="88"/>
      <c r="J146" s="92"/>
      <c r="K146" s="212"/>
      <c r="L146" s="308" t="str">
        <f>IF(K146&lt;&gt;"",INDEX(ฐาน!$J$4:$M$44,MATCH(INT(K146),ฐาน!$J$4:$J$44,0),2),"")</f>
        <v/>
      </c>
      <c r="M146" s="309" t="str">
        <f>IF(L146&lt;&gt;"",INDEX(ฐาน!$J$4:$M$45,MATCH(L146,ฐาน!$K$4:$K$45,0),4),"")</f>
        <v/>
      </c>
      <c r="N146" s="310" t="str">
        <f>IF(I146&lt;&gt;"",INDEX(ฐาน!$A$4:$F$9,MATCH(I146,ฐาน!$A$4:$A$9,0),IF(J146&gt;=INDEX(ฐาน!$A$4:$F$9,MATCH(I146,ฐาน!$A$4:$A$9,0),3),6,5)),"")</f>
        <v/>
      </c>
      <c r="O146" s="311" t="str">
        <f>IF(I146&lt;&gt;"",IF(J146&gt;=INDEX(ฐาน!$A$4:$G$9,MATCH(I146,ฐาน!$A$4:$A$9,0),4),INDEX(ฐาน!$A$4:$G$9,MATCH(I146,ฐาน!$A$4:$A$9,0),7),INDEX(ฐาน!$A$4:$G$9,MATCH(I146,ฐาน!$A$4:$A$9,0),4)),"")</f>
        <v/>
      </c>
      <c r="P146" s="312">
        <f>IF(M146&lt;&gt;ฐาน!$M$45,IF(L146&lt;&gt;"",($L146*$N146/100),0),0)</f>
        <v>0</v>
      </c>
      <c r="Q146" s="311">
        <f>IF(M146&lt;&gt;ฐาน!$M$45,IF(L146&lt;&gt;"",ROUNDUP(($L146*$N146/100),-1),0),0)</f>
        <v>0</v>
      </c>
      <c r="R146" s="311">
        <f t="shared" si="4"/>
        <v>0</v>
      </c>
      <c r="S146" s="313">
        <f t="shared" si="5"/>
        <v>0</v>
      </c>
      <c r="T146" s="314">
        <f>IF(M146&lt;&gt;ฐาน!$M$45,IF(S146&lt;&gt;"",S146+R146,0),0)</f>
        <v>0</v>
      </c>
      <c r="U146" s="311">
        <f>IF(M146&lt;&gt;ฐาน!$M$45,IF(S146=0,J146+T146,O146),J146)</f>
        <v>0</v>
      </c>
      <c r="V146" s="98"/>
    </row>
    <row r="147" spans="1:22" x14ac:dyDescent="0.35">
      <c r="A147" s="93">
        <v>139</v>
      </c>
      <c r="B147" s="84"/>
      <c r="C147" s="85"/>
      <c r="D147" s="91"/>
      <c r="E147" s="89"/>
      <c r="F147" s="88"/>
      <c r="G147" s="91"/>
      <c r="H147" s="91"/>
      <c r="I147" s="88"/>
      <c r="J147" s="92"/>
      <c r="K147" s="212"/>
      <c r="L147" s="308" t="str">
        <f>IF(K147&lt;&gt;"",INDEX(ฐาน!$J$4:$M$44,MATCH(INT(K147),ฐาน!$J$4:$J$44,0),2),"")</f>
        <v/>
      </c>
      <c r="M147" s="309" t="str">
        <f>IF(L147&lt;&gt;"",INDEX(ฐาน!$J$4:$M$45,MATCH(L147,ฐาน!$K$4:$K$45,0),4),"")</f>
        <v/>
      </c>
      <c r="N147" s="310" t="str">
        <f>IF(I147&lt;&gt;"",INDEX(ฐาน!$A$4:$F$9,MATCH(I147,ฐาน!$A$4:$A$9,0),IF(J147&gt;=INDEX(ฐาน!$A$4:$F$9,MATCH(I147,ฐาน!$A$4:$A$9,0),3),6,5)),"")</f>
        <v/>
      </c>
      <c r="O147" s="311" t="str">
        <f>IF(I147&lt;&gt;"",IF(J147&gt;=INDEX(ฐาน!$A$4:$G$9,MATCH(I147,ฐาน!$A$4:$A$9,0),4),INDEX(ฐาน!$A$4:$G$9,MATCH(I147,ฐาน!$A$4:$A$9,0),7),INDEX(ฐาน!$A$4:$G$9,MATCH(I147,ฐาน!$A$4:$A$9,0),4)),"")</f>
        <v/>
      </c>
      <c r="P147" s="312">
        <f>IF(M147&lt;&gt;ฐาน!$M$45,IF(L147&lt;&gt;"",($L147*$N147/100),0),0)</f>
        <v>0</v>
      </c>
      <c r="Q147" s="311">
        <f>IF(M147&lt;&gt;ฐาน!$M$45,IF(L147&lt;&gt;"",ROUNDUP(($L147*$N147/100),-1),0),0)</f>
        <v>0</v>
      </c>
      <c r="R147" s="311">
        <f t="shared" si="4"/>
        <v>0</v>
      </c>
      <c r="S147" s="313">
        <f t="shared" si="5"/>
        <v>0</v>
      </c>
      <c r="T147" s="314">
        <f>IF(M147&lt;&gt;ฐาน!$M$45,IF(S147&lt;&gt;"",S147+R147,0),0)</f>
        <v>0</v>
      </c>
      <c r="U147" s="311">
        <f>IF(M147&lt;&gt;ฐาน!$M$45,IF(S147=0,J147+T147,O147),J147)</f>
        <v>0</v>
      </c>
      <c r="V147" s="98"/>
    </row>
    <row r="148" spans="1:22" x14ac:dyDescent="0.35">
      <c r="A148" s="93">
        <v>140</v>
      </c>
      <c r="B148" s="84"/>
      <c r="C148" s="85"/>
      <c r="D148" s="91"/>
      <c r="E148" s="89"/>
      <c r="F148" s="88"/>
      <c r="G148" s="91"/>
      <c r="H148" s="91"/>
      <c r="I148" s="88"/>
      <c r="J148" s="92"/>
      <c r="K148" s="212"/>
      <c r="L148" s="308" t="str">
        <f>IF(K148&lt;&gt;"",INDEX(ฐาน!$J$4:$M$44,MATCH(INT(K148),ฐาน!$J$4:$J$44,0),2),"")</f>
        <v/>
      </c>
      <c r="M148" s="309" t="str">
        <f>IF(L148&lt;&gt;"",INDEX(ฐาน!$J$4:$M$45,MATCH(L148,ฐาน!$K$4:$K$45,0),4),"")</f>
        <v/>
      </c>
      <c r="N148" s="310" t="str">
        <f>IF(I148&lt;&gt;"",INDEX(ฐาน!$A$4:$F$9,MATCH(I148,ฐาน!$A$4:$A$9,0),IF(J148&gt;=INDEX(ฐาน!$A$4:$F$9,MATCH(I148,ฐาน!$A$4:$A$9,0),3),6,5)),"")</f>
        <v/>
      </c>
      <c r="O148" s="311" t="str">
        <f>IF(I148&lt;&gt;"",IF(J148&gt;=INDEX(ฐาน!$A$4:$G$9,MATCH(I148,ฐาน!$A$4:$A$9,0),4),INDEX(ฐาน!$A$4:$G$9,MATCH(I148,ฐาน!$A$4:$A$9,0),7),INDEX(ฐาน!$A$4:$G$9,MATCH(I148,ฐาน!$A$4:$A$9,0),4)),"")</f>
        <v/>
      </c>
      <c r="P148" s="312">
        <f>IF(M148&lt;&gt;ฐาน!$M$45,IF(L148&lt;&gt;"",($L148*$N148/100),0),0)</f>
        <v>0</v>
      </c>
      <c r="Q148" s="311">
        <f>IF(M148&lt;&gt;ฐาน!$M$45,IF(L148&lt;&gt;"",ROUNDUP(($L148*$N148/100),-1),0),0)</f>
        <v>0</v>
      </c>
      <c r="R148" s="311">
        <f t="shared" si="4"/>
        <v>0</v>
      </c>
      <c r="S148" s="313">
        <f t="shared" si="5"/>
        <v>0</v>
      </c>
      <c r="T148" s="314">
        <f>IF(M148&lt;&gt;ฐาน!$M$45,IF(S148&lt;&gt;"",S148+R148,0),0)</f>
        <v>0</v>
      </c>
      <c r="U148" s="311">
        <f>IF(M148&lt;&gt;ฐาน!$M$45,IF(S148=0,J148+T148,O148),J148)</f>
        <v>0</v>
      </c>
      <c r="V148" s="98"/>
    </row>
    <row r="149" spans="1:22" x14ac:dyDescent="0.35">
      <c r="A149" s="93">
        <v>141</v>
      </c>
      <c r="B149" s="84"/>
      <c r="C149" s="85"/>
      <c r="D149" s="91"/>
      <c r="E149" s="89"/>
      <c r="F149" s="88"/>
      <c r="G149" s="91"/>
      <c r="H149" s="91"/>
      <c r="I149" s="88"/>
      <c r="J149" s="92"/>
      <c r="K149" s="212"/>
      <c r="L149" s="308" t="str">
        <f>IF(K149&lt;&gt;"",INDEX(ฐาน!$J$4:$M$44,MATCH(INT(K149),ฐาน!$J$4:$J$44,0),2),"")</f>
        <v/>
      </c>
      <c r="M149" s="309" t="str">
        <f>IF(L149&lt;&gt;"",INDEX(ฐาน!$J$4:$M$45,MATCH(L149,ฐาน!$K$4:$K$45,0),4),"")</f>
        <v/>
      </c>
      <c r="N149" s="310" t="str">
        <f>IF(I149&lt;&gt;"",INDEX(ฐาน!$A$4:$F$9,MATCH(I149,ฐาน!$A$4:$A$9,0),IF(J149&gt;=INDEX(ฐาน!$A$4:$F$9,MATCH(I149,ฐาน!$A$4:$A$9,0),3),6,5)),"")</f>
        <v/>
      </c>
      <c r="O149" s="311" t="str">
        <f>IF(I149&lt;&gt;"",IF(J149&gt;=INDEX(ฐาน!$A$4:$G$9,MATCH(I149,ฐาน!$A$4:$A$9,0),4),INDEX(ฐาน!$A$4:$G$9,MATCH(I149,ฐาน!$A$4:$A$9,0),7),INDEX(ฐาน!$A$4:$G$9,MATCH(I149,ฐาน!$A$4:$A$9,0),4)),"")</f>
        <v/>
      </c>
      <c r="P149" s="312">
        <f>IF(M149&lt;&gt;ฐาน!$M$45,IF(L149&lt;&gt;"",($L149*$N149/100),0),0)</f>
        <v>0</v>
      </c>
      <c r="Q149" s="311">
        <f>IF(M149&lt;&gt;ฐาน!$M$45,IF(L149&lt;&gt;"",ROUNDUP(($L149*$N149/100),-1),0),0)</f>
        <v>0</v>
      </c>
      <c r="R149" s="311">
        <f t="shared" si="4"/>
        <v>0</v>
      </c>
      <c r="S149" s="313">
        <f t="shared" si="5"/>
        <v>0</v>
      </c>
      <c r="T149" s="314">
        <f>IF(M149&lt;&gt;ฐาน!$M$45,IF(S149&lt;&gt;"",S149+R149,0),0)</f>
        <v>0</v>
      </c>
      <c r="U149" s="311">
        <f>IF(M149&lt;&gt;ฐาน!$M$45,IF(S149=0,J149+T149,O149),J149)</f>
        <v>0</v>
      </c>
      <c r="V149" s="98"/>
    </row>
    <row r="150" spans="1:22" x14ac:dyDescent="0.35">
      <c r="A150" s="93">
        <v>142</v>
      </c>
      <c r="B150" s="84"/>
      <c r="C150" s="85"/>
      <c r="D150" s="91"/>
      <c r="E150" s="89"/>
      <c r="F150" s="88"/>
      <c r="G150" s="91"/>
      <c r="H150" s="91"/>
      <c r="I150" s="88"/>
      <c r="J150" s="94"/>
      <c r="K150" s="212"/>
      <c r="L150" s="308" t="str">
        <f>IF(K150&lt;&gt;"",INDEX(ฐาน!$J$4:$M$44,MATCH(INT(K150),ฐาน!$J$4:$J$44,0),2),"")</f>
        <v/>
      </c>
      <c r="M150" s="309" t="str">
        <f>IF(L150&lt;&gt;"",INDEX(ฐาน!$J$4:$M$45,MATCH(L150,ฐาน!$K$4:$K$45,0),4),"")</f>
        <v/>
      </c>
      <c r="N150" s="310" t="str">
        <f>IF(I150&lt;&gt;"",INDEX(ฐาน!$A$4:$F$9,MATCH(I150,ฐาน!$A$4:$A$9,0),IF(J150&gt;=INDEX(ฐาน!$A$4:$F$9,MATCH(I150,ฐาน!$A$4:$A$9,0),3),6,5)),"")</f>
        <v/>
      </c>
      <c r="O150" s="311" t="str">
        <f>IF(I150&lt;&gt;"",IF(J150&gt;=INDEX(ฐาน!$A$4:$G$9,MATCH(I150,ฐาน!$A$4:$A$9,0),4),INDEX(ฐาน!$A$4:$G$9,MATCH(I150,ฐาน!$A$4:$A$9,0),7),INDEX(ฐาน!$A$4:$G$9,MATCH(I150,ฐาน!$A$4:$A$9,0),4)),"")</f>
        <v/>
      </c>
      <c r="P150" s="312">
        <f>IF(M150&lt;&gt;ฐาน!$M$45,IF(L150&lt;&gt;"",($L150*$N150/100),0),0)</f>
        <v>0</v>
      </c>
      <c r="Q150" s="311">
        <f>IF(M150&lt;&gt;ฐาน!$M$45,IF(L150&lt;&gt;"",ROUNDUP(($L150*$N150/100),-1),0),0)</f>
        <v>0</v>
      </c>
      <c r="R150" s="311">
        <f t="shared" si="4"/>
        <v>0</v>
      </c>
      <c r="S150" s="313">
        <f t="shared" si="5"/>
        <v>0</v>
      </c>
      <c r="T150" s="314">
        <f>IF(M150&lt;&gt;ฐาน!$M$45,IF(S150&lt;&gt;"",S150+R150,0),0)</f>
        <v>0</v>
      </c>
      <c r="U150" s="311">
        <f>IF(M150&lt;&gt;ฐาน!$M$45,IF(S150=0,J150+T150,O150),J150)</f>
        <v>0</v>
      </c>
      <c r="V150" s="98"/>
    </row>
    <row r="151" spans="1:22" x14ac:dyDescent="0.35">
      <c r="A151" s="93">
        <v>143</v>
      </c>
      <c r="B151" s="84"/>
      <c r="C151" s="85"/>
      <c r="D151" s="91"/>
      <c r="E151" s="89"/>
      <c r="F151" s="88"/>
      <c r="G151" s="91"/>
      <c r="H151" s="91"/>
      <c r="I151" s="88"/>
      <c r="J151" s="94"/>
      <c r="K151" s="212"/>
      <c r="L151" s="308" t="str">
        <f>IF(K151&lt;&gt;"",INDEX(ฐาน!$J$4:$M$44,MATCH(INT(K151),ฐาน!$J$4:$J$44,0),2),"")</f>
        <v/>
      </c>
      <c r="M151" s="309" t="str">
        <f>IF(L151&lt;&gt;"",INDEX(ฐาน!$J$4:$M$45,MATCH(L151,ฐาน!$K$4:$K$45,0),4),"")</f>
        <v/>
      </c>
      <c r="N151" s="310" t="str">
        <f>IF(I151&lt;&gt;"",INDEX(ฐาน!$A$4:$F$9,MATCH(I151,ฐาน!$A$4:$A$9,0),IF(J151&gt;=INDEX(ฐาน!$A$4:$F$9,MATCH(I151,ฐาน!$A$4:$A$9,0),3),6,5)),"")</f>
        <v/>
      </c>
      <c r="O151" s="311" t="str">
        <f>IF(I151&lt;&gt;"",IF(J151&gt;=INDEX(ฐาน!$A$4:$G$9,MATCH(I151,ฐาน!$A$4:$A$9,0),4),INDEX(ฐาน!$A$4:$G$9,MATCH(I151,ฐาน!$A$4:$A$9,0),7),INDEX(ฐาน!$A$4:$G$9,MATCH(I151,ฐาน!$A$4:$A$9,0),4)),"")</f>
        <v/>
      </c>
      <c r="P151" s="312">
        <f>IF(M151&lt;&gt;ฐาน!$M$45,IF(L151&lt;&gt;"",($L151*$N151/100),0),0)</f>
        <v>0</v>
      </c>
      <c r="Q151" s="311">
        <f>IF(M151&lt;&gt;ฐาน!$M$45,IF(L151&lt;&gt;"",ROUNDUP(($L151*$N151/100),-1),0),0)</f>
        <v>0</v>
      </c>
      <c r="R151" s="311">
        <f t="shared" si="4"/>
        <v>0</v>
      </c>
      <c r="S151" s="313">
        <f t="shared" si="5"/>
        <v>0</v>
      </c>
      <c r="T151" s="314">
        <f>IF(M151&lt;&gt;ฐาน!$M$45,IF(S151&lt;&gt;"",S151+R151,0),0)</f>
        <v>0</v>
      </c>
      <c r="U151" s="311">
        <f>IF(M151&lt;&gt;ฐาน!$M$45,IF(S151=0,J151+T151,O151),J151)</f>
        <v>0</v>
      </c>
      <c r="V151" s="98"/>
    </row>
    <row r="152" spans="1:22" x14ac:dyDescent="0.35">
      <c r="A152" s="93">
        <v>144</v>
      </c>
      <c r="B152" s="84"/>
      <c r="C152" s="85"/>
      <c r="D152" s="91"/>
      <c r="E152" s="89"/>
      <c r="F152" s="88"/>
      <c r="G152" s="91"/>
      <c r="H152" s="91"/>
      <c r="I152" s="88"/>
      <c r="J152" s="94"/>
      <c r="K152" s="212"/>
      <c r="L152" s="308" t="str">
        <f>IF(K152&lt;&gt;"",INDEX(ฐาน!$J$4:$M$44,MATCH(INT(K152),ฐาน!$J$4:$J$44,0),2),"")</f>
        <v/>
      </c>
      <c r="M152" s="309" t="str">
        <f>IF(L152&lt;&gt;"",INDEX(ฐาน!$J$4:$M$45,MATCH(L152,ฐาน!$K$4:$K$45,0),4),"")</f>
        <v/>
      </c>
      <c r="N152" s="310" t="str">
        <f>IF(I152&lt;&gt;"",INDEX(ฐาน!$A$4:$F$9,MATCH(I152,ฐาน!$A$4:$A$9,0),IF(J152&gt;=INDEX(ฐาน!$A$4:$F$9,MATCH(I152,ฐาน!$A$4:$A$9,0),3),6,5)),"")</f>
        <v/>
      </c>
      <c r="O152" s="311" t="str">
        <f>IF(I152&lt;&gt;"",IF(J152&gt;=INDEX(ฐาน!$A$4:$G$9,MATCH(I152,ฐาน!$A$4:$A$9,0),4),INDEX(ฐาน!$A$4:$G$9,MATCH(I152,ฐาน!$A$4:$A$9,0),7),INDEX(ฐาน!$A$4:$G$9,MATCH(I152,ฐาน!$A$4:$A$9,0),4)),"")</f>
        <v/>
      </c>
      <c r="P152" s="312">
        <f>IF(M152&lt;&gt;ฐาน!$M$45,IF(L152&lt;&gt;"",($L152*$N152/100),0),0)</f>
        <v>0</v>
      </c>
      <c r="Q152" s="311">
        <f>IF(M152&lt;&gt;ฐาน!$M$45,IF(L152&lt;&gt;"",ROUNDUP(($L152*$N152/100),-1),0),0)</f>
        <v>0</v>
      </c>
      <c r="R152" s="311">
        <f t="shared" si="4"/>
        <v>0</v>
      </c>
      <c r="S152" s="313">
        <f t="shared" si="5"/>
        <v>0</v>
      </c>
      <c r="T152" s="314">
        <f>IF(M152&lt;&gt;ฐาน!$M$45,IF(S152&lt;&gt;"",S152+R152,0),0)</f>
        <v>0</v>
      </c>
      <c r="U152" s="311">
        <f>IF(M152&lt;&gt;ฐาน!$M$45,IF(S152=0,J152+T152,O152),J152)</f>
        <v>0</v>
      </c>
      <c r="V152" s="98"/>
    </row>
    <row r="153" spans="1:22" x14ac:dyDescent="0.35">
      <c r="A153" s="93">
        <v>145</v>
      </c>
      <c r="B153" s="84"/>
      <c r="C153" s="85"/>
      <c r="D153" s="91"/>
      <c r="E153" s="89"/>
      <c r="F153" s="88"/>
      <c r="G153" s="91"/>
      <c r="H153" s="91"/>
      <c r="I153" s="88"/>
      <c r="J153" s="94"/>
      <c r="K153" s="212"/>
      <c r="L153" s="308" t="str">
        <f>IF(K153&lt;&gt;"",INDEX(ฐาน!$J$4:$M$44,MATCH(INT(K153),ฐาน!$J$4:$J$44,0),2),"")</f>
        <v/>
      </c>
      <c r="M153" s="309" t="str">
        <f>IF(L153&lt;&gt;"",INDEX(ฐาน!$J$4:$M$45,MATCH(L153,ฐาน!$K$4:$K$45,0),4),"")</f>
        <v/>
      </c>
      <c r="N153" s="310" t="str">
        <f>IF(I153&lt;&gt;"",INDEX(ฐาน!$A$4:$F$9,MATCH(I153,ฐาน!$A$4:$A$9,0),IF(J153&gt;=INDEX(ฐาน!$A$4:$F$9,MATCH(I153,ฐาน!$A$4:$A$9,0),3),6,5)),"")</f>
        <v/>
      </c>
      <c r="O153" s="311" t="str">
        <f>IF(I153&lt;&gt;"",IF(J153&gt;=INDEX(ฐาน!$A$4:$G$9,MATCH(I153,ฐาน!$A$4:$A$9,0),4),INDEX(ฐาน!$A$4:$G$9,MATCH(I153,ฐาน!$A$4:$A$9,0),7),INDEX(ฐาน!$A$4:$G$9,MATCH(I153,ฐาน!$A$4:$A$9,0),4)),"")</f>
        <v/>
      </c>
      <c r="P153" s="312">
        <f>IF(M153&lt;&gt;ฐาน!$M$45,IF(L153&lt;&gt;"",($L153*$N153/100),0),0)</f>
        <v>0</v>
      </c>
      <c r="Q153" s="311">
        <f>IF(M153&lt;&gt;ฐาน!$M$45,IF(L153&lt;&gt;"",ROUNDUP(($L153*$N153/100),-1),0),0)</f>
        <v>0</v>
      </c>
      <c r="R153" s="311">
        <f t="shared" si="4"/>
        <v>0</v>
      </c>
      <c r="S153" s="313">
        <f t="shared" si="5"/>
        <v>0</v>
      </c>
      <c r="T153" s="314">
        <f>IF(M153&lt;&gt;ฐาน!$M$45,IF(S153&lt;&gt;"",S153+R153,0),0)</f>
        <v>0</v>
      </c>
      <c r="U153" s="311">
        <f>IF(M153&lt;&gt;ฐาน!$M$45,IF(S153=0,J153+T153,O153),J153)</f>
        <v>0</v>
      </c>
      <c r="V153" s="98"/>
    </row>
    <row r="154" spans="1:22" x14ac:dyDescent="0.35">
      <c r="A154" s="93">
        <v>146</v>
      </c>
      <c r="B154" s="84"/>
      <c r="C154" s="85"/>
      <c r="D154" s="91"/>
      <c r="E154" s="89"/>
      <c r="F154" s="88"/>
      <c r="G154" s="91"/>
      <c r="H154" s="91"/>
      <c r="I154" s="88"/>
      <c r="J154" s="92"/>
      <c r="K154" s="212"/>
      <c r="L154" s="308" t="str">
        <f>IF(K154&lt;&gt;"",INDEX(ฐาน!$J$4:$M$44,MATCH(INT(K154),ฐาน!$J$4:$J$44,0),2),"")</f>
        <v/>
      </c>
      <c r="M154" s="309" t="str">
        <f>IF(L154&lt;&gt;"",INDEX(ฐาน!$J$4:$M$45,MATCH(L154,ฐาน!$K$4:$K$45,0),4),"")</f>
        <v/>
      </c>
      <c r="N154" s="310" t="str">
        <f>IF(I154&lt;&gt;"",INDEX(ฐาน!$A$4:$F$9,MATCH(I154,ฐาน!$A$4:$A$9,0),IF(J154&gt;=INDEX(ฐาน!$A$4:$F$9,MATCH(I154,ฐาน!$A$4:$A$9,0),3),6,5)),"")</f>
        <v/>
      </c>
      <c r="O154" s="311" t="str">
        <f>IF(I154&lt;&gt;"",IF(J154&gt;=INDEX(ฐาน!$A$4:$G$9,MATCH(I154,ฐาน!$A$4:$A$9,0),4),INDEX(ฐาน!$A$4:$G$9,MATCH(I154,ฐาน!$A$4:$A$9,0),7),INDEX(ฐาน!$A$4:$G$9,MATCH(I154,ฐาน!$A$4:$A$9,0),4)),"")</f>
        <v/>
      </c>
      <c r="P154" s="312">
        <f>IF(M154&lt;&gt;ฐาน!$M$45,IF(L154&lt;&gt;"",($L154*$N154/100),0),0)</f>
        <v>0</v>
      </c>
      <c r="Q154" s="311">
        <f>IF(M154&lt;&gt;ฐาน!$M$45,IF(L154&lt;&gt;"",ROUNDUP(($L154*$N154/100),-1),0),0)</f>
        <v>0</v>
      </c>
      <c r="R154" s="311">
        <f t="shared" si="4"/>
        <v>0</v>
      </c>
      <c r="S154" s="313">
        <f t="shared" si="5"/>
        <v>0</v>
      </c>
      <c r="T154" s="314">
        <f>IF(M154&lt;&gt;ฐาน!$M$45,IF(S154&lt;&gt;"",S154+R154,0),0)</f>
        <v>0</v>
      </c>
      <c r="U154" s="311">
        <f>IF(M154&lt;&gt;ฐาน!$M$45,IF(S154=0,J154+T154,O154),J154)</f>
        <v>0</v>
      </c>
      <c r="V154" s="98"/>
    </row>
    <row r="155" spans="1:22" x14ac:dyDescent="0.35">
      <c r="A155" s="93">
        <v>147</v>
      </c>
      <c r="B155" s="84"/>
      <c r="C155" s="85"/>
      <c r="D155" s="91"/>
      <c r="E155" s="89"/>
      <c r="F155" s="88"/>
      <c r="G155" s="95"/>
      <c r="H155" s="91"/>
      <c r="I155" s="88"/>
      <c r="J155" s="94"/>
      <c r="K155" s="212"/>
      <c r="L155" s="308" t="str">
        <f>IF(K155&lt;&gt;"",INDEX(ฐาน!$J$4:$M$44,MATCH(INT(K155),ฐาน!$J$4:$J$44,0),2),"")</f>
        <v/>
      </c>
      <c r="M155" s="309" t="str">
        <f>IF(L155&lt;&gt;"",INDEX(ฐาน!$J$4:$M$45,MATCH(L155,ฐาน!$K$4:$K$45,0),4),"")</f>
        <v/>
      </c>
      <c r="N155" s="310" t="str">
        <f>IF(I155&lt;&gt;"",INDEX(ฐาน!$A$4:$F$9,MATCH(I155,ฐาน!$A$4:$A$9,0),IF(J155&gt;=INDEX(ฐาน!$A$4:$F$9,MATCH(I155,ฐาน!$A$4:$A$9,0),3),6,5)),"")</f>
        <v/>
      </c>
      <c r="O155" s="311" t="str">
        <f>IF(I155&lt;&gt;"",IF(J155&gt;=INDEX(ฐาน!$A$4:$G$9,MATCH(I155,ฐาน!$A$4:$A$9,0),4),INDEX(ฐาน!$A$4:$G$9,MATCH(I155,ฐาน!$A$4:$A$9,0),7),INDEX(ฐาน!$A$4:$G$9,MATCH(I155,ฐาน!$A$4:$A$9,0),4)),"")</f>
        <v/>
      </c>
      <c r="P155" s="312">
        <f>IF(M155&lt;&gt;ฐาน!$M$45,IF(L155&lt;&gt;"",($L155*$N155/100),0),0)</f>
        <v>0</v>
      </c>
      <c r="Q155" s="311">
        <f>IF(M155&lt;&gt;ฐาน!$M$45,IF(L155&lt;&gt;"",ROUNDUP(($L155*$N155/100),-1),0),0)</f>
        <v>0</v>
      </c>
      <c r="R155" s="311">
        <f t="shared" si="4"/>
        <v>0</v>
      </c>
      <c r="S155" s="313">
        <f t="shared" si="5"/>
        <v>0</v>
      </c>
      <c r="T155" s="314">
        <f>IF(M155&lt;&gt;ฐาน!$M$45,IF(S155&lt;&gt;"",S155+R155,0),0)</f>
        <v>0</v>
      </c>
      <c r="U155" s="311">
        <f>IF(M155&lt;&gt;ฐาน!$M$45,IF(S155=0,J155+T155,O155),J155)</f>
        <v>0</v>
      </c>
      <c r="V155" s="98"/>
    </row>
    <row r="156" spans="1:22" x14ac:dyDescent="0.35">
      <c r="A156" s="93">
        <v>148</v>
      </c>
      <c r="B156" s="97"/>
      <c r="C156" s="98"/>
      <c r="D156" s="91"/>
      <c r="E156" s="89"/>
      <c r="F156" s="88"/>
      <c r="G156" s="91"/>
      <c r="H156" s="91"/>
      <c r="I156" s="88"/>
      <c r="J156" s="92"/>
      <c r="K156" s="212"/>
      <c r="L156" s="308" t="str">
        <f>IF(K156&lt;&gt;"",INDEX(ฐาน!$J$4:$M$44,MATCH(INT(K156),ฐาน!$J$4:$J$44,0),2),"")</f>
        <v/>
      </c>
      <c r="M156" s="309" t="str">
        <f>IF(L156&lt;&gt;"",INDEX(ฐาน!$J$4:$M$45,MATCH(L156,ฐาน!$K$4:$K$45,0),4),"")</f>
        <v/>
      </c>
      <c r="N156" s="310" t="str">
        <f>IF(I156&lt;&gt;"",INDEX(ฐาน!$A$4:$F$9,MATCH(I156,ฐาน!$A$4:$A$9,0),IF(J156&gt;=INDEX(ฐาน!$A$4:$F$9,MATCH(I156,ฐาน!$A$4:$A$9,0),3),6,5)),"")</f>
        <v/>
      </c>
      <c r="O156" s="311" t="str">
        <f>IF(I156&lt;&gt;"",IF(J156&gt;=INDEX(ฐาน!$A$4:$G$9,MATCH(I156,ฐาน!$A$4:$A$9,0),4),INDEX(ฐาน!$A$4:$G$9,MATCH(I156,ฐาน!$A$4:$A$9,0),7),INDEX(ฐาน!$A$4:$G$9,MATCH(I156,ฐาน!$A$4:$A$9,0),4)),"")</f>
        <v/>
      </c>
      <c r="P156" s="312">
        <f>IF(M156&lt;&gt;ฐาน!$M$45,IF(L156&lt;&gt;"",($L156*$N156/100),0),0)</f>
        <v>0</v>
      </c>
      <c r="Q156" s="311">
        <f>IF(M156&lt;&gt;ฐาน!$M$45,IF(L156&lt;&gt;"",ROUNDUP(($L156*$N156/100),-1),0),0)</f>
        <v>0</v>
      </c>
      <c r="R156" s="311">
        <f t="shared" si="4"/>
        <v>0</v>
      </c>
      <c r="S156" s="313">
        <f t="shared" si="5"/>
        <v>0</v>
      </c>
      <c r="T156" s="314">
        <f>IF(M156&lt;&gt;ฐาน!$M$45,IF(S156&lt;&gt;"",S156+R156,0),0)</f>
        <v>0</v>
      </c>
      <c r="U156" s="311">
        <f>IF(M156&lt;&gt;ฐาน!$M$45,IF(S156=0,J156+T156,O156),J156)</f>
        <v>0</v>
      </c>
      <c r="V156" s="98"/>
    </row>
    <row r="157" spans="1:22" x14ac:dyDescent="0.35">
      <c r="A157" s="93">
        <v>149</v>
      </c>
      <c r="B157" s="84"/>
      <c r="C157" s="85"/>
      <c r="D157" s="91"/>
      <c r="E157" s="89"/>
      <c r="F157" s="88"/>
      <c r="G157" s="91"/>
      <c r="H157" s="91"/>
      <c r="I157" s="88"/>
      <c r="J157" s="94"/>
      <c r="K157" s="212"/>
      <c r="L157" s="308" t="str">
        <f>IF(K157&lt;&gt;"",INDEX(ฐาน!$J$4:$M$44,MATCH(INT(K157),ฐาน!$J$4:$J$44,0),2),"")</f>
        <v/>
      </c>
      <c r="M157" s="309" t="str">
        <f>IF(L157&lt;&gt;"",INDEX(ฐาน!$J$4:$M$45,MATCH(L157,ฐาน!$K$4:$K$45,0),4),"")</f>
        <v/>
      </c>
      <c r="N157" s="310" t="str">
        <f>IF(I157&lt;&gt;"",INDEX(ฐาน!$A$4:$F$9,MATCH(I157,ฐาน!$A$4:$A$9,0),IF(J157&gt;=INDEX(ฐาน!$A$4:$F$9,MATCH(I157,ฐาน!$A$4:$A$9,0),3),6,5)),"")</f>
        <v/>
      </c>
      <c r="O157" s="311" t="str">
        <f>IF(I157&lt;&gt;"",IF(J157&gt;=INDEX(ฐาน!$A$4:$G$9,MATCH(I157,ฐาน!$A$4:$A$9,0),4),INDEX(ฐาน!$A$4:$G$9,MATCH(I157,ฐาน!$A$4:$A$9,0),7),INDEX(ฐาน!$A$4:$G$9,MATCH(I157,ฐาน!$A$4:$A$9,0),4)),"")</f>
        <v/>
      </c>
      <c r="P157" s="312">
        <f>IF(M157&lt;&gt;ฐาน!$M$45,IF(L157&lt;&gt;"",($L157*$N157/100),0),0)</f>
        <v>0</v>
      </c>
      <c r="Q157" s="311">
        <f>IF(M157&lt;&gt;ฐาน!$M$45,IF(L157&lt;&gt;"",ROUNDUP(($L157*$N157/100),-1),0),0)</f>
        <v>0</v>
      </c>
      <c r="R157" s="311">
        <f t="shared" si="4"/>
        <v>0</v>
      </c>
      <c r="S157" s="313">
        <f t="shared" si="5"/>
        <v>0</v>
      </c>
      <c r="T157" s="314">
        <f>IF(M157&lt;&gt;ฐาน!$M$45,IF(S157&lt;&gt;"",S157+R157,0),0)</f>
        <v>0</v>
      </c>
      <c r="U157" s="311">
        <f>IF(M157&lt;&gt;ฐาน!$M$45,IF(S157=0,J157+T157,O157),J157)</f>
        <v>0</v>
      </c>
      <c r="V157" s="98"/>
    </row>
    <row r="158" spans="1:22" x14ac:dyDescent="0.35">
      <c r="A158" s="93">
        <v>150</v>
      </c>
      <c r="B158" s="84"/>
      <c r="C158" s="85"/>
      <c r="D158" s="91"/>
      <c r="E158" s="89"/>
      <c r="F158" s="88"/>
      <c r="G158" s="91"/>
      <c r="H158" s="91"/>
      <c r="I158" s="88"/>
      <c r="J158" s="94"/>
      <c r="K158" s="212"/>
      <c r="L158" s="308" t="str">
        <f>IF(K158&lt;&gt;"",INDEX(ฐาน!$J$4:$M$44,MATCH(INT(K158),ฐาน!$J$4:$J$44,0),2),"")</f>
        <v/>
      </c>
      <c r="M158" s="309" t="str">
        <f>IF(L158&lt;&gt;"",INDEX(ฐาน!$J$4:$M$45,MATCH(L158,ฐาน!$K$4:$K$45,0),4),"")</f>
        <v/>
      </c>
      <c r="N158" s="310" t="str">
        <f>IF(I158&lt;&gt;"",INDEX(ฐาน!$A$4:$F$9,MATCH(I158,ฐาน!$A$4:$A$9,0),IF(J158&gt;=INDEX(ฐาน!$A$4:$F$9,MATCH(I158,ฐาน!$A$4:$A$9,0),3),6,5)),"")</f>
        <v/>
      </c>
      <c r="O158" s="311" t="str">
        <f>IF(I158&lt;&gt;"",IF(J158&gt;=INDEX(ฐาน!$A$4:$G$9,MATCH(I158,ฐาน!$A$4:$A$9,0),4),INDEX(ฐาน!$A$4:$G$9,MATCH(I158,ฐาน!$A$4:$A$9,0),7),INDEX(ฐาน!$A$4:$G$9,MATCH(I158,ฐาน!$A$4:$A$9,0),4)),"")</f>
        <v/>
      </c>
      <c r="P158" s="312">
        <f>IF(M158&lt;&gt;ฐาน!$M$45,IF(L158&lt;&gt;"",($L158*$N158/100),0),0)</f>
        <v>0</v>
      </c>
      <c r="Q158" s="311">
        <f>IF(M158&lt;&gt;ฐาน!$M$45,IF(L158&lt;&gt;"",ROUNDUP(($L158*$N158/100),-1),0),0)</f>
        <v>0</v>
      </c>
      <c r="R158" s="311">
        <f t="shared" si="4"/>
        <v>0</v>
      </c>
      <c r="S158" s="313">
        <f t="shared" si="5"/>
        <v>0</v>
      </c>
      <c r="T158" s="314">
        <f>IF(M158&lt;&gt;ฐาน!$M$45,IF(S158&lt;&gt;"",S158+R158,0),0)</f>
        <v>0</v>
      </c>
      <c r="U158" s="311">
        <f>IF(M158&lt;&gt;ฐาน!$M$45,IF(S158=0,J158+T158,O158),J158)</f>
        <v>0</v>
      </c>
      <c r="V158" s="98"/>
    </row>
    <row r="159" spans="1:22" x14ac:dyDescent="0.35">
      <c r="A159" s="93">
        <v>151</v>
      </c>
      <c r="B159" s="84"/>
      <c r="C159" s="85"/>
      <c r="D159" s="91"/>
      <c r="E159" s="89"/>
      <c r="F159" s="88"/>
      <c r="G159" s="91"/>
      <c r="H159" s="91"/>
      <c r="I159" s="88"/>
      <c r="J159" s="94"/>
      <c r="K159" s="212"/>
      <c r="L159" s="308" t="str">
        <f>IF(K159&lt;&gt;"",INDEX(ฐาน!$J$4:$M$44,MATCH(INT(K159),ฐาน!$J$4:$J$44,0),2),"")</f>
        <v/>
      </c>
      <c r="M159" s="309" t="str">
        <f>IF(L159&lt;&gt;"",INDEX(ฐาน!$J$4:$M$45,MATCH(L159,ฐาน!$K$4:$K$45,0),4),"")</f>
        <v/>
      </c>
      <c r="N159" s="310" t="str">
        <f>IF(I159&lt;&gt;"",INDEX(ฐาน!$A$4:$F$9,MATCH(I159,ฐาน!$A$4:$A$9,0),IF(J159&gt;=INDEX(ฐาน!$A$4:$F$9,MATCH(I159,ฐาน!$A$4:$A$9,0),3),6,5)),"")</f>
        <v/>
      </c>
      <c r="O159" s="311" t="str">
        <f>IF(I159&lt;&gt;"",IF(J159&gt;=INDEX(ฐาน!$A$4:$G$9,MATCH(I159,ฐาน!$A$4:$A$9,0),4),INDEX(ฐาน!$A$4:$G$9,MATCH(I159,ฐาน!$A$4:$A$9,0),7),INDEX(ฐาน!$A$4:$G$9,MATCH(I159,ฐาน!$A$4:$A$9,0),4)),"")</f>
        <v/>
      </c>
      <c r="P159" s="312">
        <f>IF(M159&lt;&gt;ฐาน!$M$45,IF(L159&lt;&gt;"",($L159*$N159/100),0),0)</f>
        <v>0</v>
      </c>
      <c r="Q159" s="311">
        <f>IF(M159&lt;&gt;ฐาน!$M$45,IF(L159&lt;&gt;"",ROUNDUP(($L159*$N159/100),-1),0),0)</f>
        <v>0</v>
      </c>
      <c r="R159" s="311">
        <f t="shared" si="4"/>
        <v>0</v>
      </c>
      <c r="S159" s="313">
        <f t="shared" si="5"/>
        <v>0</v>
      </c>
      <c r="T159" s="314">
        <f>IF(M159&lt;&gt;ฐาน!$M$45,IF(S159&lt;&gt;"",S159+R159,0),0)</f>
        <v>0</v>
      </c>
      <c r="U159" s="311">
        <f>IF(M159&lt;&gt;ฐาน!$M$45,IF(S159=0,J159+T159,O159),J159)</f>
        <v>0</v>
      </c>
      <c r="V159" s="98"/>
    </row>
    <row r="160" spans="1:22" x14ac:dyDescent="0.35">
      <c r="A160" s="93">
        <v>152</v>
      </c>
      <c r="B160" s="84"/>
      <c r="C160" s="85"/>
      <c r="D160" s="91"/>
      <c r="E160" s="89"/>
      <c r="F160" s="88"/>
      <c r="G160" s="91"/>
      <c r="H160" s="91"/>
      <c r="I160" s="88"/>
      <c r="J160" s="94"/>
      <c r="K160" s="212"/>
      <c r="L160" s="308" t="str">
        <f>IF(K160&lt;&gt;"",INDEX(ฐาน!$J$4:$M$44,MATCH(INT(K160),ฐาน!$J$4:$J$44,0),2),"")</f>
        <v/>
      </c>
      <c r="M160" s="309" t="str">
        <f>IF(L160&lt;&gt;"",INDEX(ฐาน!$J$4:$M$45,MATCH(L160,ฐาน!$K$4:$K$45,0),4),"")</f>
        <v/>
      </c>
      <c r="N160" s="310" t="str">
        <f>IF(I160&lt;&gt;"",INDEX(ฐาน!$A$4:$F$9,MATCH(I160,ฐาน!$A$4:$A$9,0),IF(J160&gt;=INDEX(ฐาน!$A$4:$F$9,MATCH(I160,ฐาน!$A$4:$A$9,0),3),6,5)),"")</f>
        <v/>
      </c>
      <c r="O160" s="311" t="str">
        <f>IF(I160&lt;&gt;"",IF(J160&gt;=INDEX(ฐาน!$A$4:$G$9,MATCH(I160,ฐาน!$A$4:$A$9,0),4),INDEX(ฐาน!$A$4:$G$9,MATCH(I160,ฐาน!$A$4:$A$9,0),7),INDEX(ฐาน!$A$4:$G$9,MATCH(I160,ฐาน!$A$4:$A$9,0),4)),"")</f>
        <v/>
      </c>
      <c r="P160" s="312">
        <f>IF(M160&lt;&gt;ฐาน!$M$45,IF(L160&lt;&gt;"",($L160*$N160/100),0),0)</f>
        <v>0</v>
      </c>
      <c r="Q160" s="311">
        <f>IF(M160&lt;&gt;ฐาน!$M$45,IF(L160&lt;&gt;"",ROUNDUP(($L160*$N160/100),-1),0),0)</f>
        <v>0</v>
      </c>
      <c r="R160" s="311">
        <f t="shared" si="4"/>
        <v>0</v>
      </c>
      <c r="S160" s="313">
        <f t="shared" si="5"/>
        <v>0</v>
      </c>
      <c r="T160" s="314">
        <f>IF(M160&lt;&gt;ฐาน!$M$45,IF(S160&lt;&gt;"",S160+R160,0),0)</f>
        <v>0</v>
      </c>
      <c r="U160" s="311">
        <f>IF(M160&lt;&gt;ฐาน!$M$45,IF(S160=0,J160+T160,O160),J160)</f>
        <v>0</v>
      </c>
      <c r="V160" s="98"/>
    </row>
    <row r="161" spans="1:22" x14ac:dyDescent="0.35">
      <c r="A161" s="93">
        <v>153</v>
      </c>
      <c r="B161" s="84"/>
      <c r="C161" s="85"/>
      <c r="D161" s="91"/>
      <c r="E161" s="89"/>
      <c r="F161" s="88"/>
      <c r="G161" s="91"/>
      <c r="H161" s="91"/>
      <c r="I161" s="88"/>
      <c r="J161" s="94"/>
      <c r="K161" s="212"/>
      <c r="L161" s="308" t="str">
        <f>IF(K161&lt;&gt;"",INDEX(ฐาน!$J$4:$M$44,MATCH(INT(K161),ฐาน!$J$4:$J$44,0),2),"")</f>
        <v/>
      </c>
      <c r="M161" s="309" t="str">
        <f>IF(L161&lt;&gt;"",INDEX(ฐาน!$J$4:$M$45,MATCH(L161,ฐาน!$K$4:$K$45,0),4),"")</f>
        <v/>
      </c>
      <c r="N161" s="310" t="str">
        <f>IF(I161&lt;&gt;"",INDEX(ฐาน!$A$4:$F$9,MATCH(I161,ฐาน!$A$4:$A$9,0),IF(J161&gt;=INDEX(ฐาน!$A$4:$F$9,MATCH(I161,ฐาน!$A$4:$A$9,0),3),6,5)),"")</f>
        <v/>
      </c>
      <c r="O161" s="311" t="str">
        <f>IF(I161&lt;&gt;"",IF(J161&gt;=INDEX(ฐาน!$A$4:$G$9,MATCH(I161,ฐาน!$A$4:$A$9,0),4),INDEX(ฐาน!$A$4:$G$9,MATCH(I161,ฐาน!$A$4:$A$9,0),7),INDEX(ฐาน!$A$4:$G$9,MATCH(I161,ฐาน!$A$4:$A$9,0),4)),"")</f>
        <v/>
      </c>
      <c r="P161" s="312">
        <f>IF(M161&lt;&gt;ฐาน!$M$45,IF(L161&lt;&gt;"",($L161*$N161/100),0),0)</f>
        <v>0</v>
      </c>
      <c r="Q161" s="311">
        <f>IF(M161&lt;&gt;ฐาน!$M$45,IF(L161&lt;&gt;"",ROUNDUP(($L161*$N161/100),-1),0),0)</f>
        <v>0</v>
      </c>
      <c r="R161" s="311">
        <f t="shared" si="4"/>
        <v>0</v>
      </c>
      <c r="S161" s="313">
        <f t="shared" si="5"/>
        <v>0</v>
      </c>
      <c r="T161" s="314">
        <f>IF(M161&lt;&gt;ฐาน!$M$45,IF(S161&lt;&gt;"",S161+R161,0),0)</f>
        <v>0</v>
      </c>
      <c r="U161" s="311">
        <f>IF(M161&lt;&gt;ฐาน!$M$45,IF(S161=0,J161+T161,O161),J161)</f>
        <v>0</v>
      </c>
      <c r="V161" s="98"/>
    </row>
    <row r="162" spans="1:22" x14ac:dyDescent="0.35">
      <c r="A162" s="93">
        <v>154</v>
      </c>
      <c r="B162" s="84"/>
      <c r="C162" s="85"/>
      <c r="D162" s="91"/>
      <c r="E162" s="89"/>
      <c r="F162" s="88"/>
      <c r="G162" s="91"/>
      <c r="H162" s="91"/>
      <c r="I162" s="88"/>
      <c r="J162" s="92"/>
      <c r="K162" s="212"/>
      <c r="L162" s="308" t="str">
        <f>IF(K162&lt;&gt;"",INDEX(ฐาน!$J$4:$M$44,MATCH(INT(K162),ฐาน!$J$4:$J$44,0),2),"")</f>
        <v/>
      </c>
      <c r="M162" s="309" t="str">
        <f>IF(L162&lt;&gt;"",INDEX(ฐาน!$J$4:$M$45,MATCH(L162,ฐาน!$K$4:$K$45,0),4),"")</f>
        <v/>
      </c>
      <c r="N162" s="310" t="str">
        <f>IF(I162&lt;&gt;"",INDEX(ฐาน!$A$4:$F$9,MATCH(I162,ฐาน!$A$4:$A$9,0),IF(J162&gt;=INDEX(ฐาน!$A$4:$F$9,MATCH(I162,ฐาน!$A$4:$A$9,0),3),6,5)),"")</f>
        <v/>
      </c>
      <c r="O162" s="311" t="str">
        <f>IF(I162&lt;&gt;"",IF(J162&gt;=INDEX(ฐาน!$A$4:$G$9,MATCH(I162,ฐาน!$A$4:$A$9,0),4),INDEX(ฐาน!$A$4:$G$9,MATCH(I162,ฐาน!$A$4:$A$9,0),7),INDEX(ฐาน!$A$4:$G$9,MATCH(I162,ฐาน!$A$4:$A$9,0),4)),"")</f>
        <v/>
      </c>
      <c r="P162" s="312">
        <f>IF(M162&lt;&gt;ฐาน!$M$45,IF(L162&lt;&gt;"",($L162*$N162/100),0),0)</f>
        <v>0</v>
      </c>
      <c r="Q162" s="311">
        <f>IF(M162&lt;&gt;ฐาน!$M$45,IF(L162&lt;&gt;"",ROUNDUP(($L162*$N162/100),-1),0),0)</f>
        <v>0</v>
      </c>
      <c r="R162" s="311">
        <f t="shared" si="4"/>
        <v>0</v>
      </c>
      <c r="S162" s="313">
        <f t="shared" si="5"/>
        <v>0</v>
      </c>
      <c r="T162" s="314">
        <f>IF(M162&lt;&gt;ฐาน!$M$45,IF(S162&lt;&gt;"",S162+R162,0),0)</f>
        <v>0</v>
      </c>
      <c r="U162" s="311">
        <f>IF(M162&lt;&gt;ฐาน!$M$45,IF(S162=0,J162+T162,O162),J162)</f>
        <v>0</v>
      </c>
      <c r="V162" s="98"/>
    </row>
    <row r="163" spans="1:22" x14ac:dyDescent="0.35">
      <c r="A163" s="93">
        <v>155</v>
      </c>
      <c r="B163" s="84"/>
      <c r="C163" s="85"/>
      <c r="D163" s="91"/>
      <c r="E163" s="89"/>
      <c r="F163" s="88"/>
      <c r="G163" s="91"/>
      <c r="H163" s="91"/>
      <c r="I163" s="88"/>
      <c r="J163" s="92"/>
      <c r="K163" s="212"/>
      <c r="L163" s="308" t="str">
        <f>IF(K163&lt;&gt;"",INDEX(ฐาน!$J$4:$M$44,MATCH(INT(K163),ฐาน!$J$4:$J$44,0),2),"")</f>
        <v/>
      </c>
      <c r="M163" s="309" t="str">
        <f>IF(L163&lt;&gt;"",INDEX(ฐาน!$J$4:$M$45,MATCH(L163,ฐาน!$K$4:$K$45,0),4),"")</f>
        <v/>
      </c>
      <c r="N163" s="310" t="str">
        <f>IF(I163&lt;&gt;"",INDEX(ฐาน!$A$4:$F$9,MATCH(I163,ฐาน!$A$4:$A$9,0),IF(J163&gt;=INDEX(ฐาน!$A$4:$F$9,MATCH(I163,ฐาน!$A$4:$A$9,0),3),6,5)),"")</f>
        <v/>
      </c>
      <c r="O163" s="311" t="str">
        <f>IF(I163&lt;&gt;"",IF(J163&gt;=INDEX(ฐาน!$A$4:$G$9,MATCH(I163,ฐาน!$A$4:$A$9,0),4),INDEX(ฐาน!$A$4:$G$9,MATCH(I163,ฐาน!$A$4:$A$9,0),7),INDEX(ฐาน!$A$4:$G$9,MATCH(I163,ฐาน!$A$4:$A$9,0),4)),"")</f>
        <v/>
      </c>
      <c r="P163" s="312">
        <f>IF(M163&lt;&gt;ฐาน!$M$45,IF(L163&lt;&gt;"",($L163*$N163/100),0),0)</f>
        <v>0</v>
      </c>
      <c r="Q163" s="311">
        <f>IF(M163&lt;&gt;ฐาน!$M$45,IF(L163&lt;&gt;"",ROUNDUP(($L163*$N163/100),-1),0),0)</f>
        <v>0</v>
      </c>
      <c r="R163" s="311">
        <f t="shared" si="4"/>
        <v>0</v>
      </c>
      <c r="S163" s="313">
        <f t="shared" si="5"/>
        <v>0</v>
      </c>
      <c r="T163" s="314">
        <f>IF(M163&lt;&gt;ฐาน!$M$45,IF(S163&lt;&gt;"",S163+R163,0),0)</f>
        <v>0</v>
      </c>
      <c r="U163" s="311">
        <f>IF(M163&lt;&gt;ฐาน!$M$45,IF(S163=0,J163+T163,O163),J163)</f>
        <v>0</v>
      </c>
      <c r="V163" s="98"/>
    </row>
    <row r="164" spans="1:22" x14ac:dyDescent="0.35">
      <c r="A164" s="93">
        <v>156</v>
      </c>
      <c r="B164" s="84"/>
      <c r="C164" s="85"/>
      <c r="D164" s="91"/>
      <c r="E164" s="89"/>
      <c r="F164" s="88"/>
      <c r="G164" s="91"/>
      <c r="H164" s="91"/>
      <c r="I164" s="88"/>
      <c r="J164" s="94"/>
      <c r="K164" s="212"/>
      <c r="L164" s="308" t="str">
        <f>IF(K164&lt;&gt;"",INDEX(ฐาน!$J$4:$M$44,MATCH(INT(K164),ฐาน!$J$4:$J$44,0),2),"")</f>
        <v/>
      </c>
      <c r="M164" s="309" t="str">
        <f>IF(L164&lt;&gt;"",INDEX(ฐาน!$J$4:$M$45,MATCH(L164,ฐาน!$K$4:$K$45,0),4),"")</f>
        <v/>
      </c>
      <c r="N164" s="310" t="str">
        <f>IF(I164&lt;&gt;"",INDEX(ฐาน!$A$4:$F$9,MATCH(I164,ฐาน!$A$4:$A$9,0),IF(J164&gt;=INDEX(ฐาน!$A$4:$F$9,MATCH(I164,ฐาน!$A$4:$A$9,0),3),6,5)),"")</f>
        <v/>
      </c>
      <c r="O164" s="311" t="str">
        <f>IF(I164&lt;&gt;"",IF(J164&gt;=INDEX(ฐาน!$A$4:$G$9,MATCH(I164,ฐาน!$A$4:$A$9,0),4),INDEX(ฐาน!$A$4:$G$9,MATCH(I164,ฐาน!$A$4:$A$9,0),7),INDEX(ฐาน!$A$4:$G$9,MATCH(I164,ฐาน!$A$4:$A$9,0),4)),"")</f>
        <v/>
      </c>
      <c r="P164" s="312">
        <f>IF(M164&lt;&gt;ฐาน!$M$45,IF(L164&lt;&gt;"",($L164*$N164/100),0),0)</f>
        <v>0</v>
      </c>
      <c r="Q164" s="311">
        <f>IF(M164&lt;&gt;ฐาน!$M$45,IF(L164&lt;&gt;"",ROUNDUP(($L164*$N164/100),-1),0),0)</f>
        <v>0</v>
      </c>
      <c r="R164" s="311">
        <f t="shared" si="4"/>
        <v>0</v>
      </c>
      <c r="S164" s="313">
        <f t="shared" si="5"/>
        <v>0</v>
      </c>
      <c r="T164" s="314">
        <f>IF(M164&lt;&gt;ฐาน!$M$45,IF(S164&lt;&gt;"",S164+R164,0),0)</f>
        <v>0</v>
      </c>
      <c r="U164" s="311">
        <f>IF(M164&lt;&gt;ฐาน!$M$45,IF(S164=0,J164+T164,O164),J164)</f>
        <v>0</v>
      </c>
      <c r="V164" s="98"/>
    </row>
    <row r="165" spans="1:22" x14ac:dyDescent="0.35">
      <c r="A165" s="93">
        <v>157</v>
      </c>
      <c r="B165" s="97"/>
      <c r="C165" s="98"/>
      <c r="D165" s="91"/>
      <c r="E165" s="89"/>
      <c r="F165" s="88"/>
      <c r="G165" s="91"/>
      <c r="H165" s="91"/>
      <c r="I165" s="88"/>
      <c r="J165" s="92"/>
      <c r="K165" s="212"/>
      <c r="L165" s="308" t="str">
        <f>IF(K165&lt;&gt;"",INDEX(ฐาน!$J$4:$M$44,MATCH(INT(K165),ฐาน!$J$4:$J$44,0),2),"")</f>
        <v/>
      </c>
      <c r="M165" s="309" t="str">
        <f>IF(L165&lt;&gt;"",INDEX(ฐาน!$J$4:$M$45,MATCH(L165,ฐาน!$K$4:$K$45,0),4),"")</f>
        <v/>
      </c>
      <c r="N165" s="310" t="str">
        <f>IF(I165&lt;&gt;"",INDEX(ฐาน!$A$4:$F$9,MATCH(I165,ฐาน!$A$4:$A$9,0),IF(J165&gt;=INDEX(ฐาน!$A$4:$F$9,MATCH(I165,ฐาน!$A$4:$A$9,0),3),6,5)),"")</f>
        <v/>
      </c>
      <c r="O165" s="311" t="str">
        <f>IF(I165&lt;&gt;"",IF(J165&gt;=INDEX(ฐาน!$A$4:$G$9,MATCH(I165,ฐาน!$A$4:$A$9,0),4),INDEX(ฐาน!$A$4:$G$9,MATCH(I165,ฐาน!$A$4:$A$9,0),7),INDEX(ฐาน!$A$4:$G$9,MATCH(I165,ฐาน!$A$4:$A$9,0),4)),"")</f>
        <v/>
      </c>
      <c r="P165" s="312">
        <f>IF(M165&lt;&gt;ฐาน!$M$45,IF(L165&lt;&gt;"",($L165*$N165/100),0),0)</f>
        <v>0</v>
      </c>
      <c r="Q165" s="311">
        <f>IF(M165&lt;&gt;ฐาน!$M$45,IF(L165&lt;&gt;"",ROUNDUP(($L165*$N165/100),-1),0),0)</f>
        <v>0</v>
      </c>
      <c r="R165" s="311">
        <f t="shared" si="4"/>
        <v>0</v>
      </c>
      <c r="S165" s="313">
        <f t="shared" si="5"/>
        <v>0</v>
      </c>
      <c r="T165" s="314">
        <f>IF(M165&lt;&gt;ฐาน!$M$45,IF(S165&lt;&gt;"",S165+R165,0),0)</f>
        <v>0</v>
      </c>
      <c r="U165" s="311">
        <f>IF(M165&lt;&gt;ฐาน!$M$45,IF(S165=0,J165+T165,O165),J165)</f>
        <v>0</v>
      </c>
      <c r="V165" s="98"/>
    </row>
    <row r="166" spans="1:22" x14ac:dyDescent="0.35">
      <c r="A166" s="93">
        <v>158</v>
      </c>
      <c r="B166" s="84"/>
      <c r="C166" s="85"/>
      <c r="D166" s="91"/>
      <c r="E166" s="89"/>
      <c r="F166" s="88"/>
      <c r="G166" s="91"/>
      <c r="H166" s="91"/>
      <c r="I166" s="88"/>
      <c r="J166" s="94"/>
      <c r="K166" s="212"/>
      <c r="L166" s="308" t="str">
        <f>IF(K166&lt;&gt;"",INDEX(ฐาน!$J$4:$M$44,MATCH(INT(K166),ฐาน!$J$4:$J$44,0),2),"")</f>
        <v/>
      </c>
      <c r="M166" s="309" t="str">
        <f>IF(L166&lt;&gt;"",INDEX(ฐาน!$J$4:$M$45,MATCH(L166,ฐาน!$K$4:$K$45,0),4),"")</f>
        <v/>
      </c>
      <c r="N166" s="310" t="str">
        <f>IF(I166&lt;&gt;"",INDEX(ฐาน!$A$4:$F$9,MATCH(I166,ฐาน!$A$4:$A$9,0),IF(J166&gt;=INDEX(ฐาน!$A$4:$F$9,MATCH(I166,ฐาน!$A$4:$A$9,0),3),6,5)),"")</f>
        <v/>
      </c>
      <c r="O166" s="311" t="str">
        <f>IF(I166&lt;&gt;"",IF(J166&gt;=INDEX(ฐาน!$A$4:$G$9,MATCH(I166,ฐาน!$A$4:$A$9,0),4),INDEX(ฐาน!$A$4:$G$9,MATCH(I166,ฐาน!$A$4:$A$9,0),7),INDEX(ฐาน!$A$4:$G$9,MATCH(I166,ฐาน!$A$4:$A$9,0),4)),"")</f>
        <v/>
      </c>
      <c r="P166" s="312">
        <f>IF(M166&lt;&gt;ฐาน!$M$45,IF(L166&lt;&gt;"",($L166*$N166/100),0),0)</f>
        <v>0</v>
      </c>
      <c r="Q166" s="311">
        <f>IF(M166&lt;&gt;ฐาน!$M$45,IF(L166&lt;&gt;"",ROUNDUP(($L166*$N166/100),-1),0),0)</f>
        <v>0</v>
      </c>
      <c r="R166" s="311">
        <f t="shared" si="4"/>
        <v>0</v>
      </c>
      <c r="S166" s="313">
        <f t="shared" si="5"/>
        <v>0</v>
      </c>
      <c r="T166" s="314">
        <f>IF(M166&lt;&gt;ฐาน!$M$45,IF(S166&lt;&gt;"",S166+R166,0),0)</f>
        <v>0</v>
      </c>
      <c r="U166" s="311">
        <f>IF(M166&lt;&gt;ฐาน!$M$45,IF(S166=0,J166+T166,O166),J166)</f>
        <v>0</v>
      </c>
      <c r="V166" s="98"/>
    </row>
    <row r="167" spans="1:22" x14ac:dyDescent="0.35">
      <c r="A167" s="93">
        <v>159</v>
      </c>
      <c r="B167" s="97"/>
      <c r="C167" s="96"/>
      <c r="D167" s="91"/>
      <c r="E167" s="89"/>
      <c r="F167" s="88"/>
      <c r="G167" s="91"/>
      <c r="H167" s="91"/>
      <c r="I167" s="88"/>
      <c r="J167" s="92"/>
      <c r="K167" s="212"/>
      <c r="L167" s="308" t="str">
        <f>IF(K167&lt;&gt;"",INDEX(ฐาน!$J$4:$M$44,MATCH(INT(K167),ฐาน!$J$4:$J$44,0),2),"")</f>
        <v/>
      </c>
      <c r="M167" s="309" t="str">
        <f>IF(L167&lt;&gt;"",INDEX(ฐาน!$J$4:$M$45,MATCH(L167,ฐาน!$K$4:$K$45,0),4),"")</f>
        <v/>
      </c>
      <c r="N167" s="310" t="str">
        <f>IF(I167&lt;&gt;"",INDEX(ฐาน!$A$4:$F$9,MATCH(I167,ฐาน!$A$4:$A$9,0),IF(J167&gt;=INDEX(ฐาน!$A$4:$F$9,MATCH(I167,ฐาน!$A$4:$A$9,0),3),6,5)),"")</f>
        <v/>
      </c>
      <c r="O167" s="311" t="str">
        <f>IF(I167&lt;&gt;"",IF(J167&gt;=INDEX(ฐาน!$A$4:$G$9,MATCH(I167,ฐาน!$A$4:$A$9,0),4),INDEX(ฐาน!$A$4:$G$9,MATCH(I167,ฐาน!$A$4:$A$9,0),7),INDEX(ฐาน!$A$4:$G$9,MATCH(I167,ฐาน!$A$4:$A$9,0),4)),"")</f>
        <v/>
      </c>
      <c r="P167" s="312">
        <f>IF(M167&lt;&gt;ฐาน!$M$45,IF(L167&lt;&gt;"",($L167*$N167/100),0),0)</f>
        <v>0</v>
      </c>
      <c r="Q167" s="311">
        <f>IF(M167&lt;&gt;ฐาน!$M$45,IF(L167&lt;&gt;"",ROUNDUP(($L167*$N167/100),-1),0),0)</f>
        <v>0</v>
      </c>
      <c r="R167" s="311">
        <f t="shared" si="4"/>
        <v>0</v>
      </c>
      <c r="S167" s="313">
        <f t="shared" si="5"/>
        <v>0</v>
      </c>
      <c r="T167" s="314">
        <f>IF(M167&lt;&gt;ฐาน!$M$45,IF(S167&lt;&gt;"",S167+R167,0),0)</f>
        <v>0</v>
      </c>
      <c r="U167" s="311">
        <f>IF(M167&lt;&gt;ฐาน!$M$45,IF(S167=0,J167+T167,O167),J167)</f>
        <v>0</v>
      </c>
      <c r="V167" s="98"/>
    </row>
    <row r="168" spans="1:22" x14ac:dyDescent="0.35">
      <c r="A168" s="93">
        <v>160</v>
      </c>
      <c r="B168" s="97"/>
      <c r="C168" s="96"/>
      <c r="D168" s="91"/>
      <c r="E168" s="89"/>
      <c r="F168" s="88"/>
      <c r="G168" s="91"/>
      <c r="H168" s="91"/>
      <c r="I168" s="88"/>
      <c r="J168" s="94"/>
      <c r="K168" s="212"/>
      <c r="L168" s="308" t="str">
        <f>IF(K168&lt;&gt;"",INDEX(ฐาน!$J$4:$M$44,MATCH(INT(K168),ฐาน!$J$4:$J$44,0),2),"")</f>
        <v/>
      </c>
      <c r="M168" s="309" t="str">
        <f>IF(L168&lt;&gt;"",INDEX(ฐาน!$J$4:$M$45,MATCH(L168,ฐาน!$K$4:$K$45,0),4),"")</f>
        <v/>
      </c>
      <c r="N168" s="310" t="str">
        <f>IF(I168&lt;&gt;"",INDEX(ฐาน!$A$4:$F$9,MATCH(I168,ฐาน!$A$4:$A$9,0),IF(J168&gt;=INDEX(ฐาน!$A$4:$F$9,MATCH(I168,ฐาน!$A$4:$A$9,0),3),6,5)),"")</f>
        <v/>
      </c>
      <c r="O168" s="311" t="str">
        <f>IF(I168&lt;&gt;"",IF(J168&gt;=INDEX(ฐาน!$A$4:$G$9,MATCH(I168,ฐาน!$A$4:$A$9,0),4),INDEX(ฐาน!$A$4:$G$9,MATCH(I168,ฐาน!$A$4:$A$9,0),7),INDEX(ฐาน!$A$4:$G$9,MATCH(I168,ฐาน!$A$4:$A$9,0),4)),"")</f>
        <v/>
      </c>
      <c r="P168" s="312">
        <f>IF(M168&lt;&gt;ฐาน!$M$45,IF(L168&lt;&gt;"",($L168*$N168/100),0),0)</f>
        <v>0</v>
      </c>
      <c r="Q168" s="311">
        <f>IF(M168&lt;&gt;ฐาน!$M$45,IF(L168&lt;&gt;"",ROUNDUP(($L168*$N168/100),-1),0),0)</f>
        <v>0</v>
      </c>
      <c r="R168" s="311">
        <f t="shared" si="4"/>
        <v>0</v>
      </c>
      <c r="S168" s="313">
        <f t="shared" si="5"/>
        <v>0</v>
      </c>
      <c r="T168" s="314">
        <f>IF(M168&lt;&gt;ฐาน!$M$45,IF(S168&lt;&gt;"",S168+R168,0),0)</f>
        <v>0</v>
      </c>
      <c r="U168" s="311">
        <f>IF(M168&lt;&gt;ฐาน!$M$45,IF(S168=0,J168+T168,O168),J168)</f>
        <v>0</v>
      </c>
      <c r="V168" s="98"/>
    </row>
    <row r="169" spans="1:22" x14ac:dyDescent="0.35">
      <c r="A169" s="93">
        <v>161</v>
      </c>
      <c r="B169" s="84"/>
      <c r="C169" s="85"/>
      <c r="D169" s="91"/>
      <c r="E169" s="89"/>
      <c r="F169" s="88"/>
      <c r="G169" s="91"/>
      <c r="H169" s="91"/>
      <c r="I169" s="88"/>
      <c r="J169" s="94"/>
      <c r="K169" s="212"/>
      <c r="L169" s="308" t="str">
        <f>IF(K169&lt;&gt;"",INDEX(ฐาน!$J$4:$M$44,MATCH(INT(K169),ฐาน!$J$4:$J$44,0),2),"")</f>
        <v/>
      </c>
      <c r="M169" s="309" t="str">
        <f>IF(L169&lt;&gt;"",INDEX(ฐาน!$J$4:$M$45,MATCH(L169,ฐาน!$K$4:$K$45,0),4),"")</f>
        <v/>
      </c>
      <c r="N169" s="310" t="str">
        <f>IF(I169&lt;&gt;"",INDEX(ฐาน!$A$4:$F$9,MATCH(I169,ฐาน!$A$4:$A$9,0),IF(J169&gt;=INDEX(ฐาน!$A$4:$F$9,MATCH(I169,ฐาน!$A$4:$A$9,0),3),6,5)),"")</f>
        <v/>
      </c>
      <c r="O169" s="311" t="str">
        <f>IF(I169&lt;&gt;"",IF(J169&gt;=INDEX(ฐาน!$A$4:$G$9,MATCH(I169,ฐาน!$A$4:$A$9,0),4),INDEX(ฐาน!$A$4:$G$9,MATCH(I169,ฐาน!$A$4:$A$9,0),7),INDEX(ฐาน!$A$4:$G$9,MATCH(I169,ฐาน!$A$4:$A$9,0),4)),"")</f>
        <v/>
      </c>
      <c r="P169" s="312">
        <f>IF(M169&lt;&gt;ฐาน!$M$45,IF(L169&lt;&gt;"",($L169*$N169/100),0),0)</f>
        <v>0</v>
      </c>
      <c r="Q169" s="311">
        <f>IF(M169&lt;&gt;ฐาน!$M$45,IF(L169&lt;&gt;"",ROUNDUP(($L169*$N169/100),-1),0),0)</f>
        <v>0</v>
      </c>
      <c r="R169" s="311">
        <f t="shared" si="4"/>
        <v>0</v>
      </c>
      <c r="S169" s="313">
        <f t="shared" si="5"/>
        <v>0</v>
      </c>
      <c r="T169" s="314">
        <f>IF(M169&lt;&gt;ฐาน!$M$45,IF(S169&lt;&gt;"",S169+R169,0),0)</f>
        <v>0</v>
      </c>
      <c r="U169" s="311">
        <f>IF(M169&lt;&gt;ฐาน!$M$45,IF(S169=0,J169+T169,O169),J169)</f>
        <v>0</v>
      </c>
      <c r="V169" s="98"/>
    </row>
    <row r="170" spans="1:22" x14ac:dyDescent="0.35">
      <c r="A170" s="93">
        <v>162</v>
      </c>
      <c r="B170" s="84"/>
      <c r="C170" s="85"/>
      <c r="D170" s="91"/>
      <c r="E170" s="89"/>
      <c r="F170" s="88"/>
      <c r="G170" s="91"/>
      <c r="H170" s="91"/>
      <c r="I170" s="88"/>
      <c r="J170" s="92"/>
      <c r="K170" s="212"/>
      <c r="L170" s="308" t="str">
        <f>IF(K170&lt;&gt;"",INDEX(ฐาน!$J$4:$M$44,MATCH(INT(K170),ฐาน!$J$4:$J$44,0),2),"")</f>
        <v/>
      </c>
      <c r="M170" s="309" t="str">
        <f>IF(L170&lt;&gt;"",INDEX(ฐาน!$J$4:$M$45,MATCH(L170,ฐาน!$K$4:$K$45,0),4),"")</f>
        <v/>
      </c>
      <c r="N170" s="310" t="str">
        <f>IF(I170&lt;&gt;"",INDEX(ฐาน!$A$4:$F$9,MATCH(I170,ฐาน!$A$4:$A$9,0),IF(J170&gt;=INDEX(ฐาน!$A$4:$F$9,MATCH(I170,ฐาน!$A$4:$A$9,0),3),6,5)),"")</f>
        <v/>
      </c>
      <c r="O170" s="311" t="str">
        <f>IF(I170&lt;&gt;"",IF(J170&gt;=INDEX(ฐาน!$A$4:$G$9,MATCH(I170,ฐาน!$A$4:$A$9,0),4),INDEX(ฐาน!$A$4:$G$9,MATCH(I170,ฐาน!$A$4:$A$9,0),7),INDEX(ฐาน!$A$4:$G$9,MATCH(I170,ฐาน!$A$4:$A$9,0),4)),"")</f>
        <v/>
      </c>
      <c r="P170" s="312">
        <f>IF(M170&lt;&gt;ฐาน!$M$45,IF(L170&lt;&gt;"",($L170*$N170/100),0),0)</f>
        <v>0</v>
      </c>
      <c r="Q170" s="311">
        <f>IF(M170&lt;&gt;ฐาน!$M$45,IF(L170&lt;&gt;"",ROUNDUP(($L170*$N170/100),-1),0),0)</f>
        <v>0</v>
      </c>
      <c r="R170" s="311">
        <f t="shared" si="4"/>
        <v>0</v>
      </c>
      <c r="S170" s="313">
        <f t="shared" si="5"/>
        <v>0</v>
      </c>
      <c r="T170" s="314">
        <f>IF(M170&lt;&gt;ฐาน!$M$45,IF(S170&lt;&gt;"",S170+R170,0),0)</f>
        <v>0</v>
      </c>
      <c r="U170" s="311">
        <f>IF(M170&lt;&gt;ฐาน!$M$45,IF(S170=0,J170+T170,O170),J170)</f>
        <v>0</v>
      </c>
      <c r="V170" s="98"/>
    </row>
    <row r="171" spans="1:22" x14ac:dyDescent="0.35">
      <c r="A171" s="93">
        <v>163</v>
      </c>
      <c r="B171" s="84"/>
      <c r="C171" s="85"/>
      <c r="D171" s="91"/>
      <c r="E171" s="89"/>
      <c r="F171" s="88"/>
      <c r="G171" s="91"/>
      <c r="H171" s="91"/>
      <c r="I171" s="88"/>
      <c r="J171" s="92"/>
      <c r="K171" s="212"/>
      <c r="L171" s="308" t="str">
        <f>IF(K171&lt;&gt;"",INDEX(ฐาน!$J$4:$M$44,MATCH(INT(K171),ฐาน!$J$4:$J$44,0),2),"")</f>
        <v/>
      </c>
      <c r="M171" s="309" t="str">
        <f>IF(L171&lt;&gt;"",INDEX(ฐาน!$J$4:$M$45,MATCH(L171,ฐาน!$K$4:$K$45,0),4),"")</f>
        <v/>
      </c>
      <c r="N171" s="310" t="str">
        <f>IF(I171&lt;&gt;"",INDEX(ฐาน!$A$4:$F$9,MATCH(I171,ฐาน!$A$4:$A$9,0),IF(J171&gt;=INDEX(ฐาน!$A$4:$F$9,MATCH(I171,ฐาน!$A$4:$A$9,0),3),6,5)),"")</f>
        <v/>
      </c>
      <c r="O171" s="311" t="str">
        <f>IF(I171&lt;&gt;"",IF(J171&gt;=INDEX(ฐาน!$A$4:$G$9,MATCH(I171,ฐาน!$A$4:$A$9,0),4),INDEX(ฐาน!$A$4:$G$9,MATCH(I171,ฐาน!$A$4:$A$9,0),7),INDEX(ฐาน!$A$4:$G$9,MATCH(I171,ฐาน!$A$4:$A$9,0),4)),"")</f>
        <v/>
      </c>
      <c r="P171" s="312">
        <f>IF(M171&lt;&gt;ฐาน!$M$45,IF(L171&lt;&gt;"",($L171*$N171/100),0),0)</f>
        <v>0</v>
      </c>
      <c r="Q171" s="311">
        <f>IF(M171&lt;&gt;ฐาน!$M$45,IF(L171&lt;&gt;"",ROUNDUP(($L171*$N171/100),-1),0),0)</f>
        <v>0</v>
      </c>
      <c r="R171" s="311">
        <f t="shared" si="4"/>
        <v>0</v>
      </c>
      <c r="S171" s="313">
        <f t="shared" si="5"/>
        <v>0</v>
      </c>
      <c r="T171" s="314">
        <f>IF(M171&lt;&gt;ฐาน!$M$45,IF(S171&lt;&gt;"",S171+R171,0),0)</f>
        <v>0</v>
      </c>
      <c r="U171" s="311">
        <f>IF(M171&lt;&gt;ฐาน!$M$45,IF(S171=0,J171+T171,O171),J171)</f>
        <v>0</v>
      </c>
      <c r="V171" s="98"/>
    </row>
    <row r="172" spans="1:22" x14ac:dyDescent="0.35">
      <c r="A172" s="93">
        <v>164</v>
      </c>
      <c r="B172" s="84"/>
      <c r="C172" s="85"/>
      <c r="D172" s="91"/>
      <c r="E172" s="89"/>
      <c r="F172" s="88"/>
      <c r="G172" s="91"/>
      <c r="H172" s="91"/>
      <c r="I172" s="88"/>
      <c r="J172" s="94"/>
      <c r="K172" s="212"/>
      <c r="L172" s="308" t="str">
        <f>IF(K172&lt;&gt;"",INDEX(ฐาน!$J$4:$M$44,MATCH(INT(K172),ฐาน!$J$4:$J$44,0),2),"")</f>
        <v/>
      </c>
      <c r="M172" s="309" t="str">
        <f>IF(L172&lt;&gt;"",INDEX(ฐาน!$J$4:$M$45,MATCH(L172,ฐาน!$K$4:$K$45,0),4),"")</f>
        <v/>
      </c>
      <c r="N172" s="310" t="str">
        <f>IF(I172&lt;&gt;"",INDEX(ฐาน!$A$4:$F$9,MATCH(I172,ฐาน!$A$4:$A$9,0),IF(J172&gt;=INDEX(ฐาน!$A$4:$F$9,MATCH(I172,ฐาน!$A$4:$A$9,0),3),6,5)),"")</f>
        <v/>
      </c>
      <c r="O172" s="311" t="str">
        <f>IF(I172&lt;&gt;"",IF(J172&gt;=INDEX(ฐาน!$A$4:$G$9,MATCH(I172,ฐาน!$A$4:$A$9,0),4),INDEX(ฐาน!$A$4:$G$9,MATCH(I172,ฐาน!$A$4:$A$9,0),7),INDEX(ฐาน!$A$4:$G$9,MATCH(I172,ฐาน!$A$4:$A$9,0),4)),"")</f>
        <v/>
      </c>
      <c r="P172" s="312">
        <f>IF(M172&lt;&gt;ฐาน!$M$45,IF(L172&lt;&gt;"",($L172*$N172/100),0),0)</f>
        <v>0</v>
      </c>
      <c r="Q172" s="311">
        <f>IF(M172&lt;&gt;ฐาน!$M$45,IF(L172&lt;&gt;"",ROUNDUP(($L172*$N172/100),-1),0),0)</f>
        <v>0</v>
      </c>
      <c r="R172" s="311">
        <f t="shared" si="4"/>
        <v>0</v>
      </c>
      <c r="S172" s="313">
        <f t="shared" si="5"/>
        <v>0</v>
      </c>
      <c r="T172" s="314">
        <f>IF(M172&lt;&gt;ฐาน!$M$45,IF(S172&lt;&gt;"",S172+R172,0),0)</f>
        <v>0</v>
      </c>
      <c r="U172" s="311">
        <f>IF(M172&lt;&gt;ฐาน!$M$45,IF(S172=0,J172+T172,O172),J172)</f>
        <v>0</v>
      </c>
      <c r="V172" s="98"/>
    </row>
    <row r="173" spans="1:22" x14ac:dyDescent="0.35">
      <c r="A173" s="93">
        <v>165</v>
      </c>
      <c r="B173" s="84"/>
      <c r="C173" s="85"/>
      <c r="D173" s="91"/>
      <c r="E173" s="89"/>
      <c r="F173" s="88"/>
      <c r="G173" s="91"/>
      <c r="H173" s="91"/>
      <c r="I173" s="88"/>
      <c r="J173" s="92"/>
      <c r="K173" s="212"/>
      <c r="L173" s="308" t="str">
        <f>IF(K173&lt;&gt;"",INDEX(ฐาน!$J$4:$M$44,MATCH(INT(K173),ฐาน!$J$4:$J$44,0),2),"")</f>
        <v/>
      </c>
      <c r="M173" s="309" t="str">
        <f>IF(L173&lt;&gt;"",INDEX(ฐาน!$J$4:$M$45,MATCH(L173,ฐาน!$K$4:$K$45,0),4),"")</f>
        <v/>
      </c>
      <c r="N173" s="310" t="str">
        <f>IF(I173&lt;&gt;"",INDEX(ฐาน!$A$4:$F$9,MATCH(I173,ฐาน!$A$4:$A$9,0),IF(J173&gt;=INDEX(ฐาน!$A$4:$F$9,MATCH(I173,ฐาน!$A$4:$A$9,0),3),6,5)),"")</f>
        <v/>
      </c>
      <c r="O173" s="311" t="str">
        <f>IF(I173&lt;&gt;"",IF(J173&gt;=INDEX(ฐาน!$A$4:$G$9,MATCH(I173,ฐาน!$A$4:$A$9,0),4),INDEX(ฐาน!$A$4:$G$9,MATCH(I173,ฐาน!$A$4:$A$9,0),7),INDEX(ฐาน!$A$4:$G$9,MATCH(I173,ฐาน!$A$4:$A$9,0),4)),"")</f>
        <v/>
      </c>
      <c r="P173" s="312">
        <f>IF(M173&lt;&gt;ฐาน!$M$45,IF(L173&lt;&gt;"",($L173*$N173/100),0),0)</f>
        <v>0</v>
      </c>
      <c r="Q173" s="311">
        <f>IF(M173&lt;&gt;ฐาน!$M$45,IF(L173&lt;&gt;"",ROUNDUP(($L173*$N173/100),-1),0),0)</f>
        <v>0</v>
      </c>
      <c r="R173" s="311">
        <f t="shared" si="4"/>
        <v>0</v>
      </c>
      <c r="S173" s="313">
        <f t="shared" si="5"/>
        <v>0</v>
      </c>
      <c r="T173" s="314">
        <f>IF(M173&lt;&gt;ฐาน!$M$45,IF(S173&lt;&gt;"",S173+R173,0),0)</f>
        <v>0</v>
      </c>
      <c r="U173" s="311">
        <f>IF(M173&lt;&gt;ฐาน!$M$45,IF(S173=0,J173+T173,O173),J173)</f>
        <v>0</v>
      </c>
      <c r="V173" s="98"/>
    </row>
    <row r="174" spans="1:22" x14ac:dyDescent="0.35">
      <c r="A174" s="93">
        <v>166</v>
      </c>
      <c r="B174" s="84"/>
      <c r="C174" s="85"/>
      <c r="D174" s="91"/>
      <c r="E174" s="89"/>
      <c r="F174" s="88"/>
      <c r="G174" s="91"/>
      <c r="H174" s="91"/>
      <c r="I174" s="88"/>
      <c r="J174" s="94"/>
      <c r="K174" s="212"/>
      <c r="L174" s="308" t="str">
        <f>IF(K174&lt;&gt;"",INDEX(ฐาน!$J$4:$M$44,MATCH(INT(K174),ฐาน!$J$4:$J$44,0),2),"")</f>
        <v/>
      </c>
      <c r="M174" s="309" t="str">
        <f>IF(L174&lt;&gt;"",INDEX(ฐาน!$J$4:$M$45,MATCH(L174,ฐาน!$K$4:$K$45,0),4),"")</f>
        <v/>
      </c>
      <c r="N174" s="310" t="str">
        <f>IF(I174&lt;&gt;"",INDEX(ฐาน!$A$4:$F$9,MATCH(I174,ฐาน!$A$4:$A$9,0),IF(J174&gt;=INDEX(ฐาน!$A$4:$F$9,MATCH(I174,ฐาน!$A$4:$A$9,0),3),6,5)),"")</f>
        <v/>
      </c>
      <c r="O174" s="311" t="str">
        <f>IF(I174&lt;&gt;"",IF(J174&gt;=INDEX(ฐาน!$A$4:$G$9,MATCH(I174,ฐาน!$A$4:$A$9,0),4),INDEX(ฐาน!$A$4:$G$9,MATCH(I174,ฐาน!$A$4:$A$9,0),7),INDEX(ฐาน!$A$4:$G$9,MATCH(I174,ฐาน!$A$4:$A$9,0),4)),"")</f>
        <v/>
      </c>
      <c r="P174" s="312">
        <f>IF(M174&lt;&gt;ฐาน!$M$45,IF(L174&lt;&gt;"",($L174*$N174/100),0),0)</f>
        <v>0</v>
      </c>
      <c r="Q174" s="311">
        <f>IF(M174&lt;&gt;ฐาน!$M$45,IF(L174&lt;&gt;"",ROUNDUP(($L174*$N174/100),-1),0),0)</f>
        <v>0</v>
      </c>
      <c r="R174" s="311">
        <f t="shared" si="4"/>
        <v>0</v>
      </c>
      <c r="S174" s="313">
        <f t="shared" si="5"/>
        <v>0</v>
      </c>
      <c r="T174" s="314">
        <f>IF(M174&lt;&gt;ฐาน!$M$45,IF(S174&lt;&gt;"",S174+R174,0),0)</f>
        <v>0</v>
      </c>
      <c r="U174" s="311">
        <f>IF(M174&lt;&gt;ฐาน!$M$45,IF(S174=0,J174+T174,O174),J174)</f>
        <v>0</v>
      </c>
      <c r="V174" s="98"/>
    </row>
    <row r="175" spans="1:22" x14ac:dyDescent="0.35">
      <c r="A175" s="93">
        <v>167</v>
      </c>
      <c r="B175" s="84"/>
      <c r="C175" s="85"/>
      <c r="D175" s="91"/>
      <c r="E175" s="89"/>
      <c r="F175" s="88"/>
      <c r="G175" s="91"/>
      <c r="H175" s="91"/>
      <c r="I175" s="88"/>
      <c r="J175" s="92"/>
      <c r="K175" s="212"/>
      <c r="L175" s="308" t="str">
        <f>IF(K175&lt;&gt;"",INDEX(ฐาน!$J$4:$M$44,MATCH(INT(K175),ฐาน!$J$4:$J$44,0),2),"")</f>
        <v/>
      </c>
      <c r="M175" s="309" t="str">
        <f>IF(L175&lt;&gt;"",INDEX(ฐาน!$J$4:$M$45,MATCH(L175,ฐาน!$K$4:$K$45,0),4),"")</f>
        <v/>
      </c>
      <c r="N175" s="310" t="str">
        <f>IF(I175&lt;&gt;"",INDEX(ฐาน!$A$4:$F$9,MATCH(I175,ฐาน!$A$4:$A$9,0),IF(J175&gt;=INDEX(ฐาน!$A$4:$F$9,MATCH(I175,ฐาน!$A$4:$A$9,0),3),6,5)),"")</f>
        <v/>
      </c>
      <c r="O175" s="311" t="str">
        <f>IF(I175&lt;&gt;"",IF(J175&gt;=INDEX(ฐาน!$A$4:$G$9,MATCH(I175,ฐาน!$A$4:$A$9,0),4),INDEX(ฐาน!$A$4:$G$9,MATCH(I175,ฐาน!$A$4:$A$9,0),7),INDEX(ฐาน!$A$4:$G$9,MATCH(I175,ฐาน!$A$4:$A$9,0),4)),"")</f>
        <v/>
      </c>
      <c r="P175" s="312">
        <f>IF(M175&lt;&gt;ฐาน!$M$45,IF(L175&lt;&gt;"",($L175*$N175/100),0),0)</f>
        <v>0</v>
      </c>
      <c r="Q175" s="311">
        <f>IF(M175&lt;&gt;ฐาน!$M$45,IF(L175&lt;&gt;"",ROUNDUP(($L175*$N175/100),-1),0),0)</f>
        <v>0</v>
      </c>
      <c r="R175" s="311">
        <f t="shared" si="4"/>
        <v>0</v>
      </c>
      <c r="S175" s="313">
        <f t="shared" si="5"/>
        <v>0</v>
      </c>
      <c r="T175" s="314">
        <f>IF(M175&lt;&gt;ฐาน!$M$45,IF(S175&lt;&gt;"",S175+R175,0),0)</f>
        <v>0</v>
      </c>
      <c r="U175" s="311">
        <f>IF(M175&lt;&gt;ฐาน!$M$45,IF(S175=0,J175+T175,O175),J175)</f>
        <v>0</v>
      </c>
      <c r="V175" s="98"/>
    </row>
    <row r="176" spans="1:22" x14ac:dyDescent="0.35">
      <c r="A176" s="93">
        <v>168</v>
      </c>
      <c r="B176" s="84"/>
      <c r="C176" s="85"/>
      <c r="D176" s="91"/>
      <c r="E176" s="89"/>
      <c r="F176" s="88"/>
      <c r="G176" s="91"/>
      <c r="H176" s="91"/>
      <c r="I176" s="88"/>
      <c r="J176" s="92"/>
      <c r="K176" s="212"/>
      <c r="L176" s="308" t="str">
        <f>IF(K176&lt;&gt;"",INDEX(ฐาน!$J$4:$M$44,MATCH(INT(K176),ฐาน!$J$4:$J$44,0),2),"")</f>
        <v/>
      </c>
      <c r="M176" s="309" t="str">
        <f>IF(L176&lt;&gt;"",INDEX(ฐาน!$J$4:$M$45,MATCH(L176,ฐาน!$K$4:$K$45,0),4),"")</f>
        <v/>
      </c>
      <c r="N176" s="310" t="str">
        <f>IF(I176&lt;&gt;"",INDEX(ฐาน!$A$4:$F$9,MATCH(I176,ฐาน!$A$4:$A$9,0),IF(J176&gt;=INDEX(ฐาน!$A$4:$F$9,MATCH(I176,ฐาน!$A$4:$A$9,0),3),6,5)),"")</f>
        <v/>
      </c>
      <c r="O176" s="311" t="str">
        <f>IF(I176&lt;&gt;"",IF(J176&gt;=INDEX(ฐาน!$A$4:$G$9,MATCH(I176,ฐาน!$A$4:$A$9,0),4),INDEX(ฐาน!$A$4:$G$9,MATCH(I176,ฐาน!$A$4:$A$9,0),7),INDEX(ฐาน!$A$4:$G$9,MATCH(I176,ฐาน!$A$4:$A$9,0),4)),"")</f>
        <v/>
      </c>
      <c r="P176" s="312">
        <f>IF(M176&lt;&gt;ฐาน!$M$45,IF(L176&lt;&gt;"",($L176*$N176/100),0),0)</f>
        <v>0</v>
      </c>
      <c r="Q176" s="311">
        <f>IF(M176&lt;&gt;ฐาน!$M$45,IF(L176&lt;&gt;"",ROUNDUP(($L176*$N176/100),-1),0),0)</f>
        <v>0</v>
      </c>
      <c r="R176" s="311">
        <f t="shared" si="4"/>
        <v>0</v>
      </c>
      <c r="S176" s="313">
        <f t="shared" si="5"/>
        <v>0</v>
      </c>
      <c r="T176" s="314">
        <f>IF(M176&lt;&gt;ฐาน!$M$45,IF(S176&lt;&gt;"",S176+R176,0),0)</f>
        <v>0</v>
      </c>
      <c r="U176" s="311">
        <f>IF(M176&lt;&gt;ฐาน!$M$45,IF(S176=0,J176+T176,O176),J176)</f>
        <v>0</v>
      </c>
      <c r="V176" s="98"/>
    </row>
    <row r="177" spans="1:22" x14ac:dyDescent="0.35">
      <c r="A177" s="93">
        <v>169</v>
      </c>
      <c r="B177" s="84"/>
      <c r="C177" s="85"/>
      <c r="D177" s="91"/>
      <c r="E177" s="89"/>
      <c r="F177" s="88"/>
      <c r="G177" s="91"/>
      <c r="H177" s="91"/>
      <c r="I177" s="88"/>
      <c r="J177" s="92"/>
      <c r="K177" s="212"/>
      <c r="L177" s="308" t="str">
        <f>IF(K177&lt;&gt;"",INDEX(ฐาน!$J$4:$M$44,MATCH(INT(K177),ฐาน!$J$4:$J$44,0),2),"")</f>
        <v/>
      </c>
      <c r="M177" s="309" t="str">
        <f>IF(L177&lt;&gt;"",INDEX(ฐาน!$J$4:$M$45,MATCH(L177,ฐาน!$K$4:$K$45,0),4),"")</f>
        <v/>
      </c>
      <c r="N177" s="310" t="str">
        <f>IF(I177&lt;&gt;"",INDEX(ฐาน!$A$4:$F$9,MATCH(I177,ฐาน!$A$4:$A$9,0),IF(J177&gt;=INDEX(ฐาน!$A$4:$F$9,MATCH(I177,ฐาน!$A$4:$A$9,0),3),6,5)),"")</f>
        <v/>
      </c>
      <c r="O177" s="311" t="str">
        <f>IF(I177&lt;&gt;"",IF(J177&gt;=INDEX(ฐาน!$A$4:$G$9,MATCH(I177,ฐาน!$A$4:$A$9,0),4),INDEX(ฐาน!$A$4:$G$9,MATCH(I177,ฐาน!$A$4:$A$9,0),7),INDEX(ฐาน!$A$4:$G$9,MATCH(I177,ฐาน!$A$4:$A$9,0),4)),"")</f>
        <v/>
      </c>
      <c r="P177" s="312">
        <f>IF(M177&lt;&gt;ฐาน!$M$45,IF(L177&lt;&gt;"",($L177*$N177/100),0),0)</f>
        <v>0</v>
      </c>
      <c r="Q177" s="311">
        <f>IF(M177&lt;&gt;ฐาน!$M$45,IF(L177&lt;&gt;"",ROUNDUP(($L177*$N177/100),-1),0),0)</f>
        <v>0</v>
      </c>
      <c r="R177" s="311">
        <f t="shared" si="4"/>
        <v>0</v>
      </c>
      <c r="S177" s="313">
        <f t="shared" si="5"/>
        <v>0</v>
      </c>
      <c r="T177" s="314">
        <f>IF(M177&lt;&gt;ฐาน!$M$45,IF(S177&lt;&gt;"",S177+R177,0),0)</f>
        <v>0</v>
      </c>
      <c r="U177" s="311">
        <f>IF(M177&lt;&gt;ฐาน!$M$45,IF(S177=0,J177+T177,O177),J177)</f>
        <v>0</v>
      </c>
      <c r="V177" s="98"/>
    </row>
    <row r="178" spans="1:22" x14ac:dyDescent="0.35">
      <c r="A178" s="93">
        <v>170</v>
      </c>
      <c r="B178" s="84"/>
      <c r="C178" s="85"/>
      <c r="D178" s="91"/>
      <c r="E178" s="89"/>
      <c r="F178" s="88"/>
      <c r="G178" s="91"/>
      <c r="H178" s="91"/>
      <c r="I178" s="88"/>
      <c r="J178" s="92"/>
      <c r="K178" s="212"/>
      <c r="L178" s="308" t="str">
        <f>IF(K178&lt;&gt;"",INDEX(ฐาน!$J$4:$M$44,MATCH(INT(K178),ฐาน!$J$4:$J$44,0),2),"")</f>
        <v/>
      </c>
      <c r="M178" s="309" t="str">
        <f>IF(L178&lt;&gt;"",INDEX(ฐาน!$J$4:$M$45,MATCH(L178,ฐาน!$K$4:$K$45,0),4),"")</f>
        <v/>
      </c>
      <c r="N178" s="310" t="str">
        <f>IF(I178&lt;&gt;"",INDEX(ฐาน!$A$4:$F$9,MATCH(I178,ฐาน!$A$4:$A$9,0),IF(J178&gt;=INDEX(ฐาน!$A$4:$F$9,MATCH(I178,ฐาน!$A$4:$A$9,0),3),6,5)),"")</f>
        <v/>
      </c>
      <c r="O178" s="311" t="str">
        <f>IF(I178&lt;&gt;"",IF(J178&gt;=INDEX(ฐาน!$A$4:$G$9,MATCH(I178,ฐาน!$A$4:$A$9,0),4),INDEX(ฐาน!$A$4:$G$9,MATCH(I178,ฐาน!$A$4:$A$9,0),7),INDEX(ฐาน!$A$4:$G$9,MATCH(I178,ฐาน!$A$4:$A$9,0),4)),"")</f>
        <v/>
      </c>
      <c r="P178" s="312">
        <f>IF(M178&lt;&gt;ฐาน!$M$45,IF(L178&lt;&gt;"",($L178*$N178/100),0),0)</f>
        <v>0</v>
      </c>
      <c r="Q178" s="311">
        <f>IF(M178&lt;&gt;ฐาน!$M$45,IF(L178&lt;&gt;"",ROUNDUP(($L178*$N178/100),-1),0),0)</f>
        <v>0</v>
      </c>
      <c r="R178" s="311">
        <f t="shared" si="4"/>
        <v>0</v>
      </c>
      <c r="S178" s="313">
        <f t="shared" si="5"/>
        <v>0</v>
      </c>
      <c r="T178" s="314">
        <f>IF(M178&lt;&gt;ฐาน!$M$45,IF(S178&lt;&gt;"",S178+R178,0),0)</f>
        <v>0</v>
      </c>
      <c r="U178" s="311">
        <f>IF(M178&lt;&gt;ฐาน!$M$45,IF(S178=0,J178+T178,O178),J178)</f>
        <v>0</v>
      </c>
      <c r="V178" s="98"/>
    </row>
    <row r="179" spans="1:22" x14ac:dyDescent="0.35">
      <c r="A179" s="93">
        <v>171</v>
      </c>
      <c r="B179" s="84"/>
      <c r="C179" s="85"/>
      <c r="D179" s="91"/>
      <c r="E179" s="89"/>
      <c r="F179" s="88"/>
      <c r="G179" s="95"/>
      <c r="H179" s="91"/>
      <c r="I179" s="88"/>
      <c r="J179" s="94"/>
      <c r="K179" s="212"/>
      <c r="L179" s="308" t="str">
        <f>IF(K179&lt;&gt;"",INDEX(ฐาน!$J$4:$M$44,MATCH(INT(K179),ฐาน!$J$4:$J$44,0),2),"")</f>
        <v/>
      </c>
      <c r="M179" s="309" t="str">
        <f>IF(L179&lt;&gt;"",INDEX(ฐาน!$J$4:$M$45,MATCH(L179,ฐาน!$K$4:$K$45,0),4),"")</f>
        <v/>
      </c>
      <c r="N179" s="310" t="str">
        <f>IF(I179&lt;&gt;"",INDEX(ฐาน!$A$4:$F$9,MATCH(I179,ฐาน!$A$4:$A$9,0),IF(J179&gt;=INDEX(ฐาน!$A$4:$F$9,MATCH(I179,ฐาน!$A$4:$A$9,0),3),6,5)),"")</f>
        <v/>
      </c>
      <c r="O179" s="311" t="str">
        <f>IF(I179&lt;&gt;"",IF(J179&gt;=INDEX(ฐาน!$A$4:$G$9,MATCH(I179,ฐาน!$A$4:$A$9,0),4),INDEX(ฐาน!$A$4:$G$9,MATCH(I179,ฐาน!$A$4:$A$9,0),7),INDEX(ฐาน!$A$4:$G$9,MATCH(I179,ฐาน!$A$4:$A$9,0),4)),"")</f>
        <v/>
      </c>
      <c r="P179" s="312">
        <f>IF(M179&lt;&gt;ฐาน!$M$45,IF(L179&lt;&gt;"",($L179*$N179/100),0),0)</f>
        <v>0</v>
      </c>
      <c r="Q179" s="311">
        <f>IF(M179&lt;&gt;ฐาน!$M$45,IF(L179&lt;&gt;"",ROUNDUP(($L179*$N179/100),-1),0),0)</f>
        <v>0</v>
      </c>
      <c r="R179" s="311">
        <f t="shared" si="4"/>
        <v>0</v>
      </c>
      <c r="S179" s="313">
        <f t="shared" si="5"/>
        <v>0</v>
      </c>
      <c r="T179" s="314">
        <f>IF(M179&lt;&gt;ฐาน!$M$45,IF(S179&lt;&gt;"",S179+R179,0),0)</f>
        <v>0</v>
      </c>
      <c r="U179" s="311">
        <f>IF(M179&lt;&gt;ฐาน!$M$45,IF(S179=0,J179+T179,O179),J179)</f>
        <v>0</v>
      </c>
      <c r="V179" s="98"/>
    </row>
    <row r="180" spans="1:22" x14ac:dyDescent="0.35">
      <c r="A180" s="93">
        <v>172</v>
      </c>
      <c r="B180" s="84"/>
      <c r="C180" s="85"/>
      <c r="D180" s="91"/>
      <c r="E180" s="89"/>
      <c r="F180" s="88"/>
      <c r="G180" s="91"/>
      <c r="H180" s="91"/>
      <c r="I180" s="88"/>
      <c r="J180" s="92"/>
      <c r="K180" s="212"/>
      <c r="L180" s="308" t="str">
        <f>IF(K180&lt;&gt;"",INDEX(ฐาน!$J$4:$M$44,MATCH(INT(K180),ฐาน!$J$4:$J$44,0),2),"")</f>
        <v/>
      </c>
      <c r="M180" s="309" t="str">
        <f>IF(L180&lt;&gt;"",INDEX(ฐาน!$J$4:$M$45,MATCH(L180,ฐาน!$K$4:$K$45,0),4),"")</f>
        <v/>
      </c>
      <c r="N180" s="310" t="str">
        <f>IF(I180&lt;&gt;"",INDEX(ฐาน!$A$4:$F$9,MATCH(I180,ฐาน!$A$4:$A$9,0),IF(J180&gt;=INDEX(ฐาน!$A$4:$F$9,MATCH(I180,ฐาน!$A$4:$A$9,0),3),6,5)),"")</f>
        <v/>
      </c>
      <c r="O180" s="311" t="str">
        <f>IF(I180&lt;&gt;"",IF(J180&gt;=INDEX(ฐาน!$A$4:$G$9,MATCH(I180,ฐาน!$A$4:$A$9,0),4),INDEX(ฐาน!$A$4:$G$9,MATCH(I180,ฐาน!$A$4:$A$9,0),7),INDEX(ฐาน!$A$4:$G$9,MATCH(I180,ฐาน!$A$4:$A$9,0),4)),"")</f>
        <v/>
      </c>
      <c r="P180" s="312">
        <f>IF(M180&lt;&gt;ฐาน!$M$45,IF(L180&lt;&gt;"",($L180*$N180/100),0),0)</f>
        <v>0</v>
      </c>
      <c r="Q180" s="311">
        <f>IF(M180&lt;&gt;ฐาน!$M$45,IF(L180&lt;&gt;"",ROUNDUP(($L180*$N180/100),-1),0),0)</f>
        <v>0</v>
      </c>
      <c r="R180" s="311">
        <f t="shared" si="4"/>
        <v>0</v>
      </c>
      <c r="S180" s="313">
        <f t="shared" si="5"/>
        <v>0</v>
      </c>
      <c r="T180" s="314">
        <f>IF(M180&lt;&gt;ฐาน!$M$45,IF(S180&lt;&gt;"",S180+R180,0),0)</f>
        <v>0</v>
      </c>
      <c r="U180" s="311">
        <f>IF(M180&lt;&gt;ฐาน!$M$45,IF(S180=0,J180+T180,O180),J180)</f>
        <v>0</v>
      </c>
      <c r="V180" s="98"/>
    </row>
    <row r="181" spans="1:22" x14ac:dyDescent="0.35">
      <c r="A181" s="93">
        <v>173</v>
      </c>
      <c r="B181" s="84"/>
      <c r="C181" s="85"/>
      <c r="D181" s="91"/>
      <c r="E181" s="89"/>
      <c r="F181" s="88"/>
      <c r="G181" s="91"/>
      <c r="H181" s="91"/>
      <c r="I181" s="88"/>
      <c r="J181" s="92"/>
      <c r="K181" s="212"/>
      <c r="L181" s="308" t="str">
        <f>IF(K181&lt;&gt;"",INDEX(ฐาน!$J$4:$M$44,MATCH(INT(K181),ฐาน!$J$4:$J$44,0),2),"")</f>
        <v/>
      </c>
      <c r="M181" s="309" t="str">
        <f>IF(L181&lt;&gt;"",INDEX(ฐาน!$J$4:$M$45,MATCH(L181,ฐาน!$K$4:$K$45,0),4),"")</f>
        <v/>
      </c>
      <c r="N181" s="310" t="str">
        <f>IF(I181&lt;&gt;"",INDEX(ฐาน!$A$4:$F$9,MATCH(I181,ฐาน!$A$4:$A$9,0),IF(J181&gt;=INDEX(ฐาน!$A$4:$F$9,MATCH(I181,ฐาน!$A$4:$A$9,0),3),6,5)),"")</f>
        <v/>
      </c>
      <c r="O181" s="311" t="str">
        <f>IF(I181&lt;&gt;"",IF(J181&gt;=INDEX(ฐาน!$A$4:$G$9,MATCH(I181,ฐาน!$A$4:$A$9,0),4),INDEX(ฐาน!$A$4:$G$9,MATCH(I181,ฐาน!$A$4:$A$9,0),7),INDEX(ฐาน!$A$4:$G$9,MATCH(I181,ฐาน!$A$4:$A$9,0),4)),"")</f>
        <v/>
      </c>
      <c r="P181" s="312">
        <f>IF(M181&lt;&gt;ฐาน!$M$45,IF(L181&lt;&gt;"",($L181*$N181/100),0),0)</f>
        <v>0</v>
      </c>
      <c r="Q181" s="311">
        <f>IF(M181&lt;&gt;ฐาน!$M$45,IF(L181&lt;&gt;"",ROUNDUP(($L181*$N181/100),-1),0),0)</f>
        <v>0</v>
      </c>
      <c r="R181" s="311">
        <f t="shared" si="4"/>
        <v>0</v>
      </c>
      <c r="S181" s="313">
        <f t="shared" si="5"/>
        <v>0</v>
      </c>
      <c r="T181" s="314">
        <f>IF(M181&lt;&gt;ฐาน!$M$45,IF(S181&lt;&gt;"",S181+R181,0),0)</f>
        <v>0</v>
      </c>
      <c r="U181" s="311">
        <f>IF(M181&lt;&gt;ฐาน!$M$45,IF(S181=0,J181+T181,O181),J181)</f>
        <v>0</v>
      </c>
      <c r="V181" s="98"/>
    </row>
    <row r="182" spans="1:22" x14ac:dyDescent="0.35">
      <c r="A182" s="93">
        <v>174</v>
      </c>
      <c r="B182" s="84"/>
      <c r="C182" s="85"/>
      <c r="D182" s="91"/>
      <c r="E182" s="89"/>
      <c r="F182" s="88"/>
      <c r="G182" s="91"/>
      <c r="H182" s="91"/>
      <c r="I182" s="88"/>
      <c r="J182" s="94"/>
      <c r="K182" s="212"/>
      <c r="L182" s="308" t="str">
        <f>IF(K182&lt;&gt;"",INDEX(ฐาน!$J$4:$M$44,MATCH(INT(K182),ฐาน!$J$4:$J$44,0),2),"")</f>
        <v/>
      </c>
      <c r="M182" s="309" t="str">
        <f>IF(L182&lt;&gt;"",INDEX(ฐาน!$J$4:$M$45,MATCH(L182,ฐาน!$K$4:$K$45,0),4),"")</f>
        <v/>
      </c>
      <c r="N182" s="310" t="str">
        <f>IF(I182&lt;&gt;"",INDEX(ฐาน!$A$4:$F$9,MATCH(I182,ฐาน!$A$4:$A$9,0),IF(J182&gt;=INDEX(ฐาน!$A$4:$F$9,MATCH(I182,ฐาน!$A$4:$A$9,0),3),6,5)),"")</f>
        <v/>
      </c>
      <c r="O182" s="311" t="str">
        <f>IF(I182&lt;&gt;"",IF(J182&gt;=INDEX(ฐาน!$A$4:$G$9,MATCH(I182,ฐาน!$A$4:$A$9,0),4),INDEX(ฐาน!$A$4:$G$9,MATCH(I182,ฐาน!$A$4:$A$9,0),7),INDEX(ฐาน!$A$4:$G$9,MATCH(I182,ฐาน!$A$4:$A$9,0),4)),"")</f>
        <v/>
      </c>
      <c r="P182" s="312">
        <f>IF(M182&lt;&gt;ฐาน!$M$45,IF(L182&lt;&gt;"",($L182*$N182/100),0),0)</f>
        <v>0</v>
      </c>
      <c r="Q182" s="311">
        <f>IF(M182&lt;&gt;ฐาน!$M$45,IF(L182&lt;&gt;"",ROUNDUP(($L182*$N182/100),-1),0),0)</f>
        <v>0</v>
      </c>
      <c r="R182" s="311">
        <f t="shared" si="4"/>
        <v>0</v>
      </c>
      <c r="S182" s="313">
        <f t="shared" si="5"/>
        <v>0</v>
      </c>
      <c r="T182" s="314">
        <f>IF(M182&lt;&gt;ฐาน!$M$45,IF(S182&lt;&gt;"",S182+R182,0),0)</f>
        <v>0</v>
      </c>
      <c r="U182" s="311">
        <f>IF(M182&lt;&gt;ฐาน!$M$45,IF(S182=0,J182+T182,O182),J182)</f>
        <v>0</v>
      </c>
      <c r="V182" s="98"/>
    </row>
    <row r="183" spans="1:22" x14ac:dyDescent="0.35">
      <c r="A183" s="93">
        <v>175</v>
      </c>
      <c r="B183" s="84"/>
      <c r="C183" s="85"/>
      <c r="D183" s="91"/>
      <c r="E183" s="89"/>
      <c r="F183" s="88"/>
      <c r="G183" s="91"/>
      <c r="H183" s="91"/>
      <c r="I183" s="88"/>
      <c r="J183" s="94"/>
      <c r="K183" s="212"/>
      <c r="L183" s="308" t="str">
        <f>IF(K183&lt;&gt;"",INDEX(ฐาน!$J$4:$M$44,MATCH(INT(K183),ฐาน!$J$4:$J$44,0),2),"")</f>
        <v/>
      </c>
      <c r="M183" s="309" t="str">
        <f>IF(L183&lt;&gt;"",INDEX(ฐาน!$J$4:$M$45,MATCH(L183,ฐาน!$K$4:$K$45,0),4),"")</f>
        <v/>
      </c>
      <c r="N183" s="310" t="str">
        <f>IF(I183&lt;&gt;"",INDEX(ฐาน!$A$4:$F$9,MATCH(I183,ฐาน!$A$4:$A$9,0),IF(J183&gt;=INDEX(ฐาน!$A$4:$F$9,MATCH(I183,ฐาน!$A$4:$A$9,0),3),6,5)),"")</f>
        <v/>
      </c>
      <c r="O183" s="311" t="str">
        <f>IF(I183&lt;&gt;"",IF(J183&gt;=INDEX(ฐาน!$A$4:$G$9,MATCH(I183,ฐาน!$A$4:$A$9,0),4),INDEX(ฐาน!$A$4:$G$9,MATCH(I183,ฐาน!$A$4:$A$9,0),7),INDEX(ฐาน!$A$4:$G$9,MATCH(I183,ฐาน!$A$4:$A$9,0),4)),"")</f>
        <v/>
      </c>
      <c r="P183" s="312">
        <f>IF(M183&lt;&gt;ฐาน!$M$45,IF(L183&lt;&gt;"",($L183*$N183/100),0),0)</f>
        <v>0</v>
      </c>
      <c r="Q183" s="311">
        <f>IF(M183&lt;&gt;ฐาน!$M$45,IF(L183&lt;&gt;"",ROUNDUP(($L183*$N183/100),-1),0),0)</f>
        <v>0</v>
      </c>
      <c r="R183" s="311">
        <f t="shared" si="4"/>
        <v>0</v>
      </c>
      <c r="S183" s="313">
        <f t="shared" si="5"/>
        <v>0</v>
      </c>
      <c r="T183" s="314">
        <f>IF(M183&lt;&gt;ฐาน!$M$45,IF(S183&lt;&gt;"",S183+R183,0),0)</f>
        <v>0</v>
      </c>
      <c r="U183" s="311">
        <f>IF(M183&lt;&gt;ฐาน!$M$45,IF(S183=0,J183+T183,O183),J183)</f>
        <v>0</v>
      </c>
      <c r="V183" s="98"/>
    </row>
    <row r="184" spans="1:22" x14ac:dyDescent="0.35">
      <c r="A184" s="93">
        <v>176</v>
      </c>
      <c r="B184" s="84"/>
      <c r="C184" s="85"/>
      <c r="D184" s="91"/>
      <c r="E184" s="89"/>
      <c r="F184" s="88"/>
      <c r="G184" s="91"/>
      <c r="H184" s="91"/>
      <c r="I184" s="88"/>
      <c r="J184" s="94"/>
      <c r="K184" s="212"/>
      <c r="L184" s="308" t="str">
        <f>IF(K184&lt;&gt;"",INDEX(ฐาน!$J$4:$M$44,MATCH(INT(K184),ฐาน!$J$4:$J$44,0),2),"")</f>
        <v/>
      </c>
      <c r="M184" s="309" t="str">
        <f>IF(L184&lt;&gt;"",INDEX(ฐาน!$J$4:$M$45,MATCH(L184,ฐาน!$K$4:$K$45,0),4),"")</f>
        <v/>
      </c>
      <c r="N184" s="310" t="str">
        <f>IF(I184&lt;&gt;"",INDEX(ฐาน!$A$4:$F$9,MATCH(I184,ฐาน!$A$4:$A$9,0),IF(J184&gt;=INDEX(ฐาน!$A$4:$F$9,MATCH(I184,ฐาน!$A$4:$A$9,0),3),6,5)),"")</f>
        <v/>
      </c>
      <c r="O184" s="311" t="str">
        <f>IF(I184&lt;&gt;"",IF(J184&gt;=INDEX(ฐาน!$A$4:$G$9,MATCH(I184,ฐาน!$A$4:$A$9,0),4),INDEX(ฐาน!$A$4:$G$9,MATCH(I184,ฐาน!$A$4:$A$9,0),7),INDEX(ฐาน!$A$4:$G$9,MATCH(I184,ฐาน!$A$4:$A$9,0),4)),"")</f>
        <v/>
      </c>
      <c r="P184" s="312">
        <f>IF(M184&lt;&gt;ฐาน!$M$45,IF(L184&lt;&gt;"",($L184*$N184/100),0),0)</f>
        <v>0</v>
      </c>
      <c r="Q184" s="311">
        <f>IF(M184&lt;&gt;ฐาน!$M$45,IF(L184&lt;&gt;"",ROUNDUP(($L184*$N184/100),-1),0),0)</f>
        <v>0</v>
      </c>
      <c r="R184" s="311">
        <f t="shared" si="4"/>
        <v>0</v>
      </c>
      <c r="S184" s="313">
        <f t="shared" si="5"/>
        <v>0</v>
      </c>
      <c r="T184" s="314">
        <f>IF(M184&lt;&gt;ฐาน!$M$45,IF(S184&lt;&gt;"",S184+R184,0),0)</f>
        <v>0</v>
      </c>
      <c r="U184" s="311">
        <f>IF(M184&lt;&gt;ฐาน!$M$45,IF(S184=0,J184+T184,O184),J184)</f>
        <v>0</v>
      </c>
      <c r="V184" s="98"/>
    </row>
    <row r="185" spans="1:22" x14ac:dyDescent="0.35">
      <c r="A185" s="93">
        <v>177</v>
      </c>
      <c r="B185" s="84"/>
      <c r="C185" s="85"/>
      <c r="D185" s="91"/>
      <c r="E185" s="89"/>
      <c r="F185" s="88"/>
      <c r="G185" s="91"/>
      <c r="H185" s="91"/>
      <c r="I185" s="88"/>
      <c r="J185" s="92"/>
      <c r="K185" s="212"/>
      <c r="L185" s="308" t="str">
        <f>IF(K185&lt;&gt;"",INDEX(ฐาน!$J$4:$M$44,MATCH(INT(K185),ฐาน!$J$4:$J$44,0),2),"")</f>
        <v/>
      </c>
      <c r="M185" s="309" t="str">
        <f>IF(L185&lt;&gt;"",INDEX(ฐาน!$J$4:$M$45,MATCH(L185,ฐาน!$K$4:$K$45,0),4),"")</f>
        <v/>
      </c>
      <c r="N185" s="310" t="str">
        <f>IF(I185&lt;&gt;"",INDEX(ฐาน!$A$4:$F$9,MATCH(I185,ฐาน!$A$4:$A$9,0),IF(J185&gt;=INDEX(ฐาน!$A$4:$F$9,MATCH(I185,ฐาน!$A$4:$A$9,0),3),6,5)),"")</f>
        <v/>
      </c>
      <c r="O185" s="311" t="str">
        <f>IF(I185&lt;&gt;"",IF(J185&gt;=INDEX(ฐาน!$A$4:$G$9,MATCH(I185,ฐาน!$A$4:$A$9,0),4),INDEX(ฐาน!$A$4:$G$9,MATCH(I185,ฐาน!$A$4:$A$9,0),7),INDEX(ฐาน!$A$4:$G$9,MATCH(I185,ฐาน!$A$4:$A$9,0),4)),"")</f>
        <v/>
      </c>
      <c r="P185" s="312">
        <f>IF(M185&lt;&gt;ฐาน!$M$45,IF(L185&lt;&gt;"",($L185*$N185/100),0),0)</f>
        <v>0</v>
      </c>
      <c r="Q185" s="311">
        <f>IF(M185&lt;&gt;ฐาน!$M$45,IF(L185&lt;&gt;"",ROUNDUP(($L185*$N185/100),-1),0),0)</f>
        <v>0</v>
      </c>
      <c r="R185" s="311">
        <f t="shared" si="4"/>
        <v>0</v>
      </c>
      <c r="S185" s="313">
        <f t="shared" si="5"/>
        <v>0</v>
      </c>
      <c r="T185" s="314">
        <f>IF(M185&lt;&gt;ฐาน!$M$45,IF(S185&lt;&gt;"",S185+R185,0),0)</f>
        <v>0</v>
      </c>
      <c r="U185" s="311">
        <f>IF(M185&lt;&gt;ฐาน!$M$45,IF(S185=0,J185+T185,O185),J185)</f>
        <v>0</v>
      </c>
      <c r="V185" s="98"/>
    </row>
    <row r="186" spans="1:22" x14ac:dyDescent="0.35">
      <c r="A186" s="93">
        <v>178</v>
      </c>
      <c r="B186" s="97"/>
      <c r="C186" s="96"/>
      <c r="D186" s="91"/>
      <c r="E186" s="89"/>
      <c r="F186" s="88"/>
      <c r="G186" s="91"/>
      <c r="H186" s="91"/>
      <c r="I186" s="88"/>
      <c r="J186" s="92"/>
      <c r="K186" s="212"/>
      <c r="L186" s="308" t="str">
        <f>IF(K186&lt;&gt;"",INDEX(ฐาน!$J$4:$M$44,MATCH(INT(K186),ฐาน!$J$4:$J$44,0),2),"")</f>
        <v/>
      </c>
      <c r="M186" s="309" t="str">
        <f>IF(L186&lt;&gt;"",INDEX(ฐาน!$J$4:$M$45,MATCH(L186,ฐาน!$K$4:$K$45,0),4),"")</f>
        <v/>
      </c>
      <c r="N186" s="310" t="str">
        <f>IF(I186&lt;&gt;"",INDEX(ฐาน!$A$4:$F$9,MATCH(I186,ฐาน!$A$4:$A$9,0),IF(J186&gt;=INDEX(ฐาน!$A$4:$F$9,MATCH(I186,ฐาน!$A$4:$A$9,0),3),6,5)),"")</f>
        <v/>
      </c>
      <c r="O186" s="311" t="str">
        <f>IF(I186&lt;&gt;"",IF(J186&gt;=INDEX(ฐาน!$A$4:$G$9,MATCH(I186,ฐาน!$A$4:$A$9,0),4),INDEX(ฐาน!$A$4:$G$9,MATCH(I186,ฐาน!$A$4:$A$9,0),7),INDEX(ฐาน!$A$4:$G$9,MATCH(I186,ฐาน!$A$4:$A$9,0),4)),"")</f>
        <v/>
      </c>
      <c r="P186" s="312">
        <f>IF(M186&lt;&gt;ฐาน!$M$45,IF(L186&lt;&gt;"",($L186*$N186/100),0),0)</f>
        <v>0</v>
      </c>
      <c r="Q186" s="311">
        <f>IF(M186&lt;&gt;ฐาน!$M$45,IF(L186&lt;&gt;"",ROUNDUP(($L186*$N186/100),-1),0),0)</f>
        <v>0</v>
      </c>
      <c r="R186" s="311">
        <f t="shared" si="4"/>
        <v>0</v>
      </c>
      <c r="S186" s="313">
        <f t="shared" si="5"/>
        <v>0</v>
      </c>
      <c r="T186" s="314">
        <f>IF(M186&lt;&gt;ฐาน!$M$45,IF(S186&lt;&gt;"",S186+R186,0),0)</f>
        <v>0</v>
      </c>
      <c r="U186" s="311">
        <f>IF(M186&lt;&gt;ฐาน!$M$45,IF(S186=0,J186+T186,O186),J186)</f>
        <v>0</v>
      </c>
      <c r="V186" s="98"/>
    </row>
    <row r="187" spans="1:22" x14ac:dyDescent="0.35">
      <c r="A187" s="93">
        <v>179</v>
      </c>
      <c r="B187" s="84"/>
      <c r="C187" s="85"/>
      <c r="D187" s="91"/>
      <c r="E187" s="89"/>
      <c r="F187" s="88"/>
      <c r="G187" s="91"/>
      <c r="H187" s="91"/>
      <c r="I187" s="88"/>
      <c r="J187" s="94"/>
      <c r="K187" s="212"/>
      <c r="L187" s="308" t="str">
        <f>IF(K187&lt;&gt;"",INDEX(ฐาน!$J$4:$M$44,MATCH(INT(K187),ฐาน!$J$4:$J$44,0),2),"")</f>
        <v/>
      </c>
      <c r="M187" s="309" t="str">
        <f>IF(L187&lt;&gt;"",INDEX(ฐาน!$J$4:$M$45,MATCH(L187,ฐาน!$K$4:$K$45,0),4),"")</f>
        <v/>
      </c>
      <c r="N187" s="310" t="str">
        <f>IF(I187&lt;&gt;"",INDEX(ฐาน!$A$4:$F$9,MATCH(I187,ฐาน!$A$4:$A$9,0),IF(J187&gt;=INDEX(ฐาน!$A$4:$F$9,MATCH(I187,ฐาน!$A$4:$A$9,0),3),6,5)),"")</f>
        <v/>
      </c>
      <c r="O187" s="311" t="str">
        <f>IF(I187&lt;&gt;"",IF(J187&gt;=INDEX(ฐาน!$A$4:$G$9,MATCH(I187,ฐาน!$A$4:$A$9,0),4),INDEX(ฐาน!$A$4:$G$9,MATCH(I187,ฐาน!$A$4:$A$9,0),7),INDEX(ฐาน!$A$4:$G$9,MATCH(I187,ฐาน!$A$4:$A$9,0),4)),"")</f>
        <v/>
      </c>
      <c r="P187" s="312">
        <f>IF(M187&lt;&gt;ฐาน!$M$45,IF(L187&lt;&gt;"",($L187*$N187/100),0),0)</f>
        <v>0</v>
      </c>
      <c r="Q187" s="311">
        <f>IF(M187&lt;&gt;ฐาน!$M$45,IF(L187&lt;&gt;"",ROUNDUP(($L187*$N187/100),-1),0),0)</f>
        <v>0</v>
      </c>
      <c r="R187" s="311">
        <f t="shared" si="4"/>
        <v>0</v>
      </c>
      <c r="S187" s="313">
        <f t="shared" si="5"/>
        <v>0</v>
      </c>
      <c r="T187" s="314">
        <f>IF(M187&lt;&gt;ฐาน!$M$45,IF(S187&lt;&gt;"",S187+R187,0),0)</f>
        <v>0</v>
      </c>
      <c r="U187" s="311">
        <f>IF(M187&lt;&gt;ฐาน!$M$45,IF(S187=0,J187+T187,O187),J187)</f>
        <v>0</v>
      </c>
      <c r="V187" s="98"/>
    </row>
    <row r="188" spans="1:22" x14ac:dyDescent="0.35">
      <c r="A188" s="93">
        <v>180</v>
      </c>
      <c r="B188" s="84"/>
      <c r="C188" s="85"/>
      <c r="D188" s="91"/>
      <c r="E188" s="89"/>
      <c r="F188" s="88"/>
      <c r="G188" s="91"/>
      <c r="H188" s="91"/>
      <c r="I188" s="88"/>
      <c r="J188" s="92"/>
      <c r="K188" s="212"/>
      <c r="L188" s="308" t="str">
        <f>IF(K188&lt;&gt;"",INDEX(ฐาน!$J$4:$M$44,MATCH(INT(K188),ฐาน!$J$4:$J$44,0),2),"")</f>
        <v/>
      </c>
      <c r="M188" s="309" t="str">
        <f>IF(L188&lt;&gt;"",INDEX(ฐาน!$J$4:$M$45,MATCH(L188,ฐาน!$K$4:$K$45,0),4),"")</f>
        <v/>
      </c>
      <c r="N188" s="310" t="str">
        <f>IF(I188&lt;&gt;"",INDEX(ฐาน!$A$4:$F$9,MATCH(I188,ฐาน!$A$4:$A$9,0),IF(J188&gt;=INDEX(ฐาน!$A$4:$F$9,MATCH(I188,ฐาน!$A$4:$A$9,0),3),6,5)),"")</f>
        <v/>
      </c>
      <c r="O188" s="311" t="str">
        <f>IF(I188&lt;&gt;"",IF(J188&gt;=INDEX(ฐาน!$A$4:$G$9,MATCH(I188,ฐาน!$A$4:$A$9,0),4),INDEX(ฐาน!$A$4:$G$9,MATCH(I188,ฐาน!$A$4:$A$9,0),7),INDEX(ฐาน!$A$4:$G$9,MATCH(I188,ฐาน!$A$4:$A$9,0),4)),"")</f>
        <v/>
      </c>
      <c r="P188" s="312">
        <f>IF(M188&lt;&gt;ฐาน!$M$45,IF(L188&lt;&gt;"",($L188*$N188/100),0),0)</f>
        <v>0</v>
      </c>
      <c r="Q188" s="311">
        <f>IF(M188&lt;&gt;ฐาน!$M$45,IF(L188&lt;&gt;"",ROUNDUP(($L188*$N188/100),-1),0),0)</f>
        <v>0</v>
      </c>
      <c r="R188" s="311">
        <f t="shared" si="4"/>
        <v>0</v>
      </c>
      <c r="S188" s="313">
        <f t="shared" si="5"/>
        <v>0</v>
      </c>
      <c r="T188" s="314">
        <f>IF(M188&lt;&gt;ฐาน!$M$45,IF(S188&lt;&gt;"",S188+R188,0),0)</f>
        <v>0</v>
      </c>
      <c r="U188" s="311">
        <f>IF(M188&lt;&gt;ฐาน!$M$45,IF(S188=0,J188+T188,O188),J188)</f>
        <v>0</v>
      </c>
      <c r="V188" s="98"/>
    </row>
    <row r="189" spans="1:22" x14ac:dyDescent="0.35">
      <c r="A189" s="93">
        <v>181</v>
      </c>
      <c r="B189" s="97"/>
      <c r="C189" s="98"/>
      <c r="D189" s="91"/>
      <c r="E189" s="89"/>
      <c r="F189" s="88"/>
      <c r="G189" s="91"/>
      <c r="H189" s="91"/>
      <c r="I189" s="88"/>
      <c r="J189" s="92"/>
      <c r="K189" s="212"/>
      <c r="L189" s="308" t="str">
        <f>IF(K189&lt;&gt;"",INDEX(ฐาน!$J$4:$M$44,MATCH(INT(K189),ฐาน!$J$4:$J$44,0),2),"")</f>
        <v/>
      </c>
      <c r="M189" s="309" t="str">
        <f>IF(L189&lt;&gt;"",INDEX(ฐาน!$J$4:$M$45,MATCH(L189,ฐาน!$K$4:$K$45,0),4),"")</f>
        <v/>
      </c>
      <c r="N189" s="310" t="str">
        <f>IF(I189&lt;&gt;"",INDEX(ฐาน!$A$4:$F$9,MATCH(I189,ฐาน!$A$4:$A$9,0),IF(J189&gt;=INDEX(ฐาน!$A$4:$F$9,MATCH(I189,ฐาน!$A$4:$A$9,0),3),6,5)),"")</f>
        <v/>
      </c>
      <c r="O189" s="311" t="str">
        <f>IF(I189&lt;&gt;"",IF(J189&gt;=INDEX(ฐาน!$A$4:$G$9,MATCH(I189,ฐาน!$A$4:$A$9,0),4),INDEX(ฐาน!$A$4:$G$9,MATCH(I189,ฐาน!$A$4:$A$9,0),7),INDEX(ฐาน!$A$4:$G$9,MATCH(I189,ฐาน!$A$4:$A$9,0),4)),"")</f>
        <v/>
      </c>
      <c r="P189" s="312">
        <f>IF(M189&lt;&gt;ฐาน!$M$45,IF(L189&lt;&gt;"",($L189*$N189/100),0),0)</f>
        <v>0</v>
      </c>
      <c r="Q189" s="311">
        <f>IF(M189&lt;&gt;ฐาน!$M$45,IF(L189&lt;&gt;"",ROUNDUP(($L189*$N189/100),-1),0),0)</f>
        <v>0</v>
      </c>
      <c r="R189" s="311">
        <f t="shared" si="4"/>
        <v>0</v>
      </c>
      <c r="S189" s="313">
        <f t="shared" si="5"/>
        <v>0</v>
      </c>
      <c r="T189" s="314">
        <f>IF(M189&lt;&gt;ฐาน!$M$45,IF(S189&lt;&gt;"",S189+R189,0),0)</f>
        <v>0</v>
      </c>
      <c r="U189" s="311">
        <f>IF(M189&lt;&gt;ฐาน!$M$45,IF(S189=0,J189+T189,O189),J189)</f>
        <v>0</v>
      </c>
      <c r="V189" s="98"/>
    </row>
    <row r="190" spans="1:22" x14ac:dyDescent="0.35">
      <c r="A190" s="93">
        <v>182</v>
      </c>
      <c r="B190" s="84"/>
      <c r="C190" s="85"/>
      <c r="D190" s="91"/>
      <c r="E190" s="89"/>
      <c r="F190" s="88"/>
      <c r="G190" s="91"/>
      <c r="H190" s="91"/>
      <c r="I190" s="88"/>
      <c r="J190" s="92"/>
      <c r="K190" s="212"/>
      <c r="L190" s="308" t="str">
        <f>IF(K190&lt;&gt;"",INDEX(ฐาน!$J$4:$M$44,MATCH(INT(K190),ฐาน!$J$4:$J$44,0),2),"")</f>
        <v/>
      </c>
      <c r="M190" s="309" t="str">
        <f>IF(L190&lt;&gt;"",INDEX(ฐาน!$J$4:$M$45,MATCH(L190,ฐาน!$K$4:$K$45,0),4),"")</f>
        <v/>
      </c>
      <c r="N190" s="310" t="str">
        <f>IF(I190&lt;&gt;"",INDEX(ฐาน!$A$4:$F$9,MATCH(I190,ฐาน!$A$4:$A$9,0),IF(J190&gt;=INDEX(ฐาน!$A$4:$F$9,MATCH(I190,ฐาน!$A$4:$A$9,0),3),6,5)),"")</f>
        <v/>
      </c>
      <c r="O190" s="311" t="str">
        <f>IF(I190&lt;&gt;"",IF(J190&gt;=INDEX(ฐาน!$A$4:$G$9,MATCH(I190,ฐาน!$A$4:$A$9,0),4),INDEX(ฐาน!$A$4:$G$9,MATCH(I190,ฐาน!$A$4:$A$9,0),7),INDEX(ฐาน!$A$4:$G$9,MATCH(I190,ฐาน!$A$4:$A$9,0),4)),"")</f>
        <v/>
      </c>
      <c r="P190" s="312">
        <f>IF(M190&lt;&gt;ฐาน!$M$45,IF(L190&lt;&gt;"",($L190*$N190/100),0),0)</f>
        <v>0</v>
      </c>
      <c r="Q190" s="311">
        <f>IF(M190&lt;&gt;ฐาน!$M$45,IF(L190&lt;&gt;"",ROUNDUP(($L190*$N190/100),-1),0),0)</f>
        <v>0</v>
      </c>
      <c r="R190" s="311">
        <f t="shared" si="4"/>
        <v>0</v>
      </c>
      <c r="S190" s="313">
        <f t="shared" si="5"/>
        <v>0</v>
      </c>
      <c r="T190" s="314">
        <f>IF(M190&lt;&gt;ฐาน!$M$45,IF(S190&lt;&gt;"",S190+R190,0),0)</f>
        <v>0</v>
      </c>
      <c r="U190" s="311">
        <f>IF(M190&lt;&gt;ฐาน!$M$45,IF(S190=0,J190+T190,O190),J190)</f>
        <v>0</v>
      </c>
      <c r="V190" s="98"/>
    </row>
    <row r="191" spans="1:22" x14ac:dyDescent="0.35">
      <c r="A191" s="93">
        <v>183</v>
      </c>
      <c r="B191" s="97"/>
      <c r="C191" s="98"/>
      <c r="D191" s="91"/>
      <c r="E191" s="89"/>
      <c r="F191" s="88"/>
      <c r="G191" s="91"/>
      <c r="H191" s="91"/>
      <c r="I191" s="88"/>
      <c r="J191" s="92"/>
      <c r="K191" s="212"/>
      <c r="L191" s="308" t="str">
        <f>IF(K191&lt;&gt;"",INDEX(ฐาน!$J$4:$M$44,MATCH(INT(K191),ฐาน!$J$4:$J$44,0),2),"")</f>
        <v/>
      </c>
      <c r="M191" s="309" t="str">
        <f>IF(L191&lt;&gt;"",INDEX(ฐาน!$J$4:$M$45,MATCH(L191,ฐาน!$K$4:$K$45,0),4),"")</f>
        <v/>
      </c>
      <c r="N191" s="310" t="str">
        <f>IF(I191&lt;&gt;"",INDEX(ฐาน!$A$4:$F$9,MATCH(I191,ฐาน!$A$4:$A$9,0),IF(J191&gt;=INDEX(ฐาน!$A$4:$F$9,MATCH(I191,ฐาน!$A$4:$A$9,0),3),6,5)),"")</f>
        <v/>
      </c>
      <c r="O191" s="311" t="str">
        <f>IF(I191&lt;&gt;"",IF(J191&gt;=INDEX(ฐาน!$A$4:$G$9,MATCH(I191,ฐาน!$A$4:$A$9,0),4),INDEX(ฐาน!$A$4:$G$9,MATCH(I191,ฐาน!$A$4:$A$9,0),7),INDEX(ฐาน!$A$4:$G$9,MATCH(I191,ฐาน!$A$4:$A$9,0),4)),"")</f>
        <v/>
      </c>
      <c r="P191" s="312">
        <f>IF(M191&lt;&gt;ฐาน!$M$45,IF(L191&lt;&gt;"",($L191*$N191/100),0),0)</f>
        <v>0</v>
      </c>
      <c r="Q191" s="311">
        <f>IF(M191&lt;&gt;ฐาน!$M$45,IF(L191&lt;&gt;"",ROUNDUP(($L191*$N191/100),-1),0),0)</f>
        <v>0</v>
      </c>
      <c r="R191" s="311">
        <f t="shared" si="4"/>
        <v>0</v>
      </c>
      <c r="S191" s="313">
        <f t="shared" si="5"/>
        <v>0</v>
      </c>
      <c r="T191" s="314">
        <f>IF(M191&lt;&gt;ฐาน!$M$45,IF(S191&lt;&gt;"",S191+R191,0),0)</f>
        <v>0</v>
      </c>
      <c r="U191" s="311">
        <f>IF(M191&lt;&gt;ฐาน!$M$45,IF(S191=0,J191+T191,O191),J191)</f>
        <v>0</v>
      </c>
      <c r="V191" s="98"/>
    </row>
    <row r="192" spans="1:22" x14ac:dyDescent="0.35">
      <c r="A192" s="93">
        <v>184</v>
      </c>
      <c r="B192" s="97"/>
      <c r="C192" s="98"/>
      <c r="D192" s="91"/>
      <c r="E192" s="89"/>
      <c r="F192" s="88"/>
      <c r="G192" s="91"/>
      <c r="H192" s="91"/>
      <c r="I192" s="88"/>
      <c r="J192" s="92"/>
      <c r="K192" s="212"/>
      <c r="L192" s="308" t="str">
        <f>IF(K192&lt;&gt;"",INDEX(ฐาน!$J$4:$M$44,MATCH(INT(K192),ฐาน!$J$4:$J$44,0),2),"")</f>
        <v/>
      </c>
      <c r="M192" s="309" t="str">
        <f>IF(L192&lt;&gt;"",INDEX(ฐาน!$J$4:$M$45,MATCH(L192,ฐาน!$K$4:$K$45,0),4),"")</f>
        <v/>
      </c>
      <c r="N192" s="310" t="str">
        <f>IF(I192&lt;&gt;"",INDEX(ฐาน!$A$4:$F$9,MATCH(I192,ฐาน!$A$4:$A$9,0),IF(J192&gt;=INDEX(ฐาน!$A$4:$F$9,MATCH(I192,ฐาน!$A$4:$A$9,0),3),6,5)),"")</f>
        <v/>
      </c>
      <c r="O192" s="311" t="str">
        <f>IF(I192&lt;&gt;"",IF(J192&gt;=INDEX(ฐาน!$A$4:$G$9,MATCH(I192,ฐาน!$A$4:$A$9,0),4),INDEX(ฐาน!$A$4:$G$9,MATCH(I192,ฐาน!$A$4:$A$9,0),7),INDEX(ฐาน!$A$4:$G$9,MATCH(I192,ฐาน!$A$4:$A$9,0),4)),"")</f>
        <v/>
      </c>
      <c r="P192" s="312">
        <f>IF(M192&lt;&gt;ฐาน!$M$45,IF(L192&lt;&gt;"",($L192*$N192/100),0),0)</f>
        <v>0</v>
      </c>
      <c r="Q192" s="311">
        <f>IF(M192&lt;&gt;ฐาน!$M$45,IF(L192&lt;&gt;"",ROUNDUP(($L192*$N192/100),-1),0),0)</f>
        <v>0</v>
      </c>
      <c r="R192" s="311">
        <f t="shared" si="4"/>
        <v>0</v>
      </c>
      <c r="S192" s="313">
        <f t="shared" si="5"/>
        <v>0</v>
      </c>
      <c r="T192" s="314">
        <f>IF(M192&lt;&gt;ฐาน!$M$45,IF(S192&lt;&gt;"",S192+R192,0),0)</f>
        <v>0</v>
      </c>
      <c r="U192" s="311">
        <f>IF(M192&lt;&gt;ฐาน!$M$45,IF(S192=0,J192+T192,O192),J192)</f>
        <v>0</v>
      </c>
      <c r="V192" s="98"/>
    </row>
    <row r="193" spans="1:22" x14ac:dyDescent="0.35">
      <c r="A193" s="93">
        <v>185</v>
      </c>
      <c r="B193" s="97"/>
      <c r="C193" s="98"/>
      <c r="D193" s="91"/>
      <c r="E193" s="89"/>
      <c r="F193" s="88"/>
      <c r="G193" s="91"/>
      <c r="H193" s="91"/>
      <c r="I193" s="88"/>
      <c r="J193" s="92"/>
      <c r="K193" s="212"/>
      <c r="L193" s="308" t="str">
        <f>IF(K193&lt;&gt;"",INDEX(ฐาน!$J$4:$M$44,MATCH(INT(K193),ฐาน!$J$4:$J$44,0),2),"")</f>
        <v/>
      </c>
      <c r="M193" s="309" t="str">
        <f>IF(L193&lt;&gt;"",INDEX(ฐาน!$J$4:$M$45,MATCH(L193,ฐาน!$K$4:$K$45,0),4),"")</f>
        <v/>
      </c>
      <c r="N193" s="310" t="str">
        <f>IF(I193&lt;&gt;"",INDEX(ฐาน!$A$4:$F$9,MATCH(I193,ฐาน!$A$4:$A$9,0),IF(J193&gt;=INDEX(ฐาน!$A$4:$F$9,MATCH(I193,ฐาน!$A$4:$A$9,0),3),6,5)),"")</f>
        <v/>
      </c>
      <c r="O193" s="311" t="str">
        <f>IF(I193&lt;&gt;"",IF(J193&gt;=INDEX(ฐาน!$A$4:$G$9,MATCH(I193,ฐาน!$A$4:$A$9,0),4),INDEX(ฐาน!$A$4:$G$9,MATCH(I193,ฐาน!$A$4:$A$9,0),7),INDEX(ฐาน!$A$4:$G$9,MATCH(I193,ฐาน!$A$4:$A$9,0),4)),"")</f>
        <v/>
      </c>
      <c r="P193" s="312">
        <f>IF(M193&lt;&gt;ฐาน!$M$45,IF(L193&lt;&gt;"",($L193*$N193/100),0),0)</f>
        <v>0</v>
      </c>
      <c r="Q193" s="311">
        <f>IF(M193&lt;&gt;ฐาน!$M$45,IF(L193&lt;&gt;"",ROUNDUP(($L193*$N193/100),-1),0),0)</f>
        <v>0</v>
      </c>
      <c r="R193" s="311">
        <f t="shared" si="4"/>
        <v>0</v>
      </c>
      <c r="S193" s="313">
        <f t="shared" si="5"/>
        <v>0</v>
      </c>
      <c r="T193" s="314">
        <f>IF(M193&lt;&gt;ฐาน!$M$45,IF(S193&lt;&gt;"",S193+R193,0),0)</f>
        <v>0</v>
      </c>
      <c r="U193" s="311">
        <f>IF(M193&lt;&gt;ฐาน!$M$45,IF(S193=0,J193+T193,O193),J193)</f>
        <v>0</v>
      </c>
      <c r="V193" s="98"/>
    </row>
    <row r="194" spans="1:22" x14ac:dyDescent="0.35">
      <c r="A194" s="93">
        <v>186</v>
      </c>
      <c r="B194" s="84"/>
      <c r="C194" s="86"/>
      <c r="D194" s="91"/>
      <c r="E194" s="89"/>
      <c r="F194" s="88"/>
      <c r="G194" s="91"/>
      <c r="H194" s="91"/>
      <c r="I194" s="88"/>
      <c r="J194" s="92"/>
      <c r="K194" s="212"/>
      <c r="L194" s="308" t="str">
        <f>IF(K194&lt;&gt;"",INDEX(ฐาน!$J$4:$M$44,MATCH(INT(K194),ฐาน!$J$4:$J$44,0),2),"")</f>
        <v/>
      </c>
      <c r="M194" s="309" t="str">
        <f>IF(L194&lt;&gt;"",INDEX(ฐาน!$J$4:$M$45,MATCH(L194,ฐาน!$K$4:$K$45,0),4),"")</f>
        <v/>
      </c>
      <c r="N194" s="310" t="str">
        <f>IF(I194&lt;&gt;"",INDEX(ฐาน!$A$4:$F$9,MATCH(I194,ฐาน!$A$4:$A$9,0),IF(J194&gt;=INDEX(ฐาน!$A$4:$F$9,MATCH(I194,ฐาน!$A$4:$A$9,0),3),6,5)),"")</f>
        <v/>
      </c>
      <c r="O194" s="311" t="str">
        <f>IF(I194&lt;&gt;"",IF(J194&gt;=INDEX(ฐาน!$A$4:$G$9,MATCH(I194,ฐาน!$A$4:$A$9,0),4),INDEX(ฐาน!$A$4:$G$9,MATCH(I194,ฐาน!$A$4:$A$9,0),7),INDEX(ฐาน!$A$4:$G$9,MATCH(I194,ฐาน!$A$4:$A$9,0),4)),"")</f>
        <v/>
      </c>
      <c r="P194" s="312">
        <f>IF(M194&lt;&gt;ฐาน!$M$45,IF(L194&lt;&gt;"",($L194*$N194/100),0),0)</f>
        <v>0</v>
      </c>
      <c r="Q194" s="311">
        <f>IF(M194&lt;&gt;ฐาน!$M$45,IF(L194&lt;&gt;"",ROUNDUP(($L194*$N194/100),-1),0),0)</f>
        <v>0</v>
      </c>
      <c r="R194" s="311">
        <f t="shared" si="4"/>
        <v>0</v>
      </c>
      <c r="S194" s="313">
        <f t="shared" si="5"/>
        <v>0</v>
      </c>
      <c r="T194" s="314">
        <f>IF(M194&lt;&gt;ฐาน!$M$45,IF(S194&lt;&gt;"",S194+R194,0),0)</f>
        <v>0</v>
      </c>
      <c r="U194" s="311">
        <f>IF(M194&lt;&gt;ฐาน!$M$45,IF(S194=0,J194+T194,O194),J194)</f>
        <v>0</v>
      </c>
      <c r="V194" s="98"/>
    </row>
    <row r="195" spans="1:22" x14ac:dyDescent="0.35">
      <c r="A195" s="93">
        <v>187</v>
      </c>
      <c r="B195" s="97"/>
      <c r="C195" s="98"/>
      <c r="D195" s="91"/>
      <c r="E195" s="89"/>
      <c r="F195" s="88"/>
      <c r="G195" s="91"/>
      <c r="H195" s="91"/>
      <c r="I195" s="88"/>
      <c r="J195" s="92"/>
      <c r="K195" s="212"/>
      <c r="L195" s="308" t="str">
        <f>IF(K195&lt;&gt;"",INDEX(ฐาน!$J$4:$M$44,MATCH(INT(K195),ฐาน!$J$4:$J$44,0),2),"")</f>
        <v/>
      </c>
      <c r="M195" s="309" t="str">
        <f>IF(L195&lt;&gt;"",INDEX(ฐาน!$J$4:$M$45,MATCH(L195,ฐาน!$K$4:$K$45,0),4),"")</f>
        <v/>
      </c>
      <c r="N195" s="310" t="str">
        <f>IF(I195&lt;&gt;"",INDEX(ฐาน!$A$4:$F$9,MATCH(I195,ฐาน!$A$4:$A$9,0),IF(J195&gt;=INDEX(ฐาน!$A$4:$F$9,MATCH(I195,ฐาน!$A$4:$A$9,0),3),6,5)),"")</f>
        <v/>
      </c>
      <c r="O195" s="311" t="str">
        <f>IF(I195&lt;&gt;"",IF(J195&gt;=INDEX(ฐาน!$A$4:$G$9,MATCH(I195,ฐาน!$A$4:$A$9,0),4),INDEX(ฐาน!$A$4:$G$9,MATCH(I195,ฐาน!$A$4:$A$9,0),7),INDEX(ฐาน!$A$4:$G$9,MATCH(I195,ฐาน!$A$4:$A$9,0),4)),"")</f>
        <v/>
      </c>
      <c r="P195" s="312">
        <f>IF(M195&lt;&gt;ฐาน!$M$45,IF(L195&lt;&gt;"",($L195*$N195/100),0),0)</f>
        <v>0</v>
      </c>
      <c r="Q195" s="311">
        <f>IF(M195&lt;&gt;ฐาน!$M$45,IF(L195&lt;&gt;"",ROUNDUP(($L195*$N195/100),-1),0),0)</f>
        <v>0</v>
      </c>
      <c r="R195" s="311">
        <f t="shared" si="4"/>
        <v>0</v>
      </c>
      <c r="S195" s="313">
        <f t="shared" si="5"/>
        <v>0</v>
      </c>
      <c r="T195" s="314">
        <f>IF(M195&lt;&gt;ฐาน!$M$45,IF(S195&lt;&gt;"",S195+R195,0),0)</f>
        <v>0</v>
      </c>
      <c r="U195" s="311">
        <f>IF(M195&lt;&gt;ฐาน!$M$45,IF(S195=0,J195+T195,O195),J195)</f>
        <v>0</v>
      </c>
      <c r="V195" s="98"/>
    </row>
    <row r="196" spans="1:22" x14ac:dyDescent="0.35">
      <c r="A196" s="93">
        <v>188</v>
      </c>
      <c r="B196" s="97"/>
      <c r="C196" s="98"/>
      <c r="D196" s="91"/>
      <c r="E196" s="89"/>
      <c r="F196" s="88"/>
      <c r="G196" s="95"/>
      <c r="H196" s="91"/>
      <c r="I196" s="88"/>
      <c r="J196" s="94"/>
      <c r="K196" s="212"/>
      <c r="L196" s="308" t="str">
        <f>IF(K196&lt;&gt;"",INDEX(ฐาน!$J$4:$M$44,MATCH(INT(K196),ฐาน!$J$4:$J$44,0),2),"")</f>
        <v/>
      </c>
      <c r="M196" s="309" t="str">
        <f>IF(L196&lt;&gt;"",INDEX(ฐาน!$J$4:$M$45,MATCH(L196,ฐาน!$K$4:$K$45,0),4),"")</f>
        <v/>
      </c>
      <c r="N196" s="310" t="str">
        <f>IF(I196&lt;&gt;"",INDEX(ฐาน!$A$4:$F$9,MATCH(I196,ฐาน!$A$4:$A$9,0),IF(J196&gt;=INDEX(ฐาน!$A$4:$F$9,MATCH(I196,ฐาน!$A$4:$A$9,0),3),6,5)),"")</f>
        <v/>
      </c>
      <c r="O196" s="311" t="str">
        <f>IF(I196&lt;&gt;"",IF(J196&gt;=INDEX(ฐาน!$A$4:$G$9,MATCH(I196,ฐาน!$A$4:$A$9,0),4),INDEX(ฐาน!$A$4:$G$9,MATCH(I196,ฐาน!$A$4:$A$9,0),7),INDEX(ฐาน!$A$4:$G$9,MATCH(I196,ฐาน!$A$4:$A$9,0),4)),"")</f>
        <v/>
      </c>
      <c r="P196" s="312">
        <f>IF(M196&lt;&gt;ฐาน!$M$45,IF(L196&lt;&gt;"",($L196*$N196/100),0),0)</f>
        <v>0</v>
      </c>
      <c r="Q196" s="311">
        <f>IF(M196&lt;&gt;ฐาน!$M$45,IF(L196&lt;&gt;"",ROUNDUP(($L196*$N196/100),-1),0),0)</f>
        <v>0</v>
      </c>
      <c r="R196" s="311">
        <f t="shared" si="4"/>
        <v>0</v>
      </c>
      <c r="S196" s="313">
        <f t="shared" si="5"/>
        <v>0</v>
      </c>
      <c r="T196" s="314">
        <f>IF(M196&lt;&gt;ฐาน!$M$45,IF(S196&lt;&gt;"",S196+R196,0),0)</f>
        <v>0</v>
      </c>
      <c r="U196" s="311">
        <f>IF(M196&lt;&gt;ฐาน!$M$45,IF(S196=0,J196+T196,O196),J196)</f>
        <v>0</v>
      </c>
      <c r="V196" s="98"/>
    </row>
    <row r="197" spans="1:22" x14ac:dyDescent="0.35">
      <c r="A197" s="93">
        <v>189</v>
      </c>
      <c r="B197" s="97"/>
      <c r="C197" s="98"/>
      <c r="D197" s="91"/>
      <c r="E197" s="89"/>
      <c r="F197" s="88"/>
      <c r="G197" s="95"/>
      <c r="H197" s="91"/>
      <c r="I197" s="88"/>
      <c r="J197" s="92"/>
      <c r="K197" s="212"/>
      <c r="L197" s="308" t="str">
        <f>IF(K197&lt;&gt;"",INDEX(ฐาน!$J$4:$M$44,MATCH(INT(K197),ฐาน!$J$4:$J$44,0),2),"")</f>
        <v/>
      </c>
      <c r="M197" s="309" t="str">
        <f>IF(L197&lt;&gt;"",INDEX(ฐาน!$J$4:$M$45,MATCH(L197,ฐาน!$K$4:$K$45,0),4),"")</f>
        <v/>
      </c>
      <c r="N197" s="310" t="str">
        <f>IF(I197&lt;&gt;"",INDEX(ฐาน!$A$4:$F$9,MATCH(I197,ฐาน!$A$4:$A$9,0),IF(J197&gt;=INDEX(ฐาน!$A$4:$F$9,MATCH(I197,ฐาน!$A$4:$A$9,0),3),6,5)),"")</f>
        <v/>
      </c>
      <c r="O197" s="311" t="str">
        <f>IF(I197&lt;&gt;"",IF(J197&gt;=INDEX(ฐาน!$A$4:$G$9,MATCH(I197,ฐาน!$A$4:$A$9,0),4),INDEX(ฐาน!$A$4:$G$9,MATCH(I197,ฐาน!$A$4:$A$9,0),7),INDEX(ฐาน!$A$4:$G$9,MATCH(I197,ฐาน!$A$4:$A$9,0),4)),"")</f>
        <v/>
      </c>
      <c r="P197" s="312">
        <f>IF(M197&lt;&gt;ฐาน!$M$45,IF(L197&lt;&gt;"",($L197*$N197/100),0),0)</f>
        <v>0</v>
      </c>
      <c r="Q197" s="311">
        <f>IF(M197&lt;&gt;ฐาน!$M$45,IF(L197&lt;&gt;"",ROUNDUP(($L197*$N197/100),-1),0),0)</f>
        <v>0</v>
      </c>
      <c r="R197" s="311">
        <f t="shared" si="4"/>
        <v>0</v>
      </c>
      <c r="S197" s="313">
        <f t="shared" si="5"/>
        <v>0</v>
      </c>
      <c r="T197" s="314">
        <f>IF(M197&lt;&gt;ฐาน!$M$45,IF(S197&lt;&gt;"",S197+R197,0),0)</f>
        <v>0</v>
      </c>
      <c r="U197" s="311">
        <f>IF(M197&lt;&gt;ฐาน!$M$45,IF(S197=0,J197+T197,O197),J197)</f>
        <v>0</v>
      </c>
      <c r="V197" s="98"/>
    </row>
    <row r="198" spans="1:22" x14ac:dyDescent="0.35">
      <c r="A198" s="93">
        <v>190</v>
      </c>
      <c r="B198" s="97"/>
      <c r="C198" s="98"/>
      <c r="D198" s="91"/>
      <c r="E198" s="89"/>
      <c r="F198" s="88"/>
      <c r="G198" s="91"/>
      <c r="H198" s="91"/>
      <c r="I198" s="88"/>
      <c r="J198" s="92"/>
      <c r="K198" s="212"/>
      <c r="L198" s="308" t="str">
        <f>IF(K198&lt;&gt;"",INDEX(ฐาน!$J$4:$M$44,MATCH(INT(K198),ฐาน!$J$4:$J$44,0),2),"")</f>
        <v/>
      </c>
      <c r="M198" s="309" t="str">
        <f>IF(L198&lt;&gt;"",INDEX(ฐาน!$J$4:$M$45,MATCH(L198,ฐาน!$K$4:$K$45,0),4),"")</f>
        <v/>
      </c>
      <c r="N198" s="310" t="str">
        <f>IF(I198&lt;&gt;"",INDEX(ฐาน!$A$4:$F$9,MATCH(I198,ฐาน!$A$4:$A$9,0),IF(J198&gt;=INDEX(ฐาน!$A$4:$F$9,MATCH(I198,ฐาน!$A$4:$A$9,0),3),6,5)),"")</f>
        <v/>
      </c>
      <c r="O198" s="311" t="str">
        <f>IF(I198&lt;&gt;"",IF(J198&gt;=INDEX(ฐาน!$A$4:$G$9,MATCH(I198,ฐาน!$A$4:$A$9,0),4),INDEX(ฐาน!$A$4:$G$9,MATCH(I198,ฐาน!$A$4:$A$9,0),7),INDEX(ฐาน!$A$4:$G$9,MATCH(I198,ฐาน!$A$4:$A$9,0),4)),"")</f>
        <v/>
      </c>
      <c r="P198" s="312">
        <f>IF(M198&lt;&gt;ฐาน!$M$45,IF(L198&lt;&gt;"",($L198*$N198/100),0),0)</f>
        <v>0</v>
      </c>
      <c r="Q198" s="311">
        <f>IF(M198&lt;&gt;ฐาน!$M$45,IF(L198&lt;&gt;"",ROUNDUP(($L198*$N198/100),-1),0),0)</f>
        <v>0</v>
      </c>
      <c r="R198" s="311">
        <f t="shared" si="4"/>
        <v>0</v>
      </c>
      <c r="S198" s="313">
        <f t="shared" si="5"/>
        <v>0</v>
      </c>
      <c r="T198" s="314">
        <f>IF(M198&lt;&gt;ฐาน!$M$45,IF(S198&lt;&gt;"",S198+R198,0),0)</f>
        <v>0</v>
      </c>
      <c r="U198" s="311">
        <f>IF(M198&lt;&gt;ฐาน!$M$45,IF(S198=0,J198+T198,O198),J198)</f>
        <v>0</v>
      </c>
      <c r="V198" s="98"/>
    </row>
    <row r="199" spans="1:22" x14ac:dyDescent="0.35">
      <c r="A199" s="93">
        <v>191</v>
      </c>
      <c r="B199" s="97"/>
      <c r="C199" s="98"/>
      <c r="D199" s="91"/>
      <c r="E199" s="89"/>
      <c r="F199" s="88"/>
      <c r="G199" s="91"/>
      <c r="H199" s="91"/>
      <c r="I199" s="88"/>
      <c r="J199" s="92"/>
      <c r="K199" s="212"/>
      <c r="L199" s="308" t="str">
        <f>IF(K199&lt;&gt;"",INDEX(ฐาน!$J$4:$M$44,MATCH(INT(K199),ฐาน!$J$4:$J$44,0),2),"")</f>
        <v/>
      </c>
      <c r="M199" s="309" t="str">
        <f>IF(L199&lt;&gt;"",INDEX(ฐาน!$J$4:$M$45,MATCH(L199,ฐาน!$K$4:$K$45,0),4),"")</f>
        <v/>
      </c>
      <c r="N199" s="310" t="str">
        <f>IF(I199&lt;&gt;"",INDEX(ฐาน!$A$4:$F$9,MATCH(I199,ฐาน!$A$4:$A$9,0),IF(J199&gt;=INDEX(ฐาน!$A$4:$F$9,MATCH(I199,ฐาน!$A$4:$A$9,0),3),6,5)),"")</f>
        <v/>
      </c>
      <c r="O199" s="311" t="str">
        <f>IF(I199&lt;&gt;"",IF(J199&gt;=INDEX(ฐาน!$A$4:$G$9,MATCH(I199,ฐาน!$A$4:$A$9,0),4),INDEX(ฐาน!$A$4:$G$9,MATCH(I199,ฐาน!$A$4:$A$9,0),7),INDEX(ฐาน!$A$4:$G$9,MATCH(I199,ฐาน!$A$4:$A$9,0),4)),"")</f>
        <v/>
      </c>
      <c r="P199" s="312">
        <f>IF(M199&lt;&gt;ฐาน!$M$45,IF(L199&lt;&gt;"",($L199*$N199/100),0),0)</f>
        <v>0</v>
      </c>
      <c r="Q199" s="311">
        <f>IF(M199&lt;&gt;ฐาน!$M$45,IF(L199&lt;&gt;"",ROUNDUP(($L199*$N199/100),-1),0),0)</f>
        <v>0</v>
      </c>
      <c r="R199" s="311">
        <f t="shared" si="4"/>
        <v>0</v>
      </c>
      <c r="S199" s="313">
        <f t="shared" si="5"/>
        <v>0</v>
      </c>
      <c r="T199" s="314">
        <f>IF(M199&lt;&gt;ฐาน!$M$45,IF(S199&lt;&gt;"",S199+R199,0),0)</f>
        <v>0</v>
      </c>
      <c r="U199" s="311">
        <f>IF(M199&lt;&gt;ฐาน!$M$45,IF(S199=0,J199+T199,O199),J199)</f>
        <v>0</v>
      </c>
      <c r="V199" s="98"/>
    </row>
    <row r="200" spans="1:22" x14ac:dyDescent="0.35">
      <c r="A200" s="93">
        <v>192</v>
      </c>
      <c r="B200" s="97"/>
      <c r="C200" s="98"/>
      <c r="D200" s="91"/>
      <c r="E200" s="89"/>
      <c r="F200" s="88"/>
      <c r="G200" s="91"/>
      <c r="H200" s="91"/>
      <c r="I200" s="88"/>
      <c r="J200" s="92"/>
      <c r="K200" s="212"/>
      <c r="L200" s="308" t="str">
        <f>IF(K200&lt;&gt;"",INDEX(ฐาน!$J$4:$M$44,MATCH(INT(K200),ฐาน!$J$4:$J$44,0),2),"")</f>
        <v/>
      </c>
      <c r="M200" s="309" t="str">
        <f>IF(L200&lt;&gt;"",INDEX(ฐาน!$J$4:$M$45,MATCH(L200,ฐาน!$K$4:$K$45,0),4),"")</f>
        <v/>
      </c>
      <c r="N200" s="310" t="str">
        <f>IF(I200&lt;&gt;"",INDEX(ฐาน!$A$4:$F$9,MATCH(I200,ฐาน!$A$4:$A$9,0),IF(J200&gt;=INDEX(ฐาน!$A$4:$F$9,MATCH(I200,ฐาน!$A$4:$A$9,0),3),6,5)),"")</f>
        <v/>
      </c>
      <c r="O200" s="311" t="str">
        <f>IF(I200&lt;&gt;"",IF(J200&gt;=INDEX(ฐาน!$A$4:$G$9,MATCH(I200,ฐาน!$A$4:$A$9,0),4),INDEX(ฐาน!$A$4:$G$9,MATCH(I200,ฐาน!$A$4:$A$9,0),7),INDEX(ฐาน!$A$4:$G$9,MATCH(I200,ฐาน!$A$4:$A$9,0),4)),"")</f>
        <v/>
      </c>
      <c r="P200" s="312">
        <f>IF(M200&lt;&gt;ฐาน!$M$45,IF(L200&lt;&gt;"",($L200*$N200/100),0),0)</f>
        <v>0</v>
      </c>
      <c r="Q200" s="311">
        <f>IF(M200&lt;&gt;ฐาน!$M$45,IF(L200&lt;&gt;"",ROUNDUP(($L200*$N200/100),-1),0),0)</f>
        <v>0</v>
      </c>
      <c r="R200" s="311">
        <f t="shared" si="4"/>
        <v>0</v>
      </c>
      <c r="S200" s="313">
        <f t="shared" si="5"/>
        <v>0</v>
      </c>
      <c r="T200" s="314">
        <f>IF(M200&lt;&gt;ฐาน!$M$45,IF(S200&lt;&gt;"",S200+R200,0),0)</f>
        <v>0</v>
      </c>
      <c r="U200" s="311">
        <f>IF(M200&lt;&gt;ฐาน!$M$45,IF(S200=0,J200+T200,O200),J200)</f>
        <v>0</v>
      </c>
      <c r="V200" s="98"/>
    </row>
    <row r="201" spans="1:22" x14ac:dyDescent="0.35">
      <c r="A201" s="93">
        <v>193</v>
      </c>
      <c r="B201" s="97"/>
      <c r="C201" s="98"/>
      <c r="D201" s="91"/>
      <c r="E201" s="89"/>
      <c r="F201" s="88"/>
      <c r="G201" s="91"/>
      <c r="H201" s="91"/>
      <c r="I201" s="88"/>
      <c r="J201" s="92"/>
      <c r="K201" s="212"/>
      <c r="L201" s="308" t="str">
        <f>IF(K201&lt;&gt;"",INDEX(ฐาน!$J$4:$M$44,MATCH(INT(K201),ฐาน!$J$4:$J$44,0),2),"")</f>
        <v/>
      </c>
      <c r="M201" s="309" t="str">
        <f>IF(L201&lt;&gt;"",INDEX(ฐาน!$J$4:$M$45,MATCH(L201,ฐาน!$K$4:$K$45,0),4),"")</f>
        <v/>
      </c>
      <c r="N201" s="310" t="str">
        <f>IF(I201&lt;&gt;"",INDEX(ฐาน!$A$4:$F$9,MATCH(I201,ฐาน!$A$4:$A$9,0),IF(J201&gt;=INDEX(ฐาน!$A$4:$F$9,MATCH(I201,ฐาน!$A$4:$A$9,0),3),6,5)),"")</f>
        <v/>
      </c>
      <c r="O201" s="311" t="str">
        <f>IF(I201&lt;&gt;"",IF(J201&gt;=INDEX(ฐาน!$A$4:$G$9,MATCH(I201,ฐาน!$A$4:$A$9,0),4),INDEX(ฐาน!$A$4:$G$9,MATCH(I201,ฐาน!$A$4:$A$9,0),7),INDEX(ฐาน!$A$4:$G$9,MATCH(I201,ฐาน!$A$4:$A$9,0),4)),"")</f>
        <v/>
      </c>
      <c r="P201" s="312">
        <f>IF(M201&lt;&gt;ฐาน!$M$45,IF(L201&lt;&gt;"",($L201*$N201/100),0),0)</f>
        <v>0</v>
      </c>
      <c r="Q201" s="311">
        <f>IF(M201&lt;&gt;ฐาน!$M$45,IF(L201&lt;&gt;"",ROUNDUP(($L201*$N201/100),-1),0),0)</f>
        <v>0</v>
      </c>
      <c r="R201" s="311">
        <f t="shared" si="4"/>
        <v>0</v>
      </c>
      <c r="S201" s="313">
        <f t="shared" si="5"/>
        <v>0</v>
      </c>
      <c r="T201" s="314">
        <f>IF(M201&lt;&gt;ฐาน!$M$45,IF(S201&lt;&gt;"",S201+R201,0),0)</f>
        <v>0</v>
      </c>
      <c r="U201" s="311">
        <f>IF(M201&lt;&gt;ฐาน!$M$45,IF(S201=0,J201+T201,O201),J201)</f>
        <v>0</v>
      </c>
      <c r="V201" s="98"/>
    </row>
    <row r="202" spans="1:22" x14ac:dyDescent="0.35">
      <c r="A202" s="93">
        <v>194</v>
      </c>
      <c r="B202" s="97"/>
      <c r="C202" s="98"/>
      <c r="D202" s="91"/>
      <c r="E202" s="89"/>
      <c r="F202" s="88"/>
      <c r="G202" s="95"/>
      <c r="H202" s="91"/>
      <c r="I202" s="88"/>
      <c r="J202" s="92"/>
      <c r="K202" s="212"/>
      <c r="L202" s="308" t="str">
        <f>IF(K202&lt;&gt;"",INDEX(ฐาน!$J$4:$M$44,MATCH(INT(K202),ฐาน!$J$4:$J$44,0),2),"")</f>
        <v/>
      </c>
      <c r="M202" s="309" t="str">
        <f>IF(L202&lt;&gt;"",INDEX(ฐาน!$J$4:$M$45,MATCH(L202,ฐาน!$K$4:$K$45,0),4),"")</f>
        <v/>
      </c>
      <c r="N202" s="310" t="str">
        <f>IF(I202&lt;&gt;"",INDEX(ฐาน!$A$4:$F$9,MATCH(I202,ฐาน!$A$4:$A$9,0),IF(J202&gt;=INDEX(ฐาน!$A$4:$F$9,MATCH(I202,ฐาน!$A$4:$A$9,0),3),6,5)),"")</f>
        <v/>
      </c>
      <c r="O202" s="311" t="str">
        <f>IF(I202&lt;&gt;"",IF(J202&gt;=INDEX(ฐาน!$A$4:$G$9,MATCH(I202,ฐาน!$A$4:$A$9,0),4),INDEX(ฐาน!$A$4:$G$9,MATCH(I202,ฐาน!$A$4:$A$9,0),7),INDEX(ฐาน!$A$4:$G$9,MATCH(I202,ฐาน!$A$4:$A$9,0),4)),"")</f>
        <v/>
      </c>
      <c r="P202" s="312">
        <f>IF(M202&lt;&gt;ฐาน!$M$45,IF(L202&lt;&gt;"",($L202*$N202/100),0),0)</f>
        <v>0</v>
      </c>
      <c r="Q202" s="311">
        <f>IF(M202&lt;&gt;ฐาน!$M$45,IF(L202&lt;&gt;"",ROUNDUP(($L202*$N202/100),-1),0),0)</f>
        <v>0</v>
      </c>
      <c r="R202" s="311">
        <f t="shared" ref="R202:R265" si="6">IF(Q202&lt;&gt;"",IF($J202+$P202&lt;=$O202,$Q202,$O202-$J202),"")</f>
        <v>0</v>
      </c>
      <c r="S202" s="313">
        <f t="shared" ref="S202:S265" si="7">IF(Q202&lt;&gt;R202,P202-R202,0)</f>
        <v>0</v>
      </c>
      <c r="T202" s="314">
        <f>IF(M202&lt;&gt;ฐาน!$M$45,IF(S202&lt;&gt;"",S202+R202,0),0)</f>
        <v>0</v>
      </c>
      <c r="U202" s="311">
        <f>IF(M202&lt;&gt;ฐาน!$M$45,IF(S202=0,J202+T202,O202),J202)</f>
        <v>0</v>
      </c>
      <c r="V202" s="98"/>
    </row>
    <row r="203" spans="1:22" x14ac:dyDescent="0.35">
      <c r="A203" s="93">
        <v>195</v>
      </c>
      <c r="B203" s="97"/>
      <c r="C203" s="98"/>
      <c r="D203" s="91"/>
      <c r="E203" s="89"/>
      <c r="F203" s="88"/>
      <c r="G203" s="95"/>
      <c r="H203" s="91"/>
      <c r="I203" s="88"/>
      <c r="J203" s="92"/>
      <c r="K203" s="212"/>
      <c r="L203" s="308" t="str">
        <f>IF(K203&lt;&gt;"",INDEX(ฐาน!$J$4:$M$44,MATCH(INT(K203),ฐาน!$J$4:$J$44,0),2),"")</f>
        <v/>
      </c>
      <c r="M203" s="309" t="str">
        <f>IF(L203&lt;&gt;"",INDEX(ฐาน!$J$4:$M$45,MATCH(L203,ฐาน!$K$4:$K$45,0),4),"")</f>
        <v/>
      </c>
      <c r="N203" s="310" t="str">
        <f>IF(I203&lt;&gt;"",INDEX(ฐาน!$A$4:$F$9,MATCH(I203,ฐาน!$A$4:$A$9,0),IF(J203&gt;=INDEX(ฐาน!$A$4:$F$9,MATCH(I203,ฐาน!$A$4:$A$9,0),3),6,5)),"")</f>
        <v/>
      </c>
      <c r="O203" s="311" t="str">
        <f>IF(I203&lt;&gt;"",IF(J203&gt;=INDEX(ฐาน!$A$4:$G$9,MATCH(I203,ฐาน!$A$4:$A$9,0),4),INDEX(ฐาน!$A$4:$G$9,MATCH(I203,ฐาน!$A$4:$A$9,0),7),INDEX(ฐาน!$A$4:$G$9,MATCH(I203,ฐาน!$A$4:$A$9,0),4)),"")</f>
        <v/>
      </c>
      <c r="P203" s="312">
        <f>IF(M203&lt;&gt;ฐาน!$M$45,IF(L203&lt;&gt;"",($L203*$N203/100),0),0)</f>
        <v>0</v>
      </c>
      <c r="Q203" s="311">
        <f>IF(M203&lt;&gt;ฐาน!$M$45,IF(L203&lt;&gt;"",ROUNDUP(($L203*$N203/100),-1),0),0)</f>
        <v>0</v>
      </c>
      <c r="R203" s="311">
        <f t="shared" si="6"/>
        <v>0</v>
      </c>
      <c r="S203" s="313">
        <f t="shared" si="7"/>
        <v>0</v>
      </c>
      <c r="T203" s="314">
        <f>IF(M203&lt;&gt;ฐาน!$M$45,IF(S203&lt;&gt;"",S203+R203,0),0)</f>
        <v>0</v>
      </c>
      <c r="U203" s="311">
        <f>IF(M203&lt;&gt;ฐาน!$M$45,IF(S203=0,J203+T203,O203),J203)</f>
        <v>0</v>
      </c>
      <c r="V203" s="98"/>
    </row>
    <row r="204" spans="1:22" x14ac:dyDescent="0.35">
      <c r="A204" s="93">
        <v>196</v>
      </c>
      <c r="B204" s="97"/>
      <c r="C204" s="98"/>
      <c r="D204" s="91"/>
      <c r="E204" s="89"/>
      <c r="F204" s="88"/>
      <c r="G204" s="95"/>
      <c r="H204" s="91"/>
      <c r="I204" s="88"/>
      <c r="J204" s="92"/>
      <c r="K204" s="212"/>
      <c r="L204" s="308" t="str">
        <f>IF(K204&lt;&gt;"",INDEX(ฐาน!$J$4:$M$44,MATCH(INT(K204),ฐาน!$J$4:$J$44,0),2),"")</f>
        <v/>
      </c>
      <c r="M204" s="309" t="str">
        <f>IF(L204&lt;&gt;"",INDEX(ฐาน!$J$4:$M$45,MATCH(L204,ฐาน!$K$4:$K$45,0),4),"")</f>
        <v/>
      </c>
      <c r="N204" s="310" t="str">
        <f>IF(I204&lt;&gt;"",INDEX(ฐาน!$A$4:$F$9,MATCH(I204,ฐาน!$A$4:$A$9,0),IF(J204&gt;=INDEX(ฐาน!$A$4:$F$9,MATCH(I204,ฐาน!$A$4:$A$9,0),3),6,5)),"")</f>
        <v/>
      </c>
      <c r="O204" s="311" t="str">
        <f>IF(I204&lt;&gt;"",IF(J204&gt;=INDEX(ฐาน!$A$4:$G$9,MATCH(I204,ฐาน!$A$4:$A$9,0),4),INDEX(ฐาน!$A$4:$G$9,MATCH(I204,ฐาน!$A$4:$A$9,0),7),INDEX(ฐาน!$A$4:$G$9,MATCH(I204,ฐาน!$A$4:$A$9,0),4)),"")</f>
        <v/>
      </c>
      <c r="P204" s="312">
        <f>IF(M204&lt;&gt;ฐาน!$M$45,IF(L204&lt;&gt;"",($L204*$N204/100),0),0)</f>
        <v>0</v>
      </c>
      <c r="Q204" s="311">
        <f>IF(M204&lt;&gt;ฐาน!$M$45,IF(L204&lt;&gt;"",ROUNDUP(($L204*$N204/100),-1),0),0)</f>
        <v>0</v>
      </c>
      <c r="R204" s="311">
        <f t="shared" si="6"/>
        <v>0</v>
      </c>
      <c r="S204" s="313">
        <f t="shared" si="7"/>
        <v>0</v>
      </c>
      <c r="T204" s="314">
        <f>IF(M204&lt;&gt;ฐาน!$M$45,IF(S204&lt;&gt;"",S204+R204,0),0)</f>
        <v>0</v>
      </c>
      <c r="U204" s="311">
        <f>IF(M204&lt;&gt;ฐาน!$M$45,IF(S204=0,J204+T204,O204),J204)</f>
        <v>0</v>
      </c>
      <c r="V204" s="98"/>
    </row>
    <row r="205" spans="1:22" x14ac:dyDescent="0.35">
      <c r="A205" s="93">
        <v>197</v>
      </c>
      <c r="B205" s="97"/>
      <c r="C205" s="98"/>
      <c r="D205" s="91"/>
      <c r="E205" s="89"/>
      <c r="F205" s="88"/>
      <c r="G205" s="95"/>
      <c r="H205" s="91"/>
      <c r="I205" s="88"/>
      <c r="J205" s="92"/>
      <c r="K205" s="212"/>
      <c r="L205" s="308" t="str">
        <f>IF(K205&lt;&gt;"",INDEX(ฐาน!$J$4:$M$44,MATCH(INT(K205),ฐาน!$J$4:$J$44,0),2),"")</f>
        <v/>
      </c>
      <c r="M205" s="309" t="str">
        <f>IF(L205&lt;&gt;"",INDEX(ฐาน!$J$4:$M$45,MATCH(L205,ฐาน!$K$4:$K$45,0),4),"")</f>
        <v/>
      </c>
      <c r="N205" s="310" t="str">
        <f>IF(I205&lt;&gt;"",INDEX(ฐาน!$A$4:$F$9,MATCH(I205,ฐาน!$A$4:$A$9,0),IF(J205&gt;=INDEX(ฐาน!$A$4:$F$9,MATCH(I205,ฐาน!$A$4:$A$9,0),3),6,5)),"")</f>
        <v/>
      </c>
      <c r="O205" s="311" t="str">
        <f>IF(I205&lt;&gt;"",IF(J205&gt;=INDEX(ฐาน!$A$4:$G$9,MATCH(I205,ฐาน!$A$4:$A$9,0),4),INDEX(ฐาน!$A$4:$G$9,MATCH(I205,ฐาน!$A$4:$A$9,0),7),INDEX(ฐาน!$A$4:$G$9,MATCH(I205,ฐาน!$A$4:$A$9,0),4)),"")</f>
        <v/>
      </c>
      <c r="P205" s="312">
        <f>IF(M205&lt;&gt;ฐาน!$M$45,IF(L205&lt;&gt;"",($L205*$N205/100),0),0)</f>
        <v>0</v>
      </c>
      <c r="Q205" s="311">
        <f>IF(M205&lt;&gt;ฐาน!$M$45,IF(L205&lt;&gt;"",ROUNDUP(($L205*$N205/100),-1),0),0)</f>
        <v>0</v>
      </c>
      <c r="R205" s="311">
        <f t="shared" si="6"/>
        <v>0</v>
      </c>
      <c r="S205" s="313">
        <f t="shared" si="7"/>
        <v>0</v>
      </c>
      <c r="T205" s="314">
        <f>IF(M205&lt;&gt;ฐาน!$M$45,IF(S205&lt;&gt;"",S205+R205,0),0)</f>
        <v>0</v>
      </c>
      <c r="U205" s="311">
        <f>IF(M205&lt;&gt;ฐาน!$M$45,IF(S205=0,J205+T205,O205),J205)</f>
        <v>0</v>
      </c>
      <c r="V205" s="98"/>
    </row>
    <row r="206" spans="1:22" x14ac:dyDescent="0.35">
      <c r="A206" s="93">
        <v>198</v>
      </c>
      <c r="B206" s="84"/>
      <c r="C206" s="86"/>
      <c r="D206" s="91"/>
      <c r="E206" s="89"/>
      <c r="F206" s="88"/>
      <c r="G206" s="95"/>
      <c r="H206" s="91"/>
      <c r="I206" s="88"/>
      <c r="J206" s="92"/>
      <c r="K206" s="212"/>
      <c r="L206" s="308" t="str">
        <f>IF(K206&lt;&gt;"",INDEX(ฐาน!$J$4:$M$44,MATCH(INT(K206),ฐาน!$J$4:$J$44,0),2),"")</f>
        <v/>
      </c>
      <c r="M206" s="309" t="str">
        <f>IF(L206&lt;&gt;"",INDEX(ฐาน!$J$4:$M$45,MATCH(L206,ฐาน!$K$4:$K$45,0),4),"")</f>
        <v/>
      </c>
      <c r="N206" s="310" t="str">
        <f>IF(I206&lt;&gt;"",INDEX(ฐาน!$A$4:$F$9,MATCH(I206,ฐาน!$A$4:$A$9,0),IF(J206&gt;=INDEX(ฐาน!$A$4:$F$9,MATCH(I206,ฐาน!$A$4:$A$9,0),3),6,5)),"")</f>
        <v/>
      </c>
      <c r="O206" s="311" t="str">
        <f>IF(I206&lt;&gt;"",IF(J206&gt;=INDEX(ฐาน!$A$4:$G$9,MATCH(I206,ฐาน!$A$4:$A$9,0),4),INDEX(ฐาน!$A$4:$G$9,MATCH(I206,ฐาน!$A$4:$A$9,0),7),INDEX(ฐาน!$A$4:$G$9,MATCH(I206,ฐาน!$A$4:$A$9,0),4)),"")</f>
        <v/>
      </c>
      <c r="P206" s="312">
        <f>IF(M206&lt;&gt;ฐาน!$M$45,IF(L206&lt;&gt;"",($L206*$N206/100),0),0)</f>
        <v>0</v>
      </c>
      <c r="Q206" s="311">
        <f>IF(M206&lt;&gt;ฐาน!$M$45,IF(L206&lt;&gt;"",ROUNDUP(($L206*$N206/100),-1),0),0)</f>
        <v>0</v>
      </c>
      <c r="R206" s="311">
        <f t="shared" si="6"/>
        <v>0</v>
      </c>
      <c r="S206" s="313">
        <f t="shared" si="7"/>
        <v>0</v>
      </c>
      <c r="T206" s="314">
        <f>IF(M206&lt;&gt;ฐาน!$M$45,IF(S206&lt;&gt;"",S206+R206,0),0)</f>
        <v>0</v>
      </c>
      <c r="U206" s="311">
        <f>IF(M206&lt;&gt;ฐาน!$M$45,IF(S206=0,J206+T206,O206),J206)</f>
        <v>0</v>
      </c>
      <c r="V206" s="98"/>
    </row>
    <row r="207" spans="1:22" x14ac:dyDescent="0.35">
      <c r="A207" s="93">
        <v>199</v>
      </c>
      <c r="B207" s="97"/>
      <c r="C207" s="98"/>
      <c r="D207" s="91"/>
      <c r="E207" s="89"/>
      <c r="F207" s="88"/>
      <c r="G207" s="95"/>
      <c r="H207" s="91"/>
      <c r="I207" s="88"/>
      <c r="J207" s="92"/>
      <c r="K207" s="212"/>
      <c r="L207" s="308" t="str">
        <f>IF(K207&lt;&gt;"",INDEX(ฐาน!$J$4:$M$44,MATCH(INT(K207),ฐาน!$J$4:$J$44,0),2),"")</f>
        <v/>
      </c>
      <c r="M207" s="309" t="str">
        <f>IF(L207&lt;&gt;"",INDEX(ฐาน!$J$4:$M$45,MATCH(L207,ฐาน!$K$4:$K$45,0),4),"")</f>
        <v/>
      </c>
      <c r="N207" s="310" t="str">
        <f>IF(I207&lt;&gt;"",INDEX(ฐาน!$A$4:$F$9,MATCH(I207,ฐาน!$A$4:$A$9,0),IF(J207&gt;=INDEX(ฐาน!$A$4:$F$9,MATCH(I207,ฐาน!$A$4:$A$9,0),3),6,5)),"")</f>
        <v/>
      </c>
      <c r="O207" s="311" t="str">
        <f>IF(I207&lt;&gt;"",IF(J207&gt;=INDEX(ฐาน!$A$4:$G$9,MATCH(I207,ฐาน!$A$4:$A$9,0),4),INDEX(ฐาน!$A$4:$G$9,MATCH(I207,ฐาน!$A$4:$A$9,0),7),INDEX(ฐาน!$A$4:$G$9,MATCH(I207,ฐาน!$A$4:$A$9,0),4)),"")</f>
        <v/>
      </c>
      <c r="P207" s="312">
        <f>IF(M207&lt;&gt;ฐาน!$M$45,IF(L207&lt;&gt;"",($L207*$N207/100),0),0)</f>
        <v>0</v>
      </c>
      <c r="Q207" s="311">
        <f>IF(M207&lt;&gt;ฐาน!$M$45,IF(L207&lt;&gt;"",ROUNDUP(($L207*$N207/100),-1),0),0)</f>
        <v>0</v>
      </c>
      <c r="R207" s="311">
        <f t="shared" si="6"/>
        <v>0</v>
      </c>
      <c r="S207" s="313">
        <f t="shared" si="7"/>
        <v>0</v>
      </c>
      <c r="T207" s="314">
        <f>IF(M207&lt;&gt;ฐาน!$M$45,IF(S207&lt;&gt;"",S207+R207,0),0)</f>
        <v>0</v>
      </c>
      <c r="U207" s="311">
        <f>IF(M207&lt;&gt;ฐาน!$M$45,IF(S207=0,J207+T207,O207),J207)</f>
        <v>0</v>
      </c>
      <c r="V207" s="98"/>
    </row>
    <row r="208" spans="1:22" x14ac:dyDescent="0.35">
      <c r="A208" s="93">
        <v>200</v>
      </c>
      <c r="B208" s="84"/>
      <c r="C208" s="98"/>
      <c r="D208" s="91"/>
      <c r="E208" s="89"/>
      <c r="F208" s="88"/>
      <c r="G208" s="91"/>
      <c r="H208" s="91"/>
      <c r="I208" s="88"/>
      <c r="J208" s="92"/>
      <c r="K208" s="212"/>
      <c r="L208" s="308" t="str">
        <f>IF(K208&lt;&gt;"",INDEX(ฐาน!$J$4:$M$44,MATCH(INT(K208),ฐาน!$J$4:$J$44,0),2),"")</f>
        <v/>
      </c>
      <c r="M208" s="309" t="str">
        <f>IF(L208&lt;&gt;"",INDEX(ฐาน!$J$4:$M$45,MATCH(L208,ฐาน!$K$4:$K$45,0),4),"")</f>
        <v/>
      </c>
      <c r="N208" s="310" t="str">
        <f>IF(I208&lt;&gt;"",INDEX(ฐาน!$A$4:$F$9,MATCH(I208,ฐาน!$A$4:$A$9,0),IF(J208&gt;=INDEX(ฐาน!$A$4:$F$9,MATCH(I208,ฐาน!$A$4:$A$9,0),3),6,5)),"")</f>
        <v/>
      </c>
      <c r="O208" s="311" t="str">
        <f>IF(I208&lt;&gt;"",IF(J208&gt;=INDEX(ฐาน!$A$4:$G$9,MATCH(I208,ฐาน!$A$4:$A$9,0),4),INDEX(ฐาน!$A$4:$G$9,MATCH(I208,ฐาน!$A$4:$A$9,0),7),INDEX(ฐาน!$A$4:$G$9,MATCH(I208,ฐาน!$A$4:$A$9,0),4)),"")</f>
        <v/>
      </c>
      <c r="P208" s="312">
        <f>IF(M208&lt;&gt;ฐาน!$M$45,IF(L208&lt;&gt;"",($L208*$N208/100),0),0)</f>
        <v>0</v>
      </c>
      <c r="Q208" s="311">
        <f>IF(M208&lt;&gt;ฐาน!$M$45,IF(L208&lt;&gt;"",ROUNDUP(($L208*$N208/100),-1),0),0)</f>
        <v>0</v>
      </c>
      <c r="R208" s="311">
        <f t="shared" si="6"/>
        <v>0</v>
      </c>
      <c r="S208" s="313">
        <f t="shared" si="7"/>
        <v>0</v>
      </c>
      <c r="T208" s="314">
        <f>IF(M208&lt;&gt;ฐาน!$M$45,IF(S208&lt;&gt;"",S208+R208,0),0)</f>
        <v>0</v>
      </c>
      <c r="U208" s="311">
        <f>IF(M208&lt;&gt;ฐาน!$M$45,IF(S208=0,J208+T208,O208),J208)</f>
        <v>0</v>
      </c>
      <c r="V208" s="98"/>
    </row>
    <row r="209" spans="1:22" x14ac:dyDescent="0.35">
      <c r="A209" s="93">
        <v>201</v>
      </c>
      <c r="B209" s="97"/>
      <c r="C209" s="98"/>
      <c r="D209" s="91"/>
      <c r="E209" s="89"/>
      <c r="F209" s="88"/>
      <c r="G209" s="95"/>
      <c r="H209" s="91"/>
      <c r="I209" s="88"/>
      <c r="J209" s="92"/>
      <c r="K209" s="212"/>
      <c r="L209" s="308" t="str">
        <f>IF(K209&lt;&gt;"",INDEX(ฐาน!$J$4:$M$44,MATCH(INT(K209),ฐาน!$J$4:$J$44,0),2),"")</f>
        <v/>
      </c>
      <c r="M209" s="309" t="str">
        <f>IF(L209&lt;&gt;"",INDEX(ฐาน!$J$4:$M$45,MATCH(L209,ฐาน!$K$4:$K$45,0),4),"")</f>
        <v/>
      </c>
      <c r="N209" s="310" t="str">
        <f>IF(I209&lt;&gt;"",INDEX(ฐาน!$A$4:$F$9,MATCH(I209,ฐาน!$A$4:$A$9,0),IF(J209&gt;=INDEX(ฐาน!$A$4:$F$9,MATCH(I209,ฐาน!$A$4:$A$9,0),3),6,5)),"")</f>
        <v/>
      </c>
      <c r="O209" s="311" t="str">
        <f>IF(I209&lt;&gt;"",IF(J209&gt;=INDEX(ฐาน!$A$4:$G$9,MATCH(I209,ฐาน!$A$4:$A$9,0),4),INDEX(ฐาน!$A$4:$G$9,MATCH(I209,ฐาน!$A$4:$A$9,0),7),INDEX(ฐาน!$A$4:$G$9,MATCH(I209,ฐาน!$A$4:$A$9,0),4)),"")</f>
        <v/>
      </c>
      <c r="P209" s="312">
        <f>IF(M209&lt;&gt;ฐาน!$M$45,IF(L209&lt;&gt;"",($L209*$N209/100),0),0)</f>
        <v>0</v>
      </c>
      <c r="Q209" s="311">
        <f>IF(M209&lt;&gt;ฐาน!$M$45,IF(L209&lt;&gt;"",ROUNDUP(($L209*$N209/100),-1),0),0)</f>
        <v>0</v>
      </c>
      <c r="R209" s="311">
        <f t="shared" si="6"/>
        <v>0</v>
      </c>
      <c r="S209" s="313">
        <f t="shared" si="7"/>
        <v>0</v>
      </c>
      <c r="T209" s="314">
        <f>IF(M209&lt;&gt;ฐาน!$M$45,IF(S209&lt;&gt;"",S209+R209,0),0)</f>
        <v>0</v>
      </c>
      <c r="U209" s="311">
        <f>IF(M209&lt;&gt;ฐาน!$M$45,IF(S209=0,J209+T209,O209),J209)</f>
        <v>0</v>
      </c>
      <c r="V209" s="98"/>
    </row>
    <row r="210" spans="1:22" x14ac:dyDescent="0.35">
      <c r="A210" s="93">
        <v>202</v>
      </c>
      <c r="B210" s="174"/>
      <c r="C210" s="98"/>
      <c r="D210" s="91"/>
      <c r="E210" s="89"/>
      <c r="F210" s="88"/>
      <c r="G210" s="91"/>
      <c r="H210" s="91"/>
      <c r="I210" s="88"/>
      <c r="J210" s="92"/>
      <c r="K210" s="212"/>
      <c r="L210" s="308" t="str">
        <f>IF(K210&lt;&gt;"",INDEX(ฐาน!$J$4:$M$44,MATCH(INT(K210),ฐาน!$J$4:$J$44,0),2),"")</f>
        <v/>
      </c>
      <c r="M210" s="309" t="str">
        <f>IF(L210&lt;&gt;"",INDEX(ฐาน!$J$4:$M$45,MATCH(L210,ฐาน!$K$4:$K$45,0),4),"")</f>
        <v/>
      </c>
      <c r="N210" s="310" t="str">
        <f>IF(I210&lt;&gt;"",INDEX(ฐาน!$A$4:$F$9,MATCH(I210,ฐาน!$A$4:$A$9,0),IF(J210&gt;=INDEX(ฐาน!$A$4:$F$9,MATCH(I210,ฐาน!$A$4:$A$9,0),3),6,5)),"")</f>
        <v/>
      </c>
      <c r="O210" s="311" t="str">
        <f>IF(I210&lt;&gt;"",IF(J210&gt;=INDEX(ฐาน!$A$4:$G$9,MATCH(I210,ฐาน!$A$4:$A$9,0),4),INDEX(ฐาน!$A$4:$G$9,MATCH(I210,ฐาน!$A$4:$A$9,0),7),INDEX(ฐาน!$A$4:$G$9,MATCH(I210,ฐาน!$A$4:$A$9,0),4)),"")</f>
        <v/>
      </c>
      <c r="P210" s="312">
        <f>IF(M210&lt;&gt;ฐาน!$M$45,IF(L210&lt;&gt;"",($L210*$N210/100),0),0)</f>
        <v>0</v>
      </c>
      <c r="Q210" s="311">
        <f>IF(M210&lt;&gt;ฐาน!$M$45,IF(L210&lt;&gt;"",ROUNDUP(($L210*$N210/100),-1),0),0)</f>
        <v>0</v>
      </c>
      <c r="R210" s="311">
        <f t="shared" si="6"/>
        <v>0</v>
      </c>
      <c r="S210" s="313">
        <f t="shared" si="7"/>
        <v>0</v>
      </c>
      <c r="T210" s="314">
        <f>IF(M210&lt;&gt;ฐาน!$M$45,IF(S210&lt;&gt;"",S210+R210,0),0)</f>
        <v>0</v>
      </c>
      <c r="U210" s="311">
        <f>IF(M210&lt;&gt;ฐาน!$M$45,IF(S210=0,J210+T210,O210),J210)</f>
        <v>0</v>
      </c>
      <c r="V210" s="98"/>
    </row>
    <row r="211" spans="1:22" x14ac:dyDescent="0.35">
      <c r="A211" s="93">
        <v>203</v>
      </c>
      <c r="B211" s="97"/>
      <c r="C211" s="98"/>
      <c r="D211" s="91"/>
      <c r="E211" s="89"/>
      <c r="F211" s="88"/>
      <c r="G211" s="95"/>
      <c r="H211" s="91"/>
      <c r="I211" s="88"/>
      <c r="J211" s="92"/>
      <c r="K211" s="212"/>
      <c r="L211" s="308" t="str">
        <f>IF(K211&lt;&gt;"",INDEX(ฐาน!$J$4:$M$44,MATCH(INT(K211),ฐาน!$J$4:$J$44,0),2),"")</f>
        <v/>
      </c>
      <c r="M211" s="309" t="str">
        <f>IF(L211&lt;&gt;"",INDEX(ฐาน!$J$4:$M$45,MATCH(L211,ฐาน!$K$4:$K$45,0),4),"")</f>
        <v/>
      </c>
      <c r="N211" s="310" t="str">
        <f>IF(I211&lt;&gt;"",INDEX(ฐาน!$A$4:$F$9,MATCH(I211,ฐาน!$A$4:$A$9,0),IF(J211&gt;=INDEX(ฐาน!$A$4:$F$9,MATCH(I211,ฐาน!$A$4:$A$9,0),3),6,5)),"")</f>
        <v/>
      </c>
      <c r="O211" s="311" t="str">
        <f>IF(I211&lt;&gt;"",IF(J211&gt;=INDEX(ฐาน!$A$4:$G$9,MATCH(I211,ฐาน!$A$4:$A$9,0),4),INDEX(ฐาน!$A$4:$G$9,MATCH(I211,ฐาน!$A$4:$A$9,0),7),INDEX(ฐาน!$A$4:$G$9,MATCH(I211,ฐาน!$A$4:$A$9,0),4)),"")</f>
        <v/>
      </c>
      <c r="P211" s="312">
        <f>IF(M211&lt;&gt;ฐาน!$M$45,IF(L211&lt;&gt;"",($L211*$N211/100),0),0)</f>
        <v>0</v>
      </c>
      <c r="Q211" s="311">
        <f>IF(M211&lt;&gt;ฐาน!$M$45,IF(L211&lt;&gt;"",ROUNDUP(($L211*$N211/100),-1),0),0)</f>
        <v>0</v>
      </c>
      <c r="R211" s="311">
        <f t="shared" si="6"/>
        <v>0</v>
      </c>
      <c r="S211" s="313">
        <f t="shared" si="7"/>
        <v>0</v>
      </c>
      <c r="T211" s="314">
        <f>IF(M211&lt;&gt;ฐาน!$M$45,IF(S211&lt;&gt;"",S211+R211,0),0)</f>
        <v>0</v>
      </c>
      <c r="U211" s="311">
        <f>IF(M211&lt;&gt;ฐาน!$M$45,IF(S211=0,J211+T211,O211),J211)</f>
        <v>0</v>
      </c>
      <c r="V211" s="98"/>
    </row>
    <row r="212" spans="1:22" x14ac:dyDescent="0.35">
      <c r="A212" s="93">
        <v>204</v>
      </c>
      <c r="B212" s="84"/>
      <c r="C212" s="98"/>
      <c r="D212" s="91"/>
      <c r="E212" s="89"/>
      <c r="F212" s="88"/>
      <c r="G212" s="95"/>
      <c r="H212" s="91"/>
      <c r="I212" s="88"/>
      <c r="J212" s="94"/>
      <c r="K212" s="212"/>
      <c r="L212" s="308" t="str">
        <f>IF(K212&lt;&gt;"",INDEX(ฐาน!$J$4:$M$44,MATCH(INT(K212),ฐาน!$J$4:$J$44,0),2),"")</f>
        <v/>
      </c>
      <c r="M212" s="309" t="str">
        <f>IF(L212&lt;&gt;"",INDEX(ฐาน!$J$4:$M$45,MATCH(L212,ฐาน!$K$4:$K$45,0),4),"")</f>
        <v/>
      </c>
      <c r="N212" s="310" t="str">
        <f>IF(I212&lt;&gt;"",INDEX(ฐาน!$A$4:$F$9,MATCH(I212,ฐาน!$A$4:$A$9,0),IF(J212&gt;=INDEX(ฐาน!$A$4:$F$9,MATCH(I212,ฐาน!$A$4:$A$9,0),3),6,5)),"")</f>
        <v/>
      </c>
      <c r="O212" s="311" t="str">
        <f>IF(I212&lt;&gt;"",IF(J212&gt;=INDEX(ฐาน!$A$4:$G$9,MATCH(I212,ฐาน!$A$4:$A$9,0),4),INDEX(ฐาน!$A$4:$G$9,MATCH(I212,ฐาน!$A$4:$A$9,0),7),INDEX(ฐาน!$A$4:$G$9,MATCH(I212,ฐาน!$A$4:$A$9,0),4)),"")</f>
        <v/>
      </c>
      <c r="P212" s="312">
        <f>IF(M212&lt;&gt;ฐาน!$M$45,IF(L212&lt;&gt;"",($L212*$N212/100),0),0)</f>
        <v>0</v>
      </c>
      <c r="Q212" s="311">
        <f>IF(M212&lt;&gt;ฐาน!$M$45,IF(L212&lt;&gt;"",ROUNDUP(($L212*$N212/100),-1),0),0)</f>
        <v>0</v>
      </c>
      <c r="R212" s="311">
        <f t="shared" si="6"/>
        <v>0</v>
      </c>
      <c r="S212" s="313">
        <f t="shared" si="7"/>
        <v>0</v>
      </c>
      <c r="T212" s="314">
        <f>IF(M212&lt;&gt;ฐาน!$M$45,IF(S212&lt;&gt;"",S212+R212,0),0)</f>
        <v>0</v>
      </c>
      <c r="U212" s="311">
        <f>IF(M212&lt;&gt;ฐาน!$M$45,IF(S212=0,J212+T212,O212),J212)</f>
        <v>0</v>
      </c>
      <c r="V212" s="98"/>
    </row>
    <row r="213" spans="1:22" x14ac:dyDescent="0.35">
      <c r="A213" s="93">
        <v>205</v>
      </c>
      <c r="B213" s="84"/>
      <c r="C213" s="98"/>
      <c r="D213" s="91"/>
      <c r="E213" s="89"/>
      <c r="F213" s="88"/>
      <c r="G213" s="95"/>
      <c r="H213" s="91"/>
      <c r="I213" s="88"/>
      <c r="J213" s="94"/>
      <c r="K213" s="212"/>
      <c r="L213" s="308" t="str">
        <f>IF(K213&lt;&gt;"",INDEX(ฐาน!$J$4:$M$44,MATCH(INT(K213),ฐาน!$J$4:$J$44,0),2),"")</f>
        <v/>
      </c>
      <c r="M213" s="309" t="str">
        <f>IF(L213&lt;&gt;"",INDEX(ฐาน!$J$4:$M$45,MATCH(L213,ฐาน!$K$4:$K$45,0),4),"")</f>
        <v/>
      </c>
      <c r="N213" s="310" t="str">
        <f>IF(I213&lt;&gt;"",INDEX(ฐาน!$A$4:$F$9,MATCH(I213,ฐาน!$A$4:$A$9,0),IF(J213&gt;=INDEX(ฐาน!$A$4:$F$9,MATCH(I213,ฐาน!$A$4:$A$9,0),3),6,5)),"")</f>
        <v/>
      </c>
      <c r="O213" s="311" t="str">
        <f>IF(I213&lt;&gt;"",IF(J213&gt;=INDEX(ฐาน!$A$4:$G$9,MATCH(I213,ฐาน!$A$4:$A$9,0),4),INDEX(ฐาน!$A$4:$G$9,MATCH(I213,ฐาน!$A$4:$A$9,0),7),INDEX(ฐาน!$A$4:$G$9,MATCH(I213,ฐาน!$A$4:$A$9,0),4)),"")</f>
        <v/>
      </c>
      <c r="P213" s="312">
        <f>IF(M213&lt;&gt;ฐาน!$M$45,IF(L213&lt;&gt;"",($L213*$N213/100),0),0)</f>
        <v>0</v>
      </c>
      <c r="Q213" s="311">
        <f>IF(M213&lt;&gt;ฐาน!$M$45,IF(L213&lt;&gt;"",ROUNDUP(($L213*$N213/100),-1),0),0)</f>
        <v>0</v>
      </c>
      <c r="R213" s="311">
        <f t="shared" si="6"/>
        <v>0</v>
      </c>
      <c r="S213" s="313">
        <f t="shared" si="7"/>
        <v>0</v>
      </c>
      <c r="T213" s="314">
        <f>IF(M213&lt;&gt;ฐาน!$M$45,IF(S213&lt;&gt;"",S213+R213,0),0)</f>
        <v>0</v>
      </c>
      <c r="U213" s="311">
        <f>IF(M213&lt;&gt;ฐาน!$M$45,IF(S213=0,J213+T213,O213),J213)</f>
        <v>0</v>
      </c>
      <c r="V213" s="98"/>
    </row>
    <row r="214" spans="1:22" x14ac:dyDescent="0.35">
      <c r="A214" s="93">
        <v>206</v>
      </c>
      <c r="B214" s="84"/>
      <c r="C214" s="98"/>
      <c r="D214" s="91"/>
      <c r="E214" s="89"/>
      <c r="F214" s="88"/>
      <c r="G214" s="95"/>
      <c r="H214" s="91"/>
      <c r="I214" s="88"/>
      <c r="J214" s="94"/>
      <c r="K214" s="212"/>
      <c r="L214" s="308" t="str">
        <f>IF(K214&lt;&gt;"",INDEX(ฐาน!$J$4:$M$44,MATCH(INT(K214),ฐาน!$J$4:$J$44,0),2),"")</f>
        <v/>
      </c>
      <c r="M214" s="309" t="str">
        <f>IF(L214&lt;&gt;"",INDEX(ฐาน!$J$4:$M$45,MATCH(L214,ฐาน!$K$4:$K$45,0),4),"")</f>
        <v/>
      </c>
      <c r="N214" s="310" t="str">
        <f>IF(I214&lt;&gt;"",INDEX(ฐาน!$A$4:$F$9,MATCH(I214,ฐาน!$A$4:$A$9,0),IF(J214&gt;=INDEX(ฐาน!$A$4:$F$9,MATCH(I214,ฐาน!$A$4:$A$9,0),3),6,5)),"")</f>
        <v/>
      </c>
      <c r="O214" s="311" t="str">
        <f>IF(I214&lt;&gt;"",IF(J214&gt;=INDEX(ฐาน!$A$4:$G$9,MATCH(I214,ฐาน!$A$4:$A$9,0),4),INDEX(ฐาน!$A$4:$G$9,MATCH(I214,ฐาน!$A$4:$A$9,0),7),INDEX(ฐาน!$A$4:$G$9,MATCH(I214,ฐาน!$A$4:$A$9,0),4)),"")</f>
        <v/>
      </c>
      <c r="P214" s="312">
        <f>IF(M214&lt;&gt;ฐาน!$M$45,IF(L214&lt;&gt;"",($L214*$N214/100),0),0)</f>
        <v>0</v>
      </c>
      <c r="Q214" s="311">
        <f>IF(M214&lt;&gt;ฐาน!$M$45,IF(L214&lt;&gt;"",ROUNDUP(($L214*$N214/100),-1),0),0)</f>
        <v>0</v>
      </c>
      <c r="R214" s="311">
        <f t="shared" si="6"/>
        <v>0</v>
      </c>
      <c r="S214" s="313">
        <f t="shared" si="7"/>
        <v>0</v>
      </c>
      <c r="T214" s="314">
        <f>IF(M214&lt;&gt;ฐาน!$M$45,IF(S214&lt;&gt;"",S214+R214,0),0)</f>
        <v>0</v>
      </c>
      <c r="U214" s="311">
        <f>IF(M214&lt;&gt;ฐาน!$M$45,IF(S214=0,J214+T214,O214),J214)</f>
        <v>0</v>
      </c>
      <c r="V214" s="98"/>
    </row>
    <row r="215" spans="1:22" x14ac:dyDescent="0.35">
      <c r="A215" s="93">
        <v>207</v>
      </c>
      <c r="B215" s="84"/>
      <c r="C215" s="98"/>
      <c r="D215" s="91"/>
      <c r="E215" s="89"/>
      <c r="F215" s="88"/>
      <c r="G215" s="95"/>
      <c r="H215" s="91"/>
      <c r="I215" s="88"/>
      <c r="J215" s="94"/>
      <c r="K215" s="212"/>
      <c r="L215" s="308" t="str">
        <f>IF(K215&lt;&gt;"",INDEX(ฐาน!$J$4:$M$44,MATCH(INT(K215),ฐาน!$J$4:$J$44,0),2),"")</f>
        <v/>
      </c>
      <c r="M215" s="309" t="str">
        <f>IF(L215&lt;&gt;"",INDEX(ฐาน!$J$4:$M$45,MATCH(L215,ฐาน!$K$4:$K$45,0),4),"")</f>
        <v/>
      </c>
      <c r="N215" s="310" t="str">
        <f>IF(I215&lt;&gt;"",INDEX(ฐาน!$A$4:$F$9,MATCH(I215,ฐาน!$A$4:$A$9,0),IF(J215&gt;=INDEX(ฐาน!$A$4:$F$9,MATCH(I215,ฐาน!$A$4:$A$9,0),3),6,5)),"")</f>
        <v/>
      </c>
      <c r="O215" s="311" t="str">
        <f>IF(I215&lt;&gt;"",IF(J215&gt;=INDEX(ฐาน!$A$4:$G$9,MATCH(I215,ฐาน!$A$4:$A$9,0),4),INDEX(ฐาน!$A$4:$G$9,MATCH(I215,ฐาน!$A$4:$A$9,0),7),INDEX(ฐาน!$A$4:$G$9,MATCH(I215,ฐาน!$A$4:$A$9,0),4)),"")</f>
        <v/>
      </c>
      <c r="P215" s="312">
        <f>IF(M215&lt;&gt;ฐาน!$M$45,IF(L215&lt;&gt;"",($L215*$N215/100),0),0)</f>
        <v>0</v>
      </c>
      <c r="Q215" s="311">
        <f>IF(M215&lt;&gt;ฐาน!$M$45,IF(L215&lt;&gt;"",ROUNDUP(($L215*$N215/100),-1),0),0)</f>
        <v>0</v>
      </c>
      <c r="R215" s="311">
        <f t="shared" si="6"/>
        <v>0</v>
      </c>
      <c r="S215" s="313">
        <f t="shared" si="7"/>
        <v>0</v>
      </c>
      <c r="T215" s="314">
        <f>IF(M215&lt;&gt;ฐาน!$M$45,IF(S215&lt;&gt;"",S215+R215,0),0)</f>
        <v>0</v>
      </c>
      <c r="U215" s="311">
        <f>IF(M215&lt;&gt;ฐาน!$M$45,IF(S215=0,J215+T215,O215),J215)</f>
        <v>0</v>
      </c>
      <c r="V215" s="98"/>
    </row>
    <row r="216" spans="1:22" x14ac:dyDescent="0.35">
      <c r="A216" s="93">
        <v>208</v>
      </c>
      <c r="B216" s="84"/>
      <c r="C216" s="98"/>
      <c r="D216" s="91"/>
      <c r="E216" s="89"/>
      <c r="F216" s="88"/>
      <c r="G216" s="95"/>
      <c r="H216" s="91"/>
      <c r="I216" s="88"/>
      <c r="J216" s="94"/>
      <c r="K216" s="212"/>
      <c r="L216" s="308" t="str">
        <f>IF(K216&lt;&gt;"",INDEX(ฐาน!$J$4:$M$44,MATCH(INT(K216),ฐาน!$J$4:$J$44,0),2),"")</f>
        <v/>
      </c>
      <c r="M216" s="309" t="str">
        <f>IF(L216&lt;&gt;"",INDEX(ฐาน!$J$4:$M$45,MATCH(L216,ฐาน!$K$4:$K$45,0),4),"")</f>
        <v/>
      </c>
      <c r="N216" s="310" t="str">
        <f>IF(I216&lt;&gt;"",INDEX(ฐาน!$A$4:$F$9,MATCH(I216,ฐาน!$A$4:$A$9,0),IF(J216&gt;=INDEX(ฐาน!$A$4:$F$9,MATCH(I216,ฐาน!$A$4:$A$9,0),3),6,5)),"")</f>
        <v/>
      </c>
      <c r="O216" s="311" t="str">
        <f>IF(I216&lt;&gt;"",IF(J216&gt;=INDEX(ฐาน!$A$4:$G$9,MATCH(I216,ฐาน!$A$4:$A$9,0),4),INDEX(ฐาน!$A$4:$G$9,MATCH(I216,ฐาน!$A$4:$A$9,0),7),INDEX(ฐาน!$A$4:$G$9,MATCH(I216,ฐาน!$A$4:$A$9,0),4)),"")</f>
        <v/>
      </c>
      <c r="P216" s="312">
        <f>IF(M216&lt;&gt;ฐาน!$M$45,IF(L216&lt;&gt;"",($L216*$N216/100),0),0)</f>
        <v>0</v>
      </c>
      <c r="Q216" s="311">
        <f>IF(M216&lt;&gt;ฐาน!$M$45,IF(L216&lt;&gt;"",ROUNDUP(($L216*$N216/100),-1),0),0)</f>
        <v>0</v>
      </c>
      <c r="R216" s="311">
        <f t="shared" si="6"/>
        <v>0</v>
      </c>
      <c r="S216" s="313">
        <f t="shared" si="7"/>
        <v>0</v>
      </c>
      <c r="T216" s="314">
        <f>IF(M216&lt;&gt;ฐาน!$M$45,IF(S216&lt;&gt;"",S216+R216,0),0)</f>
        <v>0</v>
      </c>
      <c r="U216" s="311">
        <f>IF(M216&lt;&gt;ฐาน!$M$45,IF(S216=0,J216+T216,O216),J216)</f>
        <v>0</v>
      </c>
      <c r="V216" s="98"/>
    </row>
    <row r="217" spans="1:22" x14ac:dyDescent="0.35">
      <c r="A217" s="93">
        <v>209</v>
      </c>
      <c r="B217" s="84"/>
      <c r="C217" s="98"/>
      <c r="D217" s="91"/>
      <c r="E217" s="89"/>
      <c r="F217" s="88"/>
      <c r="G217" s="95"/>
      <c r="H217" s="91"/>
      <c r="I217" s="88"/>
      <c r="J217" s="94"/>
      <c r="K217" s="212"/>
      <c r="L217" s="308" t="str">
        <f>IF(K217&lt;&gt;"",INDEX(ฐาน!$J$4:$M$44,MATCH(INT(K217),ฐาน!$J$4:$J$44,0),2),"")</f>
        <v/>
      </c>
      <c r="M217" s="309" t="str">
        <f>IF(L217&lt;&gt;"",INDEX(ฐาน!$J$4:$M$45,MATCH(L217,ฐาน!$K$4:$K$45,0),4),"")</f>
        <v/>
      </c>
      <c r="N217" s="310" t="str">
        <f>IF(I217&lt;&gt;"",INDEX(ฐาน!$A$4:$F$9,MATCH(I217,ฐาน!$A$4:$A$9,0),IF(J217&gt;=INDEX(ฐาน!$A$4:$F$9,MATCH(I217,ฐาน!$A$4:$A$9,0),3),6,5)),"")</f>
        <v/>
      </c>
      <c r="O217" s="311" t="str">
        <f>IF(I217&lt;&gt;"",IF(J217&gt;=INDEX(ฐาน!$A$4:$G$9,MATCH(I217,ฐาน!$A$4:$A$9,0),4),INDEX(ฐาน!$A$4:$G$9,MATCH(I217,ฐาน!$A$4:$A$9,0),7),INDEX(ฐาน!$A$4:$G$9,MATCH(I217,ฐาน!$A$4:$A$9,0),4)),"")</f>
        <v/>
      </c>
      <c r="P217" s="312">
        <f>IF(M217&lt;&gt;ฐาน!$M$45,IF(L217&lt;&gt;"",($L217*$N217/100),0),0)</f>
        <v>0</v>
      </c>
      <c r="Q217" s="311">
        <f>IF(M217&lt;&gt;ฐาน!$M$45,IF(L217&lt;&gt;"",ROUNDUP(($L217*$N217/100),-1),0),0)</f>
        <v>0</v>
      </c>
      <c r="R217" s="311">
        <f t="shared" si="6"/>
        <v>0</v>
      </c>
      <c r="S217" s="313">
        <f t="shared" si="7"/>
        <v>0</v>
      </c>
      <c r="T217" s="314">
        <f>IF(M217&lt;&gt;ฐาน!$M$45,IF(S217&lt;&gt;"",S217+R217,0),0)</f>
        <v>0</v>
      </c>
      <c r="U217" s="311">
        <f>IF(M217&lt;&gt;ฐาน!$M$45,IF(S217=0,J217+T217,O217),J217)</f>
        <v>0</v>
      </c>
      <c r="V217" s="98"/>
    </row>
    <row r="218" spans="1:22" x14ac:dyDescent="0.35">
      <c r="A218" s="93">
        <v>210</v>
      </c>
      <c r="B218" s="97"/>
      <c r="C218" s="98"/>
      <c r="D218" s="91"/>
      <c r="E218" s="89"/>
      <c r="F218" s="88"/>
      <c r="G218" s="95"/>
      <c r="H218" s="91"/>
      <c r="I218" s="99"/>
      <c r="J218" s="92"/>
      <c r="K218" s="212"/>
      <c r="L218" s="308" t="str">
        <f>IF(K218&lt;&gt;"",INDEX(ฐาน!$J$4:$M$44,MATCH(INT(K218),ฐาน!$J$4:$J$44,0),2),"")</f>
        <v/>
      </c>
      <c r="M218" s="309" t="str">
        <f>IF(L218&lt;&gt;"",INDEX(ฐาน!$J$4:$M$45,MATCH(L218,ฐาน!$K$4:$K$45,0),4),"")</f>
        <v/>
      </c>
      <c r="N218" s="310" t="str">
        <f>IF(I218&lt;&gt;"",INDEX(ฐาน!$A$4:$F$9,MATCH(I218,ฐาน!$A$4:$A$9,0),IF(J218&gt;=INDEX(ฐาน!$A$4:$F$9,MATCH(I218,ฐาน!$A$4:$A$9,0),3),6,5)),"")</f>
        <v/>
      </c>
      <c r="O218" s="311" t="str">
        <f>IF(I218&lt;&gt;"",IF(J218&gt;=INDEX(ฐาน!$A$4:$G$9,MATCH(I218,ฐาน!$A$4:$A$9,0),4),INDEX(ฐาน!$A$4:$G$9,MATCH(I218,ฐาน!$A$4:$A$9,0),7),INDEX(ฐาน!$A$4:$G$9,MATCH(I218,ฐาน!$A$4:$A$9,0),4)),"")</f>
        <v/>
      </c>
      <c r="P218" s="312">
        <f>IF(M218&lt;&gt;ฐาน!$M$45,IF(L218&lt;&gt;"",($L218*$N218/100),0),0)</f>
        <v>0</v>
      </c>
      <c r="Q218" s="311">
        <f>IF(M218&lt;&gt;ฐาน!$M$45,IF(L218&lt;&gt;"",ROUNDUP(($L218*$N218/100),-1),0),0)</f>
        <v>0</v>
      </c>
      <c r="R218" s="311">
        <f t="shared" si="6"/>
        <v>0</v>
      </c>
      <c r="S218" s="313">
        <f t="shared" si="7"/>
        <v>0</v>
      </c>
      <c r="T218" s="314">
        <f>IF(M218&lt;&gt;ฐาน!$M$45,IF(S218&lt;&gt;"",S218+R218,0),0)</f>
        <v>0</v>
      </c>
      <c r="U218" s="311">
        <f>IF(M218&lt;&gt;ฐาน!$M$45,IF(S218=0,J218+T218,O218),J218)</f>
        <v>0</v>
      </c>
      <c r="V218" s="98"/>
    </row>
    <row r="219" spans="1:22" x14ac:dyDescent="0.35">
      <c r="A219" s="93">
        <v>211</v>
      </c>
      <c r="B219" s="97"/>
      <c r="C219" s="98"/>
      <c r="D219" s="91"/>
      <c r="E219" s="89"/>
      <c r="F219" s="88"/>
      <c r="G219" s="95"/>
      <c r="H219" s="91"/>
      <c r="I219" s="99"/>
      <c r="J219" s="92"/>
      <c r="K219" s="212"/>
      <c r="L219" s="308" t="str">
        <f>IF(K219&lt;&gt;"",INDEX(ฐาน!$J$4:$M$44,MATCH(INT(K219),ฐาน!$J$4:$J$44,0),2),"")</f>
        <v/>
      </c>
      <c r="M219" s="309" t="str">
        <f>IF(L219&lt;&gt;"",INDEX(ฐาน!$J$4:$M$45,MATCH(L219,ฐาน!$K$4:$K$45,0),4),"")</f>
        <v/>
      </c>
      <c r="N219" s="310" t="str">
        <f>IF(I219&lt;&gt;"",INDEX(ฐาน!$A$4:$F$9,MATCH(I219,ฐาน!$A$4:$A$9,0),IF(J219&gt;=INDEX(ฐาน!$A$4:$F$9,MATCH(I219,ฐาน!$A$4:$A$9,0),3),6,5)),"")</f>
        <v/>
      </c>
      <c r="O219" s="311" t="str">
        <f>IF(I219&lt;&gt;"",IF(J219&gt;=INDEX(ฐาน!$A$4:$G$9,MATCH(I219,ฐาน!$A$4:$A$9,0),4),INDEX(ฐาน!$A$4:$G$9,MATCH(I219,ฐาน!$A$4:$A$9,0),7),INDEX(ฐาน!$A$4:$G$9,MATCH(I219,ฐาน!$A$4:$A$9,0),4)),"")</f>
        <v/>
      </c>
      <c r="P219" s="312">
        <f>IF(M219&lt;&gt;ฐาน!$M$45,IF(L219&lt;&gt;"",($L219*$N219/100),0),0)</f>
        <v>0</v>
      </c>
      <c r="Q219" s="311">
        <f>IF(M219&lt;&gt;ฐาน!$M$45,IF(L219&lt;&gt;"",ROUNDUP(($L219*$N219/100),-1),0),0)</f>
        <v>0</v>
      </c>
      <c r="R219" s="311">
        <f t="shared" si="6"/>
        <v>0</v>
      </c>
      <c r="S219" s="313">
        <f t="shared" si="7"/>
        <v>0</v>
      </c>
      <c r="T219" s="314">
        <f>IF(M219&lt;&gt;ฐาน!$M$45,IF(S219&lt;&gt;"",S219+R219,0),0)</f>
        <v>0</v>
      </c>
      <c r="U219" s="311">
        <f>IF(M219&lt;&gt;ฐาน!$M$45,IF(S219=0,J219+T219,O219),J219)</f>
        <v>0</v>
      </c>
      <c r="V219" s="98"/>
    </row>
    <row r="220" spans="1:22" x14ac:dyDescent="0.35">
      <c r="A220" s="93">
        <v>212</v>
      </c>
      <c r="B220" s="97"/>
      <c r="C220" s="98"/>
      <c r="D220" s="91"/>
      <c r="E220" s="89"/>
      <c r="F220" s="88"/>
      <c r="G220" s="95"/>
      <c r="H220" s="91"/>
      <c r="I220" s="99"/>
      <c r="J220" s="92"/>
      <c r="K220" s="212"/>
      <c r="L220" s="308" t="str">
        <f>IF(K220&lt;&gt;"",INDEX(ฐาน!$J$4:$M$44,MATCH(INT(K220),ฐาน!$J$4:$J$44,0),2),"")</f>
        <v/>
      </c>
      <c r="M220" s="309" t="str">
        <f>IF(L220&lt;&gt;"",INDEX(ฐาน!$J$4:$M$45,MATCH(L220,ฐาน!$K$4:$K$45,0),4),"")</f>
        <v/>
      </c>
      <c r="N220" s="310" t="str">
        <f>IF(I220&lt;&gt;"",INDEX(ฐาน!$A$4:$F$9,MATCH(I220,ฐาน!$A$4:$A$9,0),IF(J220&gt;=INDEX(ฐาน!$A$4:$F$9,MATCH(I220,ฐาน!$A$4:$A$9,0),3),6,5)),"")</f>
        <v/>
      </c>
      <c r="O220" s="311" t="str">
        <f>IF(I220&lt;&gt;"",IF(J220&gt;=INDEX(ฐาน!$A$4:$G$9,MATCH(I220,ฐาน!$A$4:$A$9,0),4),INDEX(ฐาน!$A$4:$G$9,MATCH(I220,ฐาน!$A$4:$A$9,0),7),INDEX(ฐาน!$A$4:$G$9,MATCH(I220,ฐาน!$A$4:$A$9,0),4)),"")</f>
        <v/>
      </c>
      <c r="P220" s="312">
        <f>IF(M220&lt;&gt;ฐาน!$M$45,IF(L220&lt;&gt;"",($L220*$N220/100),0),0)</f>
        <v>0</v>
      </c>
      <c r="Q220" s="311">
        <f>IF(M220&lt;&gt;ฐาน!$M$45,IF(L220&lt;&gt;"",ROUNDUP(($L220*$N220/100),-1),0),0)</f>
        <v>0</v>
      </c>
      <c r="R220" s="311">
        <f t="shared" si="6"/>
        <v>0</v>
      </c>
      <c r="S220" s="313">
        <f t="shared" si="7"/>
        <v>0</v>
      </c>
      <c r="T220" s="314">
        <f>IF(M220&lt;&gt;ฐาน!$M$45,IF(S220&lt;&gt;"",S220+R220,0),0)</f>
        <v>0</v>
      </c>
      <c r="U220" s="311">
        <f>IF(M220&lt;&gt;ฐาน!$M$45,IF(S220=0,J220+T220,O220),J220)</f>
        <v>0</v>
      </c>
      <c r="V220" s="98"/>
    </row>
    <row r="221" spans="1:22" x14ac:dyDescent="0.35">
      <c r="A221" s="93">
        <v>213</v>
      </c>
      <c r="B221" s="97"/>
      <c r="C221" s="98"/>
      <c r="D221" s="91"/>
      <c r="E221" s="89"/>
      <c r="F221" s="88"/>
      <c r="G221" s="95"/>
      <c r="H221" s="91"/>
      <c r="I221" s="99"/>
      <c r="J221" s="92"/>
      <c r="K221" s="212"/>
      <c r="L221" s="308" t="str">
        <f>IF(K221&lt;&gt;"",INDEX(ฐาน!$J$4:$M$44,MATCH(INT(K221),ฐาน!$J$4:$J$44,0),2),"")</f>
        <v/>
      </c>
      <c r="M221" s="309" t="str">
        <f>IF(L221&lt;&gt;"",INDEX(ฐาน!$J$4:$M$45,MATCH(L221,ฐาน!$K$4:$K$45,0),4),"")</f>
        <v/>
      </c>
      <c r="N221" s="310" t="str">
        <f>IF(I221&lt;&gt;"",INDEX(ฐาน!$A$4:$F$9,MATCH(I221,ฐาน!$A$4:$A$9,0),IF(J221&gt;=INDEX(ฐาน!$A$4:$F$9,MATCH(I221,ฐาน!$A$4:$A$9,0),3),6,5)),"")</f>
        <v/>
      </c>
      <c r="O221" s="311" t="str">
        <f>IF(I221&lt;&gt;"",IF(J221&gt;=INDEX(ฐาน!$A$4:$G$9,MATCH(I221,ฐาน!$A$4:$A$9,0),4),INDEX(ฐาน!$A$4:$G$9,MATCH(I221,ฐาน!$A$4:$A$9,0),7),INDEX(ฐาน!$A$4:$G$9,MATCH(I221,ฐาน!$A$4:$A$9,0),4)),"")</f>
        <v/>
      </c>
      <c r="P221" s="312">
        <f>IF(M221&lt;&gt;ฐาน!$M$45,IF(L221&lt;&gt;"",($L221*$N221/100),0),0)</f>
        <v>0</v>
      </c>
      <c r="Q221" s="311">
        <f>IF(M221&lt;&gt;ฐาน!$M$45,IF(L221&lt;&gt;"",ROUNDUP(($L221*$N221/100),-1),0),0)</f>
        <v>0</v>
      </c>
      <c r="R221" s="311">
        <f t="shared" si="6"/>
        <v>0</v>
      </c>
      <c r="S221" s="313">
        <f t="shared" si="7"/>
        <v>0</v>
      </c>
      <c r="T221" s="314">
        <f>IF(M221&lt;&gt;ฐาน!$M$45,IF(S221&lt;&gt;"",S221+R221,0),0)</f>
        <v>0</v>
      </c>
      <c r="U221" s="311">
        <f>IF(M221&lt;&gt;ฐาน!$M$45,IF(S221=0,J221+T221,O221),J221)</f>
        <v>0</v>
      </c>
      <c r="V221" s="98"/>
    </row>
    <row r="222" spans="1:22" x14ac:dyDescent="0.35">
      <c r="A222" s="93">
        <v>214</v>
      </c>
      <c r="B222" s="97"/>
      <c r="C222" s="98"/>
      <c r="D222" s="91"/>
      <c r="E222" s="89"/>
      <c r="F222" s="88"/>
      <c r="G222" s="95"/>
      <c r="H222" s="91"/>
      <c r="I222" s="99"/>
      <c r="J222" s="92"/>
      <c r="K222" s="212"/>
      <c r="L222" s="308" t="str">
        <f>IF(K222&lt;&gt;"",INDEX(ฐาน!$J$4:$M$44,MATCH(INT(K222),ฐาน!$J$4:$J$44,0),2),"")</f>
        <v/>
      </c>
      <c r="M222" s="309" t="str">
        <f>IF(L222&lt;&gt;"",INDEX(ฐาน!$J$4:$M$45,MATCH(L222,ฐาน!$K$4:$K$45,0),4),"")</f>
        <v/>
      </c>
      <c r="N222" s="310" t="str">
        <f>IF(I222&lt;&gt;"",INDEX(ฐาน!$A$4:$F$9,MATCH(I222,ฐาน!$A$4:$A$9,0),IF(J222&gt;=INDEX(ฐาน!$A$4:$F$9,MATCH(I222,ฐาน!$A$4:$A$9,0),3),6,5)),"")</f>
        <v/>
      </c>
      <c r="O222" s="311" t="str">
        <f>IF(I222&lt;&gt;"",IF(J222&gt;=INDEX(ฐาน!$A$4:$G$9,MATCH(I222,ฐาน!$A$4:$A$9,0),4),INDEX(ฐาน!$A$4:$G$9,MATCH(I222,ฐาน!$A$4:$A$9,0),7),INDEX(ฐาน!$A$4:$G$9,MATCH(I222,ฐาน!$A$4:$A$9,0),4)),"")</f>
        <v/>
      </c>
      <c r="P222" s="312">
        <f>IF(M222&lt;&gt;ฐาน!$M$45,IF(L222&lt;&gt;"",($L222*$N222/100),0),0)</f>
        <v>0</v>
      </c>
      <c r="Q222" s="311">
        <f>IF(M222&lt;&gt;ฐาน!$M$45,IF(L222&lt;&gt;"",ROUNDUP(($L222*$N222/100),-1),0),0)</f>
        <v>0</v>
      </c>
      <c r="R222" s="311">
        <f t="shared" si="6"/>
        <v>0</v>
      </c>
      <c r="S222" s="313">
        <f t="shared" si="7"/>
        <v>0</v>
      </c>
      <c r="T222" s="314">
        <f>IF(M222&lt;&gt;ฐาน!$M$45,IF(S222&lt;&gt;"",S222+R222,0),0)</f>
        <v>0</v>
      </c>
      <c r="U222" s="311">
        <f>IF(M222&lt;&gt;ฐาน!$M$45,IF(S222=0,J222+T222,O222),J222)</f>
        <v>0</v>
      </c>
      <c r="V222" s="98"/>
    </row>
    <row r="223" spans="1:22" x14ac:dyDescent="0.35">
      <c r="A223" s="93">
        <v>215</v>
      </c>
      <c r="B223" s="84"/>
      <c r="C223" s="98"/>
      <c r="D223" s="91"/>
      <c r="E223" s="89"/>
      <c r="F223" s="88"/>
      <c r="G223" s="91"/>
      <c r="H223" s="91"/>
      <c r="I223" s="88"/>
      <c r="J223" s="92"/>
      <c r="K223" s="212"/>
      <c r="L223" s="308" t="str">
        <f>IF(K223&lt;&gt;"",INDEX(ฐาน!$J$4:$M$44,MATCH(INT(K223),ฐาน!$J$4:$J$44,0),2),"")</f>
        <v/>
      </c>
      <c r="M223" s="309" t="str">
        <f>IF(L223&lt;&gt;"",INDEX(ฐาน!$J$4:$M$45,MATCH(L223,ฐาน!$K$4:$K$45,0),4),"")</f>
        <v/>
      </c>
      <c r="N223" s="310" t="str">
        <f>IF(I223&lt;&gt;"",INDEX(ฐาน!$A$4:$F$9,MATCH(I223,ฐาน!$A$4:$A$9,0),IF(J223&gt;=INDEX(ฐาน!$A$4:$F$9,MATCH(I223,ฐาน!$A$4:$A$9,0),3),6,5)),"")</f>
        <v/>
      </c>
      <c r="O223" s="311" t="str">
        <f>IF(I223&lt;&gt;"",IF(J223&gt;=INDEX(ฐาน!$A$4:$G$9,MATCH(I223,ฐาน!$A$4:$A$9,0),4),INDEX(ฐาน!$A$4:$G$9,MATCH(I223,ฐาน!$A$4:$A$9,0),7),INDEX(ฐาน!$A$4:$G$9,MATCH(I223,ฐาน!$A$4:$A$9,0),4)),"")</f>
        <v/>
      </c>
      <c r="P223" s="312">
        <f>IF(M223&lt;&gt;ฐาน!$M$45,IF(L223&lt;&gt;"",($L223*$N223/100),0),0)</f>
        <v>0</v>
      </c>
      <c r="Q223" s="311">
        <f>IF(M223&lt;&gt;ฐาน!$M$45,IF(L223&lt;&gt;"",ROUNDUP(($L223*$N223/100),-1),0),0)</f>
        <v>0</v>
      </c>
      <c r="R223" s="311">
        <f t="shared" si="6"/>
        <v>0</v>
      </c>
      <c r="S223" s="313">
        <f t="shared" si="7"/>
        <v>0</v>
      </c>
      <c r="T223" s="314">
        <f>IF(M223&lt;&gt;ฐาน!$M$45,IF(S223&lt;&gt;"",S223+R223,0),0)</f>
        <v>0</v>
      </c>
      <c r="U223" s="311">
        <f>IF(M223&lt;&gt;ฐาน!$M$45,IF(S223=0,J223+T223,O223),J223)</f>
        <v>0</v>
      </c>
      <c r="V223" s="98"/>
    </row>
    <row r="224" spans="1:22" x14ac:dyDescent="0.35">
      <c r="A224" s="93">
        <v>216</v>
      </c>
      <c r="B224" s="84"/>
      <c r="C224" s="85"/>
      <c r="D224" s="91"/>
      <c r="E224" s="89"/>
      <c r="F224" s="88"/>
      <c r="G224" s="91"/>
      <c r="H224" s="91"/>
      <c r="I224" s="88"/>
      <c r="J224" s="92"/>
      <c r="K224" s="212"/>
      <c r="L224" s="308" t="str">
        <f>IF(K224&lt;&gt;"",INDEX(ฐาน!$J$4:$M$44,MATCH(INT(K224),ฐาน!$J$4:$J$44,0),2),"")</f>
        <v/>
      </c>
      <c r="M224" s="309" t="str">
        <f>IF(L224&lt;&gt;"",INDEX(ฐาน!$J$4:$M$45,MATCH(L224,ฐาน!$K$4:$K$45,0),4),"")</f>
        <v/>
      </c>
      <c r="N224" s="310" t="str">
        <f>IF(I224&lt;&gt;"",INDEX(ฐาน!$A$4:$F$9,MATCH(I224,ฐาน!$A$4:$A$9,0),IF(J224&gt;=INDEX(ฐาน!$A$4:$F$9,MATCH(I224,ฐาน!$A$4:$A$9,0),3),6,5)),"")</f>
        <v/>
      </c>
      <c r="O224" s="311" t="str">
        <f>IF(I224&lt;&gt;"",IF(J224&gt;=INDEX(ฐาน!$A$4:$G$9,MATCH(I224,ฐาน!$A$4:$A$9,0),4),INDEX(ฐาน!$A$4:$G$9,MATCH(I224,ฐาน!$A$4:$A$9,0),7),INDEX(ฐาน!$A$4:$G$9,MATCH(I224,ฐาน!$A$4:$A$9,0),4)),"")</f>
        <v/>
      </c>
      <c r="P224" s="312">
        <f>IF(M224&lt;&gt;ฐาน!$M$45,IF(L224&lt;&gt;"",($L224*$N224/100),0),0)</f>
        <v>0</v>
      </c>
      <c r="Q224" s="311">
        <f>IF(M224&lt;&gt;ฐาน!$M$45,IF(L224&lt;&gt;"",ROUNDUP(($L224*$N224/100),-1),0),0)</f>
        <v>0</v>
      </c>
      <c r="R224" s="311">
        <f t="shared" si="6"/>
        <v>0</v>
      </c>
      <c r="S224" s="313">
        <f t="shared" si="7"/>
        <v>0</v>
      </c>
      <c r="T224" s="314">
        <f>IF(M224&lt;&gt;ฐาน!$M$45,IF(S224&lt;&gt;"",S224+R224,0),0)</f>
        <v>0</v>
      </c>
      <c r="U224" s="311">
        <f>IF(M224&lt;&gt;ฐาน!$M$45,IF(S224=0,J224+T224,O224),J224)</f>
        <v>0</v>
      </c>
      <c r="V224" s="98"/>
    </row>
    <row r="225" spans="1:22" x14ac:dyDescent="0.35">
      <c r="A225" s="93">
        <v>217</v>
      </c>
      <c r="B225" s="172"/>
      <c r="C225" s="96"/>
      <c r="D225" s="91"/>
      <c r="E225" s="89"/>
      <c r="F225" s="88"/>
      <c r="G225" s="95"/>
      <c r="H225" s="91"/>
      <c r="I225" s="88"/>
      <c r="J225" s="92"/>
      <c r="K225" s="212"/>
      <c r="L225" s="308" t="str">
        <f>IF(K225&lt;&gt;"",INDEX(ฐาน!$J$4:$M$44,MATCH(INT(K225),ฐาน!$J$4:$J$44,0),2),"")</f>
        <v/>
      </c>
      <c r="M225" s="309" t="str">
        <f>IF(L225&lt;&gt;"",INDEX(ฐาน!$J$4:$M$45,MATCH(L225,ฐาน!$K$4:$K$45,0),4),"")</f>
        <v/>
      </c>
      <c r="N225" s="310" t="str">
        <f>IF(I225&lt;&gt;"",INDEX(ฐาน!$A$4:$F$9,MATCH(I225,ฐาน!$A$4:$A$9,0),IF(J225&gt;=INDEX(ฐาน!$A$4:$F$9,MATCH(I225,ฐาน!$A$4:$A$9,0),3),6,5)),"")</f>
        <v/>
      </c>
      <c r="O225" s="311" t="str">
        <f>IF(I225&lt;&gt;"",IF(J225&gt;=INDEX(ฐาน!$A$4:$G$9,MATCH(I225,ฐาน!$A$4:$A$9,0),4),INDEX(ฐาน!$A$4:$G$9,MATCH(I225,ฐาน!$A$4:$A$9,0),7),INDEX(ฐาน!$A$4:$G$9,MATCH(I225,ฐาน!$A$4:$A$9,0),4)),"")</f>
        <v/>
      </c>
      <c r="P225" s="312">
        <f>IF(M225&lt;&gt;ฐาน!$M$45,IF(L225&lt;&gt;"",($L225*$N225/100),0),0)</f>
        <v>0</v>
      </c>
      <c r="Q225" s="311">
        <f>IF(M225&lt;&gt;ฐาน!$M$45,IF(L225&lt;&gt;"",ROUNDUP(($L225*$N225/100),-1),0),0)</f>
        <v>0</v>
      </c>
      <c r="R225" s="311">
        <f t="shared" si="6"/>
        <v>0</v>
      </c>
      <c r="S225" s="313">
        <f t="shared" si="7"/>
        <v>0</v>
      </c>
      <c r="T225" s="314">
        <f>IF(M225&lt;&gt;ฐาน!$M$45,IF(S225&lt;&gt;"",S225+R225,0),0)</f>
        <v>0</v>
      </c>
      <c r="U225" s="311">
        <f>IF(M225&lt;&gt;ฐาน!$M$45,IF(S225=0,J225+T225,O225),J225)</f>
        <v>0</v>
      </c>
      <c r="V225" s="98"/>
    </row>
    <row r="226" spans="1:22" x14ac:dyDescent="0.35">
      <c r="A226" s="93">
        <v>218</v>
      </c>
      <c r="B226" s="84"/>
      <c r="C226" s="85"/>
      <c r="D226" s="91"/>
      <c r="E226" s="89"/>
      <c r="F226" s="88"/>
      <c r="G226" s="91"/>
      <c r="H226" s="91"/>
      <c r="I226" s="88"/>
      <c r="J226" s="92"/>
      <c r="K226" s="212"/>
      <c r="L226" s="308" t="str">
        <f>IF(K226&lt;&gt;"",INDEX(ฐาน!$J$4:$M$44,MATCH(INT(K226),ฐาน!$J$4:$J$44,0),2),"")</f>
        <v/>
      </c>
      <c r="M226" s="309" t="str">
        <f>IF(L226&lt;&gt;"",INDEX(ฐาน!$J$4:$M$45,MATCH(L226,ฐาน!$K$4:$K$45,0),4),"")</f>
        <v/>
      </c>
      <c r="N226" s="310" t="str">
        <f>IF(I226&lt;&gt;"",INDEX(ฐาน!$A$4:$F$9,MATCH(I226,ฐาน!$A$4:$A$9,0),IF(J226&gt;=INDEX(ฐาน!$A$4:$F$9,MATCH(I226,ฐาน!$A$4:$A$9,0),3),6,5)),"")</f>
        <v/>
      </c>
      <c r="O226" s="311" t="str">
        <f>IF(I226&lt;&gt;"",IF(J226&gt;=INDEX(ฐาน!$A$4:$G$9,MATCH(I226,ฐาน!$A$4:$A$9,0),4),INDEX(ฐาน!$A$4:$G$9,MATCH(I226,ฐาน!$A$4:$A$9,0),7),INDEX(ฐาน!$A$4:$G$9,MATCH(I226,ฐาน!$A$4:$A$9,0),4)),"")</f>
        <v/>
      </c>
      <c r="P226" s="312">
        <f>IF(M226&lt;&gt;ฐาน!$M$45,IF(L226&lt;&gt;"",($L226*$N226/100),0),0)</f>
        <v>0</v>
      </c>
      <c r="Q226" s="311">
        <f>IF(M226&lt;&gt;ฐาน!$M$45,IF(L226&lt;&gt;"",ROUNDUP(($L226*$N226/100),-1),0),0)</f>
        <v>0</v>
      </c>
      <c r="R226" s="311">
        <f t="shared" si="6"/>
        <v>0</v>
      </c>
      <c r="S226" s="313">
        <f t="shared" si="7"/>
        <v>0</v>
      </c>
      <c r="T226" s="314">
        <f>IF(M226&lt;&gt;ฐาน!$M$45,IF(S226&lt;&gt;"",S226+R226,0),0)</f>
        <v>0</v>
      </c>
      <c r="U226" s="311">
        <f>IF(M226&lt;&gt;ฐาน!$M$45,IF(S226=0,J226+T226,O226),J226)</f>
        <v>0</v>
      </c>
      <c r="V226" s="98"/>
    </row>
    <row r="227" spans="1:22" x14ac:dyDescent="0.35">
      <c r="A227" s="93">
        <v>219</v>
      </c>
      <c r="B227" s="84"/>
      <c r="C227" s="85"/>
      <c r="D227" s="91"/>
      <c r="E227" s="89"/>
      <c r="F227" s="88"/>
      <c r="G227" s="91"/>
      <c r="H227" s="91"/>
      <c r="I227" s="88"/>
      <c r="J227" s="94"/>
      <c r="K227" s="212"/>
      <c r="L227" s="308" t="str">
        <f>IF(K227&lt;&gt;"",INDEX(ฐาน!$J$4:$M$44,MATCH(INT(K227),ฐาน!$J$4:$J$44,0),2),"")</f>
        <v/>
      </c>
      <c r="M227" s="309" t="str">
        <f>IF(L227&lt;&gt;"",INDEX(ฐาน!$J$4:$M$45,MATCH(L227,ฐาน!$K$4:$K$45,0),4),"")</f>
        <v/>
      </c>
      <c r="N227" s="310" t="str">
        <f>IF(I227&lt;&gt;"",INDEX(ฐาน!$A$4:$F$9,MATCH(I227,ฐาน!$A$4:$A$9,0),IF(J227&gt;=INDEX(ฐาน!$A$4:$F$9,MATCH(I227,ฐาน!$A$4:$A$9,0),3),6,5)),"")</f>
        <v/>
      </c>
      <c r="O227" s="311" t="str">
        <f>IF(I227&lt;&gt;"",IF(J227&gt;=INDEX(ฐาน!$A$4:$G$9,MATCH(I227,ฐาน!$A$4:$A$9,0),4),INDEX(ฐาน!$A$4:$G$9,MATCH(I227,ฐาน!$A$4:$A$9,0),7),INDEX(ฐาน!$A$4:$G$9,MATCH(I227,ฐาน!$A$4:$A$9,0),4)),"")</f>
        <v/>
      </c>
      <c r="P227" s="312">
        <f>IF(M227&lt;&gt;ฐาน!$M$45,IF(L227&lt;&gt;"",($L227*$N227/100),0),0)</f>
        <v>0</v>
      </c>
      <c r="Q227" s="311">
        <f>IF(M227&lt;&gt;ฐาน!$M$45,IF(L227&lt;&gt;"",ROUNDUP(($L227*$N227/100),-1),0),0)</f>
        <v>0</v>
      </c>
      <c r="R227" s="311">
        <f t="shared" si="6"/>
        <v>0</v>
      </c>
      <c r="S227" s="313">
        <f t="shared" si="7"/>
        <v>0</v>
      </c>
      <c r="T227" s="314">
        <f>IF(M227&lt;&gt;ฐาน!$M$45,IF(S227&lt;&gt;"",S227+R227,0),0)</f>
        <v>0</v>
      </c>
      <c r="U227" s="311">
        <f>IF(M227&lt;&gt;ฐาน!$M$45,IF(S227=0,J227+T227,O227),J227)</f>
        <v>0</v>
      </c>
      <c r="V227" s="98"/>
    </row>
    <row r="228" spans="1:22" x14ac:dyDescent="0.35">
      <c r="A228" s="93">
        <v>220</v>
      </c>
      <c r="B228" s="84"/>
      <c r="C228" s="85"/>
      <c r="D228" s="91"/>
      <c r="E228" s="89"/>
      <c r="F228" s="88"/>
      <c r="G228" s="91"/>
      <c r="H228" s="91"/>
      <c r="I228" s="88"/>
      <c r="J228" s="94"/>
      <c r="K228" s="212"/>
      <c r="L228" s="308" t="str">
        <f>IF(K228&lt;&gt;"",INDEX(ฐาน!$J$4:$M$44,MATCH(INT(K228),ฐาน!$J$4:$J$44,0),2),"")</f>
        <v/>
      </c>
      <c r="M228" s="309" t="str">
        <f>IF(L228&lt;&gt;"",INDEX(ฐาน!$J$4:$M$45,MATCH(L228,ฐาน!$K$4:$K$45,0),4),"")</f>
        <v/>
      </c>
      <c r="N228" s="310" t="str">
        <f>IF(I228&lt;&gt;"",INDEX(ฐาน!$A$4:$F$9,MATCH(I228,ฐาน!$A$4:$A$9,0),IF(J228&gt;=INDEX(ฐาน!$A$4:$F$9,MATCH(I228,ฐาน!$A$4:$A$9,0),3),6,5)),"")</f>
        <v/>
      </c>
      <c r="O228" s="311" t="str">
        <f>IF(I228&lt;&gt;"",IF(J228&gt;=INDEX(ฐาน!$A$4:$G$9,MATCH(I228,ฐาน!$A$4:$A$9,0),4),INDEX(ฐาน!$A$4:$G$9,MATCH(I228,ฐาน!$A$4:$A$9,0),7),INDEX(ฐาน!$A$4:$G$9,MATCH(I228,ฐาน!$A$4:$A$9,0),4)),"")</f>
        <v/>
      </c>
      <c r="P228" s="312">
        <f>IF(M228&lt;&gt;ฐาน!$M$45,IF(L228&lt;&gt;"",($L228*$N228/100),0),0)</f>
        <v>0</v>
      </c>
      <c r="Q228" s="311">
        <f>IF(M228&lt;&gt;ฐาน!$M$45,IF(L228&lt;&gt;"",ROUNDUP(($L228*$N228/100),-1),0),0)</f>
        <v>0</v>
      </c>
      <c r="R228" s="311">
        <f t="shared" si="6"/>
        <v>0</v>
      </c>
      <c r="S228" s="313">
        <f t="shared" si="7"/>
        <v>0</v>
      </c>
      <c r="T228" s="314">
        <f>IF(M228&lt;&gt;ฐาน!$M$45,IF(S228&lt;&gt;"",S228+R228,0),0)</f>
        <v>0</v>
      </c>
      <c r="U228" s="311">
        <f>IF(M228&lt;&gt;ฐาน!$M$45,IF(S228=0,J228+T228,O228),J228)</f>
        <v>0</v>
      </c>
      <c r="V228" s="98"/>
    </row>
    <row r="229" spans="1:22" x14ac:dyDescent="0.35">
      <c r="A229" s="93">
        <v>221</v>
      </c>
      <c r="B229" s="84"/>
      <c r="C229" s="85"/>
      <c r="D229" s="91"/>
      <c r="E229" s="89"/>
      <c r="F229" s="88"/>
      <c r="G229" s="91"/>
      <c r="H229" s="91"/>
      <c r="I229" s="88"/>
      <c r="J229" s="94"/>
      <c r="K229" s="212"/>
      <c r="L229" s="308" t="str">
        <f>IF(K229&lt;&gt;"",INDEX(ฐาน!$J$4:$M$44,MATCH(INT(K229),ฐาน!$J$4:$J$44,0),2),"")</f>
        <v/>
      </c>
      <c r="M229" s="309" t="str">
        <f>IF(L229&lt;&gt;"",INDEX(ฐาน!$J$4:$M$45,MATCH(L229,ฐาน!$K$4:$K$45,0),4),"")</f>
        <v/>
      </c>
      <c r="N229" s="310" t="str">
        <f>IF(I229&lt;&gt;"",INDEX(ฐาน!$A$4:$F$9,MATCH(I229,ฐาน!$A$4:$A$9,0),IF(J229&gt;=INDEX(ฐาน!$A$4:$F$9,MATCH(I229,ฐาน!$A$4:$A$9,0),3),6,5)),"")</f>
        <v/>
      </c>
      <c r="O229" s="311" t="str">
        <f>IF(I229&lt;&gt;"",IF(J229&gt;=INDEX(ฐาน!$A$4:$G$9,MATCH(I229,ฐาน!$A$4:$A$9,0),4),INDEX(ฐาน!$A$4:$G$9,MATCH(I229,ฐาน!$A$4:$A$9,0),7),INDEX(ฐาน!$A$4:$G$9,MATCH(I229,ฐาน!$A$4:$A$9,0),4)),"")</f>
        <v/>
      </c>
      <c r="P229" s="312">
        <f>IF(M229&lt;&gt;ฐาน!$M$45,IF(L229&lt;&gt;"",($L229*$N229/100),0),0)</f>
        <v>0</v>
      </c>
      <c r="Q229" s="311">
        <f>IF(M229&lt;&gt;ฐาน!$M$45,IF(L229&lt;&gt;"",ROUNDUP(($L229*$N229/100),-1),0),0)</f>
        <v>0</v>
      </c>
      <c r="R229" s="311">
        <f t="shared" si="6"/>
        <v>0</v>
      </c>
      <c r="S229" s="313">
        <f t="shared" si="7"/>
        <v>0</v>
      </c>
      <c r="T229" s="314">
        <f>IF(M229&lt;&gt;ฐาน!$M$45,IF(S229&lt;&gt;"",S229+R229,0),0)</f>
        <v>0</v>
      </c>
      <c r="U229" s="311">
        <f>IF(M229&lt;&gt;ฐาน!$M$45,IF(S229=0,J229+T229,O229),J229)</f>
        <v>0</v>
      </c>
      <c r="V229" s="98"/>
    </row>
    <row r="230" spans="1:22" x14ac:dyDescent="0.35">
      <c r="A230" s="93">
        <v>222</v>
      </c>
      <c r="B230" s="84"/>
      <c r="C230" s="96"/>
      <c r="D230" s="91"/>
      <c r="E230" s="89"/>
      <c r="F230" s="88"/>
      <c r="G230" s="95"/>
      <c r="H230" s="91"/>
      <c r="I230" s="88"/>
      <c r="J230" s="94"/>
      <c r="K230" s="212"/>
      <c r="L230" s="308" t="str">
        <f>IF(K230&lt;&gt;"",INDEX(ฐาน!$J$4:$M$44,MATCH(INT(K230),ฐาน!$J$4:$J$44,0),2),"")</f>
        <v/>
      </c>
      <c r="M230" s="309" t="str">
        <f>IF(L230&lt;&gt;"",INDEX(ฐาน!$J$4:$M$45,MATCH(L230,ฐาน!$K$4:$K$45,0),4),"")</f>
        <v/>
      </c>
      <c r="N230" s="310" t="str">
        <f>IF(I230&lt;&gt;"",INDEX(ฐาน!$A$4:$F$9,MATCH(I230,ฐาน!$A$4:$A$9,0),IF(J230&gt;=INDEX(ฐาน!$A$4:$F$9,MATCH(I230,ฐาน!$A$4:$A$9,0),3),6,5)),"")</f>
        <v/>
      </c>
      <c r="O230" s="311" t="str">
        <f>IF(I230&lt;&gt;"",IF(J230&gt;=INDEX(ฐาน!$A$4:$G$9,MATCH(I230,ฐาน!$A$4:$A$9,0),4),INDEX(ฐาน!$A$4:$G$9,MATCH(I230,ฐาน!$A$4:$A$9,0),7),INDEX(ฐาน!$A$4:$G$9,MATCH(I230,ฐาน!$A$4:$A$9,0),4)),"")</f>
        <v/>
      </c>
      <c r="P230" s="312">
        <f>IF(M230&lt;&gt;ฐาน!$M$45,IF(L230&lt;&gt;"",($L230*$N230/100),0),0)</f>
        <v>0</v>
      </c>
      <c r="Q230" s="311">
        <f>IF(M230&lt;&gt;ฐาน!$M$45,IF(L230&lt;&gt;"",ROUNDUP(($L230*$N230/100),-1),0),0)</f>
        <v>0</v>
      </c>
      <c r="R230" s="311">
        <f t="shared" si="6"/>
        <v>0</v>
      </c>
      <c r="S230" s="313">
        <f t="shared" si="7"/>
        <v>0</v>
      </c>
      <c r="T230" s="314">
        <f>IF(M230&lt;&gt;ฐาน!$M$45,IF(S230&lt;&gt;"",S230+R230,0),0)</f>
        <v>0</v>
      </c>
      <c r="U230" s="311">
        <f>IF(M230&lt;&gt;ฐาน!$M$45,IF(S230=0,J230+T230,O230),J230)</f>
        <v>0</v>
      </c>
      <c r="V230" s="98"/>
    </row>
    <row r="231" spans="1:22" x14ac:dyDescent="0.35">
      <c r="A231" s="93">
        <v>223</v>
      </c>
      <c r="B231" s="84"/>
      <c r="C231" s="85"/>
      <c r="D231" s="91"/>
      <c r="E231" s="89"/>
      <c r="F231" s="88"/>
      <c r="G231" s="91"/>
      <c r="H231" s="91"/>
      <c r="I231" s="88"/>
      <c r="J231" s="94"/>
      <c r="K231" s="212"/>
      <c r="L231" s="308" t="str">
        <f>IF(K231&lt;&gt;"",INDEX(ฐาน!$J$4:$M$44,MATCH(INT(K231),ฐาน!$J$4:$J$44,0),2),"")</f>
        <v/>
      </c>
      <c r="M231" s="309" t="str">
        <f>IF(L231&lt;&gt;"",INDEX(ฐาน!$J$4:$M$45,MATCH(L231,ฐาน!$K$4:$K$45,0),4),"")</f>
        <v/>
      </c>
      <c r="N231" s="310" t="str">
        <f>IF(I231&lt;&gt;"",INDEX(ฐาน!$A$4:$F$9,MATCH(I231,ฐาน!$A$4:$A$9,0),IF(J231&gt;=INDEX(ฐาน!$A$4:$F$9,MATCH(I231,ฐาน!$A$4:$A$9,0),3),6,5)),"")</f>
        <v/>
      </c>
      <c r="O231" s="311" t="str">
        <f>IF(I231&lt;&gt;"",IF(J231&gt;=INDEX(ฐาน!$A$4:$G$9,MATCH(I231,ฐาน!$A$4:$A$9,0),4),INDEX(ฐาน!$A$4:$G$9,MATCH(I231,ฐาน!$A$4:$A$9,0),7),INDEX(ฐาน!$A$4:$G$9,MATCH(I231,ฐาน!$A$4:$A$9,0),4)),"")</f>
        <v/>
      </c>
      <c r="P231" s="312">
        <f>IF(M231&lt;&gt;ฐาน!$M$45,IF(L231&lt;&gt;"",($L231*$N231/100),0),0)</f>
        <v>0</v>
      </c>
      <c r="Q231" s="311">
        <f>IF(M231&lt;&gt;ฐาน!$M$45,IF(L231&lt;&gt;"",ROUNDUP(($L231*$N231/100),-1),0),0)</f>
        <v>0</v>
      </c>
      <c r="R231" s="311">
        <f t="shared" si="6"/>
        <v>0</v>
      </c>
      <c r="S231" s="313">
        <f t="shared" si="7"/>
        <v>0</v>
      </c>
      <c r="T231" s="314">
        <f>IF(M231&lt;&gt;ฐาน!$M$45,IF(S231&lt;&gt;"",S231+R231,0),0)</f>
        <v>0</v>
      </c>
      <c r="U231" s="311">
        <f>IF(M231&lt;&gt;ฐาน!$M$45,IF(S231=0,J231+T231,O231),J231)</f>
        <v>0</v>
      </c>
      <c r="V231" s="98"/>
    </row>
    <row r="232" spans="1:22" x14ac:dyDescent="0.35">
      <c r="A232" s="93">
        <v>224</v>
      </c>
      <c r="B232" s="84"/>
      <c r="C232" s="85"/>
      <c r="D232" s="91"/>
      <c r="E232" s="89"/>
      <c r="F232" s="88"/>
      <c r="G232" s="91"/>
      <c r="H232" s="91"/>
      <c r="I232" s="88"/>
      <c r="J232" s="92"/>
      <c r="K232" s="212"/>
      <c r="L232" s="308" t="str">
        <f>IF(K232&lt;&gt;"",INDEX(ฐาน!$J$4:$M$44,MATCH(INT(K232),ฐาน!$J$4:$J$44,0),2),"")</f>
        <v/>
      </c>
      <c r="M232" s="309" t="str">
        <f>IF(L232&lt;&gt;"",INDEX(ฐาน!$J$4:$M$45,MATCH(L232,ฐาน!$K$4:$K$45,0),4),"")</f>
        <v/>
      </c>
      <c r="N232" s="310" t="str">
        <f>IF(I232&lt;&gt;"",INDEX(ฐาน!$A$4:$F$9,MATCH(I232,ฐาน!$A$4:$A$9,0),IF(J232&gt;=INDEX(ฐาน!$A$4:$F$9,MATCH(I232,ฐาน!$A$4:$A$9,0),3),6,5)),"")</f>
        <v/>
      </c>
      <c r="O232" s="311" t="str">
        <f>IF(I232&lt;&gt;"",IF(J232&gt;=INDEX(ฐาน!$A$4:$G$9,MATCH(I232,ฐาน!$A$4:$A$9,0),4),INDEX(ฐาน!$A$4:$G$9,MATCH(I232,ฐาน!$A$4:$A$9,0),7),INDEX(ฐาน!$A$4:$G$9,MATCH(I232,ฐาน!$A$4:$A$9,0),4)),"")</f>
        <v/>
      </c>
      <c r="P232" s="312">
        <f>IF(M232&lt;&gt;ฐาน!$M$45,IF(L232&lt;&gt;"",($L232*$N232/100),0),0)</f>
        <v>0</v>
      </c>
      <c r="Q232" s="311">
        <f>IF(M232&lt;&gt;ฐาน!$M$45,IF(L232&lt;&gt;"",ROUNDUP(($L232*$N232/100),-1),0),0)</f>
        <v>0</v>
      </c>
      <c r="R232" s="311">
        <f t="shared" si="6"/>
        <v>0</v>
      </c>
      <c r="S232" s="313">
        <f t="shared" si="7"/>
        <v>0</v>
      </c>
      <c r="T232" s="314">
        <f>IF(M232&lt;&gt;ฐาน!$M$45,IF(S232&lt;&gt;"",S232+R232,0),0)</f>
        <v>0</v>
      </c>
      <c r="U232" s="311">
        <f>IF(M232&lt;&gt;ฐาน!$M$45,IF(S232=0,J232+T232,O232),J232)</f>
        <v>0</v>
      </c>
      <c r="V232" s="98"/>
    </row>
    <row r="233" spans="1:22" x14ac:dyDescent="0.35">
      <c r="A233" s="93">
        <v>225</v>
      </c>
      <c r="B233" s="84"/>
      <c r="C233" s="85"/>
      <c r="D233" s="91"/>
      <c r="E233" s="89"/>
      <c r="F233" s="88"/>
      <c r="G233" s="91"/>
      <c r="H233" s="91"/>
      <c r="I233" s="88"/>
      <c r="J233" s="92"/>
      <c r="K233" s="212"/>
      <c r="L233" s="308" t="str">
        <f>IF(K233&lt;&gt;"",INDEX(ฐาน!$J$4:$M$44,MATCH(INT(K233),ฐาน!$J$4:$J$44,0),2),"")</f>
        <v/>
      </c>
      <c r="M233" s="309" t="str">
        <f>IF(L233&lt;&gt;"",INDEX(ฐาน!$J$4:$M$45,MATCH(L233,ฐาน!$K$4:$K$45,0),4),"")</f>
        <v/>
      </c>
      <c r="N233" s="310" t="str">
        <f>IF(I233&lt;&gt;"",INDEX(ฐาน!$A$4:$F$9,MATCH(I233,ฐาน!$A$4:$A$9,0),IF(J233&gt;=INDEX(ฐาน!$A$4:$F$9,MATCH(I233,ฐาน!$A$4:$A$9,0),3),6,5)),"")</f>
        <v/>
      </c>
      <c r="O233" s="311" t="str">
        <f>IF(I233&lt;&gt;"",IF(J233&gt;=INDEX(ฐาน!$A$4:$G$9,MATCH(I233,ฐาน!$A$4:$A$9,0),4),INDEX(ฐาน!$A$4:$G$9,MATCH(I233,ฐาน!$A$4:$A$9,0),7),INDEX(ฐาน!$A$4:$G$9,MATCH(I233,ฐาน!$A$4:$A$9,0),4)),"")</f>
        <v/>
      </c>
      <c r="P233" s="312">
        <f>IF(M233&lt;&gt;ฐาน!$M$45,IF(L233&lt;&gt;"",($L233*$N233/100),0),0)</f>
        <v>0</v>
      </c>
      <c r="Q233" s="311">
        <f>IF(M233&lt;&gt;ฐาน!$M$45,IF(L233&lt;&gt;"",ROUNDUP(($L233*$N233/100),-1),0),0)</f>
        <v>0</v>
      </c>
      <c r="R233" s="311">
        <f t="shared" si="6"/>
        <v>0</v>
      </c>
      <c r="S233" s="313">
        <f t="shared" si="7"/>
        <v>0</v>
      </c>
      <c r="T233" s="314">
        <f>IF(M233&lt;&gt;ฐาน!$M$45,IF(S233&lt;&gt;"",S233+R233,0),0)</f>
        <v>0</v>
      </c>
      <c r="U233" s="311">
        <f>IF(M233&lt;&gt;ฐาน!$M$45,IF(S233=0,J233+T233,O233),J233)</f>
        <v>0</v>
      </c>
      <c r="V233" s="98"/>
    </row>
    <row r="234" spans="1:22" x14ac:dyDescent="0.35">
      <c r="A234" s="93">
        <v>226</v>
      </c>
      <c r="B234" s="84"/>
      <c r="C234" s="85"/>
      <c r="D234" s="91"/>
      <c r="E234" s="89"/>
      <c r="F234" s="88"/>
      <c r="G234" s="91"/>
      <c r="H234" s="91"/>
      <c r="I234" s="88"/>
      <c r="J234" s="94"/>
      <c r="K234" s="212"/>
      <c r="L234" s="308" t="str">
        <f>IF(K234&lt;&gt;"",INDEX(ฐาน!$J$4:$M$44,MATCH(INT(K234),ฐาน!$J$4:$J$44,0),2),"")</f>
        <v/>
      </c>
      <c r="M234" s="309" t="str">
        <f>IF(L234&lt;&gt;"",INDEX(ฐาน!$J$4:$M$45,MATCH(L234,ฐาน!$K$4:$K$45,0),4),"")</f>
        <v/>
      </c>
      <c r="N234" s="310" t="str">
        <f>IF(I234&lt;&gt;"",INDEX(ฐาน!$A$4:$F$9,MATCH(I234,ฐาน!$A$4:$A$9,0),IF(J234&gt;=INDEX(ฐาน!$A$4:$F$9,MATCH(I234,ฐาน!$A$4:$A$9,0),3),6,5)),"")</f>
        <v/>
      </c>
      <c r="O234" s="311" t="str">
        <f>IF(I234&lt;&gt;"",IF(J234&gt;=INDEX(ฐาน!$A$4:$G$9,MATCH(I234,ฐาน!$A$4:$A$9,0),4),INDEX(ฐาน!$A$4:$G$9,MATCH(I234,ฐาน!$A$4:$A$9,0),7),INDEX(ฐาน!$A$4:$G$9,MATCH(I234,ฐาน!$A$4:$A$9,0),4)),"")</f>
        <v/>
      </c>
      <c r="P234" s="312">
        <f>IF(M234&lt;&gt;ฐาน!$M$45,IF(L234&lt;&gt;"",($L234*$N234/100),0),0)</f>
        <v>0</v>
      </c>
      <c r="Q234" s="311">
        <f>IF(M234&lt;&gt;ฐาน!$M$45,IF(L234&lt;&gt;"",ROUNDUP(($L234*$N234/100),-1),0),0)</f>
        <v>0</v>
      </c>
      <c r="R234" s="311">
        <f t="shared" si="6"/>
        <v>0</v>
      </c>
      <c r="S234" s="313">
        <f t="shared" si="7"/>
        <v>0</v>
      </c>
      <c r="T234" s="314">
        <f>IF(M234&lt;&gt;ฐาน!$M$45,IF(S234&lt;&gt;"",S234+R234,0),0)</f>
        <v>0</v>
      </c>
      <c r="U234" s="311">
        <f>IF(M234&lt;&gt;ฐาน!$M$45,IF(S234=0,J234+T234,O234),J234)</f>
        <v>0</v>
      </c>
      <c r="V234" s="98"/>
    </row>
    <row r="235" spans="1:22" x14ac:dyDescent="0.35">
      <c r="A235" s="93">
        <v>227</v>
      </c>
      <c r="B235" s="84"/>
      <c r="C235" s="85"/>
      <c r="D235" s="91"/>
      <c r="E235" s="89"/>
      <c r="F235" s="88"/>
      <c r="G235" s="91"/>
      <c r="H235" s="91"/>
      <c r="I235" s="88"/>
      <c r="J235" s="94"/>
      <c r="K235" s="212"/>
      <c r="L235" s="308" t="str">
        <f>IF(K235&lt;&gt;"",INDEX(ฐาน!$J$4:$M$44,MATCH(INT(K235),ฐาน!$J$4:$J$44,0),2),"")</f>
        <v/>
      </c>
      <c r="M235" s="309" t="str">
        <f>IF(L235&lt;&gt;"",INDEX(ฐาน!$J$4:$M$45,MATCH(L235,ฐาน!$K$4:$K$45,0),4),"")</f>
        <v/>
      </c>
      <c r="N235" s="310" t="str">
        <f>IF(I235&lt;&gt;"",INDEX(ฐาน!$A$4:$F$9,MATCH(I235,ฐาน!$A$4:$A$9,0),IF(J235&gt;=INDEX(ฐาน!$A$4:$F$9,MATCH(I235,ฐาน!$A$4:$A$9,0),3),6,5)),"")</f>
        <v/>
      </c>
      <c r="O235" s="311" t="str">
        <f>IF(I235&lt;&gt;"",IF(J235&gt;=INDEX(ฐาน!$A$4:$G$9,MATCH(I235,ฐาน!$A$4:$A$9,0),4),INDEX(ฐาน!$A$4:$G$9,MATCH(I235,ฐาน!$A$4:$A$9,0),7),INDEX(ฐาน!$A$4:$G$9,MATCH(I235,ฐาน!$A$4:$A$9,0),4)),"")</f>
        <v/>
      </c>
      <c r="P235" s="312">
        <f>IF(M235&lt;&gt;ฐาน!$M$45,IF(L235&lt;&gt;"",($L235*$N235/100),0),0)</f>
        <v>0</v>
      </c>
      <c r="Q235" s="311">
        <f>IF(M235&lt;&gt;ฐาน!$M$45,IF(L235&lt;&gt;"",ROUNDUP(($L235*$N235/100),-1),0),0)</f>
        <v>0</v>
      </c>
      <c r="R235" s="311">
        <f t="shared" si="6"/>
        <v>0</v>
      </c>
      <c r="S235" s="313">
        <f t="shared" si="7"/>
        <v>0</v>
      </c>
      <c r="T235" s="314">
        <f>IF(M235&lt;&gt;ฐาน!$M$45,IF(S235&lt;&gt;"",S235+R235,0),0)</f>
        <v>0</v>
      </c>
      <c r="U235" s="311">
        <f>IF(M235&lt;&gt;ฐาน!$M$45,IF(S235=0,J235+T235,O235),J235)</f>
        <v>0</v>
      </c>
      <c r="V235" s="98"/>
    </row>
    <row r="236" spans="1:22" x14ac:dyDescent="0.35">
      <c r="A236" s="93">
        <v>228</v>
      </c>
      <c r="B236" s="84"/>
      <c r="C236" s="85"/>
      <c r="D236" s="91"/>
      <c r="E236" s="89"/>
      <c r="F236" s="88"/>
      <c r="G236" s="91"/>
      <c r="H236" s="91"/>
      <c r="I236" s="88"/>
      <c r="J236" s="92"/>
      <c r="K236" s="212"/>
      <c r="L236" s="308" t="str">
        <f>IF(K236&lt;&gt;"",INDEX(ฐาน!$J$4:$M$44,MATCH(INT(K236),ฐาน!$J$4:$J$44,0),2),"")</f>
        <v/>
      </c>
      <c r="M236" s="309" t="str">
        <f>IF(L236&lt;&gt;"",INDEX(ฐาน!$J$4:$M$45,MATCH(L236,ฐาน!$K$4:$K$45,0),4),"")</f>
        <v/>
      </c>
      <c r="N236" s="310" t="str">
        <f>IF(I236&lt;&gt;"",INDEX(ฐาน!$A$4:$F$9,MATCH(I236,ฐาน!$A$4:$A$9,0),IF(J236&gt;=INDEX(ฐาน!$A$4:$F$9,MATCH(I236,ฐาน!$A$4:$A$9,0),3),6,5)),"")</f>
        <v/>
      </c>
      <c r="O236" s="311" t="str">
        <f>IF(I236&lt;&gt;"",IF(J236&gt;=INDEX(ฐาน!$A$4:$G$9,MATCH(I236,ฐาน!$A$4:$A$9,0),4),INDEX(ฐาน!$A$4:$G$9,MATCH(I236,ฐาน!$A$4:$A$9,0),7),INDEX(ฐาน!$A$4:$G$9,MATCH(I236,ฐาน!$A$4:$A$9,0),4)),"")</f>
        <v/>
      </c>
      <c r="P236" s="312">
        <f>IF(M236&lt;&gt;ฐาน!$M$45,IF(L236&lt;&gt;"",($L236*$N236/100),0),0)</f>
        <v>0</v>
      </c>
      <c r="Q236" s="311">
        <f>IF(M236&lt;&gt;ฐาน!$M$45,IF(L236&lt;&gt;"",ROUNDUP(($L236*$N236/100),-1),0),0)</f>
        <v>0</v>
      </c>
      <c r="R236" s="311">
        <f t="shared" si="6"/>
        <v>0</v>
      </c>
      <c r="S236" s="313">
        <f t="shared" si="7"/>
        <v>0</v>
      </c>
      <c r="T236" s="314">
        <f>IF(M236&lt;&gt;ฐาน!$M$45,IF(S236&lt;&gt;"",S236+R236,0),0)</f>
        <v>0</v>
      </c>
      <c r="U236" s="311">
        <f>IF(M236&lt;&gt;ฐาน!$M$45,IF(S236=0,J236+T236,O236),J236)</f>
        <v>0</v>
      </c>
      <c r="V236" s="98"/>
    </row>
    <row r="237" spans="1:22" x14ac:dyDescent="0.35">
      <c r="A237" s="93">
        <v>229</v>
      </c>
      <c r="B237" s="84"/>
      <c r="C237" s="85"/>
      <c r="D237" s="91"/>
      <c r="E237" s="89"/>
      <c r="F237" s="88"/>
      <c r="G237" s="91"/>
      <c r="H237" s="91"/>
      <c r="I237" s="88"/>
      <c r="J237" s="94"/>
      <c r="K237" s="212"/>
      <c r="L237" s="308" t="str">
        <f>IF(K237&lt;&gt;"",INDEX(ฐาน!$J$4:$M$44,MATCH(INT(K237),ฐาน!$J$4:$J$44,0),2),"")</f>
        <v/>
      </c>
      <c r="M237" s="309" t="str">
        <f>IF(L237&lt;&gt;"",INDEX(ฐาน!$J$4:$M$45,MATCH(L237,ฐาน!$K$4:$K$45,0),4),"")</f>
        <v/>
      </c>
      <c r="N237" s="310" t="str">
        <f>IF(I237&lt;&gt;"",INDEX(ฐาน!$A$4:$F$9,MATCH(I237,ฐาน!$A$4:$A$9,0),IF(J237&gt;=INDEX(ฐาน!$A$4:$F$9,MATCH(I237,ฐาน!$A$4:$A$9,0),3),6,5)),"")</f>
        <v/>
      </c>
      <c r="O237" s="311" t="str">
        <f>IF(I237&lt;&gt;"",IF(J237&gt;=INDEX(ฐาน!$A$4:$G$9,MATCH(I237,ฐาน!$A$4:$A$9,0),4),INDEX(ฐาน!$A$4:$G$9,MATCH(I237,ฐาน!$A$4:$A$9,0),7),INDEX(ฐาน!$A$4:$G$9,MATCH(I237,ฐาน!$A$4:$A$9,0),4)),"")</f>
        <v/>
      </c>
      <c r="P237" s="312">
        <f>IF(M237&lt;&gt;ฐาน!$M$45,IF(L237&lt;&gt;"",($L237*$N237/100),0),0)</f>
        <v>0</v>
      </c>
      <c r="Q237" s="311">
        <f>IF(M237&lt;&gt;ฐาน!$M$45,IF(L237&lt;&gt;"",ROUNDUP(($L237*$N237/100),-1),0),0)</f>
        <v>0</v>
      </c>
      <c r="R237" s="311">
        <f t="shared" si="6"/>
        <v>0</v>
      </c>
      <c r="S237" s="313">
        <f t="shared" si="7"/>
        <v>0</v>
      </c>
      <c r="T237" s="314">
        <f>IF(M237&lt;&gt;ฐาน!$M$45,IF(S237&lt;&gt;"",S237+R237,0),0)</f>
        <v>0</v>
      </c>
      <c r="U237" s="311">
        <f>IF(M237&lt;&gt;ฐาน!$M$45,IF(S237=0,J237+T237,O237),J237)</f>
        <v>0</v>
      </c>
      <c r="V237" s="98"/>
    </row>
    <row r="238" spans="1:22" x14ac:dyDescent="0.35">
      <c r="A238" s="93">
        <v>230</v>
      </c>
      <c r="B238" s="84"/>
      <c r="C238" s="85"/>
      <c r="D238" s="91"/>
      <c r="E238" s="89"/>
      <c r="F238" s="88"/>
      <c r="G238" s="91"/>
      <c r="H238" s="91"/>
      <c r="I238" s="88"/>
      <c r="J238" s="94"/>
      <c r="K238" s="212"/>
      <c r="L238" s="308" t="str">
        <f>IF(K238&lt;&gt;"",INDEX(ฐาน!$J$4:$M$44,MATCH(INT(K238),ฐาน!$J$4:$J$44,0),2),"")</f>
        <v/>
      </c>
      <c r="M238" s="309" t="str">
        <f>IF(L238&lt;&gt;"",INDEX(ฐาน!$J$4:$M$45,MATCH(L238,ฐาน!$K$4:$K$45,0),4),"")</f>
        <v/>
      </c>
      <c r="N238" s="310" t="str">
        <f>IF(I238&lt;&gt;"",INDEX(ฐาน!$A$4:$F$9,MATCH(I238,ฐาน!$A$4:$A$9,0),IF(J238&gt;=INDEX(ฐาน!$A$4:$F$9,MATCH(I238,ฐาน!$A$4:$A$9,0),3),6,5)),"")</f>
        <v/>
      </c>
      <c r="O238" s="311" t="str">
        <f>IF(I238&lt;&gt;"",IF(J238&gt;=INDEX(ฐาน!$A$4:$G$9,MATCH(I238,ฐาน!$A$4:$A$9,0),4),INDEX(ฐาน!$A$4:$G$9,MATCH(I238,ฐาน!$A$4:$A$9,0),7),INDEX(ฐาน!$A$4:$G$9,MATCH(I238,ฐาน!$A$4:$A$9,0),4)),"")</f>
        <v/>
      </c>
      <c r="P238" s="312">
        <f>IF(M238&lt;&gt;ฐาน!$M$45,IF(L238&lt;&gt;"",($L238*$N238/100),0),0)</f>
        <v>0</v>
      </c>
      <c r="Q238" s="311">
        <f>IF(M238&lt;&gt;ฐาน!$M$45,IF(L238&lt;&gt;"",ROUNDUP(($L238*$N238/100),-1),0),0)</f>
        <v>0</v>
      </c>
      <c r="R238" s="311">
        <f t="shared" si="6"/>
        <v>0</v>
      </c>
      <c r="S238" s="313">
        <f t="shared" si="7"/>
        <v>0</v>
      </c>
      <c r="T238" s="314">
        <f>IF(M238&lt;&gt;ฐาน!$M$45,IF(S238&lt;&gt;"",S238+R238,0),0)</f>
        <v>0</v>
      </c>
      <c r="U238" s="311">
        <f>IF(M238&lt;&gt;ฐาน!$M$45,IF(S238=0,J238+T238,O238),J238)</f>
        <v>0</v>
      </c>
      <c r="V238" s="98"/>
    </row>
    <row r="239" spans="1:22" x14ac:dyDescent="0.35">
      <c r="A239" s="93">
        <v>231</v>
      </c>
      <c r="B239" s="84"/>
      <c r="C239" s="85"/>
      <c r="D239" s="91"/>
      <c r="E239" s="89"/>
      <c r="F239" s="88"/>
      <c r="G239" s="91"/>
      <c r="H239" s="91"/>
      <c r="I239" s="88"/>
      <c r="J239" s="92"/>
      <c r="K239" s="212"/>
      <c r="L239" s="308" t="str">
        <f>IF(K239&lt;&gt;"",INDEX(ฐาน!$J$4:$M$44,MATCH(INT(K239),ฐาน!$J$4:$J$44,0),2),"")</f>
        <v/>
      </c>
      <c r="M239" s="309" t="str">
        <f>IF(L239&lt;&gt;"",INDEX(ฐาน!$J$4:$M$45,MATCH(L239,ฐาน!$K$4:$K$45,0),4),"")</f>
        <v/>
      </c>
      <c r="N239" s="310" t="str">
        <f>IF(I239&lt;&gt;"",INDEX(ฐาน!$A$4:$F$9,MATCH(I239,ฐาน!$A$4:$A$9,0),IF(J239&gt;=INDEX(ฐาน!$A$4:$F$9,MATCH(I239,ฐาน!$A$4:$A$9,0),3),6,5)),"")</f>
        <v/>
      </c>
      <c r="O239" s="311" t="str">
        <f>IF(I239&lt;&gt;"",IF(J239&gt;=INDEX(ฐาน!$A$4:$G$9,MATCH(I239,ฐาน!$A$4:$A$9,0),4),INDEX(ฐาน!$A$4:$G$9,MATCH(I239,ฐาน!$A$4:$A$9,0),7),INDEX(ฐาน!$A$4:$G$9,MATCH(I239,ฐาน!$A$4:$A$9,0),4)),"")</f>
        <v/>
      </c>
      <c r="P239" s="312">
        <f>IF(M239&lt;&gt;ฐาน!$M$45,IF(L239&lt;&gt;"",($L239*$N239/100),0),0)</f>
        <v>0</v>
      </c>
      <c r="Q239" s="311">
        <f>IF(M239&lt;&gt;ฐาน!$M$45,IF(L239&lt;&gt;"",ROUNDUP(($L239*$N239/100),-1),0),0)</f>
        <v>0</v>
      </c>
      <c r="R239" s="311">
        <f t="shared" si="6"/>
        <v>0</v>
      </c>
      <c r="S239" s="313">
        <f t="shared" si="7"/>
        <v>0</v>
      </c>
      <c r="T239" s="314">
        <f>IF(M239&lt;&gt;ฐาน!$M$45,IF(S239&lt;&gt;"",S239+R239,0),0)</f>
        <v>0</v>
      </c>
      <c r="U239" s="311">
        <f>IF(M239&lt;&gt;ฐาน!$M$45,IF(S239=0,J239+T239,O239),J239)</f>
        <v>0</v>
      </c>
      <c r="V239" s="98"/>
    </row>
    <row r="240" spans="1:22" x14ac:dyDescent="0.35">
      <c r="A240" s="93">
        <v>232</v>
      </c>
      <c r="B240" s="84"/>
      <c r="C240" s="85"/>
      <c r="D240" s="91"/>
      <c r="E240" s="89"/>
      <c r="F240" s="88"/>
      <c r="G240" s="91"/>
      <c r="H240" s="91"/>
      <c r="I240" s="88"/>
      <c r="J240" s="92"/>
      <c r="K240" s="212"/>
      <c r="L240" s="308" t="str">
        <f>IF(K240&lt;&gt;"",INDEX(ฐาน!$J$4:$M$44,MATCH(INT(K240),ฐาน!$J$4:$J$44,0),2),"")</f>
        <v/>
      </c>
      <c r="M240" s="309" t="str">
        <f>IF(L240&lt;&gt;"",INDEX(ฐาน!$J$4:$M$45,MATCH(L240,ฐาน!$K$4:$K$45,0),4),"")</f>
        <v/>
      </c>
      <c r="N240" s="310" t="str">
        <f>IF(I240&lt;&gt;"",INDEX(ฐาน!$A$4:$F$9,MATCH(I240,ฐาน!$A$4:$A$9,0),IF(J240&gt;=INDEX(ฐาน!$A$4:$F$9,MATCH(I240,ฐาน!$A$4:$A$9,0),3),6,5)),"")</f>
        <v/>
      </c>
      <c r="O240" s="311" t="str">
        <f>IF(I240&lt;&gt;"",IF(J240&gt;=INDEX(ฐาน!$A$4:$G$9,MATCH(I240,ฐาน!$A$4:$A$9,0),4),INDEX(ฐาน!$A$4:$G$9,MATCH(I240,ฐาน!$A$4:$A$9,0),7),INDEX(ฐาน!$A$4:$G$9,MATCH(I240,ฐาน!$A$4:$A$9,0),4)),"")</f>
        <v/>
      </c>
      <c r="P240" s="312">
        <f>IF(M240&lt;&gt;ฐาน!$M$45,IF(L240&lt;&gt;"",($L240*$N240/100),0),0)</f>
        <v>0</v>
      </c>
      <c r="Q240" s="311">
        <f>IF(M240&lt;&gt;ฐาน!$M$45,IF(L240&lt;&gt;"",ROUNDUP(($L240*$N240/100),-1),0),0)</f>
        <v>0</v>
      </c>
      <c r="R240" s="311">
        <f t="shared" si="6"/>
        <v>0</v>
      </c>
      <c r="S240" s="313">
        <f t="shared" si="7"/>
        <v>0</v>
      </c>
      <c r="T240" s="314">
        <f>IF(M240&lt;&gt;ฐาน!$M$45,IF(S240&lt;&gt;"",S240+R240,0),0)</f>
        <v>0</v>
      </c>
      <c r="U240" s="311">
        <f>IF(M240&lt;&gt;ฐาน!$M$45,IF(S240=0,J240+T240,O240),J240)</f>
        <v>0</v>
      </c>
      <c r="V240" s="98"/>
    </row>
    <row r="241" spans="1:22" x14ac:dyDescent="0.35">
      <c r="A241" s="93">
        <v>233</v>
      </c>
      <c r="B241" s="84"/>
      <c r="C241" s="85"/>
      <c r="D241" s="91"/>
      <c r="E241" s="89"/>
      <c r="F241" s="88"/>
      <c r="G241" s="91"/>
      <c r="H241" s="91"/>
      <c r="I241" s="88"/>
      <c r="J241" s="94"/>
      <c r="K241" s="212"/>
      <c r="L241" s="308" t="str">
        <f>IF(K241&lt;&gt;"",INDEX(ฐาน!$J$4:$M$44,MATCH(INT(K241),ฐาน!$J$4:$J$44,0),2),"")</f>
        <v/>
      </c>
      <c r="M241" s="309" t="str">
        <f>IF(L241&lt;&gt;"",INDEX(ฐาน!$J$4:$M$45,MATCH(L241,ฐาน!$K$4:$K$45,0),4),"")</f>
        <v/>
      </c>
      <c r="N241" s="310" t="str">
        <f>IF(I241&lt;&gt;"",INDEX(ฐาน!$A$4:$F$9,MATCH(I241,ฐาน!$A$4:$A$9,0),IF(J241&gt;=INDEX(ฐาน!$A$4:$F$9,MATCH(I241,ฐาน!$A$4:$A$9,0),3),6,5)),"")</f>
        <v/>
      </c>
      <c r="O241" s="311" t="str">
        <f>IF(I241&lt;&gt;"",IF(J241&gt;=INDEX(ฐาน!$A$4:$G$9,MATCH(I241,ฐาน!$A$4:$A$9,0),4),INDEX(ฐาน!$A$4:$G$9,MATCH(I241,ฐาน!$A$4:$A$9,0),7),INDEX(ฐาน!$A$4:$G$9,MATCH(I241,ฐาน!$A$4:$A$9,0),4)),"")</f>
        <v/>
      </c>
      <c r="P241" s="312">
        <f>IF(M241&lt;&gt;ฐาน!$M$45,IF(L241&lt;&gt;"",($L241*$N241/100),0),0)</f>
        <v>0</v>
      </c>
      <c r="Q241" s="311">
        <f>IF(M241&lt;&gt;ฐาน!$M$45,IF(L241&lt;&gt;"",ROUNDUP(($L241*$N241/100),-1),0),0)</f>
        <v>0</v>
      </c>
      <c r="R241" s="311">
        <f t="shared" si="6"/>
        <v>0</v>
      </c>
      <c r="S241" s="313">
        <f t="shared" si="7"/>
        <v>0</v>
      </c>
      <c r="T241" s="314">
        <f>IF(M241&lt;&gt;ฐาน!$M$45,IF(S241&lt;&gt;"",S241+R241,0),0)</f>
        <v>0</v>
      </c>
      <c r="U241" s="311">
        <f>IF(M241&lt;&gt;ฐาน!$M$45,IF(S241=0,J241+T241,O241),J241)</f>
        <v>0</v>
      </c>
      <c r="V241" s="98"/>
    </row>
    <row r="242" spans="1:22" x14ac:dyDescent="0.35">
      <c r="A242" s="93">
        <v>234</v>
      </c>
      <c r="B242" s="84"/>
      <c r="C242" s="85"/>
      <c r="D242" s="91"/>
      <c r="E242" s="89"/>
      <c r="F242" s="88"/>
      <c r="G242" s="91"/>
      <c r="H242" s="91"/>
      <c r="I242" s="88"/>
      <c r="J242" s="94"/>
      <c r="K242" s="212"/>
      <c r="L242" s="308" t="str">
        <f>IF(K242&lt;&gt;"",INDEX(ฐาน!$J$4:$M$44,MATCH(INT(K242),ฐาน!$J$4:$J$44,0),2),"")</f>
        <v/>
      </c>
      <c r="M242" s="309" t="str">
        <f>IF(L242&lt;&gt;"",INDEX(ฐาน!$J$4:$M$45,MATCH(L242,ฐาน!$K$4:$K$45,0),4),"")</f>
        <v/>
      </c>
      <c r="N242" s="310" t="str">
        <f>IF(I242&lt;&gt;"",INDEX(ฐาน!$A$4:$F$9,MATCH(I242,ฐาน!$A$4:$A$9,0),IF(J242&gt;=INDEX(ฐาน!$A$4:$F$9,MATCH(I242,ฐาน!$A$4:$A$9,0),3),6,5)),"")</f>
        <v/>
      </c>
      <c r="O242" s="311" t="str">
        <f>IF(I242&lt;&gt;"",IF(J242&gt;=INDEX(ฐาน!$A$4:$G$9,MATCH(I242,ฐาน!$A$4:$A$9,0),4),INDEX(ฐาน!$A$4:$G$9,MATCH(I242,ฐาน!$A$4:$A$9,0),7),INDEX(ฐาน!$A$4:$G$9,MATCH(I242,ฐาน!$A$4:$A$9,0),4)),"")</f>
        <v/>
      </c>
      <c r="P242" s="312">
        <f>IF(M242&lt;&gt;ฐาน!$M$45,IF(L242&lt;&gt;"",($L242*$N242/100),0),0)</f>
        <v>0</v>
      </c>
      <c r="Q242" s="311">
        <f>IF(M242&lt;&gt;ฐาน!$M$45,IF(L242&lt;&gt;"",ROUNDUP(($L242*$N242/100),-1),0),0)</f>
        <v>0</v>
      </c>
      <c r="R242" s="311">
        <f t="shared" si="6"/>
        <v>0</v>
      </c>
      <c r="S242" s="313">
        <f t="shared" si="7"/>
        <v>0</v>
      </c>
      <c r="T242" s="314">
        <f>IF(M242&lt;&gt;ฐาน!$M$45,IF(S242&lt;&gt;"",S242+R242,0),0)</f>
        <v>0</v>
      </c>
      <c r="U242" s="311">
        <f>IF(M242&lt;&gt;ฐาน!$M$45,IF(S242=0,J242+T242,O242),J242)</f>
        <v>0</v>
      </c>
      <c r="V242" s="98"/>
    </row>
    <row r="243" spans="1:22" x14ac:dyDescent="0.35">
      <c r="A243" s="93">
        <v>235</v>
      </c>
      <c r="B243" s="84"/>
      <c r="C243" s="85"/>
      <c r="D243" s="91"/>
      <c r="E243" s="89"/>
      <c r="F243" s="88"/>
      <c r="G243" s="91"/>
      <c r="H243" s="91"/>
      <c r="I243" s="88"/>
      <c r="J243" s="92"/>
      <c r="K243" s="212"/>
      <c r="L243" s="308" t="str">
        <f>IF(K243&lt;&gt;"",INDEX(ฐาน!$J$4:$M$44,MATCH(INT(K243),ฐาน!$J$4:$J$44,0),2),"")</f>
        <v/>
      </c>
      <c r="M243" s="309" t="str">
        <f>IF(L243&lt;&gt;"",INDEX(ฐาน!$J$4:$M$45,MATCH(L243,ฐาน!$K$4:$K$45,0),4),"")</f>
        <v/>
      </c>
      <c r="N243" s="310" t="str">
        <f>IF(I243&lt;&gt;"",INDEX(ฐาน!$A$4:$F$9,MATCH(I243,ฐาน!$A$4:$A$9,0),IF(J243&gt;=INDEX(ฐาน!$A$4:$F$9,MATCH(I243,ฐาน!$A$4:$A$9,0),3),6,5)),"")</f>
        <v/>
      </c>
      <c r="O243" s="311" t="str">
        <f>IF(I243&lt;&gt;"",IF(J243&gt;=INDEX(ฐาน!$A$4:$G$9,MATCH(I243,ฐาน!$A$4:$A$9,0),4),INDEX(ฐาน!$A$4:$G$9,MATCH(I243,ฐาน!$A$4:$A$9,0),7),INDEX(ฐาน!$A$4:$G$9,MATCH(I243,ฐาน!$A$4:$A$9,0),4)),"")</f>
        <v/>
      </c>
      <c r="P243" s="312">
        <f>IF(M243&lt;&gt;ฐาน!$M$45,IF(L243&lt;&gt;"",($L243*$N243/100),0),0)</f>
        <v>0</v>
      </c>
      <c r="Q243" s="311">
        <f>IF(M243&lt;&gt;ฐาน!$M$45,IF(L243&lt;&gt;"",ROUNDUP(($L243*$N243/100),-1),0),0)</f>
        <v>0</v>
      </c>
      <c r="R243" s="311">
        <f t="shared" si="6"/>
        <v>0</v>
      </c>
      <c r="S243" s="313">
        <f t="shared" si="7"/>
        <v>0</v>
      </c>
      <c r="T243" s="314">
        <f>IF(M243&lt;&gt;ฐาน!$M$45,IF(S243&lt;&gt;"",S243+R243,0),0)</f>
        <v>0</v>
      </c>
      <c r="U243" s="311">
        <f>IF(M243&lt;&gt;ฐาน!$M$45,IF(S243=0,J243+T243,O243),J243)</f>
        <v>0</v>
      </c>
      <c r="V243" s="98"/>
    </row>
    <row r="244" spans="1:22" x14ac:dyDescent="0.35">
      <c r="A244" s="93">
        <v>236</v>
      </c>
      <c r="B244" s="84"/>
      <c r="C244" s="85"/>
      <c r="D244" s="91"/>
      <c r="E244" s="89"/>
      <c r="F244" s="88"/>
      <c r="G244" s="91"/>
      <c r="H244" s="91"/>
      <c r="I244" s="88"/>
      <c r="J244" s="94"/>
      <c r="K244" s="212"/>
      <c r="L244" s="308" t="str">
        <f>IF(K244&lt;&gt;"",INDEX(ฐาน!$J$4:$M$44,MATCH(INT(K244),ฐาน!$J$4:$J$44,0),2),"")</f>
        <v/>
      </c>
      <c r="M244" s="309" t="str">
        <f>IF(L244&lt;&gt;"",INDEX(ฐาน!$J$4:$M$45,MATCH(L244,ฐาน!$K$4:$K$45,0),4),"")</f>
        <v/>
      </c>
      <c r="N244" s="310" t="str">
        <f>IF(I244&lt;&gt;"",INDEX(ฐาน!$A$4:$F$9,MATCH(I244,ฐาน!$A$4:$A$9,0),IF(J244&gt;=INDEX(ฐาน!$A$4:$F$9,MATCH(I244,ฐาน!$A$4:$A$9,0),3),6,5)),"")</f>
        <v/>
      </c>
      <c r="O244" s="311" t="str">
        <f>IF(I244&lt;&gt;"",IF(J244&gt;=INDEX(ฐาน!$A$4:$G$9,MATCH(I244,ฐาน!$A$4:$A$9,0),4),INDEX(ฐาน!$A$4:$G$9,MATCH(I244,ฐาน!$A$4:$A$9,0),7),INDEX(ฐาน!$A$4:$G$9,MATCH(I244,ฐาน!$A$4:$A$9,0),4)),"")</f>
        <v/>
      </c>
      <c r="P244" s="312">
        <f>IF(M244&lt;&gt;ฐาน!$M$45,IF(L244&lt;&gt;"",($L244*$N244/100),0),0)</f>
        <v>0</v>
      </c>
      <c r="Q244" s="311">
        <f>IF(M244&lt;&gt;ฐาน!$M$45,IF(L244&lt;&gt;"",ROUNDUP(($L244*$N244/100),-1),0),0)</f>
        <v>0</v>
      </c>
      <c r="R244" s="311">
        <f t="shared" si="6"/>
        <v>0</v>
      </c>
      <c r="S244" s="313">
        <f t="shared" si="7"/>
        <v>0</v>
      </c>
      <c r="T244" s="314">
        <f>IF(M244&lt;&gt;ฐาน!$M$45,IF(S244&lt;&gt;"",S244+R244,0),0)</f>
        <v>0</v>
      </c>
      <c r="U244" s="311">
        <f>IF(M244&lt;&gt;ฐาน!$M$45,IF(S244=0,J244+T244,O244),J244)</f>
        <v>0</v>
      </c>
      <c r="V244" s="98"/>
    </row>
    <row r="245" spans="1:22" x14ac:dyDescent="0.35">
      <c r="A245" s="93">
        <v>237</v>
      </c>
      <c r="B245" s="97"/>
      <c r="C245" s="98"/>
      <c r="D245" s="91"/>
      <c r="E245" s="89"/>
      <c r="F245" s="88"/>
      <c r="G245" s="91"/>
      <c r="H245" s="91"/>
      <c r="I245" s="88"/>
      <c r="J245" s="92"/>
      <c r="K245" s="212"/>
      <c r="L245" s="308" t="str">
        <f>IF(K245&lt;&gt;"",INDEX(ฐาน!$J$4:$M$44,MATCH(INT(K245),ฐาน!$J$4:$J$44,0),2),"")</f>
        <v/>
      </c>
      <c r="M245" s="309" t="str">
        <f>IF(L245&lt;&gt;"",INDEX(ฐาน!$J$4:$M$45,MATCH(L245,ฐาน!$K$4:$K$45,0),4),"")</f>
        <v/>
      </c>
      <c r="N245" s="310" t="str">
        <f>IF(I245&lt;&gt;"",INDEX(ฐาน!$A$4:$F$9,MATCH(I245,ฐาน!$A$4:$A$9,0),IF(J245&gt;=INDEX(ฐาน!$A$4:$F$9,MATCH(I245,ฐาน!$A$4:$A$9,0),3),6,5)),"")</f>
        <v/>
      </c>
      <c r="O245" s="311" t="str">
        <f>IF(I245&lt;&gt;"",IF(J245&gt;=INDEX(ฐาน!$A$4:$G$9,MATCH(I245,ฐาน!$A$4:$A$9,0),4),INDEX(ฐาน!$A$4:$G$9,MATCH(I245,ฐาน!$A$4:$A$9,0),7),INDEX(ฐาน!$A$4:$G$9,MATCH(I245,ฐาน!$A$4:$A$9,0),4)),"")</f>
        <v/>
      </c>
      <c r="P245" s="312">
        <f>IF(M245&lt;&gt;ฐาน!$M$45,IF(L245&lt;&gt;"",($L245*$N245/100),0),0)</f>
        <v>0</v>
      </c>
      <c r="Q245" s="311">
        <f>IF(M245&lt;&gt;ฐาน!$M$45,IF(L245&lt;&gt;"",ROUNDUP(($L245*$N245/100),-1),0),0)</f>
        <v>0</v>
      </c>
      <c r="R245" s="311">
        <f t="shared" si="6"/>
        <v>0</v>
      </c>
      <c r="S245" s="313">
        <f t="shared" si="7"/>
        <v>0</v>
      </c>
      <c r="T245" s="314">
        <f>IF(M245&lt;&gt;ฐาน!$M$45,IF(S245&lt;&gt;"",S245+R245,0),0)</f>
        <v>0</v>
      </c>
      <c r="U245" s="311">
        <f>IF(M245&lt;&gt;ฐาน!$M$45,IF(S245=0,J245+T245,O245),J245)</f>
        <v>0</v>
      </c>
      <c r="V245" s="98"/>
    </row>
    <row r="246" spans="1:22" x14ac:dyDescent="0.35">
      <c r="A246" s="93">
        <v>238</v>
      </c>
      <c r="B246" s="97"/>
      <c r="C246" s="96"/>
      <c r="D246" s="91"/>
      <c r="E246" s="89"/>
      <c r="F246" s="88"/>
      <c r="G246" s="91"/>
      <c r="H246" s="91"/>
      <c r="I246" s="88"/>
      <c r="J246" s="92"/>
      <c r="K246" s="212"/>
      <c r="L246" s="308" t="str">
        <f>IF(K246&lt;&gt;"",INDEX(ฐาน!$J$4:$M$44,MATCH(INT(K246),ฐาน!$J$4:$J$44,0),2),"")</f>
        <v/>
      </c>
      <c r="M246" s="309" t="str">
        <f>IF(L246&lt;&gt;"",INDEX(ฐาน!$J$4:$M$45,MATCH(L246,ฐาน!$K$4:$K$45,0),4),"")</f>
        <v/>
      </c>
      <c r="N246" s="310" t="str">
        <f>IF(I246&lt;&gt;"",INDEX(ฐาน!$A$4:$F$9,MATCH(I246,ฐาน!$A$4:$A$9,0),IF(J246&gt;=INDEX(ฐาน!$A$4:$F$9,MATCH(I246,ฐาน!$A$4:$A$9,0),3),6,5)),"")</f>
        <v/>
      </c>
      <c r="O246" s="311" t="str">
        <f>IF(I246&lt;&gt;"",IF(J246&gt;=INDEX(ฐาน!$A$4:$G$9,MATCH(I246,ฐาน!$A$4:$A$9,0),4),INDEX(ฐาน!$A$4:$G$9,MATCH(I246,ฐาน!$A$4:$A$9,0),7),INDEX(ฐาน!$A$4:$G$9,MATCH(I246,ฐาน!$A$4:$A$9,0),4)),"")</f>
        <v/>
      </c>
      <c r="P246" s="312">
        <f>IF(M246&lt;&gt;ฐาน!$M$45,IF(L246&lt;&gt;"",($L246*$N246/100),0),0)</f>
        <v>0</v>
      </c>
      <c r="Q246" s="311">
        <f>IF(M246&lt;&gt;ฐาน!$M$45,IF(L246&lt;&gt;"",ROUNDUP(($L246*$N246/100),-1),0),0)</f>
        <v>0</v>
      </c>
      <c r="R246" s="311">
        <f t="shared" si="6"/>
        <v>0</v>
      </c>
      <c r="S246" s="313">
        <f t="shared" si="7"/>
        <v>0</v>
      </c>
      <c r="T246" s="314">
        <f>IF(M246&lt;&gt;ฐาน!$M$45,IF(S246&lt;&gt;"",S246+R246,0),0)</f>
        <v>0</v>
      </c>
      <c r="U246" s="311">
        <f>IF(M246&lt;&gt;ฐาน!$M$45,IF(S246=0,J246+T246,O246),J246)</f>
        <v>0</v>
      </c>
      <c r="V246" s="98"/>
    </row>
    <row r="247" spans="1:22" x14ac:dyDescent="0.35">
      <c r="A247" s="93">
        <v>239</v>
      </c>
      <c r="B247" s="97"/>
      <c r="C247" s="87"/>
      <c r="D247" s="91"/>
      <c r="E247" s="89"/>
      <c r="F247" s="88"/>
      <c r="G247" s="95"/>
      <c r="H247" s="91"/>
      <c r="I247" s="88"/>
      <c r="J247" s="92"/>
      <c r="K247" s="212"/>
      <c r="L247" s="308" t="str">
        <f>IF(K247&lt;&gt;"",INDEX(ฐาน!$J$4:$M$44,MATCH(INT(K247),ฐาน!$J$4:$J$44,0),2),"")</f>
        <v/>
      </c>
      <c r="M247" s="309" t="str">
        <f>IF(L247&lt;&gt;"",INDEX(ฐาน!$J$4:$M$45,MATCH(L247,ฐาน!$K$4:$K$45,0),4),"")</f>
        <v/>
      </c>
      <c r="N247" s="310" t="str">
        <f>IF(I247&lt;&gt;"",INDEX(ฐาน!$A$4:$F$9,MATCH(I247,ฐาน!$A$4:$A$9,0),IF(J247&gt;=INDEX(ฐาน!$A$4:$F$9,MATCH(I247,ฐาน!$A$4:$A$9,0),3),6,5)),"")</f>
        <v/>
      </c>
      <c r="O247" s="311" t="str">
        <f>IF(I247&lt;&gt;"",IF(J247&gt;=INDEX(ฐาน!$A$4:$G$9,MATCH(I247,ฐาน!$A$4:$A$9,0),4),INDEX(ฐาน!$A$4:$G$9,MATCH(I247,ฐาน!$A$4:$A$9,0),7),INDEX(ฐาน!$A$4:$G$9,MATCH(I247,ฐาน!$A$4:$A$9,0),4)),"")</f>
        <v/>
      </c>
      <c r="P247" s="312">
        <f>IF(M247&lt;&gt;ฐาน!$M$45,IF(L247&lt;&gt;"",($L247*$N247/100),0),0)</f>
        <v>0</v>
      </c>
      <c r="Q247" s="311">
        <f>IF(M247&lt;&gt;ฐาน!$M$45,IF(L247&lt;&gt;"",ROUNDUP(($L247*$N247/100),-1),0),0)</f>
        <v>0</v>
      </c>
      <c r="R247" s="311">
        <f t="shared" si="6"/>
        <v>0</v>
      </c>
      <c r="S247" s="313">
        <f t="shared" si="7"/>
        <v>0</v>
      </c>
      <c r="T247" s="314">
        <f>IF(M247&lt;&gt;ฐาน!$M$45,IF(S247&lt;&gt;"",S247+R247,0),0)</f>
        <v>0</v>
      </c>
      <c r="U247" s="311">
        <f>IF(M247&lt;&gt;ฐาน!$M$45,IF(S247=0,J247+T247,O247),J247)</f>
        <v>0</v>
      </c>
      <c r="V247" s="98"/>
    </row>
    <row r="248" spans="1:22" x14ac:dyDescent="0.35">
      <c r="A248" s="93">
        <v>240</v>
      </c>
      <c r="B248" s="84"/>
      <c r="C248" s="96"/>
      <c r="D248" s="91"/>
      <c r="E248" s="89"/>
      <c r="F248" s="88"/>
      <c r="G248" s="91"/>
      <c r="H248" s="91"/>
      <c r="I248" s="88"/>
      <c r="J248" s="94"/>
      <c r="K248" s="212"/>
      <c r="L248" s="308" t="str">
        <f>IF(K248&lt;&gt;"",INDEX(ฐาน!$J$4:$M$44,MATCH(INT(K248),ฐาน!$J$4:$J$44,0),2),"")</f>
        <v/>
      </c>
      <c r="M248" s="309" t="str">
        <f>IF(L248&lt;&gt;"",INDEX(ฐาน!$J$4:$M$45,MATCH(L248,ฐาน!$K$4:$K$45,0),4),"")</f>
        <v/>
      </c>
      <c r="N248" s="310" t="str">
        <f>IF(I248&lt;&gt;"",INDEX(ฐาน!$A$4:$F$9,MATCH(I248,ฐาน!$A$4:$A$9,0),IF(J248&gt;=INDEX(ฐาน!$A$4:$F$9,MATCH(I248,ฐาน!$A$4:$A$9,0),3),6,5)),"")</f>
        <v/>
      </c>
      <c r="O248" s="311" t="str">
        <f>IF(I248&lt;&gt;"",IF(J248&gt;=INDEX(ฐาน!$A$4:$G$9,MATCH(I248,ฐาน!$A$4:$A$9,0),4),INDEX(ฐาน!$A$4:$G$9,MATCH(I248,ฐาน!$A$4:$A$9,0),7),INDEX(ฐาน!$A$4:$G$9,MATCH(I248,ฐาน!$A$4:$A$9,0),4)),"")</f>
        <v/>
      </c>
      <c r="P248" s="312">
        <f>IF(M248&lt;&gt;ฐาน!$M$45,IF(L248&lt;&gt;"",($L248*$N248/100),0),0)</f>
        <v>0</v>
      </c>
      <c r="Q248" s="311">
        <f>IF(M248&lt;&gt;ฐาน!$M$45,IF(L248&lt;&gt;"",ROUNDUP(($L248*$N248/100),-1),0),0)</f>
        <v>0</v>
      </c>
      <c r="R248" s="311">
        <f t="shared" si="6"/>
        <v>0</v>
      </c>
      <c r="S248" s="313">
        <f t="shared" si="7"/>
        <v>0</v>
      </c>
      <c r="T248" s="314">
        <f>IF(M248&lt;&gt;ฐาน!$M$45,IF(S248&lt;&gt;"",S248+R248,0),0)</f>
        <v>0</v>
      </c>
      <c r="U248" s="311">
        <f>IF(M248&lt;&gt;ฐาน!$M$45,IF(S248=0,J248+T248,O248),J248)</f>
        <v>0</v>
      </c>
      <c r="V248" s="98"/>
    </row>
    <row r="249" spans="1:22" x14ac:dyDescent="0.35">
      <c r="A249" s="93">
        <v>241</v>
      </c>
      <c r="B249" s="84"/>
      <c r="C249" s="85"/>
      <c r="D249" s="91"/>
      <c r="E249" s="89"/>
      <c r="F249" s="88"/>
      <c r="G249" s="91"/>
      <c r="H249" s="91"/>
      <c r="I249" s="88"/>
      <c r="J249" s="94"/>
      <c r="K249" s="212"/>
      <c r="L249" s="308" t="str">
        <f>IF(K249&lt;&gt;"",INDEX(ฐาน!$J$4:$M$44,MATCH(INT(K249),ฐาน!$J$4:$J$44,0),2),"")</f>
        <v/>
      </c>
      <c r="M249" s="309" t="str">
        <f>IF(L249&lt;&gt;"",INDEX(ฐาน!$J$4:$M$45,MATCH(L249,ฐาน!$K$4:$K$45,0),4),"")</f>
        <v/>
      </c>
      <c r="N249" s="310" t="str">
        <f>IF(I249&lt;&gt;"",INDEX(ฐาน!$A$4:$F$9,MATCH(I249,ฐาน!$A$4:$A$9,0),IF(J249&gt;=INDEX(ฐาน!$A$4:$F$9,MATCH(I249,ฐาน!$A$4:$A$9,0),3),6,5)),"")</f>
        <v/>
      </c>
      <c r="O249" s="311" t="str">
        <f>IF(I249&lt;&gt;"",IF(J249&gt;=INDEX(ฐาน!$A$4:$G$9,MATCH(I249,ฐาน!$A$4:$A$9,0),4),INDEX(ฐาน!$A$4:$G$9,MATCH(I249,ฐาน!$A$4:$A$9,0),7),INDEX(ฐาน!$A$4:$G$9,MATCH(I249,ฐาน!$A$4:$A$9,0),4)),"")</f>
        <v/>
      </c>
      <c r="P249" s="312">
        <f>IF(M249&lt;&gt;ฐาน!$M$45,IF(L249&lt;&gt;"",($L249*$N249/100),0),0)</f>
        <v>0</v>
      </c>
      <c r="Q249" s="311">
        <f>IF(M249&lt;&gt;ฐาน!$M$45,IF(L249&lt;&gt;"",ROUNDUP(($L249*$N249/100),-1),0),0)</f>
        <v>0</v>
      </c>
      <c r="R249" s="311">
        <f t="shared" si="6"/>
        <v>0</v>
      </c>
      <c r="S249" s="313">
        <f t="shared" si="7"/>
        <v>0</v>
      </c>
      <c r="T249" s="314">
        <f>IF(M249&lt;&gt;ฐาน!$M$45,IF(S249&lt;&gt;"",S249+R249,0),0)</f>
        <v>0</v>
      </c>
      <c r="U249" s="311">
        <f>IF(M249&lt;&gt;ฐาน!$M$45,IF(S249=0,J249+T249,O249),J249)</f>
        <v>0</v>
      </c>
      <c r="V249" s="98"/>
    </row>
    <row r="250" spans="1:22" x14ac:dyDescent="0.35">
      <c r="A250" s="93">
        <v>242</v>
      </c>
      <c r="B250" s="84"/>
      <c r="C250" s="85"/>
      <c r="D250" s="91"/>
      <c r="E250" s="89"/>
      <c r="F250" s="88"/>
      <c r="G250" s="91"/>
      <c r="H250" s="91"/>
      <c r="I250" s="88"/>
      <c r="J250" s="92"/>
      <c r="K250" s="212"/>
      <c r="L250" s="308" t="str">
        <f>IF(K250&lt;&gt;"",INDEX(ฐาน!$J$4:$M$44,MATCH(INT(K250),ฐาน!$J$4:$J$44,0),2),"")</f>
        <v/>
      </c>
      <c r="M250" s="309" t="str">
        <f>IF(L250&lt;&gt;"",INDEX(ฐาน!$J$4:$M$45,MATCH(L250,ฐาน!$K$4:$K$45,0),4),"")</f>
        <v/>
      </c>
      <c r="N250" s="310" t="str">
        <f>IF(I250&lt;&gt;"",INDEX(ฐาน!$A$4:$F$9,MATCH(I250,ฐาน!$A$4:$A$9,0),IF(J250&gt;=INDEX(ฐาน!$A$4:$F$9,MATCH(I250,ฐาน!$A$4:$A$9,0),3),6,5)),"")</f>
        <v/>
      </c>
      <c r="O250" s="311" t="str">
        <f>IF(I250&lt;&gt;"",IF(J250&gt;=INDEX(ฐาน!$A$4:$G$9,MATCH(I250,ฐาน!$A$4:$A$9,0),4),INDEX(ฐาน!$A$4:$G$9,MATCH(I250,ฐาน!$A$4:$A$9,0),7),INDEX(ฐาน!$A$4:$G$9,MATCH(I250,ฐาน!$A$4:$A$9,0),4)),"")</f>
        <v/>
      </c>
      <c r="P250" s="312">
        <f>IF(M250&lt;&gt;ฐาน!$M$45,IF(L250&lt;&gt;"",($L250*$N250/100),0),0)</f>
        <v>0</v>
      </c>
      <c r="Q250" s="311">
        <f>IF(M250&lt;&gt;ฐาน!$M$45,IF(L250&lt;&gt;"",ROUNDUP(($L250*$N250/100),-1),0),0)</f>
        <v>0</v>
      </c>
      <c r="R250" s="311">
        <f t="shared" si="6"/>
        <v>0</v>
      </c>
      <c r="S250" s="313">
        <f t="shared" si="7"/>
        <v>0</v>
      </c>
      <c r="T250" s="314">
        <f>IF(M250&lt;&gt;ฐาน!$M$45,IF(S250&lt;&gt;"",S250+R250,0),0)</f>
        <v>0</v>
      </c>
      <c r="U250" s="311">
        <f>IF(M250&lt;&gt;ฐาน!$M$45,IF(S250=0,J250+T250,O250),J250)</f>
        <v>0</v>
      </c>
      <c r="V250" s="98"/>
    </row>
    <row r="251" spans="1:22" x14ac:dyDescent="0.35">
      <c r="A251" s="93">
        <v>243</v>
      </c>
      <c r="B251" s="84"/>
      <c r="C251" s="85"/>
      <c r="D251" s="91"/>
      <c r="E251" s="89"/>
      <c r="F251" s="88"/>
      <c r="G251" s="91"/>
      <c r="H251" s="91"/>
      <c r="I251" s="88"/>
      <c r="J251" s="92"/>
      <c r="K251" s="212"/>
      <c r="L251" s="308" t="str">
        <f>IF(K251&lt;&gt;"",INDEX(ฐาน!$J$4:$M$44,MATCH(INT(K251),ฐาน!$J$4:$J$44,0),2),"")</f>
        <v/>
      </c>
      <c r="M251" s="309" t="str">
        <f>IF(L251&lt;&gt;"",INDEX(ฐาน!$J$4:$M$45,MATCH(L251,ฐาน!$K$4:$K$45,0),4),"")</f>
        <v/>
      </c>
      <c r="N251" s="310" t="str">
        <f>IF(I251&lt;&gt;"",INDEX(ฐาน!$A$4:$F$9,MATCH(I251,ฐาน!$A$4:$A$9,0),IF(J251&gt;=INDEX(ฐาน!$A$4:$F$9,MATCH(I251,ฐาน!$A$4:$A$9,0),3),6,5)),"")</f>
        <v/>
      </c>
      <c r="O251" s="311" t="str">
        <f>IF(I251&lt;&gt;"",IF(J251&gt;=INDEX(ฐาน!$A$4:$G$9,MATCH(I251,ฐาน!$A$4:$A$9,0),4),INDEX(ฐาน!$A$4:$G$9,MATCH(I251,ฐาน!$A$4:$A$9,0),7),INDEX(ฐาน!$A$4:$G$9,MATCH(I251,ฐาน!$A$4:$A$9,0),4)),"")</f>
        <v/>
      </c>
      <c r="P251" s="312">
        <f>IF(M251&lt;&gt;ฐาน!$M$45,IF(L251&lt;&gt;"",($L251*$N251/100),0),0)</f>
        <v>0</v>
      </c>
      <c r="Q251" s="311">
        <f>IF(M251&lt;&gt;ฐาน!$M$45,IF(L251&lt;&gt;"",ROUNDUP(($L251*$N251/100),-1),0),0)</f>
        <v>0</v>
      </c>
      <c r="R251" s="311">
        <f t="shared" si="6"/>
        <v>0</v>
      </c>
      <c r="S251" s="313">
        <f t="shared" si="7"/>
        <v>0</v>
      </c>
      <c r="T251" s="314">
        <f>IF(M251&lt;&gt;ฐาน!$M$45,IF(S251&lt;&gt;"",S251+R251,0),0)</f>
        <v>0</v>
      </c>
      <c r="U251" s="311">
        <f>IF(M251&lt;&gt;ฐาน!$M$45,IF(S251=0,J251+T251,O251),J251)</f>
        <v>0</v>
      </c>
      <c r="V251" s="98"/>
    </row>
    <row r="252" spans="1:22" x14ac:dyDescent="0.35">
      <c r="A252" s="93">
        <v>244</v>
      </c>
      <c r="B252" s="84"/>
      <c r="C252" s="85"/>
      <c r="D252" s="91"/>
      <c r="E252" s="89"/>
      <c r="F252" s="88"/>
      <c r="G252" s="91"/>
      <c r="H252" s="91"/>
      <c r="I252" s="88"/>
      <c r="J252" s="94"/>
      <c r="K252" s="212"/>
      <c r="L252" s="308" t="str">
        <f>IF(K252&lt;&gt;"",INDEX(ฐาน!$J$4:$M$44,MATCH(INT(K252),ฐาน!$J$4:$J$44,0),2),"")</f>
        <v/>
      </c>
      <c r="M252" s="309" t="str">
        <f>IF(L252&lt;&gt;"",INDEX(ฐาน!$J$4:$M$45,MATCH(L252,ฐาน!$K$4:$K$45,0),4),"")</f>
        <v/>
      </c>
      <c r="N252" s="310" t="str">
        <f>IF(I252&lt;&gt;"",INDEX(ฐาน!$A$4:$F$9,MATCH(I252,ฐาน!$A$4:$A$9,0),IF(J252&gt;=INDEX(ฐาน!$A$4:$F$9,MATCH(I252,ฐาน!$A$4:$A$9,0),3),6,5)),"")</f>
        <v/>
      </c>
      <c r="O252" s="311" t="str">
        <f>IF(I252&lt;&gt;"",IF(J252&gt;=INDEX(ฐาน!$A$4:$G$9,MATCH(I252,ฐาน!$A$4:$A$9,0),4),INDEX(ฐาน!$A$4:$G$9,MATCH(I252,ฐาน!$A$4:$A$9,0),7),INDEX(ฐาน!$A$4:$G$9,MATCH(I252,ฐาน!$A$4:$A$9,0),4)),"")</f>
        <v/>
      </c>
      <c r="P252" s="312">
        <f>IF(M252&lt;&gt;ฐาน!$M$45,IF(L252&lt;&gt;"",($L252*$N252/100),0),0)</f>
        <v>0</v>
      </c>
      <c r="Q252" s="311">
        <f>IF(M252&lt;&gt;ฐาน!$M$45,IF(L252&lt;&gt;"",ROUNDUP(($L252*$N252/100),-1),0),0)</f>
        <v>0</v>
      </c>
      <c r="R252" s="311">
        <f t="shared" si="6"/>
        <v>0</v>
      </c>
      <c r="S252" s="313">
        <f t="shared" si="7"/>
        <v>0</v>
      </c>
      <c r="T252" s="314">
        <f>IF(M252&lt;&gt;ฐาน!$M$45,IF(S252&lt;&gt;"",S252+R252,0),0)</f>
        <v>0</v>
      </c>
      <c r="U252" s="311">
        <f>IF(M252&lt;&gt;ฐาน!$M$45,IF(S252=0,J252+T252,O252),J252)</f>
        <v>0</v>
      </c>
      <c r="V252" s="98"/>
    </row>
    <row r="253" spans="1:22" x14ac:dyDescent="0.35">
      <c r="A253" s="93">
        <v>245</v>
      </c>
      <c r="B253" s="84"/>
      <c r="C253" s="85"/>
      <c r="D253" s="91"/>
      <c r="E253" s="89"/>
      <c r="F253" s="88"/>
      <c r="G253" s="91"/>
      <c r="H253" s="91"/>
      <c r="I253" s="88"/>
      <c r="J253" s="94"/>
      <c r="K253" s="212"/>
      <c r="L253" s="308" t="str">
        <f>IF(K253&lt;&gt;"",INDEX(ฐาน!$J$4:$M$44,MATCH(INT(K253),ฐาน!$J$4:$J$44,0),2),"")</f>
        <v/>
      </c>
      <c r="M253" s="309" t="str">
        <f>IF(L253&lt;&gt;"",INDEX(ฐาน!$J$4:$M$45,MATCH(L253,ฐาน!$K$4:$K$45,0),4),"")</f>
        <v/>
      </c>
      <c r="N253" s="310" t="str">
        <f>IF(I253&lt;&gt;"",INDEX(ฐาน!$A$4:$F$9,MATCH(I253,ฐาน!$A$4:$A$9,0),IF(J253&gt;=INDEX(ฐาน!$A$4:$F$9,MATCH(I253,ฐาน!$A$4:$A$9,0),3),6,5)),"")</f>
        <v/>
      </c>
      <c r="O253" s="311" t="str">
        <f>IF(I253&lt;&gt;"",IF(J253&gt;=INDEX(ฐาน!$A$4:$G$9,MATCH(I253,ฐาน!$A$4:$A$9,0),4),INDEX(ฐาน!$A$4:$G$9,MATCH(I253,ฐาน!$A$4:$A$9,0),7),INDEX(ฐาน!$A$4:$G$9,MATCH(I253,ฐาน!$A$4:$A$9,0),4)),"")</f>
        <v/>
      </c>
      <c r="P253" s="312">
        <f>IF(M253&lt;&gt;ฐาน!$M$45,IF(L253&lt;&gt;"",($L253*$N253/100),0),0)</f>
        <v>0</v>
      </c>
      <c r="Q253" s="311">
        <f>IF(M253&lt;&gt;ฐาน!$M$45,IF(L253&lt;&gt;"",ROUNDUP(($L253*$N253/100),-1),0),0)</f>
        <v>0</v>
      </c>
      <c r="R253" s="311">
        <f t="shared" si="6"/>
        <v>0</v>
      </c>
      <c r="S253" s="313">
        <f t="shared" si="7"/>
        <v>0</v>
      </c>
      <c r="T253" s="314">
        <f>IF(M253&lt;&gt;ฐาน!$M$45,IF(S253&lt;&gt;"",S253+R253,0),0)</f>
        <v>0</v>
      </c>
      <c r="U253" s="311">
        <f>IF(M253&lt;&gt;ฐาน!$M$45,IF(S253=0,J253+T253,O253),J253)</f>
        <v>0</v>
      </c>
      <c r="V253" s="98"/>
    </row>
    <row r="254" spans="1:22" x14ac:dyDescent="0.35">
      <c r="A254" s="93">
        <v>246</v>
      </c>
      <c r="B254" s="84"/>
      <c r="C254" s="85"/>
      <c r="D254" s="91"/>
      <c r="E254" s="89"/>
      <c r="F254" s="88"/>
      <c r="G254" s="91"/>
      <c r="H254" s="91"/>
      <c r="I254" s="88"/>
      <c r="J254" s="94"/>
      <c r="K254" s="212"/>
      <c r="L254" s="308" t="str">
        <f>IF(K254&lt;&gt;"",INDEX(ฐาน!$J$4:$M$44,MATCH(INT(K254),ฐาน!$J$4:$J$44,0),2),"")</f>
        <v/>
      </c>
      <c r="M254" s="309" t="str">
        <f>IF(L254&lt;&gt;"",INDEX(ฐาน!$J$4:$M$45,MATCH(L254,ฐาน!$K$4:$K$45,0),4),"")</f>
        <v/>
      </c>
      <c r="N254" s="310" t="str">
        <f>IF(I254&lt;&gt;"",INDEX(ฐาน!$A$4:$F$9,MATCH(I254,ฐาน!$A$4:$A$9,0),IF(J254&gt;=INDEX(ฐาน!$A$4:$F$9,MATCH(I254,ฐาน!$A$4:$A$9,0),3),6,5)),"")</f>
        <v/>
      </c>
      <c r="O254" s="311" t="str">
        <f>IF(I254&lt;&gt;"",IF(J254&gt;=INDEX(ฐาน!$A$4:$G$9,MATCH(I254,ฐาน!$A$4:$A$9,0),4),INDEX(ฐาน!$A$4:$G$9,MATCH(I254,ฐาน!$A$4:$A$9,0),7),INDEX(ฐาน!$A$4:$G$9,MATCH(I254,ฐาน!$A$4:$A$9,0),4)),"")</f>
        <v/>
      </c>
      <c r="P254" s="312">
        <f>IF(M254&lt;&gt;ฐาน!$M$45,IF(L254&lt;&gt;"",($L254*$N254/100),0),0)</f>
        <v>0</v>
      </c>
      <c r="Q254" s="311">
        <f>IF(M254&lt;&gt;ฐาน!$M$45,IF(L254&lt;&gt;"",ROUNDUP(($L254*$N254/100),-1),0),0)</f>
        <v>0</v>
      </c>
      <c r="R254" s="311">
        <f t="shared" si="6"/>
        <v>0</v>
      </c>
      <c r="S254" s="313">
        <f t="shared" si="7"/>
        <v>0</v>
      </c>
      <c r="T254" s="314">
        <f>IF(M254&lt;&gt;ฐาน!$M$45,IF(S254&lt;&gt;"",S254+R254,0),0)</f>
        <v>0</v>
      </c>
      <c r="U254" s="311">
        <f>IF(M254&lt;&gt;ฐาน!$M$45,IF(S254=0,J254+T254,O254),J254)</f>
        <v>0</v>
      </c>
      <c r="V254" s="98"/>
    </row>
    <row r="255" spans="1:22" x14ac:dyDescent="0.35">
      <c r="A255" s="93">
        <v>247</v>
      </c>
      <c r="B255" s="84"/>
      <c r="C255" s="85"/>
      <c r="D255" s="91"/>
      <c r="E255" s="89"/>
      <c r="F255" s="88"/>
      <c r="G255" s="91"/>
      <c r="H255" s="91"/>
      <c r="I255" s="88"/>
      <c r="J255" s="94"/>
      <c r="K255" s="212"/>
      <c r="L255" s="308" t="str">
        <f>IF(K255&lt;&gt;"",INDEX(ฐาน!$J$4:$M$44,MATCH(INT(K255),ฐาน!$J$4:$J$44,0),2),"")</f>
        <v/>
      </c>
      <c r="M255" s="309" t="str">
        <f>IF(L255&lt;&gt;"",INDEX(ฐาน!$J$4:$M$45,MATCH(L255,ฐาน!$K$4:$K$45,0),4),"")</f>
        <v/>
      </c>
      <c r="N255" s="310" t="str">
        <f>IF(I255&lt;&gt;"",INDEX(ฐาน!$A$4:$F$9,MATCH(I255,ฐาน!$A$4:$A$9,0),IF(J255&gt;=INDEX(ฐาน!$A$4:$F$9,MATCH(I255,ฐาน!$A$4:$A$9,0),3),6,5)),"")</f>
        <v/>
      </c>
      <c r="O255" s="311" t="str">
        <f>IF(I255&lt;&gt;"",IF(J255&gt;=INDEX(ฐาน!$A$4:$G$9,MATCH(I255,ฐาน!$A$4:$A$9,0),4),INDEX(ฐาน!$A$4:$G$9,MATCH(I255,ฐาน!$A$4:$A$9,0),7),INDEX(ฐาน!$A$4:$G$9,MATCH(I255,ฐาน!$A$4:$A$9,0),4)),"")</f>
        <v/>
      </c>
      <c r="P255" s="312">
        <f>IF(M255&lt;&gt;ฐาน!$M$45,IF(L255&lt;&gt;"",($L255*$N255/100),0),0)</f>
        <v>0</v>
      </c>
      <c r="Q255" s="311">
        <f>IF(M255&lt;&gt;ฐาน!$M$45,IF(L255&lt;&gt;"",ROUNDUP(($L255*$N255/100),-1),0),0)</f>
        <v>0</v>
      </c>
      <c r="R255" s="311">
        <f t="shared" si="6"/>
        <v>0</v>
      </c>
      <c r="S255" s="313">
        <f t="shared" si="7"/>
        <v>0</v>
      </c>
      <c r="T255" s="314">
        <f>IF(M255&lt;&gt;ฐาน!$M$45,IF(S255&lt;&gt;"",S255+R255,0),0)</f>
        <v>0</v>
      </c>
      <c r="U255" s="311">
        <f>IF(M255&lt;&gt;ฐาน!$M$45,IF(S255=0,J255+T255,O255),J255)</f>
        <v>0</v>
      </c>
      <c r="V255" s="98"/>
    </row>
    <row r="256" spans="1:22" x14ac:dyDescent="0.35">
      <c r="A256" s="93">
        <v>248</v>
      </c>
      <c r="B256" s="84"/>
      <c r="C256" s="85"/>
      <c r="D256" s="91"/>
      <c r="E256" s="89"/>
      <c r="F256" s="88"/>
      <c r="G256" s="91"/>
      <c r="H256" s="91"/>
      <c r="I256" s="88"/>
      <c r="J256" s="92"/>
      <c r="K256" s="212"/>
      <c r="L256" s="308" t="str">
        <f>IF(K256&lt;&gt;"",INDEX(ฐาน!$J$4:$M$44,MATCH(INT(K256),ฐาน!$J$4:$J$44,0),2),"")</f>
        <v/>
      </c>
      <c r="M256" s="309" t="str">
        <f>IF(L256&lt;&gt;"",INDEX(ฐาน!$J$4:$M$45,MATCH(L256,ฐาน!$K$4:$K$45,0),4),"")</f>
        <v/>
      </c>
      <c r="N256" s="310" t="str">
        <f>IF(I256&lt;&gt;"",INDEX(ฐาน!$A$4:$F$9,MATCH(I256,ฐาน!$A$4:$A$9,0),IF(J256&gt;=INDEX(ฐาน!$A$4:$F$9,MATCH(I256,ฐาน!$A$4:$A$9,0),3),6,5)),"")</f>
        <v/>
      </c>
      <c r="O256" s="311" t="str">
        <f>IF(I256&lt;&gt;"",IF(J256&gt;=INDEX(ฐาน!$A$4:$G$9,MATCH(I256,ฐาน!$A$4:$A$9,0),4),INDEX(ฐาน!$A$4:$G$9,MATCH(I256,ฐาน!$A$4:$A$9,0),7),INDEX(ฐาน!$A$4:$G$9,MATCH(I256,ฐาน!$A$4:$A$9,0),4)),"")</f>
        <v/>
      </c>
      <c r="P256" s="312">
        <f>IF(M256&lt;&gt;ฐาน!$M$45,IF(L256&lt;&gt;"",($L256*$N256/100),0),0)</f>
        <v>0</v>
      </c>
      <c r="Q256" s="311">
        <f>IF(M256&lt;&gt;ฐาน!$M$45,IF(L256&lt;&gt;"",ROUNDUP(($L256*$N256/100),-1),0),0)</f>
        <v>0</v>
      </c>
      <c r="R256" s="311">
        <f t="shared" si="6"/>
        <v>0</v>
      </c>
      <c r="S256" s="313">
        <f t="shared" si="7"/>
        <v>0</v>
      </c>
      <c r="T256" s="314">
        <f>IF(M256&lt;&gt;ฐาน!$M$45,IF(S256&lt;&gt;"",S256+R256,0),0)</f>
        <v>0</v>
      </c>
      <c r="U256" s="311">
        <f>IF(M256&lt;&gt;ฐาน!$M$45,IF(S256=0,J256+T256,O256),J256)</f>
        <v>0</v>
      </c>
      <c r="V256" s="98"/>
    </row>
    <row r="257" spans="1:22" x14ac:dyDescent="0.35">
      <c r="A257" s="93">
        <v>249</v>
      </c>
      <c r="B257" s="84"/>
      <c r="C257" s="85"/>
      <c r="D257" s="91"/>
      <c r="E257" s="89"/>
      <c r="F257" s="88"/>
      <c r="G257" s="91"/>
      <c r="H257" s="91"/>
      <c r="I257" s="88"/>
      <c r="J257" s="94"/>
      <c r="K257" s="212"/>
      <c r="L257" s="308" t="str">
        <f>IF(K257&lt;&gt;"",INDEX(ฐาน!$J$4:$M$44,MATCH(INT(K257),ฐาน!$J$4:$J$44,0),2),"")</f>
        <v/>
      </c>
      <c r="M257" s="309" t="str">
        <f>IF(L257&lt;&gt;"",INDEX(ฐาน!$J$4:$M$45,MATCH(L257,ฐาน!$K$4:$K$45,0),4),"")</f>
        <v/>
      </c>
      <c r="N257" s="310" t="str">
        <f>IF(I257&lt;&gt;"",INDEX(ฐาน!$A$4:$F$9,MATCH(I257,ฐาน!$A$4:$A$9,0),IF(J257&gt;=INDEX(ฐาน!$A$4:$F$9,MATCH(I257,ฐาน!$A$4:$A$9,0),3),6,5)),"")</f>
        <v/>
      </c>
      <c r="O257" s="311" t="str">
        <f>IF(I257&lt;&gt;"",IF(J257&gt;=INDEX(ฐาน!$A$4:$G$9,MATCH(I257,ฐาน!$A$4:$A$9,0),4),INDEX(ฐาน!$A$4:$G$9,MATCH(I257,ฐาน!$A$4:$A$9,0),7),INDEX(ฐาน!$A$4:$G$9,MATCH(I257,ฐาน!$A$4:$A$9,0),4)),"")</f>
        <v/>
      </c>
      <c r="P257" s="312">
        <f>IF(M257&lt;&gt;ฐาน!$M$45,IF(L257&lt;&gt;"",($L257*$N257/100),0),0)</f>
        <v>0</v>
      </c>
      <c r="Q257" s="311">
        <f>IF(M257&lt;&gt;ฐาน!$M$45,IF(L257&lt;&gt;"",ROUNDUP(($L257*$N257/100),-1),0),0)</f>
        <v>0</v>
      </c>
      <c r="R257" s="311">
        <f t="shared" si="6"/>
        <v>0</v>
      </c>
      <c r="S257" s="313">
        <f t="shared" si="7"/>
        <v>0</v>
      </c>
      <c r="T257" s="314">
        <f>IF(M257&lt;&gt;ฐาน!$M$45,IF(S257&lt;&gt;"",S257+R257,0),0)</f>
        <v>0</v>
      </c>
      <c r="U257" s="311">
        <f>IF(M257&lt;&gt;ฐาน!$M$45,IF(S257=0,J257+T257,O257),J257)</f>
        <v>0</v>
      </c>
      <c r="V257" s="98"/>
    </row>
    <row r="258" spans="1:22" x14ac:dyDescent="0.35">
      <c r="A258" s="93">
        <v>250</v>
      </c>
      <c r="B258" s="84"/>
      <c r="C258" s="85"/>
      <c r="D258" s="91"/>
      <c r="E258" s="89"/>
      <c r="F258" s="88"/>
      <c r="G258" s="91"/>
      <c r="H258" s="91"/>
      <c r="I258" s="88"/>
      <c r="J258" s="94"/>
      <c r="K258" s="212"/>
      <c r="L258" s="308" t="str">
        <f>IF(K258&lt;&gt;"",INDEX(ฐาน!$J$4:$M$44,MATCH(INT(K258),ฐาน!$J$4:$J$44,0),2),"")</f>
        <v/>
      </c>
      <c r="M258" s="309" t="str">
        <f>IF(L258&lt;&gt;"",INDEX(ฐาน!$J$4:$M$45,MATCH(L258,ฐาน!$K$4:$K$45,0),4),"")</f>
        <v/>
      </c>
      <c r="N258" s="310" t="str">
        <f>IF(I258&lt;&gt;"",INDEX(ฐาน!$A$4:$F$9,MATCH(I258,ฐาน!$A$4:$A$9,0),IF(J258&gt;=INDEX(ฐาน!$A$4:$F$9,MATCH(I258,ฐาน!$A$4:$A$9,0),3),6,5)),"")</f>
        <v/>
      </c>
      <c r="O258" s="311" t="str">
        <f>IF(I258&lt;&gt;"",IF(J258&gt;=INDEX(ฐาน!$A$4:$G$9,MATCH(I258,ฐาน!$A$4:$A$9,0),4),INDEX(ฐาน!$A$4:$G$9,MATCH(I258,ฐาน!$A$4:$A$9,0),7),INDEX(ฐาน!$A$4:$G$9,MATCH(I258,ฐาน!$A$4:$A$9,0),4)),"")</f>
        <v/>
      </c>
      <c r="P258" s="312">
        <f>IF(M258&lt;&gt;ฐาน!$M$45,IF(L258&lt;&gt;"",($L258*$N258/100),0),0)</f>
        <v>0</v>
      </c>
      <c r="Q258" s="311">
        <f>IF(M258&lt;&gt;ฐาน!$M$45,IF(L258&lt;&gt;"",ROUNDUP(($L258*$N258/100),-1),0),0)</f>
        <v>0</v>
      </c>
      <c r="R258" s="311">
        <f t="shared" si="6"/>
        <v>0</v>
      </c>
      <c r="S258" s="313">
        <f t="shared" si="7"/>
        <v>0</v>
      </c>
      <c r="T258" s="314">
        <f>IF(M258&lt;&gt;ฐาน!$M$45,IF(S258&lt;&gt;"",S258+R258,0),0)</f>
        <v>0</v>
      </c>
      <c r="U258" s="311">
        <f>IF(M258&lt;&gt;ฐาน!$M$45,IF(S258=0,J258+T258,O258),J258)</f>
        <v>0</v>
      </c>
      <c r="V258" s="98"/>
    </row>
    <row r="259" spans="1:22" x14ac:dyDescent="0.35">
      <c r="A259" s="93">
        <v>251</v>
      </c>
      <c r="B259" s="97"/>
      <c r="C259" s="85"/>
      <c r="D259" s="91"/>
      <c r="E259" s="89"/>
      <c r="F259" s="88"/>
      <c r="G259" s="91"/>
      <c r="H259" s="91"/>
      <c r="I259" s="88"/>
      <c r="J259" s="92"/>
      <c r="K259" s="212"/>
      <c r="L259" s="308" t="str">
        <f>IF(K259&lt;&gt;"",INDEX(ฐาน!$J$4:$M$44,MATCH(INT(K259),ฐาน!$J$4:$J$44,0),2),"")</f>
        <v/>
      </c>
      <c r="M259" s="309" t="str">
        <f>IF(L259&lt;&gt;"",INDEX(ฐาน!$J$4:$M$45,MATCH(L259,ฐาน!$K$4:$K$45,0),4),"")</f>
        <v/>
      </c>
      <c r="N259" s="310" t="str">
        <f>IF(I259&lt;&gt;"",INDEX(ฐาน!$A$4:$F$9,MATCH(I259,ฐาน!$A$4:$A$9,0),IF(J259&gt;=INDEX(ฐาน!$A$4:$F$9,MATCH(I259,ฐาน!$A$4:$A$9,0),3),6,5)),"")</f>
        <v/>
      </c>
      <c r="O259" s="311" t="str">
        <f>IF(I259&lt;&gt;"",IF(J259&gt;=INDEX(ฐาน!$A$4:$G$9,MATCH(I259,ฐาน!$A$4:$A$9,0),4),INDEX(ฐาน!$A$4:$G$9,MATCH(I259,ฐาน!$A$4:$A$9,0),7),INDEX(ฐาน!$A$4:$G$9,MATCH(I259,ฐาน!$A$4:$A$9,0),4)),"")</f>
        <v/>
      </c>
      <c r="P259" s="312">
        <f>IF(M259&lt;&gt;ฐาน!$M$45,IF(L259&lt;&gt;"",($L259*$N259/100),0),0)</f>
        <v>0</v>
      </c>
      <c r="Q259" s="311">
        <f>IF(M259&lt;&gt;ฐาน!$M$45,IF(L259&lt;&gt;"",ROUNDUP(($L259*$N259/100),-1),0),0)</f>
        <v>0</v>
      </c>
      <c r="R259" s="311">
        <f t="shared" si="6"/>
        <v>0</v>
      </c>
      <c r="S259" s="313">
        <f t="shared" si="7"/>
        <v>0</v>
      </c>
      <c r="T259" s="314">
        <f>IF(M259&lt;&gt;ฐาน!$M$45,IF(S259&lt;&gt;"",S259+R259,0),0)</f>
        <v>0</v>
      </c>
      <c r="U259" s="311">
        <f>IF(M259&lt;&gt;ฐาน!$M$45,IF(S259=0,J259+T259,O259),J259)</f>
        <v>0</v>
      </c>
      <c r="V259" s="98"/>
    </row>
    <row r="260" spans="1:22" x14ac:dyDescent="0.35">
      <c r="A260" s="93">
        <v>252</v>
      </c>
      <c r="B260" s="97"/>
      <c r="C260" s="96"/>
      <c r="D260" s="91"/>
      <c r="E260" s="89"/>
      <c r="F260" s="88"/>
      <c r="G260" s="91"/>
      <c r="H260" s="91"/>
      <c r="I260" s="88"/>
      <c r="J260" s="92"/>
      <c r="K260" s="212"/>
      <c r="L260" s="308" t="str">
        <f>IF(K260&lt;&gt;"",INDEX(ฐาน!$J$4:$M$44,MATCH(INT(K260),ฐาน!$J$4:$J$44,0),2),"")</f>
        <v/>
      </c>
      <c r="M260" s="309" t="str">
        <f>IF(L260&lt;&gt;"",INDEX(ฐาน!$J$4:$M$45,MATCH(L260,ฐาน!$K$4:$K$45,0),4),"")</f>
        <v/>
      </c>
      <c r="N260" s="310" t="str">
        <f>IF(I260&lt;&gt;"",INDEX(ฐาน!$A$4:$F$9,MATCH(I260,ฐาน!$A$4:$A$9,0),IF(J260&gt;=INDEX(ฐาน!$A$4:$F$9,MATCH(I260,ฐาน!$A$4:$A$9,0),3),6,5)),"")</f>
        <v/>
      </c>
      <c r="O260" s="311" t="str">
        <f>IF(I260&lt;&gt;"",IF(J260&gt;=INDEX(ฐาน!$A$4:$G$9,MATCH(I260,ฐาน!$A$4:$A$9,0),4),INDEX(ฐาน!$A$4:$G$9,MATCH(I260,ฐาน!$A$4:$A$9,0),7),INDEX(ฐาน!$A$4:$G$9,MATCH(I260,ฐาน!$A$4:$A$9,0),4)),"")</f>
        <v/>
      </c>
      <c r="P260" s="312">
        <f>IF(M260&lt;&gt;ฐาน!$M$45,IF(L260&lt;&gt;"",($L260*$N260/100),0),0)</f>
        <v>0</v>
      </c>
      <c r="Q260" s="311">
        <f>IF(M260&lt;&gt;ฐาน!$M$45,IF(L260&lt;&gt;"",ROUNDUP(($L260*$N260/100),-1),0),0)</f>
        <v>0</v>
      </c>
      <c r="R260" s="311">
        <f t="shared" si="6"/>
        <v>0</v>
      </c>
      <c r="S260" s="313">
        <f t="shared" si="7"/>
        <v>0</v>
      </c>
      <c r="T260" s="314">
        <f>IF(M260&lt;&gt;ฐาน!$M$45,IF(S260&lt;&gt;"",S260+R260,0),0)</f>
        <v>0</v>
      </c>
      <c r="U260" s="311">
        <f>IF(M260&lt;&gt;ฐาน!$M$45,IF(S260=0,J260+T260,O260),J260)</f>
        <v>0</v>
      </c>
      <c r="V260" s="98"/>
    </row>
    <row r="261" spans="1:22" x14ac:dyDescent="0.35">
      <c r="A261" s="93">
        <v>253</v>
      </c>
      <c r="B261" s="84"/>
      <c r="C261" s="96"/>
      <c r="D261" s="91"/>
      <c r="E261" s="89"/>
      <c r="F261" s="88"/>
      <c r="G261" s="91"/>
      <c r="H261" s="91"/>
      <c r="I261" s="88"/>
      <c r="J261" s="94"/>
      <c r="K261" s="212"/>
      <c r="L261" s="308" t="str">
        <f>IF(K261&lt;&gt;"",INDEX(ฐาน!$J$4:$M$44,MATCH(INT(K261),ฐาน!$J$4:$J$44,0),2),"")</f>
        <v/>
      </c>
      <c r="M261" s="309" t="str">
        <f>IF(L261&lt;&gt;"",INDEX(ฐาน!$J$4:$M$45,MATCH(L261,ฐาน!$K$4:$K$45,0),4),"")</f>
        <v/>
      </c>
      <c r="N261" s="310" t="str">
        <f>IF(I261&lt;&gt;"",INDEX(ฐาน!$A$4:$F$9,MATCH(I261,ฐาน!$A$4:$A$9,0),IF(J261&gt;=INDEX(ฐาน!$A$4:$F$9,MATCH(I261,ฐาน!$A$4:$A$9,0),3),6,5)),"")</f>
        <v/>
      </c>
      <c r="O261" s="311" t="str">
        <f>IF(I261&lt;&gt;"",IF(J261&gt;=INDEX(ฐาน!$A$4:$G$9,MATCH(I261,ฐาน!$A$4:$A$9,0),4),INDEX(ฐาน!$A$4:$G$9,MATCH(I261,ฐาน!$A$4:$A$9,0),7),INDEX(ฐาน!$A$4:$G$9,MATCH(I261,ฐาน!$A$4:$A$9,0),4)),"")</f>
        <v/>
      </c>
      <c r="P261" s="312">
        <f>IF(M261&lt;&gt;ฐาน!$M$45,IF(L261&lt;&gt;"",($L261*$N261/100),0),0)</f>
        <v>0</v>
      </c>
      <c r="Q261" s="311">
        <f>IF(M261&lt;&gt;ฐาน!$M$45,IF(L261&lt;&gt;"",ROUNDUP(($L261*$N261/100),-1),0),0)</f>
        <v>0</v>
      </c>
      <c r="R261" s="311">
        <f t="shared" si="6"/>
        <v>0</v>
      </c>
      <c r="S261" s="313">
        <f t="shared" si="7"/>
        <v>0</v>
      </c>
      <c r="T261" s="314">
        <f>IF(M261&lt;&gt;ฐาน!$M$45,IF(S261&lt;&gt;"",S261+R261,0),0)</f>
        <v>0</v>
      </c>
      <c r="U261" s="311">
        <f>IF(M261&lt;&gt;ฐาน!$M$45,IF(S261=0,J261+T261,O261),J261)</f>
        <v>0</v>
      </c>
      <c r="V261" s="98"/>
    </row>
    <row r="262" spans="1:22" x14ac:dyDescent="0.35">
      <c r="A262" s="93">
        <v>254</v>
      </c>
      <c r="B262" s="97"/>
      <c r="C262" s="85"/>
      <c r="D262" s="91"/>
      <c r="E262" s="89"/>
      <c r="F262" s="88"/>
      <c r="G262" s="91"/>
      <c r="H262" s="91"/>
      <c r="I262" s="88"/>
      <c r="J262" s="92"/>
      <c r="K262" s="212"/>
      <c r="L262" s="308" t="str">
        <f>IF(K262&lt;&gt;"",INDEX(ฐาน!$J$4:$M$44,MATCH(INT(K262),ฐาน!$J$4:$J$44,0),2),"")</f>
        <v/>
      </c>
      <c r="M262" s="309" t="str">
        <f>IF(L262&lt;&gt;"",INDEX(ฐาน!$J$4:$M$45,MATCH(L262,ฐาน!$K$4:$K$45,0),4),"")</f>
        <v/>
      </c>
      <c r="N262" s="310" t="str">
        <f>IF(I262&lt;&gt;"",INDEX(ฐาน!$A$4:$F$9,MATCH(I262,ฐาน!$A$4:$A$9,0),IF(J262&gt;=INDEX(ฐาน!$A$4:$F$9,MATCH(I262,ฐาน!$A$4:$A$9,0),3),6,5)),"")</f>
        <v/>
      </c>
      <c r="O262" s="311" t="str">
        <f>IF(I262&lt;&gt;"",IF(J262&gt;=INDEX(ฐาน!$A$4:$G$9,MATCH(I262,ฐาน!$A$4:$A$9,0),4),INDEX(ฐาน!$A$4:$G$9,MATCH(I262,ฐาน!$A$4:$A$9,0),7),INDEX(ฐาน!$A$4:$G$9,MATCH(I262,ฐาน!$A$4:$A$9,0),4)),"")</f>
        <v/>
      </c>
      <c r="P262" s="312">
        <f>IF(M262&lt;&gt;ฐาน!$M$45,IF(L262&lt;&gt;"",($L262*$N262/100),0),0)</f>
        <v>0</v>
      </c>
      <c r="Q262" s="311">
        <f>IF(M262&lt;&gt;ฐาน!$M$45,IF(L262&lt;&gt;"",ROUNDUP(($L262*$N262/100),-1),0),0)</f>
        <v>0</v>
      </c>
      <c r="R262" s="311">
        <f t="shared" si="6"/>
        <v>0</v>
      </c>
      <c r="S262" s="313">
        <f t="shared" si="7"/>
        <v>0</v>
      </c>
      <c r="T262" s="314">
        <f>IF(M262&lt;&gt;ฐาน!$M$45,IF(S262&lt;&gt;"",S262+R262,0),0)</f>
        <v>0</v>
      </c>
      <c r="U262" s="311">
        <f>IF(M262&lt;&gt;ฐาน!$M$45,IF(S262=0,J262+T262,O262),J262)</f>
        <v>0</v>
      </c>
      <c r="V262" s="98"/>
    </row>
    <row r="263" spans="1:22" x14ac:dyDescent="0.35">
      <c r="A263" s="93">
        <v>255</v>
      </c>
      <c r="B263" s="84"/>
      <c r="C263" s="96"/>
      <c r="D263" s="91"/>
      <c r="E263" s="89"/>
      <c r="F263" s="88"/>
      <c r="G263" s="91"/>
      <c r="H263" s="91"/>
      <c r="I263" s="88"/>
      <c r="J263" s="94"/>
      <c r="K263" s="212"/>
      <c r="L263" s="308" t="str">
        <f>IF(K263&lt;&gt;"",INDEX(ฐาน!$J$4:$M$44,MATCH(INT(K263),ฐาน!$J$4:$J$44,0),2),"")</f>
        <v/>
      </c>
      <c r="M263" s="309" t="str">
        <f>IF(L263&lt;&gt;"",INDEX(ฐาน!$J$4:$M$45,MATCH(L263,ฐาน!$K$4:$K$45,0),4),"")</f>
        <v/>
      </c>
      <c r="N263" s="310" t="str">
        <f>IF(I263&lt;&gt;"",INDEX(ฐาน!$A$4:$F$9,MATCH(I263,ฐาน!$A$4:$A$9,0),IF(J263&gt;=INDEX(ฐาน!$A$4:$F$9,MATCH(I263,ฐาน!$A$4:$A$9,0),3),6,5)),"")</f>
        <v/>
      </c>
      <c r="O263" s="311" t="str">
        <f>IF(I263&lt;&gt;"",IF(J263&gt;=INDEX(ฐาน!$A$4:$G$9,MATCH(I263,ฐาน!$A$4:$A$9,0),4),INDEX(ฐาน!$A$4:$G$9,MATCH(I263,ฐาน!$A$4:$A$9,0),7),INDEX(ฐาน!$A$4:$G$9,MATCH(I263,ฐาน!$A$4:$A$9,0),4)),"")</f>
        <v/>
      </c>
      <c r="P263" s="312">
        <f>IF(M263&lt;&gt;ฐาน!$M$45,IF(L263&lt;&gt;"",($L263*$N263/100),0),0)</f>
        <v>0</v>
      </c>
      <c r="Q263" s="311">
        <f>IF(M263&lt;&gt;ฐาน!$M$45,IF(L263&lt;&gt;"",ROUNDUP(($L263*$N263/100),-1),0),0)</f>
        <v>0</v>
      </c>
      <c r="R263" s="311">
        <f t="shared" si="6"/>
        <v>0</v>
      </c>
      <c r="S263" s="313">
        <f t="shared" si="7"/>
        <v>0</v>
      </c>
      <c r="T263" s="314">
        <f>IF(M263&lt;&gt;ฐาน!$M$45,IF(S263&lt;&gt;"",S263+R263,0),0)</f>
        <v>0</v>
      </c>
      <c r="U263" s="311">
        <f>IF(M263&lt;&gt;ฐาน!$M$45,IF(S263=0,J263+T263,O263),J263)</f>
        <v>0</v>
      </c>
      <c r="V263" s="98"/>
    </row>
    <row r="264" spans="1:22" x14ac:dyDescent="0.35">
      <c r="A264" s="93">
        <v>256</v>
      </c>
      <c r="B264" s="84"/>
      <c r="C264" s="85"/>
      <c r="D264" s="91"/>
      <c r="E264" s="89"/>
      <c r="F264" s="88"/>
      <c r="G264" s="91"/>
      <c r="H264" s="91"/>
      <c r="I264" s="88"/>
      <c r="J264" s="94"/>
      <c r="K264" s="212"/>
      <c r="L264" s="308" t="str">
        <f>IF(K264&lt;&gt;"",INDEX(ฐาน!$J$4:$M$44,MATCH(INT(K264),ฐาน!$J$4:$J$44,0),2),"")</f>
        <v/>
      </c>
      <c r="M264" s="309" t="str">
        <f>IF(L264&lt;&gt;"",INDEX(ฐาน!$J$4:$M$45,MATCH(L264,ฐาน!$K$4:$K$45,0),4),"")</f>
        <v/>
      </c>
      <c r="N264" s="310" t="str">
        <f>IF(I264&lt;&gt;"",INDEX(ฐาน!$A$4:$F$9,MATCH(I264,ฐาน!$A$4:$A$9,0),IF(J264&gt;=INDEX(ฐาน!$A$4:$F$9,MATCH(I264,ฐาน!$A$4:$A$9,0),3),6,5)),"")</f>
        <v/>
      </c>
      <c r="O264" s="311" t="str">
        <f>IF(I264&lt;&gt;"",IF(J264&gt;=INDEX(ฐาน!$A$4:$G$9,MATCH(I264,ฐาน!$A$4:$A$9,0),4),INDEX(ฐาน!$A$4:$G$9,MATCH(I264,ฐาน!$A$4:$A$9,0),7),INDEX(ฐาน!$A$4:$G$9,MATCH(I264,ฐาน!$A$4:$A$9,0),4)),"")</f>
        <v/>
      </c>
      <c r="P264" s="312">
        <f>IF(M264&lt;&gt;ฐาน!$M$45,IF(L264&lt;&gt;"",($L264*$N264/100),0),0)</f>
        <v>0</v>
      </c>
      <c r="Q264" s="311">
        <f>IF(M264&lt;&gt;ฐาน!$M$45,IF(L264&lt;&gt;"",ROUNDUP(($L264*$N264/100),-1),0),0)</f>
        <v>0</v>
      </c>
      <c r="R264" s="311">
        <f t="shared" si="6"/>
        <v>0</v>
      </c>
      <c r="S264" s="313">
        <f t="shared" si="7"/>
        <v>0</v>
      </c>
      <c r="T264" s="314">
        <f>IF(M264&lt;&gt;ฐาน!$M$45,IF(S264&lt;&gt;"",S264+R264,0),0)</f>
        <v>0</v>
      </c>
      <c r="U264" s="311">
        <f>IF(M264&lt;&gt;ฐาน!$M$45,IF(S264=0,J264+T264,O264),J264)</f>
        <v>0</v>
      </c>
      <c r="V264" s="98"/>
    </row>
    <row r="265" spans="1:22" x14ac:dyDescent="0.35">
      <c r="A265" s="93">
        <v>257</v>
      </c>
      <c r="B265" s="84"/>
      <c r="C265" s="85"/>
      <c r="D265" s="91"/>
      <c r="E265" s="89"/>
      <c r="F265" s="88"/>
      <c r="G265" s="91"/>
      <c r="H265" s="91"/>
      <c r="I265" s="88"/>
      <c r="J265" s="92"/>
      <c r="K265" s="212"/>
      <c r="L265" s="308" t="str">
        <f>IF(K265&lt;&gt;"",INDEX(ฐาน!$J$4:$M$44,MATCH(INT(K265),ฐาน!$J$4:$J$44,0),2),"")</f>
        <v/>
      </c>
      <c r="M265" s="309" t="str">
        <f>IF(L265&lt;&gt;"",INDEX(ฐาน!$J$4:$M$45,MATCH(L265,ฐาน!$K$4:$K$45,0),4),"")</f>
        <v/>
      </c>
      <c r="N265" s="310" t="str">
        <f>IF(I265&lt;&gt;"",INDEX(ฐาน!$A$4:$F$9,MATCH(I265,ฐาน!$A$4:$A$9,0),IF(J265&gt;=INDEX(ฐาน!$A$4:$F$9,MATCH(I265,ฐาน!$A$4:$A$9,0),3),6,5)),"")</f>
        <v/>
      </c>
      <c r="O265" s="311" t="str">
        <f>IF(I265&lt;&gt;"",IF(J265&gt;=INDEX(ฐาน!$A$4:$G$9,MATCH(I265,ฐาน!$A$4:$A$9,0),4),INDEX(ฐาน!$A$4:$G$9,MATCH(I265,ฐาน!$A$4:$A$9,0),7),INDEX(ฐาน!$A$4:$G$9,MATCH(I265,ฐาน!$A$4:$A$9,0),4)),"")</f>
        <v/>
      </c>
      <c r="P265" s="312">
        <f>IF(M265&lt;&gt;ฐาน!$M$45,IF(L265&lt;&gt;"",($L265*$N265/100),0),0)</f>
        <v>0</v>
      </c>
      <c r="Q265" s="311">
        <f>IF(M265&lt;&gt;ฐาน!$M$45,IF(L265&lt;&gt;"",ROUNDUP(($L265*$N265/100),-1),0),0)</f>
        <v>0</v>
      </c>
      <c r="R265" s="311">
        <f t="shared" si="6"/>
        <v>0</v>
      </c>
      <c r="S265" s="313">
        <f t="shared" si="7"/>
        <v>0</v>
      </c>
      <c r="T265" s="314">
        <f>IF(M265&lt;&gt;ฐาน!$M$45,IF(S265&lt;&gt;"",S265+R265,0),0)</f>
        <v>0</v>
      </c>
      <c r="U265" s="311">
        <f>IF(M265&lt;&gt;ฐาน!$M$45,IF(S265=0,J265+T265,O265),J265)</f>
        <v>0</v>
      </c>
      <c r="V265" s="98"/>
    </row>
    <row r="266" spans="1:22" x14ac:dyDescent="0.35">
      <c r="A266" s="93">
        <v>258</v>
      </c>
      <c r="B266" s="84"/>
      <c r="C266" s="85"/>
      <c r="D266" s="91"/>
      <c r="E266" s="89"/>
      <c r="F266" s="88"/>
      <c r="G266" s="91"/>
      <c r="H266" s="91"/>
      <c r="I266" s="88"/>
      <c r="J266" s="92"/>
      <c r="K266" s="212"/>
      <c r="L266" s="308" t="str">
        <f>IF(K266&lt;&gt;"",INDEX(ฐาน!$J$4:$M$44,MATCH(INT(K266),ฐาน!$J$4:$J$44,0),2),"")</f>
        <v/>
      </c>
      <c r="M266" s="309" t="str">
        <f>IF(L266&lt;&gt;"",INDEX(ฐาน!$J$4:$M$45,MATCH(L266,ฐาน!$K$4:$K$45,0),4),"")</f>
        <v/>
      </c>
      <c r="N266" s="310" t="str">
        <f>IF(I266&lt;&gt;"",INDEX(ฐาน!$A$4:$F$9,MATCH(I266,ฐาน!$A$4:$A$9,0),IF(J266&gt;=INDEX(ฐาน!$A$4:$F$9,MATCH(I266,ฐาน!$A$4:$A$9,0),3),6,5)),"")</f>
        <v/>
      </c>
      <c r="O266" s="311" t="str">
        <f>IF(I266&lt;&gt;"",IF(J266&gt;=INDEX(ฐาน!$A$4:$G$9,MATCH(I266,ฐาน!$A$4:$A$9,0),4),INDEX(ฐาน!$A$4:$G$9,MATCH(I266,ฐาน!$A$4:$A$9,0),7),INDEX(ฐาน!$A$4:$G$9,MATCH(I266,ฐาน!$A$4:$A$9,0),4)),"")</f>
        <v/>
      </c>
      <c r="P266" s="312">
        <f>IF(M266&lt;&gt;ฐาน!$M$45,IF(L266&lt;&gt;"",($L266*$N266/100),0),0)</f>
        <v>0</v>
      </c>
      <c r="Q266" s="311">
        <f>IF(M266&lt;&gt;ฐาน!$M$45,IF(L266&lt;&gt;"",ROUNDUP(($L266*$N266/100),-1),0),0)</f>
        <v>0</v>
      </c>
      <c r="R266" s="311">
        <f t="shared" ref="R266:R329" si="8">IF(Q266&lt;&gt;"",IF($J266+$P266&lt;=$O266,$Q266,$O266-$J266),"")</f>
        <v>0</v>
      </c>
      <c r="S266" s="313">
        <f t="shared" ref="S266:S329" si="9">IF(Q266&lt;&gt;R266,P266-R266,0)</f>
        <v>0</v>
      </c>
      <c r="T266" s="314">
        <f>IF(M266&lt;&gt;ฐาน!$M$45,IF(S266&lt;&gt;"",S266+R266,0),0)</f>
        <v>0</v>
      </c>
      <c r="U266" s="311">
        <f>IF(M266&lt;&gt;ฐาน!$M$45,IF(S266=0,J266+T266,O266),J266)</f>
        <v>0</v>
      </c>
      <c r="V266" s="98"/>
    </row>
    <row r="267" spans="1:22" x14ac:dyDescent="0.35">
      <c r="A267" s="93">
        <v>259</v>
      </c>
      <c r="B267" s="84"/>
      <c r="C267" s="85"/>
      <c r="D267" s="91"/>
      <c r="E267" s="89"/>
      <c r="F267" s="88"/>
      <c r="G267" s="91"/>
      <c r="H267" s="91"/>
      <c r="I267" s="88"/>
      <c r="J267" s="94"/>
      <c r="K267" s="212"/>
      <c r="L267" s="308" t="str">
        <f>IF(K267&lt;&gt;"",INDEX(ฐาน!$J$4:$M$44,MATCH(INT(K267),ฐาน!$J$4:$J$44,0),2),"")</f>
        <v/>
      </c>
      <c r="M267" s="309" t="str">
        <f>IF(L267&lt;&gt;"",INDEX(ฐาน!$J$4:$M$45,MATCH(L267,ฐาน!$K$4:$K$45,0),4),"")</f>
        <v/>
      </c>
      <c r="N267" s="310" t="str">
        <f>IF(I267&lt;&gt;"",INDEX(ฐาน!$A$4:$F$9,MATCH(I267,ฐาน!$A$4:$A$9,0),IF(J267&gt;=INDEX(ฐาน!$A$4:$F$9,MATCH(I267,ฐาน!$A$4:$A$9,0),3),6,5)),"")</f>
        <v/>
      </c>
      <c r="O267" s="311" t="str">
        <f>IF(I267&lt;&gt;"",IF(J267&gt;=INDEX(ฐาน!$A$4:$G$9,MATCH(I267,ฐาน!$A$4:$A$9,0),4),INDEX(ฐาน!$A$4:$G$9,MATCH(I267,ฐาน!$A$4:$A$9,0),7),INDEX(ฐาน!$A$4:$G$9,MATCH(I267,ฐาน!$A$4:$A$9,0),4)),"")</f>
        <v/>
      </c>
      <c r="P267" s="312">
        <f>IF(M267&lt;&gt;ฐาน!$M$45,IF(L267&lt;&gt;"",($L267*$N267/100),0),0)</f>
        <v>0</v>
      </c>
      <c r="Q267" s="311">
        <f>IF(M267&lt;&gt;ฐาน!$M$45,IF(L267&lt;&gt;"",ROUNDUP(($L267*$N267/100),-1),0),0)</f>
        <v>0</v>
      </c>
      <c r="R267" s="311">
        <f t="shared" si="8"/>
        <v>0</v>
      </c>
      <c r="S267" s="313">
        <f t="shared" si="9"/>
        <v>0</v>
      </c>
      <c r="T267" s="314">
        <f>IF(M267&lt;&gt;ฐาน!$M$45,IF(S267&lt;&gt;"",S267+R267,0),0)</f>
        <v>0</v>
      </c>
      <c r="U267" s="311">
        <f>IF(M267&lt;&gt;ฐาน!$M$45,IF(S267=0,J267+T267,O267),J267)</f>
        <v>0</v>
      </c>
      <c r="V267" s="98"/>
    </row>
    <row r="268" spans="1:22" x14ac:dyDescent="0.35">
      <c r="A268" s="93">
        <v>260</v>
      </c>
      <c r="B268" s="84"/>
      <c r="C268" s="85"/>
      <c r="D268" s="91"/>
      <c r="E268" s="89"/>
      <c r="F268" s="88"/>
      <c r="G268" s="91"/>
      <c r="H268" s="91"/>
      <c r="I268" s="88"/>
      <c r="J268" s="94"/>
      <c r="K268" s="212"/>
      <c r="L268" s="308" t="str">
        <f>IF(K268&lt;&gt;"",INDEX(ฐาน!$J$4:$M$44,MATCH(INT(K268),ฐาน!$J$4:$J$44,0),2),"")</f>
        <v/>
      </c>
      <c r="M268" s="309" t="str">
        <f>IF(L268&lt;&gt;"",INDEX(ฐาน!$J$4:$M$45,MATCH(L268,ฐาน!$K$4:$K$45,0),4),"")</f>
        <v/>
      </c>
      <c r="N268" s="310" t="str">
        <f>IF(I268&lt;&gt;"",INDEX(ฐาน!$A$4:$F$9,MATCH(I268,ฐาน!$A$4:$A$9,0),IF(J268&gt;=INDEX(ฐาน!$A$4:$F$9,MATCH(I268,ฐาน!$A$4:$A$9,0),3),6,5)),"")</f>
        <v/>
      </c>
      <c r="O268" s="311" t="str">
        <f>IF(I268&lt;&gt;"",IF(J268&gt;=INDEX(ฐาน!$A$4:$G$9,MATCH(I268,ฐาน!$A$4:$A$9,0),4),INDEX(ฐาน!$A$4:$G$9,MATCH(I268,ฐาน!$A$4:$A$9,0),7),INDEX(ฐาน!$A$4:$G$9,MATCH(I268,ฐาน!$A$4:$A$9,0),4)),"")</f>
        <v/>
      </c>
      <c r="P268" s="312">
        <f>IF(M268&lt;&gt;ฐาน!$M$45,IF(L268&lt;&gt;"",($L268*$N268/100),0),0)</f>
        <v>0</v>
      </c>
      <c r="Q268" s="311">
        <f>IF(M268&lt;&gt;ฐาน!$M$45,IF(L268&lt;&gt;"",ROUNDUP(($L268*$N268/100),-1),0),0)</f>
        <v>0</v>
      </c>
      <c r="R268" s="311">
        <f t="shared" si="8"/>
        <v>0</v>
      </c>
      <c r="S268" s="313">
        <f t="shared" si="9"/>
        <v>0</v>
      </c>
      <c r="T268" s="314">
        <f>IF(M268&lt;&gt;ฐาน!$M$45,IF(S268&lt;&gt;"",S268+R268,0),0)</f>
        <v>0</v>
      </c>
      <c r="U268" s="311">
        <f>IF(M268&lt;&gt;ฐาน!$M$45,IF(S268=0,J268+T268,O268),J268)</f>
        <v>0</v>
      </c>
      <c r="V268" s="98"/>
    </row>
    <row r="269" spans="1:22" x14ac:dyDescent="0.35">
      <c r="A269" s="93">
        <v>261</v>
      </c>
      <c r="B269" s="84"/>
      <c r="C269" s="85"/>
      <c r="D269" s="91"/>
      <c r="E269" s="89"/>
      <c r="F269" s="88"/>
      <c r="G269" s="91"/>
      <c r="H269" s="91"/>
      <c r="I269" s="88"/>
      <c r="J269" s="94"/>
      <c r="K269" s="212"/>
      <c r="L269" s="308" t="str">
        <f>IF(K269&lt;&gt;"",INDEX(ฐาน!$J$4:$M$44,MATCH(INT(K269),ฐาน!$J$4:$J$44,0),2),"")</f>
        <v/>
      </c>
      <c r="M269" s="309" t="str">
        <f>IF(L269&lt;&gt;"",INDEX(ฐาน!$J$4:$M$45,MATCH(L269,ฐาน!$K$4:$K$45,0),4),"")</f>
        <v/>
      </c>
      <c r="N269" s="310" t="str">
        <f>IF(I269&lt;&gt;"",INDEX(ฐาน!$A$4:$F$9,MATCH(I269,ฐาน!$A$4:$A$9,0),IF(J269&gt;=INDEX(ฐาน!$A$4:$F$9,MATCH(I269,ฐาน!$A$4:$A$9,0),3),6,5)),"")</f>
        <v/>
      </c>
      <c r="O269" s="311" t="str">
        <f>IF(I269&lt;&gt;"",IF(J269&gt;=INDEX(ฐาน!$A$4:$G$9,MATCH(I269,ฐาน!$A$4:$A$9,0),4),INDEX(ฐาน!$A$4:$G$9,MATCH(I269,ฐาน!$A$4:$A$9,0),7),INDEX(ฐาน!$A$4:$G$9,MATCH(I269,ฐาน!$A$4:$A$9,0),4)),"")</f>
        <v/>
      </c>
      <c r="P269" s="312">
        <f>IF(M269&lt;&gt;ฐาน!$M$45,IF(L269&lt;&gt;"",($L269*$N269/100),0),0)</f>
        <v>0</v>
      </c>
      <c r="Q269" s="311">
        <f>IF(M269&lt;&gt;ฐาน!$M$45,IF(L269&lt;&gt;"",ROUNDUP(($L269*$N269/100),-1),0),0)</f>
        <v>0</v>
      </c>
      <c r="R269" s="311">
        <f t="shared" si="8"/>
        <v>0</v>
      </c>
      <c r="S269" s="313">
        <f t="shared" si="9"/>
        <v>0</v>
      </c>
      <c r="T269" s="314">
        <f>IF(M269&lt;&gt;ฐาน!$M$45,IF(S269&lt;&gt;"",S269+R269,0),0)</f>
        <v>0</v>
      </c>
      <c r="U269" s="311">
        <f>IF(M269&lt;&gt;ฐาน!$M$45,IF(S269=0,J269+T269,O269),J269)</f>
        <v>0</v>
      </c>
      <c r="V269" s="98"/>
    </row>
    <row r="270" spans="1:22" x14ac:dyDescent="0.35">
      <c r="A270" s="93">
        <v>262</v>
      </c>
      <c r="B270" s="84"/>
      <c r="C270" s="85"/>
      <c r="D270" s="91"/>
      <c r="E270" s="89"/>
      <c r="F270" s="88"/>
      <c r="G270" s="91"/>
      <c r="H270" s="91"/>
      <c r="I270" s="88"/>
      <c r="J270" s="92"/>
      <c r="K270" s="212"/>
      <c r="L270" s="308" t="str">
        <f>IF(K270&lt;&gt;"",INDEX(ฐาน!$J$4:$M$44,MATCH(INT(K270),ฐาน!$J$4:$J$44,0),2),"")</f>
        <v/>
      </c>
      <c r="M270" s="309" t="str">
        <f>IF(L270&lt;&gt;"",INDEX(ฐาน!$J$4:$M$45,MATCH(L270,ฐาน!$K$4:$K$45,0),4),"")</f>
        <v/>
      </c>
      <c r="N270" s="310" t="str">
        <f>IF(I270&lt;&gt;"",INDEX(ฐาน!$A$4:$F$9,MATCH(I270,ฐาน!$A$4:$A$9,0),IF(J270&gt;=INDEX(ฐาน!$A$4:$F$9,MATCH(I270,ฐาน!$A$4:$A$9,0),3),6,5)),"")</f>
        <v/>
      </c>
      <c r="O270" s="311" t="str">
        <f>IF(I270&lt;&gt;"",IF(J270&gt;=INDEX(ฐาน!$A$4:$G$9,MATCH(I270,ฐาน!$A$4:$A$9,0),4),INDEX(ฐาน!$A$4:$G$9,MATCH(I270,ฐาน!$A$4:$A$9,0),7),INDEX(ฐาน!$A$4:$G$9,MATCH(I270,ฐาน!$A$4:$A$9,0),4)),"")</f>
        <v/>
      </c>
      <c r="P270" s="312">
        <f>IF(M270&lt;&gt;ฐาน!$M$45,IF(L270&lt;&gt;"",($L270*$N270/100),0),0)</f>
        <v>0</v>
      </c>
      <c r="Q270" s="311">
        <f>IF(M270&lt;&gt;ฐาน!$M$45,IF(L270&lt;&gt;"",ROUNDUP(($L270*$N270/100),-1),0),0)</f>
        <v>0</v>
      </c>
      <c r="R270" s="311">
        <f t="shared" si="8"/>
        <v>0</v>
      </c>
      <c r="S270" s="313">
        <f t="shared" si="9"/>
        <v>0</v>
      </c>
      <c r="T270" s="314">
        <f>IF(M270&lt;&gt;ฐาน!$M$45,IF(S270&lt;&gt;"",S270+R270,0),0)</f>
        <v>0</v>
      </c>
      <c r="U270" s="311">
        <f>IF(M270&lt;&gt;ฐาน!$M$45,IF(S270=0,J270+T270,O270),J270)</f>
        <v>0</v>
      </c>
      <c r="V270" s="98"/>
    </row>
    <row r="271" spans="1:22" x14ac:dyDescent="0.35">
      <c r="A271" s="93">
        <v>263</v>
      </c>
      <c r="B271" s="84"/>
      <c r="C271" s="86"/>
      <c r="D271" s="91"/>
      <c r="E271" s="89"/>
      <c r="F271" s="88"/>
      <c r="G271" s="91"/>
      <c r="H271" s="91"/>
      <c r="I271" s="88"/>
      <c r="J271" s="92"/>
      <c r="K271" s="212"/>
      <c r="L271" s="308" t="str">
        <f>IF(K271&lt;&gt;"",INDEX(ฐาน!$J$4:$M$44,MATCH(INT(K271),ฐาน!$J$4:$J$44,0),2),"")</f>
        <v/>
      </c>
      <c r="M271" s="309" t="str">
        <f>IF(L271&lt;&gt;"",INDEX(ฐาน!$J$4:$M$45,MATCH(L271,ฐาน!$K$4:$K$45,0),4),"")</f>
        <v/>
      </c>
      <c r="N271" s="310" t="str">
        <f>IF(I271&lt;&gt;"",INDEX(ฐาน!$A$4:$F$9,MATCH(I271,ฐาน!$A$4:$A$9,0),IF(J271&gt;=INDEX(ฐาน!$A$4:$F$9,MATCH(I271,ฐาน!$A$4:$A$9,0),3),6,5)),"")</f>
        <v/>
      </c>
      <c r="O271" s="311" t="str">
        <f>IF(I271&lt;&gt;"",IF(J271&gt;=INDEX(ฐาน!$A$4:$G$9,MATCH(I271,ฐาน!$A$4:$A$9,0),4),INDEX(ฐาน!$A$4:$G$9,MATCH(I271,ฐาน!$A$4:$A$9,0),7),INDEX(ฐาน!$A$4:$G$9,MATCH(I271,ฐาน!$A$4:$A$9,0),4)),"")</f>
        <v/>
      </c>
      <c r="P271" s="312">
        <f>IF(M271&lt;&gt;ฐาน!$M$45,IF(L271&lt;&gt;"",($L271*$N271/100),0),0)</f>
        <v>0</v>
      </c>
      <c r="Q271" s="311">
        <f>IF(M271&lt;&gt;ฐาน!$M$45,IF(L271&lt;&gt;"",ROUNDUP(($L271*$N271/100),-1),0),0)</f>
        <v>0</v>
      </c>
      <c r="R271" s="311">
        <f t="shared" si="8"/>
        <v>0</v>
      </c>
      <c r="S271" s="313">
        <f t="shared" si="9"/>
        <v>0</v>
      </c>
      <c r="T271" s="314">
        <f>IF(M271&lt;&gt;ฐาน!$M$45,IF(S271&lt;&gt;"",S271+R271,0),0)</f>
        <v>0</v>
      </c>
      <c r="U271" s="311">
        <f>IF(M271&lt;&gt;ฐาน!$M$45,IF(S271=0,J271+T271,O271),J271)</f>
        <v>0</v>
      </c>
      <c r="V271" s="98"/>
    </row>
    <row r="272" spans="1:22" x14ac:dyDescent="0.35">
      <c r="A272" s="93">
        <v>264</v>
      </c>
      <c r="B272" s="84"/>
      <c r="C272" s="85"/>
      <c r="D272" s="91"/>
      <c r="E272" s="89"/>
      <c r="F272" s="88"/>
      <c r="G272" s="91"/>
      <c r="H272" s="91"/>
      <c r="I272" s="88"/>
      <c r="J272" s="92"/>
      <c r="K272" s="212"/>
      <c r="L272" s="308" t="str">
        <f>IF(K272&lt;&gt;"",INDEX(ฐาน!$J$4:$M$44,MATCH(INT(K272),ฐาน!$J$4:$J$44,0),2),"")</f>
        <v/>
      </c>
      <c r="M272" s="309" t="str">
        <f>IF(L272&lt;&gt;"",INDEX(ฐาน!$J$4:$M$45,MATCH(L272,ฐาน!$K$4:$K$45,0),4),"")</f>
        <v/>
      </c>
      <c r="N272" s="310" t="str">
        <f>IF(I272&lt;&gt;"",INDEX(ฐาน!$A$4:$F$9,MATCH(I272,ฐาน!$A$4:$A$9,0),IF(J272&gt;=INDEX(ฐาน!$A$4:$F$9,MATCH(I272,ฐาน!$A$4:$A$9,0),3),6,5)),"")</f>
        <v/>
      </c>
      <c r="O272" s="311" t="str">
        <f>IF(I272&lt;&gt;"",IF(J272&gt;=INDEX(ฐาน!$A$4:$G$9,MATCH(I272,ฐาน!$A$4:$A$9,0),4),INDEX(ฐาน!$A$4:$G$9,MATCH(I272,ฐาน!$A$4:$A$9,0),7),INDEX(ฐาน!$A$4:$G$9,MATCH(I272,ฐาน!$A$4:$A$9,0),4)),"")</f>
        <v/>
      </c>
      <c r="P272" s="312">
        <f>IF(M272&lt;&gt;ฐาน!$M$45,IF(L272&lt;&gt;"",($L272*$N272/100),0),0)</f>
        <v>0</v>
      </c>
      <c r="Q272" s="311">
        <f>IF(M272&lt;&gt;ฐาน!$M$45,IF(L272&lt;&gt;"",ROUNDUP(($L272*$N272/100),-1),0),0)</f>
        <v>0</v>
      </c>
      <c r="R272" s="311">
        <f t="shared" si="8"/>
        <v>0</v>
      </c>
      <c r="S272" s="313">
        <f t="shared" si="9"/>
        <v>0</v>
      </c>
      <c r="T272" s="314">
        <f>IF(M272&lt;&gt;ฐาน!$M$45,IF(S272&lt;&gt;"",S272+R272,0),0)</f>
        <v>0</v>
      </c>
      <c r="U272" s="311">
        <f>IF(M272&lt;&gt;ฐาน!$M$45,IF(S272=0,J272+T272,O272),J272)</f>
        <v>0</v>
      </c>
      <c r="V272" s="98"/>
    </row>
    <row r="273" spans="1:22" x14ac:dyDescent="0.35">
      <c r="A273" s="93">
        <v>265</v>
      </c>
      <c r="B273" s="84"/>
      <c r="C273" s="85"/>
      <c r="D273" s="91"/>
      <c r="E273" s="89"/>
      <c r="F273" s="88"/>
      <c r="G273" s="91"/>
      <c r="H273" s="91"/>
      <c r="I273" s="88"/>
      <c r="J273" s="94"/>
      <c r="K273" s="212"/>
      <c r="L273" s="308" t="str">
        <f>IF(K273&lt;&gt;"",INDEX(ฐาน!$J$4:$M$44,MATCH(INT(K273),ฐาน!$J$4:$J$44,0),2),"")</f>
        <v/>
      </c>
      <c r="M273" s="309" t="str">
        <f>IF(L273&lt;&gt;"",INDEX(ฐาน!$J$4:$M$45,MATCH(L273,ฐาน!$K$4:$K$45,0),4),"")</f>
        <v/>
      </c>
      <c r="N273" s="310" t="str">
        <f>IF(I273&lt;&gt;"",INDEX(ฐาน!$A$4:$F$9,MATCH(I273,ฐาน!$A$4:$A$9,0),IF(J273&gt;=INDEX(ฐาน!$A$4:$F$9,MATCH(I273,ฐาน!$A$4:$A$9,0),3),6,5)),"")</f>
        <v/>
      </c>
      <c r="O273" s="311" t="str">
        <f>IF(I273&lt;&gt;"",IF(J273&gt;=INDEX(ฐาน!$A$4:$G$9,MATCH(I273,ฐาน!$A$4:$A$9,0),4),INDEX(ฐาน!$A$4:$G$9,MATCH(I273,ฐาน!$A$4:$A$9,0),7),INDEX(ฐาน!$A$4:$G$9,MATCH(I273,ฐาน!$A$4:$A$9,0),4)),"")</f>
        <v/>
      </c>
      <c r="P273" s="312">
        <f>IF(M273&lt;&gt;ฐาน!$M$45,IF(L273&lt;&gt;"",($L273*$N273/100),0),0)</f>
        <v>0</v>
      </c>
      <c r="Q273" s="311">
        <f>IF(M273&lt;&gt;ฐาน!$M$45,IF(L273&lt;&gt;"",ROUNDUP(($L273*$N273/100),-1),0),0)</f>
        <v>0</v>
      </c>
      <c r="R273" s="311">
        <f t="shared" si="8"/>
        <v>0</v>
      </c>
      <c r="S273" s="313">
        <f t="shared" si="9"/>
        <v>0</v>
      </c>
      <c r="T273" s="314">
        <f>IF(M273&lt;&gt;ฐาน!$M$45,IF(S273&lt;&gt;"",S273+R273,0),0)</f>
        <v>0</v>
      </c>
      <c r="U273" s="311">
        <f>IF(M273&lt;&gt;ฐาน!$M$45,IF(S273=0,J273+T273,O273),J273)</f>
        <v>0</v>
      </c>
      <c r="V273" s="98"/>
    </row>
    <row r="274" spans="1:22" x14ac:dyDescent="0.35">
      <c r="A274" s="93">
        <v>266</v>
      </c>
      <c r="B274" s="84"/>
      <c r="C274" s="85"/>
      <c r="D274" s="91"/>
      <c r="E274" s="89"/>
      <c r="F274" s="88"/>
      <c r="G274" s="91"/>
      <c r="H274" s="91"/>
      <c r="I274" s="88"/>
      <c r="J274" s="92"/>
      <c r="K274" s="212"/>
      <c r="L274" s="308" t="str">
        <f>IF(K274&lt;&gt;"",INDEX(ฐาน!$J$4:$M$44,MATCH(INT(K274),ฐาน!$J$4:$J$44,0),2),"")</f>
        <v/>
      </c>
      <c r="M274" s="309" t="str">
        <f>IF(L274&lt;&gt;"",INDEX(ฐาน!$J$4:$M$45,MATCH(L274,ฐาน!$K$4:$K$45,0),4),"")</f>
        <v/>
      </c>
      <c r="N274" s="310" t="str">
        <f>IF(I274&lt;&gt;"",INDEX(ฐาน!$A$4:$F$9,MATCH(I274,ฐาน!$A$4:$A$9,0),IF(J274&gt;=INDEX(ฐาน!$A$4:$F$9,MATCH(I274,ฐาน!$A$4:$A$9,0),3),6,5)),"")</f>
        <v/>
      </c>
      <c r="O274" s="311" t="str">
        <f>IF(I274&lt;&gt;"",IF(J274&gt;=INDEX(ฐาน!$A$4:$G$9,MATCH(I274,ฐาน!$A$4:$A$9,0),4),INDEX(ฐาน!$A$4:$G$9,MATCH(I274,ฐาน!$A$4:$A$9,0),7),INDEX(ฐาน!$A$4:$G$9,MATCH(I274,ฐาน!$A$4:$A$9,0),4)),"")</f>
        <v/>
      </c>
      <c r="P274" s="312">
        <f>IF(M274&lt;&gt;ฐาน!$M$45,IF(L274&lt;&gt;"",($L274*$N274/100),0),0)</f>
        <v>0</v>
      </c>
      <c r="Q274" s="311">
        <f>IF(M274&lt;&gt;ฐาน!$M$45,IF(L274&lt;&gt;"",ROUNDUP(($L274*$N274/100),-1),0),0)</f>
        <v>0</v>
      </c>
      <c r="R274" s="311">
        <f t="shared" si="8"/>
        <v>0</v>
      </c>
      <c r="S274" s="313">
        <f t="shared" si="9"/>
        <v>0</v>
      </c>
      <c r="T274" s="314">
        <f>IF(M274&lt;&gt;ฐาน!$M$45,IF(S274&lt;&gt;"",S274+R274,0),0)</f>
        <v>0</v>
      </c>
      <c r="U274" s="311">
        <f>IF(M274&lt;&gt;ฐาน!$M$45,IF(S274=0,J274+T274,O274),J274)</f>
        <v>0</v>
      </c>
      <c r="V274" s="98"/>
    </row>
    <row r="275" spans="1:22" x14ac:dyDescent="0.35">
      <c r="A275" s="93">
        <v>267</v>
      </c>
      <c r="B275" s="84"/>
      <c r="C275" s="85"/>
      <c r="D275" s="91"/>
      <c r="E275" s="89"/>
      <c r="F275" s="88"/>
      <c r="G275" s="91"/>
      <c r="H275" s="91"/>
      <c r="I275" s="88"/>
      <c r="J275" s="94"/>
      <c r="K275" s="212"/>
      <c r="L275" s="308" t="str">
        <f>IF(K275&lt;&gt;"",INDEX(ฐาน!$J$4:$M$44,MATCH(INT(K275),ฐาน!$J$4:$J$44,0),2),"")</f>
        <v/>
      </c>
      <c r="M275" s="309" t="str">
        <f>IF(L275&lt;&gt;"",INDEX(ฐาน!$J$4:$M$45,MATCH(L275,ฐาน!$K$4:$K$45,0),4),"")</f>
        <v/>
      </c>
      <c r="N275" s="310" t="str">
        <f>IF(I275&lt;&gt;"",INDEX(ฐาน!$A$4:$F$9,MATCH(I275,ฐาน!$A$4:$A$9,0),IF(J275&gt;=INDEX(ฐาน!$A$4:$F$9,MATCH(I275,ฐาน!$A$4:$A$9,0),3),6,5)),"")</f>
        <v/>
      </c>
      <c r="O275" s="311" t="str">
        <f>IF(I275&lt;&gt;"",IF(J275&gt;=INDEX(ฐาน!$A$4:$G$9,MATCH(I275,ฐาน!$A$4:$A$9,0),4),INDEX(ฐาน!$A$4:$G$9,MATCH(I275,ฐาน!$A$4:$A$9,0),7),INDEX(ฐาน!$A$4:$G$9,MATCH(I275,ฐาน!$A$4:$A$9,0),4)),"")</f>
        <v/>
      </c>
      <c r="P275" s="312">
        <f>IF(M275&lt;&gt;ฐาน!$M$45,IF(L275&lt;&gt;"",($L275*$N275/100),0),0)</f>
        <v>0</v>
      </c>
      <c r="Q275" s="311">
        <f>IF(M275&lt;&gt;ฐาน!$M$45,IF(L275&lt;&gt;"",ROUNDUP(($L275*$N275/100),-1),0),0)</f>
        <v>0</v>
      </c>
      <c r="R275" s="311">
        <f t="shared" si="8"/>
        <v>0</v>
      </c>
      <c r="S275" s="313">
        <f t="shared" si="9"/>
        <v>0</v>
      </c>
      <c r="T275" s="314">
        <f>IF(M275&lt;&gt;ฐาน!$M$45,IF(S275&lt;&gt;"",S275+R275,0),0)</f>
        <v>0</v>
      </c>
      <c r="U275" s="311">
        <f>IF(M275&lt;&gt;ฐาน!$M$45,IF(S275=0,J275+T275,O275),J275)</f>
        <v>0</v>
      </c>
      <c r="V275" s="98"/>
    </row>
    <row r="276" spans="1:22" x14ac:dyDescent="0.35">
      <c r="A276" s="93">
        <v>268</v>
      </c>
      <c r="B276" s="84"/>
      <c r="C276" s="96"/>
      <c r="D276" s="91"/>
      <c r="E276" s="89"/>
      <c r="F276" s="88"/>
      <c r="G276" s="95"/>
      <c r="H276" s="91"/>
      <c r="I276" s="88"/>
      <c r="J276" s="94"/>
      <c r="K276" s="212"/>
      <c r="L276" s="308" t="str">
        <f>IF(K276&lt;&gt;"",INDEX(ฐาน!$J$4:$M$44,MATCH(INT(K276),ฐาน!$J$4:$J$44,0),2),"")</f>
        <v/>
      </c>
      <c r="M276" s="309" t="str">
        <f>IF(L276&lt;&gt;"",INDEX(ฐาน!$J$4:$M$45,MATCH(L276,ฐาน!$K$4:$K$45,0),4),"")</f>
        <v/>
      </c>
      <c r="N276" s="310" t="str">
        <f>IF(I276&lt;&gt;"",INDEX(ฐาน!$A$4:$F$9,MATCH(I276,ฐาน!$A$4:$A$9,0),IF(J276&gt;=INDEX(ฐาน!$A$4:$F$9,MATCH(I276,ฐาน!$A$4:$A$9,0),3),6,5)),"")</f>
        <v/>
      </c>
      <c r="O276" s="311" t="str">
        <f>IF(I276&lt;&gt;"",IF(J276&gt;=INDEX(ฐาน!$A$4:$G$9,MATCH(I276,ฐาน!$A$4:$A$9,0),4),INDEX(ฐาน!$A$4:$G$9,MATCH(I276,ฐาน!$A$4:$A$9,0),7),INDEX(ฐาน!$A$4:$G$9,MATCH(I276,ฐาน!$A$4:$A$9,0),4)),"")</f>
        <v/>
      </c>
      <c r="P276" s="312">
        <f>IF(M276&lt;&gt;ฐาน!$M$45,IF(L276&lt;&gt;"",($L276*$N276/100),0),0)</f>
        <v>0</v>
      </c>
      <c r="Q276" s="311">
        <f>IF(M276&lt;&gt;ฐาน!$M$45,IF(L276&lt;&gt;"",ROUNDUP(($L276*$N276/100),-1),0),0)</f>
        <v>0</v>
      </c>
      <c r="R276" s="311">
        <f t="shared" si="8"/>
        <v>0</v>
      </c>
      <c r="S276" s="313">
        <f t="shared" si="9"/>
        <v>0</v>
      </c>
      <c r="T276" s="314">
        <f>IF(M276&lt;&gt;ฐาน!$M$45,IF(S276&lt;&gt;"",S276+R276,0),0)</f>
        <v>0</v>
      </c>
      <c r="U276" s="311">
        <f>IF(M276&lt;&gt;ฐาน!$M$45,IF(S276=0,J276+T276,O276),J276)</f>
        <v>0</v>
      </c>
      <c r="V276" s="98"/>
    </row>
    <row r="277" spans="1:22" x14ac:dyDescent="0.35">
      <c r="A277" s="93">
        <v>269</v>
      </c>
      <c r="B277" s="97"/>
      <c r="C277" s="96"/>
      <c r="D277" s="91"/>
      <c r="E277" s="89"/>
      <c r="F277" s="88"/>
      <c r="G277" s="91"/>
      <c r="H277" s="91"/>
      <c r="I277" s="88"/>
      <c r="J277" s="94"/>
      <c r="K277" s="212"/>
      <c r="L277" s="308" t="str">
        <f>IF(K277&lt;&gt;"",INDEX(ฐาน!$J$4:$M$44,MATCH(INT(K277),ฐาน!$J$4:$J$44,0),2),"")</f>
        <v/>
      </c>
      <c r="M277" s="309" t="str">
        <f>IF(L277&lt;&gt;"",INDEX(ฐาน!$J$4:$M$45,MATCH(L277,ฐาน!$K$4:$K$45,0),4),"")</f>
        <v/>
      </c>
      <c r="N277" s="310" t="str">
        <f>IF(I277&lt;&gt;"",INDEX(ฐาน!$A$4:$F$9,MATCH(I277,ฐาน!$A$4:$A$9,0),IF(J277&gt;=INDEX(ฐาน!$A$4:$F$9,MATCH(I277,ฐาน!$A$4:$A$9,0),3),6,5)),"")</f>
        <v/>
      </c>
      <c r="O277" s="311" t="str">
        <f>IF(I277&lt;&gt;"",IF(J277&gt;=INDEX(ฐาน!$A$4:$G$9,MATCH(I277,ฐาน!$A$4:$A$9,0),4),INDEX(ฐาน!$A$4:$G$9,MATCH(I277,ฐาน!$A$4:$A$9,0),7),INDEX(ฐาน!$A$4:$G$9,MATCH(I277,ฐาน!$A$4:$A$9,0),4)),"")</f>
        <v/>
      </c>
      <c r="P277" s="312">
        <f>IF(M277&lt;&gt;ฐาน!$M$45,IF(L277&lt;&gt;"",($L277*$N277/100),0),0)</f>
        <v>0</v>
      </c>
      <c r="Q277" s="311">
        <f>IF(M277&lt;&gt;ฐาน!$M$45,IF(L277&lt;&gt;"",ROUNDUP(($L277*$N277/100),-1),0),0)</f>
        <v>0</v>
      </c>
      <c r="R277" s="311">
        <f t="shared" si="8"/>
        <v>0</v>
      </c>
      <c r="S277" s="313">
        <f t="shared" si="9"/>
        <v>0</v>
      </c>
      <c r="T277" s="314">
        <f>IF(M277&lt;&gt;ฐาน!$M$45,IF(S277&lt;&gt;"",S277+R277,0),0)</f>
        <v>0</v>
      </c>
      <c r="U277" s="311">
        <f>IF(M277&lt;&gt;ฐาน!$M$45,IF(S277=0,J277+T277,O277),J277)</f>
        <v>0</v>
      </c>
      <c r="V277" s="98"/>
    </row>
    <row r="278" spans="1:22" x14ac:dyDescent="0.35">
      <c r="A278" s="93">
        <v>270</v>
      </c>
      <c r="B278" s="84"/>
      <c r="C278" s="96"/>
      <c r="D278" s="91"/>
      <c r="E278" s="89"/>
      <c r="F278" s="88"/>
      <c r="G278" s="91"/>
      <c r="H278" s="91"/>
      <c r="I278" s="88"/>
      <c r="J278" s="94"/>
      <c r="K278" s="212"/>
      <c r="L278" s="308" t="str">
        <f>IF(K278&lt;&gt;"",INDEX(ฐาน!$J$4:$M$44,MATCH(INT(K278),ฐาน!$J$4:$J$44,0),2),"")</f>
        <v/>
      </c>
      <c r="M278" s="309" t="str">
        <f>IF(L278&lt;&gt;"",INDEX(ฐาน!$J$4:$M$45,MATCH(L278,ฐาน!$K$4:$K$45,0),4),"")</f>
        <v/>
      </c>
      <c r="N278" s="310" t="str">
        <f>IF(I278&lt;&gt;"",INDEX(ฐาน!$A$4:$F$9,MATCH(I278,ฐาน!$A$4:$A$9,0),IF(J278&gt;=INDEX(ฐาน!$A$4:$F$9,MATCH(I278,ฐาน!$A$4:$A$9,0),3),6,5)),"")</f>
        <v/>
      </c>
      <c r="O278" s="311" t="str">
        <f>IF(I278&lt;&gt;"",IF(J278&gt;=INDEX(ฐาน!$A$4:$G$9,MATCH(I278,ฐาน!$A$4:$A$9,0),4),INDEX(ฐาน!$A$4:$G$9,MATCH(I278,ฐาน!$A$4:$A$9,0),7),INDEX(ฐาน!$A$4:$G$9,MATCH(I278,ฐาน!$A$4:$A$9,0),4)),"")</f>
        <v/>
      </c>
      <c r="P278" s="312">
        <f>IF(M278&lt;&gt;ฐาน!$M$45,IF(L278&lt;&gt;"",($L278*$N278/100),0),0)</f>
        <v>0</v>
      </c>
      <c r="Q278" s="311">
        <f>IF(M278&lt;&gt;ฐาน!$M$45,IF(L278&lt;&gt;"",ROUNDUP(($L278*$N278/100),-1),0),0)</f>
        <v>0</v>
      </c>
      <c r="R278" s="311">
        <f t="shared" si="8"/>
        <v>0</v>
      </c>
      <c r="S278" s="313">
        <f t="shared" si="9"/>
        <v>0</v>
      </c>
      <c r="T278" s="314">
        <f>IF(M278&lt;&gt;ฐาน!$M$45,IF(S278&lt;&gt;"",S278+R278,0),0)</f>
        <v>0</v>
      </c>
      <c r="U278" s="311">
        <f>IF(M278&lt;&gt;ฐาน!$M$45,IF(S278=0,J278+T278,O278),J278)</f>
        <v>0</v>
      </c>
      <c r="V278" s="98"/>
    </row>
    <row r="279" spans="1:22" x14ac:dyDescent="0.35">
      <c r="A279" s="93">
        <v>271</v>
      </c>
      <c r="B279" s="84"/>
      <c r="C279" s="85"/>
      <c r="D279" s="91"/>
      <c r="E279" s="89"/>
      <c r="F279" s="88"/>
      <c r="G279" s="91"/>
      <c r="H279" s="91"/>
      <c r="I279" s="88"/>
      <c r="J279" s="94"/>
      <c r="K279" s="212"/>
      <c r="L279" s="308" t="str">
        <f>IF(K279&lt;&gt;"",INDEX(ฐาน!$J$4:$M$44,MATCH(INT(K279),ฐาน!$J$4:$J$44,0),2),"")</f>
        <v/>
      </c>
      <c r="M279" s="309" t="str">
        <f>IF(L279&lt;&gt;"",INDEX(ฐาน!$J$4:$M$45,MATCH(L279,ฐาน!$K$4:$K$45,0),4),"")</f>
        <v/>
      </c>
      <c r="N279" s="310" t="str">
        <f>IF(I279&lt;&gt;"",INDEX(ฐาน!$A$4:$F$9,MATCH(I279,ฐาน!$A$4:$A$9,0),IF(J279&gt;=INDEX(ฐาน!$A$4:$F$9,MATCH(I279,ฐาน!$A$4:$A$9,0),3),6,5)),"")</f>
        <v/>
      </c>
      <c r="O279" s="311" t="str">
        <f>IF(I279&lt;&gt;"",IF(J279&gt;=INDEX(ฐาน!$A$4:$G$9,MATCH(I279,ฐาน!$A$4:$A$9,0),4),INDEX(ฐาน!$A$4:$G$9,MATCH(I279,ฐาน!$A$4:$A$9,0),7),INDEX(ฐาน!$A$4:$G$9,MATCH(I279,ฐาน!$A$4:$A$9,0),4)),"")</f>
        <v/>
      </c>
      <c r="P279" s="312">
        <f>IF(M279&lt;&gt;ฐาน!$M$45,IF(L279&lt;&gt;"",($L279*$N279/100),0),0)</f>
        <v>0</v>
      </c>
      <c r="Q279" s="311">
        <f>IF(M279&lt;&gt;ฐาน!$M$45,IF(L279&lt;&gt;"",ROUNDUP(($L279*$N279/100),-1),0),0)</f>
        <v>0</v>
      </c>
      <c r="R279" s="311">
        <f t="shared" si="8"/>
        <v>0</v>
      </c>
      <c r="S279" s="313">
        <f t="shared" si="9"/>
        <v>0</v>
      </c>
      <c r="T279" s="314">
        <f>IF(M279&lt;&gt;ฐาน!$M$45,IF(S279&lt;&gt;"",S279+R279,0),0)</f>
        <v>0</v>
      </c>
      <c r="U279" s="311">
        <f>IF(M279&lt;&gt;ฐาน!$M$45,IF(S279=0,J279+T279,O279),J279)</f>
        <v>0</v>
      </c>
      <c r="V279" s="98"/>
    </row>
    <row r="280" spans="1:22" x14ac:dyDescent="0.35">
      <c r="A280" s="93">
        <v>272</v>
      </c>
      <c r="B280" s="97"/>
      <c r="C280" s="85"/>
      <c r="D280" s="91"/>
      <c r="E280" s="89"/>
      <c r="F280" s="88"/>
      <c r="G280" s="91"/>
      <c r="H280" s="91"/>
      <c r="I280" s="88"/>
      <c r="J280" s="92"/>
      <c r="K280" s="212"/>
      <c r="L280" s="308" t="str">
        <f>IF(K280&lt;&gt;"",INDEX(ฐาน!$J$4:$M$44,MATCH(INT(K280),ฐาน!$J$4:$J$44,0),2),"")</f>
        <v/>
      </c>
      <c r="M280" s="309" t="str">
        <f>IF(L280&lt;&gt;"",INDEX(ฐาน!$J$4:$M$45,MATCH(L280,ฐาน!$K$4:$K$45,0),4),"")</f>
        <v/>
      </c>
      <c r="N280" s="310" t="str">
        <f>IF(I280&lt;&gt;"",INDEX(ฐาน!$A$4:$F$9,MATCH(I280,ฐาน!$A$4:$A$9,0),IF(J280&gt;=INDEX(ฐาน!$A$4:$F$9,MATCH(I280,ฐาน!$A$4:$A$9,0),3),6,5)),"")</f>
        <v/>
      </c>
      <c r="O280" s="311" t="str">
        <f>IF(I280&lt;&gt;"",IF(J280&gt;=INDEX(ฐาน!$A$4:$G$9,MATCH(I280,ฐาน!$A$4:$A$9,0),4),INDEX(ฐาน!$A$4:$G$9,MATCH(I280,ฐาน!$A$4:$A$9,0),7),INDEX(ฐาน!$A$4:$G$9,MATCH(I280,ฐาน!$A$4:$A$9,0),4)),"")</f>
        <v/>
      </c>
      <c r="P280" s="312">
        <f>IF(M280&lt;&gt;ฐาน!$M$45,IF(L280&lt;&gt;"",($L280*$N280/100),0),0)</f>
        <v>0</v>
      </c>
      <c r="Q280" s="311">
        <f>IF(M280&lt;&gt;ฐาน!$M$45,IF(L280&lt;&gt;"",ROUNDUP(($L280*$N280/100),-1),0),0)</f>
        <v>0</v>
      </c>
      <c r="R280" s="311">
        <f t="shared" si="8"/>
        <v>0</v>
      </c>
      <c r="S280" s="313">
        <f t="shared" si="9"/>
        <v>0</v>
      </c>
      <c r="T280" s="314">
        <f>IF(M280&lt;&gt;ฐาน!$M$45,IF(S280&lt;&gt;"",S280+R280,0),0)</f>
        <v>0</v>
      </c>
      <c r="U280" s="311">
        <f>IF(M280&lt;&gt;ฐาน!$M$45,IF(S280=0,J280+T280,O280),J280)</f>
        <v>0</v>
      </c>
      <c r="V280" s="98"/>
    </row>
    <row r="281" spans="1:22" x14ac:dyDescent="0.35">
      <c r="A281" s="93">
        <v>273</v>
      </c>
      <c r="B281" s="84"/>
      <c r="C281" s="96"/>
      <c r="D281" s="91"/>
      <c r="E281" s="89"/>
      <c r="F281" s="88"/>
      <c r="G281" s="91"/>
      <c r="H281" s="91"/>
      <c r="I281" s="88"/>
      <c r="J281" s="94"/>
      <c r="K281" s="212"/>
      <c r="L281" s="308" t="str">
        <f>IF(K281&lt;&gt;"",INDEX(ฐาน!$J$4:$M$44,MATCH(INT(K281),ฐาน!$J$4:$J$44,0),2),"")</f>
        <v/>
      </c>
      <c r="M281" s="309" t="str">
        <f>IF(L281&lt;&gt;"",INDEX(ฐาน!$J$4:$M$45,MATCH(L281,ฐาน!$K$4:$K$45,0),4),"")</f>
        <v/>
      </c>
      <c r="N281" s="310" t="str">
        <f>IF(I281&lt;&gt;"",INDEX(ฐาน!$A$4:$F$9,MATCH(I281,ฐาน!$A$4:$A$9,0),IF(J281&gt;=INDEX(ฐาน!$A$4:$F$9,MATCH(I281,ฐาน!$A$4:$A$9,0),3),6,5)),"")</f>
        <v/>
      </c>
      <c r="O281" s="311" t="str">
        <f>IF(I281&lt;&gt;"",IF(J281&gt;=INDEX(ฐาน!$A$4:$G$9,MATCH(I281,ฐาน!$A$4:$A$9,0),4),INDEX(ฐาน!$A$4:$G$9,MATCH(I281,ฐาน!$A$4:$A$9,0),7),INDEX(ฐาน!$A$4:$G$9,MATCH(I281,ฐาน!$A$4:$A$9,0),4)),"")</f>
        <v/>
      </c>
      <c r="P281" s="312">
        <f>IF(M281&lt;&gt;ฐาน!$M$45,IF(L281&lt;&gt;"",($L281*$N281/100),0),0)</f>
        <v>0</v>
      </c>
      <c r="Q281" s="311">
        <f>IF(M281&lt;&gt;ฐาน!$M$45,IF(L281&lt;&gt;"",ROUNDUP(($L281*$N281/100),-1),0),0)</f>
        <v>0</v>
      </c>
      <c r="R281" s="311">
        <f t="shared" si="8"/>
        <v>0</v>
      </c>
      <c r="S281" s="313">
        <f t="shared" si="9"/>
        <v>0</v>
      </c>
      <c r="T281" s="314">
        <f>IF(M281&lt;&gt;ฐาน!$M$45,IF(S281&lt;&gt;"",S281+R281,0),0)</f>
        <v>0</v>
      </c>
      <c r="U281" s="311">
        <f>IF(M281&lt;&gt;ฐาน!$M$45,IF(S281=0,J281+T281,O281),J281)</f>
        <v>0</v>
      </c>
      <c r="V281" s="98"/>
    </row>
    <row r="282" spans="1:22" x14ac:dyDescent="0.35">
      <c r="A282" s="93">
        <v>274</v>
      </c>
      <c r="B282" s="84"/>
      <c r="C282" s="98"/>
      <c r="D282" s="91"/>
      <c r="E282" s="89"/>
      <c r="F282" s="88"/>
      <c r="G282" s="91"/>
      <c r="H282" s="91"/>
      <c r="I282" s="88"/>
      <c r="J282" s="92"/>
      <c r="K282" s="212"/>
      <c r="L282" s="308" t="str">
        <f>IF(K282&lt;&gt;"",INDEX(ฐาน!$J$4:$M$44,MATCH(INT(K282),ฐาน!$J$4:$J$44,0),2),"")</f>
        <v/>
      </c>
      <c r="M282" s="309" t="str">
        <f>IF(L282&lt;&gt;"",INDEX(ฐาน!$J$4:$M$45,MATCH(L282,ฐาน!$K$4:$K$45,0),4),"")</f>
        <v/>
      </c>
      <c r="N282" s="310" t="str">
        <f>IF(I282&lt;&gt;"",INDEX(ฐาน!$A$4:$F$9,MATCH(I282,ฐาน!$A$4:$A$9,0),IF(J282&gt;=INDEX(ฐาน!$A$4:$F$9,MATCH(I282,ฐาน!$A$4:$A$9,0),3),6,5)),"")</f>
        <v/>
      </c>
      <c r="O282" s="311" t="str">
        <f>IF(I282&lt;&gt;"",IF(J282&gt;=INDEX(ฐาน!$A$4:$G$9,MATCH(I282,ฐาน!$A$4:$A$9,0),4),INDEX(ฐาน!$A$4:$G$9,MATCH(I282,ฐาน!$A$4:$A$9,0),7),INDEX(ฐาน!$A$4:$G$9,MATCH(I282,ฐาน!$A$4:$A$9,0),4)),"")</f>
        <v/>
      </c>
      <c r="P282" s="312">
        <f>IF(M282&lt;&gt;ฐาน!$M$45,IF(L282&lt;&gt;"",($L282*$N282/100),0),0)</f>
        <v>0</v>
      </c>
      <c r="Q282" s="311">
        <f>IF(M282&lt;&gt;ฐาน!$M$45,IF(L282&lt;&gt;"",ROUNDUP(($L282*$N282/100),-1),0),0)</f>
        <v>0</v>
      </c>
      <c r="R282" s="311">
        <f t="shared" si="8"/>
        <v>0</v>
      </c>
      <c r="S282" s="313">
        <f t="shared" si="9"/>
        <v>0</v>
      </c>
      <c r="T282" s="314">
        <f>IF(M282&lt;&gt;ฐาน!$M$45,IF(S282&lt;&gt;"",S282+R282,0),0)</f>
        <v>0</v>
      </c>
      <c r="U282" s="311">
        <f>IF(M282&lt;&gt;ฐาน!$M$45,IF(S282=0,J282+T282,O282),J282)</f>
        <v>0</v>
      </c>
      <c r="V282" s="98"/>
    </row>
    <row r="283" spans="1:22" x14ac:dyDescent="0.35">
      <c r="A283" s="93">
        <v>275</v>
      </c>
      <c r="B283" s="84"/>
      <c r="C283" s="86"/>
      <c r="D283" s="91"/>
      <c r="E283" s="89"/>
      <c r="F283" s="88"/>
      <c r="G283" s="91"/>
      <c r="H283" s="91"/>
      <c r="I283" s="88"/>
      <c r="J283" s="92"/>
      <c r="K283" s="212"/>
      <c r="L283" s="308" t="str">
        <f>IF(K283&lt;&gt;"",INDEX(ฐาน!$J$4:$M$44,MATCH(INT(K283),ฐาน!$J$4:$J$44,0),2),"")</f>
        <v/>
      </c>
      <c r="M283" s="309" t="str">
        <f>IF(L283&lt;&gt;"",INDEX(ฐาน!$J$4:$M$45,MATCH(L283,ฐาน!$K$4:$K$45,0),4),"")</f>
        <v/>
      </c>
      <c r="N283" s="310" t="str">
        <f>IF(I283&lt;&gt;"",INDEX(ฐาน!$A$4:$F$9,MATCH(I283,ฐาน!$A$4:$A$9,0),IF(J283&gt;=INDEX(ฐาน!$A$4:$F$9,MATCH(I283,ฐาน!$A$4:$A$9,0),3),6,5)),"")</f>
        <v/>
      </c>
      <c r="O283" s="311" t="str">
        <f>IF(I283&lt;&gt;"",IF(J283&gt;=INDEX(ฐาน!$A$4:$G$9,MATCH(I283,ฐาน!$A$4:$A$9,0),4),INDEX(ฐาน!$A$4:$G$9,MATCH(I283,ฐาน!$A$4:$A$9,0),7),INDEX(ฐาน!$A$4:$G$9,MATCH(I283,ฐาน!$A$4:$A$9,0),4)),"")</f>
        <v/>
      </c>
      <c r="P283" s="312">
        <f>IF(M283&lt;&gt;ฐาน!$M$45,IF(L283&lt;&gt;"",($L283*$N283/100),0),0)</f>
        <v>0</v>
      </c>
      <c r="Q283" s="311">
        <f>IF(M283&lt;&gt;ฐาน!$M$45,IF(L283&lt;&gt;"",ROUNDUP(($L283*$N283/100),-1),0),0)</f>
        <v>0</v>
      </c>
      <c r="R283" s="311">
        <f t="shared" si="8"/>
        <v>0</v>
      </c>
      <c r="S283" s="313">
        <f t="shared" si="9"/>
        <v>0</v>
      </c>
      <c r="T283" s="314">
        <f>IF(M283&lt;&gt;ฐาน!$M$45,IF(S283&lt;&gt;"",S283+R283,0),0)</f>
        <v>0</v>
      </c>
      <c r="U283" s="311">
        <f>IF(M283&lt;&gt;ฐาน!$M$45,IF(S283=0,J283+T283,O283),J283)</f>
        <v>0</v>
      </c>
      <c r="V283" s="98"/>
    </row>
    <row r="284" spans="1:22" x14ac:dyDescent="0.35">
      <c r="A284" s="93">
        <v>276</v>
      </c>
      <c r="B284" s="84"/>
      <c r="C284" s="85"/>
      <c r="D284" s="91"/>
      <c r="E284" s="89"/>
      <c r="F284" s="88"/>
      <c r="G284" s="91"/>
      <c r="H284" s="91"/>
      <c r="I284" s="88"/>
      <c r="J284" s="92"/>
      <c r="K284" s="212"/>
      <c r="L284" s="308" t="str">
        <f>IF(K284&lt;&gt;"",INDEX(ฐาน!$J$4:$M$44,MATCH(INT(K284),ฐาน!$J$4:$J$44,0),2),"")</f>
        <v/>
      </c>
      <c r="M284" s="309" t="str">
        <f>IF(L284&lt;&gt;"",INDEX(ฐาน!$J$4:$M$45,MATCH(L284,ฐาน!$K$4:$K$45,0),4),"")</f>
        <v/>
      </c>
      <c r="N284" s="310" t="str">
        <f>IF(I284&lt;&gt;"",INDEX(ฐาน!$A$4:$F$9,MATCH(I284,ฐาน!$A$4:$A$9,0),IF(J284&gt;=INDEX(ฐาน!$A$4:$F$9,MATCH(I284,ฐาน!$A$4:$A$9,0),3),6,5)),"")</f>
        <v/>
      </c>
      <c r="O284" s="311" t="str">
        <f>IF(I284&lt;&gt;"",IF(J284&gt;=INDEX(ฐาน!$A$4:$G$9,MATCH(I284,ฐาน!$A$4:$A$9,0),4),INDEX(ฐาน!$A$4:$G$9,MATCH(I284,ฐาน!$A$4:$A$9,0),7),INDEX(ฐาน!$A$4:$G$9,MATCH(I284,ฐาน!$A$4:$A$9,0),4)),"")</f>
        <v/>
      </c>
      <c r="P284" s="312">
        <f>IF(M284&lt;&gt;ฐาน!$M$45,IF(L284&lt;&gt;"",($L284*$N284/100),0),0)</f>
        <v>0</v>
      </c>
      <c r="Q284" s="311">
        <f>IF(M284&lt;&gt;ฐาน!$M$45,IF(L284&lt;&gt;"",ROUNDUP(($L284*$N284/100),-1),0),0)</f>
        <v>0</v>
      </c>
      <c r="R284" s="311">
        <f t="shared" si="8"/>
        <v>0</v>
      </c>
      <c r="S284" s="313">
        <f t="shared" si="9"/>
        <v>0</v>
      </c>
      <c r="T284" s="314">
        <f>IF(M284&lt;&gt;ฐาน!$M$45,IF(S284&lt;&gt;"",S284+R284,0),0)</f>
        <v>0</v>
      </c>
      <c r="U284" s="311">
        <f>IF(M284&lt;&gt;ฐาน!$M$45,IF(S284=0,J284+T284,O284),J284)</f>
        <v>0</v>
      </c>
      <c r="V284" s="98"/>
    </row>
    <row r="285" spans="1:22" x14ac:dyDescent="0.35">
      <c r="A285" s="93">
        <v>277</v>
      </c>
      <c r="B285" s="84"/>
      <c r="C285" s="86"/>
      <c r="D285" s="91"/>
      <c r="E285" s="89"/>
      <c r="F285" s="88"/>
      <c r="G285" s="91"/>
      <c r="H285" s="91"/>
      <c r="I285" s="88"/>
      <c r="J285" s="92"/>
      <c r="K285" s="212"/>
      <c r="L285" s="308" t="str">
        <f>IF(K285&lt;&gt;"",INDEX(ฐาน!$J$4:$M$44,MATCH(INT(K285),ฐาน!$J$4:$J$44,0),2),"")</f>
        <v/>
      </c>
      <c r="M285" s="309" t="str">
        <f>IF(L285&lt;&gt;"",INDEX(ฐาน!$J$4:$M$45,MATCH(L285,ฐาน!$K$4:$K$45,0),4),"")</f>
        <v/>
      </c>
      <c r="N285" s="310" t="str">
        <f>IF(I285&lt;&gt;"",INDEX(ฐาน!$A$4:$F$9,MATCH(I285,ฐาน!$A$4:$A$9,0),IF(J285&gt;=INDEX(ฐาน!$A$4:$F$9,MATCH(I285,ฐาน!$A$4:$A$9,0),3),6,5)),"")</f>
        <v/>
      </c>
      <c r="O285" s="311" t="str">
        <f>IF(I285&lt;&gt;"",IF(J285&gt;=INDEX(ฐาน!$A$4:$G$9,MATCH(I285,ฐาน!$A$4:$A$9,0),4),INDEX(ฐาน!$A$4:$G$9,MATCH(I285,ฐาน!$A$4:$A$9,0),7),INDEX(ฐาน!$A$4:$G$9,MATCH(I285,ฐาน!$A$4:$A$9,0),4)),"")</f>
        <v/>
      </c>
      <c r="P285" s="312">
        <f>IF(M285&lt;&gt;ฐาน!$M$45,IF(L285&lt;&gt;"",($L285*$N285/100),0),0)</f>
        <v>0</v>
      </c>
      <c r="Q285" s="311">
        <f>IF(M285&lt;&gt;ฐาน!$M$45,IF(L285&lt;&gt;"",ROUNDUP(($L285*$N285/100),-1),0),0)</f>
        <v>0</v>
      </c>
      <c r="R285" s="311">
        <f t="shared" si="8"/>
        <v>0</v>
      </c>
      <c r="S285" s="313">
        <f t="shared" si="9"/>
        <v>0</v>
      </c>
      <c r="T285" s="314">
        <f>IF(M285&lt;&gt;ฐาน!$M$45,IF(S285&lt;&gt;"",S285+R285,0),0)</f>
        <v>0</v>
      </c>
      <c r="U285" s="311">
        <f>IF(M285&lt;&gt;ฐาน!$M$45,IF(S285=0,J285+T285,O285),J285)</f>
        <v>0</v>
      </c>
      <c r="V285" s="98"/>
    </row>
    <row r="286" spans="1:22" x14ac:dyDescent="0.35">
      <c r="A286" s="93">
        <v>278</v>
      </c>
      <c r="B286" s="84"/>
      <c r="C286" s="86"/>
      <c r="D286" s="91"/>
      <c r="E286" s="89"/>
      <c r="F286" s="88"/>
      <c r="G286" s="91"/>
      <c r="H286" s="91"/>
      <c r="I286" s="88"/>
      <c r="J286" s="92"/>
      <c r="K286" s="212"/>
      <c r="L286" s="308" t="str">
        <f>IF(K286&lt;&gt;"",INDEX(ฐาน!$J$4:$M$44,MATCH(INT(K286),ฐาน!$J$4:$J$44,0),2),"")</f>
        <v/>
      </c>
      <c r="M286" s="309" t="str">
        <f>IF(L286&lt;&gt;"",INDEX(ฐาน!$J$4:$M$45,MATCH(L286,ฐาน!$K$4:$K$45,0),4),"")</f>
        <v/>
      </c>
      <c r="N286" s="310" t="str">
        <f>IF(I286&lt;&gt;"",INDEX(ฐาน!$A$4:$F$9,MATCH(I286,ฐาน!$A$4:$A$9,0),IF(J286&gt;=INDEX(ฐาน!$A$4:$F$9,MATCH(I286,ฐาน!$A$4:$A$9,0),3),6,5)),"")</f>
        <v/>
      </c>
      <c r="O286" s="311" t="str">
        <f>IF(I286&lt;&gt;"",IF(J286&gt;=INDEX(ฐาน!$A$4:$G$9,MATCH(I286,ฐาน!$A$4:$A$9,0),4),INDEX(ฐาน!$A$4:$G$9,MATCH(I286,ฐาน!$A$4:$A$9,0),7),INDEX(ฐาน!$A$4:$G$9,MATCH(I286,ฐาน!$A$4:$A$9,0),4)),"")</f>
        <v/>
      </c>
      <c r="P286" s="312">
        <f>IF(M286&lt;&gt;ฐาน!$M$45,IF(L286&lt;&gt;"",($L286*$N286/100),0),0)</f>
        <v>0</v>
      </c>
      <c r="Q286" s="311">
        <f>IF(M286&lt;&gt;ฐาน!$M$45,IF(L286&lt;&gt;"",ROUNDUP(($L286*$N286/100),-1),0),0)</f>
        <v>0</v>
      </c>
      <c r="R286" s="311">
        <f t="shared" si="8"/>
        <v>0</v>
      </c>
      <c r="S286" s="313">
        <f t="shared" si="9"/>
        <v>0</v>
      </c>
      <c r="T286" s="314">
        <f>IF(M286&lt;&gt;ฐาน!$M$45,IF(S286&lt;&gt;"",S286+R286,0),0)</f>
        <v>0</v>
      </c>
      <c r="U286" s="311">
        <f>IF(M286&lt;&gt;ฐาน!$M$45,IF(S286=0,J286+T286,O286),J286)</f>
        <v>0</v>
      </c>
      <c r="V286" s="98"/>
    </row>
    <row r="287" spans="1:22" x14ac:dyDescent="0.35">
      <c r="A287" s="93">
        <v>279</v>
      </c>
      <c r="B287" s="84"/>
      <c r="C287" s="86"/>
      <c r="D287" s="91"/>
      <c r="E287" s="89"/>
      <c r="F287" s="88"/>
      <c r="G287" s="91"/>
      <c r="H287" s="91"/>
      <c r="I287" s="88"/>
      <c r="J287" s="92"/>
      <c r="K287" s="212"/>
      <c r="L287" s="308" t="str">
        <f>IF(K287&lt;&gt;"",INDEX(ฐาน!$J$4:$M$44,MATCH(INT(K287),ฐาน!$J$4:$J$44,0),2),"")</f>
        <v/>
      </c>
      <c r="M287" s="309" t="str">
        <f>IF(L287&lt;&gt;"",INDEX(ฐาน!$J$4:$M$45,MATCH(L287,ฐาน!$K$4:$K$45,0),4),"")</f>
        <v/>
      </c>
      <c r="N287" s="310" t="str">
        <f>IF(I287&lt;&gt;"",INDEX(ฐาน!$A$4:$F$9,MATCH(I287,ฐาน!$A$4:$A$9,0),IF(J287&gt;=INDEX(ฐาน!$A$4:$F$9,MATCH(I287,ฐาน!$A$4:$A$9,0),3),6,5)),"")</f>
        <v/>
      </c>
      <c r="O287" s="311" t="str">
        <f>IF(I287&lt;&gt;"",IF(J287&gt;=INDEX(ฐาน!$A$4:$G$9,MATCH(I287,ฐาน!$A$4:$A$9,0),4),INDEX(ฐาน!$A$4:$G$9,MATCH(I287,ฐาน!$A$4:$A$9,0),7),INDEX(ฐาน!$A$4:$G$9,MATCH(I287,ฐาน!$A$4:$A$9,0),4)),"")</f>
        <v/>
      </c>
      <c r="P287" s="312">
        <f>IF(M287&lt;&gt;ฐาน!$M$45,IF(L287&lt;&gt;"",($L287*$N287/100),0),0)</f>
        <v>0</v>
      </c>
      <c r="Q287" s="311">
        <f>IF(M287&lt;&gt;ฐาน!$M$45,IF(L287&lt;&gt;"",ROUNDUP(($L287*$N287/100),-1),0),0)</f>
        <v>0</v>
      </c>
      <c r="R287" s="311">
        <f t="shared" si="8"/>
        <v>0</v>
      </c>
      <c r="S287" s="313">
        <f t="shared" si="9"/>
        <v>0</v>
      </c>
      <c r="T287" s="314">
        <f>IF(M287&lt;&gt;ฐาน!$M$45,IF(S287&lt;&gt;"",S287+R287,0),0)</f>
        <v>0</v>
      </c>
      <c r="U287" s="311">
        <f>IF(M287&lt;&gt;ฐาน!$M$45,IF(S287=0,J287+T287,O287),J287)</f>
        <v>0</v>
      </c>
      <c r="V287" s="98"/>
    </row>
    <row r="288" spans="1:22" x14ac:dyDescent="0.35">
      <c r="A288" s="93">
        <v>280</v>
      </c>
      <c r="B288" s="84"/>
      <c r="C288" s="86"/>
      <c r="D288" s="91"/>
      <c r="E288" s="89"/>
      <c r="F288" s="88"/>
      <c r="G288" s="91"/>
      <c r="H288" s="91"/>
      <c r="I288" s="88"/>
      <c r="J288" s="92"/>
      <c r="K288" s="212"/>
      <c r="L288" s="308" t="str">
        <f>IF(K288&lt;&gt;"",INDEX(ฐาน!$J$4:$M$44,MATCH(INT(K288),ฐาน!$J$4:$J$44,0),2),"")</f>
        <v/>
      </c>
      <c r="M288" s="309" t="str">
        <f>IF(L288&lt;&gt;"",INDEX(ฐาน!$J$4:$M$45,MATCH(L288,ฐาน!$K$4:$K$45,0),4),"")</f>
        <v/>
      </c>
      <c r="N288" s="310" t="str">
        <f>IF(I288&lt;&gt;"",INDEX(ฐาน!$A$4:$F$9,MATCH(I288,ฐาน!$A$4:$A$9,0),IF(J288&gt;=INDEX(ฐาน!$A$4:$F$9,MATCH(I288,ฐาน!$A$4:$A$9,0),3),6,5)),"")</f>
        <v/>
      </c>
      <c r="O288" s="311" t="str">
        <f>IF(I288&lt;&gt;"",IF(J288&gt;=INDEX(ฐาน!$A$4:$G$9,MATCH(I288,ฐาน!$A$4:$A$9,0),4),INDEX(ฐาน!$A$4:$G$9,MATCH(I288,ฐาน!$A$4:$A$9,0),7),INDEX(ฐาน!$A$4:$G$9,MATCH(I288,ฐาน!$A$4:$A$9,0),4)),"")</f>
        <v/>
      </c>
      <c r="P288" s="312">
        <f>IF(M288&lt;&gt;ฐาน!$M$45,IF(L288&lt;&gt;"",($L288*$N288/100),0),0)</f>
        <v>0</v>
      </c>
      <c r="Q288" s="311">
        <f>IF(M288&lt;&gt;ฐาน!$M$45,IF(L288&lt;&gt;"",ROUNDUP(($L288*$N288/100),-1),0),0)</f>
        <v>0</v>
      </c>
      <c r="R288" s="311">
        <f t="shared" si="8"/>
        <v>0</v>
      </c>
      <c r="S288" s="313">
        <f t="shared" si="9"/>
        <v>0</v>
      </c>
      <c r="T288" s="314">
        <f>IF(M288&lt;&gt;ฐาน!$M$45,IF(S288&lt;&gt;"",S288+R288,0),0)</f>
        <v>0</v>
      </c>
      <c r="U288" s="311">
        <f>IF(M288&lt;&gt;ฐาน!$M$45,IF(S288=0,J288+T288,O288),J288)</f>
        <v>0</v>
      </c>
      <c r="V288" s="98"/>
    </row>
    <row r="289" spans="1:22" x14ac:dyDescent="0.35">
      <c r="A289" s="93">
        <v>281</v>
      </c>
      <c r="B289" s="84"/>
      <c r="C289" s="86"/>
      <c r="D289" s="91"/>
      <c r="E289" s="89"/>
      <c r="F289" s="88"/>
      <c r="G289" s="91"/>
      <c r="H289" s="91"/>
      <c r="I289" s="88"/>
      <c r="J289" s="92"/>
      <c r="K289" s="212"/>
      <c r="L289" s="308" t="str">
        <f>IF(K289&lt;&gt;"",INDEX(ฐาน!$J$4:$M$44,MATCH(INT(K289),ฐาน!$J$4:$J$44,0),2),"")</f>
        <v/>
      </c>
      <c r="M289" s="309" t="str">
        <f>IF(L289&lt;&gt;"",INDEX(ฐาน!$J$4:$M$45,MATCH(L289,ฐาน!$K$4:$K$45,0),4),"")</f>
        <v/>
      </c>
      <c r="N289" s="310" t="str">
        <f>IF(I289&lt;&gt;"",INDEX(ฐาน!$A$4:$F$9,MATCH(I289,ฐาน!$A$4:$A$9,0),IF(J289&gt;=INDEX(ฐาน!$A$4:$F$9,MATCH(I289,ฐาน!$A$4:$A$9,0),3),6,5)),"")</f>
        <v/>
      </c>
      <c r="O289" s="311" t="str">
        <f>IF(I289&lt;&gt;"",IF(J289&gt;=INDEX(ฐาน!$A$4:$G$9,MATCH(I289,ฐาน!$A$4:$A$9,0),4),INDEX(ฐาน!$A$4:$G$9,MATCH(I289,ฐาน!$A$4:$A$9,0),7),INDEX(ฐาน!$A$4:$G$9,MATCH(I289,ฐาน!$A$4:$A$9,0),4)),"")</f>
        <v/>
      </c>
      <c r="P289" s="312">
        <f>IF(M289&lt;&gt;ฐาน!$M$45,IF(L289&lt;&gt;"",($L289*$N289/100),0),0)</f>
        <v>0</v>
      </c>
      <c r="Q289" s="311">
        <f>IF(M289&lt;&gt;ฐาน!$M$45,IF(L289&lt;&gt;"",ROUNDUP(($L289*$N289/100),-1),0),0)</f>
        <v>0</v>
      </c>
      <c r="R289" s="311">
        <f t="shared" si="8"/>
        <v>0</v>
      </c>
      <c r="S289" s="313">
        <f t="shared" si="9"/>
        <v>0</v>
      </c>
      <c r="T289" s="314">
        <f>IF(M289&lt;&gt;ฐาน!$M$45,IF(S289&lt;&gt;"",S289+R289,0),0)</f>
        <v>0</v>
      </c>
      <c r="U289" s="311">
        <f>IF(M289&lt;&gt;ฐาน!$M$45,IF(S289=0,J289+T289,O289),J289)</f>
        <v>0</v>
      </c>
      <c r="V289" s="98"/>
    </row>
    <row r="290" spans="1:22" x14ac:dyDescent="0.35">
      <c r="A290" s="93">
        <v>282</v>
      </c>
      <c r="B290" s="84"/>
      <c r="C290" s="86"/>
      <c r="D290" s="91"/>
      <c r="E290" s="89"/>
      <c r="F290" s="88"/>
      <c r="G290" s="91"/>
      <c r="H290" s="91"/>
      <c r="I290" s="88"/>
      <c r="J290" s="92"/>
      <c r="K290" s="212"/>
      <c r="L290" s="308" t="str">
        <f>IF(K290&lt;&gt;"",INDEX(ฐาน!$J$4:$M$44,MATCH(INT(K290),ฐาน!$J$4:$J$44,0),2),"")</f>
        <v/>
      </c>
      <c r="M290" s="309" t="str">
        <f>IF(L290&lt;&gt;"",INDEX(ฐาน!$J$4:$M$45,MATCH(L290,ฐาน!$K$4:$K$45,0),4),"")</f>
        <v/>
      </c>
      <c r="N290" s="310" t="str">
        <f>IF(I290&lt;&gt;"",INDEX(ฐาน!$A$4:$F$9,MATCH(I290,ฐาน!$A$4:$A$9,0),IF(J290&gt;=INDEX(ฐาน!$A$4:$F$9,MATCH(I290,ฐาน!$A$4:$A$9,0),3),6,5)),"")</f>
        <v/>
      </c>
      <c r="O290" s="311" t="str">
        <f>IF(I290&lt;&gt;"",IF(J290&gt;=INDEX(ฐาน!$A$4:$G$9,MATCH(I290,ฐาน!$A$4:$A$9,0),4),INDEX(ฐาน!$A$4:$G$9,MATCH(I290,ฐาน!$A$4:$A$9,0),7),INDEX(ฐาน!$A$4:$G$9,MATCH(I290,ฐาน!$A$4:$A$9,0),4)),"")</f>
        <v/>
      </c>
      <c r="P290" s="312">
        <f>IF(M290&lt;&gt;ฐาน!$M$45,IF(L290&lt;&gt;"",($L290*$N290/100),0),0)</f>
        <v>0</v>
      </c>
      <c r="Q290" s="311">
        <f>IF(M290&lt;&gt;ฐาน!$M$45,IF(L290&lt;&gt;"",ROUNDUP(($L290*$N290/100),-1),0),0)</f>
        <v>0</v>
      </c>
      <c r="R290" s="311">
        <f t="shared" si="8"/>
        <v>0</v>
      </c>
      <c r="S290" s="313">
        <f t="shared" si="9"/>
        <v>0</v>
      </c>
      <c r="T290" s="314">
        <f>IF(M290&lt;&gt;ฐาน!$M$45,IF(S290&lt;&gt;"",S290+R290,0),0)</f>
        <v>0</v>
      </c>
      <c r="U290" s="311">
        <f>IF(M290&lt;&gt;ฐาน!$M$45,IF(S290=0,J290+T290,O290),J290)</f>
        <v>0</v>
      </c>
      <c r="V290" s="98"/>
    </row>
    <row r="291" spans="1:22" x14ac:dyDescent="0.35">
      <c r="A291" s="93">
        <v>283</v>
      </c>
      <c r="B291" s="84"/>
      <c r="C291" s="86"/>
      <c r="D291" s="175"/>
      <c r="E291" s="89"/>
      <c r="F291" s="88"/>
      <c r="G291" s="91"/>
      <c r="H291" s="175"/>
      <c r="I291" s="88"/>
      <c r="J291" s="176"/>
      <c r="K291" s="212"/>
      <c r="L291" s="308" t="str">
        <f>IF(K291&lt;&gt;"",INDEX(ฐาน!$J$4:$M$44,MATCH(INT(K291),ฐาน!$J$4:$J$44,0),2),"")</f>
        <v/>
      </c>
      <c r="M291" s="309" t="str">
        <f>IF(L291&lt;&gt;"",INDEX(ฐาน!$J$4:$M$45,MATCH(L291,ฐาน!$K$4:$K$45,0),4),"")</f>
        <v/>
      </c>
      <c r="N291" s="310" t="str">
        <f>IF(I291&lt;&gt;"",INDEX(ฐาน!$A$4:$F$9,MATCH(I291,ฐาน!$A$4:$A$9,0),IF(J291&gt;=INDEX(ฐาน!$A$4:$F$9,MATCH(I291,ฐาน!$A$4:$A$9,0),3),6,5)),"")</f>
        <v/>
      </c>
      <c r="O291" s="311" t="str">
        <f>IF(I291&lt;&gt;"",IF(J291&gt;=INDEX(ฐาน!$A$4:$G$9,MATCH(I291,ฐาน!$A$4:$A$9,0),4),INDEX(ฐาน!$A$4:$G$9,MATCH(I291,ฐาน!$A$4:$A$9,0),7),INDEX(ฐาน!$A$4:$G$9,MATCH(I291,ฐาน!$A$4:$A$9,0),4)),"")</f>
        <v/>
      </c>
      <c r="P291" s="312">
        <f>IF(M291&lt;&gt;ฐาน!$M$45,IF(L291&lt;&gt;"",($L291*$N291/100),0),0)</f>
        <v>0</v>
      </c>
      <c r="Q291" s="311">
        <f>IF(M291&lt;&gt;ฐาน!$M$45,IF(L291&lt;&gt;"",ROUNDUP(($L291*$N291/100),-1),0),0)</f>
        <v>0</v>
      </c>
      <c r="R291" s="311">
        <f t="shared" si="8"/>
        <v>0</v>
      </c>
      <c r="S291" s="313">
        <f t="shared" si="9"/>
        <v>0</v>
      </c>
      <c r="T291" s="314">
        <f>IF(M291&lt;&gt;ฐาน!$M$45,IF(S291&lt;&gt;"",S291+R291,0),0)</f>
        <v>0</v>
      </c>
      <c r="U291" s="311">
        <f>IF(M291&lt;&gt;ฐาน!$M$45,IF(S291=0,J291+T291,O291),J291)</f>
        <v>0</v>
      </c>
      <c r="V291" s="98"/>
    </row>
    <row r="292" spans="1:22" x14ac:dyDescent="0.35">
      <c r="A292" s="93">
        <v>284</v>
      </c>
      <c r="B292" s="84"/>
      <c r="C292" s="86"/>
      <c r="D292" s="91"/>
      <c r="E292" s="89"/>
      <c r="F292" s="88"/>
      <c r="G292" s="91"/>
      <c r="H292" s="91"/>
      <c r="I292" s="88"/>
      <c r="J292" s="92"/>
      <c r="K292" s="212"/>
      <c r="L292" s="308" t="str">
        <f>IF(K292&lt;&gt;"",INDEX(ฐาน!$J$4:$M$44,MATCH(INT(K292),ฐาน!$J$4:$J$44,0),2),"")</f>
        <v/>
      </c>
      <c r="M292" s="309" t="str">
        <f>IF(L292&lt;&gt;"",INDEX(ฐาน!$J$4:$M$45,MATCH(L292,ฐาน!$K$4:$K$45,0),4),"")</f>
        <v/>
      </c>
      <c r="N292" s="310" t="str">
        <f>IF(I292&lt;&gt;"",INDEX(ฐาน!$A$4:$F$9,MATCH(I292,ฐาน!$A$4:$A$9,0),IF(J292&gt;=INDEX(ฐาน!$A$4:$F$9,MATCH(I292,ฐาน!$A$4:$A$9,0),3),6,5)),"")</f>
        <v/>
      </c>
      <c r="O292" s="311" t="str">
        <f>IF(I292&lt;&gt;"",IF(J292&gt;=INDEX(ฐาน!$A$4:$G$9,MATCH(I292,ฐาน!$A$4:$A$9,0),4),INDEX(ฐาน!$A$4:$G$9,MATCH(I292,ฐาน!$A$4:$A$9,0),7),INDEX(ฐาน!$A$4:$G$9,MATCH(I292,ฐาน!$A$4:$A$9,0),4)),"")</f>
        <v/>
      </c>
      <c r="P292" s="312">
        <f>IF(M292&lt;&gt;ฐาน!$M$45,IF(L292&lt;&gt;"",($L292*$N292/100),0),0)</f>
        <v>0</v>
      </c>
      <c r="Q292" s="311">
        <f>IF(M292&lt;&gt;ฐาน!$M$45,IF(L292&lt;&gt;"",ROUNDUP(($L292*$N292/100),-1),0),0)</f>
        <v>0</v>
      </c>
      <c r="R292" s="311">
        <f t="shared" si="8"/>
        <v>0</v>
      </c>
      <c r="S292" s="313">
        <f t="shared" si="9"/>
        <v>0</v>
      </c>
      <c r="T292" s="314">
        <f>IF(M292&lt;&gt;ฐาน!$M$45,IF(S292&lt;&gt;"",S292+R292,0),0)</f>
        <v>0</v>
      </c>
      <c r="U292" s="311">
        <f>IF(M292&lt;&gt;ฐาน!$M$45,IF(S292=0,J292+T292,O292),J292)</f>
        <v>0</v>
      </c>
      <c r="V292" s="98"/>
    </row>
    <row r="293" spans="1:22" x14ac:dyDescent="0.35">
      <c r="A293" s="93">
        <v>285</v>
      </c>
      <c r="B293" s="84"/>
      <c r="C293" s="86"/>
      <c r="D293" s="91"/>
      <c r="E293" s="89"/>
      <c r="F293" s="88"/>
      <c r="G293" s="91"/>
      <c r="H293" s="91"/>
      <c r="I293" s="88"/>
      <c r="J293" s="92"/>
      <c r="K293" s="212"/>
      <c r="L293" s="308" t="str">
        <f>IF(K293&lt;&gt;"",INDEX(ฐาน!$J$4:$M$44,MATCH(INT(K293),ฐาน!$J$4:$J$44,0),2),"")</f>
        <v/>
      </c>
      <c r="M293" s="309" t="str">
        <f>IF(L293&lt;&gt;"",INDEX(ฐาน!$J$4:$M$45,MATCH(L293,ฐาน!$K$4:$K$45,0),4),"")</f>
        <v/>
      </c>
      <c r="N293" s="310" t="str">
        <f>IF(I293&lt;&gt;"",INDEX(ฐาน!$A$4:$F$9,MATCH(I293,ฐาน!$A$4:$A$9,0),IF(J293&gt;=INDEX(ฐาน!$A$4:$F$9,MATCH(I293,ฐาน!$A$4:$A$9,0),3),6,5)),"")</f>
        <v/>
      </c>
      <c r="O293" s="311" t="str">
        <f>IF(I293&lt;&gt;"",IF(J293&gt;=INDEX(ฐาน!$A$4:$G$9,MATCH(I293,ฐาน!$A$4:$A$9,0),4),INDEX(ฐาน!$A$4:$G$9,MATCH(I293,ฐาน!$A$4:$A$9,0),7),INDEX(ฐาน!$A$4:$G$9,MATCH(I293,ฐาน!$A$4:$A$9,0),4)),"")</f>
        <v/>
      </c>
      <c r="P293" s="312">
        <f>IF(M293&lt;&gt;ฐาน!$M$45,IF(L293&lt;&gt;"",($L293*$N293/100),0),0)</f>
        <v>0</v>
      </c>
      <c r="Q293" s="311">
        <f>IF(M293&lt;&gt;ฐาน!$M$45,IF(L293&lt;&gt;"",ROUNDUP(($L293*$N293/100),-1),0),0)</f>
        <v>0</v>
      </c>
      <c r="R293" s="311">
        <f t="shared" si="8"/>
        <v>0</v>
      </c>
      <c r="S293" s="313">
        <f t="shared" si="9"/>
        <v>0</v>
      </c>
      <c r="T293" s="314">
        <f>IF(M293&lt;&gt;ฐาน!$M$45,IF(S293&lt;&gt;"",S293+R293,0),0)</f>
        <v>0</v>
      </c>
      <c r="U293" s="311">
        <f>IF(M293&lt;&gt;ฐาน!$M$45,IF(S293=0,J293+T293,O293),J293)</f>
        <v>0</v>
      </c>
      <c r="V293" s="98"/>
    </row>
    <row r="294" spans="1:22" x14ac:dyDescent="0.35">
      <c r="A294" s="93">
        <v>286</v>
      </c>
      <c r="B294" s="84"/>
      <c r="C294" s="86"/>
      <c r="D294" s="91"/>
      <c r="E294" s="89"/>
      <c r="F294" s="88"/>
      <c r="G294" s="91"/>
      <c r="H294" s="91"/>
      <c r="I294" s="88"/>
      <c r="J294" s="92"/>
      <c r="K294" s="212"/>
      <c r="L294" s="308" t="str">
        <f>IF(K294&lt;&gt;"",INDEX(ฐาน!$J$4:$M$44,MATCH(INT(K294),ฐาน!$J$4:$J$44,0),2),"")</f>
        <v/>
      </c>
      <c r="M294" s="309" t="str">
        <f>IF(L294&lt;&gt;"",INDEX(ฐาน!$J$4:$M$45,MATCH(L294,ฐาน!$K$4:$K$45,0),4),"")</f>
        <v/>
      </c>
      <c r="N294" s="310" t="str">
        <f>IF(I294&lt;&gt;"",INDEX(ฐาน!$A$4:$F$9,MATCH(I294,ฐาน!$A$4:$A$9,0),IF(J294&gt;=INDEX(ฐาน!$A$4:$F$9,MATCH(I294,ฐาน!$A$4:$A$9,0),3),6,5)),"")</f>
        <v/>
      </c>
      <c r="O294" s="311" t="str">
        <f>IF(I294&lt;&gt;"",IF(J294&gt;=INDEX(ฐาน!$A$4:$G$9,MATCH(I294,ฐาน!$A$4:$A$9,0),4),INDEX(ฐาน!$A$4:$G$9,MATCH(I294,ฐาน!$A$4:$A$9,0),7),INDEX(ฐาน!$A$4:$G$9,MATCH(I294,ฐาน!$A$4:$A$9,0),4)),"")</f>
        <v/>
      </c>
      <c r="P294" s="312">
        <f>IF(M294&lt;&gt;ฐาน!$M$45,IF(L294&lt;&gt;"",($L294*$N294/100),0),0)</f>
        <v>0</v>
      </c>
      <c r="Q294" s="311">
        <f>IF(M294&lt;&gt;ฐาน!$M$45,IF(L294&lt;&gt;"",ROUNDUP(($L294*$N294/100),-1),0),0)</f>
        <v>0</v>
      </c>
      <c r="R294" s="311">
        <f t="shared" si="8"/>
        <v>0</v>
      </c>
      <c r="S294" s="313">
        <f t="shared" si="9"/>
        <v>0</v>
      </c>
      <c r="T294" s="314">
        <f>IF(M294&lt;&gt;ฐาน!$M$45,IF(S294&lt;&gt;"",S294+R294,0),0)</f>
        <v>0</v>
      </c>
      <c r="U294" s="311">
        <f>IF(M294&lt;&gt;ฐาน!$M$45,IF(S294=0,J294+T294,O294),J294)</f>
        <v>0</v>
      </c>
      <c r="V294" s="98"/>
    </row>
    <row r="295" spans="1:22" x14ac:dyDescent="0.35">
      <c r="A295" s="93">
        <v>287</v>
      </c>
      <c r="B295" s="84"/>
      <c r="C295" s="86"/>
      <c r="D295" s="91"/>
      <c r="E295" s="89"/>
      <c r="F295" s="88"/>
      <c r="G295" s="91"/>
      <c r="H295" s="91"/>
      <c r="I295" s="88"/>
      <c r="J295" s="92"/>
      <c r="K295" s="212"/>
      <c r="L295" s="308" t="str">
        <f>IF(K295&lt;&gt;"",INDEX(ฐาน!$J$4:$M$44,MATCH(INT(K295),ฐาน!$J$4:$J$44,0),2),"")</f>
        <v/>
      </c>
      <c r="M295" s="309" t="str">
        <f>IF(L295&lt;&gt;"",INDEX(ฐาน!$J$4:$M$45,MATCH(L295,ฐาน!$K$4:$K$45,0),4),"")</f>
        <v/>
      </c>
      <c r="N295" s="310" t="str">
        <f>IF(I295&lt;&gt;"",INDEX(ฐาน!$A$4:$F$9,MATCH(I295,ฐาน!$A$4:$A$9,0),IF(J295&gt;=INDEX(ฐาน!$A$4:$F$9,MATCH(I295,ฐาน!$A$4:$A$9,0),3),6,5)),"")</f>
        <v/>
      </c>
      <c r="O295" s="311" t="str">
        <f>IF(I295&lt;&gt;"",IF(J295&gt;=INDEX(ฐาน!$A$4:$G$9,MATCH(I295,ฐาน!$A$4:$A$9,0),4),INDEX(ฐาน!$A$4:$G$9,MATCH(I295,ฐาน!$A$4:$A$9,0),7),INDEX(ฐาน!$A$4:$G$9,MATCH(I295,ฐาน!$A$4:$A$9,0),4)),"")</f>
        <v/>
      </c>
      <c r="P295" s="312">
        <f>IF(M295&lt;&gt;ฐาน!$M$45,IF(L295&lt;&gt;"",($L295*$N295/100),0),0)</f>
        <v>0</v>
      </c>
      <c r="Q295" s="311">
        <f>IF(M295&lt;&gt;ฐาน!$M$45,IF(L295&lt;&gt;"",ROUNDUP(($L295*$N295/100),-1),0),0)</f>
        <v>0</v>
      </c>
      <c r="R295" s="311">
        <f t="shared" si="8"/>
        <v>0</v>
      </c>
      <c r="S295" s="313">
        <f t="shared" si="9"/>
        <v>0</v>
      </c>
      <c r="T295" s="314">
        <f>IF(M295&lt;&gt;ฐาน!$M$45,IF(S295&lt;&gt;"",S295+R295,0),0)</f>
        <v>0</v>
      </c>
      <c r="U295" s="311">
        <f>IF(M295&lt;&gt;ฐาน!$M$45,IF(S295=0,J295+T295,O295),J295)</f>
        <v>0</v>
      </c>
      <c r="V295" s="98"/>
    </row>
    <row r="296" spans="1:22" x14ac:dyDescent="0.35">
      <c r="A296" s="93">
        <v>288</v>
      </c>
      <c r="B296" s="84"/>
      <c r="C296" s="86"/>
      <c r="D296" s="91"/>
      <c r="E296" s="89"/>
      <c r="F296" s="88"/>
      <c r="G296" s="91"/>
      <c r="H296" s="91"/>
      <c r="I296" s="88"/>
      <c r="J296" s="92"/>
      <c r="K296" s="212"/>
      <c r="L296" s="308" t="str">
        <f>IF(K296&lt;&gt;"",INDEX(ฐาน!$J$4:$M$44,MATCH(INT(K296),ฐาน!$J$4:$J$44,0),2),"")</f>
        <v/>
      </c>
      <c r="M296" s="309" t="str">
        <f>IF(L296&lt;&gt;"",INDEX(ฐาน!$J$4:$M$45,MATCH(L296,ฐาน!$K$4:$K$45,0),4),"")</f>
        <v/>
      </c>
      <c r="N296" s="310" t="str">
        <f>IF(I296&lt;&gt;"",INDEX(ฐาน!$A$4:$F$9,MATCH(I296,ฐาน!$A$4:$A$9,0),IF(J296&gt;=INDEX(ฐาน!$A$4:$F$9,MATCH(I296,ฐาน!$A$4:$A$9,0),3),6,5)),"")</f>
        <v/>
      </c>
      <c r="O296" s="311" t="str">
        <f>IF(I296&lt;&gt;"",IF(J296&gt;=INDEX(ฐาน!$A$4:$G$9,MATCH(I296,ฐาน!$A$4:$A$9,0),4),INDEX(ฐาน!$A$4:$G$9,MATCH(I296,ฐาน!$A$4:$A$9,0),7),INDEX(ฐาน!$A$4:$G$9,MATCH(I296,ฐาน!$A$4:$A$9,0),4)),"")</f>
        <v/>
      </c>
      <c r="P296" s="312">
        <f>IF(M296&lt;&gt;ฐาน!$M$45,IF(L296&lt;&gt;"",($L296*$N296/100),0),0)</f>
        <v>0</v>
      </c>
      <c r="Q296" s="311">
        <f>IF(M296&lt;&gt;ฐาน!$M$45,IF(L296&lt;&gt;"",ROUNDUP(($L296*$N296/100),-1),0),0)</f>
        <v>0</v>
      </c>
      <c r="R296" s="311">
        <f t="shared" si="8"/>
        <v>0</v>
      </c>
      <c r="S296" s="313">
        <f t="shared" si="9"/>
        <v>0</v>
      </c>
      <c r="T296" s="314">
        <f>IF(M296&lt;&gt;ฐาน!$M$45,IF(S296&lt;&gt;"",S296+R296,0),0)</f>
        <v>0</v>
      </c>
      <c r="U296" s="311">
        <f>IF(M296&lt;&gt;ฐาน!$M$45,IF(S296=0,J296+T296,O296),J296)</f>
        <v>0</v>
      </c>
      <c r="V296" s="98"/>
    </row>
    <row r="297" spans="1:22" x14ac:dyDescent="0.35">
      <c r="A297" s="93">
        <v>289</v>
      </c>
      <c r="B297" s="84"/>
      <c r="C297" s="86"/>
      <c r="D297" s="91"/>
      <c r="E297" s="89"/>
      <c r="F297" s="88"/>
      <c r="G297" s="91"/>
      <c r="H297" s="91"/>
      <c r="I297" s="88"/>
      <c r="J297" s="92"/>
      <c r="K297" s="212"/>
      <c r="L297" s="308" t="str">
        <f>IF(K297&lt;&gt;"",INDEX(ฐาน!$J$4:$M$44,MATCH(INT(K297),ฐาน!$J$4:$J$44,0),2),"")</f>
        <v/>
      </c>
      <c r="M297" s="309" t="str">
        <f>IF(L297&lt;&gt;"",INDEX(ฐาน!$J$4:$M$45,MATCH(L297,ฐาน!$K$4:$K$45,0),4),"")</f>
        <v/>
      </c>
      <c r="N297" s="310" t="str">
        <f>IF(I297&lt;&gt;"",INDEX(ฐาน!$A$4:$F$9,MATCH(I297,ฐาน!$A$4:$A$9,0),IF(J297&gt;=INDEX(ฐาน!$A$4:$F$9,MATCH(I297,ฐาน!$A$4:$A$9,0),3),6,5)),"")</f>
        <v/>
      </c>
      <c r="O297" s="311" t="str">
        <f>IF(I297&lt;&gt;"",IF(J297&gt;=INDEX(ฐาน!$A$4:$G$9,MATCH(I297,ฐาน!$A$4:$A$9,0),4),INDEX(ฐาน!$A$4:$G$9,MATCH(I297,ฐาน!$A$4:$A$9,0),7),INDEX(ฐาน!$A$4:$G$9,MATCH(I297,ฐาน!$A$4:$A$9,0),4)),"")</f>
        <v/>
      </c>
      <c r="P297" s="312">
        <f>IF(M297&lt;&gt;ฐาน!$M$45,IF(L297&lt;&gt;"",($L297*$N297/100),0),0)</f>
        <v>0</v>
      </c>
      <c r="Q297" s="311">
        <f>IF(M297&lt;&gt;ฐาน!$M$45,IF(L297&lt;&gt;"",ROUNDUP(($L297*$N297/100),-1),0),0)</f>
        <v>0</v>
      </c>
      <c r="R297" s="311">
        <f t="shared" si="8"/>
        <v>0</v>
      </c>
      <c r="S297" s="313">
        <f t="shared" si="9"/>
        <v>0</v>
      </c>
      <c r="T297" s="314">
        <f>IF(M297&lt;&gt;ฐาน!$M$45,IF(S297&lt;&gt;"",S297+R297,0),0)</f>
        <v>0</v>
      </c>
      <c r="U297" s="311">
        <f>IF(M297&lt;&gt;ฐาน!$M$45,IF(S297=0,J297+T297,O297),J297)</f>
        <v>0</v>
      </c>
      <c r="V297" s="98"/>
    </row>
    <row r="298" spans="1:22" x14ac:dyDescent="0.35">
      <c r="A298" s="93">
        <v>290</v>
      </c>
      <c r="B298" s="84"/>
      <c r="C298" s="86"/>
      <c r="D298" s="91"/>
      <c r="E298" s="89"/>
      <c r="F298" s="88"/>
      <c r="G298" s="91"/>
      <c r="H298" s="91"/>
      <c r="I298" s="88"/>
      <c r="J298" s="92"/>
      <c r="K298" s="212"/>
      <c r="L298" s="308" t="str">
        <f>IF(K298&lt;&gt;"",INDEX(ฐาน!$J$4:$M$44,MATCH(INT(K298),ฐาน!$J$4:$J$44,0),2),"")</f>
        <v/>
      </c>
      <c r="M298" s="309" t="str">
        <f>IF(L298&lt;&gt;"",INDEX(ฐาน!$J$4:$M$45,MATCH(L298,ฐาน!$K$4:$K$45,0),4),"")</f>
        <v/>
      </c>
      <c r="N298" s="310" t="str">
        <f>IF(I298&lt;&gt;"",INDEX(ฐาน!$A$4:$F$9,MATCH(I298,ฐาน!$A$4:$A$9,0),IF(J298&gt;=INDEX(ฐาน!$A$4:$F$9,MATCH(I298,ฐาน!$A$4:$A$9,0),3),6,5)),"")</f>
        <v/>
      </c>
      <c r="O298" s="311" t="str">
        <f>IF(I298&lt;&gt;"",IF(J298&gt;=INDEX(ฐาน!$A$4:$G$9,MATCH(I298,ฐาน!$A$4:$A$9,0),4),INDEX(ฐาน!$A$4:$G$9,MATCH(I298,ฐาน!$A$4:$A$9,0),7),INDEX(ฐาน!$A$4:$G$9,MATCH(I298,ฐาน!$A$4:$A$9,0),4)),"")</f>
        <v/>
      </c>
      <c r="P298" s="312">
        <f>IF(M298&lt;&gt;ฐาน!$M$45,IF(L298&lt;&gt;"",($L298*$N298/100),0),0)</f>
        <v>0</v>
      </c>
      <c r="Q298" s="311">
        <f>IF(M298&lt;&gt;ฐาน!$M$45,IF(L298&lt;&gt;"",ROUNDUP(($L298*$N298/100),-1),0),0)</f>
        <v>0</v>
      </c>
      <c r="R298" s="311">
        <f t="shared" si="8"/>
        <v>0</v>
      </c>
      <c r="S298" s="313">
        <f t="shared" si="9"/>
        <v>0</v>
      </c>
      <c r="T298" s="314">
        <f>IF(M298&lt;&gt;ฐาน!$M$45,IF(S298&lt;&gt;"",S298+R298,0),0)</f>
        <v>0</v>
      </c>
      <c r="U298" s="311">
        <f>IF(M298&lt;&gt;ฐาน!$M$45,IF(S298=0,J298+T298,O298),J298)</f>
        <v>0</v>
      </c>
      <c r="V298" s="98"/>
    </row>
    <row r="299" spans="1:22" x14ac:dyDescent="0.35">
      <c r="A299" s="93">
        <v>291</v>
      </c>
      <c r="B299" s="84"/>
      <c r="C299" s="86"/>
      <c r="D299" s="91"/>
      <c r="E299" s="89"/>
      <c r="F299" s="88"/>
      <c r="G299" s="91"/>
      <c r="H299" s="91"/>
      <c r="I299" s="88"/>
      <c r="J299" s="92"/>
      <c r="K299" s="212"/>
      <c r="L299" s="308" t="str">
        <f>IF(K299&lt;&gt;"",INDEX(ฐาน!$J$4:$M$44,MATCH(INT(K299),ฐาน!$J$4:$J$44,0),2),"")</f>
        <v/>
      </c>
      <c r="M299" s="309" t="str">
        <f>IF(L299&lt;&gt;"",INDEX(ฐาน!$J$4:$M$45,MATCH(L299,ฐาน!$K$4:$K$45,0),4),"")</f>
        <v/>
      </c>
      <c r="N299" s="310" t="str">
        <f>IF(I299&lt;&gt;"",INDEX(ฐาน!$A$4:$F$9,MATCH(I299,ฐาน!$A$4:$A$9,0),IF(J299&gt;=INDEX(ฐาน!$A$4:$F$9,MATCH(I299,ฐาน!$A$4:$A$9,0),3),6,5)),"")</f>
        <v/>
      </c>
      <c r="O299" s="311" t="str">
        <f>IF(I299&lt;&gt;"",IF(J299&gt;=INDEX(ฐาน!$A$4:$G$9,MATCH(I299,ฐาน!$A$4:$A$9,0),4),INDEX(ฐาน!$A$4:$G$9,MATCH(I299,ฐาน!$A$4:$A$9,0),7),INDEX(ฐาน!$A$4:$G$9,MATCH(I299,ฐาน!$A$4:$A$9,0),4)),"")</f>
        <v/>
      </c>
      <c r="P299" s="312">
        <f>IF(M299&lt;&gt;ฐาน!$M$45,IF(L299&lt;&gt;"",($L299*$N299/100),0),0)</f>
        <v>0</v>
      </c>
      <c r="Q299" s="311">
        <f>IF(M299&lt;&gt;ฐาน!$M$45,IF(L299&lt;&gt;"",ROUNDUP(($L299*$N299/100),-1),0),0)</f>
        <v>0</v>
      </c>
      <c r="R299" s="311">
        <f t="shared" si="8"/>
        <v>0</v>
      </c>
      <c r="S299" s="313">
        <f t="shared" si="9"/>
        <v>0</v>
      </c>
      <c r="T299" s="314">
        <f>IF(M299&lt;&gt;ฐาน!$M$45,IF(S299&lt;&gt;"",S299+R299,0),0)</f>
        <v>0</v>
      </c>
      <c r="U299" s="311">
        <f>IF(M299&lt;&gt;ฐาน!$M$45,IF(S299=0,J299+T299,O299),J299)</f>
        <v>0</v>
      </c>
      <c r="V299" s="98"/>
    </row>
    <row r="300" spans="1:22" x14ac:dyDescent="0.35">
      <c r="A300" s="93">
        <v>292</v>
      </c>
      <c r="B300" s="84"/>
      <c r="C300" s="86"/>
      <c r="D300" s="91"/>
      <c r="E300" s="89"/>
      <c r="F300" s="88"/>
      <c r="G300" s="91"/>
      <c r="H300" s="91"/>
      <c r="I300" s="88"/>
      <c r="J300" s="92"/>
      <c r="K300" s="212"/>
      <c r="L300" s="308" t="str">
        <f>IF(K300&lt;&gt;"",INDEX(ฐาน!$J$4:$M$44,MATCH(INT(K300),ฐาน!$J$4:$J$44,0),2),"")</f>
        <v/>
      </c>
      <c r="M300" s="309" t="str">
        <f>IF(L300&lt;&gt;"",INDEX(ฐาน!$J$4:$M$45,MATCH(L300,ฐาน!$K$4:$K$45,0),4),"")</f>
        <v/>
      </c>
      <c r="N300" s="310" t="str">
        <f>IF(I300&lt;&gt;"",INDEX(ฐาน!$A$4:$F$9,MATCH(I300,ฐาน!$A$4:$A$9,0),IF(J300&gt;=INDEX(ฐาน!$A$4:$F$9,MATCH(I300,ฐาน!$A$4:$A$9,0),3),6,5)),"")</f>
        <v/>
      </c>
      <c r="O300" s="311" t="str">
        <f>IF(I300&lt;&gt;"",IF(J300&gt;=INDEX(ฐาน!$A$4:$G$9,MATCH(I300,ฐาน!$A$4:$A$9,0),4),INDEX(ฐาน!$A$4:$G$9,MATCH(I300,ฐาน!$A$4:$A$9,0),7),INDEX(ฐาน!$A$4:$G$9,MATCH(I300,ฐาน!$A$4:$A$9,0),4)),"")</f>
        <v/>
      </c>
      <c r="P300" s="312">
        <f>IF(M300&lt;&gt;ฐาน!$M$45,IF(L300&lt;&gt;"",($L300*$N300/100),0),0)</f>
        <v>0</v>
      </c>
      <c r="Q300" s="311">
        <f>IF(M300&lt;&gt;ฐาน!$M$45,IF(L300&lt;&gt;"",ROUNDUP(($L300*$N300/100),-1),0),0)</f>
        <v>0</v>
      </c>
      <c r="R300" s="311">
        <f t="shared" si="8"/>
        <v>0</v>
      </c>
      <c r="S300" s="313">
        <f t="shared" si="9"/>
        <v>0</v>
      </c>
      <c r="T300" s="314">
        <f>IF(M300&lt;&gt;ฐาน!$M$45,IF(S300&lt;&gt;"",S300+R300,0),0)</f>
        <v>0</v>
      </c>
      <c r="U300" s="311">
        <f>IF(M300&lt;&gt;ฐาน!$M$45,IF(S300=0,J300+T300,O300),J300)</f>
        <v>0</v>
      </c>
      <c r="V300" s="98"/>
    </row>
    <row r="301" spans="1:22" x14ac:dyDescent="0.35">
      <c r="A301" s="93">
        <v>293</v>
      </c>
      <c r="B301" s="97"/>
      <c r="C301" s="98"/>
      <c r="D301" s="91"/>
      <c r="E301" s="89"/>
      <c r="F301" s="88"/>
      <c r="G301" s="95"/>
      <c r="H301" s="91"/>
      <c r="I301" s="99"/>
      <c r="J301" s="92"/>
      <c r="K301" s="212"/>
      <c r="L301" s="308" t="str">
        <f>IF(K301&lt;&gt;"",INDEX(ฐาน!$J$4:$M$44,MATCH(INT(K301),ฐาน!$J$4:$J$44,0),2),"")</f>
        <v/>
      </c>
      <c r="M301" s="309" t="str">
        <f>IF(L301&lt;&gt;"",INDEX(ฐาน!$J$4:$M$45,MATCH(L301,ฐาน!$K$4:$K$45,0),4),"")</f>
        <v/>
      </c>
      <c r="N301" s="310" t="str">
        <f>IF(I301&lt;&gt;"",INDEX(ฐาน!$A$4:$F$9,MATCH(I301,ฐาน!$A$4:$A$9,0),IF(J301&gt;=INDEX(ฐาน!$A$4:$F$9,MATCH(I301,ฐาน!$A$4:$A$9,0),3),6,5)),"")</f>
        <v/>
      </c>
      <c r="O301" s="311" t="str">
        <f>IF(I301&lt;&gt;"",IF(J301&gt;=INDEX(ฐาน!$A$4:$G$9,MATCH(I301,ฐาน!$A$4:$A$9,0),4),INDEX(ฐาน!$A$4:$G$9,MATCH(I301,ฐาน!$A$4:$A$9,0),7),INDEX(ฐาน!$A$4:$G$9,MATCH(I301,ฐาน!$A$4:$A$9,0),4)),"")</f>
        <v/>
      </c>
      <c r="P301" s="312">
        <f>IF(M301&lt;&gt;ฐาน!$M$45,IF(L301&lt;&gt;"",($L301*$N301/100),0),0)</f>
        <v>0</v>
      </c>
      <c r="Q301" s="311">
        <f>IF(M301&lt;&gt;ฐาน!$M$45,IF(L301&lt;&gt;"",ROUNDUP(($L301*$N301/100),-1),0),0)</f>
        <v>0</v>
      </c>
      <c r="R301" s="311">
        <f t="shared" si="8"/>
        <v>0</v>
      </c>
      <c r="S301" s="313">
        <f t="shared" si="9"/>
        <v>0</v>
      </c>
      <c r="T301" s="314">
        <f>IF(M301&lt;&gt;ฐาน!$M$45,IF(S301&lt;&gt;"",S301+R301,0),0)</f>
        <v>0</v>
      </c>
      <c r="U301" s="311">
        <f>IF(M301&lt;&gt;ฐาน!$M$45,IF(S301=0,J301+T301,O301),J301)</f>
        <v>0</v>
      </c>
      <c r="V301" s="98"/>
    </row>
    <row r="302" spans="1:22" x14ac:dyDescent="0.35">
      <c r="A302" s="93">
        <v>294</v>
      </c>
      <c r="B302" s="84"/>
      <c r="C302" s="86"/>
      <c r="D302" s="91"/>
      <c r="E302" s="89"/>
      <c r="F302" s="88"/>
      <c r="G302" s="95"/>
      <c r="H302" s="91"/>
      <c r="I302" s="88"/>
      <c r="J302" s="92"/>
      <c r="K302" s="212"/>
      <c r="L302" s="308" t="str">
        <f>IF(K302&lt;&gt;"",INDEX(ฐาน!$J$4:$M$44,MATCH(INT(K302),ฐาน!$J$4:$J$44,0),2),"")</f>
        <v/>
      </c>
      <c r="M302" s="309" t="str">
        <f>IF(L302&lt;&gt;"",INDEX(ฐาน!$J$4:$M$45,MATCH(L302,ฐาน!$K$4:$K$45,0),4),"")</f>
        <v/>
      </c>
      <c r="N302" s="310" t="str">
        <f>IF(I302&lt;&gt;"",INDEX(ฐาน!$A$4:$F$9,MATCH(I302,ฐาน!$A$4:$A$9,0),IF(J302&gt;=INDEX(ฐาน!$A$4:$F$9,MATCH(I302,ฐาน!$A$4:$A$9,0),3),6,5)),"")</f>
        <v/>
      </c>
      <c r="O302" s="311" t="str">
        <f>IF(I302&lt;&gt;"",IF(J302&gt;=INDEX(ฐาน!$A$4:$G$9,MATCH(I302,ฐาน!$A$4:$A$9,0),4),INDEX(ฐาน!$A$4:$G$9,MATCH(I302,ฐาน!$A$4:$A$9,0),7),INDEX(ฐาน!$A$4:$G$9,MATCH(I302,ฐาน!$A$4:$A$9,0),4)),"")</f>
        <v/>
      </c>
      <c r="P302" s="312">
        <f>IF(M302&lt;&gt;ฐาน!$M$45,IF(L302&lt;&gt;"",($L302*$N302/100),0),0)</f>
        <v>0</v>
      </c>
      <c r="Q302" s="311">
        <f>IF(M302&lt;&gt;ฐาน!$M$45,IF(L302&lt;&gt;"",ROUNDUP(($L302*$N302/100),-1),0),0)</f>
        <v>0</v>
      </c>
      <c r="R302" s="311">
        <f t="shared" si="8"/>
        <v>0</v>
      </c>
      <c r="S302" s="313">
        <f t="shared" si="9"/>
        <v>0</v>
      </c>
      <c r="T302" s="314">
        <f>IF(M302&lt;&gt;ฐาน!$M$45,IF(S302&lt;&gt;"",S302+R302,0),0)</f>
        <v>0</v>
      </c>
      <c r="U302" s="311">
        <f>IF(M302&lt;&gt;ฐาน!$M$45,IF(S302=0,J302+T302,O302),J302)</f>
        <v>0</v>
      </c>
      <c r="V302" s="98"/>
    </row>
    <row r="303" spans="1:22" x14ac:dyDescent="0.35">
      <c r="A303" s="93">
        <v>295</v>
      </c>
      <c r="B303" s="84"/>
      <c r="C303" s="86"/>
      <c r="D303" s="91"/>
      <c r="E303" s="89"/>
      <c r="F303" s="88"/>
      <c r="G303" s="91"/>
      <c r="H303" s="91"/>
      <c r="I303" s="88"/>
      <c r="J303" s="92"/>
      <c r="K303" s="212"/>
      <c r="L303" s="308" t="str">
        <f>IF(K303&lt;&gt;"",INDEX(ฐาน!$J$4:$M$44,MATCH(INT(K303),ฐาน!$J$4:$J$44,0),2),"")</f>
        <v/>
      </c>
      <c r="M303" s="309" t="str">
        <f>IF(L303&lt;&gt;"",INDEX(ฐาน!$J$4:$M$45,MATCH(L303,ฐาน!$K$4:$K$45,0),4),"")</f>
        <v/>
      </c>
      <c r="N303" s="310" t="str">
        <f>IF(I303&lt;&gt;"",INDEX(ฐาน!$A$4:$F$9,MATCH(I303,ฐาน!$A$4:$A$9,0),IF(J303&gt;=INDEX(ฐาน!$A$4:$F$9,MATCH(I303,ฐาน!$A$4:$A$9,0),3),6,5)),"")</f>
        <v/>
      </c>
      <c r="O303" s="311" t="str">
        <f>IF(I303&lt;&gt;"",IF(J303&gt;=INDEX(ฐาน!$A$4:$G$9,MATCH(I303,ฐาน!$A$4:$A$9,0),4),INDEX(ฐาน!$A$4:$G$9,MATCH(I303,ฐาน!$A$4:$A$9,0),7),INDEX(ฐาน!$A$4:$G$9,MATCH(I303,ฐาน!$A$4:$A$9,0),4)),"")</f>
        <v/>
      </c>
      <c r="P303" s="312">
        <f>IF(M303&lt;&gt;ฐาน!$M$45,IF(L303&lt;&gt;"",($L303*$N303/100),0),0)</f>
        <v>0</v>
      </c>
      <c r="Q303" s="311">
        <f>IF(M303&lt;&gt;ฐาน!$M$45,IF(L303&lt;&gt;"",ROUNDUP(($L303*$N303/100),-1),0),0)</f>
        <v>0</v>
      </c>
      <c r="R303" s="311">
        <f t="shared" si="8"/>
        <v>0</v>
      </c>
      <c r="S303" s="313">
        <f t="shared" si="9"/>
        <v>0</v>
      </c>
      <c r="T303" s="314">
        <f>IF(M303&lt;&gt;ฐาน!$M$45,IF(S303&lt;&gt;"",S303+R303,0),0)</f>
        <v>0</v>
      </c>
      <c r="U303" s="311">
        <f>IF(M303&lt;&gt;ฐาน!$M$45,IF(S303=0,J303+T303,O303),J303)</f>
        <v>0</v>
      </c>
      <c r="V303" s="98"/>
    </row>
    <row r="304" spans="1:22" x14ac:dyDescent="0.35">
      <c r="A304" s="93">
        <v>296</v>
      </c>
      <c r="B304" s="84"/>
      <c r="C304" s="86"/>
      <c r="D304" s="91"/>
      <c r="E304" s="89"/>
      <c r="F304" s="88"/>
      <c r="G304" s="95"/>
      <c r="H304" s="91"/>
      <c r="I304" s="88"/>
      <c r="J304" s="92"/>
      <c r="K304" s="212"/>
      <c r="L304" s="308" t="str">
        <f>IF(K304&lt;&gt;"",INDEX(ฐาน!$J$4:$M$44,MATCH(INT(K304),ฐาน!$J$4:$J$44,0),2),"")</f>
        <v/>
      </c>
      <c r="M304" s="309" t="str">
        <f>IF(L304&lt;&gt;"",INDEX(ฐาน!$J$4:$M$45,MATCH(L304,ฐาน!$K$4:$K$45,0),4),"")</f>
        <v/>
      </c>
      <c r="N304" s="310" t="str">
        <f>IF(I304&lt;&gt;"",INDEX(ฐาน!$A$4:$F$9,MATCH(I304,ฐาน!$A$4:$A$9,0),IF(J304&gt;=INDEX(ฐาน!$A$4:$F$9,MATCH(I304,ฐาน!$A$4:$A$9,0),3),6,5)),"")</f>
        <v/>
      </c>
      <c r="O304" s="311" t="str">
        <f>IF(I304&lt;&gt;"",IF(J304&gt;=INDEX(ฐาน!$A$4:$G$9,MATCH(I304,ฐาน!$A$4:$A$9,0),4),INDEX(ฐาน!$A$4:$G$9,MATCH(I304,ฐาน!$A$4:$A$9,0),7),INDEX(ฐาน!$A$4:$G$9,MATCH(I304,ฐาน!$A$4:$A$9,0),4)),"")</f>
        <v/>
      </c>
      <c r="P304" s="312">
        <f>IF(M304&lt;&gt;ฐาน!$M$45,IF(L304&lt;&gt;"",($L304*$N304/100),0),0)</f>
        <v>0</v>
      </c>
      <c r="Q304" s="311">
        <f>IF(M304&lt;&gt;ฐาน!$M$45,IF(L304&lt;&gt;"",ROUNDUP(($L304*$N304/100),-1),0),0)</f>
        <v>0</v>
      </c>
      <c r="R304" s="311">
        <f t="shared" si="8"/>
        <v>0</v>
      </c>
      <c r="S304" s="313">
        <f t="shared" si="9"/>
        <v>0</v>
      </c>
      <c r="T304" s="314">
        <f>IF(M304&lt;&gt;ฐาน!$M$45,IF(S304&lt;&gt;"",S304+R304,0),0)</f>
        <v>0</v>
      </c>
      <c r="U304" s="311">
        <f>IF(M304&lt;&gt;ฐาน!$M$45,IF(S304=0,J304+T304,O304),J304)</f>
        <v>0</v>
      </c>
      <c r="V304" s="98"/>
    </row>
    <row r="305" spans="1:22" x14ac:dyDescent="0.35">
      <c r="A305" s="93">
        <v>297</v>
      </c>
      <c r="B305" s="84"/>
      <c r="C305" s="85"/>
      <c r="D305" s="91"/>
      <c r="E305" s="89"/>
      <c r="F305" s="88"/>
      <c r="G305" s="91"/>
      <c r="H305" s="91"/>
      <c r="I305" s="88"/>
      <c r="J305" s="94"/>
      <c r="K305" s="212"/>
      <c r="L305" s="308" t="str">
        <f>IF(K305&lt;&gt;"",INDEX(ฐาน!$J$4:$M$44,MATCH(INT(K305),ฐาน!$J$4:$J$44,0),2),"")</f>
        <v/>
      </c>
      <c r="M305" s="309" t="str">
        <f>IF(L305&lt;&gt;"",INDEX(ฐาน!$J$4:$M$45,MATCH(L305,ฐาน!$K$4:$K$45,0),4),"")</f>
        <v/>
      </c>
      <c r="N305" s="310" t="str">
        <f>IF(I305&lt;&gt;"",INDEX(ฐาน!$A$4:$F$9,MATCH(I305,ฐาน!$A$4:$A$9,0),IF(J305&gt;=INDEX(ฐาน!$A$4:$F$9,MATCH(I305,ฐาน!$A$4:$A$9,0),3),6,5)),"")</f>
        <v/>
      </c>
      <c r="O305" s="311" t="str">
        <f>IF(I305&lt;&gt;"",IF(J305&gt;=INDEX(ฐาน!$A$4:$G$9,MATCH(I305,ฐาน!$A$4:$A$9,0),4),INDEX(ฐาน!$A$4:$G$9,MATCH(I305,ฐาน!$A$4:$A$9,0),7),INDEX(ฐาน!$A$4:$G$9,MATCH(I305,ฐาน!$A$4:$A$9,0),4)),"")</f>
        <v/>
      </c>
      <c r="P305" s="312">
        <f>IF(M305&lt;&gt;ฐาน!$M$45,IF(L305&lt;&gt;"",($L305*$N305/100),0),0)</f>
        <v>0</v>
      </c>
      <c r="Q305" s="311">
        <f>IF(M305&lt;&gt;ฐาน!$M$45,IF(L305&lt;&gt;"",ROUNDUP(($L305*$N305/100),-1),0),0)</f>
        <v>0</v>
      </c>
      <c r="R305" s="311">
        <f t="shared" si="8"/>
        <v>0</v>
      </c>
      <c r="S305" s="313">
        <f t="shared" si="9"/>
        <v>0</v>
      </c>
      <c r="T305" s="314">
        <f>IF(M305&lt;&gt;ฐาน!$M$45,IF(S305&lt;&gt;"",S305+R305,0),0)</f>
        <v>0</v>
      </c>
      <c r="U305" s="311">
        <f>IF(M305&lt;&gt;ฐาน!$M$45,IF(S305=0,J305+T305,O305),J305)</f>
        <v>0</v>
      </c>
      <c r="V305" s="98"/>
    </row>
    <row r="306" spans="1:22" x14ac:dyDescent="0.35">
      <c r="A306" s="93">
        <v>298</v>
      </c>
      <c r="B306" s="97"/>
      <c r="C306" s="96"/>
      <c r="D306" s="91"/>
      <c r="E306" s="89"/>
      <c r="F306" s="88"/>
      <c r="G306" s="91"/>
      <c r="H306" s="91"/>
      <c r="I306" s="88"/>
      <c r="J306" s="92"/>
      <c r="K306" s="212"/>
      <c r="L306" s="308" t="str">
        <f>IF(K306&lt;&gt;"",INDEX(ฐาน!$J$4:$M$44,MATCH(INT(K306),ฐาน!$J$4:$J$44,0),2),"")</f>
        <v/>
      </c>
      <c r="M306" s="309" t="str">
        <f>IF(L306&lt;&gt;"",INDEX(ฐาน!$J$4:$M$45,MATCH(L306,ฐาน!$K$4:$K$45,0),4),"")</f>
        <v/>
      </c>
      <c r="N306" s="310" t="str">
        <f>IF(I306&lt;&gt;"",INDEX(ฐาน!$A$4:$F$9,MATCH(I306,ฐาน!$A$4:$A$9,0),IF(J306&gt;=INDEX(ฐาน!$A$4:$F$9,MATCH(I306,ฐาน!$A$4:$A$9,0),3),6,5)),"")</f>
        <v/>
      </c>
      <c r="O306" s="311" t="str">
        <f>IF(I306&lt;&gt;"",IF(J306&gt;=INDEX(ฐาน!$A$4:$G$9,MATCH(I306,ฐาน!$A$4:$A$9,0),4),INDEX(ฐาน!$A$4:$G$9,MATCH(I306,ฐาน!$A$4:$A$9,0),7),INDEX(ฐาน!$A$4:$G$9,MATCH(I306,ฐาน!$A$4:$A$9,0),4)),"")</f>
        <v/>
      </c>
      <c r="P306" s="312">
        <f>IF(M306&lt;&gt;ฐาน!$M$45,IF(L306&lt;&gt;"",($L306*$N306/100),0),0)</f>
        <v>0</v>
      </c>
      <c r="Q306" s="311">
        <f>IF(M306&lt;&gt;ฐาน!$M$45,IF(L306&lt;&gt;"",ROUNDUP(($L306*$N306/100),-1),0),0)</f>
        <v>0</v>
      </c>
      <c r="R306" s="311">
        <f t="shared" si="8"/>
        <v>0</v>
      </c>
      <c r="S306" s="313">
        <f t="shared" si="9"/>
        <v>0</v>
      </c>
      <c r="T306" s="314">
        <f>IF(M306&lt;&gt;ฐาน!$M$45,IF(S306&lt;&gt;"",S306+R306,0),0)</f>
        <v>0</v>
      </c>
      <c r="U306" s="311">
        <f>IF(M306&lt;&gt;ฐาน!$M$45,IF(S306=0,J306+T306,O306),J306)</f>
        <v>0</v>
      </c>
      <c r="V306" s="98"/>
    </row>
    <row r="307" spans="1:22" x14ac:dyDescent="0.35">
      <c r="A307" s="93">
        <v>299</v>
      </c>
      <c r="B307" s="97"/>
      <c r="C307" s="98"/>
      <c r="D307" s="91"/>
      <c r="E307" s="89"/>
      <c r="F307" s="88"/>
      <c r="G307" s="91"/>
      <c r="H307" s="91"/>
      <c r="I307" s="88"/>
      <c r="J307" s="92"/>
      <c r="K307" s="212"/>
      <c r="L307" s="308" t="str">
        <f>IF(K307&lt;&gt;"",INDEX(ฐาน!$J$4:$M$44,MATCH(INT(K307),ฐาน!$J$4:$J$44,0),2),"")</f>
        <v/>
      </c>
      <c r="M307" s="309" t="str">
        <f>IF(L307&lt;&gt;"",INDEX(ฐาน!$J$4:$M$45,MATCH(L307,ฐาน!$K$4:$K$45,0),4),"")</f>
        <v/>
      </c>
      <c r="N307" s="310" t="str">
        <f>IF(I307&lt;&gt;"",INDEX(ฐาน!$A$4:$F$9,MATCH(I307,ฐาน!$A$4:$A$9,0),IF(J307&gt;=INDEX(ฐาน!$A$4:$F$9,MATCH(I307,ฐาน!$A$4:$A$9,0),3),6,5)),"")</f>
        <v/>
      </c>
      <c r="O307" s="311" t="str">
        <f>IF(I307&lt;&gt;"",IF(J307&gt;=INDEX(ฐาน!$A$4:$G$9,MATCH(I307,ฐาน!$A$4:$A$9,0),4),INDEX(ฐาน!$A$4:$G$9,MATCH(I307,ฐาน!$A$4:$A$9,0),7),INDEX(ฐาน!$A$4:$G$9,MATCH(I307,ฐาน!$A$4:$A$9,0),4)),"")</f>
        <v/>
      </c>
      <c r="P307" s="312">
        <f>IF(M307&lt;&gt;ฐาน!$M$45,IF(L307&lt;&gt;"",($L307*$N307/100),0),0)</f>
        <v>0</v>
      </c>
      <c r="Q307" s="311">
        <f>IF(M307&lt;&gt;ฐาน!$M$45,IF(L307&lt;&gt;"",ROUNDUP(($L307*$N307/100),-1),0),0)</f>
        <v>0</v>
      </c>
      <c r="R307" s="311">
        <f t="shared" si="8"/>
        <v>0</v>
      </c>
      <c r="S307" s="313">
        <f t="shared" si="9"/>
        <v>0</v>
      </c>
      <c r="T307" s="314">
        <f>IF(M307&lt;&gt;ฐาน!$M$45,IF(S307&lt;&gt;"",S307+R307,0),0)</f>
        <v>0</v>
      </c>
      <c r="U307" s="311">
        <f>IF(M307&lt;&gt;ฐาน!$M$45,IF(S307=0,J307+T307,O307),J307)</f>
        <v>0</v>
      </c>
      <c r="V307" s="98"/>
    </row>
    <row r="308" spans="1:22" x14ac:dyDescent="0.35">
      <c r="A308" s="93">
        <v>300</v>
      </c>
      <c r="B308" s="84"/>
      <c r="C308" s="98"/>
      <c r="D308" s="91"/>
      <c r="E308" s="89"/>
      <c r="F308" s="88"/>
      <c r="G308" s="91"/>
      <c r="H308" s="91"/>
      <c r="I308" s="88"/>
      <c r="J308" s="94"/>
      <c r="K308" s="212"/>
      <c r="L308" s="308" t="str">
        <f>IF(K308&lt;&gt;"",INDEX(ฐาน!$J$4:$M$44,MATCH(INT(K308),ฐาน!$J$4:$J$44,0),2),"")</f>
        <v/>
      </c>
      <c r="M308" s="309" t="str">
        <f>IF(L308&lt;&gt;"",INDEX(ฐาน!$J$4:$M$45,MATCH(L308,ฐาน!$K$4:$K$45,0),4),"")</f>
        <v/>
      </c>
      <c r="N308" s="310" t="str">
        <f>IF(I308&lt;&gt;"",INDEX(ฐาน!$A$4:$F$9,MATCH(I308,ฐาน!$A$4:$A$9,0),IF(J308&gt;=INDEX(ฐาน!$A$4:$F$9,MATCH(I308,ฐาน!$A$4:$A$9,0),3),6,5)),"")</f>
        <v/>
      </c>
      <c r="O308" s="311" t="str">
        <f>IF(I308&lt;&gt;"",IF(J308&gt;=INDEX(ฐาน!$A$4:$G$9,MATCH(I308,ฐาน!$A$4:$A$9,0),4),INDEX(ฐาน!$A$4:$G$9,MATCH(I308,ฐาน!$A$4:$A$9,0),7),INDEX(ฐาน!$A$4:$G$9,MATCH(I308,ฐาน!$A$4:$A$9,0),4)),"")</f>
        <v/>
      </c>
      <c r="P308" s="312">
        <f>IF(M308&lt;&gt;ฐาน!$M$45,IF(L308&lt;&gt;"",($L308*$N308/100),0),0)</f>
        <v>0</v>
      </c>
      <c r="Q308" s="311">
        <f>IF(M308&lt;&gt;ฐาน!$M$45,IF(L308&lt;&gt;"",ROUNDUP(($L308*$N308/100),-1),0),0)</f>
        <v>0</v>
      </c>
      <c r="R308" s="311">
        <f t="shared" si="8"/>
        <v>0</v>
      </c>
      <c r="S308" s="313">
        <f t="shared" si="9"/>
        <v>0</v>
      </c>
      <c r="T308" s="314">
        <f>IF(M308&lt;&gt;ฐาน!$M$45,IF(S308&lt;&gt;"",S308+R308,0),0)</f>
        <v>0</v>
      </c>
      <c r="U308" s="311">
        <f>IF(M308&lt;&gt;ฐาน!$M$45,IF(S308=0,J308+T308,O308),J308)</f>
        <v>0</v>
      </c>
      <c r="V308" s="98"/>
    </row>
    <row r="309" spans="1:22" x14ac:dyDescent="0.35">
      <c r="A309" s="93">
        <v>301</v>
      </c>
      <c r="B309" s="84"/>
      <c r="C309" s="85"/>
      <c r="D309" s="91"/>
      <c r="E309" s="89"/>
      <c r="F309" s="88"/>
      <c r="G309" s="91"/>
      <c r="H309" s="91"/>
      <c r="I309" s="88"/>
      <c r="J309" s="92"/>
      <c r="K309" s="212"/>
      <c r="L309" s="308" t="str">
        <f>IF(K309&lt;&gt;"",INDEX(ฐาน!$J$4:$M$44,MATCH(INT(K309),ฐาน!$J$4:$J$44,0),2),"")</f>
        <v/>
      </c>
      <c r="M309" s="309" t="str">
        <f>IF(L309&lt;&gt;"",INDEX(ฐาน!$J$4:$M$45,MATCH(L309,ฐาน!$K$4:$K$45,0),4),"")</f>
        <v/>
      </c>
      <c r="N309" s="310" t="str">
        <f>IF(I309&lt;&gt;"",INDEX(ฐาน!$A$4:$F$9,MATCH(I309,ฐาน!$A$4:$A$9,0),IF(J309&gt;=INDEX(ฐาน!$A$4:$F$9,MATCH(I309,ฐาน!$A$4:$A$9,0),3),6,5)),"")</f>
        <v/>
      </c>
      <c r="O309" s="311" t="str">
        <f>IF(I309&lt;&gt;"",IF(J309&gt;=INDEX(ฐาน!$A$4:$G$9,MATCH(I309,ฐาน!$A$4:$A$9,0),4),INDEX(ฐาน!$A$4:$G$9,MATCH(I309,ฐาน!$A$4:$A$9,0),7),INDEX(ฐาน!$A$4:$G$9,MATCH(I309,ฐาน!$A$4:$A$9,0),4)),"")</f>
        <v/>
      </c>
      <c r="P309" s="312">
        <f>IF(M309&lt;&gt;ฐาน!$M$45,IF(L309&lt;&gt;"",($L309*$N309/100),0),0)</f>
        <v>0</v>
      </c>
      <c r="Q309" s="311">
        <f>IF(M309&lt;&gt;ฐาน!$M$45,IF(L309&lt;&gt;"",ROUNDUP(($L309*$N309/100),-1),0),0)</f>
        <v>0</v>
      </c>
      <c r="R309" s="311">
        <f t="shared" si="8"/>
        <v>0</v>
      </c>
      <c r="S309" s="313">
        <f t="shared" si="9"/>
        <v>0</v>
      </c>
      <c r="T309" s="314">
        <f>IF(M309&lt;&gt;ฐาน!$M$45,IF(S309&lt;&gt;"",S309+R309,0),0)</f>
        <v>0</v>
      </c>
      <c r="U309" s="311">
        <f>IF(M309&lt;&gt;ฐาน!$M$45,IF(S309=0,J309+T309,O309),J309)</f>
        <v>0</v>
      </c>
      <c r="V309" s="98"/>
    </row>
    <row r="310" spans="1:22" x14ac:dyDescent="0.35">
      <c r="A310" s="93">
        <v>302</v>
      </c>
      <c r="B310" s="97"/>
      <c r="C310" s="98"/>
      <c r="D310" s="91"/>
      <c r="E310" s="89"/>
      <c r="F310" s="88"/>
      <c r="G310" s="91"/>
      <c r="H310" s="91"/>
      <c r="I310" s="88"/>
      <c r="J310" s="92"/>
      <c r="K310" s="212"/>
      <c r="L310" s="308" t="str">
        <f>IF(K310&lt;&gt;"",INDEX(ฐาน!$J$4:$M$44,MATCH(INT(K310),ฐาน!$J$4:$J$44,0),2),"")</f>
        <v/>
      </c>
      <c r="M310" s="309" t="str">
        <f>IF(L310&lt;&gt;"",INDEX(ฐาน!$J$4:$M$45,MATCH(L310,ฐาน!$K$4:$K$45,0),4),"")</f>
        <v/>
      </c>
      <c r="N310" s="310" t="str">
        <f>IF(I310&lt;&gt;"",INDEX(ฐาน!$A$4:$F$9,MATCH(I310,ฐาน!$A$4:$A$9,0),IF(J310&gt;=INDEX(ฐาน!$A$4:$F$9,MATCH(I310,ฐาน!$A$4:$A$9,0),3),6,5)),"")</f>
        <v/>
      </c>
      <c r="O310" s="311" t="str">
        <f>IF(I310&lt;&gt;"",IF(J310&gt;=INDEX(ฐาน!$A$4:$G$9,MATCH(I310,ฐาน!$A$4:$A$9,0),4),INDEX(ฐาน!$A$4:$G$9,MATCH(I310,ฐาน!$A$4:$A$9,0),7),INDEX(ฐาน!$A$4:$G$9,MATCH(I310,ฐาน!$A$4:$A$9,0),4)),"")</f>
        <v/>
      </c>
      <c r="P310" s="312">
        <f>IF(M310&lt;&gt;ฐาน!$M$45,IF(L310&lt;&gt;"",($L310*$N310/100),0),0)</f>
        <v>0</v>
      </c>
      <c r="Q310" s="311">
        <f>IF(M310&lt;&gt;ฐาน!$M$45,IF(L310&lt;&gt;"",ROUNDUP(($L310*$N310/100),-1),0),0)</f>
        <v>0</v>
      </c>
      <c r="R310" s="311">
        <f t="shared" si="8"/>
        <v>0</v>
      </c>
      <c r="S310" s="313">
        <f t="shared" si="9"/>
        <v>0</v>
      </c>
      <c r="T310" s="314">
        <f>IF(M310&lt;&gt;ฐาน!$M$45,IF(S310&lt;&gt;"",S310+R310,0),0)</f>
        <v>0</v>
      </c>
      <c r="U310" s="311">
        <f>IF(M310&lt;&gt;ฐาน!$M$45,IF(S310=0,J310+T310,O310),J310)</f>
        <v>0</v>
      </c>
      <c r="V310" s="98"/>
    </row>
    <row r="311" spans="1:22" x14ac:dyDescent="0.35">
      <c r="A311" s="93">
        <v>303</v>
      </c>
      <c r="B311" s="97"/>
      <c r="C311" s="98"/>
      <c r="D311" s="91"/>
      <c r="E311" s="89"/>
      <c r="F311" s="88"/>
      <c r="G311" s="91"/>
      <c r="H311" s="91"/>
      <c r="I311" s="88"/>
      <c r="J311" s="92"/>
      <c r="K311" s="212"/>
      <c r="L311" s="308" t="str">
        <f>IF(K311&lt;&gt;"",INDEX(ฐาน!$J$4:$M$44,MATCH(INT(K311),ฐาน!$J$4:$J$44,0),2),"")</f>
        <v/>
      </c>
      <c r="M311" s="309" t="str">
        <f>IF(L311&lt;&gt;"",INDEX(ฐาน!$J$4:$M$45,MATCH(L311,ฐาน!$K$4:$K$45,0),4),"")</f>
        <v/>
      </c>
      <c r="N311" s="310" t="str">
        <f>IF(I311&lt;&gt;"",INDEX(ฐาน!$A$4:$F$9,MATCH(I311,ฐาน!$A$4:$A$9,0),IF(J311&gt;=INDEX(ฐาน!$A$4:$F$9,MATCH(I311,ฐาน!$A$4:$A$9,0),3),6,5)),"")</f>
        <v/>
      </c>
      <c r="O311" s="311" t="str">
        <f>IF(I311&lt;&gt;"",IF(J311&gt;=INDEX(ฐาน!$A$4:$G$9,MATCH(I311,ฐาน!$A$4:$A$9,0),4),INDEX(ฐาน!$A$4:$G$9,MATCH(I311,ฐาน!$A$4:$A$9,0),7),INDEX(ฐาน!$A$4:$G$9,MATCH(I311,ฐาน!$A$4:$A$9,0),4)),"")</f>
        <v/>
      </c>
      <c r="P311" s="312">
        <f>IF(M311&lt;&gt;ฐาน!$M$45,IF(L311&lt;&gt;"",($L311*$N311/100),0),0)</f>
        <v>0</v>
      </c>
      <c r="Q311" s="311">
        <f>IF(M311&lt;&gt;ฐาน!$M$45,IF(L311&lt;&gt;"",ROUNDUP(($L311*$N311/100),-1),0),0)</f>
        <v>0</v>
      </c>
      <c r="R311" s="311">
        <f t="shared" si="8"/>
        <v>0</v>
      </c>
      <c r="S311" s="313">
        <f t="shared" si="9"/>
        <v>0</v>
      </c>
      <c r="T311" s="314">
        <f>IF(M311&lt;&gt;ฐาน!$M$45,IF(S311&lt;&gt;"",S311+R311,0),0)</f>
        <v>0</v>
      </c>
      <c r="U311" s="311">
        <f>IF(M311&lt;&gt;ฐาน!$M$45,IF(S311=0,J311+T311,O311),J311)</f>
        <v>0</v>
      </c>
      <c r="V311" s="98"/>
    </row>
    <row r="312" spans="1:22" x14ac:dyDescent="0.35">
      <c r="A312" s="93">
        <v>304</v>
      </c>
      <c r="B312" s="84"/>
      <c r="C312" s="86"/>
      <c r="D312" s="91"/>
      <c r="E312" s="89"/>
      <c r="F312" s="88"/>
      <c r="G312" s="91"/>
      <c r="H312" s="91"/>
      <c r="I312" s="88"/>
      <c r="J312" s="92"/>
      <c r="K312" s="212"/>
      <c r="L312" s="308" t="str">
        <f>IF(K312&lt;&gt;"",INDEX(ฐาน!$J$4:$M$44,MATCH(INT(K312),ฐาน!$J$4:$J$44,0),2),"")</f>
        <v/>
      </c>
      <c r="M312" s="309" t="str">
        <f>IF(L312&lt;&gt;"",INDEX(ฐาน!$J$4:$M$45,MATCH(L312,ฐาน!$K$4:$K$45,0),4),"")</f>
        <v/>
      </c>
      <c r="N312" s="310" t="str">
        <f>IF(I312&lt;&gt;"",INDEX(ฐาน!$A$4:$F$9,MATCH(I312,ฐาน!$A$4:$A$9,0),IF(J312&gt;=INDEX(ฐาน!$A$4:$F$9,MATCH(I312,ฐาน!$A$4:$A$9,0),3),6,5)),"")</f>
        <v/>
      </c>
      <c r="O312" s="311" t="str">
        <f>IF(I312&lt;&gt;"",IF(J312&gt;=INDEX(ฐาน!$A$4:$G$9,MATCH(I312,ฐาน!$A$4:$A$9,0),4),INDEX(ฐาน!$A$4:$G$9,MATCH(I312,ฐาน!$A$4:$A$9,0),7),INDEX(ฐาน!$A$4:$G$9,MATCH(I312,ฐาน!$A$4:$A$9,0),4)),"")</f>
        <v/>
      </c>
      <c r="P312" s="312">
        <f>IF(M312&lt;&gt;ฐาน!$M$45,IF(L312&lt;&gt;"",($L312*$N312/100),0),0)</f>
        <v>0</v>
      </c>
      <c r="Q312" s="311">
        <f>IF(M312&lt;&gt;ฐาน!$M$45,IF(L312&lt;&gt;"",ROUNDUP(($L312*$N312/100),-1),0),0)</f>
        <v>0</v>
      </c>
      <c r="R312" s="311">
        <f t="shared" si="8"/>
        <v>0</v>
      </c>
      <c r="S312" s="313">
        <f t="shared" si="9"/>
        <v>0</v>
      </c>
      <c r="T312" s="314">
        <f>IF(M312&lt;&gt;ฐาน!$M$45,IF(S312&lt;&gt;"",S312+R312,0),0)</f>
        <v>0</v>
      </c>
      <c r="U312" s="311">
        <f>IF(M312&lt;&gt;ฐาน!$M$45,IF(S312=0,J312+T312,O312),J312)</f>
        <v>0</v>
      </c>
      <c r="V312" s="98"/>
    </row>
    <row r="313" spans="1:22" x14ac:dyDescent="0.35">
      <c r="A313" s="93">
        <v>305</v>
      </c>
      <c r="B313" s="84"/>
      <c r="C313" s="85"/>
      <c r="D313" s="91"/>
      <c r="E313" s="89"/>
      <c r="F313" s="88"/>
      <c r="G313" s="91"/>
      <c r="H313" s="91"/>
      <c r="I313" s="88"/>
      <c r="J313" s="92"/>
      <c r="K313" s="212"/>
      <c r="L313" s="308" t="str">
        <f>IF(K313&lt;&gt;"",INDEX(ฐาน!$J$4:$M$44,MATCH(INT(K313),ฐาน!$J$4:$J$44,0),2),"")</f>
        <v/>
      </c>
      <c r="M313" s="309" t="str">
        <f>IF(L313&lt;&gt;"",INDEX(ฐาน!$J$4:$M$45,MATCH(L313,ฐาน!$K$4:$K$45,0),4),"")</f>
        <v/>
      </c>
      <c r="N313" s="310" t="str">
        <f>IF(I313&lt;&gt;"",INDEX(ฐาน!$A$4:$F$9,MATCH(I313,ฐาน!$A$4:$A$9,0),IF(J313&gt;=INDEX(ฐาน!$A$4:$F$9,MATCH(I313,ฐาน!$A$4:$A$9,0),3),6,5)),"")</f>
        <v/>
      </c>
      <c r="O313" s="311" t="str">
        <f>IF(I313&lt;&gt;"",IF(J313&gt;=INDEX(ฐาน!$A$4:$G$9,MATCH(I313,ฐาน!$A$4:$A$9,0),4),INDEX(ฐาน!$A$4:$G$9,MATCH(I313,ฐาน!$A$4:$A$9,0),7),INDEX(ฐาน!$A$4:$G$9,MATCH(I313,ฐาน!$A$4:$A$9,0),4)),"")</f>
        <v/>
      </c>
      <c r="P313" s="312">
        <f>IF(M313&lt;&gt;ฐาน!$M$45,IF(L313&lt;&gt;"",($L313*$N313/100),0),0)</f>
        <v>0</v>
      </c>
      <c r="Q313" s="311">
        <f>IF(M313&lt;&gt;ฐาน!$M$45,IF(L313&lt;&gt;"",ROUNDUP(($L313*$N313/100),-1),0),0)</f>
        <v>0</v>
      </c>
      <c r="R313" s="311">
        <f t="shared" si="8"/>
        <v>0</v>
      </c>
      <c r="S313" s="313">
        <f t="shared" si="9"/>
        <v>0</v>
      </c>
      <c r="T313" s="314">
        <f>IF(M313&lt;&gt;ฐาน!$M$45,IF(S313&lt;&gt;"",S313+R313,0),0)</f>
        <v>0</v>
      </c>
      <c r="U313" s="311">
        <f>IF(M313&lt;&gt;ฐาน!$M$45,IF(S313=0,J313+T313,O313),J313)</f>
        <v>0</v>
      </c>
      <c r="V313" s="98"/>
    </row>
    <row r="314" spans="1:22" x14ac:dyDescent="0.35">
      <c r="A314" s="93">
        <v>306</v>
      </c>
      <c r="B314" s="84"/>
      <c r="C314" s="85"/>
      <c r="D314" s="91"/>
      <c r="E314" s="89"/>
      <c r="F314" s="88"/>
      <c r="G314" s="91"/>
      <c r="H314" s="91"/>
      <c r="I314" s="88"/>
      <c r="J314" s="92"/>
      <c r="K314" s="212"/>
      <c r="L314" s="308" t="str">
        <f>IF(K314&lt;&gt;"",INDEX(ฐาน!$J$4:$M$44,MATCH(INT(K314),ฐาน!$J$4:$J$44,0),2),"")</f>
        <v/>
      </c>
      <c r="M314" s="309" t="str">
        <f>IF(L314&lt;&gt;"",INDEX(ฐาน!$J$4:$M$45,MATCH(L314,ฐาน!$K$4:$K$45,0),4),"")</f>
        <v/>
      </c>
      <c r="N314" s="310" t="str">
        <f>IF(I314&lt;&gt;"",INDEX(ฐาน!$A$4:$F$9,MATCH(I314,ฐาน!$A$4:$A$9,0),IF(J314&gt;=INDEX(ฐาน!$A$4:$F$9,MATCH(I314,ฐาน!$A$4:$A$9,0),3),6,5)),"")</f>
        <v/>
      </c>
      <c r="O314" s="311" t="str">
        <f>IF(I314&lt;&gt;"",IF(J314&gt;=INDEX(ฐาน!$A$4:$G$9,MATCH(I314,ฐาน!$A$4:$A$9,0),4),INDEX(ฐาน!$A$4:$G$9,MATCH(I314,ฐาน!$A$4:$A$9,0),7),INDEX(ฐาน!$A$4:$G$9,MATCH(I314,ฐาน!$A$4:$A$9,0),4)),"")</f>
        <v/>
      </c>
      <c r="P314" s="312">
        <f>IF(M314&lt;&gt;ฐาน!$M$45,IF(L314&lt;&gt;"",($L314*$N314/100),0),0)</f>
        <v>0</v>
      </c>
      <c r="Q314" s="311">
        <f>IF(M314&lt;&gt;ฐาน!$M$45,IF(L314&lt;&gt;"",ROUNDUP(($L314*$N314/100),-1),0),0)</f>
        <v>0</v>
      </c>
      <c r="R314" s="311">
        <f t="shared" si="8"/>
        <v>0</v>
      </c>
      <c r="S314" s="313">
        <f t="shared" si="9"/>
        <v>0</v>
      </c>
      <c r="T314" s="314">
        <f>IF(M314&lt;&gt;ฐาน!$M$45,IF(S314&lt;&gt;"",S314+R314,0),0)</f>
        <v>0</v>
      </c>
      <c r="U314" s="311">
        <f>IF(M314&lt;&gt;ฐาน!$M$45,IF(S314=0,J314+T314,O314),J314)</f>
        <v>0</v>
      </c>
      <c r="V314" s="98"/>
    </row>
    <row r="315" spans="1:22" x14ac:dyDescent="0.35">
      <c r="A315" s="93">
        <v>307</v>
      </c>
      <c r="B315" s="84"/>
      <c r="C315" s="85"/>
      <c r="D315" s="91"/>
      <c r="E315" s="89"/>
      <c r="F315" s="88"/>
      <c r="G315" s="91"/>
      <c r="H315" s="91"/>
      <c r="I315" s="88"/>
      <c r="J315" s="92"/>
      <c r="K315" s="212"/>
      <c r="L315" s="308" t="str">
        <f>IF(K315&lt;&gt;"",INDEX(ฐาน!$J$4:$M$44,MATCH(INT(K315),ฐาน!$J$4:$J$44,0),2),"")</f>
        <v/>
      </c>
      <c r="M315" s="309" t="str">
        <f>IF(L315&lt;&gt;"",INDEX(ฐาน!$J$4:$M$45,MATCH(L315,ฐาน!$K$4:$K$45,0),4),"")</f>
        <v/>
      </c>
      <c r="N315" s="310" t="str">
        <f>IF(I315&lt;&gt;"",INDEX(ฐาน!$A$4:$F$9,MATCH(I315,ฐาน!$A$4:$A$9,0),IF(J315&gt;=INDEX(ฐาน!$A$4:$F$9,MATCH(I315,ฐาน!$A$4:$A$9,0),3),6,5)),"")</f>
        <v/>
      </c>
      <c r="O315" s="311" t="str">
        <f>IF(I315&lt;&gt;"",IF(J315&gt;=INDEX(ฐาน!$A$4:$G$9,MATCH(I315,ฐาน!$A$4:$A$9,0),4),INDEX(ฐาน!$A$4:$G$9,MATCH(I315,ฐาน!$A$4:$A$9,0),7),INDEX(ฐาน!$A$4:$G$9,MATCH(I315,ฐาน!$A$4:$A$9,0),4)),"")</f>
        <v/>
      </c>
      <c r="P315" s="312">
        <f>IF(M315&lt;&gt;ฐาน!$M$45,IF(L315&lt;&gt;"",($L315*$N315/100),0),0)</f>
        <v>0</v>
      </c>
      <c r="Q315" s="311">
        <f>IF(M315&lt;&gt;ฐาน!$M$45,IF(L315&lt;&gt;"",ROUNDUP(($L315*$N315/100),-1),0),0)</f>
        <v>0</v>
      </c>
      <c r="R315" s="311">
        <f t="shared" si="8"/>
        <v>0</v>
      </c>
      <c r="S315" s="313">
        <f t="shared" si="9"/>
        <v>0</v>
      </c>
      <c r="T315" s="314">
        <f>IF(M315&lt;&gt;ฐาน!$M$45,IF(S315&lt;&gt;"",S315+R315,0),0)</f>
        <v>0</v>
      </c>
      <c r="U315" s="311">
        <f>IF(M315&lt;&gt;ฐาน!$M$45,IF(S315=0,J315+T315,O315),J315)</f>
        <v>0</v>
      </c>
      <c r="V315" s="98"/>
    </row>
    <row r="316" spans="1:22" x14ac:dyDescent="0.35">
      <c r="A316" s="93">
        <v>308</v>
      </c>
      <c r="B316" s="84"/>
      <c r="C316" s="85"/>
      <c r="D316" s="91"/>
      <c r="E316" s="89"/>
      <c r="F316" s="88"/>
      <c r="G316" s="91"/>
      <c r="H316" s="91"/>
      <c r="I316" s="88"/>
      <c r="J316" s="94"/>
      <c r="K316" s="212"/>
      <c r="L316" s="308" t="str">
        <f>IF(K316&lt;&gt;"",INDEX(ฐาน!$J$4:$M$44,MATCH(INT(K316),ฐาน!$J$4:$J$44,0),2),"")</f>
        <v/>
      </c>
      <c r="M316" s="309" t="str">
        <f>IF(L316&lt;&gt;"",INDEX(ฐาน!$J$4:$M$45,MATCH(L316,ฐาน!$K$4:$K$45,0),4),"")</f>
        <v/>
      </c>
      <c r="N316" s="310" t="str">
        <f>IF(I316&lt;&gt;"",INDEX(ฐาน!$A$4:$F$9,MATCH(I316,ฐาน!$A$4:$A$9,0),IF(J316&gt;=INDEX(ฐาน!$A$4:$F$9,MATCH(I316,ฐาน!$A$4:$A$9,0),3),6,5)),"")</f>
        <v/>
      </c>
      <c r="O316" s="311" t="str">
        <f>IF(I316&lt;&gt;"",IF(J316&gt;=INDEX(ฐาน!$A$4:$G$9,MATCH(I316,ฐาน!$A$4:$A$9,0),4),INDEX(ฐาน!$A$4:$G$9,MATCH(I316,ฐาน!$A$4:$A$9,0),7),INDEX(ฐาน!$A$4:$G$9,MATCH(I316,ฐาน!$A$4:$A$9,0),4)),"")</f>
        <v/>
      </c>
      <c r="P316" s="312">
        <f>IF(M316&lt;&gt;ฐาน!$M$45,IF(L316&lt;&gt;"",($L316*$N316/100),0),0)</f>
        <v>0</v>
      </c>
      <c r="Q316" s="311">
        <f>IF(M316&lt;&gt;ฐาน!$M$45,IF(L316&lt;&gt;"",ROUNDUP(($L316*$N316/100),-1),0),0)</f>
        <v>0</v>
      </c>
      <c r="R316" s="311">
        <f t="shared" si="8"/>
        <v>0</v>
      </c>
      <c r="S316" s="313">
        <f t="shared" si="9"/>
        <v>0</v>
      </c>
      <c r="T316" s="314">
        <f>IF(M316&lt;&gt;ฐาน!$M$45,IF(S316&lt;&gt;"",S316+R316,0),0)</f>
        <v>0</v>
      </c>
      <c r="U316" s="311">
        <f>IF(M316&lt;&gt;ฐาน!$M$45,IF(S316=0,J316+T316,O316),J316)</f>
        <v>0</v>
      </c>
      <c r="V316" s="98"/>
    </row>
    <row r="317" spans="1:22" x14ac:dyDescent="0.35">
      <c r="A317" s="93">
        <v>309</v>
      </c>
      <c r="B317" s="84"/>
      <c r="C317" s="85"/>
      <c r="D317" s="91"/>
      <c r="E317" s="89"/>
      <c r="F317" s="88"/>
      <c r="G317" s="91"/>
      <c r="H317" s="91"/>
      <c r="I317" s="88"/>
      <c r="J317" s="94"/>
      <c r="K317" s="212"/>
      <c r="L317" s="308" t="str">
        <f>IF(K317&lt;&gt;"",INDEX(ฐาน!$J$4:$M$44,MATCH(INT(K317),ฐาน!$J$4:$J$44,0),2),"")</f>
        <v/>
      </c>
      <c r="M317" s="309" t="str">
        <f>IF(L317&lt;&gt;"",INDEX(ฐาน!$J$4:$M$45,MATCH(L317,ฐาน!$K$4:$K$45,0),4),"")</f>
        <v/>
      </c>
      <c r="N317" s="310" t="str">
        <f>IF(I317&lt;&gt;"",INDEX(ฐาน!$A$4:$F$9,MATCH(I317,ฐาน!$A$4:$A$9,0),IF(J317&gt;=INDEX(ฐาน!$A$4:$F$9,MATCH(I317,ฐาน!$A$4:$A$9,0),3),6,5)),"")</f>
        <v/>
      </c>
      <c r="O317" s="311" t="str">
        <f>IF(I317&lt;&gt;"",IF(J317&gt;=INDEX(ฐาน!$A$4:$G$9,MATCH(I317,ฐาน!$A$4:$A$9,0),4),INDEX(ฐาน!$A$4:$G$9,MATCH(I317,ฐาน!$A$4:$A$9,0),7),INDEX(ฐาน!$A$4:$G$9,MATCH(I317,ฐาน!$A$4:$A$9,0),4)),"")</f>
        <v/>
      </c>
      <c r="P317" s="312">
        <f>IF(M317&lt;&gt;ฐาน!$M$45,IF(L317&lt;&gt;"",($L317*$N317/100),0),0)</f>
        <v>0</v>
      </c>
      <c r="Q317" s="311">
        <f>IF(M317&lt;&gt;ฐาน!$M$45,IF(L317&lt;&gt;"",ROUNDUP(($L317*$N317/100),-1),0),0)</f>
        <v>0</v>
      </c>
      <c r="R317" s="311">
        <f t="shared" si="8"/>
        <v>0</v>
      </c>
      <c r="S317" s="313">
        <f t="shared" si="9"/>
        <v>0</v>
      </c>
      <c r="T317" s="314">
        <f>IF(M317&lt;&gt;ฐาน!$M$45,IF(S317&lt;&gt;"",S317+R317,0),0)</f>
        <v>0</v>
      </c>
      <c r="U317" s="311">
        <f>IF(M317&lt;&gt;ฐาน!$M$45,IF(S317=0,J317+T317,O317),J317)</f>
        <v>0</v>
      </c>
      <c r="V317" s="98"/>
    </row>
    <row r="318" spans="1:22" x14ac:dyDescent="0.35">
      <c r="A318" s="93">
        <v>310</v>
      </c>
      <c r="B318" s="97"/>
      <c r="C318" s="85"/>
      <c r="D318" s="91"/>
      <c r="E318" s="89"/>
      <c r="F318" s="88"/>
      <c r="G318" s="91"/>
      <c r="H318" s="91"/>
      <c r="I318" s="88"/>
      <c r="J318" s="92"/>
      <c r="K318" s="212"/>
      <c r="L318" s="308" t="str">
        <f>IF(K318&lt;&gt;"",INDEX(ฐาน!$J$4:$M$44,MATCH(INT(K318),ฐาน!$J$4:$J$44,0),2),"")</f>
        <v/>
      </c>
      <c r="M318" s="309" t="str">
        <f>IF(L318&lt;&gt;"",INDEX(ฐาน!$J$4:$M$45,MATCH(L318,ฐาน!$K$4:$K$45,0),4),"")</f>
        <v/>
      </c>
      <c r="N318" s="310" t="str">
        <f>IF(I318&lt;&gt;"",INDEX(ฐาน!$A$4:$F$9,MATCH(I318,ฐาน!$A$4:$A$9,0),IF(J318&gt;=INDEX(ฐาน!$A$4:$F$9,MATCH(I318,ฐาน!$A$4:$A$9,0),3),6,5)),"")</f>
        <v/>
      </c>
      <c r="O318" s="311" t="str">
        <f>IF(I318&lt;&gt;"",IF(J318&gt;=INDEX(ฐาน!$A$4:$G$9,MATCH(I318,ฐาน!$A$4:$A$9,0),4),INDEX(ฐาน!$A$4:$G$9,MATCH(I318,ฐาน!$A$4:$A$9,0),7),INDEX(ฐาน!$A$4:$G$9,MATCH(I318,ฐาน!$A$4:$A$9,0),4)),"")</f>
        <v/>
      </c>
      <c r="P318" s="312">
        <f>IF(M318&lt;&gt;ฐาน!$M$45,IF(L318&lt;&gt;"",($L318*$N318/100),0),0)</f>
        <v>0</v>
      </c>
      <c r="Q318" s="311">
        <f>IF(M318&lt;&gt;ฐาน!$M$45,IF(L318&lt;&gt;"",ROUNDUP(($L318*$N318/100),-1),0),0)</f>
        <v>0</v>
      </c>
      <c r="R318" s="311">
        <f t="shared" si="8"/>
        <v>0</v>
      </c>
      <c r="S318" s="313">
        <f t="shared" si="9"/>
        <v>0</v>
      </c>
      <c r="T318" s="314">
        <f>IF(M318&lt;&gt;ฐาน!$M$45,IF(S318&lt;&gt;"",S318+R318,0),0)</f>
        <v>0</v>
      </c>
      <c r="U318" s="311">
        <f>IF(M318&lt;&gt;ฐาน!$M$45,IF(S318=0,J318+T318,O318),J318)</f>
        <v>0</v>
      </c>
      <c r="V318" s="98"/>
    </row>
    <row r="319" spans="1:22" x14ac:dyDescent="0.35">
      <c r="A319" s="93">
        <v>311</v>
      </c>
      <c r="B319" s="84"/>
      <c r="C319" s="98"/>
      <c r="D319" s="91"/>
      <c r="E319" s="89"/>
      <c r="F319" s="88"/>
      <c r="G319" s="91"/>
      <c r="H319" s="91"/>
      <c r="I319" s="88"/>
      <c r="J319" s="94"/>
      <c r="K319" s="212"/>
      <c r="L319" s="308" t="str">
        <f>IF(K319&lt;&gt;"",INDEX(ฐาน!$J$4:$M$44,MATCH(INT(K319),ฐาน!$J$4:$J$44,0),2),"")</f>
        <v/>
      </c>
      <c r="M319" s="309" t="str">
        <f>IF(L319&lt;&gt;"",INDEX(ฐาน!$J$4:$M$45,MATCH(L319,ฐาน!$K$4:$K$45,0),4),"")</f>
        <v/>
      </c>
      <c r="N319" s="310" t="str">
        <f>IF(I319&lt;&gt;"",INDEX(ฐาน!$A$4:$F$9,MATCH(I319,ฐาน!$A$4:$A$9,0),IF(J319&gt;=INDEX(ฐาน!$A$4:$F$9,MATCH(I319,ฐาน!$A$4:$A$9,0),3),6,5)),"")</f>
        <v/>
      </c>
      <c r="O319" s="311" t="str">
        <f>IF(I319&lt;&gt;"",IF(J319&gt;=INDEX(ฐาน!$A$4:$G$9,MATCH(I319,ฐาน!$A$4:$A$9,0),4),INDEX(ฐาน!$A$4:$G$9,MATCH(I319,ฐาน!$A$4:$A$9,0),7),INDEX(ฐาน!$A$4:$G$9,MATCH(I319,ฐาน!$A$4:$A$9,0),4)),"")</f>
        <v/>
      </c>
      <c r="P319" s="312">
        <f>IF(M319&lt;&gt;ฐาน!$M$45,IF(L319&lt;&gt;"",($L319*$N319/100),0),0)</f>
        <v>0</v>
      </c>
      <c r="Q319" s="311">
        <f>IF(M319&lt;&gt;ฐาน!$M$45,IF(L319&lt;&gt;"",ROUNDUP(($L319*$N319/100),-1),0),0)</f>
        <v>0</v>
      </c>
      <c r="R319" s="311">
        <f t="shared" si="8"/>
        <v>0</v>
      </c>
      <c r="S319" s="313">
        <f t="shared" si="9"/>
        <v>0</v>
      </c>
      <c r="T319" s="314">
        <f>IF(M319&lt;&gt;ฐาน!$M$45,IF(S319&lt;&gt;"",S319+R319,0),0)</f>
        <v>0</v>
      </c>
      <c r="U319" s="311">
        <f>IF(M319&lt;&gt;ฐาน!$M$45,IF(S319=0,J319+T319,O319),J319)</f>
        <v>0</v>
      </c>
      <c r="V319" s="98"/>
    </row>
    <row r="320" spans="1:22" x14ac:dyDescent="0.35">
      <c r="A320" s="93">
        <v>312</v>
      </c>
      <c r="B320" s="84"/>
      <c r="C320" s="85"/>
      <c r="D320" s="91"/>
      <c r="E320" s="89"/>
      <c r="F320" s="88"/>
      <c r="G320" s="91"/>
      <c r="H320" s="91"/>
      <c r="I320" s="88"/>
      <c r="J320" s="94"/>
      <c r="K320" s="212"/>
      <c r="L320" s="308" t="str">
        <f>IF(K320&lt;&gt;"",INDEX(ฐาน!$J$4:$M$44,MATCH(INT(K320),ฐาน!$J$4:$J$44,0),2),"")</f>
        <v/>
      </c>
      <c r="M320" s="309" t="str">
        <f>IF(L320&lt;&gt;"",INDEX(ฐาน!$J$4:$M$45,MATCH(L320,ฐาน!$K$4:$K$45,0),4),"")</f>
        <v/>
      </c>
      <c r="N320" s="310" t="str">
        <f>IF(I320&lt;&gt;"",INDEX(ฐาน!$A$4:$F$9,MATCH(I320,ฐาน!$A$4:$A$9,0),IF(J320&gt;=INDEX(ฐาน!$A$4:$F$9,MATCH(I320,ฐาน!$A$4:$A$9,0),3),6,5)),"")</f>
        <v/>
      </c>
      <c r="O320" s="311" t="str">
        <f>IF(I320&lt;&gt;"",IF(J320&gt;=INDEX(ฐาน!$A$4:$G$9,MATCH(I320,ฐาน!$A$4:$A$9,0),4),INDEX(ฐาน!$A$4:$G$9,MATCH(I320,ฐาน!$A$4:$A$9,0),7),INDEX(ฐาน!$A$4:$G$9,MATCH(I320,ฐาน!$A$4:$A$9,0),4)),"")</f>
        <v/>
      </c>
      <c r="P320" s="312">
        <f>IF(M320&lt;&gt;ฐาน!$M$45,IF(L320&lt;&gt;"",($L320*$N320/100),0),0)</f>
        <v>0</v>
      </c>
      <c r="Q320" s="311">
        <f>IF(M320&lt;&gt;ฐาน!$M$45,IF(L320&lt;&gt;"",ROUNDUP(($L320*$N320/100),-1),0),0)</f>
        <v>0</v>
      </c>
      <c r="R320" s="311">
        <f t="shared" si="8"/>
        <v>0</v>
      </c>
      <c r="S320" s="313">
        <f t="shared" si="9"/>
        <v>0</v>
      </c>
      <c r="T320" s="314">
        <f>IF(M320&lt;&gt;ฐาน!$M$45,IF(S320&lt;&gt;"",S320+R320,0),0)</f>
        <v>0</v>
      </c>
      <c r="U320" s="311">
        <f>IF(M320&lt;&gt;ฐาน!$M$45,IF(S320=0,J320+T320,O320),J320)</f>
        <v>0</v>
      </c>
      <c r="V320" s="98"/>
    </row>
    <row r="321" spans="1:22" x14ac:dyDescent="0.35">
      <c r="A321" s="93">
        <v>313</v>
      </c>
      <c r="B321" s="84"/>
      <c r="C321" s="85"/>
      <c r="D321" s="91"/>
      <c r="E321" s="89"/>
      <c r="F321" s="88"/>
      <c r="G321" s="91"/>
      <c r="H321" s="91"/>
      <c r="I321" s="88"/>
      <c r="J321" s="94"/>
      <c r="K321" s="212"/>
      <c r="L321" s="308" t="str">
        <f>IF(K321&lt;&gt;"",INDEX(ฐาน!$J$4:$M$44,MATCH(INT(K321),ฐาน!$J$4:$J$44,0),2),"")</f>
        <v/>
      </c>
      <c r="M321" s="309" t="str">
        <f>IF(L321&lt;&gt;"",INDEX(ฐาน!$J$4:$M$45,MATCH(L321,ฐาน!$K$4:$K$45,0),4),"")</f>
        <v/>
      </c>
      <c r="N321" s="310" t="str">
        <f>IF(I321&lt;&gt;"",INDEX(ฐาน!$A$4:$F$9,MATCH(I321,ฐาน!$A$4:$A$9,0),IF(J321&gt;=INDEX(ฐาน!$A$4:$F$9,MATCH(I321,ฐาน!$A$4:$A$9,0),3),6,5)),"")</f>
        <v/>
      </c>
      <c r="O321" s="311" t="str">
        <f>IF(I321&lt;&gt;"",IF(J321&gt;=INDEX(ฐาน!$A$4:$G$9,MATCH(I321,ฐาน!$A$4:$A$9,0),4),INDEX(ฐาน!$A$4:$G$9,MATCH(I321,ฐาน!$A$4:$A$9,0),7),INDEX(ฐาน!$A$4:$G$9,MATCH(I321,ฐาน!$A$4:$A$9,0),4)),"")</f>
        <v/>
      </c>
      <c r="P321" s="312">
        <f>IF(M321&lt;&gt;ฐาน!$M$45,IF(L321&lt;&gt;"",($L321*$N321/100),0),0)</f>
        <v>0</v>
      </c>
      <c r="Q321" s="311">
        <f>IF(M321&lt;&gt;ฐาน!$M$45,IF(L321&lt;&gt;"",ROUNDUP(($L321*$N321/100),-1),0),0)</f>
        <v>0</v>
      </c>
      <c r="R321" s="311">
        <f t="shared" si="8"/>
        <v>0</v>
      </c>
      <c r="S321" s="313">
        <f t="shared" si="9"/>
        <v>0</v>
      </c>
      <c r="T321" s="314">
        <f>IF(M321&lt;&gt;ฐาน!$M$45,IF(S321&lt;&gt;"",S321+R321,0),0)</f>
        <v>0</v>
      </c>
      <c r="U321" s="311">
        <f>IF(M321&lt;&gt;ฐาน!$M$45,IF(S321=0,J321+T321,O321),J321)</f>
        <v>0</v>
      </c>
      <c r="V321" s="98"/>
    </row>
    <row r="322" spans="1:22" x14ac:dyDescent="0.35">
      <c r="A322" s="93">
        <v>314</v>
      </c>
      <c r="B322" s="84"/>
      <c r="C322" s="85"/>
      <c r="D322" s="91"/>
      <c r="E322" s="89"/>
      <c r="F322" s="88"/>
      <c r="G322" s="91"/>
      <c r="H322" s="91"/>
      <c r="I322" s="88"/>
      <c r="J322" s="94"/>
      <c r="K322" s="212"/>
      <c r="L322" s="308" t="str">
        <f>IF(K322&lt;&gt;"",INDEX(ฐาน!$J$4:$M$44,MATCH(INT(K322),ฐาน!$J$4:$J$44,0),2),"")</f>
        <v/>
      </c>
      <c r="M322" s="309" t="str">
        <f>IF(L322&lt;&gt;"",INDEX(ฐาน!$J$4:$M$45,MATCH(L322,ฐาน!$K$4:$K$45,0),4),"")</f>
        <v/>
      </c>
      <c r="N322" s="310" t="str">
        <f>IF(I322&lt;&gt;"",INDEX(ฐาน!$A$4:$F$9,MATCH(I322,ฐาน!$A$4:$A$9,0),IF(J322&gt;=INDEX(ฐาน!$A$4:$F$9,MATCH(I322,ฐาน!$A$4:$A$9,0),3),6,5)),"")</f>
        <v/>
      </c>
      <c r="O322" s="311" t="str">
        <f>IF(I322&lt;&gt;"",IF(J322&gt;=INDEX(ฐาน!$A$4:$G$9,MATCH(I322,ฐาน!$A$4:$A$9,0),4),INDEX(ฐาน!$A$4:$G$9,MATCH(I322,ฐาน!$A$4:$A$9,0),7),INDEX(ฐาน!$A$4:$G$9,MATCH(I322,ฐาน!$A$4:$A$9,0),4)),"")</f>
        <v/>
      </c>
      <c r="P322" s="312">
        <f>IF(M322&lt;&gt;ฐาน!$M$45,IF(L322&lt;&gt;"",($L322*$N322/100),0),0)</f>
        <v>0</v>
      </c>
      <c r="Q322" s="311">
        <f>IF(M322&lt;&gt;ฐาน!$M$45,IF(L322&lt;&gt;"",ROUNDUP(($L322*$N322/100),-1),0),0)</f>
        <v>0</v>
      </c>
      <c r="R322" s="311">
        <f t="shared" si="8"/>
        <v>0</v>
      </c>
      <c r="S322" s="313">
        <f t="shared" si="9"/>
        <v>0</v>
      </c>
      <c r="T322" s="314">
        <f>IF(M322&lt;&gt;ฐาน!$M$45,IF(S322&lt;&gt;"",S322+R322,0),0)</f>
        <v>0</v>
      </c>
      <c r="U322" s="311">
        <f>IF(M322&lt;&gt;ฐาน!$M$45,IF(S322=0,J322+T322,O322),J322)</f>
        <v>0</v>
      </c>
      <c r="V322" s="98"/>
    </row>
    <row r="323" spans="1:22" x14ac:dyDescent="0.35">
      <c r="A323" s="93">
        <v>315</v>
      </c>
      <c r="B323" s="84"/>
      <c r="C323" s="85"/>
      <c r="D323" s="91"/>
      <c r="E323" s="89"/>
      <c r="F323" s="88"/>
      <c r="G323" s="91"/>
      <c r="H323" s="91"/>
      <c r="I323" s="88"/>
      <c r="J323" s="94"/>
      <c r="K323" s="212"/>
      <c r="L323" s="308" t="str">
        <f>IF(K323&lt;&gt;"",INDEX(ฐาน!$J$4:$M$44,MATCH(INT(K323),ฐาน!$J$4:$J$44,0),2),"")</f>
        <v/>
      </c>
      <c r="M323" s="309" t="str">
        <f>IF(L323&lt;&gt;"",INDEX(ฐาน!$J$4:$M$45,MATCH(L323,ฐาน!$K$4:$K$45,0),4),"")</f>
        <v/>
      </c>
      <c r="N323" s="310" t="str">
        <f>IF(I323&lt;&gt;"",INDEX(ฐาน!$A$4:$F$9,MATCH(I323,ฐาน!$A$4:$A$9,0),IF(J323&gt;=INDEX(ฐาน!$A$4:$F$9,MATCH(I323,ฐาน!$A$4:$A$9,0),3),6,5)),"")</f>
        <v/>
      </c>
      <c r="O323" s="311" t="str">
        <f>IF(I323&lt;&gt;"",IF(J323&gt;=INDEX(ฐาน!$A$4:$G$9,MATCH(I323,ฐาน!$A$4:$A$9,0),4),INDEX(ฐาน!$A$4:$G$9,MATCH(I323,ฐาน!$A$4:$A$9,0),7),INDEX(ฐาน!$A$4:$G$9,MATCH(I323,ฐาน!$A$4:$A$9,0),4)),"")</f>
        <v/>
      </c>
      <c r="P323" s="312">
        <f>IF(M323&lt;&gt;ฐาน!$M$45,IF(L323&lt;&gt;"",($L323*$N323/100),0),0)</f>
        <v>0</v>
      </c>
      <c r="Q323" s="311">
        <f>IF(M323&lt;&gt;ฐาน!$M$45,IF(L323&lt;&gt;"",ROUNDUP(($L323*$N323/100),-1),0),0)</f>
        <v>0</v>
      </c>
      <c r="R323" s="311">
        <f t="shared" si="8"/>
        <v>0</v>
      </c>
      <c r="S323" s="313">
        <f t="shared" si="9"/>
        <v>0</v>
      </c>
      <c r="T323" s="314">
        <f>IF(M323&lt;&gt;ฐาน!$M$45,IF(S323&lt;&gt;"",S323+R323,0),0)</f>
        <v>0</v>
      </c>
      <c r="U323" s="311">
        <f>IF(M323&lt;&gt;ฐาน!$M$45,IF(S323=0,J323+T323,O323),J323)</f>
        <v>0</v>
      </c>
      <c r="V323" s="98"/>
    </row>
    <row r="324" spans="1:22" x14ac:dyDescent="0.35">
      <c r="A324" s="93">
        <v>316</v>
      </c>
      <c r="B324" s="84"/>
      <c r="C324" s="85"/>
      <c r="D324" s="91"/>
      <c r="E324" s="89"/>
      <c r="F324" s="88"/>
      <c r="G324" s="91"/>
      <c r="H324" s="91"/>
      <c r="I324" s="88"/>
      <c r="J324" s="94"/>
      <c r="K324" s="212"/>
      <c r="L324" s="308" t="str">
        <f>IF(K324&lt;&gt;"",INDEX(ฐาน!$J$4:$M$44,MATCH(INT(K324),ฐาน!$J$4:$J$44,0),2),"")</f>
        <v/>
      </c>
      <c r="M324" s="309" t="str">
        <f>IF(L324&lt;&gt;"",INDEX(ฐาน!$J$4:$M$45,MATCH(L324,ฐาน!$K$4:$K$45,0),4),"")</f>
        <v/>
      </c>
      <c r="N324" s="310" t="str">
        <f>IF(I324&lt;&gt;"",INDEX(ฐาน!$A$4:$F$9,MATCH(I324,ฐาน!$A$4:$A$9,0),IF(J324&gt;=INDEX(ฐาน!$A$4:$F$9,MATCH(I324,ฐาน!$A$4:$A$9,0),3),6,5)),"")</f>
        <v/>
      </c>
      <c r="O324" s="311" t="str">
        <f>IF(I324&lt;&gt;"",IF(J324&gt;=INDEX(ฐาน!$A$4:$G$9,MATCH(I324,ฐาน!$A$4:$A$9,0),4),INDEX(ฐาน!$A$4:$G$9,MATCH(I324,ฐาน!$A$4:$A$9,0),7),INDEX(ฐาน!$A$4:$G$9,MATCH(I324,ฐาน!$A$4:$A$9,0),4)),"")</f>
        <v/>
      </c>
      <c r="P324" s="312">
        <f>IF(M324&lt;&gt;ฐาน!$M$45,IF(L324&lt;&gt;"",($L324*$N324/100),0),0)</f>
        <v>0</v>
      </c>
      <c r="Q324" s="311">
        <f>IF(M324&lt;&gt;ฐาน!$M$45,IF(L324&lt;&gt;"",ROUNDUP(($L324*$N324/100),-1),0),0)</f>
        <v>0</v>
      </c>
      <c r="R324" s="311">
        <f t="shared" si="8"/>
        <v>0</v>
      </c>
      <c r="S324" s="313">
        <f t="shared" si="9"/>
        <v>0</v>
      </c>
      <c r="T324" s="314">
        <f>IF(M324&lt;&gt;ฐาน!$M$45,IF(S324&lt;&gt;"",S324+R324,0),0)</f>
        <v>0</v>
      </c>
      <c r="U324" s="311">
        <f>IF(M324&lt;&gt;ฐาน!$M$45,IF(S324=0,J324+T324,O324),J324)</f>
        <v>0</v>
      </c>
      <c r="V324" s="98"/>
    </row>
    <row r="325" spans="1:22" x14ac:dyDescent="0.35">
      <c r="A325" s="93">
        <v>317</v>
      </c>
      <c r="B325" s="84"/>
      <c r="C325" s="85"/>
      <c r="D325" s="91"/>
      <c r="E325" s="89"/>
      <c r="F325" s="88"/>
      <c r="G325" s="95"/>
      <c r="H325" s="91"/>
      <c r="I325" s="88"/>
      <c r="J325" s="94"/>
      <c r="K325" s="212"/>
      <c r="L325" s="308" t="str">
        <f>IF(K325&lt;&gt;"",INDEX(ฐาน!$J$4:$M$44,MATCH(INT(K325),ฐาน!$J$4:$J$44,0),2),"")</f>
        <v/>
      </c>
      <c r="M325" s="309" t="str">
        <f>IF(L325&lt;&gt;"",INDEX(ฐาน!$J$4:$M$45,MATCH(L325,ฐาน!$K$4:$K$45,0),4),"")</f>
        <v/>
      </c>
      <c r="N325" s="310" t="str">
        <f>IF(I325&lt;&gt;"",INDEX(ฐาน!$A$4:$F$9,MATCH(I325,ฐาน!$A$4:$A$9,0),IF(J325&gt;=INDEX(ฐาน!$A$4:$F$9,MATCH(I325,ฐาน!$A$4:$A$9,0),3),6,5)),"")</f>
        <v/>
      </c>
      <c r="O325" s="311" t="str">
        <f>IF(I325&lt;&gt;"",IF(J325&gt;=INDEX(ฐาน!$A$4:$G$9,MATCH(I325,ฐาน!$A$4:$A$9,0),4),INDEX(ฐาน!$A$4:$G$9,MATCH(I325,ฐาน!$A$4:$A$9,0),7),INDEX(ฐาน!$A$4:$G$9,MATCH(I325,ฐาน!$A$4:$A$9,0),4)),"")</f>
        <v/>
      </c>
      <c r="P325" s="312">
        <f>IF(M325&lt;&gt;ฐาน!$M$45,IF(L325&lt;&gt;"",($L325*$N325/100),0),0)</f>
        <v>0</v>
      </c>
      <c r="Q325" s="311">
        <f>IF(M325&lt;&gt;ฐาน!$M$45,IF(L325&lt;&gt;"",ROUNDUP(($L325*$N325/100),-1),0),0)</f>
        <v>0</v>
      </c>
      <c r="R325" s="311">
        <f t="shared" si="8"/>
        <v>0</v>
      </c>
      <c r="S325" s="313">
        <f t="shared" si="9"/>
        <v>0</v>
      </c>
      <c r="T325" s="314">
        <f>IF(M325&lt;&gt;ฐาน!$M$45,IF(S325&lt;&gt;"",S325+R325,0),0)</f>
        <v>0</v>
      </c>
      <c r="U325" s="311">
        <f>IF(M325&lt;&gt;ฐาน!$M$45,IF(S325=0,J325+T325,O325),J325)</f>
        <v>0</v>
      </c>
      <c r="V325" s="98"/>
    </row>
    <row r="326" spans="1:22" x14ac:dyDescent="0.35">
      <c r="A326" s="93">
        <v>318</v>
      </c>
      <c r="B326" s="84"/>
      <c r="C326" s="85"/>
      <c r="D326" s="91"/>
      <c r="E326" s="89"/>
      <c r="F326" s="88"/>
      <c r="G326" s="91"/>
      <c r="H326" s="91"/>
      <c r="I326" s="88"/>
      <c r="J326" s="92"/>
      <c r="K326" s="212"/>
      <c r="L326" s="308" t="str">
        <f>IF(K326&lt;&gt;"",INDEX(ฐาน!$J$4:$M$44,MATCH(INT(K326),ฐาน!$J$4:$J$44,0),2),"")</f>
        <v/>
      </c>
      <c r="M326" s="309" t="str">
        <f>IF(L326&lt;&gt;"",INDEX(ฐาน!$J$4:$M$45,MATCH(L326,ฐาน!$K$4:$K$45,0),4),"")</f>
        <v/>
      </c>
      <c r="N326" s="310" t="str">
        <f>IF(I326&lt;&gt;"",INDEX(ฐาน!$A$4:$F$9,MATCH(I326,ฐาน!$A$4:$A$9,0),IF(J326&gt;=INDEX(ฐาน!$A$4:$F$9,MATCH(I326,ฐาน!$A$4:$A$9,0),3),6,5)),"")</f>
        <v/>
      </c>
      <c r="O326" s="311" t="str">
        <f>IF(I326&lt;&gt;"",IF(J326&gt;=INDEX(ฐาน!$A$4:$G$9,MATCH(I326,ฐาน!$A$4:$A$9,0),4),INDEX(ฐาน!$A$4:$G$9,MATCH(I326,ฐาน!$A$4:$A$9,0),7),INDEX(ฐาน!$A$4:$G$9,MATCH(I326,ฐาน!$A$4:$A$9,0),4)),"")</f>
        <v/>
      </c>
      <c r="P326" s="312">
        <f>IF(M326&lt;&gt;ฐาน!$M$45,IF(L326&lt;&gt;"",($L326*$N326/100),0),0)</f>
        <v>0</v>
      </c>
      <c r="Q326" s="311">
        <f>IF(M326&lt;&gt;ฐาน!$M$45,IF(L326&lt;&gt;"",ROUNDUP(($L326*$N326/100),-1),0),0)</f>
        <v>0</v>
      </c>
      <c r="R326" s="311">
        <f t="shared" si="8"/>
        <v>0</v>
      </c>
      <c r="S326" s="313">
        <f t="shared" si="9"/>
        <v>0</v>
      </c>
      <c r="T326" s="314">
        <f>IF(M326&lt;&gt;ฐาน!$M$45,IF(S326&lt;&gt;"",S326+R326,0),0)</f>
        <v>0</v>
      </c>
      <c r="U326" s="311">
        <f>IF(M326&lt;&gt;ฐาน!$M$45,IF(S326=0,J326+T326,O326),J326)</f>
        <v>0</v>
      </c>
      <c r="V326" s="98"/>
    </row>
    <row r="327" spans="1:22" x14ac:dyDescent="0.35">
      <c r="A327" s="93">
        <v>319</v>
      </c>
      <c r="B327" s="84"/>
      <c r="C327" s="85"/>
      <c r="D327" s="91"/>
      <c r="E327" s="89"/>
      <c r="F327" s="88"/>
      <c r="G327" s="91"/>
      <c r="H327" s="91"/>
      <c r="I327" s="88"/>
      <c r="J327" s="92"/>
      <c r="K327" s="212"/>
      <c r="L327" s="308" t="str">
        <f>IF(K327&lt;&gt;"",INDEX(ฐาน!$J$4:$M$44,MATCH(INT(K327),ฐาน!$J$4:$J$44,0),2),"")</f>
        <v/>
      </c>
      <c r="M327" s="309" t="str">
        <f>IF(L327&lt;&gt;"",INDEX(ฐาน!$J$4:$M$45,MATCH(L327,ฐาน!$K$4:$K$45,0),4),"")</f>
        <v/>
      </c>
      <c r="N327" s="310" t="str">
        <f>IF(I327&lt;&gt;"",INDEX(ฐาน!$A$4:$F$9,MATCH(I327,ฐาน!$A$4:$A$9,0),IF(J327&gt;=INDEX(ฐาน!$A$4:$F$9,MATCH(I327,ฐาน!$A$4:$A$9,0),3),6,5)),"")</f>
        <v/>
      </c>
      <c r="O327" s="311" t="str">
        <f>IF(I327&lt;&gt;"",IF(J327&gt;=INDEX(ฐาน!$A$4:$G$9,MATCH(I327,ฐาน!$A$4:$A$9,0),4),INDEX(ฐาน!$A$4:$G$9,MATCH(I327,ฐาน!$A$4:$A$9,0),7),INDEX(ฐาน!$A$4:$G$9,MATCH(I327,ฐาน!$A$4:$A$9,0),4)),"")</f>
        <v/>
      </c>
      <c r="P327" s="312">
        <f>IF(M327&lt;&gt;ฐาน!$M$45,IF(L327&lt;&gt;"",($L327*$N327/100),0),0)</f>
        <v>0</v>
      </c>
      <c r="Q327" s="311">
        <f>IF(M327&lt;&gt;ฐาน!$M$45,IF(L327&lt;&gt;"",ROUNDUP(($L327*$N327/100),-1),0),0)</f>
        <v>0</v>
      </c>
      <c r="R327" s="311">
        <f t="shared" si="8"/>
        <v>0</v>
      </c>
      <c r="S327" s="313">
        <f t="shared" si="9"/>
        <v>0</v>
      </c>
      <c r="T327" s="314">
        <f>IF(M327&lt;&gt;ฐาน!$M$45,IF(S327&lt;&gt;"",S327+R327,0),0)</f>
        <v>0</v>
      </c>
      <c r="U327" s="311">
        <f>IF(M327&lt;&gt;ฐาน!$M$45,IF(S327=0,J327+T327,O327),J327)</f>
        <v>0</v>
      </c>
      <c r="V327" s="98"/>
    </row>
    <row r="328" spans="1:22" x14ac:dyDescent="0.35">
      <c r="A328" s="93">
        <v>320</v>
      </c>
      <c r="B328" s="84"/>
      <c r="C328" s="85"/>
      <c r="D328" s="91"/>
      <c r="E328" s="89"/>
      <c r="F328" s="88"/>
      <c r="G328" s="91"/>
      <c r="H328" s="91"/>
      <c r="I328" s="88"/>
      <c r="J328" s="92"/>
      <c r="K328" s="212"/>
      <c r="L328" s="308" t="str">
        <f>IF(K328&lt;&gt;"",INDEX(ฐาน!$J$4:$M$44,MATCH(INT(K328),ฐาน!$J$4:$J$44,0),2),"")</f>
        <v/>
      </c>
      <c r="M328" s="309" t="str">
        <f>IF(L328&lt;&gt;"",INDEX(ฐาน!$J$4:$M$45,MATCH(L328,ฐาน!$K$4:$K$45,0),4),"")</f>
        <v/>
      </c>
      <c r="N328" s="310" t="str">
        <f>IF(I328&lt;&gt;"",INDEX(ฐาน!$A$4:$F$9,MATCH(I328,ฐาน!$A$4:$A$9,0),IF(J328&gt;=INDEX(ฐาน!$A$4:$F$9,MATCH(I328,ฐาน!$A$4:$A$9,0),3),6,5)),"")</f>
        <v/>
      </c>
      <c r="O328" s="311" t="str">
        <f>IF(I328&lt;&gt;"",IF(J328&gt;=INDEX(ฐาน!$A$4:$G$9,MATCH(I328,ฐาน!$A$4:$A$9,0),4),INDEX(ฐาน!$A$4:$G$9,MATCH(I328,ฐาน!$A$4:$A$9,0),7),INDEX(ฐาน!$A$4:$G$9,MATCH(I328,ฐาน!$A$4:$A$9,0),4)),"")</f>
        <v/>
      </c>
      <c r="P328" s="312">
        <f>IF(M328&lt;&gt;ฐาน!$M$45,IF(L328&lt;&gt;"",($L328*$N328/100),0),0)</f>
        <v>0</v>
      </c>
      <c r="Q328" s="311">
        <f>IF(M328&lt;&gt;ฐาน!$M$45,IF(L328&lt;&gt;"",ROUNDUP(($L328*$N328/100),-1),0),0)</f>
        <v>0</v>
      </c>
      <c r="R328" s="311">
        <f t="shared" si="8"/>
        <v>0</v>
      </c>
      <c r="S328" s="313">
        <f t="shared" si="9"/>
        <v>0</v>
      </c>
      <c r="T328" s="314">
        <f>IF(M328&lt;&gt;ฐาน!$M$45,IF(S328&lt;&gt;"",S328+R328,0),0)</f>
        <v>0</v>
      </c>
      <c r="U328" s="311">
        <f>IF(M328&lt;&gt;ฐาน!$M$45,IF(S328=0,J328+T328,O328),J328)</f>
        <v>0</v>
      </c>
      <c r="V328" s="98"/>
    </row>
    <row r="329" spans="1:22" x14ac:dyDescent="0.35">
      <c r="A329" s="93">
        <v>321</v>
      </c>
      <c r="B329" s="97"/>
      <c r="C329" s="96"/>
      <c r="D329" s="91"/>
      <c r="E329" s="89"/>
      <c r="F329" s="88"/>
      <c r="G329" s="91"/>
      <c r="H329" s="91"/>
      <c r="I329" s="88"/>
      <c r="J329" s="92"/>
      <c r="K329" s="212"/>
      <c r="L329" s="308" t="str">
        <f>IF(K329&lt;&gt;"",INDEX(ฐาน!$J$4:$M$44,MATCH(INT(K329),ฐาน!$J$4:$J$44,0),2),"")</f>
        <v/>
      </c>
      <c r="M329" s="309" t="str">
        <f>IF(L329&lt;&gt;"",INDEX(ฐาน!$J$4:$M$45,MATCH(L329,ฐาน!$K$4:$K$45,0),4),"")</f>
        <v/>
      </c>
      <c r="N329" s="310" t="str">
        <f>IF(I329&lt;&gt;"",INDEX(ฐาน!$A$4:$F$9,MATCH(I329,ฐาน!$A$4:$A$9,0),IF(J329&gt;=INDEX(ฐาน!$A$4:$F$9,MATCH(I329,ฐาน!$A$4:$A$9,0),3),6,5)),"")</f>
        <v/>
      </c>
      <c r="O329" s="311" t="str">
        <f>IF(I329&lt;&gt;"",IF(J329&gt;=INDEX(ฐาน!$A$4:$G$9,MATCH(I329,ฐาน!$A$4:$A$9,0),4),INDEX(ฐาน!$A$4:$G$9,MATCH(I329,ฐาน!$A$4:$A$9,0),7),INDEX(ฐาน!$A$4:$G$9,MATCH(I329,ฐาน!$A$4:$A$9,0),4)),"")</f>
        <v/>
      </c>
      <c r="P329" s="312">
        <f>IF(M329&lt;&gt;ฐาน!$M$45,IF(L329&lt;&gt;"",($L329*$N329/100),0),0)</f>
        <v>0</v>
      </c>
      <c r="Q329" s="311">
        <f>IF(M329&lt;&gt;ฐาน!$M$45,IF(L329&lt;&gt;"",ROUNDUP(($L329*$N329/100),-1),0),0)</f>
        <v>0</v>
      </c>
      <c r="R329" s="311">
        <f t="shared" si="8"/>
        <v>0</v>
      </c>
      <c r="S329" s="313">
        <f t="shared" si="9"/>
        <v>0</v>
      </c>
      <c r="T329" s="314">
        <f>IF(M329&lt;&gt;ฐาน!$M$45,IF(S329&lt;&gt;"",S329+R329,0),0)</f>
        <v>0</v>
      </c>
      <c r="U329" s="311">
        <f>IF(M329&lt;&gt;ฐาน!$M$45,IF(S329=0,J329+T329,O329),J329)</f>
        <v>0</v>
      </c>
      <c r="V329" s="98"/>
    </row>
    <row r="330" spans="1:22" x14ac:dyDescent="0.35">
      <c r="A330" s="93">
        <v>322</v>
      </c>
      <c r="B330" s="97"/>
      <c r="C330" s="98"/>
      <c r="D330" s="91"/>
      <c r="E330" s="89"/>
      <c r="F330" s="88"/>
      <c r="G330" s="91"/>
      <c r="H330" s="91"/>
      <c r="I330" s="88"/>
      <c r="J330" s="92"/>
      <c r="K330" s="212"/>
      <c r="L330" s="308" t="str">
        <f>IF(K330&lt;&gt;"",INDEX(ฐาน!$J$4:$M$44,MATCH(INT(K330),ฐาน!$J$4:$J$44,0),2),"")</f>
        <v/>
      </c>
      <c r="M330" s="309" t="str">
        <f>IF(L330&lt;&gt;"",INDEX(ฐาน!$J$4:$M$45,MATCH(L330,ฐาน!$K$4:$K$45,0),4),"")</f>
        <v/>
      </c>
      <c r="N330" s="310" t="str">
        <f>IF(I330&lt;&gt;"",INDEX(ฐาน!$A$4:$F$9,MATCH(I330,ฐาน!$A$4:$A$9,0),IF(J330&gt;=INDEX(ฐาน!$A$4:$F$9,MATCH(I330,ฐาน!$A$4:$A$9,0),3),6,5)),"")</f>
        <v/>
      </c>
      <c r="O330" s="311" t="str">
        <f>IF(I330&lt;&gt;"",IF(J330&gt;=INDEX(ฐาน!$A$4:$G$9,MATCH(I330,ฐาน!$A$4:$A$9,0),4),INDEX(ฐาน!$A$4:$G$9,MATCH(I330,ฐาน!$A$4:$A$9,0),7),INDEX(ฐาน!$A$4:$G$9,MATCH(I330,ฐาน!$A$4:$A$9,0),4)),"")</f>
        <v/>
      </c>
      <c r="P330" s="312">
        <f>IF(M330&lt;&gt;ฐาน!$M$45,IF(L330&lt;&gt;"",($L330*$N330/100),0),0)</f>
        <v>0</v>
      </c>
      <c r="Q330" s="311">
        <f>IF(M330&lt;&gt;ฐาน!$M$45,IF(L330&lt;&gt;"",ROUNDUP(($L330*$N330/100),-1),0),0)</f>
        <v>0</v>
      </c>
      <c r="R330" s="311">
        <f t="shared" ref="R330:R393" si="10">IF(Q330&lt;&gt;"",IF($J330+$P330&lt;=$O330,$Q330,$O330-$J330),"")</f>
        <v>0</v>
      </c>
      <c r="S330" s="313">
        <f t="shared" ref="S330:S393" si="11">IF(Q330&lt;&gt;R330,P330-R330,0)</f>
        <v>0</v>
      </c>
      <c r="T330" s="314">
        <f>IF(M330&lt;&gt;ฐาน!$M$45,IF(S330&lt;&gt;"",S330+R330,0),0)</f>
        <v>0</v>
      </c>
      <c r="U330" s="311">
        <f>IF(M330&lt;&gt;ฐาน!$M$45,IF(S330=0,J330+T330,O330),J330)</f>
        <v>0</v>
      </c>
      <c r="V330" s="98"/>
    </row>
    <row r="331" spans="1:22" x14ac:dyDescent="0.35">
      <c r="A331" s="93">
        <v>323</v>
      </c>
      <c r="B331" s="97"/>
      <c r="C331" s="96"/>
      <c r="D331" s="89"/>
      <c r="E331" s="89"/>
      <c r="F331" s="88"/>
      <c r="G331" s="91"/>
      <c r="H331" s="91"/>
      <c r="I331" s="88"/>
      <c r="J331" s="92"/>
      <c r="K331" s="212"/>
      <c r="L331" s="308" t="str">
        <f>IF(K331&lt;&gt;"",INDEX(ฐาน!$J$4:$M$44,MATCH(INT(K331),ฐาน!$J$4:$J$44,0),2),"")</f>
        <v/>
      </c>
      <c r="M331" s="309" t="str">
        <f>IF(L331&lt;&gt;"",INDEX(ฐาน!$J$4:$M$45,MATCH(L331,ฐาน!$K$4:$K$45,0),4),"")</f>
        <v/>
      </c>
      <c r="N331" s="310" t="str">
        <f>IF(I331&lt;&gt;"",INDEX(ฐาน!$A$4:$F$9,MATCH(I331,ฐาน!$A$4:$A$9,0),IF(J331&gt;=INDEX(ฐาน!$A$4:$F$9,MATCH(I331,ฐาน!$A$4:$A$9,0),3),6,5)),"")</f>
        <v/>
      </c>
      <c r="O331" s="311" t="str">
        <f>IF(I331&lt;&gt;"",IF(J331&gt;=INDEX(ฐาน!$A$4:$G$9,MATCH(I331,ฐาน!$A$4:$A$9,0),4),INDEX(ฐาน!$A$4:$G$9,MATCH(I331,ฐาน!$A$4:$A$9,0),7),INDEX(ฐาน!$A$4:$G$9,MATCH(I331,ฐาน!$A$4:$A$9,0),4)),"")</f>
        <v/>
      </c>
      <c r="P331" s="312">
        <f>IF(M331&lt;&gt;ฐาน!$M$45,IF(L331&lt;&gt;"",($L331*$N331/100),0),0)</f>
        <v>0</v>
      </c>
      <c r="Q331" s="311">
        <f>IF(M331&lt;&gt;ฐาน!$M$45,IF(L331&lt;&gt;"",ROUNDUP(($L331*$N331/100),-1),0),0)</f>
        <v>0</v>
      </c>
      <c r="R331" s="311">
        <f t="shared" si="10"/>
        <v>0</v>
      </c>
      <c r="S331" s="313">
        <f t="shared" si="11"/>
        <v>0</v>
      </c>
      <c r="T331" s="314">
        <f>IF(M331&lt;&gt;ฐาน!$M$45,IF(S331&lt;&gt;"",S331+R331,0),0)</f>
        <v>0</v>
      </c>
      <c r="U331" s="311">
        <f>IF(M331&lt;&gt;ฐาน!$M$45,IF(S331=0,J331+T331,O331),J331)</f>
        <v>0</v>
      </c>
      <c r="V331" s="98"/>
    </row>
    <row r="332" spans="1:22" x14ac:dyDescent="0.35">
      <c r="A332" s="93">
        <v>324</v>
      </c>
      <c r="B332" s="97"/>
      <c r="C332" s="96"/>
      <c r="D332" s="89"/>
      <c r="E332" s="89"/>
      <c r="F332" s="88"/>
      <c r="G332" s="91"/>
      <c r="H332" s="91"/>
      <c r="I332" s="88"/>
      <c r="J332" s="92"/>
      <c r="K332" s="212"/>
      <c r="L332" s="308" t="str">
        <f>IF(K332&lt;&gt;"",INDEX(ฐาน!$J$4:$M$44,MATCH(INT(K332),ฐาน!$J$4:$J$44,0),2),"")</f>
        <v/>
      </c>
      <c r="M332" s="309" t="str">
        <f>IF(L332&lt;&gt;"",INDEX(ฐาน!$J$4:$M$45,MATCH(L332,ฐาน!$K$4:$K$45,0),4),"")</f>
        <v/>
      </c>
      <c r="N332" s="310" t="str">
        <f>IF(I332&lt;&gt;"",INDEX(ฐาน!$A$4:$F$9,MATCH(I332,ฐาน!$A$4:$A$9,0),IF(J332&gt;=INDEX(ฐาน!$A$4:$F$9,MATCH(I332,ฐาน!$A$4:$A$9,0),3),6,5)),"")</f>
        <v/>
      </c>
      <c r="O332" s="311" t="str">
        <f>IF(I332&lt;&gt;"",IF(J332&gt;=INDEX(ฐาน!$A$4:$G$9,MATCH(I332,ฐาน!$A$4:$A$9,0),4),INDEX(ฐาน!$A$4:$G$9,MATCH(I332,ฐาน!$A$4:$A$9,0),7),INDEX(ฐาน!$A$4:$G$9,MATCH(I332,ฐาน!$A$4:$A$9,0),4)),"")</f>
        <v/>
      </c>
      <c r="P332" s="312">
        <f>IF(M332&lt;&gt;ฐาน!$M$45,IF(L332&lt;&gt;"",($L332*$N332/100),0),0)</f>
        <v>0</v>
      </c>
      <c r="Q332" s="311">
        <f>IF(M332&lt;&gt;ฐาน!$M$45,IF(L332&lt;&gt;"",ROUNDUP(($L332*$N332/100),-1),0),0)</f>
        <v>0</v>
      </c>
      <c r="R332" s="311">
        <f t="shared" si="10"/>
        <v>0</v>
      </c>
      <c r="S332" s="313">
        <f t="shared" si="11"/>
        <v>0</v>
      </c>
      <c r="T332" s="314">
        <f>IF(M332&lt;&gt;ฐาน!$M$45,IF(S332&lt;&gt;"",S332+R332,0),0)</f>
        <v>0</v>
      </c>
      <c r="U332" s="311">
        <f>IF(M332&lt;&gt;ฐาน!$M$45,IF(S332=0,J332+T332,O332),J332)</f>
        <v>0</v>
      </c>
      <c r="V332" s="98"/>
    </row>
    <row r="333" spans="1:22" x14ac:dyDescent="0.35">
      <c r="A333" s="93">
        <v>325</v>
      </c>
      <c r="B333" s="97"/>
      <c r="C333" s="96"/>
      <c r="D333" s="89"/>
      <c r="E333" s="89"/>
      <c r="F333" s="88"/>
      <c r="G333" s="91"/>
      <c r="H333" s="91"/>
      <c r="I333" s="88"/>
      <c r="J333" s="92"/>
      <c r="K333" s="212"/>
      <c r="L333" s="308" t="str">
        <f>IF(K333&lt;&gt;"",INDEX(ฐาน!$J$4:$M$44,MATCH(INT(K333),ฐาน!$J$4:$J$44,0),2),"")</f>
        <v/>
      </c>
      <c r="M333" s="309" t="str">
        <f>IF(L333&lt;&gt;"",INDEX(ฐาน!$J$4:$M$45,MATCH(L333,ฐาน!$K$4:$K$45,0),4),"")</f>
        <v/>
      </c>
      <c r="N333" s="310" t="str">
        <f>IF(I333&lt;&gt;"",INDEX(ฐาน!$A$4:$F$9,MATCH(I333,ฐาน!$A$4:$A$9,0),IF(J333&gt;=INDEX(ฐาน!$A$4:$F$9,MATCH(I333,ฐาน!$A$4:$A$9,0),3),6,5)),"")</f>
        <v/>
      </c>
      <c r="O333" s="311" t="str">
        <f>IF(I333&lt;&gt;"",IF(J333&gt;=INDEX(ฐาน!$A$4:$G$9,MATCH(I333,ฐาน!$A$4:$A$9,0),4),INDEX(ฐาน!$A$4:$G$9,MATCH(I333,ฐาน!$A$4:$A$9,0),7),INDEX(ฐาน!$A$4:$G$9,MATCH(I333,ฐาน!$A$4:$A$9,0),4)),"")</f>
        <v/>
      </c>
      <c r="P333" s="312">
        <f>IF(M333&lt;&gt;ฐาน!$M$45,IF(L333&lt;&gt;"",($L333*$N333/100),0),0)</f>
        <v>0</v>
      </c>
      <c r="Q333" s="311">
        <f>IF(M333&lt;&gt;ฐาน!$M$45,IF(L333&lt;&gt;"",ROUNDUP(($L333*$N333/100),-1),0),0)</f>
        <v>0</v>
      </c>
      <c r="R333" s="311">
        <f t="shared" si="10"/>
        <v>0</v>
      </c>
      <c r="S333" s="313">
        <f t="shared" si="11"/>
        <v>0</v>
      </c>
      <c r="T333" s="314">
        <f>IF(M333&lt;&gt;ฐาน!$M$45,IF(S333&lt;&gt;"",S333+R333,0),0)</f>
        <v>0</v>
      </c>
      <c r="U333" s="311">
        <f>IF(M333&lt;&gt;ฐาน!$M$45,IF(S333=0,J333+T333,O333),J333)</f>
        <v>0</v>
      </c>
      <c r="V333" s="98"/>
    </row>
    <row r="334" spans="1:22" x14ac:dyDescent="0.35">
      <c r="A334" s="93">
        <v>326</v>
      </c>
      <c r="B334" s="97"/>
      <c r="C334" s="98"/>
      <c r="D334" s="89"/>
      <c r="E334" s="89"/>
      <c r="F334" s="88"/>
      <c r="G334" s="91"/>
      <c r="H334" s="91"/>
      <c r="I334" s="88"/>
      <c r="J334" s="92"/>
      <c r="K334" s="212"/>
      <c r="L334" s="308" t="str">
        <f>IF(K334&lt;&gt;"",INDEX(ฐาน!$J$4:$M$44,MATCH(INT(K334),ฐาน!$J$4:$J$44,0),2),"")</f>
        <v/>
      </c>
      <c r="M334" s="309" t="str">
        <f>IF(L334&lt;&gt;"",INDEX(ฐาน!$J$4:$M$45,MATCH(L334,ฐาน!$K$4:$K$45,0),4),"")</f>
        <v/>
      </c>
      <c r="N334" s="310" t="str">
        <f>IF(I334&lt;&gt;"",INDEX(ฐาน!$A$4:$F$9,MATCH(I334,ฐาน!$A$4:$A$9,0),IF(J334&gt;=INDEX(ฐาน!$A$4:$F$9,MATCH(I334,ฐาน!$A$4:$A$9,0),3),6,5)),"")</f>
        <v/>
      </c>
      <c r="O334" s="311" t="str">
        <f>IF(I334&lt;&gt;"",IF(J334&gt;=INDEX(ฐาน!$A$4:$G$9,MATCH(I334,ฐาน!$A$4:$A$9,0),4),INDEX(ฐาน!$A$4:$G$9,MATCH(I334,ฐาน!$A$4:$A$9,0),7),INDEX(ฐาน!$A$4:$G$9,MATCH(I334,ฐาน!$A$4:$A$9,0),4)),"")</f>
        <v/>
      </c>
      <c r="P334" s="312">
        <f>IF(M334&lt;&gt;ฐาน!$M$45,IF(L334&lt;&gt;"",($L334*$N334/100),0),0)</f>
        <v>0</v>
      </c>
      <c r="Q334" s="311">
        <f>IF(M334&lt;&gt;ฐาน!$M$45,IF(L334&lt;&gt;"",ROUNDUP(($L334*$N334/100),-1),0),0)</f>
        <v>0</v>
      </c>
      <c r="R334" s="311">
        <f t="shared" si="10"/>
        <v>0</v>
      </c>
      <c r="S334" s="313">
        <f t="shared" si="11"/>
        <v>0</v>
      </c>
      <c r="T334" s="314">
        <f>IF(M334&lt;&gt;ฐาน!$M$45,IF(S334&lt;&gt;"",S334+R334,0),0)</f>
        <v>0</v>
      </c>
      <c r="U334" s="311">
        <f>IF(M334&lt;&gt;ฐาน!$M$45,IF(S334=0,J334+T334,O334),J334)</f>
        <v>0</v>
      </c>
      <c r="V334" s="98"/>
    </row>
    <row r="335" spans="1:22" x14ac:dyDescent="0.35">
      <c r="A335" s="93">
        <v>327</v>
      </c>
      <c r="B335" s="97"/>
      <c r="C335" s="85"/>
      <c r="D335" s="89"/>
      <c r="E335" s="96"/>
      <c r="F335" s="88"/>
      <c r="G335" s="95"/>
      <c r="H335" s="91"/>
      <c r="I335" s="88"/>
      <c r="J335" s="92"/>
      <c r="K335" s="212"/>
      <c r="L335" s="308" t="str">
        <f>IF(K335&lt;&gt;"",INDEX(ฐาน!$J$4:$M$44,MATCH(INT(K335),ฐาน!$J$4:$J$44,0),2),"")</f>
        <v/>
      </c>
      <c r="M335" s="309" t="str">
        <f>IF(L335&lt;&gt;"",INDEX(ฐาน!$J$4:$M$45,MATCH(L335,ฐาน!$K$4:$K$45,0),4),"")</f>
        <v/>
      </c>
      <c r="N335" s="310" t="str">
        <f>IF(I335&lt;&gt;"",INDEX(ฐาน!$A$4:$F$9,MATCH(I335,ฐาน!$A$4:$A$9,0),IF(J335&gt;=INDEX(ฐาน!$A$4:$F$9,MATCH(I335,ฐาน!$A$4:$A$9,0),3),6,5)),"")</f>
        <v/>
      </c>
      <c r="O335" s="311" t="str">
        <f>IF(I335&lt;&gt;"",IF(J335&gt;=INDEX(ฐาน!$A$4:$G$9,MATCH(I335,ฐาน!$A$4:$A$9,0),4),INDEX(ฐาน!$A$4:$G$9,MATCH(I335,ฐาน!$A$4:$A$9,0),7),INDEX(ฐาน!$A$4:$G$9,MATCH(I335,ฐาน!$A$4:$A$9,0),4)),"")</f>
        <v/>
      </c>
      <c r="P335" s="312">
        <f>IF(M335&lt;&gt;ฐาน!$M$45,IF(L335&lt;&gt;"",($L335*$N335/100),0),0)</f>
        <v>0</v>
      </c>
      <c r="Q335" s="311">
        <f>IF(M335&lt;&gt;ฐาน!$M$45,IF(L335&lt;&gt;"",ROUNDUP(($L335*$N335/100),-1),0),0)</f>
        <v>0</v>
      </c>
      <c r="R335" s="311">
        <f t="shared" si="10"/>
        <v>0</v>
      </c>
      <c r="S335" s="313">
        <f t="shared" si="11"/>
        <v>0</v>
      </c>
      <c r="T335" s="314">
        <f>IF(M335&lt;&gt;ฐาน!$M$45,IF(S335&lt;&gt;"",S335+R335,0),0)</f>
        <v>0</v>
      </c>
      <c r="U335" s="311">
        <f>IF(M335&lt;&gt;ฐาน!$M$45,IF(S335=0,J335+T335,O335),J335)</f>
        <v>0</v>
      </c>
      <c r="V335" s="98"/>
    </row>
    <row r="336" spans="1:22" x14ac:dyDescent="0.35">
      <c r="A336" s="93">
        <v>328</v>
      </c>
      <c r="B336" s="97"/>
      <c r="C336" s="98"/>
      <c r="D336" s="91"/>
      <c r="E336" s="89"/>
      <c r="F336" s="88"/>
      <c r="G336" s="91"/>
      <c r="H336" s="91"/>
      <c r="I336" s="88"/>
      <c r="J336" s="92"/>
      <c r="K336" s="212"/>
      <c r="L336" s="308" t="str">
        <f>IF(K336&lt;&gt;"",INDEX(ฐาน!$J$4:$M$44,MATCH(INT(K336),ฐาน!$J$4:$J$44,0),2),"")</f>
        <v/>
      </c>
      <c r="M336" s="309" t="str">
        <f>IF(L336&lt;&gt;"",INDEX(ฐาน!$J$4:$M$45,MATCH(L336,ฐาน!$K$4:$K$45,0),4),"")</f>
        <v/>
      </c>
      <c r="N336" s="310" t="str">
        <f>IF(I336&lt;&gt;"",INDEX(ฐาน!$A$4:$F$9,MATCH(I336,ฐาน!$A$4:$A$9,0),IF(J336&gt;=INDEX(ฐาน!$A$4:$F$9,MATCH(I336,ฐาน!$A$4:$A$9,0),3),6,5)),"")</f>
        <v/>
      </c>
      <c r="O336" s="311" t="str">
        <f>IF(I336&lt;&gt;"",IF(J336&gt;=INDEX(ฐาน!$A$4:$G$9,MATCH(I336,ฐาน!$A$4:$A$9,0),4),INDEX(ฐาน!$A$4:$G$9,MATCH(I336,ฐาน!$A$4:$A$9,0),7),INDEX(ฐาน!$A$4:$G$9,MATCH(I336,ฐาน!$A$4:$A$9,0),4)),"")</f>
        <v/>
      </c>
      <c r="P336" s="312">
        <f>IF(M336&lt;&gt;ฐาน!$M$45,IF(L336&lt;&gt;"",($L336*$N336/100),0),0)</f>
        <v>0</v>
      </c>
      <c r="Q336" s="311">
        <f>IF(M336&lt;&gt;ฐาน!$M$45,IF(L336&lt;&gt;"",ROUNDUP(($L336*$N336/100),-1),0),0)</f>
        <v>0</v>
      </c>
      <c r="R336" s="311">
        <f t="shared" si="10"/>
        <v>0</v>
      </c>
      <c r="S336" s="313">
        <f t="shared" si="11"/>
        <v>0</v>
      </c>
      <c r="T336" s="314">
        <f>IF(M336&lt;&gt;ฐาน!$M$45,IF(S336&lt;&gt;"",S336+R336,0),0)</f>
        <v>0</v>
      </c>
      <c r="U336" s="311">
        <f>IF(M336&lt;&gt;ฐาน!$M$45,IF(S336=0,J336+T336,O336),J336)</f>
        <v>0</v>
      </c>
      <c r="V336" s="98"/>
    </row>
    <row r="337" spans="1:22" x14ac:dyDescent="0.35">
      <c r="A337" s="93">
        <v>329</v>
      </c>
      <c r="B337" s="97"/>
      <c r="C337" s="96"/>
      <c r="D337" s="91"/>
      <c r="E337" s="89"/>
      <c r="F337" s="88"/>
      <c r="G337" s="91"/>
      <c r="H337" s="91"/>
      <c r="I337" s="88"/>
      <c r="J337" s="92"/>
      <c r="K337" s="212"/>
      <c r="L337" s="308" t="str">
        <f>IF(K337&lt;&gt;"",INDEX(ฐาน!$J$4:$M$44,MATCH(INT(K337),ฐาน!$J$4:$J$44,0),2),"")</f>
        <v/>
      </c>
      <c r="M337" s="309" t="str">
        <f>IF(L337&lt;&gt;"",INDEX(ฐาน!$J$4:$M$45,MATCH(L337,ฐาน!$K$4:$K$45,0),4),"")</f>
        <v/>
      </c>
      <c r="N337" s="310" t="str">
        <f>IF(I337&lt;&gt;"",INDEX(ฐาน!$A$4:$F$9,MATCH(I337,ฐาน!$A$4:$A$9,0),IF(J337&gt;=INDEX(ฐาน!$A$4:$F$9,MATCH(I337,ฐาน!$A$4:$A$9,0),3),6,5)),"")</f>
        <v/>
      </c>
      <c r="O337" s="311" t="str">
        <f>IF(I337&lt;&gt;"",IF(J337&gt;=INDEX(ฐาน!$A$4:$G$9,MATCH(I337,ฐาน!$A$4:$A$9,0),4),INDEX(ฐาน!$A$4:$G$9,MATCH(I337,ฐาน!$A$4:$A$9,0),7),INDEX(ฐาน!$A$4:$G$9,MATCH(I337,ฐาน!$A$4:$A$9,0),4)),"")</f>
        <v/>
      </c>
      <c r="P337" s="312">
        <f>IF(M337&lt;&gt;ฐาน!$M$45,IF(L337&lt;&gt;"",($L337*$N337/100),0),0)</f>
        <v>0</v>
      </c>
      <c r="Q337" s="311">
        <f>IF(M337&lt;&gt;ฐาน!$M$45,IF(L337&lt;&gt;"",ROUNDUP(($L337*$N337/100),-1),0),0)</f>
        <v>0</v>
      </c>
      <c r="R337" s="311">
        <f t="shared" si="10"/>
        <v>0</v>
      </c>
      <c r="S337" s="313">
        <f t="shared" si="11"/>
        <v>0</v>
      </c>
      <c r="T337" s="314">
        <f>IF(M337&lt;&gt;ฐาน!$M$45,IF(S337&lt;&gt;"",S337+R337,0),0)</f>
        <v>0</v>
      </c>
      <c r="U337" s="311">
        <f>IF(M337&lt;&gt;ฐาน!$M$45,IF(S337=0,J337+T337,O337),J337)</f>
        <v>0</v>
      </c>
      <c r="V337" s="98"/>
    </row>
    <row r="338" spans="1:22" x14ac:dyDescent="0.35">
      <c r="A338" s="93">
        <v>330</v>
      </c>
      <c r="B338" s="97"/>
      <c r="C338" s="98"/>
      <c r="D338" s="91"/>
      <c r="E338" s="89"/>
      <c r="F338" s="88"/>
      <c r="G338" s="91"/>
      <c r="H338" s="91"/>
      <c r="I338" s="88"/>
      <c r="J338" s="92"/>
      <c r="K338" s="212"/>
      <c r="L338" s="308" t="str">
        <f>IF(K338&lt;&gt;"",INDEX(ฐาน!$J$4:$M$44,MATCH(INT(K338),ฐาน!$J$4:$J$44,0),2),"")</f>
        <v/>
      </c>
      <c r="M338" s="309" t="str">
        <f>IF(L338&lt;&gt;"",INDEX(ฐาน!$J$4:$M$45,MATCH(L338,ฐาน!$K$4:$K$45,0),4),"")</f>
        <v/>
      </c>
      <c r="N338" s="310" t="str">
        <f>IF(I338&lt;&gt;"",INDEX(ฐาน!$A$4:$F$9,MATCH(I338,ฐาน!$A$4:$A$9,0),IF(J338&gt;=INDEX(ฐาน!$A$4:$F$9,MATCH(I338,ฐาน!$A$4:$A$9,0),3),6,5)),"")</f>
        <v/>
      </c>
      <c r="O338" s="311" t="str">
        <f>IF(I338&lt;&gt;"",IF(J338&gt;=INDEX(ฐาน!$A$4:$G$9,MATCH(I338,ฐาน!$A$4:$A$9,0),4),INDEX(ฐาน!$A$4:$G$9,MATCH(I338,ฐาน!$A$4:$A$9,0),7),INDEX(ฐาน!$A$4:$G$9,MATCH(I338,ฐาน!$A$4:$A$9,0),4)),"")</f>
        <v/>
      </c>
      <c r="P338" s="312">
        <f>IF(M338&lt;&gt;ฐาน!$M$45,IF(L338&lt;&gt;"",($L338*$N338/100),0),0)</f>
        <v>0</v>
      </c>
      <c r="Q338" s="311">
        <f>IF(M338&lt;&gt;ฐาน!$M$45,IF(L338&lt;&gt;"",ROUNDUP(($L338*$N338/100),-1),0),0)</f>
        <v>0</v>
      </c>
      <c r="R338" s="311">
        <f t="shared" si="10"/>
        <v>0</v>
      </c>
      <c r="S338" s="313">
        <f t="shared" si="11"/>
        <v>0</v>
      </c>
      <c r="T338" s="314">
        <f>IF(M338&lt;&gt;ฐาน!$M$45,IF(S338&lt;&gt;"",S338+R338,0),0)</f>
        <v>0</v>
      </c>
      <c r="U338" s="311">
        <f>IF(M338&lt;&gt;ฐาน!$M$45,IF(S338=0,J338+T338,O338),J338)</f>
        <v>0</v>
      </c>
      <c r="V338" s="98"/>
    </row>
    <row r="339" spans="1:22" x14ac:dyDescent="0.35">
      <c r="A339" s="93">
        <v>331</v>
      </c>
      <c r="B339" s="97"/>
      <c r="C339" s="98"/>
      <c r="D339" s="91"/>
      <c r="E339" s="89"/>
      <c r="F339" s="88"/>
      <c r="G339" s="91"/>
      <c r="H339" s="91"/>
      <c r="I339" s="88"/>
      <c r="J339" s="92"/>
      <c r="K339" s="212"/>
      <c r="L339" s="308" t="str">
        <f>IF(K339&lt;&gt;"",INDEX(ฐาน!$J$4:$M$44,MATCH(INT(K339),ฐาน!$J$4:$J$44,0),2),"")</f>
        <v/>
      </c>
      <c r="M339" s="309" t="str">
        <f>IF(L339&lt;&gt;"",INDEX(ฐาน!$J$4:$M$45,MATCH(L339,ฐาน!$K$4:$K$45,0),4),"")</f>
        <v/>
      </c>
      <c r="N339" s="310" t="str">
        <f>IF(I339&lt;&gt;"",INDEX(ฐาน!$A$4:$F$9,MATCH(I339,ฐาน!$A$4:$A$9,0),IF(J339&gt;=INDEX(ฐาน!$A$4:$F$9,MATCH(I339,ฐาน!$A$4:$A$9,0),3),6,5)),"")</f>
        <v/>
      </c>
      <c r="O339" s="311" t="str">
        <f>IF(I339&lt;&gt;"",IF(J339&gt;=INDEX(ฐาน!$A$4:$G$9,MATCH(I339,ฐาน!$A$4:$A$9,0),4),INDEX(ฐาน!$A$4:$G$9,MATCH(I339,ฐาน!$A$4:$A$9,0),7),INDEX(ฐาน!$A$4:$G$9,MATCH(I339,ฐาน!$A$4:$A$9,0),4)),"")</f>
        <v/>
      </c>
      <c r="P339" s="312">
        <f>IF(M339&lt;&gt;ฐาน!$M$45,IF(L339&lt;&gt;"",($L339*$N339/100),0),0)</f>
        <v>0</v>
      </c>
      <c r="Q339" s="311">
        <f>IF(M339&lt;&gt;ฐาน!$M$45,IF(L339&lt;&gt;"",ROUNDUP(($L339*$N339/100),-1),0),0)</f>
        <v>0</v>
      </c>
      <c r="R339" s="311">
        <f t="shared" si="10"/>
        <v>0</v>
      </c>
      <c r="S339" s="313">
        <f t="shared" si="11"/>
        <v>0</v>
      </c>
      <c r="T339" s="314">
        <f>IF(M339&lt;&gt;ฐาน!$M$45,IF(S339&lt;&gt;"",S339+R339,0),0)</f>
        <v>0</v>
      </c>
      <c r="U339" s="311">
        <f>IF(M339&lt;&gt;ฐาน!$M$45,IF(S339=0,J339+T339,O339),J339)</f>
        <v>0</v>
      </c>
      <c r="V339" s="98"/>
    </row>
    <row r="340" spans="1:22" x14ac:dyDescent="0.35">
      <c r="A340" s="93">
        <v>332</v>
      </c>
      <c r="B340" s="97"/>
      <c r="C340" s="98"/>
      <c r="D340" s="91"/>
      <c r="E340" s="89"/>
      <c r="F340" s="88"/>
      <c r="G340" s="91"/>
      <c r="H340" s="91"/>
      <c r="I340" s="88"/>
      <c r="J340" s="92"/>
      <c r="K340" s="212"/>
      <c r="L340" s="308" t="str">
        <f>IF(K340&lt;&gt;"",INDEX(ฐาน!$J$4:$M$44,MATCH(INT(K340),ฐาน!$J$4:$J$44,0),2),"")</f>
        <v/>
      </c>
      <c r="M340" s="309" t="str">
        <f>IF(L340&lt;&gt;"",INDEX(ฐาน!$J$4:$M$45,MATCH(L340,ฐาน!$K$4:$K$45,0),4),"")</f>
        <v/>
      </c>
      <c r="N340" s="310" t="str">
        <f>IF(I340&lt;&gt;"",INDEX(ฐาน!$A$4:$F$9,MATCH(I340,ฐาน!$A$4:$A$9,0),IF(J340&gt;=INDEX(ฐาน!$A$4:$F$9,MATCH(I340,ฐาน!$A$4:$A$9,0),3),6,5)),"")</f>
        <v/>
      </c>
      <c r="O340" s="311" t="str">
        <f>IF(I340&lt;&gt;"",IF(J340&gt;=INDEX(ฐาน!$A$4:$G$9,MATCH(I340,ฐาน!$A$4:$A$9,0),4),INDEX(ฐาน!$A$4:$G$9,MATCH(I340,ฐาน!$A$4:$A$9,0),7),INDEX(ฐาน!$A$4:$G$9,MATCH(I340,ฐาน!$A$4:$A$9,0),4)),"")</f>
        <v/>
      </c>
      <c r="P340" s="312">
        <f>IF(M340&lt;&gt;ฐาน!$M$45,IF(L340&lt;&gt;"",($L340*$N340/100),0),0)</f>
        <v>0</v>
      </c>
      <c r="Q340" s="311">
        <f>IF(M340&lt;&gt;ฐาน!$M$45,IF(L340&lt;&gt;"",ROUNDUP(($L340*$N340/100),-1),0),0)</f>
        <v>0</v>
      </c>
      <c r="R340" s="311">
        <f t="shared" si="10"/>
        <v>0</v>
      </c>
      <c r="S340" s="313">
        <f t="shared" si="11"/>
        <v>0</v>
      </c>
      <c r="T340" s="314">
        <f>IF(M340&lt;&gt;ฐาน!$M$45,IF(S340&lt;&gt;"",S340+R340,0),0)</f>
        <v>0</v>
      </c>
      <c r="U340" s="311">
        <f>IF(M340&lt;&gt;ฐาน!$M$45,IF(S340=0,J340+T340,O340),J340)</f>
        <v>0</v>
      </c>
      <c r="V340" s="98"/>
    </row>
    <row r="341" spans="1:22" x14ac:dyDescent="0.35">
      <c r="A341" s="93">
        <v>333</v>
      </c>
      <c r="B341" s="97"/>
      <c r="C341" s="98"/>
      <c r="D341" s="91"/>
      <c r="E341" s="89"/>
      <c r="F341" s="88"/>
      <c r="G341" s="91"/>
      <c r="H341" s="91"/>
      <c r="I341" s="88"/>
      <c r="J341" s="92"/>
      <c r="K341" s="212"/>
      <c r="L341" s="308" t="str">
        <f>IF(K341&lt;&gt;"",INDEX(ฐาน!$J$4:$M$44,MATCH(INT(K341),ฐาน!$J$4:$J$44,0),2),"")</f>
        <v/>
      </c>
      <c r="M341" s="309" t="str">
        <f>IF(L341&lt;&gt;"",INDEX(ฐาน!$J$4:$M$45,MATCH(L341,ฐาน!$K$4:$K$45,0),4),"")</f>
        <v/>
      </c>
      <c r="N341" s="310" t="str">
        <f>IF(I341&lt;&gt;"",INDEX(ฐาน!$A$4:$F$9,MATCH(I341,ฐาน!$A$4:$A$9,0),IF(J341&gt;=INDEX(ฐาน!$A$4:$F$9,MATCH(I341,ฐาน!$A$4:$A$9,0),3),6,5)),"")</f>
        <v/>
      </c>
      <c r="O341" s="311" t="str">
        <f>IF(I341&lt;&gt;"",IF(J341&gt;=INDEX(ฐาน!$A$4:$G$9,MATCH(I341,ฐาน!$A$4:$A$9,0),4),INDEX(ฐาน!$A$4:$G$9,MATCH(I341,ฐาน!$A$4:$A$9,0),7),INDEX(ฐาน!$A$4:$G$9,MATCH(I341,ฐาน!$A$4:$A$9,0),4)),"")</f>
        <v/>
      </c>
      <c r="P341" s="312">
        <f>IF(M341&lt;&gt;ฐาน!$M$45,IF(L341&lt;&gt;"",($L341*$N341/100),0),0)</f>
        <v>0</v>
      </c>
      <c r="Q341" s="311">
        <f>IF(M341&lt;&gt;ฐาน!$M$45,IF(L341&lt;&gt;"",ROUNDUP(($L341*$N341/100),-1),0),0)</f>
        <v>0</v>
      </c>
      <c r="R341" s="311">
        <f t="shared" si="10"/>
        <v>0</v>
      </c>
      <c r="S341" s="313">
        <f t="shared" si="11"/>
        <v>0</v>
      </c>
      <c r="T341" s="314">
        <f>IF(M341&lt;&gt;ฐาน!$M$45,IF(S341&lt;&gt;"",S341+R341,0),0)</f>
        <v>0</v>
      </c>
      <c r="U341" s="311">
        <f>IF(M341&lt;&gt;ฐาน!$M$45,IF(S341=0,J341+T341,O341),J341)</f>
        <v>0</v>
      </c>
      <c r="V341" s="98"/>
    </row>
    <row r="342" spans="1:22" x14ac:dyDescent="0.35">
      <c r="A342" s="93">
        <v>334</v>
      </c>
      <c r="B342" s="97"/>
      <c r="C342" s="98"/>
      <c r="D342" s="91"/>
      <c r="E342" s="89"/>
      <c r="F342" s="88"/>
      <c r="G342" s="91"/>
      <c r="H342" s="91"/>
      <c r="I342" s="88"/>
      <c r="J342" s="92"/>
      <c r="K342" s="212"/>
      <c r="L342" s="308" t="str">
        <f>IF(K342&lt;&gt;"",INDEX(ฐาน!$J$4:$M$44,MATCH(INT(K342),ฐาน!$J$4:$J$44,0),2),"")</f>
        <v/>
      </c>
      <c r="M342" s="309" t="str">
        <f>IF(L342&lt;&gt;"",INDEX(ฐาน!$J$4:$M$45,MATCH(L342,ฐาน!$K$4:$K$45,0),4),"")</f>
        <v/>
      </c>
      <c r="N342" s="310" t="str">
        <f>IF(I342&lt;&gt;"",INDEX(ฐาน!$A$4:$F$9,MATCH(I342,ฐาน!$A$4:$A$9,0),IF(J342&gt;=INDEX(ฐาน!$A$4:$F$9,MATCH(I342,ฐาน!$A$4:$A$9,0),3),6,5)),"")</f>
        <v/>
      </c>
      <c r="O342" s="311" t="str">
        <f>IF(I342&lt;&gt;"",IF(J342&gt;=INDEX(ฐาน!$A$4:$G$9,MATCH(I342,ฐาน!$A$4:$A$9,0),4),INDEX(ฐาน!$A$4:$G$9,MATCH(I342,ฐาน!$A$4:$A$9,0),7),INDEX(ฐาน!$A$4:$G$9,MATCH(I342,ฐาน!$A$4:$A$9,0),4)),"")</f>
        <v/>
      </c>
      <c r="P342" s="312">
        <f>IF(M342&lt;&gt;ฐาน!$M$45,IF(L342&lt;&gt;"",($L342*$N342/100),0),0)</f>
        <v>0</v>
      </c>
      <c r="Q342" s="311">
        <f>IF(M342&lt;&gt;ฐาน!$M$45,IF(L342&lt;&gt;"",ROUNDUP(($L342*$N342/100),-1),0),0)</f>
        <v>0</v>
      </c>
      <c r="R342" s="311">
        <f t="shared" si="10"/>
        <v>0</v>
      </c>
      <c r="S342" s="313">
        <f t="shared" si="11"/>
        <v>0</v>
      </c>
      <c r="T342" s="314">
        <f>IF(M342&lt;&gt;ฐาน!$M$45,IF(S342&lt;&gt;"",S342+R342,0),0)</f>
        <v>0</v>
      </c>
      <c r="U342" s="311">
        <f>IF(M342&lt;&gt;ฐาน!$M$45,IF(S342=0,J342+T342,O342),J342)</f>
        <v>0</v>
      </c>
      <c r="V342" s="98"/>
    </row>
    <row r="343" spans="1:22" x14ac:dyDescent="0.35">
      <c r="A343" s="93">
        <v>335</v>
      </c>
      <c r="B343" s="97"/>
      <c r="C343" s="96"/>
      <c r="D343" s="91"/>
      <c r="E343" s="89"/>
      <c r="F343" s="88"/>
      <c r="G343" s="95"/>
      <c r="H343" s="91"/>
      <c r="I343" s="88"/>
      <c r="J343" s="92"/>
      <c r="K343" s="212"/>
      <c r="L343" s="308" t="str">
        <f>IF(K343&lt;&gt;"",INDEX(ฐาน!$J$4:$M$44,MATCH(INT(K343),ฐาน!$J$4:$J$44,0),2),"")</f>
        <v/>
      </c>
      <c r="M343" s="309" t="str">
        <f>IF(L343&lt;&gt;"",INDEX(ฐาน!$J$4:$M$45,MATCH(L343,ฐาน!$K$4:$K$45,0),4),"")</f>
        <v/>
      </c>
      <c r="N343" s="310" t="str">
        <f>IF(I343&lt;&gt;"",INDEX(ฐาน!$A$4:$F$9,MATCH(I343,ฐาน!$A$4:$A$9,0),IF(J343&gt;=INDEX(ฐาน!$A$4:$F$9,MATCH(I343,ฐาน!$A$4:$A$9,0),3),6,5)),"")</f>
        <v/>
      </c>
      <c r="O343" s="311" t="str">
        <f>IF(I343&lt;&gt;"",IF(J343&gt;=INDEX(ฐาน!$A$4:$G$9,MATCH(I343,ฐาน!$A$4:$A$9,0),4),INDEX(ฐาน!$A$4:$G$9,MATCH(I343,ฐาน!$A$4:$A$9,0),7),INDEX(ฐาน!$A$4:$G$9,MATCH(I343,ฐาน!$A$4:$A$9,0),4)),"")</f>
        <v/>
      </c>
      <c r="P343" s="312">
        <f>IF(M343&lt;&gt;ฐาน!$M$45,IF(L343&lt;&gt;"",($L343*$N343/100),0),0)</f>
        <v>0</v>
      </c>
      <c r="Q343" s="311">
        <f>IF(M343&lt;&gt;ฐาน!$M$45,IF(L343&lt;&gt;"",ROUNDUP(($L343*$N343/100),-1),0),0)</f>
        <v>0</v>
      </c>
      <c r="R343" s="311">
        <f t="shared" si="10"/>
        <v>0</v>
      </c>
      <c r="S343" s="313">
        <f t="shared" si="11"/>
        <v>0</v>
      </c>
      <c r="T343" s="314">
        <f>IF(M343&lt;&gt;ฐาน!$M$45,IF(S343&lt;&gt;"",S343+R343,0),0)</f>
        <v>0</v>
      </c>
      <c r="U343" s="311">
        <f>IF(M343&lt;&gt;ฐาน!$M$45,IF(S343=0,J343+T343,O343),J343)</f>
        <v>0</v>
      </c>
      <c r="V343" s="98"/>
    </row>
    <row r="344" spans="1:22" x14ac:dyDescent="0.35">
      <c r="A344" s="93">
        <v>336</v>
      </c>
      <c r="B344" s="97"/>
      <c r="C344" s="98"/>
      <c r="D344" s="91"/>
      <c r="E344" s="89"/>
      <c r="F344" s="88"/>
      <c r="G344" s="91"/>
      <c r="H344" s="91"/>
      <c r="I344" s="88"/>
      <c r="J344" s="92"/>
      <c r="K344" s="212"/>
      <c r="L344" s="308" t="str">
        <f>IF(K344&lt;&gt;"",INDEX(ฐาน!$J$4:$M$44,MATCH(INT(K344),ฐาน!$J$4:$J$44,0),2),"")</f>
        <v/>
      </c>
      <c r="M344" s="309" t="str">
        <f>IF(L344&lt;&gt;"",INDEX(ฐาน!$J$4:$M$45,MATCH(L344,ฐาน!$K$4:$K$45,0),4),"")</f>
        <v/>
      </c>
      <c r="N344" s="310" t="str">
        <f>IF(I344&lt;&gt;"",INDEX(ฐาน!$A$4:$F$9,MATCH(I344,ฐาน!$A$4:$A$9,0),IF(J344&gt;=INDEX(ฐาน!$A$4:$F$9,MATCH(I344,ฐาน!$A$4:$A$9,0),3),6,5)),"")</f>
        <v/>
      </c>
      <c r="O344" s="311" t="str">
        <f>IF(I344&lt;&gt;"",IF(J344&gt;=INDEX(ฐาน!$A$4:$G$9,MATCH(I344,ฐาน!$A$4:$A$9,0),4),INDEX(ฐาน!$A$4:$G$9,MATCH(I344,ฐาน!$A$4:$A$9,0),7),INDEX(ฐาน!$A$4:$G$9,MATCH(I344,ฐาน!$A$4:$A$9,0),4)),"")</f>
        <v/>
      </c>
      <c r="P344" s="312">
        <f>IF(M344&lt;&gt;ฐาน!$M$45,IF(L344&lt;&gt;"",($L344*$N344/100),0),0)</f>
        <v>0</v>
      </c>
      <c r="Q344" s="311">
        <f>IF(M344&lt;&gt;ฐาน!$M$45,IF(L344&lt;&gt;"",ROUNDUP(($L344*$N344/100),-1),0),0)</f>
        <v>0</v>
      </c>
      <c r="R344" s="311">
        <f t="shared" si="10"/>
        <v>0</v>
      </c>
      <c r="S344" s="313">
        <f t="shared" si="11"/>
        <v>0</v>
      </c>
      <c r="T344" s="314">
        <f>IF(M344&lt;&gt;ฐาน!$M$45,IF(S344&lt;&gt;"",S344+R344,0),0)</f>
        <v>0</v>
      </c>
      <c r="U344" s="311">
        <f>IF(M344&lt;&gt;ฐาน!$M$45,IF(S344=0,J344+T344,O344),J344)</f>
        <v>0</v>
      </c>
      <c r="V344" s="98"/>
    </row>
    <row r="345" spans="1:22" x14ac:dyDescent="0.35">
      <c r="A345" s="93">
        <v>337</v>
      </c>
      <c r="B345" s="97"/>
      <c r="C345" s="98"/>
      <c r="D345" s="91"/>
      <c r="E345" s="89"/>
      <c r="F345" s="88"/>
      <c r="G345" s="91"/>
      <c r="H345" s="91"/>
      <c r="I345" s="88"/>
      <c r="J345" s="92"/>
      <c r="K345" s="212"/>
      <c r="L345" s="308" t="str">
        <f>IF(K345&lt;&gt;"",INDEX(ฐาน!$J$4:$M$44,MATCH(INT(K345),ฐาน!$J$4:$J$44,0),2),"")</f>
        <v/>
      </c>
      <c r="M345" s="309" t="str">
        <f>IF(L345&lt;&gt;"",INDEX(ฐาน!$J$4:$M$45,MATCH(L345,ฐาน!$K$4:$K$45,0),4),"")</f>
        <v/>
      </c>
      <c r="N345" s="310" t="str">
        <f>IF(I345&lt;&gt;"",INDEX(ฐาน!$A$4:$F$9,MATCH(I345,ฐาน!$A$4:$A$9,0),IF(J345&gt;=INDEX(ฐาน!$A$4:$F$9,MATCH(I345,ฐาน!$A$4:$A$9,0),3),6,5)),"")</f>
        <v/>
      </c>
      <c r="O345" s="311" t="str">
        <f>IF(I345&lt;&gt;"",IF(J345&gt;=INDEX(ฐาน!$A$4:$G$9,MATCH(I345,ฐาน!$A$4:$A$9,0),4),INDEX(ฐาน!$A$4:$G$9,MATCH(I345,ฐาน!$A$4:$A$9,0),7),INDEX(ฐาน!$A$4:$G$9,MATCH(I345,ฐาน!$A$4:$A$9,0),4)),"")</f>
        <v/>
      </c>
      <c r="P345" s="312">
        <f>IF(M345&lt;&gt;ฐาน!$M$45,IF(L345&lt;&gt;"",($L345*$N345/100),0),0)</f>
        <v>0</v>
      </c>
      <c r="Q345" s="311">
        <f>IF(M345&lt;&gt;ฐาน!$M$45,IF(L345&lt;&gt;"",ROUNDUP(($L345*$N345/100),-1),0),0)</f>
        <v>0</v>
      </c>
      <c r="R345" s="311">
        <f t="shared" si="10"/>
        <v>0</v>
      </c>
      <c r="S345" s="313">
        <f t="shared" si="11"/>
        <v>0</v>
      </c>
      <c r="T345" s="314">
        <f>IF(M345&lt;&gt;ฐาน!$M$45,IF(S345&lt;&gt;"",S345+R345,0),0)</f>
        <v>0</v>
      </c>
      <c r="U345" s="311">
        <f>IF(M345&lt;&gt;ฐาน!$M$45,IF(S345=0,J345+T345,O345),J345)</f>
        <v>0</v>
      </c>
      <c r="V345" s="98"/>
    </row>
    <row r="346" spans="1:22" x14ac:dyDescent="0.35">
      <c r="A346" s="93">
        <v>338</v>
      </c>
      <c r="B346" s="84"/>
      <c r="C346" s="98"/>
      <c r="D346" s="91"/>
      <c r="E346" s="89"/>
      <c r="F346" s="88"/>
      <c r="G346" s="91"/>
      <c r="H346" s="91"/>
      <c r="I346" s="88"/>
      <c r="J346" s="92"/>
      <c r="K346" s="212"/>
      <c r="L346" s="308" t="str">
        <f>IF(K346&lt;&gt;"",INDEX(ฐาน!$J$4:$M$44,MATCH(INT(K346),ฐาน!$J$4:$J$44,0),2),"")</f>
        <v/>
      </c>
      <c r="M346" s="309" t="str">
        <f>IF(L346&lt;&gt;"",INDEX(ฐาน!$J$4:$M$45,MATCH(L346,ฐาน!$K$4:$K$45,0),4),"")</f>
        <v/>
      </c>
      <c r="N346" s="310" t="str">
        <f>IF(I346&lt;&gt;"",INDEX(ฐาน!$A$4:$F$9,MATCH(I346,ฐาน!$A$4:$A$9,0),IF(J346&gt;=INDEX(ฐาน!$A$4:$F$9,MATCH(I346,ฐาน!$A$4:$A$9,0),3),6,5)),"")</f>
        <v/>
      </c>
      <c r="O346" s="311" t="str">
        <f>IF(I346&lt;&gt;"",IF(J346&gt;=INDEX(ฐาน!$A$4:$G$9,MATCH(I346,ฐาน!$A$4:$A$9,0),4),INDEX(ฐาน!$A$4:$G$9,MATCH(I346,ฐาน!$A$4:$A$9,0),7),INDEX(ฐาน!$A$4:$G$9,MATCH(I346,ฐาน!$A$4:$A$9,0),4)),"")</f>
        <v/>
      </c>
      <c r="P346" s="312">
        <f>IF(M346&lt;&gt;ฐาน!$M$45,IF(L346&lt;&gt;"",($L346*$N346/100),0),0)</f>
        <v>0</v>
      </c>
      <c r="Q346" s="311">
        <f>IF(M346&lt;&gt;ฐาน!$M$45,IF(L346&lt;&gt;"",ROUNDUP(($L346*$N346/100),-1),0),0)</f>
        <v>0</v>
      </c>
      <c r="R346" s="311">
        <f t="shared" si="10"/>
        <v>0</v>
      </c>
      <c r="S346" s="313">
        <f t="shared" si="11"/>
        <v>0</v>
      </c>
      <c r="T346" s="314">
        <f>IF(M346&lt;&gt;ฐาน!$M$45,IF(S346&lt;&gt;"",S346+R346,0),0)</f>
        <v>0</v>
      </c>
      <c r="U346" s="311">
        <f>IF(M346&lt;&gt;ฐาน!$M$45,IF(S346=0,J346+T346,O346),J346)</f>
        <v>0</v>
      </c>
      <c r="V346" s="98"/>
    </row>
    <row r="347" spans="1:22" x14ac:dyDescent="0.35">
      <c r="A347" s="93">
        <v>339</v>
      </c>
      <c r="B347" s="97"/>
      <c r="C347" s="170"/>
      <c r="D347" s="91"/>
      <c r="E347" s="170"/>
      <c r="F347" s="88"/>
      <c r="G347" s="95"/>
      <c r="H347" s="91"/>
      <c r="I347" s="88"/>
      <c r="J347" s="92"/>
      <c r="K347" s="212"/>
      <c r="L347" s="308" t="str">
        <f>IF(K347&lt;&gt;"",INDEX(ฐาน!$J$4:$M$44,MATCH(INT(K347),ฐาน!$J$4:$J$44,0),2),"")</f>
        <v/>
      </c>
      <c r="M347" s="309" t="str">
        <f>IF(L347&lt;&gt;"",INDEX(ฐาน!$J$4:$M$45,MATCH(L347,ฐาน!$K$4:$K$45,0),4),"")</f>
        <v/>
      </c>
      <c r="N347" s="310" t="str">
        <f>IF(I347&lt;&gt;"",INDEX(ฐาน!$A$4:$F$9,MATCH(I347,ฐาน!$A$4:$A$9,0),IF(J347&gt;=INDEX(ฐาน!$A$4:$F$9,MATCH(I347,ฐาน!$A$4:$A$9,0),3),6,5)),"")</f>
        <v/>
      </c>
      <c r="O347" s="311" t="str">
        <f>IF(I347&lt;&gt;"",IF(J347&gt;=INDEX(ฐาน!$A$4:$G$9,MATCH(I347,ฐาน!$A$4:$A$9,0),4),INDEX(ฐาน!$A$4:$G$9,MATCH(I347,ฐาน!$A$4:$A$9,0),7),INDEX(ฐาน!$A$4:$G$9,MATCH(I347,ฐาน!$A$4:$A$9,0),4)),"")</f>
        <v/>
      </c>
      <c r="P347" s="312">
        <f>IF(M347&lt;&gt;ฐาน!$M$45,IF(L347&lt;&gt;"",($L347*$N347/100),0),0)</f>
        <v>0</v>
      </c>
      <c r="Q347" s="311">
        <f>IF(M347&lt;&gt;ฐาน!$M$45,IF(L347&lt;&gt;"",ROUNDUP(($L347*$N347/100),-1),0),0)</f>
        <v>0</v>
      </c>
      <c r="R347" s="311">
        <f t="shared" si="10"/>
        <v>0</v>
      </c>
      <c r="S347" s="313">
        <f t="shared" si="11"/>
        <v>0</v>
      </c>
      <c r="T347" s="314">
        <f>IF(M347&lt;&gt;ฐาน!$M$45,IF(S347&lt;&gt;"",S347+R347,0),0)</f>
        <v>0</v>
      </c>
      <c r="U347" s="311">
        <f>IF(M347&lt;&gt;ฐาน!$M$45,IF(S347=0,J347+T347,O347),J347)</f>
        <v>0</v>
      </c>
      <c r="V347" s="98"/>
    </row>
    <row r="348" spans="1:22" x14ac:dyDescent="0.35">
      <c r="A348" s="93">
        <v>340</v>
      </c>
      <c r="B348" s="84"/>
      <c r="C348" s="85"/>
      <c r="D348" s="91"/>
      <c r="E348" s="89"/>
      <c r="F348" s="88"/>
      <c r="G348" s="95"/>
      <c r="H348" s="91"/>
      <c r="I348" s="88"/>
      <c r="J348" s="92"/>
      <c r="K348" s="212"/>
      <c r="L348" s="308" t="str">
        <f>IF(K348&lt;&gt;"",INDEX(ฐาน!$J$4:$M$44,MATCH(INT(K348),ฐาน!$J$4:$J$44,0),2),"")</f>
        <v/>
      </c>
      <c r="M348" s="309" t="str">
        <f>IF(L348&lt;&gt;"",INDEX(ฐาน!$J$4:$M$45,MATCH(L348,ฐาน!$K$4:$K$45,0),4),"")</f>
        <v/>
      </c>
      <c r="N348" s="310" t="str">
        <f>IF(I348&lt;&gt;"",INDEX(ฐาน!$A$4:$F$9,MATCH(I348,ฐาน!$A$4:$A$9,0),IF(J348&gt;=INDEX(ฐาน!$A$4:$F$9,MATCH(I348,ฐาน!$A$4:$A$9,0),3),6,5)),"")</f>
        <v/>
      </c>
      <c r="O348" s="311" t="str">
        <f>IF(I348&lt;&gt;"",IF(J348&gt;=INDEX(ฐาน!$A$4:$G$9,MATCH(I348,ฐาน!$A$4:$A$9,0),4),INDEX(ฐาน!$A$4:$G$9,MATCH(I348,ฐาน!$A$4:$A$9,0),7),INDEX(ฐาน!$A$4:$G$9,MATCH(I348,ฐาน!$A$4:$A$9,0),4)),"")</f>
        <v/>
      </c>
      <c r="P348" s="312">
        <f>IF(M348&lt;&gt;ฐาน!$M$45,IF(L348&lt;&gt;"",($L348*$N348/100),0),0)</f>
        <v>0</v>
      </c>
      <c r="Q348" s="311">
        <f>IF(M348&lt;&gt;ฐาน!$M$45,IF(L348&lt;&gt;"",ROUNDUP(($L348*$N348/100),-1),0),0)</f>
        <v>0</v>
      </c>
      <c r="R348" s="311">
        <f t="shared" si="10"/>
        <v>0</v>
      </c>
      <c r="S348" s="313">
        <f t="shared" si="11"/>
        <v>0</v>
      </c>
      <c r="T348" s="314">
        <f>IF(M348&lt;&gt;ฐาน!$M$45,IF(S348&lt;&gt;"",S348+R348,0),0)</f>
        <v>0</v>
      </c>
      <c r="U348" s="311">
        <f>IF(M348&lt;&gt;ฐาน!$M$45,IF(S348=0,J348+T348,O348),J348)</f>
        <v>0</v>
      </c>
      <c r="V348" s="98"/>
    </row>
    <row r="349" spans="1:22" x14ac:dyDescent="0.35">
      <c r="A349" s="93">
        <v>341</v>
      </c>
      <c r="B349" s="84"/>
      <c r="C349" s="85"/>
      <c r="D349" s="91"/>
      <c r="E349" s="89"/>
      <c r="F349" s="88"/>
      <c r="G349" s="95"/>
      <c r="H349" s="91"/>
      <c r="I349" s="88"/>
      <c r="J349" s="92"/>
      <c r="K349" s="212"/>
      <c r="L349" s="308" t="str">
        <f>IF(K349&lt;&gt;"",INDEX(ฐาน!$J$4:$M$44,MATCH(INT(K349),ฐาน!$J$4:$J$44,0),2),"")</f>
        <v/>
      </c>
      <c r="M349" s="309" t="str">
        <f>IF(L349&lt;&gt;"",INDEX(ฐาน!$J$4:$M$45,MATCH(L349,ฐาน!$K$4:$K$45,0),4),"")</f>
        <v/>
      </c>
      <c r="N349" s="310" t="str">
        <f>IF(I349&lt;&gt;"",INDEX(ฐาน!$A$4:$F$9,MATCH(I349,ฐาน!$A$4:$A$9,0),IF(J349&gt;=INDEX(ฐาน!$A$4:$F$9,MATCH(I349,ฐาน!$A$4:$A$9,0),3),6,5)),"")</f>
        <v/>
      </c>
      <c r="O349" s="311" t="str">
        <f>IF(I349&lt;&gt;"",IF(J349&gt;=INDEX(ฐาน!$A$4:$G$9,MATCH(I349,ฐาน!$A$4:$A$9,0),4),INDEX(ฐาน!$A$4:$G$9,MATCH(I349,ฐาน!$A$4:$A$9,0),7),INDEX(ฐาน!$A$4:$G$9,MATCH(I349,ฐาน!$A$4:$A$9,0),4)),"")</f>
        <v/>
      </c>
      <c r="P349" s="312">
        <f>IF(M349&lt;&gt;ฐาน!$M$45,IF(L349&lt;&gt;"",($L349*$N349/100),0),0)</f>
        <v>0</v>
      </c>
      <c r="Q349" s="311">
        <f>IF(M349&lt;&gt;ฐาน!$M$45,IF(L349&lt;&gt;"",ROUNDUP(($L349*$N349/100),-1),0),0)</f>
        <v>0</v>
      </c>
      <c r="R349" s="311">
        <f t="shared" si="10"/>
        <v>0</v>
      </c>
      <c r="S349" s="313">
        <f t="shared" si="11"/>
        <v>0</v>
      </c>
      <c r="T349" s="314">
        <f>IF(M349&lt;&gt;ฐาน!$M$45,IF(S349&lt;&gt;"",S349+R349,0),0)</f>
        <v>0</v>
      </c>
      <c r="U349" s="311">
        <f>IF(M349&lt;&gt;ฐาน!$M$45,IF(S349=0,J349+T349,O349),J349)</f>
        <v>0</v>
      </c>
      <c r="V349" s="98"/>
    </row>
    <row r="350" spans="1:22" x14ac:dyDescent="0.35">
      <c r="A350" s="93">
        <v>342</v>
      </c>
      <c r="B350" s="172"/>
      <c r="C350" s="85"/>
      <c r="D350" s="91"/>
      <c r="E350" s="89"/>
      <c r="F350" s="88"/>
      <c r="G350" s="91"/>
      <c r="H350" s="91"/>
      <c r="I350" s="88"/>
      <c r="J350" s="92"/>
      <c r="K350" s="212"/>
      <c r="L350" s="308" t="str">
        <f>IF(K350&lt;&gt;"",INDEX(ฐาน!$J$4:$M$44,MATCH(INT(K350),ฐาน!$J$4:$J$44,0),2),"")</f>
        <v/>
      </c>
      <c r="M350" s="309" t="str">
        <f>IF(L350&lt;&gt;"",INDEX(ฐาน!$J$4:$M$45,MATCH(L350,ฐาน!$K$4:$K$45,0),4),"")</f>
        <v/>
      </c>
      <c r="N350" s="310" t="str">
        <f>IF(I350&lt;&gt;"",INDEX(ฐาน!$A$4:$F$9,MATCH(I350,ฐาน!$A$4:$A$9,0),IF(J350&gt;=INDEX(ฐาน!$A$4:$F$9,MATCH(I350,ฐาน!$A$4:$A$9,0),3),6,5)),"")</f>
        <v/>
      </c>
      <c r="O350" s="311" t="str">
        <f>IF(I350&lt;&gt;"",IF(J350&gt;=INDEX(ฐาน!$A$4:$G$9,MATCH(I350,ฐาน!$A$4:$A$9,0),4),INDEX(ฐาน!$A$4:$G$9,MATCH(I350,ฐาน!$A$4:$A$9,0),7),INDEX(ฐาน!$A$4:$G$9,MATCH(I350,ฐาน!$A$4:$A$9,0),4)),"")</f>
        <v/>
      </c>
      <c r="P350" s="312">
        <f>IF(M350&lt;&gt;ฐาน!$M$45,IF(L350&lt;&gt;"",($L350*$N350/100),0),0)</f>
        <v>0</v>
      </c>
      <c r="Q350" s="311">
        <f>IF(M350&lt;&gt;ฐาน!$M$45,IF(L350&lt;&gt;"",ROUNDUP(($L350*$N350/100),-1),0),0)</f>
        <v>0</v>
      </c>
      <c r="R350" s="311">
        <f t="shared" si="10"/>
        <v>0</v>
      </c>
      <c r="S350" s="313">
        <f t="shared" si="11"/>
        <v>0</v>
      </c>
      <c r="T350" s="314">
        <f>IF(M350&lt;&gt;ฐาน!$M$45,IF(S350&lt;&gt;"",S350+R350,0),0)</f>
        <v>0</v>
      </c>
      <c r="U350" s="311">
        <f>IF(M350&lt;&gt;ฐาน!$M$45,IF(S350=0,J350+T350,O350),J350)</f>
        <v>0</v>
      </c>
      <c r="V350" s="98"/>
    </row>
    <row r="351" spans="1:22" x14ac:dyDescent="0.35">
      <c r="A351" s="93">
        <v>343</v>
      </c>
      <c r="B351" s="97"/>
      <c r="C351" s="98"/>
      <c r="D351" s="91"/>
      <c r="E351" s="89"/>
      <c r="F351" s="88"/>
      <c r="G351" s="95"/>
      <c r="H351" s="91"/>
      <c r="I351" s="88"/>
      <c r="J351" s="92"/>
      <c r="K351" s="212"/>
      <c r="L351" s="308" t="str">
        <f>IF(K351&lt;&gt;"",INDEX(ฐาน!$J$4:$M$44,MATCH(INT(K351),ฐาน!$J$4:$J$44,0),2),"")</f>
        <v/>
      </c>
      <c r="M351" s="309" t="str">
        <f>IF(L351&lt;&gt;"",INDEX(ฐาน!$J$4:$M$45,MATCH(L351,ฐาน!$K$4:$K$45,0),4),"")</f>
        <v/>
      </c>
      <c r="N351" s="310" t="str">
        <f>IF(I351&lt;&gt;"",INDEX(ฐาน!$A$4:$F$9,MATCH(I351,ฐาน!$A$4:$A$9,0),IF(J351&gt;=INDEX(ฐาน!$A$4:$F$9,MATCH(I351,ฐาน!$A$4:$A$9,0),3),6,5)),"")</f>
        <v/>
      </c>
      <c r="O351" s="311" t="str">
        <f>IF(I351&lt;&gt;"",IF(J351&gt;=INDEX(ฐาน!$A$4:$G$9,MATCH(I351,ฐาน!$A$4:$A$9,0),4),INDEX(ฐาน!$A$4:$G$9,MATCH(I351,ฐาน!$A$4:$A$9,0),7),INDEX(ฐาน!$A$4:$G$9,MATCH(I351,ฐาน!$A$4:$A$9,0),4)),"")</f>
        <v/>
      </c>
      <c r="P351" s="312">
        <f>IF(M351&lt;&gt;ฐาน!$M$45,IF(L351&lt;&gt;"",($L351*$N351/100),0),0)</f>
        <v>0</v>
      </c>
      <c r="Q351" s="311">
        <f>IF(M351&lt;&gt;ฐาน!$M$45,IF(L351&lt;&gt;"",ROUNDUP(($L351*$N351/100),-1),0),0)</f>
        <v>0</v>
      </c>
      <c r="R351" s="311">
        <f t="shared" si="10"/>
        <v>0</v>
      </c>
      <c r="S351" s="313">
        <f t="shared" si="11"/>
        <v>0</v>
      </c>
      <c r="T351" s="314">
        <f>IF(M351&lt;&gt;ฐาน!$M$45,IF(S351&lt;&gt;"",S351+R351,0),0)</f>
        <v>0</v>
      </c>
      <c r="U351" s="311">
        <f>IF(M351&lt;&gt;ฐาน!$M$45,IF(S351=0,J351+T351,O351),J351)</f>
        <v>0</v>
      </c>
      <c r="V351" s="98"/>
    </row>
    <row r="352" spans="1:22" x14ac:dyDescent="0.35">
      <c r="A352" s="93">
        <v>344</v>
      </c>
      <c r="B352" s="97"/>
      <c r="C352" s="98"/>
      <c r="D352" s="91"/>
      <c r="E352" s="89"/>
      <c r="F352" s="88"/>
      <c r="G352" s="95"/>
      <c r="H352" s="91"/>
      <c r="I352" s="99"/>
      <c r="J352" s="92"/>
      <c r="K352" s="212"/>
      <c r="L352" s="308" t="str">
        <f>IF(K352&lt;&gt;"",INDEX(ฐาน!$J$4:$M$44,MATCH(INT(K352),ฐาน!$J$4:$J$44,0),2),"")</f>
        <v/>
      </c>
      <c r="M352" s="309" t="str">
        <f>IF(L352&lt;&gt;"",INDEX(ฐาน!$J$4:$M$45,MATCH(L352,ฐาน!$K$4:$K$45,0),4),"")</f>
        <v/>
      </c>
      <c r="N352" s="310" t="str">
        <f>IF(I352&lt;&gt;"",INDEX(ฐาน!$A$4:$F$9,MATCH(I352,ฐาน!$A$4:$A$9,0),IF(J352&gt;=INDEX(ฐาน!$A$4:$F$9,MATCH(I352,ฐาน!$A$4:$A$9,0),3),6,5)),"")</f>
        <v/>
      </c>
      <c r="O352" s="311" t="str">
        <f>IF(I352&lt;&gt;"",IF(J352&gt;=INDEX(ฐาน!$A$4:$G$9,MATCH(I352,ฐาน!$A$4:$A$9,0),4),INDEX(ฐาน!$A$4:$G$9,MATCH(I352,ฐาน!$A$4:$A$9,0),7),INDEX(ฐาน!$A$4:$G$9,MATCH(I352,ฐาน!$A$4:$A$9,0),4)),"")</f>
        <v/>
      </c>
      <c r="P352" s="312">
        <f>IF(M352&lt;&gt;ฐาน!$M$45,IF(L352&lt;&gt;"",($L352*$N352/100),0),0)</f>
        <v>0</v>
      </c>
      <c r="Q352" s="311">
        <f>IF(M352&lt;&gt;ฐาน!$M$45,IF(L352&lt;&gt;"",ROUNDUP(($L352*$N352/100),-1),0),0)</f>
        <v>0</v>
      </c>
      <c r="R352" s="311">
        <f t="shared" si="10"/>
        <v>0</v>
      </c>
      <c r="S352" s="313">
        <f t="shared" si="11"/>
        <v>0</v>
      </c>
      <c r="T352" s="314">
        <f>IF(M352&lt;&gt;ฐาน!$M$45,IF(S352&lt;&gt;"",S352+R352,0),0)</f>
        <v>0</v>
      </c>
      <c r="U352" s="311">
        <f>IF(M352&lt;&gt;ฐาน!$M$45,IF(S352=0,J352+T352,O352),J352)</f>
        <v>0</v>
      </c>
      <c r="V352" s="98"/>
    </row>
    <row r="353" spans="1:22" x14ac:dyDescent="0.35">
      <c r="A353" s="93">
        <v>345</v>
      </c>
      <c r="B353" s="97"/>
      <c r="C353" s="98"/>
      <c r="D353" s="91"/>
      <c r="E353" s="89"/>
      <c r="F353" s="88"/>
      <c r="G353" s="95"/>
      <c r="H353" s="91"/>
      <c r="I353" s="99"/>
      <c r="J353" s="92"/>
      <c r="K353" s="212"/>
      <c r="L353" s="308" t="str">
        <f>IF(K353&lt;&gt;"",INDEX(ฐาน!$J$4:$M$44,MATCH(INT(K353),ฐาน!$J$4:$J$44,0),2),"")</f>
        <v/>
      </c>
      <c r="M353" s="309" t="str">
        <f>IF(L353&lt;&gt;"",INDEX(ฐาน!$J$4:$M$45,MATCH(L353,ฐาน!$K$4:$K$45,0),4),"")</f>
        <v/>
      </c>
      <c r="N353" s="310" t="str">
        <f>IF(I353&lt;&gt;"",INDEX(ฐาน!$A$4:$F$9,MATCH(I353,ฐาน!$A$4:$A$9,0),IF(J353&gt;=INDEX(ฐาน!$A$4:$F$9,MATCH(I353,ฐาน!$A$4:$A$9,0),3),6,5)),"")</f>
        <v/>
      </c>
      <c r="O353" s="311" t="str">
        <f>IF(I353&lt;&gt;"",IF(J353&gt;=INDEX(ฐาน!$A$4:$G$9,MATCH(I353,ฐาน!$A$4:$A$9,0),4),INDEX(ฐาน!$A$4:$G$9,MATCH(I353,ฐาน!$A$4:$A$9,0),7),INDEX(ฐาน!$A$4:$G$9,MATCH(I353,ฐาน!$A$4:$A$9,0),4)),"")</f>
        <v/>
      </c>
      <c r="P353" s="312">
        <f>IF(M353&lt;&gt;ฐาน!$M$45,IF(L353&lt;&gt;"",($L353*$N353/100),0),0)</f>
        <v>0</v>
      </c>
      <c r="Q353" s="311">
        <f>IF(M353&lt;&gt;ฐาน!$M$45,IF(L353&lt;&gt;"",ROUNDUP(($L353*$N353/100),-1),0),0)</f>
        <v>0</v>
      </c>
      <c r="R353" s="311">
        <f t="shared" si="10"/>
        <v>0</v>
      </c>
      <c r="S353" s="313">
        <f t="shared" si="11"/>
        <v>0</v>
      </c>
      <c r="T353" s="314">
        <f>IF(M353&lt;&gt;ฐาน!$M$45,IF(S353&lt;&gt;"",S353+R353,0),0)</f>
        <v>0</v>
      </c>
      <c r="U353" s="311">
        <f>IF(M353&lt;&gt;ฐาน!$M$45,IF(S353=0,J353+T353,O353),J353)</f>
        <v>0</v>
      </c>
      <c r="V353" s="98"/>
    </row>
    <row r="354" spans="1:22" x14ac:dyDescent="0.35">
      <c r="A354" s="93">
        <v>346</v>
      </c>
      <c r="B354" s="97"/>
      <c r="C354" s="98"/>
      <c r="D354" s="91"/>
      <c r="E354" s="89"/>
      <c r="F354" s="88"/>
      <c r="G354" s="95"/>
      <c r="H354" s="91"/>
      <c r="I354" s="99"/>
      <c r="J354" s="92"/>
      <c r="K354" s="212"/>
      <c r="L354" s="308" t="str">
        <f>IF(K354&lt;&gt;"",INDEX(ฐาน!$J$4:$M$44,MATCH(INT(K354),ฐาน!$J$4:$J$44,0),2),"")</f>
        <v/>
      </c>
      <c r="M354" s="309" t="str">
        <f>IF(L354&lt;&gt;"",INDEX(ฐาน!$J$4:$M$45,MATCH(L354,ฐาน!$K$4:$K$45,0),4),"")</f>
        <v/>
      </c>
      <c r="N354" s="310" t="str">
        <f>IF(I354&lt;&gt;"",INDEX(ฐาน!$A$4:$F$9,MATCH(I354,ฐาน!$A$4:$A$9,0),IF(J354&gt;=INDEX(ฐาน!$A$4:$F$9,MATCH(I354,ฐาน!$A$4:$A$9,0),3),6,5)),"")</f>
        <v/>
      </c>
      <c r="O354" s="311" t="str">
        <f>IF(I354&lt;&gt;"",IF(J354&gt;=INDEX(ฐาน!$A$4:$G$9,MATCH(I354,ฐาน!$A$4:$A$9,0),4),INDEX(ฐาน!$A$4:$G$9,MATCH(I354,ฐาน!$A$4:$A$9,0),7),INDEX(ฐาน!$A$4:$G$9,MATCH(I354,ฐาน!$A$4:$A$9,0),4)),"")</f>
        <v/>
      </c>
      <c r="P354" s="312">
        <f>IF(M354&lt;&gt;ฐาน!$M$45,IF(L354&lt;&gt;"",($L354*$N354/100),0),0)</f>
        <v>0</v>
      </c>
      <c r="Q354" s="311">
        <f>IF(M354&lt;&gt;ฐาน!$M$45,IF(L354&lt;&gt;"",ROUNDUP(($L354*$N354/100),-1),0),0)</f>
        <v>0</v>
      </c>
      <c r="R354" s="311">
        <f t="shared" si="10"/>
        <v>0</v>
      </c>
      <c r="S354" s="313">
        <f t="shared" si="11"/>
        <v>0</v>
      </c>
      <c r="T354" s="314">
        <f>IF(M354&lt;&gt;ฐาน!$M$45,IF(S354&lt;&gt;"",S354+R354,0),0)</f>
        <v>0</v>
      </c>
      <c r="U354" s="311">
        <f>IF(M354&lt;&gt;ฐาน!$M$45,IF(S354=0,J354+T354,O354),J354)</f>
        <v>0</v>
      </c>
      <c r="V354" s="98"/>
    </row>
    <row r="355" spans="1:22" x14ac:dyDescent="0.35">
      <c r="A355" s="93">
        <v>347</v>
      </c>
      <c r="B355" s="97"/>
      <c r="C355" s="98"/>
      <c r="D355" s="91"/>
      <c r="E355" s="89"/>
      <c r="F355" s="88"/>
      <c r="G355" s="95"/>
      <c r="H355" s="91"/>
      <c r="I355" s="99"/>
      <c r="J355" s="92"/>
      <c r="K355" s="212"/>
      <c r="L355" s="308" t="str">
        <f>IF(K355&lt;&gt;"",INDEX(ฐาน!$J$4:$M$44,MATCH(INT(K355),ฐาน!$J$4:$J$44,0),2),"")</f>
        <v/>
      </c>
      <c r="M355" s="309" t="str">
        <f>IF(L355&lt;&gt;"",INDEX(ฐาน!$J$4:$M$45,MATCH(L355,ฐาน!$K$4:$K$45,0),4),"")</f>
        <v/>
      </c>
      <c r="N355" s="310" t="str">
        <f>IF(I355&lt;&gt;"",INDEX(ฐาน!$A$4:$F$9,MATCH(I355,ฐาน!$A$4:$A$9,0),IF(J355&gt;=INDEX(ฐาน!$A$4:$F$9,MATCH(I355,ฐาน!$A$4:$A$9,0),3),6,5)),"")</f>
        <v/>
      </c>
      <c r="O355" s="311" t="str">
        <f>IF(I355&lt;&gt;"",IF(J355&gt;=INDEX(ฐาน!$A$4:$G$9,MATCH(I355,ฐาน!$A$4:$A$9,0),4),INDEX(ฐาน!$A$4:$G$9,MATCH(I355,ฐาน!$A$4:$A$9,0),7),INDEX(ฐาน!$A$4:$G$9,MATCH(I355,ฐาน!$A$4:$A$9,0),4)),"")</f>
        <v/>
      </c>
      <c r="P355" s="312">
        <f>IF(M355&lt;&gt;ฐาน!$M$45,IF(L355&lt;&gt;"",($L355*$N355/100),0),0)</f>
        <v>0</v>
      </c>
      <c r="Q355" s="311">
        <f>IF(M355&lt;&gt;ฐาน!$M$45,IF(L355&lt;&gt;"",ROUNDUP(($L355*$N355/100),-1),0),0)</f>
        <v>0</v>
      </c>
      <c r="R355" s="311">
        <f t="shared" si="10"/>
        <v>0</v>
      </c>
      <c r="S355" s="313">
        <f t="shared" si="11"/>
        <v>0</v>
      </c>
      <c r="T355" s="314">
        <f>IF(M355&lt;&gt;ฐาน!$M$45,IF(S355&lt;&gt;"",S355+R355,0),0)</f>
        <v>0</v>
      </c>
      <c r="U355" s="311">
        <f>IF(M355&lt;&gt;ฐาน!$M$45,IF(S355=0,J355+T355,O355),J355)</f>
        <v>0</v>
      </c>
      <c r="V355" s="98"/>
    </row>
    <row r="356" spans="1:22" x14ac:dyDescent="0.35">
      <c r="A356" s="93">
        <v>348</v>
      </c>
      <c r="B356" s="84"/>
      <c r="C356" s="85"/>
      <c r="D356" s="91"/>
      <c r="E356" s="89"/>
      <c r="F356" s="88"/>
      <c r="G356" s="91"/>
      <c r="H356" s="175"/>
      <c r="I356" s="88"/>
      <c r="J356" s="92"/>
      <c r="K356" s="212"/>
      <c r="L356" s="308" t="str">
        <f>IF(K356&lt;&gt;"",INDEX(ฐาน!$J$4:$M$44,MATCH(INT(K356),ฐาน!$J$4:$J$44,0),2),"")</f>
        <v/>
      </c>
      <c r="M356" s="309" t="str">
        <f>IF(L356&lt;&gt;"",INDEX(ฐาน!$J$4:$M$45,MATCH(L356,ฐาน!$K$4:$K$45,0),4),"")</f>
        <v/>
      </c>
      <c r="N356" s="310" t="str">
        <f>IF(I356&lt;&gt;"",INDEX(ฐาน!$A$4:$F$9,MATCH(I356,ฐาน!$A$4:$A$9,0),IF(J356&gt;=INDEX(ฐาน!$A$4:$F$9,MATCH(I356,ฐาน!$A$4:$A$9,0),3),6,5)),"")</f>
        <v/>
      </c>
      <c r="O356" s="311" t="str">
        <f>IF(I356&lt;&gt;"",IF(J356&gt;=INDEX(ฐาน!$A$4:$G$9,MATCH(I356,ฐาน!$A$4:$A$9,0),4),INDEX(ฐาน!$A$4:$G$9,MATCH(I356,ฐาน!$A$4:$A$9,0),7),INDEX(ฐาน!$A$4:$G$9,MATCH(I356,ฐาน!$A$4:$A$9,0),4)),"")</f>
        <v/>
      </c>
      <c r="P356" s="312">
        <f>IF(M356&lt;&gt;ฐาน!$M$45,IF(L356&lt;&gt;"",($L356*$N356/100),0),0)</f>
        <v>0</v>
      </c>
      <c r="Q356" s="311">
        <f>IF(M356&lt;&gt;ฐาน!$M$45,IF(L356&lt;&gt;"",ROUNDUP(($L356*$N356/100),-1),0),0)</f>
        <v>0</v>
      </c>
      <c r="R356" s="311">
        <f t="shared" si="10"/>
        <v>0</v>
      </c>
      <c r="S356" s="313">
        <f t="shared" si="11"/>
        <v>0</v>
      </c>
      <c r="T356" s="314">
        <f>IF(M356&lt;&gt;ฐาน!$M$45,IF(S356&lt;&gt;"",S356+R356,0),0)</f>
        <v>0</v>
      </c>
      <c r="U356" s="311">
        <f>IF(M356&lt;&gt;ฐาน!$M$45,IF(S356=0,J356+T356,O356),J356)</f>
        <v>0</v>
      </c>
      <c r="V356" s="98"/>
    </row>
    <row r="357" spans="1:22" x14ac:dyDescent="0.35">
      <c r="A357" s="93">
        <v>349</v>
      </c>
      <c r="B357" s="84"/>
      <c r="C357" s="85"/>
      <c r="D357" s="91"/>
      <c r="E357" s="89"/>
      <c r="F357" s="88"/>
      <c r="G357" s="91"/>
      <c r="H357" s="91"/>
      <c r="I357" s="88"/>
      <c r="J357" s="92"/>
      <c r="K357" s="212"/>
      <c r="L357" s="308" t="str">
        <f>IF(K357&lt;&gt;"",INDEX(ฐาน!$J$4:$M$44,MATCH(INT(K357),ฐาน!$J$4:$J$44,0),2),"")</f>
        <v/>
      </c>
      <c r="M357" s="309" t="str">
        <f>IF(L357&lt;&gt;"",INDEX(ฐาน!$J$4:$M$45,MATCH(L357,ฐาน!$K$4:$K$45,0),4),"")</f>
        <v/>
      </c>
      <c r="N357" s="310" t="str">
        <f>IF(I357&lt;&gt;"",INDEX(ฐาน!$A$4:$F$9,MATCH(I357,ฐาน!$A$4:$A$9,0),IF(J357&gt;=INDEX(ฐาน!$A$4:$F$9,MATCH(I357,ฐาน!$A$4:$A$9,0),3),6,5)),"")</f>
        <v/>
      </c>
      <c r="O357" s="311" t="str">
        <f>IF(I357&lt;&gt;"",IF(J357&gt;=INDEX(ฐาน!$A$4:$G$9,MATCH(I357,ฐาน!$A$4:$A$9,0),4),INDEX(ฐาน!$A$4:$G$9,MATCH(I357,ฐาน!$A$4:$A$9,0),7),INDEX(ฐาน!$A$4:$G$9,MATCH(I357,ฐาน!$A$4:$A$9,0),4)),"")</f>
        <v/>
      </c>
      <c r="P357" s="312">
        <f>IF(M357&lt;&gt;ฐาน!$M$45,IF(L357&lt;&gt;"",($L357*$N357/100),0),0)</f>
        <v>0</v>
      </c>
      <c r="Q357" s="311">
        <f>IF(M357&lt;&gt;ฐาน!$M$45,IF(L357&lt;&gt;"",ROUNDUP(($L357*$N357/100),-1),0),0)</f>
        <v>0</v>
      </c>
      <c r="R357" s="311">
        <f t="shared" si="10"/>
        <v>0</v>
      </c>
      <c r="S357" s="313">
        <f t="shared" si="11"/>
        <v>0</v>
      </c>
      <c r="T357" s="314">
        <f>IF(M357&lt;&gt;ฐาน!$M$45,IF(S357&lt;&gt;"",S357+R357,0),0)</f>
        <v>0</v>
      </c>
      <c r="U357" s="311">
        <f>IF(M357&lt;&gt;ฐาน!$M$45,IF(S357=0,J357+T357,O357),J357)</f>
        <v>0</v>
      </c>
      <c r="V357" s="98"/>
    </row>
    <row r="358" spans="1:22" x14ac:dyDescent="0.35">
      <c r="A358" s="93">
        <v>350</v>
      </c>
      <c r="B358" s="84"/>
      <c r="C358" s="85"/>
      <c r="D358" s="91"/>
      <c r="E358" s="89"/>
      <c r="F358" s="88"/>
      <c r="G358" s="95"/>
      <c r="H358" s="91"/>
      <c r="I358" s="88"/>
      <c r="J358" s="92"/>
      <c r="K358" s="212"/>
      <c r="L358" s="308" t="str">
        <f>IF(K358&lt;&gt;"",INDEX(ฐาน!$J$4:$M$44,MATCH(INT(K358),ฐาน!$J$4:$J$44,0),2),"")</f>
        <v/>
      </c>
      <c r="M358" s="309" t="str">
        <f>IF(L358&lt;&gt;"",INDEX(ฐาน!$J$4:$M$45,MATCH(L358,ฐาน!$K$4:$K$45,0),4),"")</f>
        <v/>
      </c>
      <c r="N358" s="310" t="str">
        <f>IF(I358&lt;&gt;"",INDEX(ฐาน!$A$4:$F$9,MATCH(I358,ฐาน!$A$4:$A$9,0),IF(J358&gt;=INDEX(ฐาน!$A$4:$F$9,MATCH(I358,ฐาน!$A$4:$A$9,0),3),6,5)),"")</f>
        <v/>
      </c>
      <c r="O358" s="311" t="str">
        <f>IF(I358&lt;&gt;"",IF(J358&gt;=INDEX(ฐาน!$A$4:$G$9,MATCH(I358,ฐาน!$A$4:$A$9,0),4),INDEX(ฐาน!$A$4:$G$9,MATCH(I358,ฐาน!$A$4:$A$9,0),7),INDEX(ฐาน!$A$4:$G$9,MATCH(I358,ฐาน!$A$4:$A$9,0),4)),"")</f>
        <v/>
      </c>
      <c r="P358" s="312">
        <f>IF(M358&lt;&gt;ฐาน!$M$45,IF(L358&lt;&gt;"",($L358*$N358/100),0),0)</f>
        <v>0</v>
      </c>
      <c r="Q358" s="311">
        <f>IF(M358&lt;&gt;ฐาน!$M$45,IF(L358&lt;&gt;"",ROUNDUP(($L358*$N358/100),-1),0),0)</f>
        <v>0</v>
      </c>
      <c r="R358" s="311">
        <f t="shared" si="10"/>
        <v>0</v>
      </c>
      <c r="S358" s="313">
        <f t="shared" si="11"/>
        <v>0</v>
      </c>
      <c r="T358" s="314">
        <f>IF(M358&lt;&gt;ฐาน!$M$45,IF(S358&lt;&gt;"",S358+R358,0),0)</f>
        <v>0</v>
      </c>
      <c r="U358" s="311">
        <f>IF(M358&lt;&gt;ฐาน!$M$45,IF(S358=0,J358+T358,O358),J358)</f>
        <v>0</v>
      </c>
      <c r="V358" s="98"/>
    </row>
    <row r="359" spans="1:22" x14ac:dyDescent="0.35">
      <c r="A359" s="93">
        <v>351</v>
      </c>
      <c r="B359" s="84"/>
      <c r="C359" s="85"/>
      <c r="D359" s="91"/>
      <c r="E359" s="89"/>
      <c r="F359" s="88"/>
      <c r="G359" s="91"/>
      <c r="H359" s="91"/>
      <c r="I359" s="88"/>
      <c r="J359" s="92"/>
      <c r="K359" s="212"/>
      <c r="L359" s="308" t="str">
        <f>IF(K359&lt;&gt;"",INDEX(ฐาน!$J$4:$M$44,MATCH(INT(K359),ฐาน!$J$4:$J$44,0),2),"")</f>
        <v/>
      </c>
      <c r="M359" s="309" t="str">
        <f>IF(L359&lt;&gt;"",INDEX(ฐาน!$J$4:$M$45,MATCH(L359,ฐาน!$K$4:$K$45,0),4),"")</f>
        <v/>
      </c>
      <c r="N359" s="310" t="str">
        <f>IF(I359&lt;&gt;"",INDEX(ฐาน!$A$4:$F$9,MATCH(I359,ฐาน!$A$4:$A$9,0),IF(J359&gt;=INDEX(ฐาน!$A$4:$F$9,MATCH(I359,ฐาน!$A$4:$A$9,0),3),6,5)),"")</f>
        <v/>
      </c>
      <c r="O359" s="311" t="str">
        <f>IF(I359&lt;&gt;"",IF(J359&gt;=INDEX(ฐาน!$A$4:$G$9,MATCH(I359,ฐาน!$A$4:$A$9,0),4),INDEX(ฐาน!$A$4:$G$9,MATCH(I359,ฐาน!$A$4:$A$9,0),7),INDEX(ฐาน!$A$4:$G$9,MATCH(I359,ฐาน!$A$4:$A$9,0),4)),"")</f>
        <v/>
      </c>
      <c r="P359" s="312">
        <f>IF(M359&lt;&gt;ฐาน!$M$45,IF(L359&lt;&gt;"",($L359*$N359/100),0),0)</f>
        <v>0</v>
      </c>
      <c r="Q359" s="311">
        <f>IF(M359&lt;&gt;ฐาน!$M$45,IF(L359&lt;&gt;"",ROUNDUP(($L359*$N359/100),-1),0),0)</f>
        <v>0</v>
      </c>
      <c r="R359" s="311">
        <f t="shared" si="10"/>
        <v>0</v>
      </c>
      <c r="S359" s="313">
        <f t="shared" si="11"/>
        <v>0</v>
      </c>
      <c r="T359" s="314">
        <f>IF(M359&lt;&gt;ฐาน!$M$45,IF(S359&lt;&gt;"",S359+R359,0),0)</f>
        <v>0</v>
      </c>
      <c r="U359" s="311">
        <f>IF(M359&lt;&gt;ฐาน!$M$45,IF(S359=0,J359+T359,O359),J359)</f>
        <v>0</v>
      </c>
      <c r="V359" s="98"/>
    </row>
    <row r="360" spans="1:22" x14ac:dyDescent="0.35">
      <c r="A360" s="93">
        <v>352</v>
      </c>
      <c r="B360" s="84"/>
      <c r="C360" s="85"/>
      <c r="D360" s="91"/>
      <c r="E360" s="89"/>
      <c r="F360" s="88"/>
      <c r="G360" s="95"/>
      <c r="H360" s="91"/>
      <c r="I360" s="88"/>
      <c r="J360" s="92"/>
      <c r="K360" s="212"/>
      <c r="L360" s="308" t="str">
        <f>IF(K360&lt;&gt;"",INDEX(ฐาน!$J$4:$M$44,MATCH(INT(K360),ฐาน!$J$4:$J$44,0),2),"")</f>
        <v/>
      </c>
      <c r="M360" s="309" t="str">
        <f>IF(L360&lt;&gt;"",INDEX(ฐาน!$J$4:$M$45,MATCH(L360,ฐาน!$K$4:$K$45,0),4),"")</f>
        <v/>
      </c>
      <c r="N360" s="310" t="str">
        <f>IF(I360&lt;&gt;"",INDEX(ฐาน!$A$4:$F$9,MATCH(I360,ฐาน!$A$4:$A$9,0),IF(J360&gt;=INDEX(ฐาน!$A$4:$F$9,MATCH(I360,ฐาน!$A$4:$A$9,0),3),6,5)),"")</f>
        <v/>
      </c>
      <c r="O360" s="311" t="str">
        <f>IF(I360&lt;&gt;"",IF(J360&gt;=INDEX(ฐาน!$A$4:$G$9,MATCH(I360,ฐาน!$A$4:$A$9,0),4),INDEX(ฐาน!$A$4:$G$9,MATCH(I360,ฐาน!$A$4:$A$9,0),7),INDEX(ฐาน!$A$4:$G$9,MATCH(I360,ฐาน!$A$4:$A$9,0),4)),"")</f>
        <v/>
      </c>
      <c r="P360" s="312">
        <f>IF(M360&lt;&gt;ฐาน!$M$45,IF(L360&lt;&gt;"",($L360*$N360/100),0),0)</f>
        <v>0</v>
      </c>
      <c r="Q360" s="311">
        <f>IF(M360&lt;&gt;ฐาน!$M$45,IF(L360&lt;&gt;"",ROUNDUP(($L360*$N360/100),-1),0),0)</f>
        <v>0</v>
      </c>
      <c r="R360" s="311">
        <f t="shared" si="10"/>
        <v>0</v>
      </c>
      <c r="S360" s="313">
        <f t="shared" si="11"/>
        <v>0</v>
      </c>
      <c r="T360" s="314">
        <f>IF(M360&lt;&gt;ฐาน!$M$45,IF(S360&lt;&gt;"",S360+R360,0),0)</f>
        <v>0</v>
      </c>
      <c r="U360" s="311">
        <f>IF(M360&lt;&gt;ฐาน!$M$45,IF(S360=0,J360+T360,O360),J360)</f>
        <v>0</v>
      </c>
      <c r="V360" s="98"/>
    </row>
    <row r="361" spans="1:22" x14ac:dyDescent="0.35">
      <c r="A361" s="93">
        <v>353</v>
      </c>
      <c r="B361" s="97"/>
      <c r="C361" s="85"/>
      <c r="D361" s="91"/>
      <c r="E361" s="89"/>
      <c r="F361" s="88"/>
      <c r="G361" s="91"/>
      <c r="H361" s="91"/>
      <c r="I361" s="88"/>
      <c r="J361" s="94"/>
      <c r="K361" s="212"/>
      <c r="L361" s="308" t="str">
        <f>IF(K361&lt;&gt;"",INDEX(ฐาน!$J$4:$M$44,MATCH(INT(K361),ฐาน!$J$4:$J$44,0),2),"")</f>
        <v/>
      </c>
      <c r="M361" s="309" t="str">
        <f>IF(L361&lt;&gt;"",INDEX(ฐาน!$J$4:$M$45,MATCH(L361,ฐาน!$K$4:$K$45,0),4),"")</f>
        <v/>
      </c>
      <c r="N361" s="310" t="str">
        <f>IF(I361&lt;&gt;"",INDEX(ฐาน!$A$4:$F$9,MATCH(I361,ฐาน!$A$4:$A$9,0),IF(J361&gt;=INDEX(ฐาน!$A$4:$F$9,MATCH(I361,ฐาน!$A$4:$A$9,0),3),6,5)),"")</f>
        <v/>
      </c>
      <c r="O361" s="311" t="str">
        <f>IF(I361&lt;&gt;"",IF(J361&gt;=INDEX(ฐาน!$A$4:$G$9,MATCH(I361,ฐาน!$A$4:$A$9,0),4),INDEX(ฐาน!$A$4:$G$9,MATCH(I361,ฐาน!$A$4:$A$9,0),7),INDEX(ฐาน!$A$4:$G$9,MATCH(I361,ฐาน!$A$4:$A$9,0),4)),"")</f>
        <v/>
      </c>
      <c r="P361" s="312">
        <f>IF(M361&lt;&gt;ฐาน!$M$45,IF(L361&lt;&gt;"",($L361*$N361/100),0),0)</f>
        <v>0</v>
      </c>
      <c r="Q361" s="311">
        <f>IF(M361&lt;&gt;ฐาน!$M$45,IF(L361&lt;&gt;"",ROUNDUP(($L361*$N361/100),-1),0),0)</f>
        <v>0</v>
      </c>
      <c r="R361" s="311">
        <f t="shared" si="10"/>
        <v>0</v>
      </c>
      <c r="S361" s="313">
        <f t="shared" si="11"/>
        <v>0</v>
      </c>
      <c r="T361" s="314">
        <f>IF(M361&lt;&gt;ฐาน!$M$45,IF(S361&lt;&gt;"",S361+R361,0),0)</f>
        <v>0</v>
      </c>
      <c r="U361" s="311">
        <f>IF(M361&lt;&gt;ฐาน!$M$45,IF(S361=0,J361+T361,O361),J361)</f>
        <v>0</v>
      </c>
      <c r="V361" s="98"/>
    </row>
    <row r="362" spans="1:22" x14ac:dyDescent="0.35">
      <c r="A362" s="93">
        <v>354</v>
      </c>
      <c r="B362" s="97"/>
      <c r="C362" s="96"/>
      <c r="D362" s="91"/>
      <c r="E362" s="89"/>
      <c r="F362" s="88"/>
      <c r="G362" s="91"/>
      <c r="H362" s="91"/>
      <c r="I362" s="88"/>
      <c r="J362" s="94"/>
      <c r="K362" s="212"/>
      <c r="L362" s="308" t="str">
        <f>IF(K362&lt;&gt;"",INDEX(ฐาน!$J$4:$M$44,MATCH(INT(K362),ฐาน!$J$4:$J$44,0),2),"")</f>
        <v/>
      </c>
      <c r="M362" s="309" t="str">
        <f>IF(L362&lt;&gt;"",INDEX(ฐาน!$J$4:$M$45,MATCH(L362,ฐาน!$K$4:$K$45,0),4),"")</f>
        <v/>
      </c>
      <c r="N362" s="310" t="str">
        <f>IF(I362&lt;&gt;"",INDEX(ฐาน!$A$4:$F$9,MATCH(I362,ฐาน!$A$4:$A$9,0),IF(J362&gt;=INDEX(ฐาน!$A$4:$F$9,MATCH(I362,ฐาน!$A$4:$A$9,0),3),6,5)),"")</f>
        <v/>
      </c>
      <c r="O362" s="311" t="str">
        <f>IF(I362&lt;&gt;"",IF(J362&gt;=INDEX(ฐาน!$A$4:$G$9,MATCH(I362,ฐาน!$A$4:$A$9,0),4),INDEX(ฐาน!$A$4:$G$9,MATCH(I362,ฐาน!$A$4:$A$9,0),7),INDEX(ฐาน!$A$4:$G$9,MATCH(I362,ฐาน!$A$4:$A$9,0),4)),"")</f>
        <v/>
      </c>
      <c r="P362" s="312">
        <f>IF(M362&lt;&gt;ฐาน!$M$45,IF(L362&lt;&gt;"",($L362*$N362/100),0),0)</f>
        <v>0</v>
      </c>
      <c r="Q362" s="311">
        <f>IF(M362&lt;&gt;ฐาน!$M$45,IF(L362&lt;&gt;"",ROUNDUP(($L362*$N362/100),-1),0),0)</f>
        <v>0</v>
      </c>
      <c r="R362" s="311">
        <f t="shared" si="10"/>
        <v>0</v>
      </c>
      <c r="S362" s="313">
        <f t="shared" si="11"/>
        <v>0</v>
      </c>
      <c r="T362" s="314">
        <f>IF(M362&lt;&gt;ฐาน!$M$45,IF(S362&lt;&gt;"",S362+R362,0),0)</f>
        <v>0</v>
      </c>
      <c r="U362" s="311">
        <f>IF(M362&lt;&gt;ฐาน!$M$45,IF(S362=0,J362+T362,O362),J362)</f>
        <v>0</v>
      </c>
      <c r="V362" s="98"/>
    </row>
    <row r="363" spans="1:22" x14ac:dyDescent="0.35">
      <c r="A363" s="93">
        <v>355</v>
      </c>
      <c r="B363" s="84"/>
      <c r="C363" s="85"/>
      <c r="D363" s="91"/>
      <c r="E363" s="89"/>
      <c r="F363" s="88"/>
      <c r="G363" s="91"/>
      <c r="H363" s="91"/>
      <c r="I363" s="88"/>
      <c r="J363" s="92"/>
      <c r="K363" s="212"/>
      <c r="L363" s="308" t="str">
        <f>IF(K363&lt;&gt;"",INDEX(ฐาน!$J$4:$M$44,MATCH(INT(K363),ฐาน!$J$4:$J$44,0),2),"")</f>
        <v/>
      </c>
      <c r="M363" s="309" t="str">
        <f>IF(L363&lt;&gt;"",INDEX(ฐาน!$J$4:$M$45,MATCH(L363,ฐาน!$K$4:$K$45,0),4),"")</f>
        <v/>
      </c>
      <c r="N363" s="310" t="str">
        <f>IF(I363&lt;&gt;"",INDEX(ฐาน!$A$4:$F$9,MATCH(I363,ฐาน!$A$4:$A$9,0),IF(J363&gt;=INDEX(ฐาน!$A$4:$F$9,MATCH(I363,ฐาน!$A$4:$A$9,0),3),6,5)),"")</f>
        <v/>
      </c>
      <c r="O363" s="311" t="str">
        <f>IF(I363&lt;&gt;"",IF(J363&gt;=INDEX(ฐาน!$A$4:$G$9,MATCH(I363,ฐาน!$A$4:$A$9,0),4),INDEX(ฐาน!$A$4:$G$9,MATCH(I363,ฐาน!$A$4:$A$9,0),7),INDEX(ฐาน!$A$4:$G$9,MATCH(I363,ฐาน!$A$4:$A$9,0),4)),"")</f>
        <v/>
      </c>
      <c r="P363" s="312">
        <f>IF(M363&lt;&gt;ฐาน!$M$45,IF(L363&lt;&gt;"",($L363*$N363/100),0),0)</f>
        <v>0</v>
      </c>
      <c r="Q363" s="311">
        <f>IF(M363&lt;&gt;ฐาน!$M$45,IF(L363&lt;&gt;"",ROUNDUP(($L363*$N363/100),-1),0),0)</f>
        <v>0</v>
      </c>
      <c r="R363" s="311">
        <f t="shared" si="10"/>
        <v>0</v>
      </c>
      <c r="S363" s="313">
        <f t="shared" si="11"/>
        <v>0</v>
      </c>
      <c r="T363" s="314">
        <f>IF(M363&lt;&gt;ฐาน!$M$45,IF(S363&lt;&gt;"",S363+R363,0),0)</f>
        <v>0</v>
      </c>
      <c r="U363" s="311">
        <f>IF(M363&lt;&gt;ฐาน!$M$45,IF(S363=0,J363+T363,O363),J363)</f>
        <v>0</v>
      </c>
      <c r="V363" s="98"/>
    </row>
    <row r="364" spans="1:22" x14ac:dyDescent="0.35">
      <c r="A364" s="93">
        <v>356</v>
      </c>
      <c r="B364" s="84"/>
      <c r="C364" s="85"/>
      <c r="D364" s="91"/>
      <c r="E364" s="89"/>
      <c r="F364" s="88"/>
      <c r="G364" s="91"/>
      <c r="H364" s="91"/>
      <c r="I364" s="88"/>
      <c r="J364" s="92"/>
      <c r="K364" s="212"/>
      <c r="L364" s="308" t="str">
        <f>IF(K364&lt;&gt;"",INDEX(ฐาน!$J$4:$M$44,MATCH(INT(K364),ฐาน!$J$4:$J$44,0),2),"")</f>
        <v/>
      </c>
      <c r="M364" s="309" t="str">
        <f>IF(L364&lt;&gt;"",INDEX(ฐาน!$J$4:$M$45,MATCH(L364,ฐาน!$K$4:$K$45,0),4),"")</f>
        <v/>
      </c>
      <c r="N364" s="310" t="str">
        <f>IF(I364&lt;&gt;"",INDEX(ฐาน!$A$4:$F$9,MATCH(I364,ฐาน!$A$4:$A$9,0),IF(J364&gt;=INDEX(ฐาน!$A$4:$F$9,MATCH(I364,ฐาน!$A$4:$A$9,0),3),6,5)),"")</f>
        <v/>
      </c>
      <c r="O364" s="311" t="str">
        <f>IF(I364&lt;&gt;"",IF(J364&gt;=INDEX(ฐาน!$A$4:$G$9,MATCH(I364,ฐาน!$A$4:$A$9,0),4),INDEX(ฐาน!$A$4:$G$9,MATCH(I364,ฐาน!$A$4:$A$9,0),7),INDEX(ฐาน!$A$4:$G$9,MATCH(I364,ฐาน!$A$4:$A$9,0),4)),"")</f>
        <v/>
      </c>
      <c r="P364" s="312">
        <f>IF(M364&lt;&gt;ฐาน!$M$45,IF(L364&lt;&gt;"",($L364*$N364/100),0),0)</f>
        <v>0</v>
      </c>
      <c r="Q364" s="311">
        <f>IF(M364&lt;&gt;ฐาน!$M$45,IF(L364&lt;&gt;"",ROUNDUP(($L364*$N364/100),-1),0),0)</f>
        <v>0</v>
      </c>
      <c r="R364" s="311">
        <f t="shared" si="10"/>
        <v>0</v>
      </c>
      <c r="S364" s="313">
        <f t="shared" si="11"/>
        <v>0</v>
      </c>
      <c r="T364" s="314">
        <f>IF(M364&lt;&gt;ฐาน!$M$45,IF(S364&lt;&gt;"",S364+R364,0),0)</f>
        <v>0</v>
      </c>
      <c r="U364" s="311">
        <f>IF(M364&lt;&gt;ฐาน!$M$45,IF(S364=0,J364+T364,O364),J364)</f>
        <v>0</v>
      </c>
      <c r="V364" s="98"/>
    </row>
    <row r="365" spans="1:22" x14ac:dyDescent="0.35">
      <c r="A365" s="93">
        <v>357</v>
      </c>
      <c r="B365" s="84"/>
      <c r="C365" s="86"/>
      <c r="D365" s="91"/>
      <c r="E365" s="89"/>
      <c r="F365" s="88"/>
      <c r="G365" s="91"/>
      <c r="H365" s="91"/>
      <c r="I365" s="88"/>
      <c r="J365" s="92"/>
      <c r="K365" s="212"/>
      <c r="L365" s="308" t="str">
        <f>IF(K365&lt;&gt;"",INDEX(ฐาน!$J$4:$M$44,MATCH(INT(K365),ฐาน!$J$4:$J$44,0),2),"")</f>
        <v/>
      </c>
      <c r="M365" s="309" t="str">
        <f>IF(L365&lt;&gt;"",INDEX(ฐาน!$J$4:$M$45,MATCH(L365,ฐาน!$K$4:$K$45,0),4),"")</f>
        <v/>
      </c>
      <c r="N365" s="310" t="str">
        <f>IF(I365&lt;&gt;"",INDEX(ฐาน!$A$4:$F$9,MATCH(I365,ฐาน!$A$4:$A$9,0),IF(J365&gt;=INDEX(ฐาน!$A$4:$F$9,MATCH(I365,ฐาน!$A$4:$A$9,0),3),6,5)),"")</f>
        <v/>
      </c>
      <c r="O365" s="311" t="str">
        <f>IF(I365&lt;&gt;"",IF(J365&gt;=INDEX(ฐาน!$A$4:$G$9,MATCH(I365,ฐาน!$A$4:$A$9,0),4),INDEX(ฐาน!$A$4:$G$9,MATCH(I365,ฐาน!$A$4:$A$9,0),7),INDEX(ฐาน!$A$4:$G$9,MATCH(I365,ฐาน!$A$4:$A$9,0),4)),"")</f>
        <v/>
      </c>
      <c r="P365" s="312">
        <f>IF(M365&lt;&gt;ฐาน!$M$45,IF(L365&lt;&gt;"",($L365*$N365/100),0),0)</f>
        <v>0</v>
      </c>
      <c r="Q365" s="311">
        <f>IF(M365&lt;&gt;ฐาน!$M$45,IF(L365&lt;&gt;"",ROUNDUP(($L365*$N365/100),-1),0),0)</f>
        <v>0</v>
      </c>
      <c r="R365" s="311">
        <f t="shared" si="10"/>
        <v>0</v>
      </c>
      <c r="S365" s="313">
        <f t="shared" si="11"/>
        <v>0</v>
      </c>
      <c r="T365" s="314">
        <f>IF(M365&lt;&gt;ฐาน!$M$45,IF(S365&lt;&gt;"",S365+R365,0),0)</f>
        <v>0</v>
      </c>
      <c r="U365" s="311">
        <f>IF(M365&lt;&gt;ฐาน!$M$45,IF(S365=0,J365+T365,O365),J365)</f>
        <v>0</v>
      </c>
      <c r="V365" s="98"/>
    </row>
    <row r="366" spans="1:22" x14ac:dyDescent="0.35">
      <c r="A366" s="93">
        <v>358</v>
      </c>
      <c r="B366" s="84"/>
      <c r="C366" s="85"/>
      <c r="D366" s="91"/>
      <c r="E366" s="89"/>
      <c r="F366" s="88"/>
      <c r="G366" s="91"/>
      <c r="H366" s="91"/>
      <c r="I366" s="88"/>
      <c r="J366" s="92"/>
      <c r="K366" s="212"/>
      <c r="L366" s="308" t="str">
        <f>IF(K366&lt;&gt;"",INDEX(ฐาน!$J$4:$M$44,MATCH(INT(K366),ฐาน!$J$4:$J$44,0),2),"")</f>
        <v/>
      </c>
      <c r="M366" s="309" t="str">
        <f>IF(L366&lt;&gt;"",INDEX(ฐาน!$J$4:$M$45,MATCH(L366,ฐาน!$K$4:$K$45,0),4),"")</f>
        <v/>
      </c>
      <c r="N366" s="310" t="str">
        <f>IF(I366&lt;&gt;"",INDEX(ฐาน!$A$4:$F$9,MATCH(I366,ฐาน!$A$4:$A$9,0),IF(J366&gt;=INDEX(ฐาน!$A$4:$F$9,MATCH(I366,ฐาน!$A$4:$A$9,0),3),6,5)),"")</f>
        <v/>
      </c>
      <c r="O366" s="311" t="str">
        <f>IF(I366&lt;&gt;"",IF(J366&gt;=INDEX(ฐาน!$A$4:$G$9,MATCH(I366,ฐาน!$A$4:$A$9,0),4),INDEX(ฐาน!$A$4:$G$9,MATCH(I366,ฐาน!$A$4:$A$9,0),7),INDEX(ฐาน!$A$4:$G$9,MATCH(I366,ฐาน!$A$4:$A$9,0),4)),"")</f>
        <v/>
      </c>
      <c r="P366" s="312">
        <f>IF(M366&lt;&gt;ฐาน!$M$45,IF(L366&lt;&gt;"",($L366*$N366/100),0),0)</f>
        <v>0</v>
      </c>
      <c r="Q366" s="311">
        <f>IF(M366&lt;&gt;ฐาน!$M$45,IF(L366&lt;&gt;"",ROUNDUP(($L366*$N366/100),-1),0),0)</f>
        <v>0</v>
      </c>
      <c r="R366" s="311">
        <f t="shared" si="10"/>
        <v>0</v>
      </c>
      <c r="S366" s="313">
        <f t="shared" si="11"/>
        <v>0</v>
      </c>
      <c r="T366" s="314">
        <f>IF(M366&lt;&gt;ฐาน!$M$45,IF(S366&lt;&gt;"",S366+R366,0),0)</f>
        <v>0</v>
      </c>
      <c r="U366" s="311">
        <f>IF(M366&lt;&gt;ฐาน!$M$45,IF(S366=0,J366+T366,O366),J366)</f>
        <v>0</v>
      </c>
      <c r="V366" s="98"/>
    </row>
    <row r="367" spans="1:22" x14ac:dyDescent="0.35">
      <c r="A367" s="93">
        <v>359</v>
      </c>
      <c r="B367" s="84"/>
      <c r="C367" s="86"/>
      <c r="D367" s="91"/>
      <c r="E367" s="89"/>
      <c r="F367" s="88"/>
      <c r="G367" s="90"/>
      <c r="H367" s="91"/>
      <c r="I367" s="88"/>
      <c r="J367" s="92"/>
      <c r="K367" s="212"/>
      <c r="L367" s="308" t="str">
        <f>IF(K367&lt;&gt;"",INDEX(ฐาน!$J$4:$M$44,MATCH(INT(K367),ฐาน!$J$4:$J$44,0),2),"")</f>
        <v/>
      </c>
      <c r="M367" s="309" t="str">
        <f>IF(L367&lt;&gt;"",INDEX(ฐาน!$J$4:$M$45,MATCH(L367,ฐาน!$K$4:$K$45,0),4),"")</f>
        <v/>
      </c>
      <c r="N367" s="310" t="str">
        <f>IF(I367&lt;&gt;"",INDEX(ฐาน!$A$4:$F$9,MATCH(I367,ฐาน!$A$4:$A$9,0),IF(J367&gt;=INDEX(ฐาน!$A$4:$F$9,MATCH(I367,ฐาน!$A$4:$A$9,0),3),6,5)),"")</f>
        <v/>
      </c>
      <c r="O367" s="311" t="str">
        <f>IF(I367&lt;&gt;"",IF(J367&gt;=INDEX(ฐาน!$A$4:$G$9,MATCH(I367,ฐาน!$A$4:$A$9,0),4),INDEX(ฐาน!$A$4:$G$9,MATCH(I367,ฐาน!$A$4:$A$9,0),7),INDEX(ฐาน!$A$4:$G$9,MATCH(I367,ฐาน!$A$4:$A$9,0),4)),"")</f>
        <v/>
      </c>
      <c r="P367" s="312">
        <f>IF(M367&lt;&gt;ฐาน!$M$45,IF(L367&lt;&gt;"",($L367*$N367/100),0),0)</f>
        <v>0</v>
      </c>
      <c r="Q367" s="311">
        <f>IF(M367&lt;&gt;ฐาน!$M$45,IF(L367&lt;&gt;"",ROUNDUP(($L367*$N367/100),-1),0),0)</f>
        <v>0</v>
      </c>
      <c r="R367" s="311">
        <f t="shared" si="10"/>
        <v>0</v>
      </c>
      <c r="S367" s="313">
        <f t="shared" si="11"/>
        <v>0</v>
      </c>
      <c r="T367" s="314">
        <f>IF(M367&lt;&gt;ฐาน!$M$45,IF(S367&lt;&gt;"",S367+R367,0),0)</f>
        <v>0</v>
      </c>
      <c r="U367" s="311">
        <f>IF(M367&lt;&gt;ฐาน!$M$45,IF(S367=0,J367+T367,O367),J367)</f>
        <v>0</v>
      </c>
      <c r="V367" s="98"/>
    </row>
    <row r="368" spans="1:22" x14ac:dyDescent="0.35">
      <c r="A368" s="93">
        <v>360</v>
      </c>
      <c r="B368" s="84"/>
      <c r="C368" s="85"/>
      <c r="D368" s="91"/>
      <c r="E368" s="89"/>
      <c r="F368" s="88"/>
      <c r="G368" s="90"/>
      <c r="H368" s="91"/>
      <c r="I368" s="88"/>
      <c r="J368" s="92"/>
      <c r="K368" s="212"/>
      <c r="L368" s="308" t="str">
        <f>IF(K368&lt;&gt;"",INDEX(ฐาน!$J$4:$M$44,MATCH(INT(K368),ฐาน!$J$4:$J$44,0),2),"")</f>
        <v/>
      </c>
      <c r="M368" s="309" t="str">
        <f>IF(L368&lt;&gt;"",INDEX(ฐาน!$J$4:$M$45,MATCH(L368,ฐาน!$K$4:$K$45,0),4),"")</f>
        <v/>
      </c>
      <c r="N368" s="310" t="str">
        <f>IF(I368&lt;&gt;"",INDEX(ฐาน!$A$4:$F$9,MATCH(I368,ฐาน!$A$4:$A$9,0),IF(J368&gt;=INDEX(ฐาน!$A$4:$F$9,MATCH(I368,ฐาน!$A$4:$A$9,0),3),6,5)),"")</f>
        <v/>
      </c>
      <c r="O368" s="311" t="str">
        <f>IF(I368&lt;&gt;"",IF(J368&gt;=INDEX(ฐาน!$A$4:$G$9,MATCH(I368,ฐาน!$A$4:$A$9,0),4),INDEX(ฐาน!$A$4:$G$9,MATCH(I368,ฐาน!$A$4:$A$9,0),7),INDEX(ฐาน!$A$4:$G$9,MATCH(I368,ฐาน!$A$4:$A$9,0),4)),"")</f>
        <v/>
      </c>
      <c r="P368" s="312">
        <f>IF(M368&lt;&gt;ฐาน!$M$45,IF(L368&lt;&gt;"",($L368*$N368/100),0),0)</f>
        <v>0</v>
      </c>
      <c r="Q368" s="311">
        <f>IF(M368&lt;&gt;ฐาน!$M$45,IF(L368&lt;&gt;"",ROUNDUP(($L368*$N368/100),-1),0),0)</f>
        <v>0</v>
      </c>
      <c r="R368" s="311">
        <f t="shared" si="10"/>
        <v>0</v>
      </c>
      <c r="S368" s="313">
        <f t="shared" si="11"/>
        <v>0</v>
      </c>
      <c r="T368" s="314">
        <f>IF(M368&lt;&gt;ฐาน!$M$45,IF(S368&lt;&gt;"",S368+R368,0),0)</f>
        <v>0</v>
      </c>
      <c r="U368" s="311">
        <f>IF(M368&lt;&gt;ฐาน!$M$45,IF(S368=0,J368+T368,O368),J368)</f>
        <v>0</v>
      </c>
      <c r="V368" s="98"/>
    </row>
    <row r="369" spans="1:22" x14ac:dyDescent="0.35">
      <c r="A369" s="93">
        <v>361</v>
      </c>
      <c r="B369" s="84"/>
      <c r="C369" s="86"/>
      <c r="D369" s="91"/>
      <c r="E369" s="89"/>
      <c r="F369" s="88"/>
      <c r="G369" s="90"/>
      <c r="H369" s="91"/>
      <c r="I369" s="88"/>
      <c r="J369" s="92"/>
      <c r="K369" s="212"/>
      <c r="L369" s="308" t="str">
        <f>IF(K369&lt;&gt;"",INDEX(ฐาน!$J$4:$M$44,MATCH(INT(K369),ฐาน!$J$4:$J$44,0),2),"")</f>
        <v/>
      </c>
      <c r="M369" s="309" t="str">
        <f>IF(L369&lt;&gt;"",INDEX(ฐาน!$J$4:$M$45,MATCH(L369,ฐาน!$K$4:$K$45,0),4),"")</f>
        <v/>
      </c>
      <c r="N369" s="310" t="str">
        <f>IF(I369&lt;&gt;"",INDEX(ฐาน!$A$4:$F$9,MATCH(I369,ฐาน!$A$4:$A$9,0),IF(J369&gt;=INDEX(ฐาน!$A$4:$F$9,MATCH(I369,ฐาน!$A$4:$A$9,0),3),6,5)),"")</f>
        <v/>
      </c>
      <c r="O369" s="311" t="str">
        <f>IF(I369&lt;&gt;"",IF(J369&gt;=INDEX(ฐาน!$A$4:$G$9,MATCH(I369,ฐาน!$A$4:$A$9,0),4),INDEX(ฐาน!$A$4:$G$9,MATCH(I369,ฐาน!$A$4:$A$9,0),7),INDEX(ฐาน!$A$4:$G$9,MATCH(I369,ฐาน!$A$4:$A$9,0),4)),"")</f>
        <v/>
      </c>
      <c r="P369" s="312">
        <f>IF(M369&lt;&gt;ฐาน!$M$45,IF(L369&lt;&gt;"",($L369*$N369/100),0),0)</f>
        <v>0</v>
      </c>
      <c r="Q369" s="311">
        <f>IF(M369&lt;&gt;ฐาน!$M$45,IF(L369&lt;&gt;"",ROUNDUP(($L369*$N369/100),-1),0),0)</f>
        <v>0</v>
      </c>
      <c r="R369" s="311">
        <f t="shared" si="10"/>
        <v>0</v>
      </c>
      <c r="S369" s="313">
        <f t="shared" si="11"/>
        <v>0</v>
      </c>
      <c r="T369" s="314">
        <f>IF(M369&lt;&gt;ฐาน!$M$45,IF(S369&lt;&gt;"",S369+R369,0),0)</f>
        <v>0</v>
      </c>
      <c r="U369" s="311">
        <f>IF(M369&lt;&gt;ฐาน!$M$45,IF(S369=0,J369+T369,O369),J369)</f>
        <v>0</v>
      </c>
      <c r="V369" s="98"/>
    </row>
    <row r="370" spans="1:22" x14ac:dyDescent="0.35">
      <c r="A370" s="93">
        <v>362</v>
      </c>
      <c r="B370" s="84"/>
      <c r="C370" s="86"/>
      <c r="D370" s="91"/>
      <c r="E370" s="89"/>
      <c r="F370" s="88"/>
      <c r="G370" s="91"/>
      <c r="H370" s="91"/>
      <c r="I370" s="88"/>
      <c r="J370" s="92"/>
      <c r="K370" s="212"/>
      <c r="L370" s="308" t="str">
        <f>IF(K370&lt;&gt;"",INDEX(ฐาน!$J$4:$M$44,MATCH(INT(K370),ฐาน!$J$4:$J$44,0),2),"")</f>
        <v/>
      </c>
      <c r="M370" s="309" t="str">
        <f>IF(L370&lt;&gt;"",INDEX(ฐาน!$J$4:$M$45,MATCH(L370,ฐาน!$K$4:$K$45,0),4),"")</f>
        <v/>
      </c>
      <c r="N370" s="310" t="str">
        <f>IF(I370&lt;&gt;"",INDEX(ฐาน!$A$4:$F$9,MATCH(I370,ฐาน!$A$4:$A$9,0),IF(J370&gt;=INDEX(ฐาน!$A$4:$F$9,MATCH(I370,ฐาน!$A$4:$A$9,0),3),6,5)),"")</f>
        <v/>
      </c>
      <c r="O370" s="311" t="str">
        <f>IF(I370&lt;&gt;"",IF(J370&gt;=INDEX(ฐาน!$A$4:$G$9,MATCH(I370,ฐาน!$A$4:$A$9,0),4),INDEX(ฐาน!$A$4:$G$9,MATCH(I370,ฐาน!$A$4:$A$9,0),7),INDEX(ฐาน!$A$4:$G$9,MATCH(I370,ฐาน!$A$4:$A$9,0),4)),"")</f>
        <v/>
      </c>
      <c r="P370" s="312">
        <f>IF(M370&lt;&gt;ฐาน!$M$45,IF(L370&lt;&gt;"",($L370*$N370/100),0),0)</f>
        <v>0</v>
      </c>
      <c r="Q370" s="311">
        <f>IF(M370&lt;&gt;ฐาน!$M$45,IF(L370&lt;&gt;"",ROUNDUP(($L370*$N370/100),-1),0),0)</f>
        <v>0</v>
      </c>
      <c r="R370" s="311">
        <f t="shared" si="10"/>
        <v>0</v>
      </c>
      <c r="S370" s="313">
        <f t="shared" si="11"/>
        <v>0</v>
      </c>
      <c r="T370" s="314">
        <f>IF(M370&lt;&gt;ฐาน!$M$45,IF(S370&lt;&gt;"",S370+R370,0),0)</f>
        <v>0</v>
      </c>
      <c r="U370" s="311">
        <f>IF(M370&lt;&gt;ฐาน!$M$45,IF(S370=0,J370+T370,O370),J370)</f>
        <v>0</v>
      </c>
      <c r="V370" s="98"/>
    </row>
    <row r="371" spans="1:22" x14ac:dyDescent="0.35">
      <c r="A371" s="93">
        <v>363</v>
      </c>
      <c r="B371" s="84"/>
      <c r="C371" s="85"/>
      <c r="D371" s="91"/>
      <c r="E371" s="89"/>
      <c r="F371" s="88"/>
      <c r="G371" s="91"/>
      <c r="H371" s="91"/>
      <c r="I371" s="88"/>
      <c r="J371" s="92"/>
      <c r="K371" s="212"/>
      <c r="L371" s="308" t="str">
        <f>IF(K371&lt;&gt;"",INDEX(ฐาน!$J$4:$M$44,MATCH(INT(K371),ฐาน!$J$4:$J$44,0),2),"")</f>
        <v/>
      </c>
      <c r="M371" s="309" t="str">
        <f>IF(L371&lt;&gt;"",INDEX(ฐาน!$J$4:$M$45,MATCH(L371,ฐาน!$K$4:$K$45,0),4),"")</f>
        <v/>
      </c>
      <c r="N371" s="310" t="str">
        <f>IF(I371&lt;&gt;"",INDEX(ฐาน!$A$4:$F$9,MATCH(I371,ฐาน!$A$4:$A$9,0),IF(J371&gt;=INDEX(ฐาน!$A$4:$F$9,MATCH(I371,ฐาน!$A$4:$A$9,0),3),6,5)),"")</f>
        <v/>
      </c>
      <c r="O371" s="311" t="str">
        <f>IF(I371&lt;&gt;"",IF(J371&gt;=INDEX(ฐาน!$A$4:$G$9,MATCH(I371,ฐาน!$A$4:$A$9,0),4),INDEX(ฐาน!$A$4:$G$9,MATCH(I371,ฐาน!$A$4:$A$9,0),7),INDEX(ฐาน!$A$4:$G$9,MATCH(I371,ฐาน!$A$4:$A$9,0),4)),"")</f>
        <v/>
      </c>
      <c r="P371" s="312">
        <f>IF(M371&lt;&gt;ฐาน!$M$45,IF(L371&lt;&gt;"",($L371*$N371/100),0),0)</f>
        <v>0</v>
      </c>
      <c r="Q371" s="311">
        <f>IF(M371&lt;&gt;ฐาน!$M$45,IF(L371&lt;&gt;"",ROUNDUP(($L371*$N371/100),-1),0),0)</f>
        <v>0</v>
      </c>
      <c r="R371" s="311">
        <f t="shared" si="10"/>
        <v>0</v>
      </c>
      <c r="S371" s="313">
        <f t="shared" si="11"/>
        <v>0</v>
      </c>
      <c r="T371" s="314">
        <f>IF(M371&lt;&gt;ฐาน!$M$45,IF(S371&lt;&gt;"",S371+R371,0),0)</f>
        <v>0</v>
      </c>
      <c r="U371" s="311">
        <f>IF(M371&lt;&gt;ฐาน!$M$45,IF(S371=0,J371+T371,O371),J371)</f>
        <v>0</v>
      </c>
      <c r="V371" s="98"/>
    </row>
    <row r="372" spans="1:22" x14ac:dyDescent="0.35">
      <c r="A372" s="93">
        <v>364</v>
      </c>
      <c r="B372" s="84"/>
      <c r="C372" s="86"/>
      <c r="D372" s="91"/>
      <c r="E372" s="89"/>
      <c r="F372" s="88"/>
      <c r="G372" s="91"/>
      <c r="H372" s="91"/>
      <c r="I372" s="88"/>
      <c r="J372" s="92"/>
      <c r="K372" s="212"/>
      <c r="L372" s="308" t="str">
        <f>IF(K372&lt;&gt;"",INDEX(ฐาน!$J$4:$M$44,MATCH(INT(K372),ฐาน!$J$4:$J$44,0),2),"")</f>
        <v/>
      </c>
      <c r="M372" s="309" t="str">
        <f>IF(L372&lt;&gt;"",INDEX(ฐาน!$J$4:$M$45,MATCH(L372,ฐาน!$K$4:$K$45,0),4),"")</f>
        <v/>
      </c>
      <c r="N372" s="310" t="str">
        <f>IF(I372&lt;&gt;"",INDEX(ฐาน!$A$4:$F$9,MATCH(I372,ฐาน!$A$4:$A$9,0),IF(J372&gt;=INDEX(ฐาน!$A$4:$F$9,MATCH(I372,ฐาน!$A$4:$A$9,0),3),6,5)),"")</f>
        <v/>
      </c>
      <c r="O372" s="311" t="str">
        <f>IF(I372&lt;&gt;"",IF(J372&gt;=INDEX(ฐาน!$A$4:$G$9,MATCH(I372,ฐาน!$A$4:$A$9,0),4),INDEX(ฐาน!$A$4:$G$9,MATCH(I372,ฐาน!$A$4:$A$9,0),7),INDEX(ฐาน!$A$4:$G$9,MATCH(I372,ฐาน!$A$4:$A$9,0),4)),"")</f>
        <v/>
      </c>
      <c r="P372" s="312">
        <f>IF(M372&lt;&gt;ฐาน!$M$45,IF(L372&lt;&gt;"",($L372*$N372/100),0),0)</f>
        <v>0</v>
      </c>
      <c r="Q372" s="311">
        <f>IF(M372&lt;&gt;ฐาน!$M$45,IF(L372&lt;&gt;"",ROUNDUP(($L372*$N372/100),-1),0),0)</f>
        <v>0</v>
      </c>
      <c r="R372" s="311">
        <f t="shared" si="10"/>
        <v>0</v>
      </c>
      <c r="S372" s="313">
        <f t="shared" si="11"/>
        <v>0</v>
      </c>
      <c r="T372" s="314">
        <f>IF(M372&lt;&gt;ฐาน!$M$45,IF(S372&lt;&gt;"",S372+R372,0),0)</f>
        <v>0</v>
      </c>
      <c r="U372" s="311">
        <f>IF(M372&lt;&gt;ฐาน!$M$45,IF(S372=0,J372+T372,O372),J372)</f>
        <v>0</v>
      </c>
      <c r="V372" s="98"/>
    </row>
    <row r="373" spans="1:22" x14ac:dyDescent="0.35">
      <c r="A373" s="93">
        <v>365</v>
      </c>
      <c r="B373" s="97"/>
      <c r="C373" s="98"/>
      <c r="D373" s="91"/>
      <c r="E373" s="89"/>
      <c r="F373" s="88"/>
      <c r="G373" s="95"/>
      <c r="H373" s="91"/>
      <c r="I373" s="99"/>
      <c r="J373" s="92"/>
      <c r="K373" s="212"/>
      <c r="L373" s="308" t="str">
        <f>IF(K373&lt;&gt;"",INDEX(ฐาน!$J$4:$M$44,MATCH(INT(K373),ฐาน!$J$4:$J$44,0),2),"")</f>
        <v/>
      </c>
      <c r="M373" s="309" t="str">
        <f>IF(L373&lt;&gt;"",INDEX(ฐาน!$J$4:$M$45,MATCH(L373,ฐาน!$K$4:$K$45,0),4),"")</f>
        <v/>
      </c>
      <c r="N373" s="310" t="str">
        <f>IF(I373&lt;&gt;"",INDEX(ฐาน!$A$4:$F$9,MATCH(I373,ฐาน!$A$4:$A$9,0),IF(J373&gt;=INDEX(ฐาน!$A$4:$F$9,MATCH(I373,ฐาน!$A$4:$A$9,0),3),6,5)),"")</f>
        <v/>
      </c>
      <c r="O373" s="311" t="str">
        <f>IF(I373&lt;&gt;"",IF(J373&gt;=INDEX(ฐาน!$A$4:$G$9,MATCH(I373,ฐาน!$A$4:$A$9,0),4),INDEX(ฐาน!$A$4:$G$9,MATCH(I373,ฐาน!$A$4:$A$9,0),7),INDEX(ฐาน!$A$4:$G$9,MATCH(I373,ฐาน!$A$4:$A$9,0),4)),"")</f>
        <v/>
      </c>
      <c r="P373" s="312">
        <f>IF(M373&lt;&gt;ฐาน!$M$45,IF(L373&lt;&gt;"",($L373*$N373/100),0),0)</f>
        <v>0</v>
      </c>
      <c r="Q373" s="311">
        <f>IF(M373&lt;&gt;ฐาน!$M$45,IF(L373&lt;&gt;"",ROUNDUP(($L373*$N373/100),-1),0),0)</f>
        <v>0</v>
      </c>
      <c r="R373" s="311">
        <f t="shared" si="10"/>
        <v>0</v>
      </c>
      <c r="S373" s="313">
        <f t="shared" si="11"/>
        <v>0</v>
      </c>
      <c r="T373" s="314">
        <f>IF(M373&lt;&gt;ฐาน!$M$45,IF(S373&lt;&gt;"",S373+R373,0),0)</f>
        <v>0</v>
      </c>
      <c r="U373" s="311">
        <f>IF(M373&lt;&gt;ฐาน!$M$45,IF(S373=0,J373+T373,O373),J373)</f>
        <v>0</v>
      </c>
      <c r="V373" s="98"/>
    </row>
    <row r="374" spans="1:22" x14ac:dyDescent="0.35">
      <c r="A374" s="93">
        <v>366</v>
      </c>
      <c r="B374" s="97"/>
      <c r="C374" s="98"/>
      <c r="D374" s="91"/>
      <c r="E374" s="89"/>
      <c r="F374" s="88"/>
      <c r="G374" s="95"/>
      <c r="H374" s="91"/>
      <c r="I374" s="99"/>
      <c r="J374" s="92"/>
      <c r="K374" s="212"/>
      <c r="L374" s="308" t="str">
        <f>IF(K374&lt;&gt;"",INDEX(ฐาน!$J$4:$M$44,MATCH(INT(K374),ฐาน!$J$4:$J$44,0),2),"")</f>
        <v/>
      </c>
      <c r="M374" s="309" t="str">
        <f>IF(L374&lt;&gt;"",INDEX(ฐาน!$J$4:$M$45,MATCH(L374,ฐาน!$K$4:$K$45,0),4),"")</f>
        <v/>
      </c>
      <c r="N374" s="310" t="str">
        <f>IF(I374&lt;&gt;"",INDEX(ฐาน!$A$4:$F$9,MATCH(I374,ฐาน!$A$4:$A$9,0),IF(J374&gt;=INDEX(ฐาน!$A$4:$F$9,MATCH(I374,ฐาน!$A$4:$A$9,0),3),6,5)),"")</f>
        <v/>
      </c>
      <c r="O374" s="311" t="str">
        <f>IF(I374&lt;&gt;"",IF(J374&gt;=INDEX(ฐาน!$A$4:$G$9,MATCH(I374,ฐาน!$A$4:$A$9,0),4),INDEX(ฐาน!$A$4:$G$9,MATCH(I374,ฐาน!$A$4:$A$9,0),7),INDEX(ฐาน!$A$4:$G$9,MATCH(I374,ฐาน!$A$4:$A$9,0),4)),"")</f>
        <v/>
      </c>
      <c r="P374" s="312">
        <f>IF(M374&lt;&gt;ฐาน!$M$45,IF(L374&lt;&gt;"",($L374*$N374/100),0),0)</f>
        <v>0</v>
      </c>
      <c r="Q374" s="311">
        <f>IF(M374&lt;&gt;ฐาน!$M$45,IF(L374&lt;&gt;"",ROUNDUP(($L374*$N374/100),-1),0),0)</f>
        <v>0</v>
      </c>
      <c r="R374" s="311">
        <f t="shared" si="10"/>
        <v>0</v>
      </c>
      <c r="S374" s="313">
        <f t="shared" si="11"/>
        <v>0</v>
      </c>
      <c r="T374" s="314">
        <f>IF(M374&lt;&gt;ฐาน!$M$45,IF(S374&lt;&gt;"",S374+R374,0),0)</f>
        <v>0</v>
      </c>
      <c r="U374" s="311">
        <f>IF(M374&lt;&gt;ฐาน!$M$45,IF(S374=0,J374+T374,O374),J374)</f>
        <v>0</v>
      </c>
      <c r="V374" s="98"/>
    </row>
    <row r="375" spans="1:22" x14ac:dyDescent="0.35">
      <c r="A375" s="93">
        <v>367</v>
      </c>
      <c r="B375" s="84"/>
      <c r="C375" s="85"/>
      <c r="D375" s="91"/>
      <c r="E375" s="89"/>
      <c r="F375" s="88"/>
      <c r="G375" s="91"/>
      <c r="H375" s="91"/>
      <c r="I375" s="88"/>
      <c r="J375" s="94"/>
      <c r="K375" s="212"/>
      <c r="L375" s="308" t="str">
        <f>IF(K375&lt;&gt;"",INDEX(ฐาน!$J$4:$M$44,MATCH(INT(K375),ฐาน!$J$4:$J$44,0),2),"")</f>
        <v/>
      </c>
      <c r="M375" s="309" t="str">
        <f>IF(L375&lt;&gt;"",INDEX(ฐาน!$J$4:$M$45,MATCH(L375,ฐาน!$K$4:$K$45,0),4),"")</f>
        <v/>
      </c>
      <c r="N375" s="310" t="str">
        <f>IF(I375&lt;&gt;"",INDEX(ฐาน!$A$4:$F$9,MATCH(I375,ฐาน!$A$4:$A$9,0),IF(J375&gt;=INDEX(ฐาน!$A$4:$F$9,MATCH(I375,ฐาน!$A$4:$A$9,0),3),6,5)),"")</f>
        <v/>
      </c>
      <c r="O375" s="311" t="str">
        <f>IF(I375&lt;&gt;"",IF(J375&gt;=INDEX(ฐาน!$A$4:$G$9,MATCH(I375,ฐาน!$A$4:$A$9,0),4),INDEX(ฐาน!$A$4:$G$9,MATCH(I375,ฐาน!$A$4:$A$9,0),7),INDEX(ฐาน!$A$4:$G$9,MATCH(I375,ฐาน!$A$4:$A$9,0),4)),"")</f>
        <v/>
      </c>
      <c r="P375" s="312">
        <f>IF(M375&lt;&gt;ฐาน!$M$45,IF(L375&lt;&gt;"",($L375*$N375/100),0),0)</f>
        <v>0</v>
      </c>
      <c r="Q375" s="311">
        <f>IF(M375&lt;&gt;ฐาน!$M$45,IF(L375&lt;&gt;"",ROUNDUP(($L375*$N375/100),-1),0),0)</f>
        <v>0</v>
      </c>
      <c r="R375" s="311">
        <f t="shared" si="10"/>
        <v>0</v>
      </c>
      <c r="S375" s="313">
        <f t="shared" si="11"/>
        <v>0</v>
      </c>
      <c r="T375" s="314">
        <f>IF(M375&lt;&gt;ฐาน!$M$45,IF(S375&lt;&gt;"",S375+R375,0),0)</f>
        <v>0</v>
      </c>
      <c r="U375" s="311">
        <f>IF(M375&lt;&gt;ฐาน!$M$45,IF(S375=0,J375+T375,O375),J375)</f>
        <v>0</v>
      </c>
      <c r="V375" s="98"/>
    </row>
    <row r="376" spans="1:22" x14ac:dyDescent="0.35">
      <c r="A376" s="93">
        <v>368</v>
      </c>
      <c r="B376" s="97"/>
      <c r="C376" s="96"/>
      <c r="D376" s="91"/>
      <c r="E376" s="89"/>
      <c r="F376" s="88"/>
      <c r="G376" s="91"/>
      <c r="H376" s="91"/>
      <c r="I376" s="177"/>
      <c r="J376" s="92"/>
      <c r="K376" s="212"/>
      <c r="L376" s="308" t="str">
        <f>IF(K376&lt;&gt;"",INDEX(ฐาน!$J$4:$M$44,MATCH(INT(K376),ฐาน!$J$4:$J$44,0),2),"")</f>
        <v/>
      </c>
      <c r="M376" s="309" t="str">
        <f>IF(L376&lt;&gt;"",INDEX(ฐาน!$J$4:$M$45,MATCH(L376,ฐาน!$K$4:$K$45,0),4),"")</f>
        <v/>
      </c>
      <c r="N376" s="310" t="str">
        <f>IF(I376&lt;&gt;"",INDEX(ฐาน!$A$4:$F$9,MATCH(I376,ฐาน!$A$4:$A$9,0),IF(J376&gt;=INDEX(ฐาน!$A$4:$F$9,MATCH(I376,ฐาน!$A$4:$A$9,0),3),6,5)),"")</f>
        <v/>
      </c>
      <c r="O376" s="311" t="str">
        <f>IF(I376&lt;&gt;"",IF(J376&gt;=INDEX(ฐาน!$A$4:$G$9,MATCH(I376,ฐาน!$A$4:$A$9,0),4),INDEX(ฐาน!$A$4:$G$9,MATCH(I376,ฐาน!$A$4:$A$9,0),7),INDEX(ฐาน!$A$4:$G$9,MATCH(I376,ฐาน!$A$4:$A$9,0),4)),"")</f>
        <v/>
      </c>
      <c r="P376" s="312">
        <f>IF(M376&lt;&gt;ฐาน!$M$45,IF(L376&lt;&gt;"",($L376*$N376/100),0),0)</f>
        <v>0</v>
      </c>
      <c r="Q376" s="311">
        <f>IF(M376&lt;&gt;ฐาน!$M$45,IF(L376&lt;&gt;"",ROUNDUP(($L376*$N376/100),-1),0),0)</f>
        <v>0</v>
      </c>
      <c r="R376" s="311">
        <f t="shared" si="10"/>
        <v>0</v>
      </c>
      <c r="S376" s="313">
        <f t="shared" si="11"/>
        <v>0</v>
      </c>
      <c r="T376" s="314">
        <f>IF(M376&lt;&gt;ฐาน!$M$45,IF(S376&lt;&gt;"",S376+R376,0),0)</f>
        <v>0</v>
      </c>
      <c r="U376" s="311">
        <f>IF(M376&lt;&gt;ฐาน!$M$45,IF(S376=0,J376+T376,O376),J376)</f>
        <v>0</v>
      </c>
      <c r="V376" s="98"/>
    </row>
    <row r="377" spans="1:22" x14ac:dyDescent="0.35">
      <c r="A377" s="93">
        <v>369</v>
      </c>
      <c r="B377" s="84"/>
      <c r="C377" s="85"/>
      <c r="D377" s="91"/>
      <c r="E377" s="89"/>
      <c r="F377" s="88"/>
      <c r="G377" s="91"/>
      <c r="H377" s="91"/>
      <c r="I377" s="88"/>
      <c r="J377" s="94"/>
      <c r="K377" s="212"/>
      <c r="L377" s="308" t="str">
        <f>IF(K377&lt;&gt;"",INDEX(ฐาน!$J$4:$M$44,MATCH(INT(K377),ฐาน!$J$4:$J$44,0),2),"")</f>
        <v/>
      </c>
      <c r="M377" s="309" t="str">
        <f>IF(L377&lt;&gt;"",INDEX(ฐาน!$J$4:$M$45,MATCH(L377,ฐาน!$K$4:$K$45,0),4),"")</f>
        <v/>
      </c>
      <c r="N377" s="310" t="str">
        <f>IF(I377&lt;&gt;"",INDEX(ฐาน!$A$4:$F$9,MATCH(I377,ฐาน!$A$4:$A$9,0),IF(J377&gt;=INDEX(ฐาน!$A$4:$F$9,MATCH(I377,ฐาน!$A$4:$A$9,0),3),6,5)),"")</f>
        <v/>
      </c>
      <c r="O377" s="311" t="str">
        <f>IF(I377&lt;&gt;"",IF(J377&gt;=INDEX(ฐาน!$A$4:$G$9,MATCH(I377,ฐาน!$A$4:$A$9,0),4),INDEX(ฐาน!$A$4:$G$9,MATCH(I377,ฐาน!$A$4:$A$9,0),7),INDEX(ฐาน!$A$4:$G$9,MATCH(I377,ฐาน!$A$4:$A$9,0),4)),"")</f>
        <v/>
      </c>
      <c r="P377" s="312">
        <f>IF(M377&lt;&gt;ฐาน!$M$45,IF(L377&lt;&gt;"",($L377*$N377/100),0),0)</f>
        <v>0</v>
      </c>
      <c r="Q377" s="311">
        <f>IF(M377&lt;&gt;ฐาน!$M$45,IF(L377&lt;&gt;"",ROUNDUP(($L377*$N377/100),-1),0),0)</f>
        <v>0</v>
      </c>
      <c r="R377" s="311">
        <f t="shared" si="10"/>
        <v>0</v>
      </c>
      <c r="S377" s="313">
        <f t="shared" si="11"/>
        <v>0</v>
      </c>
      <c r="T377" s="314">
        <f>IF(M377&lt;&gt;ฐาน!$M$45,IF(S377&lt;&gt;"",S377+R377,0),0)</f>
        <v>0</v>
      </c>
      <c r="U377" s="311">
        <f>IF(M377&lt;&gt;ฐาน!$M$45,IF(S377=0,J377+T377,O377),J377)</f>
        <v>0</v>
      </c>
      <c r="V377" s="98"/>
    </row>
    <row r="378" spans="1:22" x14ac:dyDescent="0.35">
      <c r="A378" s="93">
        <v>370</v>
      </c>
      <c r="B378" s="84"/>
      <c r="C378" s="85"/>
      <c r="D378" s="91"/>
      <c r="E378" s="89"/>
      <c r="F378" s="88"/>
      <c r="G378" s="91"/>
      <c r="H378" s="91"/>
      <c r="I378" s="88"/>
      <c r="J378" s="92"/>
      <c r="K378" s="212"/>
      <c r="L378" s="308" t="str">
        <f>IF(K378&lt;&gt;"",INDEX(ฐาน!$J$4:$M$44,MATCH(INT(K378),ฐาน!$J$4:$J$44,0),2),"")</f>
        <v/>
      </c>
      <c r="M378" s="309" t="str">
        <f>IF(L378&lt;&gt;"",INDEX(ฐาน!$J$4:$M$45,MATCH(L378,ฐาน!$K$4:$K$45,0),4),"")</f>
        <v/>
      </c>
      <c r="N378" s="310" t="str">
        <f>IF(I378&lt;&gt;"",INDEX(ฐาน!$A$4:$F$9,MATCH(I378,ฐาน!$A$4:$A$9,0),IF(J378&gt;=INDEX(ฐาน!$A$4:$F$9,MATCH(I378,ฐาน!$A$4:$A$9,0),3),6,5)),"")</f>
        <v/>
      </c>
      <c r="O378" s="311" t="str">
        <f>IF(I378&lt;&gt;"",IF(J378&gt;=INDEX(ฐาน!$A$4:$G$9,MATCH(I378,ฐาน!$A$4:$A$9,0),4),INDEX(ฐาน!$A$4:$G$9,MATCH(I378,ฐาน!$A$4:$A$9,0),7),INDEX(ฐาน!$A$4:$G$9,MATCH(I378,ฐาน!$A$4:$A$9,0),4)),"")</f>
        <v/>
      </c>
      <c r="P378" s="312">
        <f>IF(M378&lt;&gt;ฐาน!$M$45,IF(L378&lt;&gt;"",($L378*$N378/100),0),0)</f>
        <v>0</v>
      </c>
      <c r="Q378" s="311">
        <f>IF(M378&lt;&gt;ฐาน!$M$45,IF(L378&lt;&gt;"",ROUNDUP(($L378*$N378/100),-1),0),0)</f>
        <v>0</v>
      </c>
      <c r="R378" s="311">
        <f t="shared" si="10"/>
        <v>0</v>
      </c>
      <c r="S378" s="313">
        <f t="shared" si="11"/>
        <v>0</v>
      </c>
      <c r="T378" s="314">
        <f>IF(M378&lt;&gt;ฐาน!$M$45,IF(S378&lt;&gt;"",S378+R378,0),0)</f>
        <v>0</v>
      </c>
      <c r="U378" s="311">
        <f>IF(M378&lt;&gt;ฐาน!$M$45,IF(S378=0,J378+T378,O378),J378)</f>
        <v>0</v>
      </c>
      <c r="V378" s="98"/>
    </row>
    <row r="379" spans="1:22" x14ac:dyDescent="0.35">
      <c r="A379" s="93">
        <v>371</v>
      </c>
      <c r="B379" s="84"/>
      <c r="C379" s="85"/>
      <c r="D379" s="91"/>
      <c r="E379" s="89"/>
      <c r="F379" s="88"/>
      <c r="G379" s="91"/>
      <c r="H379" s="91"/>
      <c r="I379" s="88"/>
      <c r="J379" s="94"/>
      <c r="K379" s="212"/>
      <c r="L379" s="308" t="str">
        <f>IF(K379&lt;&gt;"",INDEX(ฐาน!$J$4:$M$44,MATCH(INT(K379),ฐาน!$J$4:$J$44,0),2),"")</f>
        <v/>
      </c>
      <c r="M379" s="309" t="str">
        <f>IF(L379&lt;&gt;"",INDEX(ฐาน!$J$4:$M$45,MATCH(L379,ฐาน!$K$4:$K$45,0),4),"")</f>
        <v/>
      </c>
      <c r="N379" s="310" t="str">
        <f>IF(I379&lt;&gt;"",INDEX(ฐาน!$A$4:$F$9,MATCH(I379,ฐาน!$A$4:$A$9,0),IF(J379&gt;=INDEX(ฐาน!$A$4:$F$9,MATCH(I379,ฐาน!$A$4:$A$9,0),3),6,5)),"")</f>
        <v/>
      </c>
      <c r="O379" s="311" t="str">
        <f>IF(I379&lt;&gt;"",IF(J379&gt;=INDEX(ฐาน!$A$4:$G$9,MATCH(I379,ฐาน!$A$4:$A$9,0),4),INDEX(ฐาน!$A$4:$G$9,MATCH(I379,ฐาน!$A$4:$A$9,0),7),INDEX(ฐาน!$A$4:$G$9,MATCH(I379,ฐาน!$A$4:$A$9,0),4)),"")</f>
        <v/>
      </c>
      <c r="P379" s="312">
        <f>IF(M379&lt;&gt;ฐาน!$M$45,IF(L379&lt;&gt;"",($L379*$N379/100),0),0)</f>
        <v>0</v>
      </c>
      <c r="Q379" s="311">
        <f>IF(M379&lt;&gt;ฐาน!$M$45,IF(L379&lt;&gt;"",ROUNDUP(($L379*$N379/100),-1),0),0)</f>
        <v>0</v>
      </c>
      <c r="R379" s="311">
        <f t="shared" si="10"/>
        <v>0</v>
      </c>
      <c r="S379" s="313">
        <f t="shared" si="11"/>
        <v>0</v>
      </c>
      <c r="T379" s="314">
        <f>IF(M379&lt;&gt;ฐาน!$M$45,IF(S379&lt;&gt;"",S379+R379,0),0)</f>
        <v>0</v>
      </c>
      <c r="U379" s="311">
        <f>IF(M379&lt;&gt;ฐาน!$M$45,IF(S379=0,J379+T379,O379),J379)</f>
        <v>0</v>
      </c>
      <c r="V379" s="98"/>
    </row>
    <row r="380" spans="1:22" x14ac:dyDescent="0.35">
      <c r="A380" s="93">
        <v>372</v>
      </c>
      <c r="B380" s="84"/>
      <c r="C380" s="85"/>
      <c r="D380" s="91"/>
      <c r="E380" s="89"/>
      <c r="F380" s="88"/>
      <c r="G380" s="95"/>
      <c r="H380" s="91"/>
      <c r="I380" s="88"/>
      <c r="J380" s="94"/>
      <c r="K380" s="212"/>
      <c r="L380" s="308" t="str">
        <f>IF(K380&lt;&gt;"",INDEX(ฐาน!$J$4:$M$44,MATCH(INT(K380),ฐาน!$J$4:$J$44,0),2),"")</f>
        <v/>
      </c>
      <c r="M380" s="309" t="str">
        <f>IF(L380&lt;&gt;"",INDEX(ฐาน!$J$4:$M$45,MATCH(L380,ฐาน!$K$4:$K$45,0),4),"")</f>
        <v/>
      </c>
      <c r="N380" s="310" t="str">
        <f>IF(I380&lt;&gt;"",INDEX(ฐาน!$A$4:$F$9,MATCH(I380,ฐาน!$A$4:$A$9,0),IF(J380&gt;=INDEX(ฐาน!$A$4:$F$9,MATCH(I380,ฐาน!$A$4:$A$9,0),3),6,5)),"")</f>
        <v/>
      </c>
      <c r="O380" s="311" t="str">
        <f>IF(I380&lt;&gt;"",IF(J380&gt;=INDEX(ฐาน!$A$4:$G$9,MATCH(I380,ฐาน!$A$4:$A$9,0),4),INDEX(ฐาน!$A$4:$G$9,MATCH(I380,ฐาน!$A$4:$A$9,0),7),INDEX(ฐาน!$A$4:$G$9,MATCH(I380,ฐาน!$A$4:$A$9,0),4)),"")</f>
        <v/>
      </c>
      <c r="P380" s="312">
        <f>IF(M380&lt;&gt;ฐาน!$M$45,IF(L380&lt;&gt;"",($L380*$N380/100),0),0)</f>
        <v>0</v>
      </c>
      <c r="Q380" s="311">
        <f>IF(M380&lt;&gt;ฐาน!$M$45,IF(L380&lt;&gt;"",ROUNDUP(($L380*$N380/100),-1),0),0)</f>
        <v>0</v>
      </c>
      <c r="R380" s="311">
        <f t="shared" si="10"/>
        <v>0</v>
      </c>
      <c r="S380" s="313">
        <f t="shared" si="11"/>
        <v>0</v>
      </c>
      <c r="T380" s="314">
        <f>IF(M380&lt;&gt;ฐาน!$M$45,IF(S380&lt;&gt;"",S380+R380,0),0)</f>
        <v>0</v>
      </c>
      <c r="U380" s="311">
        <f>IF(M380&lt;&gt;ฐาน!$M$45,IF(S380=0,J380+T380,O380),J380)</f>
        <v>0</v>
      </c>
      <c r="V380" s="98"/>
    </row>
    <row r="381" spans="1:22" x14ac:dyDescent="0.35">
      <c r="A381" s="93">
        <v>373</v>
      </c>
      <c r="B381" s="84"/>
      <c r="C381" s="85"/>
      <c r="D381" s="91"/>
      <c r="E381" s="89"/>
      <c r="F381" s="88"/>
      <c r="G381" s="91"/>
      <c r="H381" s="91"/>
      <c r="I381" s="88"/>
      <c r="J381" s="92"/>
      <c r="K381" s="212"/>
      <c r="L381" s="308" t="str">
        <f>IF(K381&lt;&gt;"",INDEX(ฐาน!$J$4:$M$44,MATCH(INT(K381),ฐาน!$J$4:$J$44,0),2),"")</f>
        <v/>
      </c>
      <c r="M381" s="309" t="str">
        <f>IF(L381&lt;&gt;"",INDEX(ฐาน!$J$4:$M$45,MATCH(L381,ฐาน!$K$4:$K$45,0),4),"")</f>
        <v/>
      </c>
      <c r="N381" s="310" t="str">
        <f>IF(I381&lt;&gt;"",INDEX(ฐาน!$A$4:$F$9,MATCH(I381,ฐาน!$A$4:$A$9,0),IF(J381&gt;=INDEX(ฐาน!$A$4:$F$9,MATCH(I381,ฐาน!$A$4:$A$9,0),3),6,5)),"")</f>
        <v/>
      </c>
      <c r="O381" s="311" t="str">
        <f>IF(I381&lt;&gt;"",IF(J381&gt;=INDEX(ฐาน!$A$4:$G$9,MATCH(I381,ฐาน!$A$4:$A$9,0),4),INDEX(ฐาน!$A$4:$G$9,MATCH(I381,ฐาน!$A$4:$A$9,0),7),INDEX(ฐาน!$A$4:$G$9,MATCH(I381,ฐาน!$A$4:$A$9,0),4)),"")</f>
        <v/>
      </c>
      <c r="P381" s="312">
        <f>IF(M381&lt;&gt;ฐาน!$M$45,IF(L381&lt;&gt;"",($L381*$N381/100),0),0)</f>
        <v>0</v>
      </c>
      <c r="Q381" s="311">
        <f>IF(M381&lt;&gt;ฐาน!$M$45,IF(L381&lt;&gt;"",ROUNDUP(($L381*$N381/100),-1),0),0)</f>
        <v>0</v>
      </c>
      <c r="R381" s="311">
        <f t="shared" si="10"/>
        <v>0</v>
      </c>
      <c r="S381" s="313">
        <f t="shared" si="11"/>
        <v>0</v>
      </c>
      <c r="T381" s="314">
        <f>IF(M381&lt;&gt;ฐาน!$M$45,IF(S381&lt;&gt;"",S381+R381,0),0)</f>
        <v>0</v>
      </c>
      <c r="U381" s="311">
        <f>IF(M381&lt;&gt;ฐาน!$M$45,IF(S381=0,J381+T381,O381),J381)</f>
        <v>0</v>
      </c>
      <c r="V381" s="98"/>
    </row>
    <row r="382" spans="1:22" x14ac:dyDescent="0.35">
      <c r="A382" s="93">
        <v>374</v>
      </c>
      <c r="B382" s="84"/>
      <c r="C382" s="85"/>
      <c r="D382" s="91"/>
      <c r="E382" s="89"/>
      <c r="F382" s="88"/>
      <c r="G382" s="91"/>
      <c r="H382" s="91"/>
      <c r="I382" s="88"/>
      <c r="J382" s="92"/>
      <c r="K382" s="212"/>
      <c r="L382" s="308" t="str">
        <f>IF(K382&lt;&gt;"",INDEX(ฐาน!$J$4:$M$44,MATCH(INT(K382),ฐาน!$J$4:$J$44,0),2),"")</f>
        <v/>
      </c>
      <c r="M382" s="309" t="str">
        <f>IF(L382&lt;&gt;"",INDEX(ฐาน!$J$4:$M$45,MATCH(L382,ฐาน!$K$4:$K$45,0),4),"")</f>
        <v/>
      </c>
      <c r="N382" s="310" t="str">
        <f>IF(I382&lt;&gt;"",INDEX(ฐาน!$A$4:$F$9,MATCH(I382,ฐาน!$A$4:$A$9,0),IF(J382&gt;=INDEX(ฐาน!$A$4:$F$9,MATCH(I382,ฐาน!$A$4:$A$9,0),3),6,5)),"")</f>
        <v/>
      </c>
      <c r="O382" s="311" t="str">
        <f>IF(I382&lt;&gt;"",IF(J382&gt;=INDEX(ฐาน!$A$4:$G$9,MATCH(I382,ฐาน!$A$4:$A$9,0),4),INDEX(ฐาน!$A$4:$G$9,MATCH(I382,ฐาน!$A$4:$A$9,0),7),INDEX(ฐาน!$A$4:$G$9,MATCH(I382,ฐาน!$A$4:$A$9,0),4)),"")</f>
        <v/>
      </c>
      <c r="P382" s="312">
        <f>IF(M382&lt;&gt;ฐาน!$M$45,IF(L382&lt;&gt;"",($L382*$N382/100),0),0)</f>
        <v>0</v>
      </c>
      <c r="Q382" s="311">
        <f>IF(M382&lt;&gt;ฐาน!$M$45,IF(L382&lt;&gt;"",ROUNDUP(($L382*$N382/100),-1),0),0)</f>
        <v>0</v>
      </c>
      <c r="R382" s="311">
        <f t="shared" si="10"/>
        <v>0</v>
      </c>
      <c r="S382" s="313">
        <f t="shared" si="11"/>
        <v>0</v>
      </c>
      <c r="T382" s="314">
        <f>IF(M382&lt;&gt;ฐาน!$M$45,IF(S382&lt;&gt;"",S382+R382,0),0)</f>
        <v>0</v>
      </c>
      <c r="U382" s="311">
        <f>IF(M382&lt;&gt;ฐาน!$M$45,IF(S382=0,J382+T382,O382),J382)</f>
        <v>0</v>
      </c>
      <c r="V382" s="98"/>
    </row>
    <row r="383" spans="1:22" x14ac:dyDescent="0.35">
      <c r="A383" s="93">
        <v>375</v>
      </c>
      <c r="B383" s="84"/>
      <c r="C383" s="85"/>
      <c r="D383" s="91"/>
      <c r="E383" s="89"/>
      <c r="F383" s="88"/>
      <c r="G383" s="91"/>
      <c r="H383" s="91"/>
      <c r="I383" s="88"/>
      <c r="J383" s="92"/>
      <c r="K383" s="212"/>
      <c r="L383" s="308" t="str">
        <f>IF(K383&lt;&gt;"",INDEX(ฐาน!$J$4:$M$44,MATCH(INT(K383),ฐาน!$J$4:$J$44,0),2),"")</f>
        <v/>
      </c>
      <c r="M383" s="309" t="str">
        <f>IF(L383&lt;&gt;"",INDEX(ฐาน!$J$4:$M$45,MATCH(L383,ฐาน!$K$4:$K$45,0),4),"")</f>
        <v/>
      </c>
      <c r="N383" s="310" t="str">
        <f>IF(I383&lt;&gt;"",INDEX(ฐาน!$A$4:$F$9,MATCH(I383,ฐาน!$A$4:$A$9,0),IF(J383&gt;=INDEX(ฐาน!$A$4:$F$9,MATCH(I383,ฐาน!$A$4:$A$9,0),3),6,5)),"")</f>
        <v/>
      </c>
      <c r="O383" s="311" t="str">
        <f>IF(I383&lt;&gt;"",IF(J383&gt;=INDEX(ฐาน!$A$4:$G$9,MATCH(I383,ฐาน!$A$4:$A$9,0),4),INDEX(ฐาน!$A$4:$G$9,MATCH(I383,ฐาน!$A$4:$A$9,0),7),INDEX(ฐาน!$A$4:$G$9,MATCH(I383,ฐาน!$A$4:$A$9,0),4)),"")</f>
        <v/>
      </c>
      <c r="P383" s="312">
        <f>IF(M383&lt;&gt;ฐาน!$M$45,IF(L383&lt;&gt;"",($L383*$N383/100),0),0)</f>
        <v>0</v>
      </c>
      <c r="Q383" s="311">
        <f>IF(M383&lt;&gt;ฐาน!$M$45,IF(L383&lt;&gt;"",ROUNDUP(($L383*$N383/100),-1),0),0)</f>
        <v>0</v>
      </c>
      <c r="R383" s="311">
        <f t="shared" si="10"/>
        <v>0</v>
      </c>
      <c r="S383" s="313">
        <f t="shared" si="11"/>
        <v>0</v>
      </c>
      <c r="T383" s="314">
        <f>IF(M383&lt;&gt;ฐาน!$M$45,IF(S383&lt;&gt;"",S383+R383,0),0)</f>
        <v>0</v>
      </c>
      <c r="U383" s="311">
        <f>IF(M383&lt;&gt;ฐาน!$M$45,IF(S383=0,J383+T383,O383),J383)</f>
        <v>0</v>
      </c>
      <c r="V383" s="98"/>
    </row>
    <row r="384" spans="1:22" x14ac:dyDescent="0.35">
      <c r="A384" s="93">
        <v>376</v>
      </c>
      <c r="B384" s="84"/>
      <c r="C384" s="85"/>
      <c r="D384" s="91"/>
      <c r="E384" s="89"/>
      <c r="F384" s="88"/>
      <c r="G384" s="91"/>
      <c r="H384" s="91"/>
      <c r="I384" s="88"/>
      <c r="J384" s="94"/>
      <c r="K384" s="212"/>
      <c r="L384" s="308" t="str">
        <f>IF(K384&lt;&gt;"",INDEX(ฐาน!$J$4:$M$44,MATCH(INT(K384),ฐาน!$J$4:$J$44,0),2),"")</f>
        <v/>
      </c>
      <c r="M384" s="309" t="str">
        <f>IF(L384&lt;&gt;"",INDEX(ฐาน!$J$4:$M$45,MATCH(L384,ฐาน!$K$4:$K$45,0),4),"")</f>
        <v/>
      </c>
      <c r="N384" s="310" t="str">
        <f>IF(I384&lt;&gt;"",INDEX(ฐาน!$A$4:$F$9,MATCH(I384,ฐาน!$A$4:$A$9,0),IF(J384&gt;=INDEX(ฐาน!$A$4:$F$9,MATCH(I384,ฐาน!$A$4:$A$9,0),3),6,5)),"")</f>
        <v/>
      </c>
      <c r="O384" s="311" t="str">
        <f>IF(I384&lt;&gt;"",IF(J384&gt;=INDEX(ฐาน!$A$4:$G$9,MATCH(I384,ฐาน!$A$4:$A$9,0),4),INDEX(ฐาน!$A$4:$G$9,MATCH(I384,ฐาน!$A$4:$A$9,0),7),INDEX(ฐาน!$A$4:$G$9,MATCH(I384,ฐาน!$A$4:$A$9,0),4)),"")</f>
        <v/>
      </c>
      <c r="P384" s="312">
        <f>IF(M384&lt;&gt;ฐาน!$M$45,IF(L384&lt;&gt;"",($L384*$N384/100),0),0)</f>
        <v>0</v>
      </c>
      <c r="Q384" s="311">
        <f>IF(M384&lt;&gt;ฐาน!$M$45,IF(L384&lt;&gt;"",ROUNDUP(($L384*$N384/100),-1),0),0)</f>
        <v>0</v>
      </c>
      <c r="R384" s="311">
        <f t="shared" si="10"/>
        <v>0</v>
      </c>
      <c r="S384" s="313">
        <f t="shared" si="11"/>
        <v>0</v>
      </c>
      <c r="T384" s="314">
        <f>IF(M384&lt;&gt;ฐาน!$M$45,IF(S384&lt;&gt;"",S384+R384,0),0)</f>
        <v>0</v>
      </c>
      <c r="U384" s="311">
        <f>IF(M384&lt;&gt;ฐาน!$M$45,IF(S384=0,J384+T384,O384),J384)</f>
        <v>0</v>
      </c>
      <c r="V384" s="98"/>
    </row>
    <row r="385" spans="1:22" x14ac:dyDescent="0.35">
      <c r="A385" s="93">
        <v>377</v>
      </c>
      <c r="B385" s="97"/>
      <c r="C385" s="96"/>
      <c r="D385" s="91"/>
      <c r="E385" s="89"/>
      <c r="F385" s="88"/>
      <c r="G385" s="91"/>
      <c r="H385" s="91"/>
      <c r="I385" s="88"/>
      <c r="J385" s="92"/>
      <c r="K385" s="212"/>
      <c r="L385" s="308" t="str">
        <f>IF(K385&lt;&gt;"",INDEX(ฐาน!$J$4:$M$44,MATCH(INT(K385),ฐาน!$J$4:$J$44,0),2),"")</f>
        <v/>
      </c>
      <c r="M385" s="309" t="str">
        <f>IF(L385&lt;&gt;"",INDEX(ฐาน!$J$4:$M$45,MATCH(L385,ฐาน!$K$4:$K$45,0),4),"")</f>
        <v/>
      </c>
      <c r="N385" s="310" t="str">
        <f>IF(I385&lt;&gt;"",INDEX(ฐาน!$A$4:$F$9,MATCH(I385,ฐาน!$A$4:$A$9,0),IF(J385&gt;=INDEX(ฐาน!$A$4:$F$9,MATCH(I385,ฐาน!$A$4:$A$9,0),3),6,5)),"")</f>
        <v/>
      </c>
      <c r="O385" s="311" t="str">
        <f>IF(I385&lt;&gt;"",IF(J385&gt;=INDEX(ฐาน!$A$4:$G$9,MATCH(I385,ฐาน!$A$4:$A$9,0),4),INDEX(ฐาน!$A$4:$G$9,MATCH(I385,ฐาน!$A$4:$A$9,0),7),INDEX(ฐาน!$A$4:$G$9,MATCH(I385,ฐาน!$A$4:$A$9,0),4)),"")</f>
        <v/>
      </c>
      <c r="P385" s="312">
        <f>IF(M385&lt;&gt;ฐาน!$M$45,IF(L385&lt;&gt;"",($L385*$N385/100),0),0)</f>
        <v>0</v>
      </c>
      <c r="Q385" s="311">
        <f>IF(M385&lt;&gt;ฐาน!$M$45,IF(L385&lt;&gt;"",ROUNDUP(($L385*$N385/100),-1),0),0)</f>
        <v>0</v>
      </c>
      <c r="R385" s="311">
        <f t="shared" si="10"/>
        <v>0</v>
      </c>
      <c r="S385" s="313">
        <f t="shared" si="11"/>
        <v>0</v>
      </c>
      <c r="T385" s="314">
        <f>IF(M385&lt;&gt;ฐาน!$M$45,IF(S385&lt;&gt;"",S385+R385,0),0)</f>
        <v>0</v>
      </c>
      <c r="U385" s="311">
        <f>IF(M385&lt;&gt;ฐาน!$M$45,IF(S385=0,J385+T385,O385),J385)</f>
        <v>0</v>
      </c>
      <c r="V385" s="98"/>
    </row>
    <row r="386" spans="1:22" x14ac:dyDescent="0.35">
      <c r="A386" s="93">
        <v>378</v>
      </c>
      <c r="B386" s="84"/>
      <c r="C386" s="85"/>
      <c r="D386" s="91"/>
      <c r="E386" s="89"/>
      <c r="F386" s="88"/>
      <c r="G386" s="91"/>
      <c r="H386" s="91"/>
      <c r="I386" s="88"/>
      <c r="J386" s="94"/>
      <c r="K386" s="212"/>
      <c r="L386" s="308" t="str">
        <f>IF(K386&lt;&gt;"",INDEX(ฐาน!$J$4:$M$44,MATCH(INT(K386),ฐาน!$J$4:$J$44,0),2),"")</f>
        <v/>
      </c>
      <c r="M386" s="309" t="str">
        <f>IF(L386&lt;&gt;"",INDEX(ฐาน!$J$4:$M$45,MATCH(L386,ฐาน!$K$4:$K$45,0),4),"")</f>
        <v/>
      </c>
      <c r="N386" s="310" t="str">
        <f>IF(I386&lt;&gt;"",INDEX(ฐาน!$A$4:$F$9,MATCH(I386,ฐาน!$A$4:$A$9,0),IF(J386&gt;=INDEX(ฐาน!$A$4:$F$9,MATCH(I386,ฐาน!$A$4:$A$9,0),3),6,5)),"")</f>
        <v/>
      </c>
      <c r="O386" s="311" t="str">
        <f>IF(I386&lt;&gt;"",IF(J386&gt;=INDEX(ฐาน!$A$4:$G$9,MATCH(I386,ฐาน!$A$4:$A$9,0),4),INDEX(ฐาน!$A$4:$G$9,MATCH(I386,ฐาน!$A$4:$A$9,0),7),INDEX(ฐาน!$A$4:$G$9,MATCH(I386,ฐาน!$A$4:$A$9,0),4)),"")</f>
        <v/>
      </c>
      <c r="P386" s="312">
        <f>IF(M386&lt;&gt;ฐาน!$M$45,IF(L386&lt;&gt;"",($L386*$N386/100),0),0)</f>
        <v>0</v>
      </c>
      <c r="Q386" s="311">
        <f>IF(M386&lt;&gt;ฐาน!$M$45,IF(L386&lt;&gt;"",ROUNDUP(($L386*$N386/100),-1),0),0)</f>
        <v>0</v>
      </c>
      <c r="R386" s="311">
        <f t="shared" si="10"/>
        <v>0</v>
      </c>
      <c r="S386" s="313">
        <f t="shared" si="11"/>
        <v>0</v>
      </c>
      <c r="T386" s="314">
        <f>IF(M386&lt;&gt;ฐาน!$M$45,IF(S386&lt;&gt;"",S386+R386,0),0)</f>
        <v>0</v>
      </c>
      <c r="U386" s="311">
        <f>IF(M386&lt;&gt;ฐาน!$M$45,IF(S386=0,J386+T386,O386),J386)</f>
        <v>0</v>
      </c>
      <c r="V386" s="98"/>
    </row>
    <row r="387" spans="1:22" x14ac:dyDescent="0.35">
      <c r="A387" s="93">
        <v>379</v>
      </c>
      <c r="B387" s="97"/>
      <c r="C387" s="98"/>
      <c r="D387" s="91"/>
      <c r="E387" s="89"/>
      <c r="F387" s="88"/>
      <c r="G387" s="91"/>
      <c r="H387" s="91"/>
      <c r="I387" s="88"/>
      <c r="J387" s="92"/>
      <c r="K387" s="212"/>
      <c r="L387" s="308" t="str">
        <f>IF(K387&lt;&gt;"",INDEX(ฐาน!$J$4:$M$44,MATCH(INT(K387),ฐาน!$J$4:$J$44,0),2),"")</f>
        <v/>
      </c>
      <c r="M387" s="309" t="str">
        <f>IF(L387&lt;&gt;"",INDEX(ฐาน!$J$4:$M$45,MATCH(L387,ฐาน!$K$4:$K$45,0),4),"")</f>
        <v/>
      </c>
      <c r="N387" s="310" t="str">
        <f>IF(I387&lt;&gt;"",INDEX(ฐาน!$A$4:$F$9,MATCH(I387,ฐาน!$A$4:$A$9,0),IF(J387&gt;=INDEX(ฐาน!$A$4:$F$9,MATCH(I387,ฐาน!$A$4:$A$9,0),3),6,5)),"")</f>
        <v/>
      </c>
      <c r="O387" s="311" t="str">
        <f>IF(I387&lt;&gt;"",IF(J387&gt;=INDEX(ฐาน!$A$4:$G$9,MATCH(I387,ฐาน!$A$4:$A$9,0),4),INDEX(ฐาน!$A$4:$G$9,MATCH(I387,ฐาน!$A$4:$A$9,0),7),INDEX(ฐาน!$A$4:$G$9,MATCH(I387,ฐาน!$A$4:$A$9,0),4)),"")</f>
        <v/>
      </c>
      <c r="P387" s="312">
        <f>IF(M387&lt;&gt;ฐาน!$M$45,IF(L387&lt;&gt;"",($L387*$N387/100),0),0)</f>
        <v>0</v>
      </c>
      <c r="Q387" s="311">
        <f>IF(M387&lt;&gt;ฐาน!$M$45,IF(L387&lt;&gt;"",ROUNDUP(($L387*$N387/100),-1),0),0)</f>
        <v>0</v>
      </c>
      <c r="R387" s="311">
        <f t="shared" si="10"/>
        <v>0</v>
      </c>
      <c r="S387" s="313">
        <f t="shared" si="11"/>
        <v>0</v>
      </c>
      <c r="T387" s="314">
        <f>IF(M387&lt;&gt;ฐาน!$M$45,IF(S387&lt;&gt;"",S387+R387,0),0)</f>
        <v>0</v>
      </c>
      <c r="U387" s="311">
        <f>IF(M387&lt;&gt;ฐาน!$M$45,IF(S387=0,J387+T387,O387),J387)</f>
        <v>0</v>
      </c>
      <c r="V387" s="98"/>
    </row>
    <row r="388" spans="1:22" x14ac:dyDescent="0.35">
      <c r="A388" s="93">
        <v>380</v>
      </c>
      <c r="B388" s="84"/>
      <c r="C388" s="85"/>
      <c r="D388" s="91"/>
      <c r="E388" s="89"/>
      <c r="F388" s="88"/>
      <c r="G388" s="91"/>
      <c r="H388" s="91"/>
      <c r="I388" s="88"/>
      <c r="J388" s="92"/>
      <c r="K388" s="212"/>
      <c r="L388" s="308" t="str">
        <f>IF(K388&lt;&gt;"",INDEX(ฐาน!$J$4:$M$44,MATCH(INT(K388),ฐาน!$J$4:$J$44,0),2),"")</f>
        <v/>
      </c>
      <c r="M388" s="309" t="str">
        <f>IF(L388&lt;&gt;"",INDEX(ฐาน!$J$4:$M$45,MATCH(L388,ฐาน!$K$4:$K$45,0),4),"")</f>
        <v/>
      </c>
      <c r="N388" s="310" t="str">
        <f>IF(I388&lt;&gt;"",INDEX(ฐาน!$A$4:$F$9,MATCH(I388,ฐาน!$A$4:$A$9,0),IF(J388&gt;=INDEX(ฐาน!$A$4:$F$9,MATCH(I388,ฐาน!$A$4:$A$9,0),3),6,5)),"")</f>
        <v/>
      </c>
      <c r="O388" s="311" t="str">
        <f>IF(I388&lt;&gt;"",IF(J388&gt;=INDEX(ฐาน!$A$4:$G$9,MATCH(I388,ฐาน!$A$4:$A$9,0),4),INDEX(ฐาน!$A$4:$G$9,MATCH(I388,ฐาน!$A$4:$A$9,0),7),INDEX(ฐาน!$A$4:$G$9,MATCH(I388,ฐาน!$A$4:$A$9,0),4)),"")</f>
        <v/>
      </c>
      <c r="P388" s="312">
        <f>IF(M388&lt;&gt;ฐาน!$M$45,IF(L388&lt;&gt;"",($L388*$N388/100),0),0)</f>
        <v>0</v>
      </c>
      <c r="Q388" s="311">
        <f>IF(M388&lt;&gt;ฐาน!$M$45,IF(L388&lt;&gt;"",ROUNDUP(($L388*$N388/100),-1),0),0)</f>
        <v>0</v>
      </c>
      <c r="R388" s="311">
        <f t="shared" si="10"/>
        <v>0</v>
      </c>
      <c r="S388" s="313">
        <f t="shared" si="11"/>
        <v>0</v>
      </c>
      <c r="T388" s="314">
        <f>IF(M388&lt;&gt;ฐาน!$M$45,IF(S388&lt;&gt;"",S388+R388,0),0)</f>
        <v>0</v>
      </c>
      <c r="U388" s="311">
        <f>IF(M388&lt;&gt;ฐาน!$M$45,IF(S388=0,J388+T388,O388),J388)</f>
        <v>0</v>
      </c>
      <c r="V388" s="98"/>
    </row>
    <row r="389" spans="1:22" x14ac:dyDescent="0.35">
      <c r="A389" s="93">
        <v>381</v>
      </c>
      <c r="B389" s="84"/>
      <c r="C389" s="85"/>
      <c r="D389" s="91"/>
      <c r="E389" s="89"/>
      <c r="F389" s="88"/>
      <c r="G389" s="91"/>
      <c r="H389" s="91"/>
      <c r="I389" s="88"/>
      <c r="J389" s="92"/>
      <c r="K389" s="212"/>
      <c r="L389" s="308" t="str">
        <f>IF(K389&lt;&gt;"",INDEX(ฐาน!$J$4:$M$44,MATCH(INT(K389),ฐาน!$J$4:$J$44,0),2),"")</f>
        <v/>
      </c>
      <c r="M389" s="309" t="str">
        <f>IF(L389&lt;&gt;"",INDEX(ฐาน!$J$4:$M$45,MATCH(L389,ฐาน!$K$4:$K$45,0),4),"")</f>
        <v/>
      </c>
      <c r="N389" s="310" t="str">
        <f>IF(I389&lt;&gt;"",INDEX(ฐาน!$A$4:$F$9,MATCH(I389,ฐาน!$A$4:$A$9,0),IF(J389&gt;=INDEX(ฐาน!$A$4:$F$9,MATCH(I389,ฐาน!$A$4:$A$9,0),3),6,5)),"")</f>
        <v/>
      </c>
      <c r="O389" s="311" t="str">
        <f>IF(I389&lt;&gt;"",IF(J389&gt;=INDEX(ฐาน!$A$4:$G$9,MATCH(I389,ฐาน!$A$4:$A$9,0),4),INDEX(ฐาน!$A$4:$G$9,MATCH(I389,ฐาน!$A$4:$A$9,0),7),INDEX(ฐาน!$A$4:$G$9,MATCH(I389,ฐาน!$A$4:$A$9,0),4)),"")</f>
        <v/>
      </c>
      <c r="P389" s="312">
        <f>IF(M389&lt;&gt;ฐาน!$M$45,IF(L389&lt;&gt;"",($L389*$N389/100),0),0)</f>
        <v>0</v>
      </c>
      <c r="Q389" s="311">
        <f>IF(M389&lt;&gt;ฐาน!$M$45,IF(L389&lt;&gt;"",ROUNDUP(($L389*$N389/100),-1),0),0)</f>
        <v>0</v>
      </c>
      <c r="R389" s="311">
        <f t="shared" si="10"/>
        <v>0</v>
      </c>
      <c r="S389" s="313">
        <f t="shared" si="11"/>
        <v>0</v>
      </c>
      <c r="T389" s="314">
        <f>IF(M389&lt;&gt;ฐาน!$M$45,IF(S389&lt;&gt;"",S389+R389,0),0)</f>
        <v>0</v>
      </c>
      <c r="U389" s="311">
        <f>IF(M389&lt;&gt;ฐาน!$M$45,IF(S389=0,J389+T389,O389),J389)</f>
        <v>0</v>
      </c>
      <c r="V389" s="98"/>
    </row>
    <row r="390" spans="1:22" x14ac:dyDescent="0.35">
      <c r="A390" s="93">
        <v>382</v>
      </c>
      <c r="B390" s="84"/>
      <c r="C390" s="85"/>
      <c r="D390" s="91"/>
      <c r="E390" s="89"/>
      <c r="F390" s="88"/>
      <c r="G390" s="91"/>
      <c r="H390" s="91"/>
      <c r="I390" s="88"/>
      <c r="J390" s="92"/>
      <c r="K390" s="212"/>
      <c r="L390" s="308" t="str">
        <f>IF(K390&lt;&gt;"",INDEX(ฐาน!$J$4:$M$44,MATCH(INT(K390),ฐาน!$J$4:$J$44,0),2),"")</f>
        <v/>
      </c>
      <c r="M390" s="309" t="str">
        <f>IF(L390&lt;&gt;"",INDEX(ฐาน!$J$4:$M$45,MATCH(L390,ฐาน!$K$4:$K$45,0),4),"")</f>
        <v/>
      </c>
      <c r="N390" s="310" t="str">
        <f>IF(I390&lt;&gt;"",INDEX(ฐาน!$A$4:$F$9,MATCH(I390,ฐาน!$A$4:$A$9,0),IF(J390&gt;=INDEX(ฐาน!$A$4:$F$9,MATCH(I390,ฐาน!$A$4:$A$9,0),3),6,5)),"")</f>
        <v/>
      </c>
      <c r="O390" s="311" t="str">
        <f>IF(I390&lt;&gt;"",IF(J390&gt;=INDEX(ฐาน!$A$4:$G$9,MATCH(I390,ฐาน!$A$4:$A$9,0),4),INDEX(ฐาน!$A$4:$G$9,MATCH(I390,ฐาน!$A$4:$A$9,0),7),INDEX(ฐาน!$A$4:$G$9,MATCH(I390,ฐาน!$A$4:$A$9,0),4)),"")</f>
        <v/>
      </c>
      <c r="P390" s="312">
        <f>IF(M390&lt;&gt;ฐาน!$M$45,IF(L390&lt;&gt;"",($L390*$N390/100),0),0)</f>
        <v>0</v>
      </c>
      <c r="Q390" s="311">
        <f>IF(M390&lt;&gt;ฐาน!$M$45,IF(L390&lt;&gt;"",ROUNDUP(($L390*$N390/100),-1),0),0)</f>
        <v>0</v>
      </c>
      <c r="R390" s="311">
        <f t="shared" si="10"/>
        <v>0</v>
      </c>
      <c r="S390" s="313">
        <f t="shared" si="11"/>
        <v>0</v>
      </c>
      <c r="T390" s="314">
        <f>IF(M390&lt;&gt;ฐาน!$M$45,IF(S390&lt;&gt;"",S390+R390,0),0)</f>
        <v>0</v>
      </c>
      <c r="U390" s="311">
        <f>IF(M390&lt;&gt;ฐาน!$M$45,IF(S390=0,J390+T390,O390),J390)</f>
        <v>0</v>
      </c>
      <c r="V390" s="98"/>
    </row>
    <row r="391" spans="1:22" x14ac:dyDescent="0.35">
      <c r="A391" s="93">
        <v>383</v>
      </c>
      <c r="B391" s="84"/>
      <c r="C391" s="85"/>
      <c r="D391" s="91"/>
      <c r="E391" s="89"/>
      <c r="F391" s="88"/>
      <c r="G391" s="91"/>
      <c r="H391" s="91"/>
      <c r="I391" s="88"/>
      <c r="J391" s="92"/>
      <c r="K391" s="212"/>
      <c r="L391" s="308" t="str">
        <f>IF(K391&lt;&gt;"",INDEX(ฐาน!$J$4:$M$44,MATCH(INT(K391),ฐาน!$J$4:$J$44,0),2),"")</f>
        <v/>
      </c>
      <c r="M391" s="309" t="str">
        <f>IF(L391&lt;&gt;"",INDEX(ฐาน!$J$4:$M$45,MATCH(L391,ฐาน!$K$4:$K$45,0),4),"")</f>
        <v/>
      </c>
      <c r="N391" s="310" t="str">
        <f>IF(I391&lt;&gt;"",INDEX(ฐาน!$A$4:$F$9,MATCH(I391,ฐาน!$A$4:$A$9,0),IF(J391&gt;=INDEX(ฐาน!$A$4:$F$9,MATCH(I391,ฐาน!$A$4:$A$9,0),3),6,5)),"")</f>
        <v/>
      </c>
      <c r="O391" s="311" t="str">
        <f>IF(I391&lt;&gt;"",IF(J391&gt;=INDEX(ฐาน!$A$4:$G$9,MATCH(I391,ฐาน!$A$4:$A$9,0),4),INDEX(ฐาน!$A$4:$G$9,MATCH(I391,ฐาน!$A$4:$A$9,0),7),INDEX(ฐาน!$A$4:$G$9,MATCH(I391,ฐาน!$A$4:$A$9,0),4)),"")</f>
        <v/>
      </c>
      <c r="P391" s="312">
        <f>IF(M391&lt;&gt;ฐาน!$M$45,IF(L391&lt;&gt;"",($L391*$N391/100),0),0)</f>
        <v>0</v>
      </c>
      <c r="Q391" s="311">
        <f>IF(M391&lt;&gt;ฐาน!$M$45,IF(L391&lt;&gt;"",ROUNDUP(($L391*$N391/100),-1),0),0)</f>
        <v>0</v>
      </c>
      <c r="R391" s="311">
        <f t="shared" si="10"/>
        <v>0</v>
      </c>
      <c r="S391" s="313">
        <f t="shared" si="11"/>
        <v>0</v>
      </c>
      <c r="T391" s="314">
        <f>IF(M391&lt;&gt;ฐาน!$M$45,IF(S391&lt;&gt;"",S391+R391,0),0)</f>
        <v>0</v>
      </c>
      <c r="U391" s="311">
        <f>IF(M391&lt;&gt;ฐาน!$M$45,IF(S391=0,J391+T391,O391),J391)</f>
        <v>0</v>
      </c>
      <c r="V391" s="98"/>
    </row>
    <row r="392" spans="1:22" x14ac:dyDescent="0.35">
      <c r="A392" s="93">
        <v>384</v>
      </c>
      <c r="B392" s="84"/>
      <c r="C392" s="85"/>
      <c r="D392" s="91"/>
      <c r="E392" s="89"/>
      <c r="F392" s="88"/>
      <c r="G392" s="91"/>
      <c r="H392" s="91"/>
      <c r="I392" s="88"/>
      <c r="J392" s="92"/>
      <c r="K392" s="212"/>
      <c r="L392" s="308" t="str">
        <f>IF(K392&lt;&gt;"",INDEX(ฐาน!$J$4:$M$44,MATCH(INT(K392),ฐาน!$J$4:$J$44,0),2),"")</f>
        <v/>
      </c>
      <c r="M392" s="309" t="str">
        <f>IF(L392&lt;&gt;"",INDEX(ฐาน!$J$4:$M$45,MATCH(L392,ฐาน!$K$4:$K$45,0),4),"")</f>
        <v/>
      </c>
      <c r="N392" s="310" t="str">
        <f>IF(I392&lt;&gt;"",INDEX(ฐาน!$A$4:$F$9,MATCH(I392,ฐาน!$A$4:$A$9,0),IF(J392&gt;=INDEX(ฐาน!$A$4:$F$9,MATCH(I392,ฐาน!$A$4:$A$9,0),3),6,5)),"")</f>
        <v/>
      </c>
      <c r="O392" s="311" t="str">
        <f>IF(I392&lt;&gt;"",IF(J392&gt;=INDEX(ฐาน!$A$4:$G$9,MATCH(I392,ฐาน!$A$4:$A$9,0),4),INDEX(ฐาน!$A$4:$G$9,MATCH(I392,ฐาน!$A$4:$A$9,0),7),INDEX(ฐาน!$A$4:$G$9,MATCH(I392,ฐาน!$A$4:$A$9,0),4)),"")</f>
        <v/>
      </c>
      <c r="P392" s="312">
        <f>IF(M392&lt;&gt;ฐาน!$M$45,IF(L392&lt;&gt;"",($L392*$N392/100),0),0)</f>
        <v>0</v>
      </c>
      <c r="Q392" s="311">
        <f>IF(M392&lt;&gt;ฐาน!$M$45,IF(L392&lt;&gt;"",ROUNDUP(($L392*$N392/100),-1),0),0)</f>
        <v>0</v>
      </c>
      <c r="R392" s="311">
        <f t="shared" si="10"/>
        <v>0</v>
      </c>
      <c r="S392" s="313">
        <f t="shared" si="11"/>
        <v>0</v>
      </c>
      <c r="T392" s="314">
        <f>IF(M392&lt;&gt;ฐาน!$M$45,IF(S392&lt;&gt;"",S392+R392,0),0)</f>
        <v>0</v>
      </c>
      <c r="U392" s="311">
        <f>IF(M392&lt;&gt;ฐาน!$M$45,IF(S392=0,J392+T392,O392),J392)</f>
        <v>0</v>
      </c>
      <c r="V392" s="98"/>
    </row>
    <row r="393" spans="1:22" x14ac:dyDescent="0.35">
      <c r="A393" s="93">
        <v>385</v>
      </c>
      <c r="B393" s="84"/>
      <c r="C393" s="85"/>
      <c r="D393" s="91"/>
      <c r="E393" s="89"/>
      <c r="F393" s="88"/>
      <c r="G393" s="91"/>
      <c r="H393" s="91"/>
      <c r="I393" s="88"/>
      <c r="J393" s="92"/>
      <c r="K393" s="212"/>
      <c r="L393" s="308" t="str">
        <f>IF(K393&lt;&gt;"",INDEX(ฐาน!$J$4:$M$44,MATCH(INT(K393),ฐาน!$J$4:$J$44,0),2),"")</f>
        <v/>
      </c>
      <c r="M393" s="309" t="str">
        <f>IF(L393&lt;&gt;"",INDEX(ฐาน!$J$4:$M$45,MATCH(L393,ฐาน!$K$4:$K$45,0),4),"")</f>
        <v/>
      </c>
      <c r="N393" s="310" t="str">
        <f>IF(I393&lt;&gt;"",INDEX(ฐาน!$A$4:$F$9,MATCH(I393,ฐาน!$A$4:$A$9,0),IF(J393&gt;=INDEX(ฐาน!$A$4:$F$9,MATCH(I393,ฐาน!$A$4:$A$9,0),3),6,5)),"")</f>
        <v/>
      </c>
      <c r="O393" s="311" t="str">
        <f>IF(I393&lt;&gt;"",IF(J393&gt;=INDEX(ฐาน!$A$4:$G$9,MATCH(I393,ฐาน!$A$4:$A$9,0),4),INDEX(ฐาน!$A$4:$G$9,MATCH(I393,ฐาน!$A$4:$A$9,0),7),INDEX(ฐาน!$A$4:$G$9,MATCH(I393,ฐาน!$A$4:$A$9,0),4)),"")</f>
        <v/>
      </c>
      <c r="P393" s="312">
        <f>IF(M393&lt;&gt;ฐาน!$M$45,IF(L393&lt;&gt;"",($L393*$N393/100),0),0)</f>
        <v>0</v>
      </c>
      <c r="Q393" s="311">
        <f>IF(M393&lt;&gt;ฐาน!$M$45,IF(L393&lt;&gt;"",ROUNDUP(($L393*$N393/100),-1),0),0)</f>
        <v>0</v>
      </c>
      <c r="R393" s="311">
        <f t="shared" si="10"/>
        <v>0</v>
      </c>
      <c r="S393" s="313">
        <f t="shared" si="11"/>
        <v>0</v>
      </c>
      <c r="T393" s="314">
        <f>IF(M393&lt;&gt;ฐาน!$M$45,IF(S393&lt;&gt;"",S393+R393,0),0)</f>
        <v>0</v>
      </c>
      <c r="U393" s="311">
        <f>IF(M393&lt;&gt;ฐาน!$M$45,IF(S393=0,J393+T393,O393),J393)</f>
        <v>0</v>
      </c>
      <c r="V393" s="98"/>
    </row>
    <row r="394" spans="1:22" x14ac:dyDescent="0.35">
      <c r="A394" s="93">
        <v>386</v>
      </c>
      <c r="B394" s="84"/>
      <c r="C394" s="85"/>
      <c r="D394" s="91"/>
      <c r="E394" s="89"/>
      <c r="F394" s="88"/>
      <c r="G394" s="91"/>
      <c r="H394" s="91"/>
      <c r="I394" s="88"/>
      <c r="J394" s="92"/>
      <c r="K394" s="212"/>
      <c r="L394" s="308" t="str">
        <f>IF(K394&lt;&gt;"",INDEX(ฐาน!$J$4:$M$44,MATCH(INT(K394),ฐาน!$J$4:$J$44,0),2),"")</f>
        <v/>
      </c>
      <c r="M394" s="309" t="str">
        <f>IF(L394&lt;&gt;"",INDEX(ฐาน!$J$4:$M$45,MATCH(L394,ฐาน!$K$4:$K$45,0),4),"")</f>
        <v/>
      </c>
      <c r="N394" s="310" t="str">
        <f>IF(I394&lt;&gt;"",INDEX(ฐาน!$A$4:$F$9,MATCH(I394,ฐาน!$A$4:$A$9,0),IF(J394&gt;=INDEX(ฐาน!$A$4:$F$9,MATCH(I394,ฐาน!$A$4:$A$9,0),3),6,5)),"")</f>
        <v/>
      </c>
      <c r="O394" s="311" t="str">
        <f>IF(I394&lt;&gt;"",IF(J394&gt;=INDEX(ฐาน!$A$4:$G$9,MATCH(I394,ฐาน!$A$4:$A$9,0),4),INDEX(ฐาน!$A$4:$G$9,MATCH(I394,ฐาน!$A$4:$A$9,0),7),INDEX(ฐาน!$A$4:$G$9,MATCH(I394,ฐาน!$A$4:$A$9,0),4)),"")</f>
        <v/>
      </c>
      <c r="P394" s="312">
        <f>IF(M394&lt;&gt;ฐาน!$M$45,IF(L394&lt;&gt;"",($L394*$N394/100),0),0)</f>
        <v>0</v>
      </c>
      <c r="Q394" s="311">
        <f>IF(M394&lt;&gt;ฐาน!$M$45,IF(L394&lt;&gt;"",ROUNDUP(($L394*$N394/100),-1),0),0)</f>
        <v>0</v>
      </c>
      <c r="R394" s="311">
        <f t="shared" ref="R394:R457" si="12">IF(Q394&lt;&gt;"",IF($J394+$P394&lt;=$O394,$Q394,$O394-$J394),"")</f>
        <v>0</v>
      </c>
      <c r="S394" s="313">
        <f t="shared" ref="S394:S457" si="13">IF(Q394&lt;&gt;R394,P394-R394,0)</f>
        <v>0</v>
      </c>
      <c r="T394" s="314">
        <f>IF(M394&lt;&gt;ฐาน!$M$45,IF(S394&lt;&gt;"",S394+R394,0),0)</f>
        <v>0</v>
      </c>
      <c r="U394" s="311">
        <f>IF(M394&lt;&gt;ฐาน!$M$45,IF(S394=0,J394+T394,O394),J394)</f>
        <v>0</v>
      </c>
      <c r="V394" s="98"/>
    </row>
    <row r="395" spans="1:22" x14ac:dyDescent="0.35">
      <c r="A395" s="93">
        <v>387</v>
      </c>
      <c r="B395" s="84"/>
      <c r="C395" s="98"/>
      <c r="D395" s="91"/>
      <c r="E395" s="89"/>
      <c r="F395" s="88"/>
      <c r="G395" s="91"/>
      <c r="H395" s="91"/>
      <c r="I395" s="88"/>
      <c r="J395" s="92"/>
      <c r="K395" s="212"/>
      <c r="L395" s="308" t="str">
        <f>IF(K395&lt;&gt;"",INDEX(ฐาน!$J$4:$M$44,MATCH(INT(K395),ฐาน!$J$4:$J$44,0),2),"")</f>
        <v/>
      </c>
      <c r="M395" s="309" t="str">
        <f>IF(L395&lt;&gt;"",INDEX(ฐาน!$J$4:$M$45,MATCH(L395,ฐาน!$K$4:$K$45,0),4),"")</f>
        <v/>
      </c>
      <c r="N395" s="310" t="str">
        <f>IF(I395&lt;&gt;"",INDEX(ฐาน!$A$4:$F$9,MATCH(I395,ฐาน!$A$4:$A$9,0),IF(J395&gt;=INDEX(ฐาน!$A$4:$F$9,MATCH(I395,ฐาน!$A$4:$A$9,0),3),6,5)),"")</f>
        <v/>
      </c>
      <c r="O395" s="311" t="str">
        <f>IF(I395&lt;&gt;"",IF(J395&gt;=INDEX(ฐาน!$A$4:$G$9,MATCH(I395,ฐาน!$A$4:$A$9,0),4),INDEX(ฐาน!$A$4:$G$9,MATCH(I395,ฐาน!$A$4:$A$9,0),7),INDEX(ฐาน!$A$4:$G$9,MATCH(I395,ฐาน!$A$4:$A$9,0),4)),"")</f>
        <v/>
      </c>
      <c r="P395" s="312">
        <f>IF(M395&lt;&gt;ฐาน!$M$45,IF(L395&lt;&gt;"",($L395*$N395/100),0),0)</f>
        <v>0</v>
      </c>
      <c r="Q395" s="311">
        <f>IF(M395&lt;&gt;ฐาน!$M$45,IF(L395&lt;&gt;"",ROUNDUP(($L395*$N395/100),-1),0),0)</f>
        <v>0</v>
      </c>
      <c r="R395" s="311">
        <f t="shared" si="12"/>
        <v>0</v>
      </c>
      <c r="S395" s="313">
        <f t="shared" si="13"/>
        <v>0</v>
      </c>
      <c r="T395" s="314">
        <f>IF(M395&lt;&gt;ฐาน!$M$45,IF(S395&lt;&gt;"",S395+R395,0),0)</f>
        <v>0</v>
      </c>
      <c r="U395" s="311">
        <f>IF(M395&lt;&gt;ฐาน!$M$45,IF(S395=0,J395+T395,O395),J395)</f>
        <v>0</v>
      </c>
      <c r="V395" s="98"/>
    </row>
    <row r="396" spans="1:22" x14ac:dyDescent="0.35">
      <c r="A396" s="93">
        <v>388</v>
      </c>
      <c r="B396" s="84"/>
      <c r="C396" s="98"/>
      <c r="D396" s="91"/>
      <c r="E396" s="89"/>
      <c r="F396" s="88"/>
      <c r="G396" s="91"/>
      <c r="H396" s="91"/>
      <c r="I396" s="88"/>
      <c r="J396" s="92"/>
      <c r="K396" s="212"/>
      <c r="L396" s="308" t="str">
        <f>IF(K396&lt;&gt;"",INDEX(ฐาน!$J$4:$M$44,MATCH(INT(K396),ฐาน!$J$4:$J$44,0),2),"")</f>
        <v/>
      </c>
      <c r="M396" s="309" t="str">
        <f>IF(L396&lt;&gt;"",INDEX(ฐาน!$J$4:$M$45,MATCH(L396,ฐาน!$K$4:$K$45,0),4),"")</f>
        <v/>
      </c>
      <c r="N396" s="310" t="str">
        <f>IF(I396&lt;&gt;"",INDEX(ฐาน!$A$4:$F$9,MATCH(I396,ฐาน!$A$4:$A$9,0),IF(J396&gt;=INDEX(ฐาน!$A$4:$F$9,MATCH(I396,ฐาน!$A$4:$A$9,0),3),6,5)),"")</f>
        <v/>
      </c>
      <c r="O396" s="311" t="str">
        <f>IF(I396&lt;&gt;"",IF(J396&gt;=INDEX(ฐาน!$A$4:$G$9,MATCH(I396,ฐาน!$A$4:$A$9,0),4),INDEX(ฐาน!$A$4:$G$9,MATCH(I396,ฐาน!$A$4:$A$9,0),7),INDEX(ฐาน!$A$4:$G$9,MATCH(I396,ฐาน!$A$4:$A$9,0),4)),"")</f>
        <v/>
      </c>
      <c r="P396" s="312">
        <f>IF(M396&lt;&gt;ฐาน!$M$45,IF(L396&lt;&gt;"",($L396*$N396/100),0),0)</f>
        <v>0</v>
      </c>
      <c r="Q396" s="311">
        <f>IF(M396&lt;&gt;ฐาน!$M$45,IF(L396&lt;&gt;"",ROUNDUP(($L396*$N396/100),-1),0),0)</f>
        <v>0</v>
      </c>
      <c r="R396" s="311">
        <f t="shared" si="12"/>
        <v>0</v>
      </c>
      <c r="S396" s="313">
        <f t="shared" si="13"/>
        <v>0</v>
      </c>
      <c r="T396" s="314">
        <f>IF(M396&lt;&gt;ฐาน!$M$45,IF(S396&lt;&gt;"",S396+R396,0),0)</f>
        <v>0</v>
      </c>
      <c r="U396" s="311">
        <f>IF(M396&lt;&gt;ฐาน!$M$45,IF(S396=0,J396+T396,O396),J396)</f>
        <v>0</v>
      </c>
      <c r="V396" s="98"/>
    </row>
    <row r="397" spans="1:22" x14ac:dyDescent="0.35">
      <c r="A397" s="93">
        <v>389</v>
      </c>
      <c r="B397" s="84"/>
      <c r="C397" s="85"/>
      <c r="D397" s="91"/>
      <c r="E397" s="89"/>
      <c r="F397" s="88"/>
      <c r="G397" s="95"/>
      <c r="H397" s="91"/>
      <c r="I397" s="88"/>
      <c r="J397" s="94"/>
      <c r="K397" s="212"/>
      <c r="L397" s="308" t="str">
        <f>IF(K397&lt;&gt;"",INDEX(ฐาน!$J$4:$M$44,MATCH(INT(K397),ฐาน!$J$4:$J$44,0),2),"")</f>
        <v/>
      </c>
      <c r="M397" s="309" t="str">
        <f>IF(L397&lt;&gt;"",INDEX(ฐาน!$J$4:$M$45,MATCH(L397,ฐาน!$K$4:$K$45,0),4),"")</f>
        <v/>
      </c>
      <c r="N397" s="310" t="str">
        <f>IF(I397&lt;&gt;"",INDEX(ฐาน!$A$4:$F$9,MATCH(I397,ฐาน!$A$4:$A$9,0),IF(J397&gt;=INDEX(ฐาน!$A$4:$F$9,MATCH(I397,ฐาน!$A$4:$A$9,0),3),6,5)),"")</f>
        <v/>
      </c>
      <c r="O397" s="311" t="str">
        <f>IF(I397&lt;&gt;"",IF(J397&gt;=INDEX(ฐาน!$A$4:$G$9,MATCH(I397,ฐาน!$A$4:$A$9,0),4),INDEX(ฐาน!$A$4:$G$9,MATCH(I397,ฐาน!$A$4:$A$9,0),7),INDEX(ฐาน!$A$4:$G$9,MATCH(I397,ฐาน!$A$4:$A$9,0),4)),"")</f>
        <v/>
      </c>
      <c r="P397" s="312">
        <f>IF(M397&lt;&gt;ฐาน!$M$45,IF(L397&lt;&gt;"",($L397*$N397/100),0),0)</f>
        <v>0</v>
      </c>
      <c r="Q397" s="311">
        <f>IF(M397&lt;&gt;ฐาน!$M$45,IF(L397&lt;&gt;"",ROUNDUP(($L397*$N397/100),-1),0),0)</f>
        <v>0</v>
      </c>
      <c r="R397" s="311">
        <f t="shared" si="12"/>
        <v>0</v>
      </c>
      <c r="S397" s="313">
        <f t="shared" si="13"/>
        <v>0</v>
      </c>
      <c r="T397" s="314">
        <f>IF(M397&lt;&gt;ฐาน!$M$45,IF(S397&lt;&gt;"",S397+R397,0),0)</f>
        <v>0</v>
      </c>
      <c r="U397" s="311">
        <f>IF(M397&lt;&gt;ฐาน!$M$45,IF(S397=0,J397+T397,O397),J397)</f>
        <v>0</v>
      </c>
      <c r="V397" s="98"/>
    </row>
    <row r="398" spans="1:22" x14ac:dyDescent="0.35">
      <c r="A398" s="93">
        <v>390</v>
      </c>
      <c r="B398" s="97"/>
      <c r="C398" s="98"/>
      <c r="D398" s="91"/>
      <c r="E398" s="89"/>
      <c r="F398" s="88"/>
      <c r="G398" s="95"/>
      <c r="H398" s="91"/>
      <c r="I398" s="88"/>
      <c r="J398" s="92"/>
      <c r="K398" s="212"/>
      <c r="L398" s="308" t="str">
        <f>IF(K398&lt;&gt;"",INDEX(ฐาน!$J$4:$M$44,MATCH(INT(K398),ฐาน!$J$4:$J$44,0),2),"")</f>
        <v/>
      </c>
      <c r="M398" s="309" t="str">
        <f>IF(L398&lt;&gt;"",INDEX(ฐาน!$J$4:$M$45,MATCH(L398,ฐาน!$K$4:$K$45,0),4),"")</f>
        <v/>
      </c>
      <c r="N398" s="310" t="str">
        <f>IF(I398&lt;&gt;"",INDEX(ฐาน!$A$4:$F$9,MATCH(I398,ฐาน!$A$4:$A$9,0),IF(J398&gt;=INDEX(ฐาน!$A$4:$F$9,MATCH(I398,ฐาน!$A$4:$A$9,0),3),6,5)),"")</f>
        <v/>
      </c>
      <c r="O398" s="311" t="str">
        <f>IF(I398&lt;&gt;"",IF(J398&gt;=INDEX(ฐาน!$A$4:$G$9,MATCH(I398,ฐาน!$A$4:$A$9,0),4),INDEX(ฐาน!$A$4:$G$9,MATCH(I398,ฐาน!$A$4:$A$9,0),7),INDEX(ฐาน!$A$4:$G$9,MATCH(I398,ฐาน!$A$4:$A$9,0),4)),"")</f>
        <v/>
      </c>
      <c r="P398" s="312">
        <f>IF(M398&lt;&gt;ฐาน!$M$45,IF(L398&lt;&gt;"",($L398*$N398/100),0),0)</f>
        <v>0</v>
      </c>
      <c r="Q398" s="311">
        <f>IF(M398&lt;&gt;ฐาน!$M$45,IF(L398&lt;&gt;"",ROUNDUP(($L398*$N398/100),-1),0),0)</f>
        <v>0</v>
      </c>
      <c r="R398" s="311">
        <f t="shared" si="12"/>
        <v>0</v>
      </c>
      <c r="S398" s="313">
        <f t="shared" si="13"/>
        <v>0</v>
      </c>
      <c r="T398" s="314">
        <f>IF(M398&lt;&gt;ฐาน!$M$45,IF(S398&lt;&gt;"",S398+R398,0),0)</f>
        <v>0</v>
      </c>
      <c r="U398" s="311">
        <f>IF(M398&lt;&gt;ฐาน!$M$45,IF(S398=0,J398+T398,O398),J398)</f>
        <v>0</v>
      </c>
      <c r="V398" s="98"/>
    </row>
    <row r="399" spans="1:22" x14ac:dyDescent="0.35">
      <c r="A399" s="93">
        <v>391</v>
      </c>
      <c r="B399" s="84"/>
      <c r="C399" s="85"/>
      <c r="D399" s="88"/>
      <c r="E399" s="89"/>
      <c r="F399" s="88"/>
      <c r="G399" s="90"/>
      <c r="H399" s="91"/>
      <c r="I399" s="88"/>
      <c r="J399" s="92"/>
      <c r="K399" s="212"/>
      <c r="L399" s="308" t="str">
        <f>IF(K399&lt;&gt;"",INDEX(ฐาน!$J$4:$M$44,MATCH(INT(K399),ฐาน!$J$4:$J$44,0),2),"")</f>
        <v/>
      </c>
      <c r="M399" s="309" t="str">
        <f>IF(L399&lt;&gt;"",INDEX(ฐาน!$J$4:$M$45,MATCH(L399,ฐาน!$K$4:$K$45,0),4),"")</f>
        <v/>
      </c>
      <c r="N399" s="310" t="str">
        <f>IF(I399&lt;&gt;"",INDEX(ฐาน!$A$4:$F$9,MATCH(I399,ฐาน!$A$4:$A$9,0),IF(J399&gt;=INDEX(ฐาน!$A$4:$F$9,MATCH(I399,ฐาน!$A$4:$A$9,0),3),6,5)),"")</f>
        <v/>
      </c>
      <c r="O399" s="311" t="str">
        <f>IF(I399&lt;&gt;"",IF(J399&gt;=INDEX(ฐาน!$A$4:$G$9,MATCH(I399,ฐาน!$A$4:$A$9,0),4),INDEX(ฐาน!$A$4:$G$9,MATCH(I399,ฐาน!$A$4:$A$9,0),7),INDEX(ฐาน!$A$4:$G$9,MATCH(I399,ฐาน!$A$4:$A$9,0),4)),"")</f>
        <v/>
      </c>
      <c r="P399" s="312">
        <f>IF(M399&lt;&gt;ฐาน!$M$45,IF(L399&lt;&gt;"",($L399*$N399/100),0),0)</f>
        <v>0</v>
      </c>
      <c r="Q399" s="311">
        <f>IF(M399&lt;&gt;ฐาน!$M$45,IF(L399&lt;&gt;"",ROUNDUP(($L399*$N399/100),-1),0),0)</f>
        <v>0</v>
      </c>
      <c r="R399" s="311">
        <f t="shared" si="12"/>
        <v>0</v>
      </c>
      <c r="S399" s="313">
        <f t="shared" si="13"/>
        <v>0</v>
      </c>
      <c r="T399" s="314">
        <f>IF(M399&lt;&gt;ฐาน!$M$45,IF(S399&lt;&gt;"",S399+R399,0),0)</f>
        <v>0</v>
      </c>
      <c r="U399" s="311">
        <f>IF(M399&lt;&gt;ฐาน!$M$45,IF(S399=0,J399+T399,O399),J399)</f>
        <v>0</v>
      </c>
      <c r="V399" s="98"/>
    </row>
    <row r="400" spans="1:22" x14ac:dyDescent="0.35">
      <c r="A400" s="93">
        <v>392</v>
      </c>
      <c r="B400" s="84"/>
      <c r="C400" s="85"/>
      <c r="D400" s="91"/>
      <c r="E400" s="89"/>
      <c r="F400" s="88"/>
      <c r="G400" s="90"/>
      <c r="H400" s="91"/>
      <c r="I400" s="88"/>
      <c r="J400" s="94"/>
      <c r="K400" s="212"/>
      <c r="L400" s="308" t="str">
        <f>IF(K400&lt;&gt;"",INDEX(ฐาน!$J$4:$M$44,MATCH(INT(K400),ฐาน!$J$4:$J$44,0),2),"")</f>
        <v/>
      </c>
      <c r="M400" s="309" t="str">
        <f>IF(L400&lt;&gt;"",INDEX(ฐาน!$J$4:$M$45,MATCH(L400,ฐาน!$K$4:$K$45,0),4),"")</f>
        <v/>
      </c>
      <c r="N400" s="310" t="str">
        <f>IF(I400&lt;&gt;"",INDEX(ฐาน!$A$4:$F$9,MATCH(I400,ฐาน!$A$4:$A$9,0),IF(J400&gt;=INDEX(ฐาน!$A$4:$F$9,MATCH(I400,ฐาน!$A$4:$A$9,0),3),6,5)),"")</f>
        <v/>
      </c>
      <c r="O400" s="311" t="str">
        <f>IF(I400&lt;&gt;"",IF(J400&gt;=INDEX(ฐาน!$A$4:$G$9,MATCH(I400,ฐาน!$A$4:$A$9,0),4),INDEX(ฐาน!$A$4:$G$9,MATCH(I400,ฐาน!$A$4:$A$9,0),7),INDEX(ฐาน!$A$4:$G$9,MATCH(I400,ฐาน!$A$4:$A$9,0),4)),"")</f>
        <v/>
      </c>
      <c r="P400" s="312">
        <f>IF(M400&lt;&gt;ฐาน!$M$45,IF(L400&lt;&gt;"",($L400*$N400/100),0),0)</f>
        <v>0</v>
      </c>
      <c r="Q400" s="311">
        <f>IF(M400&lt;&gt;ฐาน!$M$45,IF(L400&lt;&gt;"",ROUNDUP(($L400*$N400/100),-1),0),0)</f>
        <v>0</v>
      </c>
      <c r="R400" s="311">
        <f t="shared" si="12"/>
        <v>0</v>
      </c>
      <c r="S400" s="313">
        <f t="shared" si="13"/>
        <v>0</v>
      </c>
      <c r="T400" s="314">
        <f>IF(M400&lt;&gt;ฐาน!$M$45,IF(S400&lt;&gt;"",S400+R400,0),0)</f>
        <v>0</v>
      </c>
      <c r="U400" s="311">
        <f>IF(M400&lt;&gt;ฐาน!$M$45,IF(S400=0,J400+T400,O400),J400)</f>
        <v>0</v>
      </c>
      <c r="V400" s="98"/>
    </row>
    <row r="401" spans="1:22" x14ac:dyDescent="0.35">
      <c r="A401" s="93">
        <v>393</v>
      </c>
      <c r="B401" s="84"/>
      <c r="C401" s="85"/>
      <c r="D401" s="91"/>
      <c r="E401" s="89"/>
      <c r="F401" s="88"/>
      <c r="G401" s="91"/>
      <c r="H401" s="91"/>
      <c r="I401" s="88"/>
      <c r="J401" s="92"/>
      <c r="K401" s="212"/>
      <c r="L401" s="308" t="str">
        <f>IF(K401&lt;&gt;"",INDEX(ฐาน!$J$4:$M$44,MATCH(INT(K401),ฐาน!$J$4:$J$44,0),2),"")</f>
        <v/>
      </c>
      <c r="M401" s="309" t="str">
        <f>IF(L401&lt;&gt;"",INDEX(ฐาน!$J$4:$M$45,MATCH(L401,ฐาน!$K$4:$K$45,0),4),"")</f>
        <v/>
      </c>
      <c r="N401" s="310" t="str">
        <f>IF(I401&lt;&gt;"",INDEX(ฐาน!$A$4:$F$9,MATCH(I401,ฐาน!$A$4:$A$9,0),IF(J401&gt;=INDEX(ฐาน!$A$4:$F$9,MATCH(I401,ฐาน!$A$4:$A$9,0),3),6,5)),"")</f>
        <v/>
      </c>
      <c r="O401" s="311" t="str">
        <f>IF(I401&lt;&gt;"",IF(J401&gt;=INDEX(ฐาน!$A$4:$G$9,MATCH(I401,ฐาน!$A$4:$A$9,0),4),INDEX(ฐาน!$A$4:$G$9,MATCH(I401,ฐาน!$A$4:$A$9,0),7),INDEX(ฐาน!$A$4:$G$9,MATCH(I401,ฐาน!$A$4:$A$9,0),4)),"")</f>
        <v/>
      </c>
      <c r="P401" s="312">
        <f>IF(M401&lt;&gt;ฐาน!$M$45,IF(L401&lt;&gt;"",($L401*$N401/100),0),0)</f>
        <v>0</v>
      </c>
      <c r="Q401" s="311">
        <f>IF(M401&lt;&gt;ฐาน!$M$45,IF(L401&lt;&gt;"",ROUNDUP(($L401*$N401/100),-1),0),0)</f>
        <v>0</v>
      </c>
      <c r="R401" s="311">
        <f t="shared" si="12"/>
        <v>0</v>
      </c>
      <c r="S401" s="313">
        <f t="shared" si="13"/>
        <v>0</v>
      </c>
      <c r="T401" s="314">
        <f>IF(M401&lt;&gt;ฐาน!$M$45,IF(S401&lt;&gt;"",S401+R401,0),0)</f>
        <v>0</v>
      </c>
      <c r="U401" s="311">
        <f>IF(M401&lt;&gt;ฐาน!$M$45,IF(S401=0,J401+T401,O401),J401)</f>
        <v>0</v>
      </c>
      <c r="V401" s="98"/>
    </row>
    <row r="402" spans="1:22" x14ac:dyDescent="0.35">
      <c r="A402" s="93">
        <v>394</v>
      </c>
      <c r="B402" s="84"/>
      <c r="C402" s="85"/>
      <c r="D402" s="91"/>
      <c r="E402" s="89"/>
      <c r="F402" s="88"/>
      <c r="G402" s="91"/>
      <c r="H402" s="91"/>
      <c r="I402" s="88"/>
      <c r="J402" s="94"/>
      <c r="K402" s="212"/>
      <c r="L402" s="308" t="str">
        <f>IF(K402&lt;&gt;"",INDEX(ฐาน!$J$4:$M$44,MATCH(INT(K402),ฐาน!$J$4:$J$44,0),2),"")</f>
        <v/>
      </c>
      <c r="M402" s="309" t="str">
        <f>IF(L402&lt;&gt;"",INDEX(ฐาน!$J$4:$M$45,MATCH(L402,ฐาน!$K$4:$K$45,0),4),"")</f>
        <v/>
      </c>
      <c r="N402" s="310" t="str">
        <f>IF(I402&lt;&gt;"",INDEX(ฐาน!$A$4:$F$9,MATCH(I402,ฐาน!$A$4:$A$9,0),IF(J402&gt;=INDEX(ฐาน!$A$4:$F$9,MATCH(I402,ฐาน!$A$4:$A$9,0),3),6,5)),"")</f>
        <v/>
      </c>
      <c r="O402" s="311" t="str">
        <f>IF(I402&lt;&gt;"",IF(J402&gt;=INDEX(ฐาน!$A$4:$G$9,MATCH(I402,ฐาน!$A$4:$A$9,0),4),INDEX(ฐาน!$A$4:$G$9,MATCH(I402,ฐาน!$A$4:$A$9,0),7),INDEX(ฐาน!$A$4:$G$9,MATCH(I402,ฐาน!$A$4:$A$9,0),4)),"")</f>
        <v/>
      </c>
      <c r="P402" s="312">
        <f>IF(M402&lt;&gt;ฐาน!$M$45,IF(L402&lt;&gt;"",($L402*$N402/100),0),0)</f>
        <v>0</v>
      </c>
      <c r="Q402" s="311">
        <f>IF(M402&lt;&gt;ฐาน!$M$45,IF(L402&lt;&gt;"",ROUNDUP(($L402*$N402/100),-1),0),0)</f>
        <v>0</v>
      </c>
      <c r="R402" s="311">
        <f t="shared" si="12"/>
        <v>0</v>
      </c>
      <c r="S402" s="313">
        <f t="shared" si="13"/>
        <v>0</v>
      </c>
      <c r="T402" s="314">
        <f>IF(M402&lt;&gt;ฐาน!$M$45,IF(S402&lt;&gt;"",S402+R402,0),0)</f>
        <v>0</v>
      </c>
      <c r="U402" s="311">
        <f>IF(M402&lt;&gt;ฐาน!$M$45,IF(S402=0,J402+T402,O402),J402)</f>
        <v>0</v>
      </c>
      <c r="V402" s="98"/>
    </row>
    <row r="403" spans="1:22" x14ac:dyDescent="0.35">
      <c r="A403" s="93">
        <v>395</v>
      </c>
      <c r="B403" s="84"/>
      <c r="C403" s="85"/>
      <c r="D403" s="91"/>
      <c r="E403" s="89"/>
      <c r="F403" s="88"/>
      <c r="G403" s="91"/>
      <c r="H403" s="91"/>
      <c r="I403" s="88"/>
      <c r="J403" s="92"/>
      <c r="K403" s="212"/>
      <c r="L403" s="308" t="str">
        <f>IF(K403&lt;&gt;"",INDEX(ฐาน!$J$4:$M$44,MATCH(INT(K403),ฐาน!$J$4:$J$44,0),2),"")</f>
        <v/>
      </c>
      <c r="M403" s="309" t="str">
        <f>IF(L403&lt;&gt;"",INDEX(ฐาน!$J$4:$M$45,MATCH(L403,ฐาน!$K$4:$K$45,0),4),"")</f>
        <v/>
      </c>
      <c r="N403" s="310" t="str">
        <f>IF(I403&lt;&gt;"",INDEX(ฐาน!$A$4:$F$9,MATCH(I403,ฐาน!$A$4:$A$9,0),IF(J403&gt;=INDEX(ฐาน!$A$4:$F$9,MATCH(I403,ฐาน!$A$4:$A$9,0),3),6,5)),"")</f>
        <v/>
      </c>
      <c r="O403" s="311" t="str">
        <f>IF(I403&lt;&gt;"",IF(J403&gt;=INDEX(ฐาน!$A$4:$G$9,MATCH(I403,ฐาน!$A$4:$A$9,0),4),INDEX(ฐาน!$A$4:$G$9,MATCH(I403,ฐาน!$A$4:$A$9,0),7),INDEX(ฐาน!$A$4:$G$9,MATCH(I403,ฐาน!$A$4:$A$9,0),4)),"")</f>
        <v/>
      </c>
      <c r="P403" s="312">
        <f>IF(M403&lt;&gt;ฐาน!$M$45,IF(L403&lt;&gt;"",($L403*$N403/100),0),0)</f>
        <v>0</v>
      </c>
      <c r="Q403" s="311">
        <f>IF(M403&lt;&gt;ฐาน!$M$45,IF(L403&lt;&gt;"",ROUNDUP(($L403*$N403/100),-1),0),0)</f>
        <v>0</v>
      </c>
      <c r="R403" s="311">
        <f t="shared" si="12"/>
        <v>0</v>
      </c>
      <c r="S403" s="313">
        <f t="shared" si="13"/>
        <v>0</v>
      </c>
      <c r="T403" s="314">
        <f>IF(M403&lt;&gt;ฐาน!$M$45,IF(S403&lt;&gt;"",S403+R403,0),0)</f>
        <v>0</v>
      </c>
      <c r="U403" s="311">
        <f>IF(M403&lt;&gt;ฐาน!$M$45,IF(S403=0,J403+T403,O403),J403)</f>
        <v>0</v>
      </c>
      <c r="V403" s="98"/>
    </row>
    <row r="404" spans="1:22" x14ac:dyDescent="0.35">
      <c r="A404" s="93">
        <v>396</v>
      </c>
      <c r="B404" s="84"/>
      <c r="C404" s="85"/>
      <c r="D404" s="91"/>
      <c r="E404" s="89"/>
      <c r="F404" s="88"/>
      <c r="G404" s="91"/>
      <c r="H404" s="91"/>
      <c r="I404" s="88"/>
      <c r="J404" s="94"/>
      <c r="K404" s="212"/>
      <c r="L404" s="308" t="str">
        <f>IF(K404&lt;&gt;"",INDEX(ฐาน!$J$4:$M$44,MATCH(INT(K404),ฐาน!$J$4:$J$44,0),2),"")</f>
        <v/>
      </c>
      <c r="M404" s="309" t="str">
        <f>IF(L404&lt;&gt;"",INDEX(ฐาน!$J$4:$M$45,MATCH(L404,ฐาน!$K$4:$K$45,0),4),"")</f>
        <v/>
      </c>
      <c r="N404" s="310" t="str">
        <f>IF(I404&lt;&gt;"",INDEX(ฐาน!$A$4:$F$9,MATCH(I404,ฐาน!$A$4:$A$9,0),IF(J404&gt;=INDEX(ฐาน!$A$4:$F$9,MATCH(I404,ฐาน!$A$4:$A$9,0),3),6,5)),"")</f>
        <v/>
      </c>
      <c r="O404" s="311" t="str">
        <f>IF(I404&lt;&gt;"",IF(J404&gt;=INDEX(ฐาน!$A$4:$G$9,MATCH(I404,ฐาน!$A$4:$A$9,0),4),INDEX(ฐาน!$A$4:$G$9,MATCH(I404,ฐาน!$A$4:$A$9,0),7),INDEX(ฐาน!$A$4:$G$9,MATCH(I404,ฐาน!$A$4:$A$9,0),4)),"")</f>
        <v/>
      </c>
      <c r="P404" s="312">
        <f>IF(M404&lt;&gt;ฐาน!$M$45,IF(L404&lt;&gt;"",($L404*$N404/100),0),0)</f>
        <v>0</v>
      </c>
      <c r="Q404" s="311">
        <f>IF(M404&lt;&gt;ฐาน!$M$45,IF(L404&lt;&gt;"",ROUNDUP(($L404*$N404/100),-1),0),0)</f>
        <v>0</v>
      </c>
      <c r="R404" s="311">
        <f t="shared" si="12"/>
        <v>0</v>
      </c>
      <c r="S404" s="313">
        <f t="shared" si="13"/>
        <v>0</v>
      </c>
      <c r="T404" s="314">
        <f>IF(M404&lt;&gt;ฐาน!$M$45,IF(S404&lt;&gt;"",S404+R404,0),0)</f>
        <v>0</v>
      </c>
      <c r="U404" s="311">
        <f>IF(M404&lt;&gt;ฐาน!$M$45,IF(S404=0,J404+T404,O404),J404)</f>
        <v>0</v>
      </c>
      <c r="V404" s="98"/>
    </row>
    <row r="405" spans="1:22" x14ac:dyDescent="0.35">
      <c r="A405" s="93">
        <v>397</v>
      </c>
      <c r="B405" s="84"/>
      <c r="C405" s="85"/>
      <c r="D405" s="91"/>
      <c r="E405" s="89"/>
      <c r="F405" s="88"/>
      <c r="G405" s="91"/>
      <c r="H405" s="91"/>
      <c r="I405" s="88"/>
      <c r="J405" s="92"/>
      <c r="K405" s="212"/>
      <c r="L405" s="308" t="str">
        <f>IF(K405&lt;&gt;"",INDEX(ฐาน!$J$4:$M$44,MATCH(INT(K405),ฐาน!$J$4:$J$44,0),2),"")</f>
        <v/>
      </c>
      <c r="M405" s="309" t="str">
        <f>IF(L405&lt;&gt;"",INDEX(ฐาน!$J$4:$M$45,MATCH(L405,ฐาน!$K$4:$K$45,0),4),"")</f>
        <v/>
      </c>
      <c r="N405" s="310" t="str">
        <f>IF(I405&lt;&gt;"",INDEX(ฐาน!$A$4:$F$9,MATCH(I405,ฐาน!$A$4:$A$9,0),IF(J405&gt;=INDEX(ฐาน!$A$4:$F$9,MATCH(I405,ฐาน!$A$4:$A$9,0),3),6,5)),"")</f>
        <v/>
      </c>
      <c r="O405" s="311" t="str">
        <f>IF(I405&lt;&gt;"",IF(J405&gt;=INDEX(ฐาน!$A$4:$G$9,MATCH(I405,ฐาน!$A$4:$A$9,0),4),INDEX(ฐาน!$A$4:$G$9,MATCH(I405,ฐาน!$A$4:$A$9,0),7),INDEX(ฐาน!$A$4:$G$9,MATCH(I405,ฐาน!$A$4:$A$9,0),4)),"")</f>
        <v/>
      </c>
      <c r="P405" s="312">
        <f>IF(M405&lt;&gt;ฐาน!$M$45,IF(L405&lt;&gt;"",($L405*$N405/100),0),0)</f>
        <v>0</v>
      </c>
      <c r="Q405" s="311">
        <f>IF(M405&lt;&gt;ฐาน!$M$45,IF(L405&lt;&gt;"",ROUNDUP(($L405*$N405/100),-1),0),0)</f>
        <v>0</v>
      </c>
      <c r="R405" s="311">
        <f t="shared" si="12"/>
        <v>0</v>
      </c>
      <c r="S405" s="313">
        <f t="shared" si="13"/>
        <v>0</v>
      </c>
      <c r="T405" s="314">
        <f>IF(M405&lt;&gt;ฐาน!$M$45,IF(S405&lt;&gt;"",S405+R405,0),0)</f>
        <v>0</v>
      </c>
      <c r="U405" s="311">
        <f>IF(M405&lt;&gt;ฐาน!$M$45,IF(S405=0,J405+T405,O405),J405)</f>
        <v>0</v>
      </c>
      <c r="V405" s="98"/>
    </row>
    <row r="406" spans="1:22" x14ac:dyDescent="0.35">
      <c r="A406" s="93">
        <v>398</v>
      </c>
      <c r="B406" s="84"/>
      <c r="C406" s="85"/>
      <c r="D406" s="91"/>
      <c r="E406" s="89"/>
      <c r="F406" s="88"/>
      <c r="G406" s="91"/>
      <c r="H406" s="91"/>
      <c r="I406" s="88"/>
      <c r="J406" s="94"/>
      <c r="K406" s="212"/>
      <c r="L406" s="308" t="str">
        <f>IF(K406&lt;&gt;"",INDEX(ฐาน!$J$4:$M$44,MATCH(INT(K406),ฐาน!$J$4:$J$44,0),2),"")</f>
        <v/>
      </c>
      <c r="M406" s="309" t="str">
        <f>IF(L406&lt;&gt;"",INDEX(ฐาน!$J$4:$M$45,MATCH(L406,ฐาน!$K$4:$K$45,0),4),"")</f>
        <v/>
      </c>
      <c r="N406" s="310" t="str">
        <f>IF(I406&lt;&gt;"",INDEX(ฐาน!$A$4:$F$9,MATCH(I406,ฐาน!$A$4:$A$9,0),IF(J406&gt;=INDEX(ฐาน!$A$4:$F$9,MATCH(I406,ฐาน!$A$4:$A$9,0),3),6,5)),"")</f>
        <v/>
      </c>
      <c r="O406" s="311" t="str">
        <f>IF(I406&lt;&gt;"",IF(J406&gt;=INDEX(ฐาน!$A$4:$G$9,MATCH(I406,ฐาน!$A$4:$A$9,0),4),INDEX(ฐาน!$A$4:$G$9,MATCH(I406,ฐาน!$A$4:$A$9,0),7),INDEX(ฐาน!$A$4:$G$9,MATCH(I406,ฐาน!$A$4:$A$9,0),4)),"")</f>
        <v/>
      </c>
      <c r="P406" s="312">
        <f>IF(M406&lt;&gt;ฐาน!$M$45,IF(L406&lt;&gt;"",($L406*$N406/100),0),0)</f>
        <v>0</v>
      </c>
      <c r="Q406" s="311">
        <f>IF(M406&lt;&gt;ฐาน!$M$45,IF(L406&lt;&gt;"",ROUNDUP(($L406*$N406/100),-1),0),0)</f>
        <v>0</v>
      </c>
      <c r="R406" s="311">
        <f t="shared" si="12"/>
        <v>0</v>
      </c>
      <c r="S406" s="313">
        <f t="shared" si="13"/>
        <v>0</v>
      </c>
      <c r="T406" s="314">
        <f>IF(M406&lt;&gt;ฐาน!$M$45,IF(S406&lt;&gt;"",S406+R406,0),0)</f>
        <v>0</v>
      </c>
      <c r="U406" s="311">
        <f>IF(M406&lt;&gt;ฐาน!$M$45,IF(S406=0,J406+T406,O406),J406)</f>
        <v>0</v>
      </c>
      <c r="V406" s="98"/>
    </row>
    <row r="407" spans="1:22" x14ac:dyDescent="0.35">
      <c r="A407" s="93">
        <v>399</v>
      </c>
      <c r="B407" s="84"/>
      <c r="C407" s="85"/>
      <c r="D407" s="91"/>
      <c r="E407" s="89"/>
      <c r="F407" s="88"/>
      <c r="G407" s="95"/>
      <c r="H407" s="91"/>
      <c r="I407" s="88"/>
      <c r="J407" s="94"/>
      <c r="K407" s="212"/>
      <c r="L407" s="308" t="str">
        <f>IF(K407&lt;&gt;"",INDEX(ฐาน!$J$4:$M$44,MATCH(INT(K407),ฐาน!$J$4:$J$44,0),2),"")</f>
        <v/>
      </c>
      <c r="M407" s="309" t="str">
        <f>IF(L407&lt;&gt;"",INDEX(ฐาน!$J$4:$M$45,MATCH(L407,ฐาน!$K$4:$K$45,0),4),"")</f>
        <v/>
      </c>
      <c r="N407" s="310" t="str">
        <f>IF(I407&lt;&gt;"",INDEX(ฐาน!$A$4:$F$9,MATCH(I407,ฐาน!$A$4:$A$9,0),IF(J407&gt;=INDEX(ฐาน!$A$4:$F$9,MATCH(I407,ฐาน!$A$4:$A$9,0),3),6,5)),"")</f>
        <v/>
      </c>
      <c r="O407" s="311" t="str">
        <f>IF(I407&lt;&gt;"",IF(J407&gt;=INDEX(ฐาน!$A$4:$G$9,MATCH(I407,ฐาน!$A$4:$A$9,0),4),INDEX(ฐาน!$A$4:$G$9,MATCH(I407,ฐาน!$A$4:$A$9,0),7),INDEX(ฐาน!$A$4:$G$9,MATCH(I407,ฐาน!$A$4:$A$9,0),4)),"")</f>
        <v/>
      </c>
      <c r="P407" s="312">
        <f>IF(M407&lt;&gt;ฐาน!$M$45,IF(L407&lt;&gt;"",($L407*$N407/100),0),0)</f>
        <v>0</v>
      </c>
      <c r="Q407" s="311">
        <f>IF(M407&lt;&gt;ฐาน!$M$45,IF(L407&lt;&gt;"",ROUNDUP(($L407*$N407/100),-1),0),0)</f>
        <v>0</v>
      </c>
      <c r="R407" s="311">
        <f t="shared" si="12"/>
        <v>0</v>
      </c>
      <c r="S407" s="313">
        <f t="shared" si="13"/>
        <v>0</v>
      </c>
      <c r="T407" s="314">
        <f>IF(M407&lt;&gt;ฐาน!$M$45,IF(S407&lt;&gt;"",S407+R407,0),0)</f>
        <v>0</v>
      </c>
      <c r="U407" s="311">
        <f>IF(M407&lt;&gt;ฐาน!$M$45,IF(S407=0,J407+T407,O407),J407)</f>
        <v>0</v>
      </c>
      <c r="V407" s="98"/>
    </row>
    <row r="408" spans="1:22" x14ac:dyDescent="0.35">
      <c r="A408" s="93">
        <v>400</v>
      </c>
      <c r="B408" s="84"/>
      <c r="C408" s="85"/>
      <c r="D408" s="91"/>
      <c r="E408" s="89"/>
      <c r="F408" s="88"/>
      <c r="G408" s="91"/>
      <c r="H408" s="91"/>
      <c r="I408" s="88"/>
      <c r="J408" s="94"/>
      <c r="K408" s="212"/>
      <c r="L408" s="308" t="str">
        <f>IF(K408&lt;&gt;"",INDEX(ฐาน!$J$4:$M$44,MATCH(INT(K408),ฐาน!$J$4:$J$44,0),2),"")</f>
        <v/>
      </c>
      <c r="M408" s="309" t="str">
        <f>IF(L408&lt;&gt;"",INDEX(ฐาน!$J$4:$M$45,MATCH(L408,ฐาน!$K$4:$K$45,0),4),"")</f>
        <v/>
      </c>
      <c r="N408" s="310" t="str">
        <f>IF(I408&lt;&gt;"",INDEX(ฐาน!$A$4:$F$9,MATCH(I408,ฐาน!$A$4:$A$9,0),IF(J408&gt;=INDEX(ฐาน!$A$4:$F$9,MATCH(I408,ฐาน!$A$4:$A$9,0),3),6,5)),"")</f>
        <v/>
      </c>
      <c r="O408" s="311" t="str">
        <f>IF(I408&lt;&gt;"",IF(J408&gt;=INDEX(ฐาน!$A$4:$G$9,MATCH(I408,ฐาน!$A$4:$A$9,0),4),INDEX(ฐาน!$A$4:$G$9,MATCH(I408,ฐาน!$A$4:$A$9,0),7),INDEX(ฐาน!$A$4:$G$9,MATCH(I408,ฐาน!$A$4:$A$9,0),4)),"")</f>
        <v/>
      </c>
      <c r="P408" s="312">
        <f>IF(M408&lt;&gt;ฐาน!$M$45,IF(L408&lt;&gt;"",($L408*$N408/100),0),0)</f>
        <v>0</v>
      </c>
      <c r="Q408" s="311">
        <f>IF(M408&lt;&gt;ฐาน!$M$45,IF(L408&lt;&gt;"",ROUNDUP(($L408*$N408/100),-1),0),0)</f>
        <v>0</v>
      </c>
      <c r="R408" s="311">
        <f t="shared" si="12"/>
        <v>0</v>
      </c>
      <c r="S408" s="313">
        <f t="shared" si="13"/>
        <v>0</v>
      </c>
      <c r="T408" s="314">
        <f>IF(M408&lt;&gt;ฐาน!$M$45,IF(S408&lt;&gt;"",S408+R408,0),0)</f>
        <v>0</v>
      </c>
      <c r="U408" s="311">
        <f>IF(M408&lt;&gt;ฐาน!$M$45,IF(S408=0,J408+T408,O408),J408)</f>
        <v>0</v>
      </c>
      <c r="V408" s="98"/>
    </row>
    <row r="409" spans="1:22" x14ac:dyDescent="0.35">
      <c r="A409" s="93">
        <v>401</v>
      </c>
      <c r="B409" s="84"/>
      <c r="C409" s="85"/>
      <c r="D409" s="91"/>
      <c r="E409" s="89"/>
      <c r="F409" s="88"/>
      <c r="G409" s="91"/>
      <c r="H409" s="91"/>
      <c r="I409" s="88"/>
      <c r="J409" s="92"/>
      <c r="K409" s="212"/>
      <c r="L409" s="308" t="str">
        <f>IF(K409&lt;&gt;"",INDEX(ฐาน!$J$4:$M$44,MATCH(INT(K409),ฐาน!$J$4:$J$44,0),2),"")</f>
        <v/>
      </c>
      <c r="M409" s="309" t="str">
        <f>IF(L409&lt;&gt;"",INDEX(ฐาน!$J$4:$M$45,MATCH(L409,ฐาน!$K$4:$K$45,0),4),"")</f>
        <v/>
      </c>
      <c r="N409" s="310" t="str">
        <f>IF(I409&lt;&gt;"",INDEX(ฐาน!$A$4:$F$9,MATCH(I409,ฐาน!$A$4:$A$9,0),IF(J409&gt;=INDEX(ฐาน!$A$4:$F$9,MATCH(I409,ฐาน!$A$4:$A$9,0),3),6,5)),"")</f>
        <v/>
      </c>
      <c r="O409" s="311" t="str">
        <f>IF(I409&lt;&gt;"",IF(J409&gt;=INDEX(ฐาน!$A$4:$G$9,MATCH(I409,ฐาน!$A$4:$A$9,0),4),INDEX(ฐาน!$A$4:$G$9,MATCH(I409,ฐาน!$A$4:$A$9,0),7),INDEX(ฐาน!$A$4:$G$9,MATCH(I409,ฐาน!$A$4:$A$9,0),4)),"")</f>
        <v/>
      </c>
      <c r="P409" s="312">
        <f>IF(M409&lt;&gt;ฐาน!$M$45,IF(L409&lt;&gt;"",($L409*$N409/100),0),0)</f>
        <v>0</v>
      </c>
      <c r="Q409" s="311">
        <f>IF(M409&lt;&gt;ฐาน!$M$45,IF(L409&lt;&gt;"",ROUNDUP(($L409*$N409/100),-1),0),0)</f>
        <v>0</v>
      </c>
      <c r="R409" s="311">
        <f t="shared" si="12"/>
        <v>0</v>
      </c>
      <c r="S409" s="313">
        <f t="shared" si="13"/>
        <v>0</v>
      </c>
      <c r="T409" s="314">
        <f>IF(M409&lt;&gt;ฐาน!$M$45,IF(S409&lt;&gt;"",S409+R409,0),0)</f>
        <v>0</v>
      </c>
      <c r="U409" s="311">
        <f>IF(M409&lt;&gt;ฐาน!$M$45,IF(S409=0,J409+T409,O409),J409)</f>
        <v>0</v>
      </c>
      <c r="V409" s="98"/>
    </row>
    <row r="410" spans="1:22" x14ac:dyDescent="0.35">
      <c r="A410" s="93">
        <v>402</v>
      </c>
      <c r="B410" s="84"/>
      <c r="C410" s="96"/>
      <c r="D410" s="91"/>
      <c r="E410" s="89"/>
      <c r="F410" s="88"/>
      <c r="G410" s="91"/>
      <c r="H410" s="91"/>
      <c r="I410" s="88"/>
      <c r="J410" s="94"/>
      <c r="K410" s="212"/>
      <c r="L410" s="308" t="str">
        <f>IF(K410&lt;&gt;"",INDEX(ฐาน!$J$4:$M$44,MATCH(INT(K410),ฐาน!$J$4:$J$44,0),2),"")</f>
        <v/>
      </c>
      <c r="M410" s="309" t="str">
        <f>IF(L410&lt;&gt;"",INDEX(ฐาน!$J$4:$M$45,MATCH(L410,ฐาน!$K$4:$K$45,0),4),"")</f>
        <v/>
      </c>
      <c r="N410" s="310" t="str">
        <f>IF(I410&lt;&gt;"",INDEX(ฐาน!$A$4:$F$9,MATCH(I410,ฐาน!$A$4:$A$9,0),IF(J410&gt;=INDEX(ฐาน!$A$4:$F$9,MATCH(I410,ฐาน!$A$4:$A$9,0),3),6,5)),"")</f>
        <v/>
      </c>
      <c r="O410" s="311" t="str">
        <f>IF(I410&lt;&gt;"",IF(J410&gt;=INDEX(ฐาน!$A$4:$G$9,MATCH(I410,ฐาน!$A$4:$A$9,0),4),INDEX(ฐาน!$A$4:$G$9,MATCH(I410,ฐาน!$A$4:$A$9,0),7),INDEX(ฐาน!$A$4:$G$9,MATCH(I410,ฐาน!$A$4:$A$9,0),4)),"")</f>
        <v/>
      </c>
      <c r="P410" s="312">
        <f>IF(M410&lt;&gt;ฐาน!$M$45,IF(L410&lt;&gt;"",($L410*$N410/100),0),0)</f>
        <v>0</v>
      </c>
      <c r="Q410" s="311">
        <f>IF(M410&lt;&gt;ฐาน!$M$45,IF(L410&lt;&gt;"",ROUNDUP(($L410*$N410/100),-1),0),0)</f>
        <v>0</v>
      </c>
      <c r="R410" s="311">
        <f t="shared" si="12"/>
        <v>0</v>
      </c>
      <c r="S410" s="313">
        <f t="shared" si="13"/>
        <v>0</v>
      </c>
      <c r="T410" s="314">
        <f>IF(M410&lt;&gt;ฐาน!$M$45,IF(S410&lt;&gt;"",S410+R410,0),0)</f>
        <v>0</v>
      </c>
      <c r="U410" s="311">
        <f>IF(M410&lt;&gt;ฐาน!$M$45,IF(S410=0,J410+T410,O410),J410)</f>
        <v>0</v>
      </c>
      <c r="V410" s="98"/>
    </row>
    <row r="411" spans="1:22" x14ac:dyDescent="0.35">
      <c r="A411" s="93">
        <v>403</v>
      </c>
      <c r="B411" s="84"/>
      <c r="C411" s="85"/>
      <c r="D411" s="91"/>
      <c r="E411" s="89"/>
      <c r="F411" s="88"/>
      <c r="G411" s="91"/>
      <c r="H411" s="91"/>
      <c r="I411" s="88"/>
      <c r="J411" s="94"/>
      <c r="K411" s="212"/>
      <c r="L411" s="308" t="str">
        <f>IF(K411&lt;&gt;"",INDEX(ฐาน!$J$4:$M$44,MATCH(INT(K411),ฐาน!$J$4:$J$44,0),2),"")</f>
        <v/>
      </c>
      <c r="M411" s="309" t="str">
        <f>IF(L411&lt;&gt;"",INDEX(ฐาน!$J$4:$M$45,MATCH(L411,ฐาน!$K$4:$K$45,0),4),"")</f>
        <v/>
      </c>
      <c r="N411" s="310" t="str">
        <f>IF(I411&lt;&gt;"",INDEX(ฐาน!$A$4:$F$9,MATCH(I411,ฐาน!$A$4:$A$9,0),IF(J411&gt;=INDEX(ฐาน!$A$4:$F$9,MATCH(I411,ฐาน!$A$4:$A$9,0),3),6,5)),"")</f>
        <v/>
      </c>
      <c r="O411" s="311" t="str">
        <f>IF(I411&lt;&gt;"",IF(J411&gt;=INDEX(ฐาน!$A$4:$G$9,MATCH(I411,ฐาน!$A$4:$A$9,0),4),INDEX(ฐาน!$A$4:$G$9,MATCH(I411,ฐาน!$A$4:$A$9,0),7),INDEX(ฐาน!$A$4:$G$9,MATCH(I411,ฐาน!$A$4:$A$9,0),4)),"")</f>
        <v/>
      </c>
      <c r="P411" s="312">
        <f>IF(M411&lt;&gt;ฐาน!$M$45,IF(L411&lt;&gt;"",($L411*$N411/100),0),0)</f>
        <v>0</v>
      </c>
      <c r="Q411" s="311">
        <f>IF(M411&lt;&gt;ฐาน!$M$45,IF(L411&lt;&gt;"",ROUNDUP(($L411*$N411/100),-1),0),0)</f>
        <v>0</v>
      </c>
      <c r="R411" s="311">
        <f t="shared" si="12"/>
        <v>0</v>
      </c>
      <c r="S411" s="313">
        <f t="shared" si="13"/>
        <v>0</v>
      </c>
      <c r="T411" s="314">
        <f>IF(M411&lt;&gt;ฐาน!$M$45,IF(S411&lt;&gt;"",S411+R411,0),0)</f>
        <v>0</v>
      </c>
      <c r="U411" s="311">
        <f>IF(M411&lt;&gt;ฐาน!$M$45,IF(S411=0,J411+T411,O411),J411)</f>
        <v>0</v>
      </c>
      <c r="V411" s="98"/>
    </row>
    <row r="412" spans="1:22" x14ac:dyDescent="0.35">
      <c r="A412" s="93">
        <v>404</v>
      </c>
      <c r="B412" s="84"/>
      <c r="C412" s="85"/>
      <c r="D412" s="91"/>
      <c r="E412" s="89"/>
      <c r="F412" s="88"/>
      <c r="G412" s="91"/>
      <c r="H412" s="91"/>
      <c r="I412" s="88"/>
      <c r="J412" s="92"/>
      <c r="K412" s="212"/>
      <c r="L412" s="308" t="str">
        <f>IF(K412&lt;&gt;"",INDEX(ฐาน!$J$4:$M$44,MATCH(INT(K412),ฐาน!$J$4:$J$44,0),2),"")</f>
        <v/>
      </c>
      <c r="M412" s="309" t="str">
        <f>IF(L412&lt;&gt;"",INDEX(ฐาน!$J$4:$M$45,MATCH(L412,ฐาน!$K$4:$K$45,0),4),"")</f>
        <v/>
      </c>
      <c r="N412" s="310" t="str">
        <f>IF(I412&lt;&gt;"",INDEX(ฐาน!$A$4:$F$9,MATCH(I412,ฐาน!$A$4:$A$9,0),IF(J412&gt;=INDEX(ฐาน!$A$4:$F$9,MATCH(I412,ฐาน!$A$4:$A$9,0),3),6,5)),"")</f>
        <v/>
      </c>
      <c r="O412" s="311" t="str">
        <f>IF(I412&lt;&gt;"",IF(J412&gt;=INDEX(ฐาน!$A$4:$G$9,MATCH(I412,ฐาน!$A$4:$A$9,0),4),INDEX(ฐาน!$A$4:$G$9,MATCH(I412,ฐาน!$A$4:$A$9,0),7),INDEX(ฐาน!$A$4:$G$9,MATCH(I412,ฐาน!$A$4:$A$9,0),4)),"")</f>
        <v/>
      </c>
      <c r="P412" s="312">
        <f>IF(M412&lt;&gt;ฐาน!$M$45,IF(L412&lt;&gt;"",($L412*$N412/100),0),0)</f>
        <v>0</v>
      </c>
      <c r="Q412" s="311">
        <f>IF(M412&lt;&gt;ฐาน!$M$45,IF(L412&lt;&gt;"",ROUNDUP(($L412*$N412/100),-1),0),0)</f>
        <v>0</v>
      </c>
      <c r="R412" s="311">
        <f t="shared" si="12"/>
        <v>0</v>
      </c>
      <c r="S412" s="313">
        <f t="shared" si="13"/>
        <v>0</v>
      </c>
      <c r="T412" s="314">
        <f>IF(M412&lt;&gt;ฐาน!$M$45,IF(S412&lt;&gt;"",S412+R412,0),0)</f>
        <v>0</v>
      </c>
      <c r="U412" s="311">
        <f>IF(M412&lt;&gt;ฐาน!$M$45,IF(S412=0,J412+T412,O412),J412)</f>
        <v>0</v>
      </c>
      <c r="V412" s="98"/>
    </row>
    <row r="413" spans="1:22" x14ac:dyDescent="0.35">
      <c r="A413" s="93">
        <v>405</v>
      </c>
      <c r="B413" s="84"/>
      <c r="C413" s="85"/>
      <c r="D413" s="91"/>
      <c r="E413" s="89"/>
      <c r="F413" s="88"/>
      <c r="G413" s="91"/>
      <c r="H413" s="91"/>
      <c r="I413" s="88"/>
      <c r="J413" s="92"/>
      <c r="K413" s="212"/>
      <c r="L413" s="308" t="str">
        <f>IF(K413&lt;&gt;"",INDEX(ฐาน!$J$4:$M$44,MATCH(INT(K413),ฐาน!$J$4:$J$44,0),2),"")</f>
        <v/>
      </c>
      <c r="M413" s="309" t="str">
        <f>IF(L413&lt;&gt;"",INDEX(ฐาน!$J$4:$M$45,MATCH(L413,ฐาน!$K$4:$K$45,0),4),"")</f>
        <v/>
      </c>
      <c r="N413" s="310" t="str">
        <f>IF(I413&lt;&gt;"",INDEX(ฐาน!$A$4:$F$9,MATCH(I413,ฐาน!$A$4:$A$9,0),IF(J413&gt;=INDEX(ฐาน!$A$4:$F$9,MATCH(I413,ฐาน!$A$4:$A$9,0),3),6,5)),"")</f>
        <v/>
      </c>
      <c r="O413" s="311" t="str">
        <f>IF(I413&lt;&gt;"",IF(J413&gt;=INDEX(ฐาน!$A$4:$G$9,MATCH(I413,ฐาน!$A$4:$A$9,0),4),INDEX(ฐาน!$A$4:$G$9,MATCH(I413,ฐาน!$A$4:$A$9,0),7),INDEX(ฐาน!$A$4:$G$9,MATCH(I413,ฐาน!$A$4:$A$9,0),4)),"")</f>
        <v/>
      </c>
      <c r="P413" s="312">
        <f>IF(M413&lt;&gt;ฐาน!$M$45,IF(L413&lt;&gt;"",($L413*$N413/100),0),0)</f>
        <v>0</v>
      </c>
      <c r="Q413" s="311">
        <f>IF(M413&lt;&gt;ฐาน!$M$45,IF(L413&lt;&gt;"",ROUNDUP(($L413*$N413/100),-1),0),0)</f>
        <v>0</v>
      </c>
      <c r="R413" s="311">
        <f t="shared" si="12"/>
        <v>0</v>
      </c>
      <c r="S413" s="313">
        <f t="shared" si="13"/>
        <v>0</v>
      </c>
      <c r="T413" s="314">
        <f>IF(M413&lt;&gt;ฐาน!$M$45,IF(S413&lt;&gt;"",S413+R413,0),0)</f>
        <v>0</v>
      </c>
      <c r="U413" s="311">
        <f>IF(M413&lt;&gt;ฐาน!$M$45,IF(S413=0,J413+T413,O413),J413)</f>
        <v>0</v>
      </c>
      <c r="V413" s="98"/>
    </row>
    <row r="414" spans="1:22" x14ac:dyDescent="0.35">
      <c r="A414" s="93">
        <v>406</v>
      </c>
      <c r="B414" s="84"/>
      <c r="C414" s="85"/>
      <c r="D414" s="91"/>
      <c r="E414" s="89"/>
      <c r="F414" s="88"/>
      <c r="G414" s="91"/>
      <c r="H414" s="91"/>
      <c r="I414" s="88"/>
      <c r="J414" s="92"/>
      <c r="K414" s="212"/>
      <c r="L414" s="308" t="str">
        <f>IF(K414&lt;&gt;"",INDEX(ฐาน!$J$4:$M$44,MATCH(INT(K414),ฐาน!$J$4:$J$44,0),2),"")</f>
        <v/>
      </c>
      <c r="M414" s="309" t="str">
        <f>IF(L414&lt;&gt;"",INDEX(ฐาน!$J$4:$M$45,MATCH(L414,ฐาน!$K$4:$K$45,0),4),"")</f>
        <v/>
      </c>
      <c r="N414" s="310" t="str">
        <f>IF(I414&lt;&gt;"",INDEX(ฐาน!$A$4:$F$9,MATCH(I414,ฐาน!$A$4:$A$9,0),IF(J414&gt;=INDEX(ฐาน!$A$4:$F$9,MATCH(I414,ฐาน!$A$4:$A$9,0),3),6,5)),"")</f>
        <v/>
      </c>
      <c r="O414" s="311" t="str">
        <f>IF(I414&lt;&gt;"",IF(J414&gt;=INDEX(ฐาน!$A$4:$G$9,MATCH(I414,ฐาน!$A$4:$A$9,0),4),INDEX(ฐาน!$A$4:$G$9,MATCH(I414,ฐาน!$A$4:$A$9,0),7),INDEX(ฐาน!$A$4:$G$9,MATCH(I414,ฐาน!$A$4:$A$9,0),4)),"")</f>
        <v/>
      </c>
      <c r="P414" s="312">
        <f>IF(M414&lt;&gt;ฐาน!$M$45,IF(L414&lt;&gt;"",($L414*$N414/100),0),0)</f>
        <v>0</v>
      </c>
      <c r="Q414" s="311">
        <f>IF(M414&lt;&gt;ฐาน!$M$45,IF(L414&lt;&gt;"",ROUNDUP(($L414*$N414/100),-1),0),0)</f>
        <v>0</v>
      </c>
      <c r="R414" s="311">
        <f t="shared" si="12"/>
        <v>0</v>
      </c>
      <c r="S414" s="313">
        <f t="shared" si="13"/>
        <v>0</v>
      </c>
      <c r="T414" s="314">
        <f>IF(M414&lt;&gt;ฐาน!$M$45,IF(S414&lt;&gt;"",S414+R414,0),0)</f>
        <v>0</v>
      </c>
      <c r="U414" s="311">
        <f>IF(M414&lt;&gt;ฐาน!$M$45,IF(S414=0,J414+T414,O414),J414)</f>
        <v>0</v>
      </c>
      <c r="V414" s="98"/>
    </row>
    <row r="415" spans="1:22" x14ac:dyDescent="0.35">
      <c r="A415" s="93">
        <v>407</v>
      </c>
      <c r="B415" s="84"/>
      <c r="C415" s="85"/>
      <c r="D415" s="91"/>
      <c r="E415" s="89"/>
      <c r="F415" s="88"/>
      <c r="G415" s="91"/>
      <c r="H415" s="91"/>
      <c r="I415" s="88"/>
      <c r="J415" s="94"/>
      <c r="K415" s="212"/>
      <c r="L415" s="308" t="str">
        <f>IF(K415&lt;&gt;"",INDEX(ฐาน!$J$4:$M$44,MATCH(INT(K415),ฐาน!$J$4:$J$44,0),2),"")</f>
        <v/>
      </c>
      <c r="M415" s="309" t="str">
        <f>IF(L415&lt;&gt;"",INDEX(ฐาน!$J$4:$M$45,MATCH(L415,ฐาน!$K$4:$K$45,0),4),"")</f>
        <v/>
      </c>
      <c r="N415" s="310" t="str">
        <f>IF(I415&lt;&gt;"",INDEX(ฐาน!$A$4:$F$9,MATCH(I415,ฐาน!$A$4:$A$9,0),IF(J415&gt;=INDEX(ฐาน!$A$4:$F$9,MATCH(I415,ฐาน!$A$4:$A$9,0),3),6,5)),"")</f>
        <v/>
      </c>
      <c r="O415" s="311" t="str">
        <f>IF(I415&lt;&gt;"",IF(J415&gt;=INDEX(ฐาน!$A$4:$G$9,MATCH(I415,ฐาน!$A$4:$A$9,0),4),INDEX(ฐาน!$A$4:$G$9,MATCH(I415,ฐาน!$A$4:$A$9,0),7),INDEX(ฐาน!$A$4:$G$9,MATCH(I415,ฐาน!$A$4:$A$9,0),4)),"")</f>
        <v/>
      </c>
      <c r="P415" s="312">
        <f>IF(M415&lt;&gt;ฐาน!$M$45,IF(L415&lt;&gt;"",($L415*$N415/100),0),0)</f>
        <v>0</v>
      </c>
      <c r="Q415" s="311">
        <f>IF(M415&lt;&gt;ฐาน!$M$45,IF(L415&lt;&gt;"",ROUNDUP(($L415*$N415/100),-1),0),0)</f>
        <v>0</v>
      </c>
      <c r="R415" s="311">
        <f t="shared" si="12"/>
        <v>0</v>
      </c>
      <c r="S415" s="313">
        <f t="shared" si="13"/>
        <v>0</v>
      </c>
      <c r="T415" s="314">
        <f>IF(M415&lt;&gt;ฐาน!$M$45,IF(S415&lt;&gt;"",S415+R415,0),0)</f>
        <v>0</v>
      </c>
      <c r="U415" s="311">
        <f>IF(M415&lt;&gt;ฐาน!$M$45,IF(S415=0,J415+T415,O415),J415)</f>
        <v>0</v>
      </c>
      <c r="V415" s="98"/>
    </row>
    <row r="416" spans="1:22" x14ac:dyDescent="0.35">
      <c r="A416" s="93">
        <v>408</v>
      </c>
      <c r="B416" s="84"/>
      <c r="C416" s="85"/>
      <c r="D416" s="91"/>
      <c r="E416" s="89"/>
      <c r="F416" s="88"/>
      <c r="G416" s="91"/>
      <c r="H416" s="91"/>
      <c r="I416" s="88"/>
      <c r="J416" s="92"/>
      <c r="K416" s="212"/>
      <c r="L416" s="308" t="str">
        <f>IF(K416&lt;&gt;"",INDEX(ฐาน!$J$4:$M$44,MATCH(INT(K416),ฐาน!$J$4:$J$44,0),2),"")</f>
        <v/>
      </c>
      <c r="M416" s="309" t="str">
        <f>IF(L416&lt;&gt;"",INDEX(ฐาน!$J$4:$M$45,MATCH(L416,ฐาน!$K$4:$K$45,0),4),"")</f>
        <v/>
      </c>
      <c r="N416" s="310" t="str">
        <f>IF(I416&lt;&gt;"",INDEX(ฐาน!$A$4:$F$9,MATCH(I416,ฐาน!$A$4:$A$9,0),IF(J416&gt;=INDEX(ฐาน!$A$4:$F$9,MATCH(I416,ฐาน!$A$4:$A$9,0),3),6,5)),"")</f>
        <v/>
      </c>
      <c r="O416" s="311" t="str">
        <f>IF(I416&lt;&gt;"",IF(J416&gt;=INDEX(ฐาน!$A$4:$G$9,MATCH(I416,ฐาน!$A$4:$A$9,0),4),INDEX(ฐาน!$A$4:$G$9,MATCH(I416,ฐาน!$A$4:$A$9,0),7),INDEX(ฐาน!$A$4:$G$9,MATCH(I416,ฐาน!$A$4:$A$9,0),4)),"")</f>
        <v/>
      </c>
      <c r="P416" s="312">
        <f>IF(M416&lt;&gt;ฐาน!$M$45,IF(L416&lt;&gt;"",($L416*$N416/100),0),0)</f>
        <v>0</v>
      </c>
      <c r="Q416" s="311">
        <f>IF(M416&lt;&gt;ฐาน!$M$45,IF(L416&lt;&gt;"",ROUNDUP(($L416*$N416/100),-1),0),0)</f>
        <v>0</v>
      </c>
      <c r="R416" s="311">
        <f t="shared" si="12"/>
        <v>0</v>
      </c>
      <c r="S416" s="313">
        <f t="shared" si="13"/>
        <v>0</v>
      </c>
      <c r="T416" s="314">
        <f>IF(M416&lt;&gt;ฐาน!$M$45,IF(S416&lt;&gt;"",S416+R416,0),0)</f>
        <v>0</v>
      </c>
      <c r="U416" s="311">
        <f>IF(M416&lt;&gt;ฐาน!$M$45,IF(S416=0,J416+T416,O416),J416)</f>
        <v>0</v>
      </c>
      <c r="V416" s="98"/>
    </row>
    <row r="417" spans="1:22" x14ac:dyDescent="0.35">
      <c r="A417" s="93">
        <v>409</v>
      </c>
      <c r="B417" s="84"/>
      <c r="C417" s="85"/>
      <c r="D417" s="91"/>
      <c r="E417" s="89"/>
      <c r="F417" s="88"/>
      <c r="G417" s="91"/>
      <c r="H417" s="91"/>
      <c r="I417" s="88"/>
      <c r="J417" s="92"/>
      <c r="K417" s="212"/>
      <c r="L417" s="308" t="str">
        <f>IF(K417&lt;&gt;"",INDEX(ฐาน!$J$4:$M$44,MATCH(INT(K417),ฐาน!$J$4:$J$44,0),2),"")</f>
        <v/>
      </c>
      <c r="M417" s="309" t="str">
        <f>IF(L417&lt;&gt;"",INDEX(ฐาน!$J$4:$M$45,MATCH(L417,ฐาน!$K$4:$K$45,0),4),"")</f>
        <v/>
      </c>
      <c r="N417" s="310" t="str">
        <f>IF(I417&lt;&gt;"",INDEX(ฐาน!$A$4:$F$9,MATCH(I417,ฐาน!$A$4:$A$9,0),IF(J417&gt;=INDEX(ฐาน!$A$4:$F$9,MATCH(I417,ฐาน!$A$4:$A$9,0),3),6,5)),"")</f>
        <v/>
      </c>
      <c r="O417" s="311" t="str">
        <f>IF(I417&lt;&gt;"",IF(J417&gt;=INDEX(ฐาน!$A$4:$G$9,MATCH(I417,ฐาน!$A$4:$A$9,0),4),INDEX(ฐาน!$A$4:$G$9,MATCH(I417,ฐาน!$A$4:$A$9,0),7),INDEX(ฐาน!$A$4:$G$9,MATCH(I417,ฐาน!$A$4:$A$9,0),4)),"")</f>
        <v/>
      </c>
      <c r="P417" s="312">
        <f>IF(M417&lt;&gt;ฐาน!$M$45,IF(L417&lt;&gt;"",($L417*$N417/100),0),0)</f>
        <v>0</v>
      </c>
      <c r="Q417" s="311">
        <f>IF(M417&lt;&gt;ฐาน!$M$45,IF(L417&lt;&gt;"",ROUNDUP(($L417*$N417/100),-1),0),0)</f>
        <v>0</v>
      </c>
      <c r="R417" s="311">
        <f t="shared" si="12"/>
        <v>0</v>
      </c>
      <c r="S417" s="313">
        <f t="shared" si="13"/>
        <v>0</v>
      </c>
      <c r="T417" s="314">
        <f>IF(M417&lt;&gt;ฐาน!$M$45,IF(S417&lt;&gt;"",S417+R417,0),0)</f>
        <v>0</v>
      </c>
      <c r="U417" s="311">
        <f>IF(M417&lt;&gt;ฐาน!$M$45,IF(S417=0,J417+T417,O417),J417)</f>
        <v>0</v>
      </c>
      <c r="V417" s="98"/>
    </row>
    <row r="418" spans="1:22" x14ac:dyDescent="0.35">
      <c r="A418" s="93">
        <v>410</v>
      </c>
      <c r="B418" s="84"/>
      <c r="C418" s="85"/>
      <c r="D418" s="91"/>
      <c r="E418" s="89"/>
      <c r="F418" s="88"/>
      <c r="G418" s="91"/>
      <c r="H418" s="91"/>
      <c r="I418" s="88"/>
      <c r="J418" s="94"/>
      <c r="K418" s="212"/>
      <c r="L418" s="308" t="str">
        <f>IF(K418&lt;&gt;"",INDEX(ฐาน!$J$4:$M$44,MATCH(INT(K418),ฐาน!$J$4:$J$44,0),2),"")</f>
        <v/>
      </c>
      <c r="M418" s="309" t="str">
        <f>IF(L418&lt;&gt;"",INDEX(ฐาน!$J$4:$M$45,MATCH(L418,ฐาน!$K$4:$K$45,0),4),"")</f>
        <v/>
      </c>
      <c r="N418" s="310" t="str">
        <f>IF(I418&lt;&gt;"",INDEX(ฐาน!$A$4:$F$9,MATCH(I418,ฐาน!$A$4:$A$9,0),IF(J418&gt;=INDEX(ฐาน!$A$4:$F$9,MATCH(I418,ฐาน!$A$4:$A$9,0),3),6,5)),"")</f>
        <v/>
      </c>
      <c r="O418" s="311" t="str">
        <f>IF(I418&lt;&gt;"",IF(J418&gt;=INDEX(ฐาน!$A$4:$G$9,MATCH(I418,ฐาน!$A$4:$A$9,0),4),INDEX(ฐาน!$A$4:$G$9,MATCH(I418,ฐาน!$A$4:$A$9,0),7),INDEX(ฐาน!$A$4:$G$9,MATCH(I418,ฐาน!$A$4:$A$9,0),4)),"")</f>
        <v/>
      </c>
      <c r="P418" s="312">
        <f>IF(M418&lt;&gt;ฐาน!$M$45,IF(L418&lt;&gt;"",($L418*$N418/100),0),0)</f>
        <v>0</v>
      </c>
      <c r="Q418" s="311">
        <f>IF(M418&lt;&gt;ฐาน!$M$45,IF(L418&lt;&gt;"",ROUNDUP(($L418*$N418/100),-1),0),0)</f>
        <v>0</v>
      </c>
      <c r="R418" s="311">
        <f t="shared" si="12"/>
        <v>0</v>
      </c>
      <c r="S418" s="313">
        <f t="shared" si="13"/>
        <v>0</v>
      </c>
      <c r="T418" s="314">
        <f>IF(M418&lt;&gt;ฐาน!$M$45,IF(S418&lt;&gt;"",S418+R418,0),0)</f>
        <v>0</v>
      </c>
      <c r="U418" s="311">
        <f>IF(M418&lt;&gt;ฐาน!$M$45,IF(S418=0,J418+T418,O418),J418)</f>
        <v>0</v>
      </c>
      <c r="V418" s="98"/>
    </row>
    <row r="419" spans="1:22" x14ac:dyDescent="0.35">
      <c r="A419" s="93">
        <v>411</v>
      </c>
      <c r="B419" s="84"/>
      <c r="C419" s="85"/>
      <c r="D419" s="91"/>
      <c r="E419" s="89"/>
      <c r="F419" s="88"/>
      <c r="G419" s="91"/>
      <c r="H419" s="91"/>
      <c r="I419" s="88"/>
      <c r="J419" s="92"/>
      <c r="K419" s="212"/>
      <c r="L419" s="308" t="str">
        <f>IF(K419&lt;&gt;"",INDEX(ฐาน!$J$4:$M$44,MATCH(INT(K419),ฐาน!$J$4:$J$44,0),2),"")</f>
        <v/>
      </c>
      <c r="M419" s="309" t="str">
        <f>IF(L419&lt;&gt;"",INDEX(ฐาน!$J$4:$M$45,MATCH(L419,ฐาน!$K$4:$K$45,0),4),"")</f>
        <v/>
      </c>
      <c r="N419" s="310" t="str">
        <f>IF(I419&lt;&gt;"",INDEX(ฐาน!$A$4:$F$9,MATCH(I419,ฐาน!$A$4:$A$9,0),IF(J419&gt;=INDEX(ฐาน!$A$4:$F$9,MATCH(I419,ฐาน!$A$4:$A$9,0),3),6,5)),"")</f>
        <v/>
      </c>
      <c r="O419" s="311" t="str">
        <f>IF(I419&lt;&gt;"",IF(J419&gt;=INDEX(ฐาน!$A$4:$G$9,MATCH(I419,ฐาน!$A$4:$A$9,0),4),INDEX(ฐาน!$A$4:$G$9,MATCH(I419,ฐาน!$A$4:$A$9,0),7),INDEX(ฐาน!$A$4:$G$9,MATCH(I419,ฐาน!$A$4:$A$9,0),4)),"")</f>
        <v/>
      </c>
      <c r="P419" s="312">
        <f>IF(M419&lt;&gt;ฐาน!$M$45,IF(L419&lt;&gt;"",($L419*$N419/100),0),0)</f>
        <v>0</v>
      </c>
      <c r="Q419" s="311">
        <f>IF(M419&lt;&gt;ฐาน!$M$45,IF(L419&lt;&gt;"",ROUNDUP(($L419*$N419/100),-1),0),0)</f>
        <v>0</v>
      </c>
      <c r="R419" s="311">
        <f t="shared" si="12"/>
        <v>0</v>
      </c>
      <c r="S419" s="313">
        <f t="shared" si="13"/>
        <v>0</v>
      </c>
      <c r="T419" s="314">
        <f>IF(M419&lt;&gt;ฐาน!$M$45,IF(S419&lt;&gt;"",S419+R419,0),0)</f>
        <v>0</v>
      </c>
      <c r="U419" s="311">
        <f>IF(M419&lt;&gt;ฐาน!$M$45,IF(S419=0,J419+T419,O419),J419)</f>
        <v>0</v>
      </c>
      <c r="V419" s="98"/>
    </row>
    <row r="420" spans="1:22" x14ac:dyDescent="0.35">
      <c r="A420" s="93">
        <v>412</v>
      </c>
      <c r="B420" s="84"/>
      <c r="C420" s="85"/>
      <c r="D420" s="91"/>
      <c r="E420" s="89"/>
      <c r="F420" s="88"/>
      <c r="G420" s="91"/>
      <c r="H420" s="91"/>
      <c r="I420" s="88"/>
      <c r="J420" s="92"/>
      <c r="K420" s="212"/>
      <c r="L420" s="308" t="str">
        <f>IF(K420&lt;&gt;"",INDEX(ฐาน!$J$4:$M$44,MATCH(INT(K420),ฐาน!$J$4:$J$44,0),2),"")</f>
        <v/>
      </c>
      <c r="M420" s="309" t="str">
        <f>IF(L420&lt;&gt;"",INDEX(ฐาน!$J$4:$M$45,MATCH(L420,ฐาน!$K$4:$K$45,0),4),"")</f>
        <v/>
      </c>
      <c r="N420" s="310" t="str">
        <f>IF(I420&lt;&gt;"",INDEX(ฐาน!$A$4:$F$9,MATCH(I420,ฐาน!$A$4:$A$9,0),IF(J420&gt;=INDEX(ฐาน!$A$4:$F$9,MATCH(I420,ฐาน!$A$4:$A$9,0),3),6,5)),"")</f>
        <v/>
      </c>
      <c r="O420" s="311" t="str">
        <f>IF(I420&lt;&gt;"",IF(J420&gt;=INDEX(ฐาน!$A$4:$G$9,MATCH(I420,ฐาน!$A$4:$A$9,0),4),INDEX(ฐาน!$A$4:$G$9,MATCH(I420,ฐาน!$A$4:$A$9,0),7),INDEX(ฐาน!$A$4:$G$9,MATCH(I420,ฐาน!$A$4:$A$9,0),4)),"")</f>
        <v/>
      </c>
      <c r="P420" s="312">
        <f>IF(M420&lt;&gt;ฐาน!$M$45,IF(L420&lt;&gt;"",($L420*$N420/100),0),0)</f>
        <v>0</v>
      </c>
      <c r="Q420" s="311">
        <f>IF(M420&lt;&gt;ฐาน!$M$45,IF(L420&lt;&gt;"",ROUNDUP(($L420*$N420/100),-1),0),0)</f>
        <v>0</v>
      </c>
      <c r="R420" s="311">
        <f t="shared" si="12"/>
        <v>0</v>
      </c>
      <c r="S420" s="313">
        <f t="shared" si="13"/>
        <v>0</v>
      </c>
      <c r="T420" s="314">
        <f>IF(M420&lt;&gt;ฐาน!$M$45,IF(S420&lt;&gt;"",S420+R420,0),0)</f>
        <v>0</v>
      </c>
      <c r="U420" s="311">
        <f>IF(M420&lt;&gt;ฐาน!$M$45,IF(S420=0,J420+T420,O420),J420)</f>
        <v>0</v>
      </c>
      <c r="V420" s="98"/>
    </row>
    <row r="421" spans="1:22" x14ac:dyDescent="0.35">
      <c r="A421" s="93">
        <v>413</v>
      </c>
      <c r="B421" s="84"/>
      <c r="C421" s="85"/>
      <c r="D421" s="91"/>
      <c r="E421" s="89"/>
      <c r="F421" s="88"/>
      <c r="G421" s="91"/>
      <c r="H421" s="91"/>
      <c r="I421" s="88"/>
      <c r="J421" s="94"/>
      <c r="K421" s="212"/>
      <c r="L421" s="308" t="str">
        <f>IF(K421&lt;&gt;"",INDEX(ฐาน!$J$4:$M$44,MATCH(INT(K421),ฐาน!$J$4:$J$44,0),2),"")</f>
        <v/>
      </c>
      <c r="M421" s="309" t="str">
        <f>IF(L421&lt;&gt;"",INDEX(ฐาน!$J$4:$M$45,MATCH(L421,ฐาน!$K$4:$K$45,0),4),"")</f>
        <v/>
      </c>
      <c r="N421" s="310" t="str">
        <f>IF(I421&lt;&gt;"",INDEX(ฐาน!$A$4:$F$9,MATCH(I421,ฐาน!$A$4:$A$9,0),IF(J421&gt;=INDEX(ฐาน!$A$4:$F$9,MATCH(I421,ฐาน!$A$4:$A$9,0),3),6,5)),"")</f>
        <v/>
      </c>
      <c r="O421" s="311" t="str">
        <f>IF(I421&lt;&gt;"",IF(J421&gt;=INDEX(ฐาน!$A$4:$G$9,MATCH(I421,ฐาน!$A$4:$A$9,0),4),INDEX(ฐาน!$A$4:$G$9,MATCH(I421,ฐาน!$A$4:$A$9,0),7),INDEX(ฐาน!$A$4:$G$9,MATCH(I421,ฐาน!$A$4:$A$9,0),4)),"")</f>
        <v/>
      </c>
      <c r="P421" s="312">
        <f>IF(M421&lt;&gt;ฐาน!$M$45,IF(L421&lt;&gt;"",($L421*$N421/100),0),0)</f>
        <v>0</v>
      </c>
      <c r="Q421" s="311">
        <f>IF(M421&lt;&gt;ฐาน!$M$45,IF(L421&lt;&gt;"",ROUNDUP(($L421*$N421/100),-1),0),0)</f>
        <v>0</v>
      </c>
      <c r="R421" s="311">
        <f t="shared" si="12"/>
        <v>0</v>
      </c>
      <c r="S421" s="313">
        <f t="shared" si="13"/>
        <v>0</v>
      </c>
      <c r="T421" s="314">
        <f>IF(M421&lt;&gt;ฐาน!$M$45,IF(S421&lt;&gt;"",S421+R421,0),0)</f>
        <v>0</v>
      </c>
      <c r="U421" s="311">
        <f>IF(M421&lt;&gt;ฐาน!$M$45,IF(S421=0,J421+T421,O421),J421)</f>
        <v>0</v>
      </c>
      <c r="V421" s="98"/>
    </row>
    <row r="422" spans="1:22" x14ac:dyDescent="0.35">
      <c r="A422" s="93">
        <v>414</v>
      </c>
      <c r="B422" s="97"/>
      <c r="C422" s="85"/>
      <c r="D422" s="91"/>
      <c r="E422" s="89"/>
      <c r="F422" s="88"/>
      <c r="G422" s="91"/>
      <c r="H422" s="91"/>
      <c r="I422" s="88"/>
      <c r="J422" s="94"/>
      <c r="K422" s="212"/>
      <c r="L422" s="308" t="str">
        <f>IF(K422&lt;&gt;"",INDEX(ฐาน!$J$4:$M$44,MATCH(INT(K422),ฐาน!$J$4:$J$44,0),2),"")</f>
        <v/>
      </c>
      <c r="M422" s="309" t="str">
        <f>IF(L422&lt;&gt;"",INDEX(ฐาน!$J$4:$M$45,MATCH(L422,ฐาน!$K$4:$K$45,0),4),"")</f>
        <v/>
      </c>
      <c r="N422" s="310" t="str">
        <f>IF(I422&lt;&gt;"",INDEX(ฐาน!$A$4:$F$9,MATCH(I422,ฐาน!$A$4:$A$9,0),IF(J422&gt;=INDEX(ฐาน!$A$4:$F$9,MATCH(I422,ฐาน!$A$4:$A$9,0),3),6,5)),"")</f>
        <v/>
      </c>
      <c r="O422" s="311" t="str">
        <f>IF(I422&lt;&gt;"",IF(J422&gt;=INDEX(ฐาน!$A$4:$G$9,MATCH(I422,ฐาน!$A$4:$A$9,0),4),INDEX(ฐาน!$A$4:$G$9,MATCH(I422,ฐาน!$A$4:$A$9,0),7),INDEX(ฐาน!$A$4:$G$9,MATCH(I422,ฐาน!$A$4:$A$9,0),4)),"")</f>
        <v/>
      </c>
      <c r="P422" s="312">
        <f>IF(M422&lt;&gt;ฐาน!$M$45,IF(L422&lt;&gt;"",($L422*$N422/100),0),0)</f>
        <v>0</v>
      </c>
      <c r="Q422" s="311">
        <f>IF(M422&lt;&gt;ฐาน!$M$45,IF(L422&lt;&gt;"",ROUNDUP(($L422*$N422/100),-1),0),0)</f>
        <v>0</v>
      </c>
      <c r="R422" s="311">
        <f t="shared" si="12"/>
        <v>0</v>
      </c>
      <c r="S422" s="313">
        <f t="shared" si="13"/>
        <v>0</v>
      </c>
      <c r="T422" s="314">
        <f>IF(M422&lt;&gt;ฐาน!$M$45,IF(S422&lt;&gt;"",S422+R422,0),0)</f>
        <v>0</v>
      </c>
      <c r="U422" s="311">
        <f>IF(M422&lt;&gt;ฐาน!$M$45,IF(S422=0,J422+T422,O422),J422)</f>
        <v>0</v>
      </c>
      <c r="V422" s="98"/>
    </row>
    <row r="423" spans="1:22" x14ac:dyDescent="0.35">
      <c r="A423" s="93">
        <v>415</v>
      </c>
      <c r="B423" s="84"/>
      <c r="C423" s="85"/>
      <c r="D423" s="91"/>
      <c r="E423" s="89"/>
      <c r="F423" s="88"/>
      <c r="G423" s="95"/>
      <c r="H423" s="91"/>
      <c r="I423" s="88"/>
      <c r="J423" s="94"/>
      <c r="K423" s="212"/>
      <c r="L423" s="308" t="str">
        <f>IF(K423&lt;&gt;"",INDEX(ฐาน!$J$4:$M$44,MATCH(INT(K423),ฐาน!$J$4:$J$44,0),2),"")</f>
        <v/>
      </c>
      <c r="M423" s="309" t="str">
        <f>IF(L423&lt;&gt;"",INDEX(ฐาน!$J$4:$M$45,MATCH(L423,ฐาน!$K$4:$K$45,0),4),"")</f>
        <v/>
      </c>
      <c r="N423" s="310" t="str">
        <f>IF(I423&lt;&gt;"",INDEX(ฐาน!$A$4:$F$9,MATCH(I423,ฐาน!$A$4:$A$9,0),IF(J423&gt;=INDEX(ฐาน!$A$4:$F$9,MATCH(I423,ฐาน!$A$4:$A$9,0),3),6,5)),"")</f>
        <v/>
      </c>
      <c r="O423" s="311" t="str">
        <f>IF(I423&lt;&gt;"",IF(J423&gt;=INDEX(ฐาน!$A$4:$G$9,MATCH(I423,ฐาน!$A$4:$A$9,0),4),INDEX(ฐาน!$A$4:$G$9,MATCH(I423,ฐาน!$A$4:$A$9,0),7),INDEX(ฐาน!$A$4:$G$9,MATCH(I423,ฐาน!$A$4:$A$9,0),4)),"")</f>
        <v/>
      </c>
      <c r="P423" s="312">
        <f>IF(M423&lt;&gt;ฐาน!$M$45,IF(L423&lt;&gt;"",($L423*$N423/100),0),0)</f>
        <v>0</v>
      </c>
      <c r="Q423" s="311">
        <f>IF(M423&lt;&gt;ฐาน!$M$45,IF(L423&lt;&gt;"",ROUNDUP(($L423*$N423/100),-1),0),0)</f>
        <v>0</v>
      </c>
      <c r="R423" s="311">
        <f t="shared" si="12"/>
        <v>0</v>
      </c>
      <c r="S423" s="313">
        <f t="shared" si="13"/>
        <v>0</v>
      </c>
      <c r="T423" s="314">
        <f>IF(M423&lt;&gt;ฐาน!$M$45,IF(S423&lt;&gt;"",S423+R423,0),0)</f>
        <v>0</v>
      </c>
      <c r="U423" s="311">
        <f>IF(M423&lt;&gt;ฐาน!$M$45,IF(S423=0,J423+T423,O423),J423)</f>
        <v>0</v>
      </c>
      <c r="V423" s="98"/>
    </row>
    <row r="424" spans="1:22" x14ac:dyDescent="0.35">
      <c r="A424" s="93">
        <v>416</v>
      </c>
      <c r="B424" s="84"/>
      <c r="C424" s="96"/>
      <c r="D424" s="91"/>
      <c r="E424" s="89"/>
      <c r="F424" s="88"/>
      <c r="G424" s="91"/>
      <c r="H424" s="91"/>
      <c r="I424" s="88"/>
      <c r="J424" s="94"/>
      <c r="K424" s="212"/>
      <c r="L424" s="308" t="str">
        <f>IF(K424&lt;&gt;"",INDEX(ฐาน!$J$4:$M$44,MATCH(INT(K424),ฐาน!$J$4:$J$44,0),2),"")</f>
        <v/>
      </c>
      <c r="M424" s="309" t="str">
        <f>IF(L424&lt;&gt;"",INDEX(ฐาน!$J$4:$M$45,MATCH(L424,ฐาน!$K$4:$K$45,0),4),"")</f>
        <v/>
      </c>
      <c r="N424" s="310" t="str">
        <f>IF(I424&lt;&gt;"",INDEX(ฐาน!$A$4:$F$9,MATCH(I424,ฐาน!$A$4:$A$9,0),IF(J424&gt;=INDEX(ฐาน!$A$4:$F$9,MATCH(I424,ฐาน!$A$4:$A$9,0),3),6,5)),"")</f>
        <v/>
      </c>
      <c r="O424" s="311" t="str">
        <f>IF(I424&lt;&gt;"",IF(J424&gt;=INDEX(ฐาน!$A$4:$G$9,MATCH(I424,ฐาน!$A$4:$A$9,0),4),INDEX(ฐาน!$A$4:$G$9,MATCH(I424,ฐาน!$A$4:$A$9,0),7),INDEX(ฐาน!$A$4:$G$9,MATCH(I424,ฐาน!$A$4:$A$9,0),4)),"")</f>
        <v/>
      </c>
      <c r="P424" s="312">
        <f>IF(M424&lt;&gt;ฐาน!$M$45,IF(L424&lt;&gt;"",($L424*$N424/100),0),0)</f>
        <v>0</v>
      </c>
      <c r="Q424" s="311">
        <f>IF(M424&lt;&gt;ฐาน!$M$45,IF(L424&lt;&gt;"",ROUNDUP(($L424*$N424/100),-1),0),0)</f>
        <v>0</v>
      </c>
      <c r="R424" s="311">
        <f t="shared" si="12"/>
        <v>0</v>
      </c>
      <c r="S424" s="313">
        <f t="shared" si="13"/>
        <v>0</v>
      </c>
      <c r="T424" s="314">
        <f>IF(M424&lt;&gt;ฐาน!$M$45,IF(S424&lt;&gt;"",S424+R424,0),0)</f>
        <v>0</v>
      </c>
      <c r="U424" s="311">
        <f>IF(M424&lt;&gt;ฐาน!$M$45,IF(S424=0,J424+T424,O424),J424)</f>
        <v>0</v>
      </c>
      <c r="V424" s="98"/>
    </row>
    <row r="425" spans="1:22" x14ac:dyDescent="0.35">
      <c r="A425" s="93">
        <v>417</v>
      </c>
      <c r="B425" s="84"/>
      <c r="C425" s="85"/>
      <c r="D425" s="91"/>
      <c r="E425" s="89"/>
      <c r="F425" s="88"/>
      <c r="G425" s="91"/>
      <c r="H425" s="91"/>
      <c r="I425" s="88"/>
      <c r="J425" s="92"/>
      <c r="K425" s="212"/>
      <c r="L425" s="308" t="str">
        <f>IF(K425&lt;&gt;"",INDEX(ฐาน!$J$4:$M$44,MATCH(INT(K425),ฐาน!$J$4:$J$44,0),2),"")</f>
        <v/>
      </c>
      <c r="M425" s="309" t="str">
        <f>IF(L425&lt;&gt;"",INDEX(ฐาน!$J$4:$M$45,MATCH(L425,ฐาน!$K$4:$K$45,0),4),"")</f>
        <v/>
      </c>
      <c r="N425" s="310" t="str">
        <f>IF(I425&lt;&gt;"",INDEX(ฐาน!$A$4:$F$9,MATCH(I425,ฐาน!$A$4:$A$9,0),IF(J425&gt;=INDEX(ฐาน!$A$4:$F$9,MATCH(I425,ฐาน!$A$4:$A$9,0),3),6,5)),"")</f>
        <v/>
      </c>
      <c r="O425" s="311" t="str">
        <f>IF(I425&lt;&gt;"",IF(J425&gt;=INDEX(ฐาน!$A$4:$G$9,MATCH(I425,ฐาน!$A$4:$A$9,0),4),INDEX(ฐาน!$A$4:$G$9,MATCH(I425,ฐาน!$A$4:$A$9,0),7),INDEX(ฐาน!$A$4:$G$9,MATCH(I425,ฐาน!$A$4:$A$9,0),4)),"")</f>
        <v/>
      </c>
      <c r="P425" s="312">
        <f>IF(M425&lt;&gt;ฐาน!$M$45,IF(L425&lt;&gt;"",($L425*$N425/100),0),0)</f>
        <v>0</v>
      </c>
      <c r="Q425" s="311">
        <f>IF(M425&lt;&gt;ฐาน!$M$45,IF(L425&lt;&gt;"",ROUNDUP(($L425*$N425/100),-1),0),0)</f>
        <v>0</v>
      </c>
      <c r="R425" s="311">
        <f t="shared" si="12"/>
        <v>0</v>
      </c>
      <c r="S425" s="313">
        <f t="shared" si="13"/>
        <v>0</v>
      </c>
      <c r="T425" s="314">
        <f>IF(M425&lt;&gt;ฐาน!$M$45,IF(S425&lt;&gt;"",S425+R425,0),0)</f>
        <v>0</v>
      </c>
      <c r="U425" s="311">
        <f>IF(M425&lt;&gt;ฐาน!$M$45,IF(S425=0,J425+T425,O425),J425)</f>
        <v>0</v>
      </c>
      <c r="V425" s="98"/>
    </row>
    <row r="426" spans="1:22" x14ac:dyDescent="0.35">
      <c r="A426" s="93">
        <v>418</v>
      </c>
      <c r="B426" s="84"/>
      <c r="C426" s="85"/>
      <c r="D426" s="91"/>
      <c r="E426" s="89"/>
      <c r="F426" s="88"/>
      <c r="G426" s="91"/>
      <c r="H426" s="91"/>
      <c r="I426" s="88"/>
      <c r="J426" s="92"/>
      <c r="K426" s="212"/>
      <c r="L426" s="308" t="str">
        <f>IF(K426&lt;&gt;"",INDEX(ฐาน!$J$4:$M$44,MATCH(INT(K426),ฐาน!$J$4:$J$44,0),2),"")</f>
        <v/>
      </c>
      <c r="M426" s="309" t="str">
        <f>IF(L426&lt;&gt;"",INDEX(ฐาน!$J$4:$M$45,MATCH(L426,ฐาน!$K$4:$K$45,0),4),"")</f>
        <v/>
      </c>
      <c r="N426" s="310" t="str">
        <f>IF(I426&lt;&gt;"",INDEX(ฐาน!$A$4:$F$9,MATCH(I426,ฐาน!$A$4:$A$9,0),IF(J426&gt;=INDEX(ฐาน!$A$4:$F$9,MATCH(I426,ฐาน!$A$4:$A$9,0),3),6,5)),"")</f>
        <v/>
      </c>
      <c r="O426" s="311" t="str">
        <f>IF(I426&lt;&gt;"",IF(J426&gt;=INDEX(ฐาน!$A$4:$G$9,MATCH(I426,ฐาน!$A$4:$A$9,0),4),INDEX(ฐาน!$A$4:$G$9,MATCH(I426,ฐาน!$A$4:$A$9,0),7),INDEX(ฐาน!$A$4:$G$9,MATCH(I426,ฐาน!$A$4:$A$9,0),4)),"")</f>
        <v/>
      </c>
      <c r="P426" s="312">
        <f>IF(M426&lt;&gt;ฐาน!$M$45,IF(L426&lt;&gt;"",($L426*$N426/100),0),0)</f>
        <v>0</v>
      </c>
      <c r="Q426" s="311">
        <f>IF(M426&lt;&gt;ฐาน!$M$45,IF(L426&lt;&gt;"",ROUNDUP(($L426*$N426/100),-1),0),0)</f>
        <v>0</v>
      </c>
      <c r="R426" s="311">
        <f t="shared" si="12"/>
        <v>0</v>
      </c>
      <c r="S426" s="313">
        <f t="shared" si="13"/>
        <v>0</v>
      </c>
      <c r="T426" s="314">
        <f>IF(M426&lt;&gt;ฐาน!$M$45,IF(S426&lt;&gt;"",S426+R426,0),0)</f>
        <v>0</v>
      </c>
      <c r="U426" s="311">
        <f>IF(M426&lt;&gt;ฐาน!$M$45,IF(S426=0,J426+T426,O426),J426)</f>
        <v>0</v>
      </c>
      <c r="V426" s="98"/>
    </row>
    <row r="427" spans="1:22" x14ac:dyDescent="0.35">
      <c r="A427" s="93">
        <v>419</v>
      </c>
      <c r="B427" s="84"/>
      <c r="C427" s="85"/>
      <c r="D427" s="91"/>
      <c r="E427" s="89"/>
      <c r="F427" s="88"/>
      <c r="G427" s="91"/>
      <c r="H427" s="91"/>
      <c r="I427" s="88"/>
      <c r="J427" s="92"/>
      <c r="K427" s="212"/>
      <c r="L427" s="308" t="str">
        <f>IF(K427&lt;&gt;"",INDEX(ฐาน!$J$4:$M$44,MATCH(INT(K427),ฐาน!$J$4:$J$44,0),2),"")</f>
        <v/>
      </c>
      <c r="M427" s="309" t="str">
        <f>IF(L427&lt;&gt;"",INDEX(ฐาน!$J$4:$M$45,MATCH(L427,ฐาน!$K$4:$K$45,0),4),"")</f>
        <v/>
      </c>
      <c r="N427" s="310" t="str">
        <f>IF(I427&lt;&gt;"",INDEX(ฐาน!$A$4:$F$9,MATCH(I427,ฐาน!$A$4:$A$9,0),IF(J427&gt;=INDEX(ฐาน!$A$4:$F$9,MATCH(I427,ฐาน!$A$4:$A$9,0),3),6,5)),"")</f>
        <v/>
      </c>
      <c r="O427" s="311" t="str">
        <f>IF(I427&lt;&gt;"",IF(J427&gt;=INDEX(ฐาน!$A$4:$G$9,MATCH(I427,ฐาน!$A$4:$A$9,0),4),INDEX(ฐาน!$A$4:$G$9,MATCH(I427,ฐาน!$A$4:$A$9,0),7),INDEX(ฐาน!$A$4:$G$9,MATCH(I427,ฐาน!$A$4:$A$9,0),4)),"")</f>
        <v/>
      </c>
      <c r="P427" s="312">
        <f>IF(M427&lt;&gt;ฐาน!$M$45,IF(L427&lt;&gt;"",($L427*$N427/100),0),0)</f>
        <v>0</v>
      </c>
      <c r="Q427" s="311">
        <f>IF(M427&lt;&gt;ฐาน!$M$45,IF(L427&lt;&gt;"",ROUNDUP(($L427*$N427/100),-1),0),0)</f>
        <v>0</v>
      </c>
      <c r="R427" s="311">
        <f t="shared" si="12"/>
        <v>0</v>
      </c>
      <c r="S427" s="313">
        <f t="shared" si="13"/>
        <v>0</v>
      </c>
      <c r="T427" s="314">
        <f>IF(M427&lt;&gt;ฐาน!$M$45,IF(S427&lt;&gt;"",S427+R427,0),0)</f>
        <v>0</v>
      </c>
      <c r="U427" s="311">
        <f>IF(M427&lt;&gt;ฐาน!$M$45,IF(S427=0,J427+T427,O427),J427)</f>
        <v>0</v>
      </c>
      <c r="V427" s="98"/>
    </row>
    <row r="428" spans="1:22" x14ac:dyDescent="0.35">
      <c r="A428" s="93">
        <v>420</v>
      </c>
      <c r="B428" s="84"/>
      <c r="C428" s="85"/>
      <c r="D428" s="91"/>
      <c r="E428" s="89"/>
      <c r="F428" s="88"/>
      <c r="G428" s="91"/>
      <c r="H428" s="91"/>
      <c r="I428" s="88"/>
      <c r="J428" s="94"/>
      <c r="K428" s="212"/>
      <c r="L428" s="308" t="str">
        <f>IF(K428&lt;&gt;"",INDEX(ฐาน!$J$4:$M$44,MATCH(INT(K428),ฐาน!$J$4:$J$44,0),2),"")</f>
        <v/>
      </c>
      <c r="M428" s="309" t="str">
        <f>IF(L428&lt;&gt;"",INDEX(ฐาน!$J$4:$M$45,MATCH(L428,ฐาน!$K$4:$K$45,0),4),"")</f>
        <v/>
      </c>
      <c r="N428" s="310" t="str">
        <f>IF(I428&lt;&gt;"",INDEX(ฐาน!$A$4:$F$9,MATCH(I428,ฐาน!$A$4:$A$9,0),IF(J428&gt;=INDEX(ฐาน!$A$4:$F$9,MATCH(I428,ฐาน!$A$4:$A$9,0),3),6,5)),"")</f>
        <v/>
      </c>
      <c r="O428" s="311" t="str">
        <f>IF(I428&lt;&gt;"",IF(J428&gt;=INDEX(ฐาน!$A$4:$G$9,MATCH(I428,ฐาน!$A$4:$A$9,0),4),INDEX(ฐาน!$A$4:$G$9,MATCH(I428,ฐาน!$A$4:$A$9,0),7),INDEX(ฐาน!$A$4:$G$9,MATCH(I428,ฐาน!$A$4:$A$9,0),4)),"")</f>
        <v/>
      </c>
      <c r="P428" s="312">
        <f>IF(M428&lt;&gt;ฐาน!$M$45,IF(L428&lt;&gt;"",($L428*$N428/100),0),0)</f>
        <v>0</v>
      </c>
      <c r="Q428" s="311">
        <f>IF(M428&lt;&gt;ฐาน!$M$45,IF(L428&lt;&gt;"",ROUNDUP(($L428*$N428/100),-1),0),0)</f>
        <v>0</v>
      </c>
      <c r="R428" s="311">
        <f t="shared" si="12"/>
        <v>0</v>
      </c>
      <c r="S428" s="313">
        <f t="shared" si="13"/>
        <v>0</v>
      </c>
      <c r="T428" s="314">
        <f>IF(M428&lt;&gt;ฐาน!$M$45,IF(S428&lt;&gt;"",S428+R428,0),0)</f>
        <v>0</v>
      </c>
      <c r="U428" s="311">
        <f>IF(M428&lt;&gt;ฐาน!$M$45,IF(S428=0,J428+T428,O428),J428)</f>
        <v>0</v>
      </c>
      <c r="V428" s="98"/>
    </row>
    <row r="429" spans="1:22" x14ac:dyDescent="0.35">
      <c r="A429" s="93">
        <v>421</v>
      </c>
      <c r="B429" s="84"/>
      <c r="C429" s="85"/>
      <c r="D429" s="91"/>
      <c r="E429" s="89"/>
      <c r="F429" s="88"/>
      <c r="G429" s="91"/>
      <c r="H429" s="91"/>
      <c r="I429" s="88"/>
      <c r="J429" s="92"/>
      <c r="K429" s="212"/>
      <c r="L429" s="308" t="str">
        <f>IF(K429&lt;&gt;"",INDEX(ฐาน!$J$4:$M$44,MATCH(INT(K429),ฐาน!$J$4:$J$44,0),2),"")</f>
        <v/>
      </c>
      <c r="M429" s="309" t="str">
        <f>IF(L429&lt;&gt;"",INDEX(ฐาน!$J$4:$M$45,MATCH(L429,ฐาน!$K$4:$K$45,0),4),"")</f>
        <v/>
      </c>
      <c r="N429" s="310" t="str">
        <f>IF(I429&lt;&gt;"",INDEX(ฐาน!$A$4:$F$9,MATCH(I429,ฐาน!$A$4:$A$9,0),IF(J429&gt;=INDEX(ฐาน!$A$4:$F$9,MATCH(I429,ฐาน!$A$4:$A$9,0),3),6,5)),"")</f>
        <v/>
      </c>
      <c r="O429" s="311" t="str">
        <f>IF(I429&lt;&gt;"",IF(J429&gt;=INDEX(ฐาน!$A$4:$G$9,MATCH(I429,ฐาน!$A$4:$A$9,0),4),INDEX(ฐาน!$A$4:$G$9,MATCH(I429,ฐาน!$A$4:$A$9,0),7),INDEX(ฐาน!$A$4:$G$9,MATCH(I429,ฐาน!$A$4:$A$9,0),4)),"")</f>
        <v/>
      </c>
      <c r="P429" s="312">
        <f>IF(M429&lt;&gt;ฐาน!$M$45,IF(L429&lt;&gt;"",($L429*$N429/100),0),0)</f>
        <v>0</v>
      </c>
      <c r="Q429" s="311">
        <f>IF(M429&lt;&gt;ฐาน!$M$45,IF(L429&lt;&gt;"",ROUNDUP(($L429*$N429/100),-1),0),0)</f>
        <v>0</v>
      </c>
      <c r="R429" s="311">
        <f t="shared" si="12"/>
        <v>0</v>
      </c>
      <c r="S429" s="313">
        <f t="shared" si="13"/>
        <v>0</v>
      </c>
      <c r="T429" s="314">
        <f>IF(M429&lt;&gt;ฐาน!$M$45,IF(S429&lt;&gt;"",S429+R429,0),0)</f>
        <v>0</v>
      </c>
      <c r="U429" s="311">
        <f>IF(M429&lt;&gt;ฐาน!$M$45,IF(S429=0,J429+T429,O429),J429)</f>
        <v>0</v>
      </c>
      <c r="V429" s="98"/>
    </row>
    <row r="430" spans="1:22" x14ac:dyDescent="0.35">
      <c r="A430" s="93">
        <v>422</v>
      </c>
      <c r="B430" s="84"/>
      <c r="C430" s="85"/>
      <c r="D430" s="91"/>
      <c r="E430" s="89"/>
      <c r="F430" s="88"/>
      <c r="G430" s="91"/>
      <c r="H430" s="91"/>
      <c r="I430" s="88"/>
      <c r="J430" s="94"/>
      <c r="K430" s="212"/>
      <c r="L430" s="308" t="str">
        <f>IF(K430&lt;&gt;"",INDEX(ฐาน!$J$4:$M$44,MATCH(INT(K430),ฐาน!$J$4:$J$44,0),2),"")</f>
        <v/>
      </c>
      <c r="M430" s="309" t="str">
        <f>IF(L430&lt;&gt;"",INDEX(ฐาน!$J$4:$M$45,MATCH(L430,ฐาน!$K$4:$K$45,0),4),"")</f>
        <v/>
      </c>
      <c r="N430" s="310" t="str">
        <f>IF(I430&lt;&gt;"",INDEX(ฐาน!$A$4:$F$9,MATCH(I430,ฐาน!$A$4:$A$9,0),IF(J430&gt;=INDEX(ฐาน!$A$4:$F$9,MATCH(I430,ฐาน!$A$4:$A$9,0),3),6,5)),"")</f>
        <v/>
      </c>
      <c r="O430" s="311" t="str">
        <f>IF(I430&lt;&gt;"",IF(J430&gt;=INDEX(ฐาน!$A$4:$G$9,MATCH(I430,ฐาน!$A$4:$A$9,0),4),INDEX(ฐาน!$A$4:$G$9,MATCH(I430,ฐาน!$A$4:$A$9,0),7),INDEX(ฐาน!$A$4:$G$9,MATCH(I430,ฐาน!$A$4:$A$9,0),4)),"")</f>
        <v/>
      </c>
      <c r="P430" s="312">
        <f>IF(M430&lt;&gt;ฐาน!$M$45,IF(L430&lt;&gt;"",($L430*$N430/100),0),0)</f>
        <v>0</v>
      </c>
      <c r="Q430" s="311">
        <f>IF(M430&lt;&gt;ฐาน!$M$45,IF(L430&lt;&gt;"",ROUNDUP(($L430*$N430/100),-1),0),0)</f>
        <v>0</v>
      </c>
      <c r="R430" s="311">
        <f t="shared" si="12"/>
        <v>0</v>
      </c>
      <c r="S430" s="313">
        <f t="shared" si="13"/>
        <v>0</v>
      </c>
      <c r="T430" s="314">
        <f>IF(M430&lt;&gt;ฐาน!$M$45,IF(S430&lt;&gt;"",S430+R430,0),0)</f>
        <v>0</v>
      </c>
      <c r="U430" s="311">
        <f>IF(M430&lt;&gt;ฐาน!$M$45,IF(S430=0,J430+T430,O430),J430)</f>
        <v>0</v>
      </c>
      <c r="V430" s="98"/>
    </row>
    <row r="431" spans="1:22" x14ac:dyDescent="0.35">
      <c r="A431" s="93">
        <v>423</v>
      </c>
      <c r="B431" s="84"/>
      <c r="C431" s="85"/>
      <c r="D431" s="91"/>
      <c r="E431" s="89"/>
      <c r="F431" s="88"/>
      <c r="G431" s="91"/>
      <c r="H431" s="91"/>
      <c r="I431" s="88"/>
      <c r="J431" s="92"/>
      <c r="K431" s="212"/>
      <c r="L431" s="308" t="str">
        <f>IF(K431&lt;&gt;"",INDEX(ฐาน!$J$4:$M$44,MATCH(INT(K431),ฐาน!$J$4:$J$44,0),2),"")</f>
        <v/>
      </c>
      <c r="M431" s="309" t="str">
        <f>IF(L431&lt;&gt;"",INDEX(ฐาน!$J$4:$M$45,MATCH(L431,ฐาน!$K$4:$K$45,0),4),"")</f>
        <v/>
      </c>
      <c r="N431" s="310" t="str">
        <f>IF(I431&lt;&gt;"",INDEX(ฐาน!$A$4:$F$9,MATCH(I431,ฐาน!$A$4:$A$9,0),IF(J431&gt;=INDEX(ฐาน!$A$4:$F$9,MATCH(I431,ฐาน!$A$4:$A$9,0),3),6,5)),"")</f>
        <v/>
      </c>
      <c r="O431" s="311" t="str">
        <f>IF(I431&lt;&gt;"",IF(J431&gt;=INDEX(ฐาน!$A$4:$G$9,MATCH(I431,ฐาน!$A$4:$A$9,0),4),INDEX(ฐาน!$A$4:$G$9,MATCH(I431,ฐาน!$A$4:$A$9,0),7),INDEX(ฐาน!$A$4:$G$9,MATCH(I431,ฐาน!$A$4:$A$9,0),4)),"")</f>
        <v/>
      </c>
      <c r="P431" s="312">
        <f>IF(M431&lt;&gt;ฐาน!$M$45,IF(L431&lt;&gt;"",($L431*$N431/100),0),0)</f>
        <v>0</v>
      </c>
      <c r="Q431" s="311">
        <f>IF(M431&lt;&gt;ฐาน!$M$45,IF(L431&lt;&gt;"",ROUNDUP(($L431*$N431/100),-1),0),0)</f>
        <v>0</v>
      </c>
      <c r="R431" s="311">
        <f t="shared" si="12"/>
        <v>0</v>
      </c>
      <c r="S431" s="313">
        <f t="shared" si="13"/>
        <v>0</v>
      </c>
      <c r="T431" s="314">
        <f>IF(M431&lt;&gt;ฐาน!$M$45,IF(S431&lt;&gt;"",S431+R431,0),0)</f>
        <v>0</v>
      </c>
      <c r="U431" s="311">
        <f>IF(M431&lt;&gt;ฐาน!$M$45,IF(S431=0,J431+T431,O431),J431)</f>
        <v>0</v>
      </c>
      <c r="V431" s="98"/>
    </row>
    <row r="432" spans="1:22" x14ac:dyDescent="0.35">
      <c r="A432" s="93">
        <v>424</v>
      </c>
      <c r="B432" s="84"/>
      <c r="C432" s="85"/>
      <c r="D432" s="91"/>
      <c r="E432" s="89"/>
      <c r="F432" s="88"/>
      <c r="G432" s="91"/>
      <c r="H432" s="91"/>
      <c r="I432" s="88"/>
      <c r="J432" s="94"/>
      <c r="K432" s="212"/>
      <c r="L432" s="308" t="str">
        <f>IF(K432&lt;&gt;"",INDEX(ฐาน!$J$4:$M$44,MATCH(INT(K432),ฐาน!$J$4:$J$44,0),2),"")</f>
        <v/>
      </c>
      <c r="M432" s="309" t="str">
        <f>IF(L432&lt;&gt;"",INDEX(ฐาน!$J$4:$M$45,MATCH(L432,ฐาน!$K$4:$K$45,0),4),"")</f>
        <v/>
      </c>
      <c r="N432" s="310" t="str">
        <f>IF(I432&lt;&gt;"",INDEX(ฐาน!$A$4:$F$9,MATCH(I432,ฐาน!$A$4:$A$9,0),IF(J432&gt;=INDEX(ฐาน!$A$4:$F$9,MATCH(I432,ฐาน!$A$4:$A$9,0),3),6,5)),"")</f>
        <v/>
      </c>
      <c r="O432" s="311" t="str">
        <f>IF(I432&lt;&gt;"",IF(J432&gt;=INDEX(ฐาน!$A$4:$G$9,MATCH(I432,ฐาน!$A$4:$A$9,0),4),INDEX(ฐาน!$A$4:$G$9,MATCH(I432,ฐาน!$A$4:$A$9,0),7),INDEX(ฐาน!$A$4:$G$9,MATCH(I432,ฐาน!$A$4:$A$9,0),4)),"")</f>
        <v/>
      </c>
      <c r="P432" s="312">
        <f>IF(M432&lt;&gt;ฐาน!$M$45,IF(L432&lt;&gt;"",($L432*$N432/100),0),0)</f>
        <v>0</v>
      </c>
      <c r="Q432" s="311">
        <f>IF(M432&lt;&gt;ฐาน!$M$45,IF(L432&lt;&gt;"",ROUNDUP(($L432*$N432/100),-1),0),0)</f>
        <v>0</v>
      </c>
      <c r="R432" s="311">
        <f t="shared" si="12"/>
        <v>0</v>
      </c>
      <c r="S432" s="313">
        <f t="shared" si="13"/>
        <v>0</v>
      </c>
      <c r="T432" s="314">
        <f>IF(M432&lt;&gt;ฐาน!$M$45,IF(S432&lt;&gt;"",S432+R432,0),0)</f>
        <v>0</v>
      </c>
      <c r="U432" s="311">
        <f>IF(M432&lt;&gt;ฐาน!$M$45,IF(S432=0,J432+T432,O432),J432)</f>
        <v>0</v>
      </c>
      <c r="V432" s="98"/>
    </row>
    <row r="433" spans="1:22" x14ac:dyDescent="0.35">
      <c r="A433" s="93">
        <v>425</v>
      </c>
      <c r="B433" s="84"/>
      <c r="C433" s="85"/>
      <c r="D433" s="91"/>
      <c r="E433" s="89"/>
      <c r="F433" s="88"/>
      <c r="G433" s="91"/>
      <c r="H433" s="91"/>
      <c r="I433" s="88"/>
      <c r="J433" s="94"/>
      <c r="K433" s="212"/>
      <c r="L433" s="308" t="str">
        <f>IF(K433&lt;&gt;"",INDEX(ฐาน!$J$4:$M$44,MATCH(INT(K433),ฐาน!$J$4:$J$44,0),2),"")</f>
        <v/>
      </c>
      <c r="M433" s="309" t="str">
        <f>IF(L433&lt;&gt;"",INDEX(ฐาน!$J$4:$M$45,MATCH(L433,ฐาน!$K$4:$K$45,0),4),"")</f>
        <v/>
      </c>
      <c r="N433" s="310" t="str">
        <f>IF(I433&lt;&gt;"",INDEX(ฐาน!$A$4:$F$9,MATCH(I433,ฐาน!$A$4:$A$9,0),IF(J433&gt;=INDEX(ฐาน!$A$4:$F$9,MATCH(I433,ฐาน!$A$4:$A$9,0),3),6,5)),"")</f>
        <v/>
      </c>
      <c r="O433" s="311" t="str">
        <f>IF(I433&lt;&gt;"",IF(J433&gt;=INDEX(ฐาน!$A$4:$G$9,MATCH(I433,ฐาน!$A$4:$A$9,0),4),INDEX(ฐาน!$A$4:$G$9,MATCH(I433,ฐาน!$A$4:$A$9,0),7),INDEX(ฐาน!$A$4:$G$9,MATCH(I433,ฐาน!$A$4:$A$9,0),4)),"")</f>
        <v/>
      </c>
      <c r="P433" s="312">
        <f>IF(M433&lt;&gt;ฐาน!$M$45,IF(L433&lt;&gt;"",($L433*$N433/100),0),0)</f>
        <v>0</v>
      </c>
      <c r="Q433" s="311">
        <f>IF(M433&lt;&gt;ฐาน!$M$45,IF(L433&lt;&gt;"",ROUNDUP(($L433*$N433/100),-1),0),0)</f>
        <v>0</v>
      </c>
      <c r="R433" s="311">
        <f t="shared" si="12"/>
        <v>0</v>
      </c>
      <c r="S433" s="313">
        <f t="shared" si="13"/>
        <v>0</v>
      </c>
      <c r="T433" s="314">
        <f>IF(M433&lt;&gt;ฐาน!$M$45,IF(S433&lt;&gt;"",S433+R433,0),0)</f>
        <v>0</v>
      </c>
      <c r="U433" s="311">
        <f>IF(M433&lt;&gt;ฐาน!$M$45,IF(S433=0,J433+T433,O433),J433)</f>
        <v>0</v>
      </c>
      <c r="V433" s="98"/>
    </row>
    <row r="434" spans="1:22" x14ac:dyDescent="0.35">
      <c r="A434" s="93">
        <v>426</v>
      </c>
      <c r="B434" s="84"/>
      <c r="C434" s="85"/>
      <c r="D434" s="91"/>
      <c r="E434" s="89"/>
      <c r="F434" s="88"/>
      <c r="G434" s="91"/>
      <c r="H434" s="91"/>
      <c r="I434" s="88"/>
      <c r="J434" s="92"/>
      <c r="K434" s="212"/>
      <c r="L434" s="308" t="str">
        <f>IF(K434&lt;&gt;"",INDEX(ฐาน!$J$4:$M$44,MATCH(INT(K434),ฐาน!$J$4:$J$44,0),2),"")</f>
        <v/>
      </c>
      <c r="M434" s="309" t="str">
        <f>IF(L434&lt;&gt;"",INDEX(ฐาน!$J$4:$M$45,MATCH(L434,ฐาน!$K$4:$K$45,0),4),"")</f>
        <v/>
      </c>
      <c r="N434" s="310" t="str">
        <f>IF(I434&lt;&gt;"",INDEX(ฐาน!$A$4:$F$9,MATCH(I434,ฐาน!$A$4:$A$9,0),IF(J434&gt;=INDEX(ฐาน!$A$4:$F$9,MATCH(I434,ฐาน!$A$4:$A$9,0),3),6,5)),"")</f>
        <v/>
      </c>
      <c r="O434" s="311" t="str">
        <f>IF(I434&lt;&gt;"",IF(J434&gt;=INDEX(ฐาน!$A$4:$G$9,MATCH(I434,ฐาน!$A$4:$A$9,0),4),INDEX(ฐาน!$A$4:$G$9,MATCH(I434,ฐาน!$A$4:$A$9,0),7),INDEX(ฐาน!$A$4:$G$9,MATCH(I434,ฐาน!$A$4:$A$9,0),4)),"")</f>
        <v/>
      </c>
      <c r="P434" s="312">
        <f>IF(M434&lt;&gt;ฐาน!$M$45,IF(L434&lt;&gt;"",($L434*$N434/100),0),0)</f>
        <v>0</v>
      </c>
      <c r="Q434" s="311">
        <f>IF(M434&lt;&gt;ฐาน!$M$45,IF(L434&lt;&gt;"",ROUNDUP(($L434*$N434/100),-1),0),0)</f>
        <v>0</v>
      </c>
      <c r="R434" s="311">
        <f t="shared" si="12"/>
        <v>0</v>
      </c>
      <c r="S434" s="313">
        <f t="shared" si="13"/>
        <v>0</v>
      </c>
      <c r="T434" s="314">
        <f>IF(M434&lt;&gt;ฐาน!$M$45,IF(S434&lt;&gt;"",S434+R434,0),0)</f>
        <v>0</v>
      </c>
      <c r="U434" s="311">
        <f>IF(M434&lt;&gt;ฐาน!$M$45,IF(S434=0,J434+T434,O434),J434)</f>
        <v>0</v>
      </c>
      <c r="V434" s="98"/>
    </row>
    <row r="435" spans="1:22" x14ac:dyDescent="0.35">
      <c r="A435" s="93">
        <v>427</v>
      </c>
      <c r="B435" s="84"/>
      <c r="C435" s="85"/>
      <c r="D435" s="91"/>
      <c r="E435" s="89"/>
      <c r="F435" s="88"/>
      <c r="G435" s="91"/>
      <c r="H435" s="91"/>
      <c r="I435" s="88"/>
      <c r="J435" s="92"/>
      <c r="K435" s="212"/>
      <c r="L435" s="308" t="str">
        <f>IF(K435&lt;&gt;"",INDEX(ฐาน!$J$4:$M$44,MATCH(INT(K435),ฐาน!$J$4:$J$44,0),2),"")</f>
        <v/>
      </c>
      <c r="M435" s="309" t="str">
        <f>IF(L435&lt;&gt;"",INDEX(ฐาน!$J$4:$M$45,MATCH(L435,ฐาน!$K$4:$K$45,0),4),"")</f>
        <v/>
      </c>
      <c r="N435" s="310" t="str">
        <f>IF(I435&lt;&gt;"",INDEX(ฐาน!$A$4:$F$9,MATCH(I435,ฐาน!$A$4:$A$9,0),IF(J435&gt;=INDEX(ฐาน!$A$4:$F$9,MATCH(I435,ฐาน!$A$4:$A$9,0),3),6,5)),"")</f>
        <v/>
      </c>
      <c r="O435" s="311" t="str">
        <f>IF(I435&lt;&gt;"",IF(J435&gt;=INDEX(ฐาน!$A$4:$G$9,MATCH(I435,ฐาน!$A$4:$A$9,0),4),INDEX(ฐาน!$A$4:$G$9,MATCH(I435,ฐาน!$A$4:$A$9,0),7),INDEX(ฐาน!$A$4:$G$9,MATCH(I435,ฐาน!$A$4:$A$9,0),4)),"")</f>
        <v/>
      </c>
      <c r="P435" s="312">
        <f>IF(M435&lt;&gt;ฐาน!$M$45,IF(L435&lt;&gt;"",($L435*$N435/100),0),0)</f>
        <v>0</v>
      </c>
      <c r="Q435" s="311">
        <f>IF(M435&lt;&gt;ฐาน!$M$45,IF(L435&lt;&gt;"",ROUNDUP(($L435*$N435/100),-1),0),0)</f>
        <v>0</v>
      </c>
      <c r="R435" s="311">
        <f t="shared" si="12"/>
        <v>0</v>
      </c>
      <c r="S435" s="313">
        <f t="shared" si="13"/>
        <v>0</v>
      </c>
      <c r="T435" s="314">
        <f>IF(M435&lt;&gt;ฐาน!$M$45,IF(S435&lt;&gt;"",S435+R435,0),0)</f>
        <v>0</v>
      </c>
      <c r="U435" s="311">
        <f>IF(M435&lt;&gt;ฐาน!$M$45,IF(S435=0,J435+T435,O435),J435)</f>
        <v>0</v>
      </c>
      <c r="V435" s="98"/>
    </row>
    <row r="436" spans="1:22" x14ac:dyDescent="0.35">
      <c r="A436" s="93">
        <v>428</v>
      </c>
      <c r="B436" s="84"/>
      <c r="C436" s="85"/>
      <c r="D436" s="91"/>
      <c r="E436" s="89"/>
      <c r="F436" s="88"/>
      <c r="G436" s="91"/>
      <c r="H436" s="91"/>
      <c r="I436" s="88"/>
      <c r="J436" s="92"/>
      <c r="K436" s="212"/>
      <c r="L436" s="308" t="str">
        <f>IF(K436&lt;&gt;"",INDEX(ฐาน!$J$4:$M$44,MATCH(INT(K436),ฐาน!$J$4:$J$44,0),2),"")</f>
        <v/>
      </c>
      <c r="M436" s="309" t="str">
        <f>IF(L436&lt;&gt;"",INDEX(ฐาน!$J$4:$M$45,MATCH(L436,ฐาน!$K$4:$K$45,0),4),"")</f>
        <v/>
      </c>
      <c r="N436" s="310" t="str">
        <f>IF(I436&lt;&gt;"",INDEX(ฐาน!$A$4:$F$9,MATCH(I436,ฐาน!$A$4:$A$9,0),IF(J436&gt;=INDEX(ฐาน!$A$4:$F$9,MATCH(I436,ฐาน!$A$4:$A$9,0),3),6,5)),"")</f>
        <v/>
      </c>
      <c r="O436" s="311" t="str">
        <f>IF(I436&lt;&gt;"",IF(J436&gt;=INDEX(ฐาน!$A$4:$G$9,MATCH(I436,ฐาน!$A$4:$A$9,0),4),INDEX(ฐาน!$A$4:$G$9,MATCH(I436,ฐาน!$A$4:$A$9,0),7),INDEX(ฐาน!$A$4:$G$9,MATCH(I436,ฐาน!$A$4:$A$9,0),4)),"")</f>
        <v/>
      </c>
      <c r="P436" s="312">
        <f>IF(M436&lt;&gt;ฐาน!$M$45,IF(L436&lt;&gt;"",($L436*$N436/100),0),0)</f>
        <v>0</v>
      </c>
      <c r="Q436" s="311">
        <f>IF(M436&lt;&gt;ฐาน!$M$45,IF(L436&lt;&gt;"",ROUNDUP(($L436*$N436/100),-1),0),0)</f>
        <v>0</v>
      </c>
      <c r="R436" s="311">
        <f t="shared" si="12"/>
        <v>0</v>
      </c>
      <c r="S436" s="313">
        <f t="shared" si="13"/>
        <v>0</v>
      </c>
      <c r="T436" s="314">
        <f>IF(M436&lt;&gt;ฐาน!$M$45,IF(S436&lt;&gt;"",S436+R436,0),0)</f>
        <v>0</v>
      </c>
      <c r="U436" s="311">
        <f>IF(M436&lt;&gt;ฐาน!$M$45,IF(S436=0,J436+T436,O436),J436)</f>
        <v>0</v>
      </c>
      <c r="V436" s="98"/>
    </row>
    <row r="437" spans="1:22" x14ac:dyDescent="0.35">
      <c r="A437" s="93">
        <v>429</v>
      </c>
      <c r="B437" s="97"/>
      <c r="C437" s="85"/>
      <c r="D437" s="91"/>
      <c r="E437" s="89"/>
      <c r="F437" s="88"/>
      <c r="G437" s="91"/>
      <c r="H437" s="91"/>
      <c r="I437" s="88"/>
      <c r="J437" s="92"/>
      <c r="K437" s="212"/>
      <c r="L437" s="308" t="str">
        <f>IF(K437&lt;&gt;"",INDEX(ฐาน!$J$4:$M$44,MATCH(INT(K437),ฐาน!$J$4:$J$44,0),2),"")</f>
        <v/>
      </c>
      <c r="M437" s="309" t="str">
        <f>IF(L437&lt;&gt;"",INDEX(ฐาน!$J$4:$M$45,MATCH(L437,ฐาน!$K$4:$K$45,0),4),"")</f>
        <v/>
      </c>
      <c r="N437" s="310" t="str">
        <f>IF(I437&lt;&gt;"",INDEX(ฐาน!$A$4:$F$9,MATCH(I437,ฐาน!$A$4:$A$9,0),IF(J437&gt;=INDEX(ฐาน!$A$4:$F$9,MATCH(I437,ฐาน!$A$4:$A$9,0),3),6,5)),"")</f>
        <v/>
      </c>
      <c r="O437" s="311" t="str">
        <f>IF(I437&lt;&gt;"",IF(J437&gt;=INDEX(ฐาน!$A$4:$G$9,MATCH(I437,ฐาน!$A$4:$A$9,0),4),INDEX(ฐาน!$A$4:$G$9,MATCH(I437,ฐาน!$A$4:$A$9,0),7),INDEX(ฐาน!$A$4:$G$9,MATCH(I437,ฐาน!$A$4:$A$9,0),4)),"")</f>
        <v/>
      </c>
      <c r="P437" s="312">
        <f>IF(M437&lt;&gt;ฐาน!$M$45,IF(L437&lt;&gt;"",($L437*$N437/100),0),0)</f>
        <v>0</v>
      </c>
      <c r="Q437" s="311">
        <f>IF(M437&lt;&gt;ฐาน!$M$45,IF(L437&lt;&gt;"",ROUNDUP(($L437*$N437/100),-1),0),0)</f>
        <v>0</v>
      </c>
      <c r="R437" s="311">
        <f t="shared" si="12"/>
        <v>0</v>
      </c>
      <c r="S437" s="313">
        <f t="shared" si="13"/>
        <v>0</v>
      </c>
      <c r="T437" s="314">
        <f>IF(M437&lt;&gt;ฐาน!$M$45,IF(S437&lt;&gt;"",S437+R437,0),0)</f>
        <v>0</v>
      </c>
      <c r="U437" s="311">
        <f>IF(M437&lt;&gt;ฐาน!$M$45,IF(S437=0,J437+T437,O437),J437)</f>
        <v>0</v>
      </c>
      <c r="V437" s="98"/>
    </row>
    <row r="438" spans="1:22" x14ac:dyDescent="0.35">
      <c r="A438" s="93">
        <v>430</v>
      </c>
      <c r="B438" s="84"/>
      <c r="C438" s="96"/>
      <c r="D438" s="91"/>
      <c r="E438" s="89"/>
      <c r="F438" s="88"/>
      <c r="G438" s="91"/>
      <c r="H438" s="91"/>
      <c r="I438" s="88"/>
      <c r="J438" s="92"/>
      <c r="K438" s="212"/>
      <c r="L438" s="308" t="str">
        <f>IF(K438&lt;&gt;"",INDEX(ฐาน!$J$4:$M$44,MATCH(INT(K438),ฐาน!$J$4:$J$44,0),2),"")</f>
        <v/>
      </c>
      <c r="M438" s="309" t="str">
        <f>IF(L438&lt;&gt;"",INDEX(ฐาน!$J$4:$M$45,MATCH(L438,ฐาน!$K$4:$K$45,0),4),"")</f>
        <v/>
      </c>
      <c r="N438" s="310" t="str">
        <f>IF(I438&lt;&gt;"",INDEX(ฐาน!$A$4:$F$9,MATCH(I438,ฐาน!$A$4:$A$9,0),IF(J438&gt;=INDEX(ฐาน!$A$4:$F$9,MATCH(I438,ฐาน!$A$4:$A$9,0),3),6,5)),"")</f>
        <v/>
      </c>
      <c r="O438" s="311" t="str">
        <f>IF(I438&lt;&gt;"",IF(J438&gt;=INDEX(ฐาน!$A$4:$G$9,MATCH(I438,ฐาน!$A$4:$A$9,0),4),INDEX(ฐาน!$A$4:$G$9,MATCH(I438,ฐาน!$A$4:$A$9,0),7),INDEX(ฐาน!$A$4:$G$9,MATCH(I438,ฐาน!$A$4:$A$9,0),4)),"")</f>
        <v/>
      </c>
      <c r="P438" s="312">
        <f>IF(M438&lt;&gt;ฐาน!$M$45,IF(L438&lt;&gt;"",($L438*$N438/100),0),0)</f>
        <v>0</v>
      </c>
      <c r="Q438" s="311">
        <f>IF(M438&lt;&gt;ฐาน!$M$45,IF(L438&lt;&gt;"",ROUNDUP(($L438*$N438/100),-1),0),0)</f>
        <v>0</v>
      </c>
      <c r="R438" s="311">
        <f t="shared" si="12"/>
        <v>0</v>
      </c>
      <c r="S438" s="313">
        <f t="shared" si="13"/>
        <v>0</v>
      </c>
      <c r="T438" s="314">
        <f>IF(M438&lt;&gt;ฐาน!$M$45,IF(S438&lt;&gt;"",S438+R438,0),0)</f>
        <v>0</v>
      </c>
      <c r="U438" s="311">
        <f>IF(M438&lt;&gt;ฐาน!$M$45,IF(S438=0,J438+T438,O438),J438)</f>
        <v>0</v>
      </c>
      <c r="V438" s="98"/>
    </row>
    <row r="439" spans="1:22" x14ac:dyDescent="0.35">
      <c r="A439" s="93">
        <v>431</v>
      </c>
      <c r="B439" s="84"/>
      <c r="C439" s="85"/>
      <c r="D439" s="91"/>
      <c r="E439" s="89"/>
      <c r="F439" s="88"/>
      <c r="G439" s="95"/>
      <c r="H439" s="91"/>
      <c r="I439" s="88"/>
      <c r="J439" s="94"/>
      <c r="K439" s="212"/>
      <c r="L439" s="308" t="str">
        <f>IF(K439&lt;&gt;"",INDEX(ฐาน!$J$4:$M$44,MATCH(INT(K439),ฐาน!$J$4:$J$44,0),2),"")</f>
        <v/>
      </c>
      <c r="M439" s="309" t="str">
        <f>IF(L439&lt;&gt;"",INDEX(ฐาน!$J$4:$M$45,MATCH(L439,ฐาน!$K$4:$K$45,0),4),"")</f>
        <v/>
      </c>
      <c r="N439" s="310" t="str">
        <f>IF(I439&lt;&gt;"",INDEX(ฐาน!$A$4:$F$9,MATCH(I439,ฐาน!$A$4:$A$9,0),IF(J439&gt;=INDEX(ฐาน!$A$4:$F$9,MATCH(I439,ฐาน!$A$4:$A$9,0),3),6,5)),"")</f>
        <v/>
      </c>
      <c r="O439" s="311" t="str">
        <f>IF(I439&lt;&gt;"",IF(J439&gt;=INDEX(ฐาน!$A$4:$G$9,MATCH(I439,ฐาน!$A$4:$A$9,0),4),INDEX(ฐาน!$A$4:$G$9,MATCH(I439,ฐาน!$A$4:$A$9,0),7),INDEX(ฐาน!$A$4:$G$9,MATCH(I439,ฐาน!$A$4:$A$9,0),4)),"")</f>
        <v/>
      </c>
      <c r="P439" s="312">
        <f>IF(M439&lt;&gt;ฐาน!$M$45,IF(L439&lt;&gt;"",($L439*$N439/100),0),0)</f>
        <v>0</v>
      </c>
      <c r="Q439" s="311">
        <f>IF(M439&lt;&gt;ฐาน!$M$45,IF(L439&lt;&gt;"",ROUNDUP(($L439*$N439/100),-1),0),0)</f>
        <v>0</v>
      </c>
      <c r="R439" s="311">
        <f t="shared" si="12"/>
        <v>0</v>
      </c>
      <c r="S439" s="313">
        <f t="shared" si="13"/>
        <v>0</v>
      </c>
      <c r="T439" s="314">
        <f>IF(M439&lt;&gt;ฐาน!$M$45,IF(S439&lt;&gt;"",S439+R439,0),0)</f>
        <v>0</v>
      </c>
      <c r="U439" s="311">
        <f>IF(M439&lt;&gt;ฐาน!$M$45,IF(S439=0,J439+T439,O439),J439)</f>
        <v>0</v>
      </c>
      <c r="V439" s="98"/>
    </row>
    <row r="440" spans="1:22" x14ac:dyDescent="0.35">
      <c r="A440" s="93">
        <v>432</v>
      </c>
      <c r="B440" s="84"/>
      <c r="C440" s="85"/>
      <c r="D440" s="91"/>
      <c r="E440" s="89"/>
      <c r="F440" s="88"/>
      <c r="G440" s="91"/>
      <c r="H440" s="91"/>
      <c r="I440" s="88"/>
      <c r="J440" s="92"/>
      <c r="K440" s="212"/>
      <c r="L440" s="308" t="str">
        <f>IF(K440&lt;&gt;"",INDEX(ฐาน!$J$4:$M$44,MATCH(INT(K440),ฐาน!$J$4:$J$44,0),2),"")</f>
        <v/>
      </c>
      <c r="M440" s="309" t="str">
        <f>IF(L440&lt;&gt;"",INDEX(ฐาน!$J$4:$M$45,MATCH(L440,ฐาน!$K$4:$K$45,0),4),"")</f>
        <v/>
      </c>
      <c r="N440" s="310" t="str">
        <f>IF(I440&lt;&gt;"",INDEX(ฐาน!$A$4:$F$9,MATCH(I440,ฐาน!$A$4:$A$9,0),IF(J440&gt;=INDEX(ฐาน!$A$4:$F$9,MATCH(I440,ฐาน!$A$4:$A$9,0),3),6,5)),"")</f>
        <v/>
      </c>
      <c r="O440" s="311" t="str">
        <f>IF(I440&lt;&gt;"",IF(J440&gt;=INDEX(ฐาน!$A$4:$G$9,MATCH(I440,ฐาน!$A$4:$A$9,0),4),INDEX(ฐาน!$A$4:$G$9,MATCH(I440,ฐาน!$A$4:$A$9,0),7),INDEX(ฐาน!$A$4:$G$9,MATCH(I440,ฐาน!$A$4:$A$9,0),4)),"")</f>
        <v/>
      </c>
      <c r="P440" s="312">
        <f>IF(M440&lt;&gt;ฐาน!$M$45,IF(L440&lt;&gt;"",($L440*$N440/100),0),0)</f>
        <v>0</v>
      </c>
      <c r="Q440" s="311">
        <f>IF(M440&lt;&gt;ฐาน!$M$45,IF(L440&lt;&gt;"",ROUNDUP(($L440*$N440/100),-1),0),0)</f>
        <v>0</v>
      </c>
      <c r="R440" s="311">
        <f t="shared" si="12"/>
        <v>0</v>
      </c>
      <c r="S440" s="313">
        <f t="shared" si="13"/>
        <v>0</v>
      </c>
      <c r="T440" s="314">
        <f>IF(M440&lt;&gt;ฐาน!$M$45,IF(S440&lt;&gt;"",S440+R440,0),0)</f>
        <v>0</v>
      </c>
      <c r="U440" s="311">
        <f>IF(M440&lt;&gt;ฐาน!$M$45,IF(S440=0,J440+T440,O440),J440)</f>
        <v>0</v>
      </c>
      <c r="V440" s="98"/>
    </row>
    <row r="441" spans="1:22" x14ac:dyDescent="0.35">
      <c r="A441" s="93">
        <v>433</v>
      </c>
      <c r="B441" s="84"/>
      <c r="C441" s="85"/>
      <c r="D441" s="91"/>
      <c r="E441" s="89"/>
      <c r="F441" s="88"/>
      <c r="G441" s="91"/>
      <c r="H441" s="91"/>
      <c r="I441" s="88"/>
      <c r="J441" s="92"/>
      <c r="K441" s="212"/>
      <c r="L441" s="308" t="str">
        <f>IF(K441&lt;&gt;"",INDEX(ฐาน!$J$4:$M$44,MATCH(INT(K441),ฐาน!$J$4:$J$44,0),2),"")</f>
        <v/>
      </c>
      <c r="M441" s="309" t="str">
        <f>IF(L441&lt;&gt;"",INDEX(ฐาน!$J$4:$M$45,MATCH(L441,ฐาน!$K$4:$K$45,0),4),"")</f>
        <v/>
      </c>
      <c r="N441" s="310" t="str">
        <f>IF(I441&lt;&gt;"",INDEX(ฐาน!$A$4:$F$9,MATCH(I441,ฐาน!$A$4:$A$9,0),IF(J441&gt;=INDEX(ฐาน!$A$4:$F$9,MATCH(I441,ฐาน!$A$4:$A$9,0),3),6,5)),"")</f>
        <v/>
      </c>
      <c r="O441" s="311" t="str">
        <f>IF(I441&lt;&gt;"",IF(J441&gt;=INDEX(ฐาน!$A$4:$G$9,MATCH(I441,ฐาน!$A$4:$A$9,0),4),INDEX(ฐาน!$A$4:$G$9,MATCH(I441,ฐาน!$A$4:$A$9,0),7),INDEX(ฐาน!$A$4:$G$9,MATCH(I441,ฐาน!$A$4:$A$9,0),4)),"")</f>
        <v/>
      </c>
      <c r="P441" s="312">
        <f>IF(M441&lt;&gt;ฐาน!$M$45,IF(L441&lt;&gt;"",($L441*$N441/100),0),0)</f>
        <v>0</v>
      </c>
      <c r="Q441" s="311">
        <f>IF(M441&lt;&gt;ฐาน!$M$45,IF(L441&lt;&gt;"",ROUNDUP(($L441*$N441/100),-1),0),0)</f>
        <v>0</v>
      </c>
      <c r="R441" s="311">
        <f t="shared" si="12"/>
        <v>0</v>
      </c>
      <c r="S441" s="313">
        <f t="shared" si="13"/>
        <v>0</v>
      </c>
      <c r="T441" s="314">
        <f>IF(M441&lt;&gt;ฐาน!$M$45,IF(S441&lt;&gt;"",S441+R441,0),0)</f>
        <v>0</v>
      </c>
      <c r="U441" s="311">
        <f>IF(M441&lt;&gt;ฐาน!$M$45,IF(S441=0,J441+T441,O441),J441)</f>
        <v>0</v>
      </c>
      <c r="V441" s="98"/>
    </row>
    <row r="442" spans="1:22" x14ac:dyDescent="0.35">
      <c r="A442" s="93">
        <v>434</v>
      </c>
      <c r="B442" s="84"/>
      <c r="C442" s="85"/>
      <c r="D442" s="91"/>
      <c r="E442" s="89"/>
      <c r="F442" s="88"/>
      <c r="G442" s="91"/>
      <c r="H442" s="91"/>
      <c r="I442" s="88"/>
      <c r="J442" s="92"/>
      <c r="K442" s="212"/>
      <c r="L442" s="308" t="str">
        <f>IF(K442&lt;&gt;"",INDEX(ฐาน!$J$4:$M$44,MATCH(INT(K442),ฐาน!$J$4:$J$44,0),2),"")</f>
        <v/>
      </c>
      <c r="M442" s="309" t="str">
        <f>IF(L442&lt;&gt;"",INDEX(ฐาน!$J$4:$M$45,MATCH(L442,ฐาน!$K$4:$K$45,0),4),"")</f>
        <v/>
      </c>
      <c r="N442" s="310" t="str">
        <f>IF(I442&lt;&gt;"",INDEX(ฐาน!$A$4:$F$9,MATCH(I442,ฐาน!$A$4:$A$9,0),IF(J442&gt;=INDEX(ฐาน!$A$4:$F$9,MATCH(I442,ฐาน!$A$4:$A$9,0),3),6,5)),"")</f>
        <v/>
      </c>
      <c r="O442" s="311" t="str">
        <f>IF(I442&lt;&gt;"",IF(J442&gt;=INDEX(ฐาน!$A$4:$G$9,MATCH(I442,ฐาน!$A$4:$A$9,0),4),INDEX(ฐาน!$A$4:$G$9,MATCH(I442,ฐาน!$A$4:$A$9,0),7),INDEX(ฐาน!$A$4:$G$9,MATCH(I442,ฐาน!$A$4:$A$9,0),4)),"")</f>
        <v/>
      </c>
      <c r="P442" s="312">
        <f>IF(M442&lt;&gt;ฐาน!$M$45,IF(L442&lt;&gt;"",($L442*$N442/100),0),0)</f>
        <v>0</v>
      </c>
      <c r="Q442" s="311">
        <f>IF(M442&lt;&gt;ฐาน!$M$45,IF(L442&lt;&gt;"",ROUNDUP(($L442*$N442/100),-1),0),0)</f>
        <v>0</v>
      </c>
      <c r="R442" s="311">
        <f t="shared" si="12"/>
        <v>0</v>
      </c>
      <c r="S442" s="313">
        <f t="shared" si="13"/>
        <v>0</v>
      </c>
      <c r="T442" s="314">
        <f>IF(M442&lt;&gt;ฐาน!$M$45,IF(S442&lt;&gt;"",S442+R442,0),0)</f>
        <v>0</v>
      </c>
      <c r="U442" s="311">
        <f>IF(M442&lt;&gt;ฐาน!$M$45,IF(S442=0,J442+T442,O442),J442)</f>
        <v>0</v>
      </c>
      <c r="V442" s="98"/>
    </row>
    <row r="443" spans="1:22" x14ac:dyDescent="0.35">
      <c r="A443" s="93">
        <v>435</v>
      </c>
      <c r="B443" s="84"/>
      <c r="C443" s="85"/>
      <c r="D443" s="91"/>
      <c r="E443" s="89"/>
      <c r="F443" s="88"/>
      <c r="G443" s="91"/>
      <c r="H443" s="91"/>
      <c r="I443" s="88"/>
      <c r="J443" s="94"/>
      <c r="K443" s="212"/>
      <c r="L443" s="308" t="str">
        <f>IF(K443&lt;&gt;"",INDEX(ฐาน!$J$4:$M$44,MATCH(INT(K443),ฐาน!$J$4:$J$44,0),2),"")</f>
        <v/>
      </c>
      <c r="M443" s="309" t="str">
        <f>IF(L443&lt;&gt;"",INDEX(ฐาน!$J$4:$M$45,MATCH(L443,ฐาน!$K$4:$K$45,0),4),"")</f>
        <v/>
      </c>
      <c r="N443" s="310" t="str">
        <f>IF(I443&lt;&gt;"",INDEX(ฐาน!$A$4:$F$9,MATCH(I443,ฐาน!$A$4:$A$9,0),IF(J443&gt;=INDEX(ฐาน!$A$4:$F$9,MATCH(I443,ฐาน!$A$4:$A$9,0),3),6,5)),"")</f>
        <v/>
      </c>
      <c r="O443" s="311" t="str">
        <f>IF(I443&lt;&gt;"",IF(J443&gt;=INDEX(ฐาน!$A$4:$G$9,MATCH(I443,ฐาน!$A$4:$A$9,0),4),INDEX(ฐาน!$A$4:$G$9,MATCH(I443,ฐาน!$A$4:$A$9,0),7),INDEX(ฐาน!$A$4:$G$9,MATCH(I443,ฐาน!$A$4:$A$9,0),4)),"")</f>
        <v/>
      </c>
      <c r="P443" s="312">
        <f>IF(M443&lt;&gt;ฐาน!$M$45,IF(L443&lt;&gt;"",($L443*$N443/100),0),0)</f>
        <v>0</v>
      </c>
      <c r="Q443" s="311">
        <f>IF(M443&lt;&gt;ฐาน!$M$45,IF(L443&lt;&gt;"",ROUNDUP(($L443*$N443/100),-1),0),0)</f>
        <v>0</v>
      </c>
      <c r="R443" s="311">
        <f t="shared" si="12"/>
        <v>0</v>
      </c>
      <c r="S443" s="313">
        <f t="shared" si="13"/>
        <v>0</v>
      </c>
      <c r="T443" s="314">
        <f>IF(M443&lt;&gt;ฐาน!$M$45,IF(S443&lt;&gt;"",S443+R443,0),0)</f>
        <v>0</v>
      </c>
      <c r="U443" s="311">
        <f>IF(M443&lt;&gt;ฐาน!$M$45,IF(S443=0,J443+T443,O443),J443)</f>
        <v>0</v>
      </c>
      <c r="V443" s="98"/>
    </row>
    <row r="444" spans="1:22" x14ac:dyDescent="0.35">
      <c r="A444" s="93">
        <v>436</v>
      </c>
      <c r="B444" s="84"/>
      <c r="C444" s="85"/>
      <c r="D444" s="91"/>
      <c r="E444" s="89"/>
      <c r="F444" s="88"/>
      <c r="G444" s="91"/>
      <c r="H444" s="91"/>
      <c r="I444" s="88"/>
      <c r="J444" s="94"/>
      <c r="K444" s="212"/>
      <c r="L444" s="308" t="str">
        <f>IF(K444&lt;&gt;"",INDEX(ฐาน!$J$4:$M$44,MATCH(INT(K444),ฐาน!$J$4:$J$44,0),2),"")</f>
        <v/>
      </c>
      <c r="M444" s="309" t="str">
        <f>IF(L444&lt;&gt;"",INDEX(ฐาน!$J$4:$M$45,MATCH(L444,ฐาน!$K$4:$K$45,0),4),"")</f>
        <v/>
      </c>
      <c r="N444" s="310" t="str">
        <f>IF(I444&lt;&gt;"",INDEX(ฐาน!$A$4:$F$9,MATCH(I444,ฐาน!$A$4:$A$9,0),IF(J444&gt;=INDEX(ฐาน!$A$4:$F$9,MATCH(I444,ฐาน!$A$4:$A$9,0),3),6,5)),"")</f>
        <v/>
      </c>
      <c r="O444" s="311" t="str">
        <f>IF(I444&lt;&gt;"",IF(J444&gt;=INDEX(ฐาน!$A$4:$G$9,MATCH(I444,ฐาน!$A$4:$A$9,0),4),INDEX(ฐาน!$A$4:$G$9,MATCH(I444,ฐาน!$A$4:$A$9,0),7),INDEX(ฐาน!$A$4:$G$9,MATCH(I444,ฐาน!$A$4:$A$9,0),4)),"")</f>
        <v/>
      </c>
      <c r="P444" s="312">
        <f>IF(M444&lt;&gt;ฐาน!$M$45,IF(L444&lt;&gt;"",($L444*$N444/100),0),0)</f>
        <v>0</v>
      </c>
      <c r="Q444" s="311">
        <f>IF(M444&lt;&gt;ฐาน!$M$45,IF(L444&lt;&gt;"",ROUNDUP(($L444*$N444/100),-1),0),0)</f>
        <v>0</v>
      </c>
      <c r="R444" s="311">
        <f t="shared" si="12"/>
        <v>0</v>
      </c>
      <c r="S444" s="313">
        <f t="shared" si="13"/>
        <v>0</v>
      </c>
      <c r="T444" s="314">
        <f>IF(M444&lt;&gt;ฐาน!$M$45,IF(S444&lt;&gt;"",S444+R444,0),0)</f>
        <v>0</v>
      </c>
      <c r="U444" s="311">
        <f>IF(M444&lt;&gt;ฐาน!$M$45,IF(S444=0,J444+T444,O444),J444)</f>
        <v>0</v>
      </c>
      <c r="V444" s="98"/>
    </row>
    <row r="445" spans="1:22" x14ac:dyDescent="0.35">
      <c r="A445" s="93">
        <v>437</v>
      </c>
      <c r="B445" s="84"/>
      <c r="C445" s="85"/>
      <c r="D445" s="91"/>
      <c r="E445" s="89"/>
      <c r="F445" s="88"/>
      <c r="G445" s="91"/>
      <c r="H445" s="91"/>
      <c r="I445" s="88"/>
      <c r="J445" s="92"/>
      <c r="K445" s="212"/>
      <c r="L445" s="308" t="str">
        <f>IF(K445&lt;&gt;"",INDEX(ฐาน!$J$4:$M$44,MATCH(INT(K445),ฐาน!$J$4:$J$44,0),2),"")</f>
        <v/>
      </c>
      <c r="M445" s="309" t="str">
        <f>IF(L445&lt;&gt;"",INDEX(ฐาน!$J$4:$M$45,MATCH(L445,ฐาน!$K$4:$K$45,0),4),"")</f>
        <v/>
      </c>
      <c r="N445" s="310" t="str">
        <f>IF(I445&lt;&gt;"",INDEX(ฐาน!$A$4:$F$9,MATCH(I445,ฐาน!$A$4:$A$9,0),IF(J445&gt;=INDEX(ฐาน!$A$4:$F$9,MATCH(I445,ฐาน!$A$4:$A$9,0),3),6,5)),"")</f>
        <v/>
      </c>
      <c r="O445" s="311" t="str">
        <f>IF(I445&lt;&gt;"",IF(J445&gt;=INDEX(ฐาน!$A$4:$G$9,MATCH(I445,ฐาน!$A$4:$A$9,0),4),INDEX(ฐาน!$A$4:$G$9,MATCH(I445,ฐาน!$A$4:$A$9,0),7),INDEX(ฐาน!$A$4:$G$9,MATCH(I445,ฐาน!$A$4:$A$9,0),4)),"")</f>
        <v/>
      </c>
      <c r="P445" s="312">
        <f>IF(M445&lt;&gt;ฐาน!$M$45,IF(L445&lt;&gt;"",($L445*$N445/100),0),0)</f>
        <v>0</v>
      </c>
      <c r="Q445" s="311">
        <f>IF(M445&lt;&gt;ฐาน!$M$45,IF(L445&lt;&gt;"",ROUNDUP(($L445*$N445/100),-1),0),0)</f>
        <v>0</v>
      </c>
      <c r="R445" s="311">
        <f t="shared" si="12"/>
        <v>0</v>
      </c>
      <c r="S445" s="313">
        <f t="shared" si="13"/>
        <v>0</v>
      </c>
      <c r="T445" s="314">
        <f>IF(M445&lt;&gt;ฐาน!$M$45,IF(S445&lt;&gt;"",S445+R445,0),0)</f>
        <v>0</v>
      </c>
      <c r="U445" s="311">
        <f>IF(M445&lt;&gt;ฐาน!$M$45,IF(S445=0,J445+T445,O445),J445)</f>
        <v>0</v>
      </c>
      <c r="V445" s="98"/>
    </row>
    <row r="446" spans="1:22" x14ac:dyDescent="0.35">
      <c r="A446" s="93">
        <v>438</v>
      </c>
      <c r="B446" s="84"/>
      <c r="C446" s="85"/>
      <c r="D446" s="91"/>
      <c r="E446" s="89"/>
      <c r="F446" s="88"/>
      <c r="G446" s="91"/>
      <c r="H446" s="91"/>
      <c r="I446" s="88"/>
      <c r="J446" s="94"/>
      <c r="K446" s="212"/>
      <c r="L446" s="308" t="str">
        <f>IF(K446&lt;&gt;"",INDEX(ฐาน!$J$4:$M$44,MATCH(INT(K446),ฐาน!$J$4:$J$44,0),2),"")</f>
        <v/>
      </c>
      <c r="M446" s="309" t="str">
        <f>IF(L446&lt;&gt;"",INDEX(ฐาน!$J$4:$M$45,MATCH(L446,ฐาน!$K$4:$K$45,0),4),"")</f>
        <v/>
      </c>
      <c r="N446" s="310" t="str">
        <f>IF(I446&lt;&gt;"",INDEX(ฐาน!$A$4:$F$9,MATCH(I446,ฐาน!$A$4:$A$9,0),IF(J446&gt;=INDEX(ฐาน!$A$4:$F$9,MATCH(I446,ฐาน!$A$4:$A$9,0),3),6,5)),"")</f>
        <v/>
      </c>
      <c r="O446" s="311" t="str">
        <f>IF(I446&lt;&gt;"",IF(J446&gt;=INDEX(ฐาน!$A$4:$G$9,MATCH(I446,ฐาน!$A$4:$A$9,0),4),INDEX(ฐาน!$A$4:$G$9,MATCH(I446,ฐาน!$A$4:$A$9,0),7),INDEX(ฐาน!$A$4:$G$9,MATCH(I446,ฐาน!$A$4:$A$9,0),4)),"")</f>
        <v/>
      </c>
      <c r="P446" s="312">
        <f>IF(M446&lt;&gt;ฐาน!$M$45,IF(L446&lt;&gt;"",($L446*$N446/100),0),0)</f>
        <v>0</v>
      </c>
      <c r="Q446" s="311">
        <f>IF(M446&lt;&gt;ฐาน!$M$45,IF(L446&lt;&gt;"",ROUNDUP(($L446*$N446/100),-1),0),0)</f>
        <v>0</v>
      </c>
      <c r="R446" s="311">
        <f t="shared" si="12"/>
        <v>0</v>
      </c>
      <c r="S446" s="313">
        <f t="shared" si="13"/>
        <v>0</v>
      </c>
      <c r="T446" s="314">
        <f>IF(M446&lt;&gt;ฐาน!$M$45,IF(S446&lt;&gt;"",S446+R446,0),0)</f>
        <v>0</v>
      </c>
      <c r="U446" s="311">
        <f>IF(M446&lt;&gt;ฐาน!$M$45,IF(S446=0,J446+T446,O446),J446)</f>
        <v>0</v>
      </c>
      <c r="V446" s="98"/>
    </row>
    <row r="447" spans="1:22" x14ac:dyDescent="0.35">
      <c r="A447" s="93">
        <v>439</v>
      </c>
      <c r="B447" s="97"/>
      <c r="C447" s="85"/>
      <c r="D447" s="91"/>
      <c r="E447" s="89"/>
      <c r="F447" s="88"/>
      <c r="G447" s="91"/>
      <c r="H447" s="91"/>
      <c r="I447" s="88"/>
      <c r="J447" s="94"/>
      <c r="K447" s="212"/>
      <c r="L447" s="308" t="str">
        <f>IF(K447&lt;&gt;"",INDEX(ฐาน!$J$4:$M$44,MATCH(INT(K447),ฐาน!$J$4:$J$44,0),2),"")</f>
        <v/>
      </c>
      <c r="M447" s="309" t="str">
        <f>IF(L447&lt;&gt;"",INDEX(ฐาน!$J$4:$M$45,MATCH(L447,ฐาน!$K$4:$K$45,0),4),"")</f>
        <v/>
      </c>
      <c r="N447" s="310" t="str">
        <f>IF(I447&lt;&gt;"",INDEX(ฐาน!$A$4:$F$9,MATCH(I447,ฐาน!$A$4:$A$9,0),IF(J447&gt;=INDEX(ฐาน!$A$4:$F$9,MATCH(I447,ฐาน!$A$4:$A$9,0),3),6,5)),"")</f>
        <v/>
      </c>
      <c r="O447" s="311" t="str">
        <f>IF(I447&lt;&gt;"",IF(J447&gt;=INDEX(ฐาน!$A$4:$G$9,MATCH(I447,ฐาน!$A$4:$A$9,0),4),INDEX(ฐาน!$A$4:$G$9,MATCH(I447,ฐาน!$A$4:$A$9,0),7),INDEX(ฐาน!$A$4:$G$9,MATCH(I447,ฐาน!$A$4:$A$9,0),4)),"")</f>
        <v/>
      </c>
      <c r="P447" s="312">
        <f>IF(M447&lt;&gt;ฐาน!$M$45,IF(L447&lt;&gt;"",($L447*$N447/100),0),0)</f>
        <v>0</v>
      </c>
      <c r="Q447" s="311">
        <f>IF(M447&lt;&gt;ฐาน!$M$45,IF(L447&lt;&gt;"",ROUNDUP(($L447*$N447/100),-1),0),0)</f>
        <v>0</v>
      </c>
      <c r="R447" s="311">
        <f t="shared" si="12"/>
        <v>0</v>
      </c>
      <c r="S447" s="313">
        <f t="shared" si="13"/>
        <v>0</v>
      </c>
      <c r="T447" s="314">
        <f>IF(M447&lt;&gt;ฐาน!$M$45,IF(S447&lt;&gt;"",S447+R447,0),0)</f>
        <v>0</v>
      </c>
      <c r="U447" s="311">
        <f>IF(M447&lt;&gt;ฐาน!$M$45,IF(S447=0,J447+T447,O447),J447)</f>
        <v>0</v>
      </c>
      <c r="V447" s="98"/>
    </row>
    <row r="448" spans="1:22" x14ac:dyDescent="0.35">
      <c r="A448" s="93">
        <v>440</v>
      </c>
      <c r="B448" s="84"/>
      <c r="C448" s="96"/>
      <c r="D448" s="91"/>
      <c r="E448" s="89"/>
      <c r="F448" s="88"/>
      <c r="G448" s="91"/>
      <c r="H448" s="91"/>
      <c r="I448" s="88"/>
      <c r="J448" s="92"/>
      <c r="K448" s="212"/>
      <c r="L448" s="308" t="str">
        <f>IF(K448&lt;&gt;"",INDEX(ฐาน!$J$4:$M$44,MATCH(INT(K448),ฐาน!$J$4:$J$44,0),2),"")</f>
        <v/>
      </c>
      <c r="M448" s="309" t="str">
        <f>IF(L448&lt;&gt;"",INDEX(ฐาน!$J$4:$M$45,MATCH(L448,ฐาน!$K$4:$K$45,0),4),"")</f>
        <v/>
      </c>
      <c r="N448" s="310" t="str">
        <f>IF(I448&lt;&gt;"",INDEX(ฐาน!$A$4:$F$9,MATCH(I448,ฐาน!$A$4:$A$9,0),IF(J448&gt;=INDEX(ฐาน!$A$4:$F$9,MATCH(I448,ฐาน!$A$4:$A$9,0),3),6,5)),"")</f>
        <v/>
      </c>
      <c r="O448" s="311" t="str">
        <f>IF(I448&lt;&gt;"",IF(J448&gt;=INDEX(ฐาน!$A$4:$G$9,MATCH(I448,ฐาน!$A$4:$A$9,0),4),INDEX(ฐาน!$A$4:$G$9,MATCH(I448,ฐาน!$A$4:$A$9,0),7),INDEX(ฐาน!$A$4:$G$9,MATCH(I448,ฐาน!$A$4:$A$9,0),4)),"")</f>
        <v/>
      </c>
      <c r="P448" s="312">
        <f>IF(M448&lt;&gt;ฐาน!$M$45,IF(L448&lt;&gt;"",($L448*$N448/100),0),0)</f>
        <v>0</v>
      </c>
      <c r="Q448" s="311">
        <f>IF(M448&lt;&gt;ฐาน!$M$45,IF(L448&lt;&gt;"",ROUNDUP(($L448*$N448/100),-1),0),0)</f>
        <v>0</v>
      </c>
      <c r="R448" s="311">
        <f t="shared" si="12"/>
        <v>0</v>
      </c>
      <c r="S448" s="313">
        <f t="shared" si="13"/>
        <v>0</v>
      </c>
      <c r="T448" s="314">
        <f>IF(M448&lt;&gt;ฐาน!$M$45,IF(S448&lt;&gt;"",S448+R448,0),0)</f>
        <v>0</v>
      </c>
      <c r="U448" s="311">
        <f>IF(M448&lt;&gt;ฐาน!$M$45,IF(S448=0,J448+T448,O448),J448)</f>
        <v>0</v>
      </c>
      <c r="V448" s="98"/>
    </row>
    <row r="449" spans="1:22" x14ac:dyDescent="0.35">
      <c r="A449" s="93">
        <v>441</v>
      </c>
      <c r="B449" s="84"/>
      <c r="C449" s="85"/>
      <c r="D449" s="91"/>
      <c r="E449" s="89"/>
      <c r="F449" s="88"/>
      <c r="G449" s="91"/>
      <c r="H449" s="91"/>
      <c r="I449" s="88"/>
      <c r="J449" s="92"/>
      <c r="K449" s="212"/>
      <c r="L449" s="308" t="str">
        <f>IF(K449&lt;&gt;"",INDEX(ฐาน!$J$4:$M$44,MATCH(INT(K449),ฐาน!$J$4:$J$44,0),2),"")</f>
        <v/>
      </c>
      <c r="M449" s="309" t="str">
        <f>IF(L449&lt;&gt;"",INDEX(ฐาน!$J$4:$M$45,MATCH(L449,ฐาน!$K$4:$K$45,0),4),"")</f>
        <v/>
      </c>
      <c r="N449" s="310" t="str">
        <f>IF(I449&lt;&gt;"",INDEX(ฐาน!$A$4:$F$9,MATCH(I449,ฐาน!$A$4:$A$9,0),IF(J449&gt;=INDEX(ฐาน!$A$4:$F$9,MATCH(I449,ฐาน!$A$4:$A$9,0),3),6,5)),"")</f>
        <v/>
      </c>
      <c r="O449" s="311" t="str">
        <f>IF(I449&lt;&gt;"",IF(J449&gt;=INDEX(ฐาน!$A$4:$G$9,MATCH(I449,ฐาน!$A$4:$A$9,0),4),INDEX(ฐาน!$A$4:$G$9,MATCH(I449,ฐาน!$A$4:$A$9,0),7),INDEX(ฐาน!$A$4:$G$9,MATCH(I449,ฐาน!$A$4:$A$9,0),4)),"")</f>
        <v/>
      </c>
      <c r="P449" s="312">
        <f>IF(M449&lt;&gt;ฐาน!$M$45,IF(L449&lt;&gt;"",($L449*$N449/100),0),0)</f>
        <v>0</v>
      </c>
      <c r="Q449" s="311">
        <f>IF(M449&lt;&gt;ฐาน!$M$45,IF(L449&lt;&gt;"",ROUNDUP(($L449*$N449/100),-1),0),0)</f>
        <v>0</v>
      </c>
      <c r="R449" s="311">
        <f t="shared" si="12"/>
        <v>0</v>
      </c>
      <c r="S449" s="313">
        <f t="shared" si="13"/>
        <v>0</v>
      </c>
      <c r="T449" s="314">
        <f>IF(M449&lt;&gt;ฐาน!$M$45,IF(S449&lt;&gt;"",S449+R449,0),0)</f>
        <v>0</v>
      </c>
      <c r="U449" s="311">
        <f>IF(M449&lt;&gt;ฐาน!$M$45,IF(S449=0,J449+T449,O449),J449)</f>
        <v>0</v>
      </c>
      <c r="V449" s="98"/>
    </row>
    <row r="450" spans="1:22" x14ac:dyDescent="0.35">
      <c r="A450" s="93">
        <v>442</v>
      </c>
      <c r="B450" s="84"/>
      <c r="C450" s="85"/>
      <c r="D450" s="91"/>
      <c r="E450" s="89"/>
      <c r="F450" s="88"/>
      <c r="G450" s="91"/>
      <c r="H450" s="91"/>
      <c r="I450" s="88"/>
      <c r="J450" s="94"/>
      <c r="K450" s="212"/>
      <c r="L450" s="308" t="str">
        <f>IF(K450&lt;&gt;"",INDEX(ฐาน!$J$4:$M$44,MATCH(INT(K450),ฐาน!$J$4:$J$44,0),2),"")</f>
        <v/>
      </c>
      <c r="M450" s="309" t="str">
        <f>IF(L450&lt;&gt;"",INDEX(ฐาน!$J$4:$M$45,MATCH(L450,ฐาน!$K$4:$K$45,0),4),"")</f>
        <v/>
      </c>
      <c r="N450" s="310" t="str">
        <f>IF(I450&lt;&gt;"",INDEX(ฐาน!$A$4:$F$9,MATCH(I450,ฐาน!$A$4:$A$9,0),IF(J450&gt;=INDEX(ฐาน!$A$4:$F$9,MATCH(I450,ฐาน!$A$4:$A$9,0),3),6,5)),"")</f>
        <v/>
      </c>
      <c r="O450" s="311" t="str">
        <f>IF(I450&lt;&gt;"",IF(J450&gt;=INDEX(ฐาน!$A$4:$G$9,MATCH(I450,ฐาน!$A$4:$A$9,0),4),INDEX(ฐาน!$A$4:$G$9,MATCH(I450,ฐาน!$A$4:$A$9,0),7),INDEX(ฐาน!$A$4:$G$9,MATCH(I450,ฐาน!$A$4:$A$9,0),4)),"")</f>
        <v/>
      </c>
      <c r="P450" s="312">
        <f>IF(M450&lt;&gt;ฐาน!$M$45,IF(L450&lt;&gt;"",($L450*$N450/100),0),0)</f>
        <v>0</v>
      </c>
      <c r="Q450" s="311">
        <f>IF(M450&lt;&gt;ฐาน!$M$45,IF(L450&lt;&gt;"",ROUNDUP(($L450*$N450/100),-1),0),0)</f>
        <v>0</v>
      </c>
      <c r="R450" s="311">
        <f t="shared" si="12"/>
        <v>0</v>
      </c>
      <c r="S450" s="313">
        <f t="shared" si="13"/>
        <v>0</v>
      </c>
      <c r="T450" s="314">
        <f>IF(M450&lt;&gt;ฐาน!$M$45,IF(S450&lt;&gt;"",S450+R450,0),0)</f>
        <v>0</v>
      </c>
      <c r="U450" s="311">
        <f>IF(M450&lt;&gt;ฐาน!$M$45,IF(S450=0,J450+T450,O450),J450)</f>
        <v>0</v>
      </c>
      <c r="V450" s="98"/>
    </row>
    <row r="451" spans="1:22" x14ac:dyDescent="0.35">
      <c r="A451" s="93">
        <v>443</v>
      </c>
      <c r="B451" s="84"/>
      <c r="C451" s="85"/>
      <c r="D451" s="91"/>
      <c r="E451" s="89"/>
      <c r="F451" s="88"/>
      <c r="G451" s="91"/>
      <c r="H451" s="91"/>
      <c r="I451" s="88"/>
      <c r="J451" s="92"/>
      <c r="K451" s="212"/>
      <c r="L451" s="308" t="str">
        <f>IF(K451&lt;&gt;"",INDEX(ฐาน!$J$4:$M$44,MATCH(INT(K451),ฐาน!$J$4:$J$44,0),2),"")</f>
        <v/>
      </c>
      <c r="M451" s="309" t="str">
        <f>IF(L451&lt;&gt;"",INDEX(ฐาน!$J$4:$M$45,MATCH(L451,ฐาน!$K$4:$K$45,0),4),"")</f>
        <v/>
      </c>
      <c r="N451" s="310" t="str">
        <f>IF(I451&lt;&gt;"",INDEX(ฐาน!$A$4:$F$9,MATCH(I451,ฐาน!$A$4:$A$9,0),IF(J451&gt;=INDEX(ฐาน!$A$4:$F$9,MATCH(I451,ฐาน!$A$4:$A$9,0),3),6,5)),"")</f>
        <v/>
      </c>
      <c r="O451" s="311" t="str">
        <f>IF(I451&lt;&gt;"",IF(J451&gt;=INDEX(ฐาน!$A$4:$G$9,MATCH(I451,ฐาน!$A$4:$A$9,0),4),INDEX(ฐาน!$A$4:$G$9,MATCH(I451,ฐาน!$A$4:$A$9,0),7),INDEX(ฐาน!$A$4:$G$9,MATCH(I451,ฐาน!$A$4:$A$9,0),4)),"")</f>
        <v/>
      </c>
      <c r="P451" s="312">
        <f>IF(M451&lt;&gt;ฐาน!$M$45,IF(L451&lt;&gt;"",($L451*$N451/100),0),0)</f>
        <v>0</v>
      </c>
      <c r="Q451" s="311">
        <f>IF(M451&lt;&gt;ฐาน!$M$45,IF(L451&lt;&gt;"",ROUNDUP(($L451*$N451/100),-1),0),0)</f>
        <v>0</v>
      </c>
      <c r="R451" s="311">
        <f t="shared" si="12"/>
        <v>0</v>
      </c>
      <c r="S451" s="313">
        <f t="shared" si="13"/>
        <v>0</v>
      </c>
      <c r="T451" s="314">
        <f>IF(M451&lt;&gt;ฐาน!$M$45,IF(S451&lt;&gt;"",S451+R451,0),0)</f>
        <v>0</v>
      </c>
      <c r="U451" s="311">
        <f>IF(M451&lt;&gt;ฐาน!$M$45,IF(S451=0,J451+T451,O451),J451)</f>
        <v>0</v>
      </c>
      <c r="V451" s="98"/>
    </row>
    <row r="452" spans="1:22" x14ac:dyDescent="0.35">
      <c r="A452" s="93">
        <v>444</v>
      </c>
      <c r="B452" s="84"/>
      <c r="C452" s="85"/>
      <c r="D452" s="91"/>
      <c r="E452" s="89"/>
      <c r="F452" s="88"/>
      <c r="G452" s="91"/>
      <c r="H452" s="91"/>
      <c r="I452" s="88"/>
      <c r="J452" s="94"/>
      <c r="K452" s="212"/>
      <c r="L452" s="308" t="str">
        <f>IF(K452&lt;&gt;"",INDEX(ฐาน!$J$4:$M$44,MATCH(INT(K452),ฐาน!$J$4:$J$44,0),2),"")</f>
        <v/>
      </c>
      <c r="M452" s="309" t="str">
        <f>IF(L452&lt;&gt;"",INDEX(ฐาน!$J$4:$M$45,MATCH(L452,ฐาน!$K$4:$K$45,0),4),"")</f>
        <v/>
      </c>
      <c r="N452" s="310" t="str">
        <f>IF(I452&lt;&gt;"",INDEX(ฐาน!$A$4:$F$9,MATCH(I452,ฐาน!$A$4:$A$9,0),IF(J452&gt;=INDEX(ฐาน!$A$4:$F$9,MATCH(I452,ฐาน!$A$4:$A$9,0),3),6,5)),"")</f>
        <v/>
      </c>
      <c r="O452" s="311" t="str">
        <f>IF(I452&lt;&gt;"",IF(J452&gt;=INDEX(ฐาน!$A$4:$G$9,MATCH(I452,ฐาน!$A$4:$A$9,0),4),INDEX(ฐาน!$A$4:$G$9,MATCH(I452,ฐาน!$A$4:$A$9,0),7),INDEX(ฐาน!$A$4:$G$9,MATCH(I452,ฐาน!$A$4:$A$9,0),4)),"")</f>
        <v/>
      </c>
      <c r="P452" s="312">
        <f>IF(M452&lt;&gt;ฐาน!$M$45,IF(L452&lt;&gt;"",($L452*$N452/100),0),0)</f>
        <v>0</v>
      </c>
      <c r="Q452" s="311">
        <f>IF(M452&lt;&gt;ฐาน!$M$45,IF(L452&lt;&gt;"",ROUNDUP(($L452*$N452/100),-1),0),0)</f>
        <v>0</v>
      </c>
      <c r="R452" s="311">
        <f t="shared" si="12"/>
        <v>0</v>
      </c>
      <c r="S452" s="313">
        <f t="shared" si="13"/>
        <v>0</v>
      </c>
      <c r="T452" s="314">
        <f>IF(M452&lt;&gt;ฐาน!$M$45,IF(S452&lt;&gt;"",S452+R452,0),0)</f>
        <v>0</v>
      </c>
      <c r="U452" s="311">
        <f>IF(M452&lt;&gt;ฐาน!$M$45,IF(S452=0,J452+T452,O452),J452)</f>
        <v>0</v>
      </c>
      <c r="V452" s="98"/>
    </row>
    <row r="453" spans="1:22" x14ac:dyDescent="0.35">
      <c r="A453" s="93">
        <v>445</v>
      </c>
      <c r="B453" s="84"/>
      <c r="C453" s="85"/>
      <c r="D453" s="91"/>
      <c r="E453" s="89"/>
      <c r="F453" s="88"/>
      <c r="G453" s="91"/>
      <c r="H453" s="91"/>
      <c r="I453" s="88"/>
      <c r="J453" s="92"/>
      <c r="K453" s="212"/>
      <c r="L453" s="308" t="str">
        <f>IF(K453&lt;&gt;"",INDEX(ฐาน!$J$4:$M$44,MATCH(INT(K453),ฐาน!$J$4:$J$44,0),2),"")</f>
        <v/>
      </c>
      <c r="M453" s="309" t="str">
        <f>IF(L453&lt;&gt;"",INDEX(ฐาน!$J$4:$M$45,MATCH(L453,ฐาน!$K$4:$K$45,0),4),"")</f>
        <v/>
      </c>
      <c r="N453" s="310" t="str">
        <f>IF(I453&lt;&gt;"",INDEX(ฐาน!$A$4:$F$9,MATCH(I453,ฐาน!$A$4:$A$9,0),IF(J453&gt;=INDEX(ฐาน!$A$4:$F$9,MATCH(I453,ฐาน!$A$4:$A$9,0),3),6,5)),"")</f>
        <v/>
      </c>
      <c r="O453" s="311" t="str">
        <f>IF(I453&lt;&gt;"",IF(J453&gt;=INDEX(ฐาน!$A$4:$G$9,MATCH(I453,ฐาน!$A$4:$A$9,0),4),INDEX(ฐาน!$A$4:$G$9,MATCH(I453,ฐาน!$A$4:$A$9,0),7),INDEX(ฐาน!$A$4:$G$9,MATCH(I453,ฐาน!$A$4:$A$9,0),4)),"")</f>
        <v/>
      </c>
      <c r="P453" s="312">
        <f>IF(M453&lt;&gt;ฐาน!$M$45,IF(L453&lt;&gt;"",($L453*$N453/100),0),0)</f>
        <v>0</v>
      </c>
      <c r="Q453" s="311">
        <f>IF(M453&lt;&gt;ฐาน!$M$45,IF(L453&lt;&gt;"",ROUNDUP(($L453*$N453/100),-1),0),0)</f>
        <v>0</v>
      </c>
      <c r="R453" s="311">
        <f t="shared" si="12"/>
        <v>0</v>
      </c>
      <c r="S453" s="313">
        <f t="shared" si="13"/>
        <v>0</v>
      </c>
      <c r="T453" s="314">
        <f>IF(M453&lt;&gt;ฐาน!$M$45,IF(S453&lt;&gt;"",S453+R453,0),0)</f>
        <v>0</v>
      </c>
      <c r="U453" s="311">
        <f>IF(M453&lt;&gt;ฐาน!$M$45,IF(S453=0,J453+T453,O453),J453)</f>
        <v>0</v>
      </c>
      <c r="V453" s="98"/>
    </row>
    <row r="454" spans="1:22" x14ac:dyDescent="0.35">
      <c r="A454" s="93">
        <v>446</v>
      </c>
      <c r="B454" s="84"/>
      <c r="C454" s="85"/>
      <c r="D454" s="91"/>
      <c r="E454" s="89"/>
      <c r="F454" s="88"/>
      <c r="G454" s="95"/>
      <c r="H454" s="91"/>
      <c r="I454" s="88"/>
      <c r="J454" s="94"/>
      <c r="K454" s="212"/>
      <c r="L454" s="308" t="str">
        <f>IF(K454&lt;&gt;"",INDEX(ฐาน!$J$4:$M$44,MATCH(INT(K454),ฐาน!$J$4:$J$44,0),2),"")</f>
        <v/>
      </c>
      <c r="M454" s="309" t="str">
        <f>IF(L454&lt;&gt;"",INDEX(ฐาน!$J$4:$M$45,MATCH(L454,ฐาน!$K$4:$K$45,0),4),"")</f>
        <v/>
      </c>
      <c r="N454" s="310" t="str">
        <f>IF(I454&lt;&gt;"",INDEX(ฐาน!$A$4:$F$9,MATCH(I454,ฐาน!$A$4:$A$9,0),IF(J454&gt;=INDEX(ฐาน!$A$4:$F$9,MATCH(I454,ฐาน!$A$4:$A$9,0),3),6,5)),"")</f>
        <v/>
      </c>
      <c r="O454" s="311" t="str">
        <f>IF(I454&lt;&gt;"",IF(J454&gt;=INDEX(ฐาน!$A$4:$G$9,MATCH(I454,ฐาน!$A$4:$A$9,0),4),INDEX(ฐาน!$A$4:$G$9,MATCH(I454,ฐาน!$A$4:$A$9,0),7),INDEX(ฐาน!$A$4:$G$9,MATCH(I454,ฐาน!$A$4:$A$9,0),4)),"")</f>
        <v/>
      </c>
      <c r="P454" s="312">
        <f>IF(M454&lt;&gt;ฐาน!$M$45,IF(L454&lt;&gt;"",($L454*$N454/100),0),0)</f>
        <v>0</v>
      </c>
      <c r="Q454" s="311">
        <f>IF(M454&lt;&gt;ฐาน!$M$45,IF(L454&lt;&gt;"",ROUNDUP(($L454*$N454/100),-1),0),0)</f>
        <v>0</v>
      </c>
      <c r="R454" s="311">
        <f t="shared" si="12"/>
        <v>0</v>
      </c>
      <c r="S454" s="313">
        <f t="shared" si="13"/>
        <v>0</v>
      </c>
      <c r="T454" s="314">
        <f>IF(M454&lt;&gt;ฐาน!$M$45,IF(S454&lt;&gt;"",S454+R454,0),0)</f>
        <v>0</v>
      </c>
      <c r="U454" s="311">
        <f>IF(M454&lt;&gt;ฐาน!$M$45,IF(S454=0,J454+T454,O454),J454)</f>
        <v>0</v>
      </c>
      <c r="V454" s="98"/>
    </row>
    <row r="455" spans="1:22" x14ac:dyDescent="0.35">
      <c r="A455" s="93">
        <v>447</v>
      </c>
      <c r="B455" s="84"/>
      <c r="C455" s="85"/>
      <c r="D455" s="91"/>
      <c r="E455" s="89"/>
      <c r="F455" s="88"/>
      <c r="G455" s="91"/>
      <c r="H455" s="91"/>
      <c r="I455" s="88"/>
      <c r="J455" s="92"/>
      <c r="K455" s="212"/>
      <c r="L455" s="308" t="str">
        <f>IF(K455&lt;&gt;"",INDEX(ฐาน!$J$4:$M$44,MATCH(INT(K455),ฐาน!$J$4:$J$44,0),2),"")</f>
        <v/>
      </c>
      <c r="M455" s="309" t="str">
        <f>IF(L455&lt;&gt;"",INDEX(ฐาน!$J$4:$M$45,MATCH(L455,ฐาน!$K$4:$K$45,0),4),"")</f>
        <v/>
      </c>
      <c r="N455" s="310" t="str">
        <f>IF(I455&lt;&gt;"",INDEX(ฐาน!$A$4:$F$9,MATCH(I455,ฐาน!$A$4:$A$9,0),IF(J455&gt;=INDEX(ฐาน!$A$4:$F$9,MATCH(I455,ฐาน!$A$4:$A$9,0),3),6,5)),"")</f>
        <v/>
      </c>
      <c r="O455" s="311" t="str">
        <f>IF(I455&lt;&gt;"",IF(J455&gt;=INDEX(ฐาน!$A$4:$G$9,MATCH(I455,ฐาน!$A$4:$A$9,0),4),INDEX(ฐาน!$A$4:$G$9,MATCH(I455,ฐาน!$A$4:$A$9,0),7),INDEX(ฐาน!$A$4:$G$9,MATCH(I455,ฐาน!$A$4:$A$9,0),4)),"")</f>
        <v/>
      </c>
      <c r="P455" s="312">
        <f>IF(M455&lt;&gt;ฐาน!$M$45,IF(L455&lt;&gt;"",($L455*$N455/100),0),0)</f>
        <v>0</v>
      </c>
      <c r="Q455" s="311">
        <f>IF(M455&lt;&gt;ฐาน!$M$45,IF(L455&lt;&gt;"",ROUNDUP(($L455*$N455/100),-1),0),0)</f>
        <v>0</v>
      </c>
      <c r="R455" s="311">
        <f t="shared" si="12"/>
        <v>0</v>
      </c>
      <c r="S455" s="313">
        <f t="shared" si="13"/>
        <v>0</v>
      </c>
      <c r="T455" s="314">
        <f>IF(M455&lt;&gt;ฐาน!$M$45,IF(S455&lt;&gt;"",S455+R455,0),0)</f>
        <v>0</v>
      </c>
      <c r="U455" s="311">
        <f>IF(M455&lt;&gt;ฐาน!$M$45,IF(S455=0,J455+T455,O455),J455)</f>
        <v>0</v>
      </c>
      <c r="V455" s="98"/>
    </row>
    <row r="456" spans="1:22" x14ac:dyDescent="0.35">
      <c r="A456" s="93">
        <v>448</v>
      </c>
      <c r="B456" s="84"/>
      <c r="C456" s="85"/>
      <c r="D456" s="91"/>
      <c r="E456" s="89"/>
      <c r="F456" s="88"/>
      <c r="G456" s="91"/>
      <c r="H456" s="91"/>
      <c r="I456" s="88"/>
      <c r="J456" s="92"/>
      <c r="K456" s="212"/>
      <c r="L456" s="308" t="str">
        <f>IF(K456&lt;&gt;"",INDEX(ฐาน!$J$4:$M$44,MATCH(INT(K456),ฐาน!$J$4:$J$44,0),2),"")</f>
        <v/>
      </c>
      <c r="M456" s="309" t="str">
        <f>IF(L456&lt;&gt;"",INDEX(ฐาน!$J$4:$M$45,MATCH(L456,ฐาน!$K$4:$K$45,0),4),"")</f>
        <v/>
      </c>
      <c r="N456" s="310" t="str">
        <f>IF(I456&lt;&gt;"",INDEX(ฐาน!$A$4:$F$9,MATCH(I456,ฐาน!$A$4:$A$9,0),IF(J456&gt;=INDEX(ฐาน!$A$4:$F$9,MATCH(I456,ฐาน!$A$4:$A$9,0),3),6,5)),"")</f>
        <v/>
      </c>
      <c r="O456" s="311" t="str">
        <f>IF(I456&lt;&gt;"",IF(J456&gt;=INDEX(ฐาน!$A$4:$G$9,MATCH(I456,ฐาน!$A$4:$A$9,0),4),INDEX(ฐาน!$A$4:$G$9,MATCH(I456,ฐาน!$A$4:$A$9,0),7),INDEX(ฐาน!$A$4:$G$9,MATCH(I456,ฐาน!$A$4:$A$9,0),4)),"")</f>
        <v/>
      </c>
      <c r="P456" s="312">
        <f>IF(M456&lt;&gt;ฐาน!$M$45,IF(L456&lt;&gt;"",($L456*$N456/100),0),0)</f>
        <v>0</v>
      </c>
      <c r="Q456" s="311">
        <f>IF(M456&lt;&gt;ฐาน!$M$45,IF(L456&lt;&gt;"",ROUNDUP(($L456*$N456/100),-1),0),0)</f>
        <v>0</v>
      </c>
      <c r="R456" s="311">
        <f t="shared" si="12"/>
        <v>0</v>
      </c>
      <c r="S456" s="313">
        <f t="shared" si="13"/>
        <v>0</v>
      </c>
      <c r="T456" s="314">
        <f>IF(M456&lt;&gt;ฐาน!$M$45,IF(S456&lt;&gt;"",S456+R456,0),0)</f>
        <v>0</v>
      </c>
      <c r="U456" s="311">
        <f>IF(M456&lt;&gt;ฐาน!$M$45,IF(S456=0,J456+T456,O456),J456)</f>
        <v>0</v>
      </c>
      <c r="V456" s="98"/>
    </row>
    <row r="457" spans="1:22" x14ac:dyDescent="0.35">
      <c r="A457" s="93">
        <v>449</v>
      </c>
      <c r="B457" s="84"/>
      <c r="C457" s="85"/>
      <c r="D457" s="91"/>
      <c r="E457" s="89"/>
      <c r="F457" s="88"/>
      <c r="G457" s="91"/>
      <c r="H457" s="91"/>
      <c r="I457" s="88"/>
      <c r="J457" s="94"/>
      <c r="K457" s="212"/>
      <c r="L457" s="308" t="str">
        <f>IF(K457&lt;&gt;"",INDEX(ฐาน!$J$4:$M$44,MATCH(INT(K457),ฐาน!$J$4:$J$44,0),2),"")</f>
        <v/>
      </c>
      <c r="M457" s="309" t="str">
        <f>IF(L457&lt;&gt;"",INDEX(ฐาน!$J$4:$M$45,MATCH(L457,ฐาน!$K$4:$K$45,0),4),"")</f>
        <v/>
      </c>
      <c r="N457" s="310" t="str">
        <f>IF(I457&lt;&gt;"",INDEX(ฐาน!$A$4:$F$9,MATCH(I457,ฐาน!$A$4:$A$9,0),IF(J457&gt;=INDEX(ฐาน!$A$4:$F$9,MATCH(I457,ฐาน!$A$4:$A$9,0),3),6,5)),"")</f>
        <v/>
      </c>
      <c r="O457" s="311" t="str">
        <f>IF(I457&lt;&gt;"",IF(J457&gt;=INDEX(ฐาน!$A$4:$G$9,MATCH(I457,ฐาน!$A$4:$A$9,0),4),INDEX(ฐาน!$A$4:$G$9,MATCH(I457,ฐาน!$A$4:$A$9,0),7),INDEX(ฐาน!$A$4:$G$9,MATCH(I457,ฐาน!$A$4:$A$9,0),4)),"")</f>
        <v/>
      </c>
      <c r="P457" s="312">
        <f>IF(M457&lt;&gt;ฐาน!$M$45,IF(L457&lt;&gt;"",($L457*$N457/100),0),0)</f>
        <v>0</v>
      </c>
      <c r="Q457" s="311">
        <f>IF(M457&lt;&gt;ฐาน!$M$45,IF(L457&lt;&gt;"",ROUNDUP(($L457*$N457/100),-1),0),0)</f>
        <v>0</v>
      </c>
      <c r="R457" s="311">
        <f t="shared" si="12"/>
        <v>0</v>
      </c>
      <c r="S457" s="313">
        <f t="shared" si="13"/>
        <v>0</v>
      </c>
      <c r="T457" s="314">
        <f>IF(M457&lt;&gt;ฐาน!$M$45,IF(S457&lt;&gt;"",S457+R457,0),0)</f>
        <v>0</v>
      </c>
      <c r="U457" s="311">
        <f>IF(M457&lt;&gt;ฐาน!$M$45,IF(S457=0,J457+T457,O457),J457)</f>
        <v>0</v>
      </c>
      <c r="V457" s="98"/>
    </row>
    <row r="458" spans="1:22" x14ac:dyDescent="0.35">
      <c r="A458" s="93">
        <v>450</v>
      </c>
      <c r="B458" s="84"/>
      <c r="C458" s="85"/>
      <c r="D458" s="91"/>
      <c r="E458" s="89"/>
      <c r="F458" s="88"/>
      <c r="G458" s="91"/>
      <c r="H458" s="91"/>
      <c r="I458" s="88"/>
      <c r="J458" s="94"/>
      <c r="K458" s="212"/>
      <c r="L458" s="308" t="str">
        <f>IF(K458&lt;&gt;"",INDEX(ฐาน!$J$4:$M$44,MATCH(INT(K458),ฐาน!$J$4:$J$44,0),2),"")</f>
        <v/>
      </c>
      <c r="M458" s="309" t="str">
        <f>IF(L458&lt;&gt;"",INDEX(ฐาน!$J$4:$M$45,MATCH(L458,ฐาน!$K$4:$K$45,0),4),"")</f>
        <v/>
      </c>
      <c r="N458" s="310" t="str">
        <f>IF(I458&lt;&gt;"",INDEX(ฐาน!$A$4:$F$9,MATCH(I458,ฐาน!$A$4:$A$9,0),IF(J458&gt;=INDEX(ฐาน!$A$4:$F$9,MATCH(I458,ฐาน!$A$4:$A$9,0),3),6,5)),"")</f>
        <v/>
      </c>
      <c r="O458" s="311" t="str">
        <f>IF(I458&lt;&gt;"",IF(J458&gt;=INDEX(ฐาน!$A$4:$G$9,MATCH(I458,ฐาน!$A$4:$A$9,0),4),INDEX(ฐาน!$A$4:$G$9,MATCH(I458,ฐาน!$A$4:$A$9,0),7),INDEX(ฐาน!$A$4:$G$9,MATCH(I458,ฐาน!$A$4:$A$9,0),4)),"")</f>
        <v/>
      </c>
      <c r="P458" s="312">
        <f>IF(M458&lt;&gt;ฐาน!$M$45,IF(L458&lt;&gt;"",($L458*$N458/100),0),0)</f>
        <v>0</v>
      </c>
      <c r="Q458" s="311">
        <f>IF(M458&lt;&gt;ฐาน!$M$45,IF(L458&lt;&gt;"",ROUNDUP(($L458*$N458/100),-1),0),0)</f>
        <v>0</v>
      </c>
      <c r="R458" s="311">
        <f t="shared" ref="R458:R521" si="14">IF(Q458&lt;&gt;"",IF($J458+$P458&lt;=$O458,$Q458,$O458-$J458),"")</f>
        <v>0</v>
      </c>
      <c r="S458" s="313">
        <f t="shared" ref="S458:S521" si="15">IF(Q458&lt;&gt;R458,P458-R458,0)</f>
        <v>0</v>
      </c>
      <c r="T458" s="314">
        <f>IF(M458&lt;&gt;ฐาน!$M$45,IF(S458&lt;&gt;"",S458+R458,0),0)</f>
        <v>0</v>
      </c>
      <c r="U458" s="311">
        <f>IF(M458&lt;&gt;ฐาน!$M$45,IF(S458=0,J458+T458,O458),J458)</f>
        <v>0</v>
      </c>
      <c r="V458" s="98"/>
    </row>
    <row r="459" spans="1:22" x14ac:dyDescent="0.35">
      <c r="A459" s="93">
        <v>451</v>
      </c>
      <c r="B459" s="84"/>
      <c r="C459" s="85"/>
      <c r="D459" s="91"/>
      <c r="E459" s="89"/>
      <c r="F459" s="88"/>
      <c r="G459" s="91"/>
      <c r="H459" s="91"/>
      <c r="I459" s="88"/>
      <c r="J459" s="92"/>
      <c r="K459" s="212"/>
      <c r="L459" s="308" t="str">
        <f>IF(K459&lt;&gt;"",INDEX(ฐาน!$J$4:$M$44,MATCH(INT(K459),ฐาน!$J$4:$J$44,0),2),"")</f>
        <v/>
      </c>
      <c r="M459" s="309" t="str">
        <f>IF(L459&lt;&gt;"",INDEX(ฐาน!$J$4:$M$45,MATCH(L459,ฐาน!$K$4:$K$45,0),4),"")</f>
        <v/>
      </c>
      <c r="N459" s="310" t="str">
        <f>IF(I459&lt;&gt;"",INDEX(ฐาน!$A$4:$F$9,MATCH(I459,ฐาน!$A$4:$A$9,0),IF(J459&gt;=INDEX(ฐาน!$A$4:$F$9,MATCH(I459,ฐาน!$A$4:$A$9,0),3),6,5)),"")</f>
        <v/>
      </c>
      <c r="O459" s="311" t="str">
        <f>IF(I459&lt;&gt;"",IF(J459&gt;=INDEX(ฐาน!$A$4:$G$9,MATCH(I459,ฐาน!$A$4:$A$9,0),4),INDEX(ฐาน!$A$4:$G$9,MATCH(I459,ฐาน!$A$4:$A$9,0),7),INDEX(ฐาน!$A$4:$G$9,MATCH(I459,ฐาน!$A$4:$A$9,0),4)),"")</f>
        <v/>
      </c>
      <c r="P459" s="312">
        <f>IF(M459&lt;&gt;ฐาน!$M$45,IF(L459&lt;&gt;"",($L459*$N459/100),0),0)</f>
        <v>0</v>
      </c>
      <c r="Q459" s="311">
        <f>IF(M459&lt;&gt;ฐาน!$M$45,IF(L459&lt;&gt;"",ROUNDUP(($L459*$N459/100),-1),0),0)</f>
        <v>0</v>
      </c>
      <c r="R459" s="311">
        <f t="shared" si="14"/>
        <v>0</v>
      </c>
      <c r="S459" s="313">
        <f t="shared" si="15"/>
        <v>0</v>
      </c>
      <c r="T459" s="314">
        <f>IF(M459&lt;&gt;ฐาน!$M$45,IF(S459&lt;&gt;"",S459+R459,0),0)</f>
        <v>0</v>
      </c>
      <c r="U459" s="311">
        <f>IF(M459&lt;&gt;ฐาน!$M$45,IF(S459=0,J459+T459,O459),J459)</f>
        <v>0</v>
      </c>
      <c r="V459" s="98"/>
    </row>
    <row r="460" spans="1:22" x14ac:dyDescent="0.35">
      <c r="A460" s="93">
        <v>452</v>
      </c>
      <c r="B460" s="84"/>
      <c r="C460" s="85"/>
      <c r="D460" s="91"/>
      <c r="E460" s="89"/>
      <c r="F460" s="88"/>
      <c r="G460" s="91"/>
      <c r="H460" s="91"/>
      <c r="I460" s="88"/>
      <c r="J460" s="92"/>
      <c r="K460" s="212"/>
      <c r="L460" s="308" t="str">
        <f>IF(K460&lt;&gt;"",INDEX(ฐาน!$J$4:$M$44,MATCH(INT(K460),ฐาน!$J$4:$J$44,0),2),"")</f>
        <v/>
      </c>
      <c r="M460" s="309" t="str">
        <f>IF(L460&lt;&gt;"",INDEX(ฐาน!$J$4:$M$45,MATCH(L460,ฐาน!$K$4:$K$45,0),4),"")</f>
        <v/>
      </c>
      <c r="N460" s="310" t="str">
        <f>IF(I460&lt;&gt;"",INDEX(ฐาน!$A$4:$F$9,MATCH(I460,ฐาน!$A$4:$A$9,0),IF(J460&gt;=INDEX(ฐาน!$A$4:$F$9,MATCH(I460,ฐาน!$A$4:$A$9,0),3),6,5)),"")</f>
        <v/>
      </c>
      <c r="O460" s="311" t="str">
        <f>IF(I460&lt;&gt;"",IF(J460&gt;=INDEX(ฐาน!$A$4:$G$9,MATCH(I460,ฐาน!$A$4:$A$9,0),4),INDEX(ฐาน!$A$4:$G$9,MATCH(I460,ฐาน!$A$4:$A$9,0),7),INDEX(ฐาน!$A$4:$G$9,MATCH(I460,ฐาน!$A$4:$A$9,0),4)),"")</f>
        <v/>
      </c>
      <c r="P460" s="312">
        <f>IF(M460&lt;&gt;ฐาน!$M$45,IF(L460&lt;&gt;"",($L460*$N460/100),0),0)</f>
        <v>0</v>
      </c>
      <c r="Q460" s="311">
        <f>IF(M460&lt;&gt;ฐาน!$M$45,IF(L460&lt;&gt;"",ROUNDUP(($L460*$N460/100),-1),0),0)</f>
        <v>0</v>
      </c>
      <c r="R460" s="311">
        <f t="shared" si="14"/>
        <v>0</v>
      </c>
      <c r="S460" s="313">
        <f t="shared" si="15"/>
        <v>0</v>
      </c>
      <c r="T460" s="314">
        <f>IF(M460&lt;&gt;ฐาน!$M$45,IF(S460&lt;&gt;"",S460+R460,0),0)</f>
        <v>0</v>
      </c>
      <c r="U460" s="311">
        <f>IF(M460&lt;&gt;ฐาน!$M$45,IF(S460=0,J460+T460,O460),J460)</f>
        <v>0</v>
      </c>
      <c r="V460" s="98"/>
    </row>
    <row r="461" spans="1:22" x14ac:dyDescent="0.35">
      <c r="A461" s="93">
        <v>453</v>
      </c>
      <c r="B461" s="84"/>
      <c r="C461" s="85"/>
      <c r="D461" s="91"/>
      <c r="E461" s="89"/>
      <c r="F461" s="88"/>
      <c r="G461" s="91"/>
      <c r="H461" s="91"/>
      <c r="I461" s="88"/>
      <c r="J461" s="92"/>
      <c r="K461" s="212"/>
      <c r="L461" s="308" t="str">
        <f>IF(K461&lt;&gt;"",INDEX(ฐาน!$J$4:$M$44,MATCH(INT(K461),ฐาน!$J$4:$J$44,0),2),"")</f>
        <v/>
      </c>
      <c r="M461" s="309" t="str">
        <f>IF(L461&lt;&gt;"",INDEX(ฐาน!$J$4:$M$45,MATCH(L461,ฐาน!$K$4:$K$45,0),4),"")</f>
        <v/>
      </c>
      <c r="N461" s="310" t="str">
        <f>IF(I461&lt;&gt;"",INDEX(ฐาน!$A$4:$F$9,MATCH(I461,ฐาน!$A$4:$A$9,0),IF(J461&gt;=INDEX(ฐาน!$A$4:$F$9,MATCH(I461,ฐาน!$A$4:$A$9,0),3),6,5)),"")</f>
        <v/>
      </c>
      <c r="O461" s="311" t="str">
        <f>IF(I461&lt;&gt;"",IF(J461&gt;=INDEX(ฐาน!$A$4:$G$9,MATCH(I461,ฐาน!$A$4:$A$9,0),4),INDEX(ฐาน!$A$4:$G$9,MATCH(I461,ฐาน!$A$4:$A$9,0),7),INDEX(ฐาน!$A$4:$G$9,MATCH(I461,ฐาน!$A$4:$A$9,0),4)),"")</f>
        <v/>
      </c>
      <c r="P461" s="312">
        <f>IF(M461&lt;&gt;ฐาน!$M$45,IF(L461&lt;&gt;"",($L461*$N461/100),0),0)</f>
        <v>0</v>
      </c>
      <c r="Q461" s="311">
        <f>IF(M461&lt;&gt;ฐาน!$M$45,IF(L461&lt;&gt;"",ROUNDUP(($L461*$N461/100),-1),0),0)</f>
        <v>0</v>
      </c>
      <c r="R461" s="311">
        <f t="shared" si="14"/>
        <v>0</v>
      </c>
      <c r="S461" s="313">
        <f t="shared" si="15"/>
        <v>0</v>
      </c>
      <c r="T461" s="314">
        <f>IF(M461&lt;&gt;ฐาน!$M$45,IF(S461&lt;&gt;"",S461+R461,0),0)</f>
        <v>0</v>
      </c>
      <c r="U461" s="311">
        <f>IF(M461&lt;&gt;ฐาน!$M$45,IF(S461=0,J461+T461,O461),J461)</f>
        <v>0</v>
      </c>
      <c r="V461" s="98"/>
    </row>
    <row r="462" spans="1:22" x14ac:dyDescent="0.35">
      <c r="A462" s="93">
        <v>454</v>
      </c>
      <c r="B462" s="84"/>
      <c r="C462" s="85"/>
      <c r="D462" s="91"/>
      <c r="E462" s="89"/>
      <c r="F462" s="88"/>
      <c r="G462" s="91"/>
      <c r="H462" s="91"/>
      <c r="I462" s="88"/>
      <c r="J462" s="94"/>
      <c r="K462" s="212"/>
      <c r="L462" s="308" t="str">
        <f>IF(K462&lt;&gt;"",INDEX(ฐาน!$J$4:$M$44,MATCH(INT(K462),ฐาน!$J$4:$J$44,0),2),"")</f>
        <v/>
      </c>
      <c r="M462" s="309" t="str">
        <f>IF(L462&lt;&gt;"",INDEX(ฐาน!$J$4:$M$45,MATCH(L462,ฐาน!$K$4:$K$45,0),4),"")</f>
        <v/>
      </c>
      <c r="N462" s="310" t="str">
        <f>IF(I462&lt;&gt;"",INDEX(ฐาน!$A$4:$F$9,MATCH(I462,ฐาน!$A$4:$A$9,0),IF(J462&gt;=INDEX(ฐาน!$A$4:$F$9,MATCH(I462,ฐาน!$A$4:$A$9,0),3),6,5)),"")</f>
        <v/>
      </c>
      <c r="O462" s="311" t="str">
        <f>IF(I462&lt;&gt;"",IF(J462&gt;=INDEX(ฐาน!$A$4:$G$9,MATCH(I462,ฐาน!$A$4:$A$9,0),4),INDEX(ฐาน!$A$4:$G$9,MATCH(I462,ฐาน!$A$4:$A$9,0),7),INDEX(ฐาน!$A$4:$G$9,MATCH(I462,ฐาน!$A$4:$A$9,0),4)),"")</f>
        <v/>
      </c>
      <c r="P462" s="312">
        <f>IF(M462&lt;&gt;ฐาน!$M$45,IF(L462&lt;&gt;"",($L462*$N462/100),0),0)</f>
        <v>0</v>
      </c>
      <c r="Q462" s="311">
        <f>IF(M462&lt;&gt;ฐาน!$M$45,IF(L462&lt;&gt;"",ROUNDUP(($L462*$N462/100),-1),0),0)</f>
        <v>0</v>
      </c>
      <c r="R462" s="311">
        <f t="shared" si="14"/>
        <v>0</v>
      </c>
      <c r="S462" s="313">
        <f t="shared" si="15"/>
        <v>0</v>
      </c>
      <c r="T462" s="314">
        <f>IF(M462&lt;&gt;ฐาน!$M$45,IF(S462&lt;&gt;"",S462+R462,0),0)</f>
        <v>0</v>
      </c>
      <c r="U462" s="311">
        <f>IF(M462&lt;&gt;ฐาน!$M$45,IF(S462=0,J462+T462,O462),J462)</f>
        <v>0</v>
      </c>
      <c r="V462" s="98"/>
    </row>
    <row r="463" spans="1:22" x14ac:dyDescent="0.35">
      <c r="A463" s="93">
        <v>455</v>
      </c>
      <c r="B463" s="84"/>
      <c r="C463" s="85"/>
      <c r="D463" s="91"/>
      <c r="E463" s="89"/>
      <c r="F463" s="88"/>
      <c r="G463" s="91"/>
      <c r="H463" s="91"/>
      <c r="I463" s="88"/>
      <c r="J463" s="94"/>
      <c r="K463" s="212"/>
      <c r="L463" s="308" t="str">
        <f>IF(K463&lt;&gt;"",INDEX(ฐาน!$J$4:$M$44,MATCH(INT(K463),ฐาน!$J$4:$J$44,0),2),"")</f>
        <v/>
      </c>
      <c r="M463" s="309" t="str">
        <f>IF(L463&lt;&gt;"",INDEX(ฐาน!$J$4:$M$45,MATCH(L463,ฐาน!$K$4:$K$45,0),4),"")</f>
        <v/>
      </c>
      <c r="N463" s="310" t="str">
        <f>IF(I463&lt;&gt;"",INDEX(ฐาน!$A$4:$F$9,MATCH(I463,ฐาน!$A$4:$A$9,0),IF(J463&gt;=INDEX(ฐาน!$A$4:$F$9,MATCH(I463,ฐาน!$A$4:$A$9,0),3),6,5)),"")</f>
        <v/>
      </c>
      <c r="O463" s="311" t="str">
        <f>IF(I463&lt;&gt;"",IF(J463&gt;=INDEX(ฐาน!$A$4:$G$9,MATCH(I463,ฐาน!$A$4:$A$9,0),4),INDEX(ฐาน!$A$4:$G$9,MATCH(I463,ฐาน!$A$4:$A$9,0),7),INDEX(ฐาน!$A$4:$G$9,MATCH(I463,ฐาน!$A$4:$A$9,0),4)),"")</f>
        <v/>
      </c>
      <c r="P463" s="312">
        <f>IF(M463&lt;&gt;ฐาน!$M$45,IF(L463&lt;&gt;"",($L463*$N463/100),0),0)</f>
        <v>0</v>
      </c>
      <c r="Q463" s="311">
        <f>IF(M463&lt;&gt;ฐาน!$M$45,IF(L463&lt;&gt;"",ROUNDUP(($L463*$N463/100),-1),0),0)</f>
        <v>0</v>
      </c>
      <c r="R463" s="311">
        <f t="shared" si="14"/>
        <v>0</v>
      </c>
      <c r="S463" s="313">
        <f t="shared" si="15"/>
        <v>0</v>
      </c>
      <c r="T463" s="314">
        <f>IF(M463&lt;&gt;ฐาน!$M$45,IF(S463&lt;&gt;"",S463+R463,0),0)</f>
        <v>0</v>
      </c>
      <c r="U463" s="311">
        <f>IF(M463&lt;&gt;ฐาน!$M$45,IF(S463=0,J463+T463,O463),J463)</f>
        <v>0</v>
      </c>
      <c r="V463" s="98"/>
    </row>
    <row r="464" spans="1:22" x14ac:dyDescent="0.35">
      <c r="A464" s="93">
        <v>456</v>
      </c>
      <c r="B464" s="84"/>
      <c r="C464" s="85"/>
      <c r="D464" s="91"/>
      <c r="E464" s="89"/>
      <c r="F464" s="88"/>
      <c r="G464" s="91"/>
      <c r="H464" s="91"/>
      <c r="I464" s="88"/>
      <c r="J464" s="92"/>
      <c r="K464" s="212"/>
      <c r="L464" s="308" t="str">
        <f>IF(K464&lt;&gt;"",INDEX(ฐาน!$J$4:$M$44,MATCH(INT(K464),ฐาน!$J$4:$J$44,0),2),"")</f>
        <v/>
      </c>
      <c r="M464" s="309" t="str">
        <f>IF(L464&lt;&gt;"",INDEX(ฐาน!$J$4:$M$45,MATCH(L464,ฐาน!$K$4:$K$45,0),4),"")</f>
        <v/>
      </c>
      <c r="N464" s="310" t="str">
        <f>IF(I464&lt;&gt;"",INDEX(ฐาน!$A$4:$F$9,MATCH(I464,ฐาน!$A$4:$A$9,0),IF(J464&gt;=INDEX(ฐาน!$A$4:$F$9,MATCH(I464,ฐาน!$A$4:$A$9,0),3),6,5)),"")</f>
        <v/>
      </c>
      <c r="O464" s="311" t="str">
        <f>IF(I464&lt;&gt;"",IF(J464&gt;=INDEX(ฐาน!$A$4:$G$9,MATCH(I464,ฐาน!$A$4:$A$9,0),4),INDEX(ฐาน!$A$4:$G$9,MATCH(I464,ฐาน!$A$4:$A$9,0),7),INDEX(ฐาน!$A$4:$G$9,MATCH(I464,ฐาน!$A$4:$A$9,0),4)),"")</f>
        <v/>
      </c>
      <c r="P464" s="312">
        <f>IF(M464&lt;&gt;ฐาน!$M$45,IF(L464&lt;&gt;"",($L464*$N464/100),0),0)</f>
        <v>0</v>
      </c>
      <c r="Q464" s="311">
        <f>IF(M464&lt;&gt;ฐาน!$M$45,IF(L464&lt;&gt;"",ROUNDUP(($L464*$N464/100),-1),0),0)</f>
        <v>0</v>
      </c>
      <c r="R464" s="311">
        <f t="shared" si="14"/>
        <v>0</v>
      </c>
      <c r="S464" s="313">
        <f t="shared" si="15"/>
        <v>0</v>
      </c>
      <c r="T464" s="314">
        <f>IF(M464&lt;&gt;ฐาน!$M$45,IF(S464&lt;&gt;"",S464+R464,0),0)</f>
        <v>0</v>
      </c>
      <c r="U464" s="311">
        <f>IF(M464&lt;&gt;ฐาน!$M$45,IF(S464=0,J464+T464,O464),J464)</f>
        <v>0</v>
      </c>
      <c r="V464" s="98"/>
    </row>
    <row r="465" spans="1:22" x14ac:dyDescent="0.35">
      <c r="A465" s="93">
        <v>457</v>
      </c>
      <c r="B465" s="84"/>
      <c r="C465" s="85"/>
      <c r="D465" s="91"/>
      <c r="E465" s="89"/>
      <c r="F465" s="88"/>
      <c r="G465" s="91"/>
      <c r="H465" s="91"/>
      <c r="I465" s="88"/>
      <c r="J465" s="94"/>
      <c r="K465" s="212"/>
      <c r="L465" s="308" t="str">
        <f>IF(K465&lt;&gt;"",INDEX(ฐาน!$J$4:$M$44,MATCH(INT(K465),ฐาน!$J$4:$J$44,0),2),"")</f>
        <v/>
      </c>
      <c r="M465" s="309" t="str">
        <f>IF(L465&lt;&gt;"",INDEX(ฐาน!$J$4:$M$45,MATCH(L465,ฐาน!$K$4:$K$45,0),4),"")</f>
        <v/>
      </c>
      <c r="N465" s="310" t="str">
        <f>IF(I465&lt;&gt;"",INDEX(ฐาน!$A$4:$F$9,MATCH(I465,ฐาน!$A$4:$A$9,0),IF(J465&gt;=INDEX(ฐาน!$A$4:$F$9,MATCH(I465,ฐาน!$A$4:$A$9,0),3),6,5)),"")</f>
        <v/>
      </c>
      <c r="O465" s="311" t="str">
        <f>IF(I465&lt;&gt;"",IF(J465&gt;=INDEX(ฐาน!$A$4:$G$9,MATCH(I465,ฐาน!$A$4:$A$9,0),4),INDEX(ฐาน!$A$4:$G$9,MATCH(I465,ฐาน!$A$4:$A$9,0),7),INDEX(ฐาน!$A$4:$G$9,MATCH(I465,ฐาน!$A$4:$A$9,0),4)),"")</f>
        <v/>
      </c>
      <c r="P465" s="312">
        <f>IF(M465&lt;&gt;ฐาน!$M$45,IF(L465&lt;&gt;"",($L465*$N465/100),0),0)</f>
        <v>0</v>
      </c>
      <c r="Q465" s="311">
        <f>IF(M465&lt;&gt;ฐาน!$M$45,IF(L465&lt;&gt;"",ROUNDUP(($L465*$N465/100),-1),0),0)</f>
        <v>0</v>
      </c>
      <c r="R465" s="311">
        <f t="shared" si="14"/>
        <v>0</v>
      </c>
      <c r="S465" s="313">
        <f t="shared" si="15"/>
        <v>0</v>
      </c>
      <c r="T465" s="314">
        <f>IF(M465&lt;&gt;ฐาน!$M$45,IF(S465&lt;&gt;"",S465+R465,0),0)</f>
        <v>0</v>
      </c>
      <c r="U465" s="311">
        <f>IF(M465&lt;&gt;ฐาน!$M$45,IF(S465=0,J465+T465,O465),J465)</f>
        <v>0</v>
      </c>
      <c r="V465" s="98"/>
    </row>
    <row r="466" spans="1:22" x14ac:dyDescent="0.35">
      <c r="A466" s="93">
        <v>458</v>
      </c>
      <c r="B466" s="84"/>
      <c r="C466" s="85"/>
      <c r="D466" s="91"/>
      <c r="E466" s="89"/>
      <c r="F466" s="88"/>
      <c r="G466" s="91"/>
      <c r="H466" s="91"/>
      <c r="I466" s="88"/>
      <c r="J466" s="94"/>
      <c r="K466" s="212"/>
      <c r="L466" s="308" t="str">
        <f>IF(K466&lt;&gt;"",INDEX(ฐาน!$J$4:$M$44,MATCH(INT(K466),ฐาน!$J$4:$J$44,0),2),"")</f>
        <v/>
      </c>
      <c r="M466" s="309" t="str">
        <f>IF(L466&lt;&gt;"",INDEX(ฐาน!$J$4:$M$45,MATCH(L466,ฐาน!$K$4:$K$45,0),4),"")</f>
        <v/>
      </c>
      <c r="N466" s="310" t="str">
        <f>IF(I466&lt;&gt;"",INDEX(ฐาน!$A$4:$F$9,MATCH(I466,ฐาน!$A$4:$A$9,0),IF(J466&gt;=INDEX(ฐาน!$A$4:$F$9,MATCH(I466,ฐาน!$A$4:$A$9,0),3),6,5)),"")</f>
        <v/>
      </c>
      <c r="O466" s="311" t="str">
        <f>IF(I466&lt;&gt;"",IF(J466&gt;=INDEX(ฐาน!$A$4:$G$9,MATCH(I466,ฐาน!$A$4:$A$9,0),4),INDEX(ฐาน!$A$4:$G$9,MATCH(I466,ฐาน!$A$4:$A$9,0),7),INDEX(ฐาน!$A$4:$G$9,MATCH(I466,ฐาน!$A$4:$A$9,0),4)),"")</f>
        <v/>
      </c>
      <c r="P466" s="312">
        <f>IF(M466&lt;&gt;ฐาน!$M$45,IF(L466&lt;&gt;"",($L466*$N466/100),0),0)</f>
        <v>0</v>
      </c>
      <c r="Q466" s="311">
        <f>IF(M466&lt;&gt;ฐาน!$M$45,IF(L466&lt;&gt;"",ROUNDUP(($L466*$N466/100),-1),0),0)</f>
        <v>0</v>
      </c>
      <c r="R466" s="311">
        <f t="shared" si="14"/>
        <v>0</v>
      </c>
      <c r="S466" s="313">
        <f t="shared" si="15"/>
        <v>0</v>
      </c>
      <c r="T466" s="314">
        <f>IF(M466&lt;&gt;ฐาน!$M$45,IF(S466&lt;&gt;"",S466+R466,0),0)</f>
        <v>0</v>
      </c>
      <c r="U466" s="311">
        <f>IF(M466&lt;&gt;ฐาน!$M$45,IF(S466=0,J466+T466,O466),J466)</f>
        <v>0</v>
      </c>
      <c r="V466" s="98"/>
    </row>
    <row r="467" spans="1:22" x14ac:dyDescent="0.35">
      <c r="A467" s="93">
        <v>459</v>
      </c>
      <c r="B467" s="84"/>
      <c r="C467" s="85"/>
      <c r="D467" s="91"/>
      <c r="E467" s="89"/>
      <c r="F467" s="88"/>
      <c r="G467" s="91"/>
      <c r="H467" s="91"/>
      <c r="I467" s="88"/>
      <c r="J467" s="92"/>
      <c r="K467" s="212"/>
      <c r="L467" s="308" t="str">
        <f>IF(K467&lt;&gt;"",INDEX(ฐาน!$J$4:$M$44,MATCH(INT(K467),ฐาน!$J$4:$J$44,0),2),"")</f>
        <v/>
      </c>
      <c r="M467" s="309" t="str">
        <f>IF(L467&lt;&gt;"",INDEX(ฐาน!$J$4:$M$45,MATCH(L467,ฐาน!$K$4:$K$45,0),4),"")</f>
        <v/>
      </c>
      <c r="N467" s="310" t="str">
        <f>IF(I467&lt;&gt;"",INDEX(ฐาน!$A$4:$F$9,MATCH(I467,ฐาน!$A$4:$A$9,0),IF(J467&gt;=INDEX(ฐาน!$A$4:$F$9,MATCH(I467,ฐาน!$A$4:$A$9,0),3),6,5)),"")</f>
        <v/>
      </c>
      <c r="O467" s="311" t="str">
        <f>IF(I467&lt;&gt;"",IF(J467&gt;=INDEX(ฐาน!$A$4:$G$9,MATCH(I467,ฐาน!$A$4:$A$9,0),4),INDEX(ฐาน!$A$4:$G$9,MATCH(I467,ฐาน!$A$4:$A$9,0),7),INDEX(ฐาน!$A$4:$G$9,MATCH(I467,ฐาน!$A$4:$A$9,0),4)),"")</f>
        <v/>
      </c>
      <c r="P467" s="312">
        <f>IF(M467&lt;&gt;ฐาน!$M$45,IF(L467&lt;&gt;"",($L467*$N467/100),0),0)</f>
        <v>0</v>
      </c>
      <c r="Q467" s="311">
        <f>IF(M467&lt;&gt;ฐาน!$M$45,IF(L467&lt;&gt;"",ROUNDUP(($L467*$N467/100),-1),0),0)</f>
        <v>0</v>
      </c>
      <c r="R467" s="311">
        <f t="shared" si="14"/>
        <v>0</v>
      </c>
      <c r="S467" s="313">
        <f t="shared" si="15"/>
        <v>0</v>
      </c>
      <c r="T467" s="314">
        <f>IF(M467&lt;&gt;ฐาน!$M$45,IF(S467&lt;&gt;"",S467+R467,0),0)</f>
        <v>0</v>
      </c>
      <c r="U467" s="311">
        <f>IF(M467&lt;&gt;ฐาน!$M$45,IF(S467=0,J467+T467,O467),J467)</f>
        <v>0</v>
      </c>
      <c r="V467" s="98"/>
    </row>
    <row r="468" spans="1:22" x14ac:dyDescent="0.35">
      <c r="A468" s="93">
        <v>460</v>
      </c>
      <c r="B468" s="84"/>
      <c r="C468" s="85"/>
      <c r="D468" s="91"/>
      <c r="E468" s="89"/>
      <c r="F468" s="88"/>
      <c r="G468" s="91"/>
      <c r="H468" s="91"/>
      <c r="I468" s="88"/>
      <c r="J468" s="92"/>
      <c r="K468" s="212"/>
      <c r="L468" s="308" t="str">
        <f>IF(K468&lt;&gt;"",INDEX(ฐาน!$J$4:$M$44,MATCH(INT(K468),ฐาน!$J$4:$J$44,0),2),"")</f>
        <v/>
      </c>
      <c r="M468" s="309" t="str">
        <f>IF(L468&lt;&gt;"",INDEX(ฐาน!$J$4:$M$45,MATCH(L468,ฐาน!$K$4:$K$45,0),4),"")</f>
        <v/>
      </c>
      <c r="N468" s="310" t="str">
        <f>IF(I468&lt;&gt;"",INDEX(ฐาน!$A$4:$F$9,MATCH(I468,ฐาน!$A$4:$A$9,0),IF(J468&gt;=INDEX(ฐาน!$A$4:$F$9,MATCH(I468,ฐาน!$A$4:$A$9,0),3),6,5)),"")</f>
        <v/>
      </c>
      <c r="O468" s="311" t="str">
        <f>IF(I468&lt;&gt;"",IF(J468&gt;=INDEX(ฐาน!$A$4:$G$9,MATCH(I468,ฐาน!$A$4:$A$9,0),4),INDEX(ฐาน!$A$4:$G$9,MATCH(I468,ฐาน!$A$4:$A$9,0),7),INDEX(ฐาน!$A$4:$G$9,MATCH(I468,ฐาน!$A$4:$A$9,0),4)),"")</f>
        <v/>
      </c>
      <c r="P468" s="312">
        <f>IF(M468&lt;&gt;ฐาน!$M$45,IF(L468&lt;&gt;"",($L468*$N468/100),0),0)</f>
        <v>0</v>
      </c>
      <c r="Q468" s="311">
        <f>IF(M468&lt;&gt;ฐาน!$M$45,IF(L468&lt;&gt;"",ROUNDUP(($L468*$N468/100),-1),0),0)</f>
        <v>0</v>
      </c>
      <c r="R468" s="311">
        <f t="shared" si="14"/>
        <v>0</v>
      </c>
      <c r="S468" s="313">
        <f t="shared" si="15"/>
        <v>0</v>
      </c>
      <c r="T468" s="314">
        <f>IF(M468&lt;&gt;ฐาน!$M$45,IF(S468&lt;&gt;"",S468+R468,0),0)</f>
        <v>0</v>
      </c>
      <c r="U468" s="311">
        <f>IF(M468&lt;&gt;ฐาน!$M$45,IF(S468=0,J468+T468,O468),J468)</f>
        <v>0</v>
      </c>
      <c r="V468" s="98"/>
    </row>
    <row r="469" spans="1:22" x14ac:dyDescent="0.35">
      <c r="A469" s="93">
        <v>461</v>
      </c>
      <c r="B469" s="84"/>
      <c r="C469" s="85"/>
      <c r="D469" s="91"/>
      <c r="E469" s="89"/>
      <c r="F469" s="88"/>
      <c r="G469" s="91"/>
      <c r="H469" s="91"/>
      <c r="I469" s="88"/>
      <c r="J469" s="94"/>
      <c r="K469" s="212"/>
      <c r="L469" s="308" t="str">
        <f>IF(K469&lt;&gt;"",INDEX(ฐาน!$J$4:$M$44,MATCH(INT(K469),ฐาน!$J$4:$J$44,0),2),"")</f>
        <v/>
      </c>
      <c r="M469" s="309" t="str">
        <f>IF(L469&lt;&gt;"",INDEX(ฐาน!$J$4:$M$45,MATCH(L469,ฐาน!$K$4:$K$45,0),4),"")</f>
        <v/>
      </c>
      <c r="N469" s="310" t="str">
        <f>IF(I469&lt;&gt;"",INDEX(ฐาน!$A$4:$F$9,MATCH(I469,ฐาน!$A$4:$A$9,0),IF(J469&gt;=INDEX(ฐาน!$A$4:$F$9,MATCH(I469,ฐาน!$A$4:$A$9,0),3),6,5)),"")</f>
        <v/>
      </c>
      <c r="O469" s="311" t="str">
        <f>IF(I469&lt;&gt;"",IF(J469&gt;=INDEX(ฐาน!$A$4:$G$9,MATCH(I469,ฐาน!$A$4:$A$9,0),4),INDEX(ฐาน!$A$4:$G$9,MATCH(I469,ฐาน!$A$4:$A$9,0),7),INDEX(ฐาน!$A$4:$G$9,MATCH(I469,ฐาน!$A$4:$A$9,0),4)),"")</f>
        <v/>
      </c>
      <c r="P469" s="312">
        <f>IF(M469&lt;&gt;ฐาน!$M$45,IF(L469&lt;&gt;"",($L469*$N469/100),0),0)</f>
        <v>0</v>
      </c>
      <c r="Q469" s="311">
        <f>IF(M469&lt;&gt;ฐาน!$M$45,IF(L469&lt;&gt;"",ROUNDUP(($L469*$N469/100),-1),0),0)</f>
        <v>0</v>
      </c>
      <c r="R469" s="311">
        <f t="shared" si="14"/>
        <v>0</v>
      </c>
      <c r="S469" s="313">
        <f t="shared" si="15"/>
        <v>0</v>
      </c>
      <c r="T469" s="314">
        <f>IF(M469&lt;&gt;ฐาน!$M$45,IF(S469&lt;&gt;"",S469+R469,0),0)</f>
        <v>0</v>
      </c>
      <c r="U469" s="311">
        <f>IF(M469&lt;&gt;ฐาน!$M$45,IF(S469=0,J469+T469,O469),J469)</f>
        <v>0</v>
      </c>
      <c r="V469" s="98"/>
    </row>
    <row r="470" spans="1:22" x14ac:dyDescent="0.35">
      <c r="A470" s="93">
        <v>462</v>
      </c>
      <c r="B470" s="84"/>
      <c r="C470" s="85"/>
      <c r="D470" s="91"/>
      <c r="E470" s="89"/>
      <c r="F470" s="88"/>
      <c r="G470" s="91"/>
      <c r="H470" s="91"/>
      <c r="I470" s="88"/>
      <c r="J470" s="92"/>
      <c r="K470" s="212"/>
      <c r="L470" s="308" t="str">
        <f>IF(K470&lt;&gt;"",INDEX(ฐาน!$J$4:$M$44,MATCH(INT(K470),ฐาน!$J$4:$J$44,0),2),"")</f>
        <v/>
      </c>
      <c r="M470" s="309" t="str">
        <f>IF(L470&lt;&gt;"",INDEX(ฐาน!$J$4:$M$45,MATCH(L470,ฐาน!$K$4:$K$45,0),4),"")</f>
        <v/>
      </c>
      <c r="N470" s="310" t="str">
        <f>IF(I470&lt;&gt;"",INDEX(ฐาน!$A$4:$F$9,MATCH(I470,ฐาน!$A$4:$A$9,0),IF(J470&gt;=INDEX(ฐาน!$A$4:$F$9,MATCH(I470,ฐาน!$A$4:$A$9,0),3),6,5)),"")</f>
        <v/>
      </c>
      <c r="O470" s="311" t="str">
        <f>IF(I470&lt;&gt;"",IF(J470&gt;=INDEX(ฐาน!$A$4:$G$9,MATCH(I470,ฐาน!$A$4:$A$9,0),4),INDEX(ฐาน!$A$4:$G$9,MATCH(I470,ฐาน!$A$4:$A$9,0),7),INDEX(ฐาน!$A$4:$G$9,MATCH(I470,ฐาน!$A$4:$A$9,0),4)),"")</f>
        <v/>
      </c>
      <c r="P470" s="312">
        <f>IF(M470&lt;&gt;ฐาน!$M$45,IF(L470&lt;&gt;"",($L470*$N470/100),0),0)</f>
        <v>0</v>
      </c>
      <c r="Q470" s="311">
        <f>IF(M470&lt;&gt;ฐาน!$M$45,IF(L470&lt;&gt;"",ROUNDUP(($L470*$N470/100),-1),0),0)</f>
        <v>0</v>
      </c>
      <c r="R470" s="311">
        <f t="shared" si="14"/>
        <v>0</v>
      </c>
      <c r="S470" s="313">
        <f t="shared" si="15"/>
        <v>0</v>
      </c>
      <c r="T470" s="314">
        <f>IF(M470&lt;&gt;ฐาน!$M$45,IF(S470&lt;&gt;"",S470+R470,0),0)</f>
        <v>0</v>
      </c>
      <c r="U470" s="311">
        <f>IF(M470&lt;&gt;ฐาน!$M$45,IF(S470=0,J470+T470,O470),J470)</f>
        <v>0</v>
      </c>
      <c r="V470" s="98"/>
    </row>
    <row r="471" spans="1:22" x14ac:dyDescent="0.35">
      <c r="A471" s="93">
        <v>463</v>
      </c>
      <c r="B471" s="84"/>
      <c r="C471" s="85"/>
      <c r="D471" s="91"/>
      <c r="E471" s="89"/>
      <c r="F471" s="88"/>
      <c r="G471" s="91"/>
      <c r="H471" s="91"/>
      <c r="I471" s="88"/>
      <c r="J471" s="94"/>
      <c r="K471" s="212"/>
      <c r="L471" s="308" t="str">
        <f>IF(K471&lt;&gt;"",INDEX(ฐาน!$J$4:$M$44,MATCH(INT(K471),ฐาน!$J$4:$J$44,0),2),"")</f>
        <v/>
      </c>
      <c r="M471" s="309" t="str">
        <f>IF(L471&lt;&gt;"",INDEX(ฐาน!$J$4:$M$45,MATCH(L471,ฐาน!$K$4:$K$45,0),4),"")</f>
        <v/>
      </c>
      <c r="N471" s="310" t="str">
        <f>IF(I471&lt;&gt;"",INDEX(ฐาน!$A$4:$F$9,MATCH(I471,ฐาน!$A$4:$A$9,0),IF(J471&gt;=INDEX(ฐาน!$A$4:$F$9,MATCH(I471,ฐาน!$A$4:$A$9,0),3),6,5)),"")</f>
        <v/>
      </c>
      <c r="O471" s="311" t="str">
        <f>IF(I471&lt;&gt;"",IF(J471&gt;=INDEX(ฐาน!$A$4:$G$9,MATCH(I471,ฐาน!$A$4:$A$9,0),4),INDEX(ฐาน!$A$4:$G$9,MATCH(I471,ฐาน!$A$4:$A$9,0),7),INDEX(ฐาน!$A$4:$G$9,MATCH(I471,ฐาน!$A$4:$A$9,0),4)),"")</f>
        <v/>
      </c>
      <c r="P471" s="312">
        <f>IF(M471&lt;&gt;ฐาน!$M$45,IF(L471&lt;&gt;"",($L471*$N471/100),0),0)</f>
        <v>0</v>
      </c>
      <c r="Q471" s="311">
        <f>IF(M471&lt;&gt;ฐาน!$M$45,IF(L471&lt;&gt;"",ROUNDUP(($L471*$N471/100),-1),0),0)</f>
        <v>0</v>
      </c>
      <c r="R471" s="311">
        <f t="shared" si="14"/>
        <v>0</v>
      </c>
      <c r="S471" s="313">
        <f t="shared" si="15"/>
        <v>0</v>
      </c>
      <c r="T471" s="314">
        <f>IF(M471&lt;&gt;ฐาน!$M$45,IF(S471&lt;&gt;"",S471+R471,0),0)</f>
        <v>0</v>
      </c>
      <c r="U471" s="311">
        <f>IF(M471&lt;&gt;ฐาน!$M$45,IF(S471=0,J471+T471,O471),J471)</f>
        <v>0</v>
      </c>
      <c r="V471" s="98"/>
    </row>
    <row r="472" spans="1:22" x14ac:dyDescent="0.35">
      <c r="A472" s="93">
        <v>464</v>
      </c>
      <c r="B472" s="84"/>
      <c r="C472" s="85"/>
      <c r="D472" s="91"/>
      <c r="E472" s="89"/>
      <c r="F472" s="88"/>
      <c r="G472" s="91"/>
      <c r="H472" s="91"/>
      <c r="I472" s="88"/>
      <c r="J472" s="92"/>
      <c r="K472" s="212"/>
      <c r="L472" s="308" t="str">
        <f>IF(K472&lt;&gt;"",INDEX(ฐาน!$J$4:$M$44,MATCH(INT(K472),ฐาน!$J$4:$J$44,0),2),"")</f>
        <v/>
      </c>
      <c r="M472" s="309" t="str">
        <f>IF(L472&lt;&gt;"",INDEX(ฐาน!$J$4:$M$45,MATCH(L472,ฐาน!$K$4:$K$45,0),4),"")</f>
        <v/>
      </c>
      <c r="N472" s="310" t="str">
        <f>IF(I472&lt;&gt;"",INDEX(ฐาน!$A$4:$F$9,MATCH(I472,ฐาน!$A$4:$A$9,0),IF(J472&gt;=INDEX(ฐาน!$A$4:$F$9,MATCH(I472,ฐาน!$A$4:$A$9,0),3),6,5)),"")</f>
        <v/>
      </c>
      <c r="O472" s="311" t="str">
        <f>IF(I472&lt;&gt;"",IF(J472&gt;=INDEX(ฐาน!$A$4:$G$9,MATCH(I472,ฐาน!$A$4:$A$9,0),4),INDEX(ฐาน!$A$4:$G$9,MATCH(I472,ฐาน!$A$4:$A$9,0),7),INDEX(ฐาน!$A$4:$G$9,MATCH(I472,ฐาน!$A$4:$A$9,0),4)),"")</f>
        <v/>
      </c>
      <c r="P472" s="312">
        <f>IF(M472&lt;&gt;ฐาน!$M$45,IF(L472&lt;&gt;"",($L472*$N472/100),0),0)</f>
        <v>0</v>
      </c>
      <c r="Q472" s="311">
        <f>IF(M472&lt;&gt;ฐาน!$M$45,IF(L472&lt;&gt;"",ROUNDUP(($L472*$N472/100),-1),0),0)</f>
        <v>0</v>
      </c>
      <c r="R472" s="311">
        <f t="shared" si="14"/>
        <v>0</v>
      </c>
      <c r="S472" s="313">
        <f t="shared" si="15"/>
        <v>0</v>
      </c>
      <c r="T472" s="314">
        <f>IF(M472&lt;&gt;ฐาน!$M$45,IF(S472&lt;&gt;"",S472+R472,0),0)</f>
        <v>0</v>
      </c>
      <c r="U472" s="311">
        <f>IF(M472&lt;&gt;ฐาน!$M$45,IF(S472=0,J472+T472,O472),J472)</f>
        <v>0</v>
      </c>
      <c r="V472" s="98"/>
    </row>
    <row r="473" spans="1:22" x14ac:dyDescent="0.35">
      <c r="A473" s="93">
        <v>465</v>
      </c>
      <c r="B473" s="84"/>
      <c r="C473" s="85"/>
      <c r="D473" s="91"/>
      <c r="E473" s="89"/>
      <c r="F473" s="88"/>
      <c r="G473" s="91"/>
      <c r="H473" s="91"/>
      <c r="I473" s="88"/>
      <c r="J473" s="92"/>
      <c r="K473" s="212"/>
      <c r="L473" s="308" t="str">
        <f>IF(K473&lt;&gt;"",INDEX(ฐาน!$J$4:$M$44,MATCH(INT(K473),ฐาน!$J$4:$J$44,0),2),"")</f>
        <v/>
      </c>
      <c r="M473" s="309" t="str">
        <f>IF(L473&lt;&gt;"",INDEX(ฐาน!$J$4:$M$45,MATCH(L473,ฐาน!$K$4:$K$45,0),4),"")</f>
        <v/>
      </c>
      <c r="N473" s="310" t="str">
        <f>IF(I473&lt;&gt;"",INDEX(ฐาน!$A$4:$F$9,MATCH(I473,ฐาน!$A$4:$A$9,0),IF(J473&gt;=INDEX(ฐาน!$A$4:$F$9,MATCH(I473,ฐาน!$A$4:$A$9,0),3),6,5)),"")</f>
        <v/>
      </c>
      <c r="O473" s="311" t="str">
        <f>IF(I473&lt;&gt;"",IF(J473&gt;=INDEX(ฐาน!$A$4:$G$9,MATCH(I473,ฐาน!$A$4:$A$9,0),4),INDEX(ฐาน!$A$4:$G$9,MATCH(I473,ฐาน!$A$4:$A$9,0),7),INDEX(ฐาน!$A$4:$G$9,MATCH(I473,ฐาน!$A$4:$A$9,0),4)),"")</f>
        <v/>
      </c>
      <c r="P473" s="312">
        <f>IF(M473&lt;&gt;ฐาน!$M$45,IF(L473&lt;&gt;"",($L473*$N473/100),0),0)</f>
        <v>0</v>
      </c>
      <c r="Q473" s="311">
        <f>IF(M473&lt;&gt;ฐาน!$M$45,IF(L473&lt;&gt;"",ROUNDUP(($L473*$N473/100),-1),0),0)</f>
        <v>0</v>
      </c>
      <c r="R473" s="311">
        <f t="shared" si="14"/>
        <v>0</v>
      </c>
      <c r="S473" s="313">
        <f t="shared" si="15"/>
        <v>0</v>
      </c>
      <c r="T473" s="314">
        <f>IF(M473&lt;&gt;ฐาน!$M$45,IF(S473&lt;&gt;"",S473+R473,0),0)</f>
        <v>0</v>
      </c>
      <c r="U473" s="311">
        <f>IF(M473&lt;&gt;ฐาน!$M$45,IF(S473=0,J473+T473,O473),J473)</f>
        <v>0</v>
      </c>
      <c r="V473" s="98"/>
    </row>
    <row r="474" spans="1:22" x14ac:dyDescent="0.35">
      <c r="A474" s="93">
        <v>466</v>
      </c>
      <c r="B474" s="84"/>
      <c r="C474" s="85"/>
      <c r="D474" s="91"/>
      <c r="E474" s="89"/>
      <c r="F474" s="88"/>
      <c r="G474" s="91"/>
      <c r="H474" s="91"/>
      <c r="I474" s="88"/>
      <c r="J474" s="94"/>
      <c r="K474" s="212"/>
      <c r="L474" s="308" t="str">
        <f>IF(K474&lt;&gt;"",INDEX(ฐาน!$J$4:$M$44,MATCH(INT(K474),ฐาน!$J$4:$J$44,0),2),"")</f>
        <v/>
      </c>
      <c r="M474" s="309" t="str">
        <f>IF(L474&lt;&gt;"",INDEX(ฐาน!$J$4:$M$45,MATCH(L474,ฐาน!$K$4:$K$45,0),4),"")</f>
        <v/>
      </c>
      <c r="N474" s="310" t="str">
        <f>IF(I474&lt;&gt;"",INDEX(ฐาน!$A$4:$F$9,MATCH(I474,ฐาน!$A$4:$A$9,0),IF(J474&gt;=INDEX(ฐาน!$A$4:$F$9,MATCH(I474,ฐาน!$A$4:$A$9,0),3),6,5)),"")</f>
        <v/>
      </c>
      <c r="O474" s="311" t="str">
        <f>IF(I474&lt;&gt;"",IF(J474&gt;=INDEX(ฐาน!$A$4:$G$9,MATCH(I474,ฐาน!$A$4:$A$9,0),4),INDEX(ฐาน!$A$4:$G$9,MATCH(I474,ฐาน!$A$4:$A$9,0),7),INDEX(ฐาน!$A$4:$G$9,MATCH(I474,ฐาน!$A$4:$A$9,0),4)),"")</f>
        <v/>
      </c>
      <c r="P474" s="312">
        <f>IF(M474&lt;&gt;ฐาน!$M$45,IF(L474&lt;&gt;"",($L474*$N474/100),0),0)</f>
        <v>0</v>
      </c>
      <c r="Q474" s="311">
        <f>IF(M474&lt;&gt;ฐาน!$M$45,IF(L474&lt;&gt;"",ROUNDUP(($L474*$N474/100),-1),0),0)</f>
        <v>0</v>
      </c>
      <c r="R474" s="311">
        <f t="shared" si="14"/>
        <v>0</v>
      </c>
      <c r="S474" s="313">
        <f t="shared" si="15"/>
        <v>0</v>
      </c>
      <c r="T474" s="314">
        <f>IF(M474&lt;&gt;ฐาน!$M$45,IF(S474&lt;&gt;"",S474+R474,0),0)</f>
        <v>0</v>
      </c>
      <c r="U474" s="311">
        <f>IF(M474&lt;&gt;ฐาน!$M$45,IF(S474=0,J474+T474,O474),J474)</f>
        <v>0</v>
      </c>
      <c r="V474" s="98"/>
    </row>
    <row r="475" spans="1:22" x14ac:dyDescent="0.35">
      <c r="A475" s="93">
        <v>467</v>
      </c>
      <c r="B475" s="84"/>
      <c r="C475" s="85"/>
      <c r="D475" s="91"/>
      <c r="E475" s="89"/>
      <c r="F475" s="88"/>
      <c r="G475" s="91"/>
      <c r="H475" s="91"/>
      <c r="I475" s="88"/>
      <c r="J475" s="92"/>
      <c r="K475" s="212"/>
      <c r="L475" s="308" t="str">
        <f>IF(K475&lt;&gt;"",INDEX(ฐาน!$J$4:$M$44,MATCH(INT(K475),ฐาน!$J$4:$J$44,0),2),"")</f>
        <v/>
      </c>
      <c r="M475" s="309" t="str">
        <f>IF(L475&lt;&gt;"",INDEX(ฐาน!$J$4:$M$45,MATCH(L475,ฐาน!$K$4:$K$45,0),4),"")</f>
        <v/>
      </c>
      <c r="N475" s="310" t="str">
        <f>IF(I475&lt;&gt;"",INDEX(ฐาน!$A$4:$F$9,MATCH(I475,ฐาน!$A$4:$A$9,0),IF(J475&gt;=INDEX(ฐาน!$A$4:$F$9,MATCH(I475,ฐาน!$A$4:$A$9,0),3),6,5)),"")</f>
        <v/>
      </c>
      <c r="O475" s="311" t="str">
        <f>IF(I475&lt;&gt;"",IF(J475&gt;=INDEX(ฐาน!$A$4:$G$9,MATCH(I475,ฐาน!$A$4:$A$9,0),4),INDEX(ฐาน!$A$4:$G$9,MATCH(I475,ฐาน!$A$4:$A$9,0),7),INDEX(ฐาน!$A$4:$G$9,MATCH(I475,ฐาน!$A$4:$A$9,0),4)),"")</f>
        <v/>
      </c>
      <c r="P475" s="312">
        <f>IF(M475&lt;&gt;ฐาน!$M$45,IF(L475&lt;&gt;"",($L475*$N475/100),0),0)</f>
        <v>0</v>
      </c>
      <c r="Q475" s="311">
        <f>IF(M475&lt;&gt;ฐาน!$M$45,IF(L475&lt;&gt;"",ROUNDUP(($L475*$N475/100),-1),0),0)</f>
        <v>0</v>
      </c>
      <c r="R475" s="311">
        <f t="shared" si="14"/>
        <v>0</v>
      </c>
      <c r="S475" s="313">
        <f t="shared" si="15"/>
        <v>0</v>
      </c>
      <c r="T475" s="314">
        <f>IF(M475&lt;&gt;ฐาน!$M$45,IF(S475&lt;&gt;"",S475+R475,0),0)</f>
        <v>0</v>
      </c>
      <c r="U475" s="311">
        <f>IF(M475&lt;&gt;ฐาน!$M$45,IF(S475=0,J475+T475,O475),J475)</f>
        <v>0</v>
      </c>
      <c r="V475" s="98"/>
    </row>
    <row r="476" spans="1:22" x14ac:dyDescent="0.35">
      <c r="A476" s="93">
        <v>468</v>
      </c>
      <c r="B476" s="84"/>
      <c r="C476" s="85"/>
      <c r="D476" s="91"/>
      <c r="E476" s="89"/>
      <c r="F476" s="88"/>
      <c r="G476" s="95"/>
      <c r="H476" s="91"/>
      <c r="I476" s="88"/>
      <c r="J476" s="94"/>
      <c r="K476" s="212"/>
      <c r="L476" s="308" t="str">
        <f>IF(K476&lt;&gt;"",INDEX(ฐาน!$J$4:$M$44,MATCH(INT(K476),ฐาน!$J$4:$J$44,0),2),"")</f>
        <v/>
      </c>
      <c r="M476" s="309" t="str">
        <f>IF(L476&lt;&gt;"",INDEX(ฐาน!$J$4:$M$45,MATCH(L476,ฐาน!$K$4:$K$45,0),4),"")</f>
        <v/>
      </c>
      <c r="N476" s="310" t="str">
        <f>IF(I476&lt;&gt;"",INDEX(ฐาน!$A$4:$F$9,MATCH(I476,ฐาน!$A$4:$A$9,0),IF(J476&gt;=INDEX(ฐาน!$A$4:$F$9,MATCH(I476,ฐาน!$A$4:$A$9,0),3),6,5)),"")</f>
        <v/>
      </c>
      <c r="O476" s="311" t="str">
        <f>IF(I476&lt;&gt;"",IF(J476&gt;=INDEX(ฐาน!$A$4:$G$9,MATCH(I476,ฐาน!$A$4:$A$9,0),4),INDEX(ฐาน!$A$4:$G$9,MATCH(I476,ฐาน!$A$4:$A$9,0),7),INDEX(ฐาน!$A$4:$G$9,MATCH(I476,ฐาน!$A$4:$A$9,0),4)),"")</f>
        <v/>
      </c>
      <c r="P476" s="312">
        <f>IF(M476&lt;&gt;ฐาน!$M$45,IF(L476&lt;&gt;"",($L476*$N476/100),0),0)</f>
        <v>0</v>
      </c>
      <c r="Q476" s="311">
        <f>IF(M476&lt;&gt;ฐาน!$M$45,IF(L476&lt;&gt;"",ROUNDUP(($L476*$N476/100),-1),0),0)</f>
        <v>0</v>
      </c>
      <c r="R476" s="311">
        <f t="shared" si="14"/>
        <v>0</v>
      </c>
      <c r="S476" s="313">
        <f t="shared" si="15"/>
        <v>0</v>
      </c>
      <c r="T476" s="314">
        <f>IF(M476&lt;&gt;ฐาน!$M$45,IF(S476&lt;&gt;"",S476+R476,0),0)</f>
        <v>0</v>
      </c>
      <c r="U476" s="311">
        <f>IF(M476&lt;&gt;ฐาน!$M$45,IF(S476=0,J476+T476,O476),J476)</f>
        <v>0</v>
      </c>
      <c r="V476" s="98"/>
    </row>
    <row r="477" spans="1:22" x14ac:dyDescent="0.35">
      <c r="A477" s="93">
        <v>469</v>
      </c>
      <c r="B477" s="84"/>
      <c r="C477" s="85"/>
      <c r="D477" s="91"/>
      <c r="E477" s="89"/>
      <c r="F477" s="88"/>
      <c r="G477" s="91"/>
      <c r="H477" s="91"/>
      <c r="I477" s="88"/>
      <c r="J477" s="94"/>
      <c r="K477" s="212"/>
      <c r="L477" s="308" t="str">
        <f>IF(K477&lt;&gt;"",INDEX(ฐาน!$J$4:$M$44,MATCH(INT(K477),ฐาน!$J$4:$J$44,0),2),"")</f>
        <v/>
      </c>
      <c r="M477" s="309" t="str">
        <f>IF(L477&lt;&gt;"",INDEX(ฐาน!$J$4:$M$45,MATCH(L477,ฐาน!$K$4:$K$45,0),4),"")</f>
        <v/>
      </c>
      <c r="N477" s="310" t="str">
        <f>IF(I477&lt;&gt;"",INDEX(ฐาน!$A$4:$F$9,MATCH(I477,ฐาน!$A$4:$A$9,0),IF(J477&gt;=INDEX(ฐาน!$A$4:$F$9,MATCH(I477,ฐาน!$A$4:$A$9,0),3),6,5)),"")</f>
        <v/>
      </c>
      <c r="O477" s="311" t="str">
        <f>IF(I477&lt;&gt;"",IF(J477&gt;=INDEX(ฐาน!$A$4:$G$9,MATCH(I477,ฐาน!$A$4:$A$9,0),4),INDEX(ฐาน!$A$4:$G$9,MATCH(I477,ฐาน!$A$4:$A$9,0),7),INDEX(ฐาน!$A$4:$G$9,MATCH(I477,ฐาน!$A$4:$A$9,0),4)),"")</f>
        <v/>
      </c>
      <c r="P477" s="312">
        <f>IF(M477&lt;&gt;ฐาน!$M$45,IF(L477&lt;&gt;"",($L477*$N477/100),0),0)</f>
        <v>0</v>
      </c>
      <c r="Q477" s="311">
        <f>IF(M477&lt;&gt;ฐาน!$M$45,IF(L477&lt;&gt;"",ROUNDUP(($L477*$N477/100),-1),0),0)</f>
        <v>0</v>
      </c>
      <c r="R477" s="311">
        <f t="shared" si="14"/>
        <v>0</v>
      </c>
      <c r="S477" s="313">
        <f t="shared" si="15"/>
        <v>0</v>
      </c>
      <c r="T477" s="314">
        <f>IF(M477&lt;&gt;ฐาน!$M$45,IF(S477&lt;&gt;"",S477+R477,0),0)</f>
        <v>0</v>
      </c>
      <c r="U477" s="311">
        <f>IF(M477&lt;&gt;ฐาน!$M$45,IF(S477=0,J477+T477,O477),J477)</f>
        <v>0</v>
      </c>
      <c r="V477" s="98"/>
    </row>
    <row r="478" spans="1:22" x14ac:dyDescent="0.35">
      <c r="A478" s="93">
        <v>470</v>
      </c>
      <c r="B478" s="84"/>
      <c r="C478" s="85"/>
      <c r="D478" s="91"/>
      <c r="E478" s="89"/>
      <c r="F478" s="88"/>
      <c r="G478" s="91"/>
      <c r="H478" s="91"/>
      <c r="I478" s="88"/>
      <c r="J478" s="92"/>
      <c r="K478" s="212"/>
      <c r="L478" s="308" t="str">
        <f>IF(K478&lt;&gt;"",INDEX(ฐาน!$J$4:$M$44,MATCH(INT(K478),ฐาน!$J$4:$J$44,0),2),"")</f>
        <v/>
      </c>
      <c r="M478" s="309" t="str">
        <f>IF(L478&lt;&gt;"",INDEX(ฐาน!$J$4:$M$45,MATCH(L478,ฐาน!$K$4:$K$45,0),4),"")</f>
        <v/>
      </c>
      <c r="N478" s="310" t="str">
        <f>IF(I478&lt;&gt;"",INDEX(ฐาน!$A$4:$F$9,MATCH(I478,ฐาน!$A$4:$A$9,0),IF(J478&gt;=INDEX(ฐาน!$A$4:$F$9,MATCH(I478,ฐาน!$A$4:$A$9,0),3),6,5)),"")</f>
        <v/>
      </c>
      <c r="O478" s="311" t="str">
        <f>IF(I478&lt;&gt;"",IF(J478&gt;=INDEX(ฐาน!$A$4:$G$9,MATCH(I478,ฐาน!$A$4:$A$9,0),4),INDEX(ฐาน!$A$4:$G$9,MATCH(I478,ฐาน!$A$4:$A$9,0),7),INDEX(ฐาน!$A$4:$G$9,MATCH(I478,ฐาน!$A$4:$A$9,0),4)),"")</f>
        <v/>
      </c>
      <c r="P478" s="312">
        <f>IF(M478&lt;&gt;ฐาน!$M$45,IF(L478&lt;&gt;"",($L478*$N478/100),0),0)</f>
        <v>0</v>
      </c>
      <c r="Q478" s="311">
        <f>IF(M478&lt;&gt;ฐาน!$M$45,IF(L478&lt;&gt;"",ROUNDUP(($L478*$N478/100),-1),0),0)</f>
        <v>0</v>
      </c>
      <c r="R478" s="311">
        <f t="shared" si="14"/>
        <v>0</v>
      </c>
      <c r="S478" s="313">
        <f t="shared" si="15"/>
        <v>0</v>
      </c>
      <c r="T478" s="314">
        <f>IF(M478&lt;&gt;ฐาน!$M$45,IF(S478&lt;&gt;"",S478+R478,0),0)</f>
        <v>0</v>
      </c>
      <c r="U478" s="311">
        <f>IF(M478&lt;&gt;ฐาน!$M$45,IF(S478=0,J478+T478,O478),J478)</f>
        <v>0</v>
      </c>
      <c r="V478" s="98"/>
    </row>
    <row r="479" spans="1:22" x14ac:dyDescent="0.35">
      <c r="A479" s="93">
        <v>471</v>
      </c>
      <c r="B479" s="84"/>
      <c r="C479" s="85"/>
      <c r="D479" s="91"/>
      <c r="E479" s="89"/>
      <c r="F479" s="88"/>
      <c r="G479" s="91"/>
      <c r="H479" s="91"/>
      <c r="I479" s="88"/>
      <c r="J479" s="92"/>
      <c r="K479" s="212"/>
      <c r="L479" s="308" t="str">
        <f>IF(K479&lt;&gt;"",INDEX(ฐาน!$J$4:$M$44,MATCH(INT(K479),ฐาน!$J$4:$J$44,0),2),"")</f>
        <v/>
      </c>
      <c r="M479" s="309" t="str">
        <f>IF(L479&lt;&gt;"",INDEX(ฐาน!$J$4:$M$45,MATCH(L479,ฐาน!$K$4:$K$45,0),4),"")</f>
        <v/>
      </c>
      <c r="N479" s="310" t="str">
        <f>IF(I479&lt;&gt;"",INDEX(ฐาน!$A$4:$F$9,MATCH(I479,ฐาน!$A$4:$A$9,0),IF(J479&gt;=INDEX(ฐาน!$A$4:$F$9,MATCH(I479,ฐาน!$A$4:$A$9,0),3),6,5)),"")</f>
        <v/>
      </c>
      <c r="O479" s="311" t="str">
        <f>IF(I479&lt;&gt;"",IF(J479&gt;=INDEX(ฐาน!$A$4:$G$9,MATCH(I479,ฐาน!$A$4:$A$9,0),4),INDEX(ฐาน!$A$4:$G$9,MATCH(I479,ฐาน!$A$4:$A$9,0),7),INDEX(ฐาน!$A$4:$G$9,MATCH(I479,ฐาน!$A$4:$A$9,0),4)),"")</f>
        <v/>
      </c>
      <c r="P479" s="312">
        <f>IF(M479&lt;&gt;ฐาน!$M$45,IF(L479&lt;&gt;"",($L479*$N479/100),0),0)</f>
        <v>0</v>
      </c>
      <c r="Q479" s="311">
        <f>IF(M479&lt;&gt;ฐาน!$M$45,IF(L479&lt;&gt;"",ROUNDUP(($L479*$N479/100),-1),0),0)</f>
        <v>0</v>
      </c>
      <c r="R479" s="311">
        <f t="shared" si="14"/>
        <v>0</v>
      </c>
      <c r="S479" s="313">
        <f t="shared" si="15"/>
        <v>0</v>
      </c>
      <c r="T479" s="314">
        <f>IF(M479&lt;&gt;ฐาน!$M$45,IF(S479&lt;&gt;"",S479+R479,0),0)</f>
        <v>0</v>
      </c>
      <c r="U479" s="311">
        <f>IF(M479&lt;&gt;ฐาน!$M$45,IF(S479=0,J479+T479,O479),J479)</f>
        <v>0</v>
      </c>
      <c r="V479" s="98"/>
    </row>
    <row r="480" spans="1:22" x14ac:dyDescent="0.35">
      <c r="A480" s="93">
        <v>472</v>
      </c>
      <c r="B480" s="84"/>
      <c r="C480" s="85"/>
      <c r="D480" s="91"/>
      <c r="E480" s="89"/>
      <c r="F480" s="88"/>
      <c r="G480" s="91"/>
      <c r="H480" s="91"/>
      <c r="I480" s="88"/>
      <c r="J480" s="92"/>
      <c r="K480" s="212"/>
      <c r="L480" s="308" t="str">
        <f>IF(K480&lt;&gt;"",INDEX(ฐาน!$J$4:$M$44,MATCH(INT(K480),ฐาน!$J$4:$J$44,0),2),"")</f>
        <v/>
      </c>
      <c r="M480" s="309" t="str">
        <f>IF(L480&lt;&gt;"",INDEX(ฐาน!$J$4:$M$45,MATCH(L480,ฐาน!$K$4:$K$45,0),4),"")</f>
        <v/>
      </c>
      <c r="N480" s="310" t="str">
        <f>IF(I480&lt;&gt;"",INDEX(ฐาน!$A$4:$F$9,MATCH(I480,ฐาน!$A$4:$A$9,0),IF(J480&gt;=INDEX(ฐาน!$A$4:$F$9,MATCH(I480,ฐาน!$A$4:$A$9,0),3),6,5)),"")</f>
        <v/>
      </c>
      <c r="O480" s="311" t="str">
        <f>IF(I480&lt;&gt;"",IF(J480&gt;=INDEX(ฐาน!$A$4:$G$9,MATCH(I480,ฐาน!$A$4:$A$9,0),4),INDEX(ฐาน!$A$4:$G$9,MATCH(I480,ฐาน!$A$4:$A$9,0),7),INDEX(ฐาน!$A$4:$G$9,MATCH(I480,ฐาน!$A$4:$A$9,0),4)),"")</f>
        <v/>
      </c>
      <c r="P480" s="312">
        <f>IF(M480&lt;&gt;ฐาน!$M$45,IF(L480&lt;&gt;"",($L480*$N480/100),0),0)</f>
        <v>0</v>
      </c>
      <c r="Q480" s="311">
        <f>IF(M480&lt;&gt;ฐาน!$M$45,IF(L480&lt;&gt;"",ROUNDUP(($L480*$N480/100),-1),0),0)</f>
        <v>0</v>
      </c>
      <c r="R480" s="311">
        <f t="shared" si="14"/>
        <v>0</v>
      </c>
      <c r="S480" s="313">
        <f t="shared" si="15"/>
        <v>0</v>
      </c>
      <c r="T480" s="314">
        <f>IF(M480&lt;&gt;ฐาน!$M$45,IF(S480&lt;&gt;"",S480+R480,0),0)</f>
        <v>0</v>
      </c>
      <c r="U480" s="311">
        <f>IF(M480&lt;&gt;ฐาน!$M$45,IF(S480=0,J480+T480,O480),J480)</f>
        <v>0</v>
      </c>
      <c r="V480" s="98"/>
    </row>
    <row r="481" spans="1:22" x14ac:dyDescent="0.35">
      <c r="A481" s="93">
        <v>473</v>
      </c>
      <c r="B481" s="84"/>
      <c r="C481" s="85"/>
      <c r="D481" s="91"/>
      <c r="E481" s="89"/>
      <c r="F481" s="88"/>
      <c r="G481" s="91"/>
      <c r="H481" s="91"/>
      <c r="I481" s="88"/>
      <c r="J481" s="94"/>
      <c r="K481" s="212"/>
      <c r="L481" s="308" t="str">
        <f>IF(K481&lt;&gt;"",INDEX(ฐาน!$J$4:$M$44,MATCH(INT(K481),ฐาน!$J$4:$J$44,0),2),"")</f>
        <v/>
      </c>
      <c r="M481" s="309" t="str">
        <f>IF(L481&lt;&gt;"",INDEX(ฐาน!$J$4:$M$45,MATCH(L481,ฐาน!$K$4:$K$45,0),4),"")</f>
        <v/>
      </c>
      <c r="N481" s="310" t="str">
        <f>IF(I481&lt;&gt;"",INDEX(ฐาน!$A$4:$F$9,MATCH(I481,ฐาน!$A$4:$A$9,0),IF(J481&gt;=INDEX(ฐาน!$A$4:$F$9,MATCH(I481,ฐาน!$A$4:$A$9,0),3),6,5)),"")</f>
        <v/>
      </c>
      <c r="O481" s="311" t="str">
        <f>IF(I481&lt;&gt;"",IF(J481&gt;=INDEX(ฐาน!$A$4:$G$9,MATCH(I481,ฐาน!$A$4:$A$9,0),4),INDEX(ฐาน!$A$4:$G$9,MATCH(I481,ฐาน!$A$4:$A$9,0),7),INDEX(ฐาน!$A$4:$G$9,MATCH(I481,ฐาน!$A$4:$A$9,0),4)),"")</f>
        <v/>
      </c>
      <c r="P481" s="312">
        <f>IF(M481&lt;&gt;ฐาน!$M$45,IF(L481&lt;&gt;"",($L481*$N481/100),0),0)</f>
        <v>0</v>
      </c>
      <c r="Q481" s="311">
        <f>IF(M481&lt;&gt;ฐาน!$M$45,IF(L481&lt;&gt;"",ROUNDUP(($L481*$N481/100),-1),0),0)</f>
        <v>0</v>
      </c>
      <c r="R481" s="311">
        <f t="shared" si="14"/>
        <v>0</v>
      </c>
      <c r="S481" s="313">
        <f t="shared" si="15"/>
        <v>0</v>
      </c>
      <c r="T481" s="314">
        <f>IF(M481&lt;&gt;ฐาน!$M$45,IF(S481&lt;&gt;"",S481+R481,0),0)</f>
        <v>0</v>
      </c>
      <c r="U481" s="311">
        <f>IF(M481&lt;&gt;ฐาน!$M$45,IF(S481=0,J481+T481,O481),J481)</f>
        <v>0</v>
      </c>
      <c r="V481" s="98"/>
    </row>
    <row r="482" spans="1:22" x14ac:dyDescent="0.35">
      <c r="A482" s="93">
        <v>474</v>
      </c>
      <c r="B482" s="84"/>
      <c r="C482" s="85"/>
      <c r="D482" s="91"/>
      <c r="E482" s="89"/>
      <c r="F482" s="88"/>
      <c r="G482" s="91"/>
      <c r="H482" s="91"/>
      <c r="I482" s="88"/>
      <c r="J482" s="92"/>
      <c r="K482" s="212"/>
      <c r="L482" s="308" t="str">
        <f>IF(K482&lt;&gt;"",INDEX(ฐาน!$J$4:$M$44,MATCH(INT(K482),ฐาน!$J$4:$J$44,0),2),"")</f>
        <v/>
      </c>
      <c r="M482" s="309" t="str">
        <f>IF(L482&lt;&gt;"",INDEX(ฐาน!$J$4:$M$45,MATCH(L482,ฐาน!$K$4:$K$45,0),4),"")</f>
        <v/>
      </c>
      <c r="N482" s="310" t="str">
        <f>IF(I482&lt;&gt;"",INDEX(ฐาน!$A$4:$F$9,MATCH(I482,ฐาน!$A$4:$A$9,0),IF(J482&gt;=INDEX(ฐาน!$A$4:$F$9,MATCH(I482,ฐาน!$A$4:$A$9,0),3),6,5)),"")</f>
        <v/>
      </c>
      <c r="O482" s="311" t="str">
        <f>IF(I482&lt;&gt;"",IF(J482&gt;=INDEX(ฐาน!$A$4:$G$9,MATCH(I482,ฐาน!$A$4:$A$9,0),4),INDEX(ฐาน!$A$4:$G$9,MATCH(I482,ฐาน!$A$4:$A$9,0),7),INDEX(ฐาน!$A$4:$G$9,MATCH(I482,ฐาน!$A$4:$A$9,0),4)),"")</f>
        <v/>
      </c>
      <c r="P482" s="312">
        <f>IF(M482&lt;&gt;ฐาน!$M$45,IF(L482&lt;&gt;"",($L482*$N482/100),0),0)</f>
        <v>0</v>
      </c>
      <c r="Q482" s="311">
        <f>IF(M482&lt;&gt;ฐาน!$M$45,IF(L482&lt;&gt;"",ROUNDUP(($L482*$N482/100),-1),0),0)</f>
        <v>0</v>
      </c>
      <c r="R482" s="311">
        <f t="shared" si="14"/>
        <v>0</v>
      </c>
      <c r="S482" s="313">
        <f t="shared" si="15"/>
        <v>0</v>
      </c>
      <c r="T482" s="314">
        <f>IF(M482&lt;&gt;ฐาน!$M$45,IF(S482&lt;&gt;"",S482+R482,0),0)</f>
        <v>0</v>
      </c>
      <c r="U482" s="311">
        <f>IF(M482&lt;&gt;ฐาน!$M$45,IF(S482=0,J482+T482,O482),J482)</f>
        <v>0</v>
      </c>
      <c r="V482" s="98"/>
    </row>
    <row r="483" spans="1:22" x14ac:dyDescent="0.35">
      <c r="A483" s="93">
        <v>475</v>
      </c>
      <c r="B483" s="84"/>
      <c r="C483" s="85"/>
      <c r="D483" s="91"/>
      <c r="E483" s="89"/>
      <c r="F483" s="88"/>
      <c r="G483" s="95"/>
      <c r="H483" s="91"/>
      <c r="I483" s="88"/>
      <c r="J483" s="94"/>
      <c r="K483" s="212"/>
      <c r="L483" s="308" t="str">
        <f>IF(K483&lt;&gt;"",INDEX(ฐาน!$J$4:$M$44,MATCH(INT(K483),ฐาน!$J$4:$J$44,0),2),"")</f>
        <v/>
      </c>
      <c r="M483" s="309" t="str">
        <f>IF(L483&lt;&gt;"",INDEX(ฐาน!$J$4:$M$45,MATCH(L483,ฐาน!$K$4:$K$45,0),4),"")</f>
        <v/>
      </c>
      <c r="N483" s="310" t="str">
        <f>IF(I483&lt;&gt;"",INDEX(ฐาน!$A$4:$F$9,MATCH(I483,ฐาน!$A$4:$A$9,0),IF(J483&gt;=INDEX(ฐาน!$A$4:$F$9,MATCH(I483,ฐาน!$A$4:$A$9,0),3),6,5)),"")</f>
        <v/>
      </c>
      <c r="O483" s="311" t="str">
        <f>IF(I483&lt;&gt;"",IF(J483&gt;=INDEX(ฐาน!$A$4:$G$9,MATCH(I483,ฐาน!$A$4:$A$9,0),4),INDEX(ฐาน!$A$4:$G$9,MATCH(I483,ฐาน!$A$4:$A$9,0),7),INDEX(ฐาน!$A$4:$G$9,MATCH(I483,ฐาน!$A$4:$A$9,0),4)),"")</f>
        <v/>
      </c>
      <c r="P483" s="312">
        <f>IF(M483&lt;&gt;ฐาน!$M$45,IF(L483&lt;&gt;"",($L483*$N483/100),0),0)</f>
        <v>0</v>
      </c>
      <c r="Q483" s="311">
        <f>IF(M483&lt;&gt;ฐาน!$M$45,IF(L483&lt;&gt;"",ROUNDUP(($L483*$N483/100),-1),0),0)</f>
        <v>0</v>
      </c>
      <c r="R483" s="311">
        <f t="shared" si="14"/>
        <v>0</v>
      </c>
      <c r="S483" s="313">
        <f t="shared" si="15"/>
        <v>0</v>
      </c>
      <c r="T483" s="314">
        <f>IF(M483&lt;&gt;ฐาน!$M$45,IF(S483&lt;&gt;"",S483+R483,0),0)</f>
        <v>0</v>
      </c>
      <c r="U483" s="311">
        <f>IF(M483&lt;&gt;ฐาน!$M$45,IF(S483=0,J483+T483,O483),J483)</f>
        <v>0</v>
      </c>
      <c r="V483" s="98"/>
    </row>
    <row r="484" spans="1:22" x14ac:dyDescent="0.35">
      <c r="A484" s="93">
        <v>476</v>
      </c>
      <c r="B484" s="84"/>
      <c r="C484" s="85"/>
      <c r="D484" s="91"/>
      <c r="E484" s="89"/>
      <c r="F484" s="88"/>
      <c r="G484" s="91"/>
      <c r="H484" s="91"/>
      <c r="I484" s="88"/>
      <c r="J484" s="92"/>
      <c r="K484" s="212"/>
      <c r="L484" s="308" t="str">
        <f>IF(K484&lt;&gt;"",INDEX(ฐาน!$J$4:$M$44,MATCH(INT(K484),ฐาน!$J$4:$J$44,0),2),"")</f>
        <v/>
      </c>
      <c r="M484" s="309" t="str">
        <f>IF(L484&lt;&gt;"",INDEX(ฐาน!$J$4:$M$45,MATCH(L484,ฐาน!$K$4:$K$45,0),4),"")</f>
        <v/>
      </c>
      <c r="N484" s="310" t="str">
        <f>IF(I484&lt;&gt;"",INDEX(ฐาน!$A$4:$F$9,MATCH(I484,ฐาน!$A$4:$A$9,0),IF(J484&gt;=INDEX(ฐาน!$A$4:$F$9,MATCH(I484,ฐาน!$A$4:$A$9,0),3),6,5)),"")</f>
        <v/>
      </c>
      <c r="O484" s="311" t="str">
        <f>IF(I484&lt;&gt;"",IF(J484&gt;=INDEX(ฐาน!$A$4:$G$9,MATCH(I484,ฐาน!$A$4:$A$9,0),4),INDEX(ฐาน!$A$4:$G$9,MATCH(I484,ฐาน!$A$4:$A$9,0),7),INDEX(ฐาน!$A$4:$G$9,MATCH(I484,ฐาน!$A$4:$A$9,0),4)),"")</f>
        <v/>
      </c>
      <c r="P484" s="312">
        <f>IF(M484&lt;&gt;ฐาน!$M$45,IF(L484&lt;&gt;"",($L484*$N484/100),0),0)</f>
        <v>0</v>
      </c>
      <c r="Q484" s="311">
        <f>IF(M484&lt;&gt;ฐาน!$M$45,IF(L484&lt;&gt;"",ROUNDUP(($L484*$N484/100),-1),0),0)</f>
        <v>0</v>
      </c>
      <c r="R484" s="311">
        <f t="shared" si="14"/>
        <v>0</v>
      </c>
      <c r="S484" s="313">
        <f t="shared" si="15"/>
        <v>0</v>
      </c>
      <c r="T484" s="314">
        <f>IF(M484&lt;&gt;ฐาน!$M$45,IF(S484&lt;&gt;"",S484+R484,0),0)</f>
        <v>0</v>
      </c>
      <c r="U484" s="311">
        <f>IF(M484&lt;&gt;ฐาน!$M$45,IF(S484=0,J484+T484,O484),J484)</f>
        <v>0</v>
      </c>
      <c r="V484" s="98"/>
    </row>
    <row r="485" spans="1:22" x14ac:dyDescent="0.35">
      <c r="A485" s="93">
        <v>477</v>
      </c>
      <c r="B485" s="84"/>
      <c r="C485" s="86"/>
      <c r="D485" s="91"/>
      <c r="E485" s="89"/>
      <c r="F485" s="88"/>
      <c r="G485" s="91"/>
      <c r="H485" s="91"/>
      <c r="I485" s="88"/>
      <c r="J485" s="92"/>
      <c r="K485" s="212"/>
      <c r="L485" s="308" t="str">
        <f>IF(K485&lt;&gt;"",INDEX(ฐาน!$J$4:$M$44,MATCH(INT(K485),ฐาน!$J$4:$J$44,0),2),"")</f>
        <v/>
      </c>
      <c r="M485" s="309" t="str">
        <f>IF(L485&lt;&gt;"",INDEX(ฐาน!$J$4:$M$45,MATCH(L485,ฐาน!$K$4:$K$45,0),4),"")</f>
        <v/>
      </c>
      <c r="N485" s="310" t="str">
        <f>IF(I485&lt;&gt;"",INDEX(ฐาน!$A$4:$F$9,MATCH(I485,ฐาน!$A$4:$A$9,0),IF(J485&gt;=INDEX(ฐาน!$A$4:$F$9,MATCH(I485,ฐาน!$A$4:$A$9,0),3),6,5)),"")</f>
        <v/>
      </c>
      <c r="O485" s="311" t="str">
        <f>IF(I485&lt;&gt;"",IF(J485&gt;=INDEX(ฐาน!$A$4:$G$9,MATCH(I485,ฐาน!$A$4:$A$9,0),4),INDEX(ฐาน!$A$4:$G$9,MATCH(I485,ฐาน!$A$4:$A$9,0),7),INDEX(ฐาน!$A$4:$G$9,MATCH(I485,ฐาน!$A$4:$A$9,0),4)),"")</f>
        <v/>
      </c>
      <c r="P485" s="312">
        <f>IF(M485&lt;&gt;ฐาน!$M$45,IF(L485&lt;&gt;"",($L485*$N485/100),0),0)</f>
        <v>0</v>
      </c>
      <c r="Q485" s="311">
        <f>IF(M485&lt;&gt;ฐาน!$M$45,IF(L485&lt;&gt;"",ROUNDUP(($L485*$N485/100),-1),0),0)</f>
        <v>0</v>
      </c>
      <c r="R485" s="311">
        <f t="shared" si="14"/>
        <v>0</v>
      </c>
      <c r="S485" s="313">
        <f t="shared" si="15"/>
        <v>0</v>
      </c>
      <c r="T485" s="314">
        <f>IF(M485&lt;&gt;ฐาน!$M$45,IF(S485&lt;&gt;"",S485+R485,0),0)</f>
        <v>0</v>
      </c>
      <c r="U485" s="311">
        <f>IF(M485&lt;&gt;ฐาน!$M$45,IF(S485=0,J485+T485,O485),J485)</f>
        <v>0</v>
      </c>
      <c r="V485" s="98"/>
    </row>
    <row r="486" spans="1:22" x14ac:dyDescent="0.35">
      <c r="A486" s="93">
        <v>478</v>
      </c>
      <c r="B486" s="84"/>
      <c r="C486" s="85"/>
      <c r="D486" s="91"/>
      <c r="E486" s="89"/>
      <c r="F486" s="88"/>
      <c r="G486" s="91"/>
      <c r="H486" s="91"/>
      <c r="I486" s="88"/>
      <c r="J486" s="94"/>
      <c r="K486" s="212"/>
      <c r="L486" s="308" t="str">
        <f>IF(K486&lt;&gt;"",INDEX(ฐาน!$J$4:$M$44,MATCH(INT(K486),ฐาน!$J$4:$J$44,0),2),"")</f>
        <v/>
      </c>
      <c r="M486" s="309" t="str">
        <f>IF(L486&lt;&gt;"",INDEX(ฐาน!$J$4:$M$45,MATCH(L486,ฐาน!$K$4:$K$45,0),4),"")</f>
        <v/>
      </c>
      <c r="N486" s="310" t="str">
        <f>IF(I486&lt;&gt;"",INDEX(ฐาน!$A$4:$F$9,MATCH(I486,ฐาน!$A$4:$A$9,0),IF(J486&gt;=INDEX(ฐาน!$A$4:$F$9,MATCH(I486,ฐาน!$A$4:$A$9,0),3),6,5)),"")</f>
        <v/>
      </c>
      <c r="O486" s="311" t="str">
        <f>IF(I486&lt;&gt;"",IF(J486&gt;=INDEX(ฐาน!$A$4:$G$9,MATCH(I486,ฐาน!$A$4:$A$9,0),4),INDEX(ฐาน!$A$4:$G$9,MATCH(I486,ฐาน!$A$4:$A$9,0),7),INDEX(ฐาน!$A$4:$G$9,MATCH(I486,ฐาน!$A$4:$A$9,0),4)),"")</f>
        <v/>
      </c>
      <c r="P486" s="312">
        <f>IF(M486&lt;&gt;ฐาน!$M$45,IF(L486&lt;&gt;"",($L486*$N486/100),0),0)</f>
        <v>0</v>
      </c>
      <c r="Q486" s="311">
        <f>IF(M486&lt;&gt;ฐาน!$M$45,IF(L486&lt;&gt;"",ROUNDUP(($L486*$N486/100),-1),0),0)</f>
        <v>0</v>
      </c>
      <c r="R486" s="311">
        <f t="shared" si="14"/>
        <v>0</v>
      </c>
      <c r="S486" s="313">
        <f t="shared" si="15"/>
        <v>0</v>
      </c>
      <c r="T486" s="314">
        <f>IF(M486&lt;&gt;ฐาน!$M$45,IF(S486&lt;&gt;"",S486+R486,0),0)</f>
        <v>0</v>
      </c>
      <c r="U486" s="311">
        <f>IF(M486&lt;&gt;ฐาน!$M$45,IF(S486=0,J486+T486,O486),J486)</f>
        <v>0</v>
      </c>
      <c r="V486" s="98"/>
    </row>
    <row r="487" spans="1:22" x14ac:dyDescent="0.35">
      <c r="A487" s="93">
        <v>479</v>
      </c>
      <c r="B487" s="84"/>
      <c r="C487" s="85"/>
      <c r="D487" s="91"/>
      <c r="E487" s="89"/>
      <c r="F487" s="88"/>
      <c r="G487" s="91"/>
      <c r="H487" s="91"/>
      <c r="I487" s="88"/>
      <c r="J487" s="94"/>
      <c r="K487" s="212"/>
      <c r="L487" s="308" t="str">
        <f>IF(K487&lt;&gt;"",INDEX(ฐาน!$J$4:$M$44,MATCH(INT(K487),ฐาน!$J$4:$J$44,0),2),"")</f>
        <v/>
      </c>
      <c r="M487" s="309" t="str">
        <f>IF(L487&lt;&gt;"",INDEX(ฐาน!$J$4:$M$45,MATCH(L487,ฐาน!$K$4:$K$45,0),4),"")</f>
        <v/>
      </c>
      <c r="N487" s="310" t="str">
        <f>IF(I487&lt;&gt;"",INDEX(ฐาน!$A$4:$F$9,MATCH(I487,ฐาน!$A$4:$A$9,0),IF(J487&gt;=INDEX(ฐาน!$A$4:$F$9,MATCH(I487,ฐาน!$A$4:$A$9,0),3),6,5)),"")</f>
        <v/>
      </c>
      <c r="O487" s="311" t="str">
        <f>IF(I487&lt;&gt;"",IF(J487&gt;=INDEX(ฐาน!$A$4:$G$9,MATCH(I487,ฐาน!$A$4:$A$9,0),4),INDEX(ฐาน!$A$4:$G$9,MATCH(I487,ฐาน!$A$4:$A$9,0),7),INDEX(ฐาน!$A$4:$G$9,MATCH(I487,ฐาน!$A$4:$A$9,0),4)),"")</f>
        <v/>
      </c>
      <c r="P487" s="312">
        <f>IF(M487&lt;&gt;ฐาน!$M$45,IF(L487&lt;&gt;"",($L487*$N487/100),0),0)</f>
        <v>0</v>
      </c>
      <c r="Q487" s="311">
        <f>IF(M487&lt;&gt;ฐาน!$M$45,IF(L487&lt;&gt;"",ROUNDUP(($L487*$N487/100),-1),0),0)</f>
        <v>0</v>
      </c>
      <c r="R487" s="311">
        <f t="shared" si="14"/>
        <v>0</v>
      </c>
      <c r="S487" s="313">
        <f t="shared" si="15"/>
        <v>0</v>
      </c>
      <c r="T487" s="314">
        <f>IF(M487&lt;&gt;ฐาน!$M$45,IF(S487&lt;&gt;"",S487+R487,0),0)</f>
        <v>0</v>
      </c>
      <c r="U487" s="311">
        <f>IF(M487&lt;&gt;ฐาน!$M$45,IF(S487=0,J487+T487,O487),J487)</f>
        <v>0</v>
      </c>
      <c r="V487" s="98"/>
    </row>
    <row r="488" spans="1:22" x14ac:dyDescent="0.35">
      <c r="A488" s="93">
        <v>480</v>
      </c>
      <c r="B488" s="97"/>
      <c r="C488" s="85"/>
      <c r="D488" s="91"/>
      <c r="E488" s="89"/>
      <c r="F488" s="88"/>
      <c r="G488" s="91"/>
      <c r="H488" s="91"/>
      <c r="I488" s="88"/>
      <c r="J488" s="92"/>
      <c r="K488" s="212"/>
      <c r="L488" s="308" t="str">
        <f>IF(K488&lt;&gt;"",INDEX(ฐาน!$J$4:$M$44,MATCH(INT(K488),ฐาน!$J$4:$J$44,0),2),"")</f>
        <v/>
      </c>
      <c r="M488" s="309" t="str">
        <f>IF(L488&lt;&gt;"",INDEX(ฐาน!$J$4:$M$45,MATCH(L488,ฐาน!$K$4:$K$45,0),4),"")</f>
        <v/>
      </c>
      <c r="N488" s="310" t="str">
        <f>IF(I488&lt;&gt;"",INDEX(ฐาน!$A$4:$F$9,MATCH(I488,ฐาน!$A$4:$A$9,0),IF(J488&gt;=INDEX(ฐาน!$A$4:$F$9,MATCH(I488,ฐาน!$A$4:$A$9,0),3),6,5)),"")</f>
        <v/>
      </c>
      <c r="O488" s="311" t="str">
        <f>IF(I488&lt;&gt;"",IF(J488&gt;=INDEX(ฐาน!$A$4:$G$9,MATCH(I488,ฐาน!$A$4:$A$9,0),4),INDEX(ฐาน!$A$4:$G$9,MATCH(I488,ฐาน!$A$4:$A$9,0),7),INDEX(ฐาน!$A$4:$G$9,MATCH(I488,ฐาน!$A$4:$A$9,0),4)),"")</f>
        <v/>
      </c>
      <c r="P488" s="312">
        <f>IF(M488&lt;&gt;ฐาน!$M$45,IF(L488&lt;&gt;"",($L488*$N488/100),0),0)</f>
        <v>0</v>
      </c>
      <c r="Q488" s="311">
        <f>IF(M488&lt;&gt;ฐาน!$M$45,IF(L488&lt;&gt;"",ROUNDUP(($L488*$N488/100),-1),0),0)</f>
        <v>0</v>
      </c>
      <c r="R488" s="311">
        <f t="shared" si="14"/>
        <v>0</v>
      </c>
      <c r="S488" s="313">
        <f t="shared" si="15"/>
        <v>0</v>
      </c>
      <c r="T488" s="314">
        <f>IF(M488&lt;&gt;ฐาน!$M$45,IF(S488&lt;&gt;"",S488+R488,0),0)</f>
        <v>0</v>
      </c>
      <c r="U488" s="311">
        <f>IF(M488&lt;&gt;ฐาน!$M$45,IF(S488=0,J488+T488,O488),J488)</f>
        <v>0</v>
      </c>
      <c r="V488" s="98"/>
    </row>
    <row r="489" spans="1:22" x14ac:dyDescent="0.35">
      <c r="A489" s="93">
        <v>481</v>
      </c>
      <c r="B489" s="97"/>
      <c r="C489" s="96"/>
      <c r="D489" s="91"/>
      <c r="E489" s="89"/>
      <c r="F489" s="88"/>
      <c r="G489" s="91"/>
      <c r="H489" s="91"/>
      <c r="I489" s="88"/>
      <c r="J489" s="94"/>
      <c r="K489" s="212"/>
      <c r="L489" s="308" t="str">
        <f>IF(K489&lt;&gt;"",INDEX(ฐาน!$J$4:$M$44,MATCH(INT(K489),ฐาน!$J$4:$J$44,0),2),"")</f>
        <v/>
      </c>
      <c r="M489" s="309" t="str">
        <f>IF(L489&lt;&gt;"",INDEX(ฐาน!$J$4:$M$45,MATCH(L489,ฐาน!$K$4:$K$45,0),4),"")</f>
        <v/>
      </c>
      <c r="N489" s="310" t="str">
        <f>IF(I489&lt;&gt;"",INDEX(ฐาน!$A$4:$F$9,MATCH(I489,ฐาน!$A$4:$A$9,0),IF(J489&gt;=INDEX(ฐาน!$A$4:$F$9,MATCH(I489,ฐาน!$A$4:$A$9,0),3),6,5)),"")</f>
        <v/>
      </c>
      <c r="O489" s="311" t="str">
        <f>IF(I489&lt;&gt;"",IF(J489&gt;=INDEX(ฐาน!$A$4:$G$9,MATCH(I489,ฐาน!$A$4:$A$9,0),4),INDEX(ฐาน!$A$4:$G$9,MATCH(I489,ฐาน!$A$4:$A$9,0),7),INDEX(ฐาน!$A$4:$G$9,MATCH(I489,ฐาน!$A$4:$A$9,0),4)),"")</f>
        <v/>
      </c>
      <c r="P489" s="312">
        <f>IF(M489&lt;&gt;ฐาน!$M$45,IF(L489&lt;&gt;"",($L489*$N489/100),0),0)</f>
        <v>0</v>
      </c>
      <c r="Q489" s="311">
        <f>IF(M489&lt;&gt;ฐาน!$M$45,IF(L489&lt;&gt;"",ROUNDUP(($L489*$N489/100),-1),0),0)</f>
        <v>0</v>
      </c>
      <c r="R489" s="311">
        <f t="shared" si="14"/>
        <v>0</v>
      </c>
      <c r="S489" s="313">
        <f t="shared" si="15"/>
        <v>0</v>
      </c>
      <c r="T489" s="314">
        <f>IF(M489&lt;&gt;ฐาน!$M$45,IF(S489&lt;&gt;"",S489+R489,0),0)</f>
        <v>0</v>
      </c>
      <c r="U489" s="311">
        <f>IF(M489&lt;&gt;ฐาน!$M$45,IF(S489=0,J489+T489,O489),J489)</f>
        <v>0</v>
      </c>
      <c r="V489" s="98"/>
    </row>
    <row r="490" spans="1:22" x14ac:dyDescent="0.35">
      <c r="A490" s="93">
        <v>482</v>
      </c>
      <c r="B490" s="97"/>
      <c r="C490" s="85"/>
      <c r="D490" s="91"/>
      <c r="E490" s="89"/>
      <c r="F490" s="88"/>
      <c r="G490" s="91"/>
      <c r="H490" s="91"/>
      <c r="I490" s="88"/>
      <c r="J490" s="94"/>
      <c r="K490" s="212"/>
      <c r="L490" s="308" t="str">
        <f>IF(K490&lt;&gt;"",INDEX(ฐาน!$J$4:$M$44,MATCH(INT(K490),ฐาน!$J$4:$J$44,0),2),"")</f>
        <v/>
      </c>
      <c r="M490" s="309" t="str">
        <f>IF(L490&lt;&gt;"",INDEX(ฐาน!$J$4:$M$45,MATCH(L490,ฐาน!$K$4:$K$45,0),4),"")</f>
        <v/>
      </c>
      <c r="N490" s="310" t="str">
        <f>IF(I490&lt;&gt;"",INDEX(ฐาน!$A$4:$F$9,MATCH(I490,ฐาน!$A$4:$A$9,0),IF(J490&gt;=INDEX(ฐาน!$A$4:$F$9,MATCH(I490,ฐาน!$A$4:$A$9,0),3),6,5)),"")</f>
        <v/>
      </c>
      <c r="O490" s="311" t="str">
        <f>IF(I490&lt;&gt;"",IF(J490&gt;=INDEX(ฐาน!$A$4:$G$9,MATCH(I490,ฐาน!$A$4:$A$9,0),4),INDEX(ฐาน!$A$4:$G$9,MATCH(I490,ฐาน!$A$4:$A$9,0),7),INDEX(ฐาน!$A$4:$G$9,MATCH(I490,ฐาน!$A$4:$A$9,0),4)),"")</f>
        <v/>
      </c>
      <c r="P490" s="312">
        <f>IF(M490&lt;&gt;ฐาน!$M$45,IF(L490&lt;&gt;"",($L490*$N490/100),0),0)</f>
        <v>0</v>
      </c>
      <c r="Q490" s="311">
        <f>IF(M490&lt;&gt;ฐาน!$M$45,IF(L490&lt;&gt;"",ROUNDUP(($L490*$N490/100),-1),0),0)</f>
        <v>0</v>
      </c>
      <c r="R490" s="311">
        <f t="shared" si="14"/>
        <v>0</v>
      </c>
      <c r="S490" s="313">
        <f t="shared" si="15"/>
        <v>0</v>
      </c>
      <c r="T490" s="314">
        <f>IF(M490&lt;&gt;ฐาน!$M$45,IF(S490&lt;&gt;"",S490+R490,0),0)</f>
        <v>0</v>
      </c>
      <c r="U490" s="311">
        <f>IF(M490&lt;&gt;ฐาน!$M$45,IF(S490=0,J490+T490,O490),J490)</f>
        <v>0</v>
      </c>
      <c r="V490" s="98"/>
    </row>
    <row r="491" spans="1:22" x14ac:dyDescent="0.35">
      <c r="A491" s="93">
        <v>483</v>
      </c>
      <c r="B491" s="84"/>
      <c r="C491" s="98"/>
      <c r="D491" s="91"/>
      <c r="E491" s="89"/>
      <c r="F491" s="88"/>
      <c r="G491" s="91"/>
      <c r="H491" s="91"/>
      <c r="I491" s="88"/>
      <c r="J491" s="94"/>
      <c r="K491" s="212"/>
      <c r="L491" s="308" t="str">
        <f>IF(K491&lt;&gt;"",INDEX(ฐาน!$J$4:$M$44,MATCH(INT(K491),ฐาน!$J$4:$J$44,0),2),"")</f>
        <v/>
      </c>
      <c r="M491" s="309" t="str">
        <f>IF(L491&lt;&gt;"",INDEX(ฐาน!$J$4:$M$45,MATCH(L491,ฐาน!$K$4:$K$45,0),4),"")</f>
        <v/>
      </c>
      <c r="N491" s="310" t="str">
        <f>IF(I491&lt;&gt;"",INDEX(ฐาน!$A$4:$F$9,MATCH(I491,ฐาน!$A$4:$A$9,0),IF(J491&gt;=INDEX(ฐาน!$A$4:$F$9,MATCH(I491,ฐาน!$A$4:$A$9,0),3),6,5)),"")</f>
        <v/>
      </c>
      <c r="O491" s="311" t="str">
        <f>IF(I491&lt;&gt;"",IF(J491&gt;=INDEX(ฐาน!$A$4:$G$9,MATCH(I491,ฐาน!$A$4:$A$9,0),4),INDEX(ฐาน!$A$4:$G$9,MATCH(I491,ฐาน!$A$4:$A$9,0),7),INDEX(ฐาน!$A$4:$G$9,MATCH(I491,ฐาน!$A$4:$A$9,0),4)),"")</f>
        <v/>
      </c>
      <c r="P491" s="312">
        <f>IF(M491&lt;&gt;ฐาน!$M$45,IF(L491&lt;&gt;"",($L491*$N491/100),0),0)</f>
        <v>0</v>
      </c>
      <c r="Q491" s="311">
        <f>IF(M491&lt;&gt;ฐาน!$M$45,IF(L491&lt;&gt;"",ROUNDUP(($L491*$N491/100),-1),0),0)</f>
        <v>0</v>
      </c>
      <c r="R491" s="311">
        <f t="shared" si="14"/>
        <v>0</v>
      </c>
      <c r="S491" s="313">
        <f t="shared" si="15"/>
        <v>0</v>
      </c>
      <c r="T491" s="314">
        <f>IF(M491&lt;&gt;ฐาน!$M$45,IF(S491&lt;&gt;"",S491+R491,0),0)</f>
        <v>0</v>
      </c>
      <c r="U491" s="311">
        <f>IF(M491&lt;&gt;ฐาน!$M$45,IF(S491=0,J491+T491,O491),J491)</f>
        <v>0</v>
      </c>
      <c r="V491" s="98"/>
    </row>
    <row r="492" spans="1:22" x14ac:dyDescent="0.35">
      <c r="A492" s="93">
        <v>484</v>
      </c>
      <c r="B492" s="84"/>
      <c r="C492" s="85"/>
      <c r="D492" s="91"/>
      <c r="E492" s="89"/>
      <c r="F492" s="88"/>
      <c r="G492" s="91"/>
      <c r="H492" s="91"/>
      <c r="I492" s="88"/>
      <c r="J492" s="92"/>
      <c r="K492" s="212"/>
      <c r="L492" s="308" t="str">
        <f>IF(K492&lt;&gt;"",INDEX(ฐาน!$J$4:$M$44,MATCH(INT(K492),ฐาน!$J$4:$J$44,0),2),"")</f>
        <v/>
      </c>
      <c r="M492" s="309" t="str">
        <f>IF(L492&lt;&gt;"",INDEX(ฐาน!$J$4:$M$45,MATCH(L492,ฐาน!$K$4:$K$45,0),4),"")</f>
        <v/>
      </c>
      <c r="N492" s="310" t="str">
        <f>IF(I492&lt;&gt;"",INDEX(ฐาน!$A$4:$F$9,MATCH(I492,ฐาน!$A$4:$A$9,0),IF(J492&gt;=INDEX(ฐาน!$A$4:$F$9,MATCH(I492,ฐาน!$A$4:$A$9,0),3),6,5)),"")</f>
        <v/>
      </c>
      <c r="O492" s="311" t="str">
        <f>IF(I492&lt;&gt;"",IF(J492&gt;=INDEX(ฐาน!$A$4:$G$9,MATCH(I492,ฐาน!$A$4:$A$9,0),4),INDEX(ฐาน!$A$4:$G$9,MATCH(I492,ฐาน!$A$4:$A$9,0),7),INDEX(ฐาน!$A$4:$G$9,MATCH(I492,ฐาน!$A$4:$A$9,0),4)),"")</f>
        <v/>
      </c>
      <c r="P492" s="312">
        <f>IF(M492&lt;&gt;ฐาน!$M$45,IF(L492&lt;&gt;"",($L492*$N492/100),0),0)</f>
        <v>0</v>
      </c>
      <c r="Q492" s="311">
        <f>IF(M492&lt;&gt;ฐาน!$M$45,IF(L492&lt;&gt;"",ROUNDUP(($L492*$N492/100),-1),0),0)</f>
        <v>0</v>
      </c>
      <c r="R492" s="311">
        <f t="shared" si="14"/>
        <v>0</v>
      </c>
      <c r="S492" s="313">
        <f t="shared" si="15"/>
        <v>0</v>
      </c>
      <c r="T492" s="314">
        <f>IF(M492&lt;&gt;ฐาน!$M$45,IF(S492&lt;&gt;"",S492+R492,0),0)</f>
        <v>0</v>
      </c>
      <c r="U492" s="311">
        <f>IF(M492&lt;&gt;ฐาน!$M$45,IF(S492=0,J492+T492,O492),J492)</f>
        <v>0</v>
      </c>
      <c r="V492" s="98"/>
    </row>
    <row r="493" spans="1:22" x14ac:dyDescent="0.35">
      <c r="A493" s="93">
        <v>485</v>
      </c>
      <c r="B493" s="84"/>
      <c r="C493" s="85"/>
      <c r="D493" s="91"/>
      <c r="E493" s="89"/>
      <c r="F493" s="88"/>
      <c r="G493" s="91"/>
      <c r="H493" s="91"/>
      <c r="I493" s="88"/>
      <c r="J493" s="92"/>
      <c r="K493" s="212"/>
      <c r="L493" s="308" t="str">
        <f>IF(K493&lt;&gt;"",INDEX(ฐาน!$J$4:$M$44,MATCH(INT(K493),ฐาน!$J$4:$J$44,0),2),"")</f>
        <v/>
      </c>
      <c r="M493" s="309" t="str">
        <f>IF(L493&lt;&gt;"",INDEX(ฐาน!$J$4:$M$45,MATCH(L493,ฐาน!$K$4:$K$45,0),4),"")</f>
        <v/>
      </c>
      <c r="N493" s="310" t="str">
        <f>IF(I493&lt;&gt;"",INDEX(ฐาน!$A$4:$F$9,MATCH(I493,ฐาน!$A$4:$A$9,0),IF(J493&gt;=INDEX(ฐาน!$A$4:$F$9,MATCH(I493,ฐาน!$A$4:$A$9,0),3),6,5)),"")</f>
        <v/>
      </c>
      <c r="O493" s="311" t="str">
        <f>IF(I493&lt;&gt;"",IF(J493&gt;=INDEX(ฐาน!$A$4:$G$9,MATCH(I493,ฐาน!$A$4:$A$9,0),4),INDEX(ฐาน!$A$4:$G$9,MATCH(I493,ฐาน!$A$4:$A$9,0),7),INDEX(ฐาน!$A$4:$G$9,MATCH(I493,ฐาน!$A$4:$A$9,0),4)),"")</f>
        <v/>
      </c>
      <c r="P493" s="312">
        <f>IF(M493&lt;&gt;ฐาน!$M$45,IF(L493&lt;&gt;"",($L493*$N493/100),0),0)</f>
        <v>0</v>
      </c>
      <c r="Q493" s="311">
        <f>IF(M493&lt;&gt;ฐาน!$M$45,IF(L493&lt;&gt;"",ROUNDUP(($L493*$N493/100),-1),0),0)</f>
        <v>0</v>
      </c>
      <c r="R493" s="311">
        <f t="shared" si="14"/>
        <v>0</v>
      </c>
      <c r="S493" s="313">
        <f t="shared" si="15"/>
        <v>0</v>
      </c>
      <c r="T493" s="314">
        <f>IF(M493&lt;&gt;ฐาน!$M$45,IF(S493&lt;&gt;"",S493+R493,0),0)</f>
        <v>0</v>
      </c>
      <c r="U493" s="311">
        <f>IF(M493&lt;&gt;ฐาน!$M$45,IF(S493=0,J493+T493,O493),J493)</f>
        <v>0</v>
      </c>
      <c r="V493" s="98"/>
    </row>
    <row r="494" spans="1:22" x14ac:dyDescent="0.35">
      <c r="A494" s="93">
        <v>486</v>
      </c>
      <c r="B494" s="84"/>
      <c r="C494" s="85"/>
      <c r="D494" s="91"/>
      <c r="E494" s="89"/>
      <c r="F494" s="88"/>
      <c r="G494" s="91"/>
      <c r="H494" s="91"/>
      <c r="I494" s="88"/>
      <c r="J494" s="94"/>
      <c r="K494" s="212"/>
      <c r="L494" s="308" t="str">
        <f>IF(K494&lt;&gt;"",INDEX(ฐาน!$J$4:$M$44,MATCH(INT(K494),ฐาน!$J$4:$J$44,0),2),"")</f>
        <v/>
      </c>
      <c r="M494" s="309" t="str">
        <f>IF(L494&lt;&gt;"",INDEX(ฐาน!$J$4:$M$45,MATCH(L494,ฐาน!$K$4:$K$45,0),4),"")</f>
        <v/>
      </c>
      <c r="N494" s="310" t="str">
        <f>IF(I494&lt;&gt;"",INDEX(ฐาน!$A$4:$F$9,MATCH(I494,ฐาน!$A$4:$A$9,0),IF(J494&gt;=INDEX(ฐาน!$A$4:$F$9,MATCH(I494,ฐาน!$A$4:$A$9,0),3),6,5)),"")</f>
        <v/>
      </c>
      <c r="O494" s="311" t="str">
        <f>IF(I494&lt;&gt;"",IF(J494&gt;=INDEX(ฐาน!$A$4:$G$9,MATCH(I494,ฐาน!$A$4:$A$9,0),4),INDEX(ฐาน!$A$4:$G$9,MATCH(I494,ฐาน!$A$4:$A$9,0),7),INDEX(ฐาน!$A$4:$G$9,MATCH(I494,ฐาน!$A$4:$A$9,0),4)),"")</f>
        <v/>
      </c>
      <c r="P494" s="312">
        <f>IF(M494&lt;&gt;ฐาน!$M$45,IF(L494&lt;&gt;"",($L494*$N494/100),0),0)</f>
        <v>0</v>
      </c>
      <c r="Q494" s="311">
        <f>IF(M494&lt;&gt;ฐาน!$M$45,IF(L494&lt;&gt;"",ROUNDUP(($L494*$N494/100),-1),0),0)</f>
        <v>0</v>
      </c>
      <c r="R494" s="311">
        <f t="shared" si="14"/>
        <v>0</v>
      </c>
      <c r="S494" s="313">
        <f t="shared" si="15"/>
        <v>0</v>
      </c>
      <c r="T494" s="314">
        <f>IF(M494&lt;&gt;ฐาน!$M$45,IF(S494&lt;&gt;"",S494+R494,0),0)</f>
        <v>0</v>
      </c>
      <c r="U494" s="311">
        <f>IF(M494&lt;&gt;ฐาน!$M$45,IF(S494=0,J494+T494,O494),J494)</f>
        <v>0</v>
      </c>
      <c r="V494" s="98"/>
    </row>
    <row r="495" spans="1:22" x14ac:dyDescent="0.35">
      <c r="A495" s="93">
        <v>487</v>
      </c>
      <c r="B495" s="84"/>
      <c r="C495" s="85"/>
      <c r="D495" s="91"/>
      <c r="E495" s="89"/>
      <c r="F495" s="88"/>
      <c r="G495" s="91"/>
      <c r="H495" s="91"/>
      <c r="I495" s="88"/>
      <c r="J495" s="92"/>
      <c r="K495" s="212"/>
      <c r="L495" s="308" t="str">
        <f>IF(K495&lt;&gt;"",INDEX(ฐาน!$J$4:$M$44,MATCH(INT(K495),ฐาน!$J$4:$J$44,0),2),"")</f>
        <v/>
      </c>
      <c r="M495" s="309" t="str">
        <f>IF(L495&lt;&gt;"",INDEX(ฐาน!$J$4:$M$45,MATCH(L495,ฐาน!$K$4:$K$45,0),4),"")</f>
        <v/>
      </c>
      <c r="N495" s="310" t="str">
        <f>IF(I495&lt;&gt;"",INDEX(ฐาน!$A$4:$F$9,MATCH(I495,ฐาน!$A$4:$A$9,0),IF(J495&gt;=INDEX(ฐาน!$A$4:$F$9,MATCH(I495,ฐาน!$A$4:$A$9,0),3),6,5)),"")</f>
        <v/>
      </c>
      <c r="O495" s="311" t="str">
        <f>IF(I495&lt;&gt;"",IF(J495&gt;=INDEX(ฐาน!$A$4:$G$9,MATCH(I495,ฐาน!$A$4:$A$9,0),4),INDEX(ฐาน!$A$4:$G$9,MATCH(I495,ฐาน!$A$4:$A$9,0),7),INDEX(ฐาน!$A$4:$G$9,MATCH(I495,ฐาน!$A$4:$A$9,0),4)),"")</f>
        <v/>
      </c>
      <c r="P495" s="312">
        <f>IF(M495&lt;&gt;ฐาน!$M$45,IF(L495&lt;&gt;"",($L495*$N495/100),0),0)</f>
        <v>0</v>
      </c>
      <c r="Q495" s="311">
        <f>IF(M495&lt;&gt;ฐาน!$M$45,IF(L495&lt;&gt;"",ROUNDUP(($L495*$N495/100),-1),0),0)</f>
        <v>0</v>
      </c>
      <c r="R495" s="311">
        <f t="shared" si="14"/>
        <v>0</v>
      </c>
      <c r="S495" s="313">
        <f t="shared" si="15"/>
        <v>0</v>
      </c>
      <c r="T495" s="314">
        <f>IF(M495&lt;&gt;ฐาน!$M$45,IF(S495&lt;&gt;"",S495+R495,0),0)</f>
        <v>0</v>
      </c>
      <c r="U495" s="311">
        <f>IF(M495&lt;&gt;ฐาน!$M$45,IF(S495=0,J495+T495,O495),J495)</f>
        <v>0</v>
      </c>
      <c r="V495" s="98"/>
    </row>
    <row r="496" spans="1:22" x14ac:dyDescent="0.35">
      <c r="A496" s="93">
        <v>488</v>
      </c>
      <c r="B496" s="84"/>
      <c r="C496" s="85"/>
      <c r="D496" s="91"/>
      <c r="E496" s="89"/>
      <c r="F496" s="88"/>
      <c r="G496" s="91"/>
      <c r="H496" s="91"/>
      <c r="I496" s="88"/>
      <c r="J496" s="92"/>
      <c r="K496" s="212"/>
      <c r="L496" s="308" t="str">
        <f>IF(K496&lt;&gt;"",INDEX(ฐาน!$J$4:$M$44,MATCH(INT(K496),ฐาน!$J$4:$J$44,0),2),"")</f>
        <v/>
      </c>
      <c r="M496" s="309" t="str">
        <f>IF(L496&lt;&gt;"",INDEX(ฐาน!$J$4:$M$45,MATCH(L496,ฐาน!$K$4:$K$45,0),4),"")</f>
        <v/>
      </c>
      <c r="N496" s="310" t="str">
        <f>IF(I496&lt;&gt;"",INDEX(ฐาน!$A$4:$F$9,MATCH(I496,ฐาน!$A$4:$A$9,0),IF(J496&gt;=INDEX(ฐาน!$A$4:$F$9,MATCH(I496,ฐาน!$A$4:$A$9,0),3),6,5)),"")</f>
        <v/>
      </c>
      <c r="O496" s="311" t="str">
        <f>IF(I496&lt;&gt;"",IF(J496&gt;=INDEX(ฐาน!$A$4:$G$9,MATCH(I496,ฐาน!$A$4:$A$9,0),4),INDEX(ฐาน!$A$4:$G$9,MATCH(I496,ฐาน!$A$4:$A$9,0),7),INDEX(ฐาน!$A$4:$G$9,MATCH(I496,ฐาน!$A$4:$A$9,0),4)),"")</f>
        <v/>
      </c>
      <c r="P496" s="312">
        <f>IF(M496&lt;&gt;ฐาน!$M$45,IF(L496&lt;&gt;"",($L496*$N496/100),0),0)</f>
        <v>0</v>
      </c>
      <c r="Q496" s="311">
        <f>IF(M496&lt;&gt;ฐาน!$M$45,IF(L496&lt;&gt;"",ROUNDUP(($L496*$N496/100),-1),0),0)</f>
        <v>0</v>
      </c>
      <c r="R496" s="311">
        <f t="shared" si="14"/>
        <v>0</v>
      </c>
      <c r="S496" s="313">
        <f t="shared" si="15"/>
        <v>0</v>
      </c>
      <c r="T496" s="314">
        <f>IF(M496&lt;&gt;ฐาน!$M$45,IF(S496&lt;&gt;"",S496+R496,0),0)</f>
        <v>0</v>
      </c>
      <c r="U496" s="311">
        <f>IF(M496&lt;&gt;ฐาน!$M$45,IF(S496=0,J496+T496,O496),J496)</f>
        <v>0</v>
      </c>
      <c r="V496" s="98"/>
    </row>
    <row r="497" spans="1:22" x14ac:dyDescent="0.35">
      <c r="A497" s="93">
        <v>489</v>
      </c>
      <c r="B497" s="84"/>
      <c r="C497" s="85"/>
      <c r="D497" s="91"/>
      <c r="E497" s="89"/>
      <c r="F497" s="88"/>
      <c r="G497" s="91"/>
      <c r="H497" s="91"/>
      <c r="I497" s="88"/>
      <c r="J497" s="92"/>
      <c r="K497" s="212"/>
      <c r="L497" s="308" t="str">
        <f>IF(K497&lt;&gt;"",INDEX(ฐาน!$J$4:$M$44,MATCH(INT(K497),ฐาน!$J$4:$J$44,0),2),"")</f>
        <v/>
      </c>
      <c r="M497" s="309" t="str">
        <f>IF(L497&lt;&gt;"",INDEX(ฐาน!$J$4:$M$45,MATCH(L497,ฐาน!$K$4:$K$45,0),4),"")</f>
        <v/>
      </c>
      <c r="N497" s="310" t="str">
        <f>IF(I497&lt;&gt;"",INDEX(ฐาน!$A$4:$F$9,MATCH(I497,ฐาน!$A$4:$A$9,0),IF(J497&gt;=INDEX(ฐาน!$A$4:$F$9,MATCH(I497,ฐาน!$A$4:$A$9,0),3),6,5)),"")</f>
        <v/>
      </c>
      <c r="O497" s="311" t="str">
        <f>IF(I497&lt;&gt;"",IF(J497&gt;=INDEX(ฐาน!$A$4:$G$9,MATCH(I497,ฐาน!$A$4:$A$9,0),4),INDEX(ฐาน!$A$4:$G$9,MATCH(I497,ฐาน!$A$4:$A$9,0),7),INDEX(ฐาน!$A$4:$G$9,MATCH(I497,ฐาน!$A$4:$A$9,0),4)),"")</f>
        <v/>
      </c>
      <c r="P497" s="312">
        <f>IF(M497&lt;&gt;ฐาน!$M$45,IF(L497&lt;&gt;"",($L497*$N497/100),0),0)</f>
        <v>0</v>
      </c>
      <c r="Q497" s="311">
        <f>IF(M497&lt;&gt;ฐาน!$M$45,IF(L497&lt;&gt;"",ROUNDUP(($L497*$N497/100),-1),0),0)</f>
        <v>0</v>
      </c>
      <c r="R497" s="311">
        <f t="shared" si="14"/>
        <v>0</v>
      </c>
      <c r="S497" s="313">
        <f t="shared" si="15"/>
        <v>0</v>
      </c>
      <c r="T497" s="314">
        <f>IF(M497&lt;&gt;ฐาน!$M$45,IF(S497&lt;&gt;"",S497+R497,0),0)</f>
        <v>0</v>
      </c>
      <c r="U497" s="311">
        <f>IF(M497&lt;&gt;ฐาน!$M$45,IF(S497=0,J497+T497,O497),J497)</f>
        <v>0</v>
      </c>
      <c r="V497" s="98"/>
    </row>
    <row r="498" spans="1:22" x14ac:dyDescent="0.35">
      <c r="A498" s="93">
        <v>490</v>
      </c>
      <c r="B498" s="84"/>
      <c r="C498" s="85"/>
      <c r="D498" s="91"/>
      <c r="E498" s="89"/>
      <c r="F498" s="88"/>
      <c r="G498" s="91"/>
      <c r="H498" s="91"/>
      <c r="I498" s="88"/>
      <c r="J498" s="92"/>
      <c r="K498" s="212"/>
      <c r="L498" s="308" t="str">
        <f>IF(K498&lt;&gt;"",INDEX(ฐาน!$J$4:$M$44,MATCH(INT(K498),ฐาน!$J$4:$J$44,0),2),"")</f>
        <v/>
      </c>
      <c r="M498" s="309" t="str">
        <f>IF(L498&lt;&gt;"",INDEX(ฐาน!$J$4:$M$45,MATCH(L498,ฐาน!$K$4:$K$45,0),4),"")</f>
        <v/>
      </c>
      <c r="N498" s="310" t="str">
        <f>IF(I498&lt;&gt;"",INDEX(ฐาน!$A$4:$F$9,MATCH(I498,ฐาน!$A$4:$A$9,0),IF(J498&gt;=INDEX(ฐาน!$A$4:$F$9,MATCH(I498,ฐาน!$A$4:$A$9,0),3),6,5)),"")</f>
        <v/>
      </c>
      <c r="O498" s="311" t="str">
        <f>IF(I498&lt;&gt;"",IF(J498&gt;=INDEX(ฐาน!$A$4:$G$9,MATCH(I498,ฐาน!$A$4:$A$9,0),4),INDEX(ฐาน!$A$4:$G$9,MATCH(I498,ฐาน!$A$4:$A$9,0),7),INDEX(ฐาน!$A$4:$G$9,MATCH(I498,ฐาน!$A$4:$A$9,0),4)),"")</f>
        <v/>
      </c>
      <c r="P498" s="312">
        <f>IF(M498&lt;&gt;ฐาน!$M$45,IF(L498&lt;&gt;"",($L498*$N498/100),0),0)</f>
        <v>0</v>
      </c>
      <c r="Q498" s="311">
        <f>IF(M498&lt;&gt;ฐาน!$M$45,IF(L498&lt;&gt;"",ROUNDUP(($L498*$N498/100),-1),0),0)</f>
        <v>0</v>
      </c>
      <c r="R498" s="311">
        <f t="shared" si="14"/>
        <v>0</v>
      </c>
      <c r="S498" s="313">
        <f t="shared" si="15"/>
        <v>0</v>
      </c>
      <c r="T498" s="314">
        <f>IF(M498&lt;&gt;ฐาน!$M$45,IF(S498&lt;&gt;"",S498+R498,0),0)</f>
        <v>0</v>
      </c>
      <c r="U498" s="311">
        <f>IF(M498&lt;&gt;ฐาน!$M$45,IF(S498=0,J498+T498,O498),J498)</f>
        <v>0</v>
      </c>
      <c r="V498" s="98"/>
    </row>
    <row r="499" spans="1:22" x14ac:dyDescent="0.35">
      <c r="A499" s="93">
        <v>491</v>
      </c>
      <c r="B499" s="84"/>
      <c r="C499" s="85"/>
      <c r="D499" s="91"/>
      <c r="E499" s="89"/>
      <c r="F499" s="88"/>
      <c r="G499" s="91"/>
      <c r="H499" s="91"/>
      <c r="I499" s="88"/>
      <c r="J499" s="92"/>
      <c r="K499" s="212"/>
      <c r="L499" s="308" t="str">
        <f>IF(K499&lt;&gt;"",INDEX(ฐาน!$J$4:$M$44,MATCH(INT(K499),ฐาน!$J$4:$J$44,0),2),"")</f>
        <v/>
      </c>
      <c r="M499" s="309" t="str">
        <f>IF(L499&lt;&gt;"",INDEX(ฐาน!$J$4:$M$45,MATCH(L499,ฐาน!$K$4:$K$45,0),4),"")</f>
        <v/>
      </c>
      <c r="N499" s="310" t="str">
        <f>IF(I499&lt;&gt;"",INDEX(ฐาน!$A$4:$F$9,MATCH(I499,ฐาน!$A$4:$A$9,0),IF(J499&gt;=INDEX(ฐาน!$A$4:$F$9,MATCH(I499,ฐาน!$A$4:$A$9,0),3),6,5)),"")</f>
        <v/>
      </c>
      <c r="O499" s="311" t="str">
        <f>IF(I499&lt;&gt;"",IF(J499&gt;=INDEX(ฐาน!$A$4:$G$9,MATCH(I499,ฐาน!$A$4:$A$9,0),4),INDEX(ฐาน!$A$4:$G$9,MATCH(I499,ฐาน!$A$4:$A$9,0),7),INDEX(ฐาน!$A$4:$G$9,MATCH(I499,ฐาน!$A$4:$A$9,0),4)),"")</f>
        <v/>
      </c>
      <c r="P499" s="312">
        <f>IF(M499&lt;&gt;ฐาน!$M$45,IF(L499&lt;&gt;"",($L499*$N499/100),0),0)</f>
        <v>0</v>
      </c>
      <c r="Q499" s="311">
        <f>IF(M499&lt;&gt;ฐาน!$M$45,IF(L499&lt;&gt;"",ROUNDUP(($L499*$N499/100),-1),0),0)</f>
        <v>0</v>
      </c>
      <c r="R499" s="311">
        <f t="shared" si="14"/>
        <v>0</v>
      </c>
      <c r="S499" s="313">
        <f t="shared" si="15"/>
        <v>0</v>
      </c>
      <c r="T499" s="314">
        <f>IF(M499&lt;&gt;ฐาน!$M$45,IF(S499&lt;&gt;"",S499+R499,0),0)</f>
        <v>0</v>
      </c>
      <c r="U499" s="311">
        <f>IF(M499&lt;&gt;ฐาน!$M$45,IF(S499=0,J499+T499,O499),J499)</f>
        <v>0</v>
      </c>
      <c r="V499" s="98"/>
    </row>
    <row r="500" spans="1:22" x14ac:dyDescent="0.35">
      <c r="A500" s="93">
        <v>492</v>
      </c>
      <c r="B500" s="84"/>
      <c r="C500" s="85"/>
      <c r="D500" s="91"/>
      <c r="E500" s="89"/>
      <c r="F500" s="88"/>
      <c r="G500" s="91"/>
      <c r="H500" s="91"/>
      <c r="I500" s="88"/>
      <c r="J500" s="92"/>
      <c r="K500" s="212"/>
      <c r="L500" s="308" t="str">
        <f>IF(K500&lt;&gt;"",INDEX(ฐาน!$J$4:$M$44,MATCH(INT(K500),ฐาน!$J$4:$J$44,0),2),"")</f>
        <v/>
      </c>
      <c r="M500" s="309" t="str">
        <f>IF(L500&lt;&gt;"",INDEX(ฐาน!$J$4:$M$45,MATCH(L500,ฐาน!$K$4:$K$45,0),4),"")</f>
        <v/>
      </c>
      <c r="N500" s="310" t="str">
        <f>IF(I500&lt;&gt;"",INDEX(ฐาน!$A$4:$F$9,MATCH(I500,ฐาน!$A$4:$A$9,0),IF(J500&gt;=INDEX(ฐาน!$A$4:$F$9,MATCH(I500,ฐาน!$A$4:$A$9,0),3),6,5)),"")</f>
        <v/>
      </c>
      <c r="O500" s="311" t="str">
        <f>IF(I500&lt;&gt;"",IF(J500&gt;=INDEX(ฐาน!$A$4:$G$9,MATCH(I500,ฐาน!$A$4:$A$9,0),4),INDEX(ฐาน!$A$4:$G$9,MATCH(I500,ฐาน!$A$4:$A$9,0),7),INDEX(ฐาน!$A$4:$G$9,MATCH(I500,ฐาน!$A$4:$A$9,0),4)),"")</f>
        <v/>
      </c>
      <c r="P500" s="312">
        <f>IF(M500&lt;&gt;ฐาน!$M$45,IF(L500&lt;&gt;"",($L500*$N500/100),0),0)</f>
        <v>0</v>
      </c>
      <c r="Q500" s="311">
        <f>IF(M500&lt;&gt;ฐาน!$M$45,IF(L500&lt;&gt;"",ROUNDUP(($L500*$N500/100),-1),0),0)</f>
        <v>0</v>
      </c>
      <c r="R500" s="311">
        <f t="shared" si="14"/>
        <v>0</v>
      </c>
      <c r="S500" s="313">
        <f t="shared" si="15"/>
        <v>0</v>
      </c>
      <c r="T500" s="314">
        <f>IF(M500&lt;&gt;ฐาน!$M$45,IF(S500&lt;&gt;"",S500+R500,0),0)</f>
        <v>0</v>
      </c>
      <c r="U500" s="311">
        <f>IF(M500&lt;&gt;ฐาน!$M$45,IF(S500=0,J500+T500,O500),J500)</f>
        <v>0</v>
      </c>
      <c r="V500" s="98"/>
    </row>
    <row r="501" spans="1:22" x14ac:dyDescent="0.35">
      <c r="A501" s="93">
        <v>493</v>
      </c>
      <c r="B501" s="84"/>
      <c r="C501" s="85"/>
      <c r="D501" s="91"/>
      <c r="E501" s="89"/>
      <c r="F501" s="88"/>
      <c r="G501" s="91"/>
      <c r="H501" s="91"/>
      <c r="I501" s="88"/>
      <c r="J501" s="92"/>
      <c r="K501" s="212"/>
      <c r="L501" s="308" t="str">
        <f>IF(K501&lt;&gt;"",INDEX(ฐาน!$J$4:$M$44,MATCH(INT(K501),ฐาน!$J$4:$J$44,0),2),"")</f>
        <v/>
      </c>
      <c r="M501" s="309" t="str">
        <f>IF(L501&lt;&gt;"",INDEX(ฐาน!$J$4:$M$45,MATCH(L501,ฐาน!$K$4:$K$45,0),4),"")</f>
        <v/>
      </c>
      <c r="N501" s="310" t="str">
        <f>IF(I501&lt;&gt;"",INDEX(ฐาน!$A$4:$F$9,MATCH(I501,ฐาน!$A$4:$A$9,0),IF(J501&gt;=INDEX(ฐาน!$A$4:$F$9,MATCH(I501,ฐาน!$A$4:$A$9,0),3),6,5)),"")</f>
        <v/>
      </c>
      <c r="O501" s="311" t="str">
        <f>IF(I501&lt;&gt;"",IF(J501&gt;=INDEX(ฐาน!$A$4:$G$9,MATCH(I501,ฐาน!$A$4:$A$9,0),4),INDEX(ฐาน!$A$4:$G$9,MATCH(I501,ฐาน!$A$4:$A$9,0),7),INDEX(ฐาน!$A$4:$G$9,MATCH(I501,ฐาน!$A$4:$A$9,0),4)),"")</f>
        <v/>
      </c>
      <c r="P501" s="312">
        <f>IF(M501&lt;&gt;ฐาน!$M$45,IF(L501&lt;&gt;"",($L501*$N501/100),0),0)</f>
        <v>0</v>
      </c>
      <c r="Q501" s="311">
        <f>IF(M501&lt;&gt;ฐาน!$M$45,IF(L501&lt;&gt;"",ROUNDUP(($L501*$N501/100),-1),0),0)</f>
        <v>0</v>
      </c>
      <c r="R501" s="311">
        <f t="shared" si="14"/>
        <v>0</v>
      </c>
      <c r="S501" s="313">
        <f t="shared" si="15"/>
        <v>0</v>
      </c>
      <c r="T501" s="314">
        <f>IF(M501&lt;&gt;ฐาน!$M$45,IF(S501&lt;&gt;"",S501+R501,0),0)</f>
        <v>0</v>
      </c>
      <c r="U501" s="311">
        <f>IF(M501&lt;&gt;ฐาน!$M$45,IF(S501=0,J501+T501,O501),J501)</f>
        <v>0</v>
      </c>
      <c r="V501" s="98"/>
    </row>
    <row r="502" spans="1:22" x14ac:dyDescent="0.35">
      <c r="A502" s="93">
        <v>494</v>
      </c>
      <c r="B502" s="84"/>
      <c r="C502" s="85"/>
      <c r="D502" s="91"/>
      <c r="E502" s="89"/>
      <c r="F502" s="88"/>
      <c r="G502" s="90"/>
      <c r="H502" s="91"/>
      <c r="I502" s="88"/>
      <c r="J502" s="92"/>
      <c r="K502" s="212"/>
      <c r="L502" s="308" t="str">
        <f>IF(K502&lt;&gt;"",INDEX(ฐาน!$J$4:$M$44,MATCH(INT(K502),ฐาน!$J$4:$J$44,0),2),"")</f>
        <v/>
      </c>
      <c r="M502" s="309" t="str">
        <f>IF(L502&lt;&gt;"",INDEX(ฐาน!$J$4:$M$45,MATCH(L502,ฐาน!$K$4:$K$45,0),4),"")</f>
        <v/>
      </c>
      <c r="N502" s="310" t="str">
        <f>IF(I502&lt;&gt;"",INDEX(ฐาน!$A$4:$F$9,MATCH(I502,ฐาน!$A$4:$A$9,0),IF(J502&gt;=INDEX(ฐาน!$A$4:$F$9,MATCH(I502,ฐาน!$A$4:$A$9,0),3),6,5)),"")</f>
        <v/>
      </c>
      <c r="O502" s="311" t="str">
        <f>IF(I502&lt;&gt;"",IF(J502&gt;=INDEX(ฐาน!$A$4:$G$9,MATCH(I502,ฐาน!$A$4:$A$9,0),4),INDEX(ฐาน!$A$4:$G$9,MATCH(I502,ฐาน!$A$4:$A$9,0),7),INDEX(ฐาน!$A$4:$G$9,MATCH(I502,ฐาน!$A$4:$A$9,0),4)),"")</f>
        <v/>
      </c>
      <c r="P502" s="312">
        <f>IF(M502&lt;&gt;ฐาน!$M$45,IF(L502&lt;&gt;"",($L502*$N502/100),0),0)</f>
        <v>0</v>
      </c>
      <c r="Q502" s="311">
        <f>IF(M502&lt;&gt;ฐาน!$M$45,IF(L502&lt;&gt;"",ROUNDUP(($L502*$N502/100),-1),0),0)</f>
        <v>0</v>
      </c>
      <c r="R502" s="311">
        <f t="shared" si="14"/>
        <v>0</v>
      </c>
      <c r="S502" s="313">
        <f t="shared" si="15"/>
        <v>0</v>
      </c>
      <c r="T502" s="314">
        <f>IF(M502&lt;&gt;ฐาน!$M$45,IF(S502&lt;&gt;"",S502+R502,0),0)</f>
        <v>0</v>
      </c>
      <c r="U502" s="311">
        <f>IF(M502&lt;&gt;ฐาน!$M$45,IF(S502=0,J502+T502,O502),J502)</f>
        <v>0</v>
      </c>
      <c r="V502" s="98"/>
    </row>
    <row r="503" spans="1:22" x14ac:dyDescent="0.35">
      <c r="A503" s="93">
        <v>495</v>
      </c>
      <c r="B503" s="84"/>
      <c r="C503" s="85"/>
      <c r="D503" s="91"/>
      <c r="E503" s="89"/>
      <c r="F503" s="88"/>
      <c r="G503" s="90"/>
      <c r="H503" s="91"/>
      <c r="I503" s="88"/>
      <c r="J503" s="92"/>
      <c r="K503" s="212"/>
      <c r="L503" s="308" t="str">
        <f>IF(K503&lt;&gt;"",INDEX(ฐาน!$J$4:$M$44,MATCH(INT(K503),ฐาน!$J$4:$J$44,0),2),"")</f>
        <v/>
      </c>
      <c r="M503" s="309" t="str">
        <f>IF(L503&lt;&gt;"",INDEX(ฐาน!$J$4:$M$45,MATCH(L503,ฐาน!$K$4:$K$45,0),4),"")</f>
        <v/>
      </c>
      <c r="N503" s="310" t="str">
        <f>IF(I503&lt;&gt;"",INDEX(ฐาน!$A$4:$F$9,MATCH(I503,ฐาน!$A$4:$A$9,0),IF(J503&gt;=INDEX(ฐาน!$A$4:$F$9,MATCH(I503,ฐาน!$A$4:$A$9,0),3),6,5)),"")</f>
        <v/>
      </c>
      <c r="O503" s="311" t="str">
        <f>IF(I503&lt;&gt;"",IF(J503&gt;=INDEX(ฐาน!$A$4:$G$9,MATCH(I503,ฐาน!$A$4:$A$9,0),4),INDEX(ฐาน!$A$4:$G$9,MATCH(I503,ฐาน!$A$4:$A$9,0),7),INDEX(ฐาน!$A$4:$G$9,MATCH(I503,ฐาน!$A$4:$A$9,0),4)),"")</f>
        <v/>
      </c>
      <c r="P503" s="312">
        <f>IF(M503&lt;&gt;ฐาน!$M$45,IF(L503&lt;&gt;"",($L503*$N503/100),0),0)</f>
        <v>0</v>
      </c>
      <c r="Q503" s="311">
        <f>IF(M503&lt;&gt;ฐาน!$M$45,IF(L503&lt;&gt;"",ROUNDUP(($L503*$N503/100),-1),0),0)</f>
        <v>0</v>
      </c>
      <c r="R503" s="311">
        <f t="shared" si="14"/>
        <v>0</v>
      </c>
      <c r="S503" s="313">
        <f t="shared" si="15"/>
        <v>0</v>
      </c>
      <c r="T503" s="314">
        <f>IF(M503&lt;&gt;ฐาน!$M$45,IF(S503&lt;&gt;"",S503+R503,0),0)</f>
        <v>0</v>
      </c>
      <c r="U503" s="311">
        <f>IF(M503&lt;&gt;ฐาน!$M$45,IF(S503=0,J503+T503,O503),J503)</f>
        <v>0</v>
      </c>
      <c r="V503" s="98"/>
    </row>
    <row r="504" spans="1:22" x14ac:dyDescent="0.35">
      <c r="A504" s="93">
        <v>496</v>
      </c>
      <c r="B504" s="84"/>
      <c r="C504" s="85"/>
      <c r="D504" s="91"/>
      <c r="E504" s="89"/>
      <c r="F504" s="88"/>
      <c r="G504" s="91"/>
      <c r="H504" s="91"/>
      <c r="I504" s="88"/>
      <c r="J504" s="92"/>
      <c r="K504" s="212"/>
      <c r="L504" s="308" t="str">
        <f>IF(K504&lt;&gt;"",INDEX(ฐาน!$J$4:$M$44,MATCH(INT(K504),ฐาน!$J$4:$J$44,0),2),"")</f>
        <v/>
      </c>
      <c r="M504" s="309" t="str">
        <f>IF(L504&lt;&gt;"",INDEX(ฐาน!$J$4:$M$45,MATCH(L504,ฐาน!$K$4:$K$45,0),4),"")</f>
        <v/>
      </c>
      <c r="N504" s="310" t="str">
        <f>IF(I504&lt;&gt;"",INDEX(ฐาน!$A$4:$F$9,MATCH(I504,ฐาน!$A$4:$A$9,0),IF(J504&gt;=INDEX(ฐาน!$A$4:$F$9,MATCH(I504,ฐาน!$A$4:$A$9,0),3),6,5)),"")</f>
        <v/>
      </c>
      <c r="O504" s="311" t="str">
        <f>IF(I504&lt;&gt;"",IF(J504&gt;=INDEX(ฐาน!$A$4:$G$9,MATCH(I504,ฐาน!$A$4:$A$9,0),4),INDEX(ฐาน!$A$4:$G$9,MATCH(I504,ฐาน!$A$4:$A$9,0),7),INDEX(ฐาน!$A$4:$G$9,MATCH(I504,ฐาน!$A$4:$A$9,0),4)),"")</f>
        <v/>
      </c>
      <c r="P504" s="312">
        <f>IF(M504&lt;&gt;ฐาน!$M$45,IF(L504&lt;&gt;"",($L504*$N504/100),0),0)</f>
        <v>0</v>
      </c>
      <c r="Q504" s="311">
        <f>IF(M504&lt;&gt;ฐาน!$M$45,IF(L504&lt;&gt;"",ROUNDUP(($L504*$N504/100),-1),0),0)</f>
        <v>0</v>
      </c>
      <c r="R504" s="311">
        <f t="shared" si="14"/>
        <v>0</v>
      </c>
      <c r="S504" s="313">
        <f t="shared" si="15"/>
        <v>0</v>
      </c>
      <c r="T504" s="314">
        <f>IF(M504&lt;&gt;ฐาน!$M$45,IF(S504&lt;&gt;"",S504+R504,0),0)</f>
        <v>0</v>
      </c>
      <c r="U504" s="311">
        <f>IF(M504&lt;&gt;ฐาน!$M$45,IF(S504=0,J504+T504,O504),J504)</f>
        <v>0</v>
      </c>
      <c r="V504" s="98"/>
    </row>
    <row r="505" spans="1:22" x14ac:dyDescent="0.35">
      <c r="A505" s="93">
        <v>497</v>
      </c>
      <c r="B505" s="84"/>
      <c r="C505" s="85"/>
      <c r="D505" s="91"/>
      <c r="E505" s="89"/>
      <c r="F505" s="88"/>
      <c r="G505" s="91"/>
      <c r="H505" s="91"/>
      <c r="I505" s="88"/>
      <c r="J505" s="92"/>
      <c r="K505" s="212"/>
      <c r="L505" s="308" t="str">
        <f>IF(K505&lt;&gt;"",INDEX(ฐาน!$J$4:$M$44,MATCH(INT(K505),ฐาน!$J$4:$J$44,0),2),"")</f>
        <v/>
      </c>
      <c r="M505" s="309" t="str">
        <f>IF(L505&lt;&gt;"",INDEX(ฐาน!$J$4:$M$45,MATCH(L505,ฐาน!$K$4:$K$45,0),4),"")</f>
        <v/>
      </c>
      <c r="N505" s="310" t="str">
        <f>IF(I505&lt;&gt;"",INDEX(ฐาน!$A$4:$F$9,MATCH(I505,ฐาน!$A$4:$A$9,0),IF(J505&gt;=INDEX(ฐาน!$A$4:$F$9,MATCH(I505,ฐาน!$A$4:$A$9,0),3),6,5)),"")</f>
        <v/>
      </c>
      <c r="O505" s="311" t="str">
        <f>IF(I505&lt;&gt;"",IF(J505&gt;=INDEX(ฐาน!$A$4:$G$9,MATCH(I505,ฐาน!$A$4:$A$9,0),4),INDEX(ฐาน!$A$4:$G$9,MATCH(I505,ฐาน!$A$4:$A$9,0),7),INDEX(ฐาน!$A$4:$G$9,MATCH(I505,ฐาน!$A$4:$A$9,0),4)),"")</f>
        <v/>
      </c>
      <c r="P505" s="312">
        <f>IF(M505&lt;&gt;ฐาน!$M$45,IF(L505&lt;&gt;"",($L505*$N505/100),0),0)</f>
        <v>0</v>
      </c>
      <c r="Q505" s="311">
        <f>IF(M505&lt;&gt;ฐาน!$M$45,IF(L505&lt;&gt;"",ROUNDUP(($L505*$N505/100),-1),0),0)</f>
        <v>0</v>
      </c>
      <c r="R505" s="311">
        <f t="shared" si="14"/>
        <v>0</v>
      </c>
      <c r="S505" s="313">
        <f t="shared" si="15"/>
        <v>0</v>
      </c>
      <c r="T505" s="314">
        <f>IF(M505&lt;&gt;ฐาน!$M$45,IF(S505&lt;&gt;"",S505+R505,0),0)</f>
        <v>0</v>
      </c>
      <c r="U505" s="311">
        <f>IF(M505&lt;&gt;ฐาน!$M$45,IF(S505=0,J505+T505,O505),J505)</f>
        <v>0</v>
      </c>
      <c r="V505" s="98"/>
    </row>
    <row r="506" spans="1:22" x14ac:dyDescent="0.35">
      <c r="A506" s="93">
        <v>498</v>
      </c>
      <c r="B506" s="84"/>
      <c r="C506" s="85"/>
      <c r="D506" s="91"/>
      <c r="E506" s="89"/>
      <c r="F506" s="88"/>
      <c r="G506" s="91"/>
      <c r="H506" s="91"/>
      <c r="I506" s="88"/>
      <c r="J506" s="92"/>
      <c r="K506" s="212"/>
      <c r="L506" s="308" t="str">
        <f>IF(K506&lt;&gt;"",INDEX(ฐาน!$J$4:$M$44,MATCH(INT(K506),ฐาน!$J$4:$J$44,0),2),"")</f>
        <v/>
      </c>
      <c r="M506" s="309" t="str">
        <f>IF(L506&lt;&gt;"",INDEX(ฐาน!$J$4:$M$45,MATCH(L506,ฐาน!$K$4:$K$45,0),4),"")</f>
        <v/>
      </c>
      <c r="N506" s="310" t="str">
        <f>IF(I506&lt;&gt;"",INDEX(ฐาน!$A$4:$F$9,MATCH(I506,ฐาน!$A$4:$A$9,0),IF(J506&gt;=INDEX(ฐาน!$A$4:$F$9,MATCH(I506,ฐาน!$A$4:$A$9,0),3),6,5)),"")</f>
        <v/>
      </c>
      <c r="O506" s="311" t="str">
        <f>IF(I506&lt;&gt;"",IF(J506&gt;=INDEX(ฐาน!$A$4:$G$9,MATCH(I506,ฐาน!$A$4:$A$9,0),4),INDEX(ฐาน!$A$4:$G$9,MATCH(I506,ฐาน!$A$4:$A$9,0),7),INDEX(ฐาน!$A$4:$G$9,MATCH(I506,ฐาน!$A$4:$A$9,0),4)),"")</f>
        <v/>
      </c>
      <c r="P506" s="312">
        <f>IF(M506&lt;&gt;ฐาน!$M$45,IF(L506&lt;&gt;"",($L506*$N506/100),0),0)</f>
        <v>0</v>
      </c>
      <c r="Q506" s="311">
        <f>IF(M506&lt;&gt;ฐาน!$M$45,IF(L506&lt;&gt;"",ROUNDUP(($L506*$N506/100),-1),0),0)</f>
        <v>0</v>
      </c>
      <c r="R506" s="311">
        <f t="shared" si="14"/>
        <v>0</v>
      </c>
      <c r="S506" s="313">
        <f t="shared" si="15"/>
        <v>0</v>
      </c>
      <c r="T506" s="314">
        <f>IF(M506&lt;&gt;ฐาน!$M$45,IF(S506&lt;&gt;"",S506+R506,0),0)</f>
        <v>0</v>
      </c>
      <c r="U506" s="311">
        <f>IF(M506&lt;&gt;ฐาน!$M$45,IF(S506=0,J506+T506,O506),J506)</f>
        <v>0</v>
      </c>
      <c r="V506" s="98"/>
    </row>
    <row r="507" spans="1:22" x14ac:dyDescent="0.35">
      <c r="A507" s="93">
        <v>499</v>
      </c>
      <c r="B507" s="84"/>
      <c r="C507" s="85"/>
      <c r="D507" s="91"/>
      <c r="E507" s="89"/>
      <c r="F507" s="88"/>
      <c r="G507" s="91"/>
      <c r="H507" s="91"/>
      <c r="I507" s="88"/>
      <c r="J507" s="92"/>
      <c r="K507" s="212"/>
      <c r="L507" s="308" t="str">
        <f>IF(K507&lt;&gt;"",INDEX(ฐาน!$J$4:$M$44,MATCH(INT(K507),ฐาน!$J$4:$J$44,0),2),"")</f>
        <v/>
      </c>
      <c r="M507" s="309" t="str">
        <f>IF(L507&lt;&gt;"",INDEX(ฐาน!$J$4:$M$45,MATCH(L507,ฐาน!$K$4:$K$45,0),4),"")</f>
        <v/>
      </c>
      <c r="N507" s="310" t="str">
        <f>IF(I507&lt;&gt;"",INDEX(ฐาน!$A$4:$F$9,MATCH(I507,ฐาน!$A$4:$A$9,0),IF(J507&gt;=INDEX(ฐาน!$A$4:$F$9,MATCH(I507,ฐาน!$A$4:$A$9,0),3),6,5)),"")</f>
        <v/>
      </c>
      <c r="O507" s="311" t="str">
        <f>IF(I507&lt;&gt;"",IF(J507&gt;=INDEX(ฐาน!$A$4:$G$9,MATCH(I507,ฐาน!$A$4:$A$9,0),4),INDEX(ฐาน!$A$4:$G$9,MATCH(I507,ฐาน!$A$4:$A$9,0),7),INDEX(ฐาน!$A$4:$G$9,MATCH(I507,ฐาน!$A$4:$A$9,0),4)),"")</f>
        <v/>
      </c>
      <c r="P507" s="312">
        <f>IF(M507&lt;&gt;ฐาน!$M$45,IF(L507&lt;&gt;"",($L507*$N507/100),0),0)</f>
        <v>0</v>
      </c>
      <c r="Q507" s="311">
        <f>IF(M507&lt;&gt;ฐาน!$M$45,IF(L507&lt;&gt;"",ROUNDUP(($L507*$N507/100),-1),0),0)</f>
        <v>0</v>
      </c>
      <c r="R507" s="311">
        <f t="shared" si="14"/>
        <v>0</v>
      </c>
      <c r="S507" s="313">
        <f t="shared" si="15"/>
        <v>0</v>
      </c>
      <c r="T507" s="314">
        <f>IF(M507&lt;&gt;ฐาน!$M$45,IF(S507&lt;&gt;"",S507+R507,0),0)</f>
        <v>0</v>
      </c>
      <c r="U507" s="311">
        <f>IF(M507&lt;&gt;ฐาน!$M$45,IF(S507=0,J507+T507,O507),J507)</f>
        <v>0</v>
      </c>
      <c r="V507" s="98"/>
    </row>
    <row r="508" spans="1:22" x14ac:dyDescent="0.35">
      <c r="A508" s="93">
        <v>500</v>
      </c>
      <c r="B508" s="84"/>
      <c r="C508" s="85"/>
      <c r="D508" s="91"/>
      <c r="E508" s="89"/>
      <c r="F508" s="88"/>
      <c r="G508" s="91"/>
      <c r="H508" s="91"/>
      <c r="I508" s="88"/>
      <c r="J508" s="92"/>
      <c r="K508" s="212"/>
      <c r="L508" s="308" t="str">
        <f>IF(K508&lt;&gt;"",INDEX(ฐาน!$J$4:$M$44,MATCH(INT(K508),ฐาน!$J$4:$J$44,0),2),"")</f>
        <v/>
      </c>
      <c r="M508" s="309" t="str">
        <f>IF(L508&lt;&gt;"",INDEX(ฐาน!$J$4:$M$45,MATCH(L508,ฐาน!$K$4:$K$45,0),4),"")</f>
        <v/>
      </c>
      <c r="N508" s="310" t="str">
        <f>IF(I508&lt;&gt;"",INDEX(ฐาน!$A$4:$F$9,MATCH(I508,ฐาน!$A$4:$A$9,0),IF(J508&gt;=INDEX(ฐาน!$A$4:$F$9,MATCH(I508,ฐาน!$A$4:$A$9,0),3),6,5)),"")</f>
        <v/>
      </c>
      <c r="O508" s="311" t="str">
        <f>IF(I508&lt;&gt;"",IF(J508&gt;=INDEX(ฐาน!$A$4:$G$9,MATCH(I508,ฐาน!$A$4:$A$9,0),4),INDEX(ฐาน!$A$4:$G$9,MATCH(I508,ฐาน!$A$4:$A$9,0),7),INDEX(ฐาน!$A$4:$G$9,MATCH(I508,ฐาน!$A$4:$A$9,0),4)),"")</f>
        <v/>
      </c>
      <c r="P508" s="312">
        <f>IF(M508&lt;&gt;ฐาน!$M$45,IF(L508&lt;&gt;"",($L508*$N508/100),0),0)</f>
        <v>0</v>
      </c>
      <c r="Q508" s="311">
        <f>IF(M508&lt;&gt;ฐาน!$M$45,IF(L508&lt;&gt;"",ROUNDUP(($L508*$N508/100),-1),0),0)</f>
        <v>0</v>
      </c>
      <c r="R508" s="311">
        <f t="shared" si="14"/>
        <v>0</v>
      </c>
      <c r="S508" s="313">
        <f t="shared" si="15"/>
        <v>0</v>
      </c>
      <c r="T508" s="314">
        <f>IF(M508&lt;&gt;ฐาน!$M$45,IF(S508&lt;&gt;"",S508+R508,0),0)</f>
        <v>0</v>
      </c>
      <c r="U508" s="311">
        <f>IF(M508&lt;&gt;ฐาน!$M$45,IF(S508=0,J508+T508,O508),J508)</f>
        <v>0</v>
      </c>
      <c r="V508" s="98"/>
    </row>
    <row r="509" spans="1:22" x14ac:dyDescent="0.35">
      <c r="A509" s="93">
        <v>501</v>
      </c>
      <c r="B509" s="84"/>
      <c r="C509" s="85"/>
      <c r="D509" s="91"/>
      <c r="E509" s="89"/>
      <c r="F509" s="88"/>
      <c r="G509" s="91"/>
      <c r="H509" s="91"/>
      <c r="I509" s="88"/>
      <c r="J509" s="92"/>
      <c r="K509" s="212"/>
      <c r="L509" s="308" t="str">
        <f>IF(K509&lt;&gt;"",INDEX(ฐาน!$J$4:$M$44,MATCH(INT(K509),ฐาน!$J$4:$J$44,0),2),"")</f>
        <v/>
      </c>
      <c r="M509" s="309" t="str">
        <f>IF(L509&lt;&gt;"",INDEX(ฐาน!$J$4:$M$45,MATCH(L509,ฐาน!$K$4:$K$45,0),4),"")</f>
        <v/>
      </c>
      <c r="N509" s="310" t="str">
        <f>IF(I509&lt;&gt;"",INDEX(ฐาน!$A$4:$F$9,MATCH(I509,ฐาน!$A$4:$A$9,0),IF(J509&gt;=INDEX(ฐาน!$A$4:$F$9,MATCH(I509,ฐาน!$A$4:$A$9,0),3),6,5)),"")</f>
        <v/>
      </c>
      <c r="O509" s="311" t="str">
        <f>IF(I509&lt;&gt;"",IF(J509&gt;=INDEX(ฐาน!$A$4:$G$9,MATCH(I509,ฐาน!$A$4:$A$9,0),4),INDEX(ฐาน!$A$4:$G$9,MATCH(I509,ฐาน!$A$4:$A$9,0),7),INDEX(ฐาน!$A$4:$G$9,MATCH(I509,ฐาน!$A$4:$A$9,0),4)),"")</f>
        <v/>
      </c>
      <c r="P509" s="312">
        <f>IF(M509&lt;&gt;ฐาน!$M$45,IF(L509&lt;&gt;"",($L509*$N509/100),0),0)</f>
        <v>0</v>
      </c>
      <c r="Q509" s="311">
        <f>IF(M509&lt;&gt;ฐาน!$M$45,IF(L509&lt;&gt;"",ROUNDUP(($L509*$N509/100),-1),0),0)</f>
        <v>0</v>
      </c>
      <c r="R509" s="311">
        <f t="shared" si="14"/>
        <v>0</v>
      </c>
      <c r="S509" s="313">
        <f t="shared" si="15"/>
        <v>0</v>
      </c>
      <c r="T509" s="314">
        <f>IF(M509&lt;&gt;ฐาน!$M$45,IF(S509&lt;&gt;"",S509+R509,0),0)</f>
        <v>0</v>
      </c>
      <c r="U509" s="311">
        <f>IF(M509&lt;&gt;ฐาน!$M$45,IF(S509=0,J509+T509,O509),J509)</f>
        <v>0</v>
      </c>
      <c r="V509" s="98"/>
    </row>
    <row r="510" spans="1:22" x14ac:dyDescent="0.35">
      <c r="A510" s="93">
        <v>502</v>
      </c>
      <c r="B510" s="84"/>
      <c r="C510" s="85"/>
      <c r="D510" s="91"/>
      <c r="E510" s="89"/>
      <c r="F510" s="88"/>
      <c r="G510" s="91"/>
      <c r="H510" s="91"/>
      <c r="I510" s="88"/>
      <c r="J510" s="92"/>
      <c r="K510" s="212"/>
      <c r="L510" s="308" t="str">
        <f>IF(K510&lt;&gt;"",INDEX(ฐาน!$J$4:$M$44,MATCH(INT(K510),ฐาน!$J$4:$J$44,0),2),"")</f>
        <v/>
      </c>
      <c r="M510" s="309" t="str">
        <f>IF(L510&lt;&gt;"",INDEX(ฐาน!$J$4:$M$45,MATCH(L510,ฐาน!$K$4:$K$45,0),4),"")</f>
        <v/>
      </c>
      <c r="N510" s="310" t="str">
        <f>IF(I510&lt;&gt;"",INDEX(ฐาน!$A$4:$F$9,MATCH(I510,ฐาน!$A$4:$A$9,0),IF(J510&gt;=INDEX(ฐาน!$A$4:$F$9,MATCH(I510,ฐาน!$A$4:$A$9,0),3),6,5)),"")</f>
        <v/>
      </c>
      <c r="O510" s="311" t="str">
        <f>IF(I510&lt;&gt;"",IF(J510&gt;=INDEX(ฐาน!$A$4:$G$9,MATCH(I510,ฐาน!$A$4:$A$9,0),4),INDEX(ฐาน!$A$4:$G$9,MATCH(I510,ฐาน!$A$4:$A$9,0),7),INDEX(ฐาน!$A$4:$G$9,MATCH(I510,ฐาน!$A$4:$A$9,0),4)),"")</f>
        <v/>
      </c>
      <c r="P510" s="312">
        <f>IF(M510&lt;&gt;ฐาน!$M$45,IF(L510&lt;&gt;"",($L510*$N510/100),0),0)</f>
        <v>0</v>
      </c>
      <c r="Q510" s="311">
        <f>IF(M510&lt;&gt;ฐาน!$M$45,IF(L510&lt;&gt;"",ROUNDUP(($L510*$N510/100),-1),0),0)</f>
        <v>0</v>
      </c>
      <c r="R510" s="311">
        <f t="shared" si="14"/>
        <v>0</v>
      </c>
      <c r="S510" s="313">
        <f t="shared" si="15"/>
        <v>0</v>
      </c>
      <c r="T510" s="314">
        <f>IF(M510&lt;&gt;ฐาน!$M$45,IF(S510&lt;&gt;"",S510+R510,0),0)</f>
        <v>0</v>
      </c>
      <c r="U510" s="311">
        <f>IF(M510&lt;&gt;ฐาน!$M$45,IF(S510=0,J510+T510,O510),J510)</f>
        <v>0</v>
      </c>
      <c r="V510" s="98"/>
    </row>
    <row r="511" spans="1:22" x14ac:dyDescent="0.35">
      <c r="A511" s="93">
        <v>503</v>
      </c>
      <c r="B511" s="84"/>
      <c r="C511" s="85"/>
      <c r="D511" s="91"/>
      <c r="E511" s="89"/>
      <c r="F511" s="88"/>
      <c r="G511" s="91"/>
      <c r="H511" s="91"/>
      <c r="I511" s="88"/>
      <c r="J511" s="92"/>
      <c r="K511" s="212"/>
      <c r="L511" s="308" t="str">
        <f>IF(K511&lt;&gt;"",INDEX(ฐาน!$J$4:$M$44,MATCH(INT(K511),ฐาน!$J$4:$J$44,0),2),"")</f>
        <v/>
      </c>
      <c r="M511" s="309" t="str">
        <f>IF(L511&lt;&gt;"",INDEX(ฐาน!$J$4:$M$45,MATCH(L511,ฐาน!$K$4:$K$45,0),4),"")</f>
        <v/>
      </c>
      <c r="N511" s="310" t="str">
        <f>IF(I511&lt;&gt;"",INDEX(ฐาน!$A$4:$F$9,MATCH(I511,ฐาน!$A$4:$A$9,0),IF(J511&gt;=INDEX(ฐาน!$A$4:$F$9,MATCH(I511,ฐาน!$A$4:$A$9,0),3),6,5)),"")</f>
        <v/>
      </c>
      <c r="O511" s="311" t="str">
        <f>IF(I511&lt;&gt;"",IF(J511&gt;=INDEX(ฐาน!$A$4:$G$9,MATCH(I511,ฐาน!$A$4:$A$9,0),4),INDEX(ฐาน!$A$4:$G$9,MATCH(I511,ฐาน!$A$4:$A$9,0),7),INDEX(ฐาน!$A$4:$G$9,MATCH(I511,ฐาน!$A$4:$A$9,0),4)),"")</f>
        <v/>
      </c>
      <c r="P511" s="312">
        <f>IF(M511&lt;&gt;ฐาน!$M$45,IF(L511&lt;&gt;"",($L511*$N511/100),0),0)</f>
        <v>0</v>
      </c>
      <c r="Q511" s="311">
        <f>IF(M511&lt;&gt;ฐาน!$M$45,IF(L511&lt;&gt;"",ROUNDUP(($L511*$N511/100),-1),0),0)</f>
        <v>0</v>
      </c>
      <c r="R511" s="311">
        <f t="shared" si="14"/>
        <v>0</v>
      </c>
      <c r="S511" s="313">
        <f t="shared" si="15"/>
        <v>0</v>
      </c>
      <c r="T511" s="314">
        <f>IF(M511&lt;&gt;ฐาน!$M$45,IF(S511&lt;&gt;"",S511+R511,0),0)</f>
        <v>0</v>
      </c>
      <c r="U511" s="311">
        <f>IF(M511&lt;&gt;ฐาน!$M$45,IF(S511=0,J511+T511,O511),J511)</f>
        <v>0</v>
      </c>
      <c r="V511" s="98"/>
    </row>
    <row r="512" spans="1:22" x14ac:dyDescent="0.35">
      <c r="A512" s="93">
        <v>504</v>
      </c>
      <c r="B512" s="84"/>
      <c r="C512" s="85"/>
      <c r="D512" s="91"/>
      <c r="E512" s="89"/>
      <c r="F512" s="88"/>
      <c r="G512" s="90"/>
      <c r="H512" s="91"/>
      <c r="I512" s="88"/>
      <c r="J512" s="92"/>
      <c r="K512" s="212"/>
      <c r="L512" s="308" t="str">
        <f>IF(K512&lt;&gt;"",INDEX(ฐาน!$J$4:$M$44,MATCH(INT(K512),ฐาน!$J$4:$J$44,0),2),"")</f>
        <v/>
      </c>
      <c r="M512" s="309" t="str">
        <f>IF(L512&lt;&gt;"",INDEX(ฐาน!$J$4:$M$45,MATCH(L512,ฐาน!$K$4:$K$45,0),4),"")</f>
        <v/>
      </c>
      <c r="N512" s="310" t="str">
        <f>IF(I512&lt;&gt;"",INDEX(ฐาน!$A$4:$F$9,MATCH(I512,ฐาน!$A$4:$A$9,0),IF(J512&gt;=INDEX(ฐาน!$A$4:$F$9,MATCH(I512,ฐาน!$A$4:$A$9,0),3),6,5)),"")</f>
        <v/>
      </c>
      <c r="O512" s="311" t="str">
        <f>IF(I512&lt;&gt;"",IF(J512&gt;=INDEX(ฐาน!$A$4:$G$9,MATCH(I512,ฐาน!$A$4:$A$9,0),4),INDEX(ฐาน!$A$4:$G$9,MATCH(I512,ฐาน!$A$4:$A$9,0),7),INDEX(ฐาน!$A$4:$G$9,MATCH(I512,ฐาน!$A$4:$A$9,0),4)),"")</f>
        <v/>
      </c>
      <c r="P512" s="312">
        <f>IF(M512&lt;&gt;ฐาน!$M$45,IF(L512&lt;&gt;"",($L512*$N512/100),0),0)</f>
        <v>0</v>
      </c>
      <c r="Q512" s="311">
        <f>IF(M512&lt;&gt;ฐาน!$M$45,IF(L512&lt;&gt;"",ROUNDUP(($L512*$N512/100),-1),0),0)</f>
        <v>0</v>
      </c>
      <c r="R512" s="311">
        <f t="shared" si="14"/>
        <v>0</v>
      </c>
      <c r="S512" s="313">
        <f t="shared" si="15"/>
        <v>0</v>
      </c>
      <c r="T512" s="314">
        <f>IF(M512&lt;&gt;ฐาน!$M$45,IF(S512&lt;&gt;"",S512+R512,0),0)</f>
        <v>0</v>
      </c>
      <c r="U512" s="311">
        <f>IF(M512&lt;&gt;ฐาน!$M$45,IF(S512=0,J512+T512,O512),J512)</f>
        <v>0</v>
      </c>
      <c r="V512" s="98"/>
    </row>
    <row r="513" spans="1:22" x14ac:dyDescent="0.35">
      <c r="A513" s="93">
        <v>505</v>
      </c>
      <c r="B513" s="84"/>
      <c r="C513" s="85"/>
      <c r="D513" s="91"/>
      <c r="E513" s="89"/>
      <c r="F513" s="88"/>
      <c r="G513" s="91"/>
      <c r="H513" s="91"/>
      <c r="I513" s="88"/>
      <c r="J513" s="92"/>
      <c r="K513" s="212"/>
      <c r="L513" s="308" t="str">
        <f>IF(K513&lt;&gt;"",INDEX(ฐาน!$J$4:$M$44,MATCH(INT(K513),ฐาน!$J$4:$J$44,0),2),"")</f>
        <v/>
      </c>
      <c r="M513" s="309" t="str">
        <f>IF(L513&lt;&gt;"",INDEX(ฐาน!$J$4:$M$45,MATCH(L513,ฐาน!$K$4:$K$45,0),4),"")</f>
        <v/>
      </c>
      <c r="N513" s="310" t="str">
        <f>IF(I513&lt;&gt;"",INDEX(ฐาน!$A$4:$F$9,MATCH(I513,ฐาน!$A$4:$A$9,0),IF(J513&gt;=INDEX(ฐาน!$A$4:$F$9,MATCH(I513,ฐาน!$A$4:$A$9,0),3),6,5)),"")</f>
        <v/>
      </c>
      <c r="O513" s="311" t="str">
        <f>IF(I513&lt;&gt;"",IF(J513&gt;=INDEX(ฐาน!$A$4:$G$9,MATCH(I513,ฐาน!$A$4:$A$9,0),4),INDEX(ฐาน!$A$4:$G$9,MATCH(I513,ฐาน!$A$4:$A$9,0),7),INDEX(ฐาน!$A$4:$G$9,MATCH(I513,ฐาน!$A$4:$A$9,0),4)),"")</f>
        <v/>
      </c>
      <c r="P513" s="312">
        <f>IF(M513&lt;&gt;ฐาน!$M$45,IF(L513&lt;&gt;"",($L513*$N513/100),0),0)</f>
        <v>0</v>
      </c>
      <c r="Q513" s="311">
        <f>IF(M513&lt;&gt;ฐาน!$M$45,IF(L513&lt;&gt;"",ROUNDUP(($L513*$N513/100),-1),0),0)</f>
        <v>0</v>
      </c>
      <c r="R513" s="311">
        <f t="shared" si="14"/>
        <v>0</v>
      </c>
      <c r="S513" s="313">
        <f t="shared" si="15"/>
        <v>0</v>
      </c>
      <c r="T513" s="314">
        <f>IF(M513&lt;&gt;ฐาน!$M$45,IF(S513&lt;&gt;"",S513+R513,0),0)</f>
        <v>0</v>
      </c>
      <c r="U513" s="311">
        <f>IF(M513&lt;&gt;ฐาน!$M$45,IF(S513=0,J513+T513,O513),J513)</f>
        <v>0</v>
      </c>
      <c r="V513" s="98"/>
    </row>
    <row r="514" spans="1:22" x14ac:dyDescent="0.35">
      <c r="A514" s="93">
        <v>506</v>
      </c>
      <c r="B514" s="84"/>
      <c r="C514" s="85"/>
      <c r="D514" s="91"/>
      <c r="E514" s="89"/>
      <c r="F514" s="88"/>
      <c r="G514" s="90"/>
      <c r="H514" s="91"/>
      <c r="I514" s="88"/>
      <c r="J514" s="92"/>
      <c r="K514" s="212"/>
      <c r="L514" s="308" t="str">
        <f>IF(K514&lt;&gt;"",INDEX(ฐาน!$J$4:$M$44,MATCH(INT(K514),ฐาน!$J$4:$J$44,0),2),"")</f>
        <v/>
      </c>
      <c r="M514" s="309" t="str">
        <f>IF(L514&lt;&gt;"",INDEX(ฐาน!$J$4:$M$45,MATCH(L514,ฐาน!$K$4:$K$45,0),4),"")</f>
        <v/>
      </c>
      <c r="N514" s="310" t="str">
        <f>IF(I514&lt;&gt;"",INDEX(ฐาน!$A$4:$F$9,MATCH(I514,ฐาน!$A$4:$A$9,0),IF(J514&gt;=INDEX(ฐาน!$A$4:$F$9,MATCH(I514,ฐาน!$A$4:$A$9,0),3),6,5)),"")</f>
        <v/>
      </c>
      <c r="O514" s="311" t="str">
        <f>IF(I514&lt;&gt;"",IF(J514&gt;=INDEX(ฐาน!$A$4:$G$9,MATCH(I514,ฐาน!$A$4:$A$9,0),4),INDEX(ฐาน!$A$4:$G$9,MATCH(I514,ฐาน!$A$4:$A$9,0),7),INDEX(ฐาน!$A$4:$G$9,MATCH(I514,ฐาน!$A$4:$A$9,0),4)),"")</f>
        <v/>
      </c>
      <c r="P514" s="312">
        <f>IF(M514&lt;&gt;ฐาน!$M$45,IF(L514&lt;&gt;"",($L514*$N514/100),0),0)</f>
        <v>0</v>
      </c>
      <c r="Q514" s="311">
        <f>IF(M514&lt;&gt;ฐาน!$M$45,IF(L514&lt;&gt;"",ROUNDUP(($L514*$N514/100),-1),0),0)</f>
        <v>0</v>
      </c>
      <c r="R514" s="311">
        <f t="shared" si="14"/>
        <v>0</v>
      </c>
      <c r="S514" s="313">
        <f t="shared" si="15"/>
        <v>0</v>
      </c>
      <c r="T514" s="314">
        <f>IF(M514&lt;&gt;ฐาน!$M$45,IF(S514&lt;&gt;"",S514+R514,0),0)</f>
        <v>0</v>
      </c>
      <c r="U514" s="311">
        <f>IF(M514&lt;&gt;ฐาน!$M$45,IF(S514=0,J514+T514,O514),J514)</f>
        <v>0</v>
      </c>
      <c r="V514" s="98"/>
    </row>
    <row r="515" spans="1:22" x14ac:dyDescent="0.35">
      <c r="A515" s="93">
        <v>507</v>
      </c>
      <c r="B515" s="84"/>
      <c r="C515" s="85"/>
      <c r="D515" s="91"/>
      <c r="E515" s="89"/>
      <c r="F515" s="88"/>
      <c r="G515" s="90"/>
      <c r="H515" s="91"/>
      <c r="I515" s="88"/>
      <c r="J515" s="92"/>
      <c r="K515" s="212"/>
      <c r="L515" s="308" t="str">
        <f>IF(K515&lt;&gt;"",INDEX(ฐาน!$J$4:$M$44,MATCH(INT(K515),ฐาน!$J$4:$J$44,0),2),"")</f>
        <v/>
      </c>
      <c r="M515" s="309" t="str">
        <f>IF(L515&lt;&gt;"",INDEX(ฐาน!$J$4:$M$45,MATCH(L515,ฐาน!$K$4:$K$45,0),4),"")</f>
        <v/>
      </c>
      <c r="N515" s="310" t="str">
        <f>IF(I515&lt;&gt;"",INDEX(ฐาน!$A$4:$F$9,MATCH(I515,ฐาน!$A$4:$A$9,0),IF(J515&gt;=INDEX(ฐาน!$A$4:$F$9,MATCH(I515,ฐาน!$A$4:$A$9,0),3),6,5)),"")</f>
        <v/>
      </c>
      <c r="O515" s="311" t="str">
        <f>IF(I515&lt;&gt;"",IF(J515&gt;=INDEX(ฐาน!$A$4:$G$9,MATCH(I515,ฐาน!$A$4:$A$9,0),4),INDEX(ฐาน!$A$4:$G$9,MATCH(I515,ฐาน!$A$4:$A$9,0),7),INDEX(ฐาน!$A$4:$G$9,MATCH(I515,ฐาน!$A$4:$A$9,0),4)),"")</f>
        <v/>
      </c>
      <c r="P515" s="312">
        <f>IF(M515&lt;&gt;ฐาน!$M$45,IF(L515&lt;&gt;"",($L515*$N515/100),0),0)</f>
        <v>0</v>
      </c>
      <c r="Q515" s="311">
        <f>IF(M515&lt;&gt;ฐาน!$M$45,IF(L515&lt;&gt;"",ROUNDUP(($L515*$N515/100),-1),0),0)</f>
        <v>0</v>
      </c>
      <c r="R515" s="311">
        <f t="shared" si="14"/>
        <v>0</v>
      </c>
      <c r="S515" s="313">
        <f t="shared" si="15"/>
        <v>0</v>
      </c>
      <c r="T515" s="314">
        <f>IF(M515&lt;&gt;ฐาน!$M$45,IF(S515&lt;&gt;"",S515+R515,0),0)</f>
        <v>0</v>
      </c>
      <c r="U515" s="311">
        <f>IF(M515&lt;&gt;ฐาน!$M$45,IF(S515=0,J515+T515,O515),J515)</f>
        <v>0</v>
      </c>
      <c r="V515" s="98"/>
    </row>
    <row r="516" spans="1:22" x14ac:dyDescent="0.35">
      <c r="A516" s="93">
        <v>508</v>
      </c>
      <c r="B516" s="84"/>
      <c r="C516" s="85"/>
      <c r="D516" s="91"/>
      <c r="E516" s="89"/>
      <c r="F516" s="88"/>
      <c r="G516" s="90"/>
      <c r="H516" s="91"/>
      <c r="I516" s="88"/>
      <c r="J516" s="92"/>
      <c r="K516" s="212"/>
      <c r="L516" s="308" t="str">
        <f>IF(K516&lt;&gt;"",INDEX(ฐาน!$J$4:$M$44,MATCH(INT(K516),ฐาน!$J$4:$J$44,0),2),"")</f>
        <v/>
      </c>
      <c r="M516" s="309" t="str">
        <f>IF(L516&lt;&gt;"",INDEX(ฐาน!$J$4:$M$45,MATCH(L516,ฐาน!$K$4:$K$45,0),4),"")</f>
        <v/>
      </c>
      <c r="N516" s="310" t="str">
        <f>IF(I516&lt;&gt;"",INDEX(ฐาน!$A$4:$F$9,MATCH(I516,ฐาน!$A$4:$A$9,0),IF(J516&gt;=INDEX(ฐาน!$A$4:$F$9,MATCH(I516,ฐาน!$A$4:$A$9,0),3),6,5)),"")</f>
        <v/>
      </c>
      <c r="O516" s="311" t="str">
        <f>IF(I516&lt;&gt;"",IF(J516&gt;=INDEX(ฐาน!$A$4:$G$9,MATCH(I516,ฐาน!$A$4:$A$9,0),4),INDEX(ฐาน!$A$4:$G$9,MATCH(I516,ฐาน!$A$4:$A$9,0),7),INDEX(ฐาน!$A$4:$G$9,MATCH(I516,ฐาน!$A$4:$A$9,0),4)),"")</f>
        <v/>
      </c>
      <c r="P516" s="312">
        <f>IF(M516&lt;&gt;ฐาน!$M$45,IF(L516&lt;&gt;"",($L516*$N516/100),0),0)</f>
        <v>0</v>
      </c>
      <c r="Q516" s="311">
        <f>IF(M516&lt;&gt;ฐาน!$M$45,IF(L516&lt;&gt;"",ROUNDUP(($L516*$N516/100),-1),0),0)</f>
        <v>0</v>
      </c>
      <c r="R516" s="311">
        <f t="shared" si="14"/>
        <v>0</v>
      </c>
      <c r="S516" s="313">
        <f t="shared" si="15"/>
        <v>0</v>
      </c>
      <c r="T516" s="314">
        <f>IF(M516&lt;&gt;ฐาน!$M$45,IF(S516&lt;&gt;"",S516+R516,0),0)</f>
        <v>0</v>
      </c>
      <c r="U516" s="311">
        <f>IF(M516&lt;&gt;ฐาน!$M$45,IF(S516=0,J516+T516,O516),J516)</f>
        <v>0</v>
      </c>
      <c r="V516" s="98"/>
    </row>
    <row r="517" spans="1:22" x14ac:dyDescent="0.35">
      <c r="A517" s="93">
        <v>509</v>
      </c>
      <c r="B517" s="97"/>
      <c r="C517" s="98"/>
      <c r="D517" s="91"/>
      <c r="E517" s="89"/>
      <c r="F517" s="88"/>
      <c r="G517" s="95"/>
      <c r="H517" s="91"/>
      <c r="I517" s="99"/>
      <c r="J517" s="92"/>
      <c r="K517" s="212"/>
      <c r="L517" s="308" t="str">
        <f>IF(K517&lt;&gt;"",INDEX(ฐาน!$J$4:$M$44,MATCH(INT(K517),ฐาน!$J$4:$J$44,0),2),"")</f>
        <v/>
      </c>
      <c r="M517" s="309" t="str">
        <f>IF(L517&lt;&gt;"",INDEX(ฐาน!$J$4:$M$45,MATCH(L517,ฐาน!$K$4:$K$45,0),4),"")</f>
        <v/>
      </c>
      <c r="N517" s="310" t="str">
        <f>IF(I517&lt;&gt;"",INDEX(ฐาน!$A$4:$F$9,MATCH(I517,ฐาน!$A$4:$A$9,0),IF(J517&gt;=INDEX(ฐาน!$A$4:$F$9,MATCH(I517,ฐาน!$A$4:$A$9,0),3),6,5)),"")</f>
        <v/>
      </c>
      <c r="O517" s="311" t="str">
        <f>IF(I517&lt;&gt;"",IF(J517&gt;=INDEX(ฐาน!$A$4:$G$9,MATCH(I517,ฐาน!$A$4:$A$9,0),4),INDEX(ฐาน!$A$4:$G$9,MATCH(I517,ฐาน!$A$4:$A$9,0),7),INDEX(ฐาน!$A$4:$G$9,MATCH(I517,ฐาน!$A$4:$A$9,0),4)),"")</f>
        <v/>
      </c>
      <c r="P517" s="312">
        <f>IF(M517&lt;&gt;ฐาน!$M$45,IF(L517&lt;&gt;"",($L517*$N517/100),0),0)</f>
        <v>0</v>
      </c>
      <c r="Q517" s="311">
        <f>IF(M517&lt;&gt;ฐาน!$M$45,IF(L517&lt;&gt;"",ROUNDUP(($L517*$N517/100),-1),0),0)</f>
        <v>0</v>
      </c>
      <c r="R517" s="311">
        <f t="shared" si="14"/>
        <v>0</v>
      </c>
      <c r="S517" s="313">
        <f t="shared" si="15"/>
        <v>0</v>
      </c>
      <c r="T517" s="314">
        <f>IF(M517&lt;&gt;ฐาน!$M$45,IF(S517&lt;&gt;"",S517+R517,0),0)</f>
        <v>0</v>
      </c>
      <c r="U517" s="311">
        <f>IF(M517&lt;&gt;ฐาน!$M$45,IF(S517=0,J517+T517,O517),J517)</f>
        <v>0</v>
      </c>
      <c r="V517" s="98"/>
    </row>
    <row r="518" spans="1:22" x14ac:dyDescent="0.35">
      <c r="A518" s="93">
        <v>510</v>
      </c>
      <c r="B518" s="97"/>
      <c r="C518" s="98"/>
      <c r="D518" s="91"/>
      <c r="E518" s="89"/>
      <c r="F518" s="88"/>
      <c r="G518" s="95"/>
      <c r="H518" s="91"/>
      <c r="I518" s="99"/>
      <c r="J518" s="92"/>
      <c r="K518" s="212"/>
      <c r="L518" s="308" t="str">
        <f>IF(K518&lt;&gt;"",INDEX(ฐาน!$J$4:$M$44,MATCH(INT(K518),ฐาน!$J$4:$J$44,0),2),"")</f>
        <v/>
      </c>
      <c r="M518" s="309" t="str">
        <f>IF(L518&lt;&gt;"",INDEX(ฐาน!$J$4:$M$45,MATCH(L518,ฐาน!$K$4:$K$45,0),4),"")</f>
        <v/>
      </c>
      <c r="N518" s="310" t="str">
        <f>IF(I518&lt;&gt;"",INDEX(ฐาน!$A$4:$F$9,MATCH(I518,ฐาน!$A$4:$A$9,0),IF(J518&gt;=INDEX(ฐาน!$A$4:$F$9,MATCH(I518,ฐาน!$A$4:$A$9,0),3),6,5)),"")</f>
        <v/>
      </c>
      <c r="O518" s="311" t="str">
        <f>IF(I518&lt;&gt;"",IF(J518&gt;=INDEX(ฐาน!$A$4:$G$9,MATCH(I518,ฐาน!$A$4:$A$9,0),4),INDEX(ฐาน!$A$4:$G$9,MATCH(I518,ฐาน!$A$4:$A$9,0),7),INDEX(ฐาน!$A$4:$G$9,MATCH(I518,ฐาน!$A$4:$A$9,0),4)),"")</f>
        <v/>
      </c>
      <c r="P518" s="312">
        <f>IF(M518&lt;&gt;ฐาน!$M$45,IF(L518&lt;&gt;"",($L518*$N518/100),0),0)</f>
        <v>0</v>
      </c>
      <c r="Q518" s="311">
        <f>IF(M518&lt;&gt;ฐาน!$M$45,IF(L518&lt;&gt;"",ROUNDUP(($L518*$N518/100),-1),0),0)</f>
        <v>0</v>
      </c>
      <c r="R518" s="311">
        <f t="shared" si="14"/>
        <v>0</v>
      </c>
      <c r="S518" s="313">
        <f t="shared" si="15"/>
        <v>0</v>
      </c>
      <c r="T518" s="314">
        <f>IF(M518&lt;&gt;ฐาน!$M$45,IF(S518&lt;&gt;"",S518+R518,0),0)</f>
        <v>0</v>
      </c>
      <c r="U518" s="311">
        <f>IF(M518&lt;&gt;ฐาน!$M$45,IF(S518=0,J518+T518,O518),J518)</f>
        <v>0</v>
      </c>
      <c r="V518" s="98"/>
    </row>
    <row r="519" spans="1:22" x14ac:dyDescent="0.35">
      <c r="A519" s="93">
        <v>511</v>
      </c>
      <c r="B519" s="97"/>
      <c r="C519" s="85"/>
      <c r="D519" s="91"/>
      <c r="E519" s="89"/>
      <c r="F519" s="88"/>
      <c r="G519" s="95"/>
      <c r="H519" s="91"/>
      <c r="I519" s="88"/>
      <c r="J519" s="94"/>
      <c r="K519" s="212"/>
      <c r="L519" s="308" t="str">
        <f>IF(K519&lt;&gt;"",INDEX(ฐาน!$J$4:$M$44,MATCH(INT(K519),ฐาน!$J$4:$J$44,0),2),"")</f>
        <v/>
      </c>
      <c r="M519" s="309" t="str">
        <f>IF(L519&lt;&gt;"",INDEX(ฐาน!$J$4:$M$45,MATCH(L519,ฐาน!$K$4:$K$45,0),4),"")</f>
        <v/>
      </c>
      <c r="N519" s="310" t="str">
        <f>IF(I519&lt;&gt;"",INDEX(ฐาน!$A$4:$F$9,MATCH(I519,ฐาน!$A$4:$A$9,0),IF(J519&gt;=INDEX(ฐาน!$A$4:$F$9,MATCH(I519,ฐาน!$A$4:$A$9,0),3),6,5)),"")</f>
        <v/>
      </c>
      <c r="O519" s="311" t="str">
        <f>IF(I519&lt;&gt;"",IF(J519&gt;=INDEX(ฐาน!$A$4:$G$9,MATCH(I519,ฐาน!$A$4:$A$9,0),4),INDEX(ฐาน!$A$4:$G$9,MATCH(I519,ฐาน!$A$4:$A$9,0),7),INDEX(ฐาน!$A$4:$G$9,MATCH(I519,ฐาน!$A$4:$A$9,0),4)),"")</f>
        <v/>
      </c>
      <c r="P519" s="312">
        <f>IF(M519&lt;&gt;ฐาน!$M$45,IF(L519&lt;&gt;"",($L519*$N519/100),0),0)</f>
        <v>0</v>
      </c>
      <c r="Q519" s="311">
        <f>IF(M519&lt;&gt;ฐาน!$M$45,IF(L519&lt;&gt;"",ROUNDUP(($L519*$N519/100),-1),0),0)</f>
        <v>0</v>
      </c>
      <c r="R519" s="311">
        <f t="shared" si="14"/>
        <v>0</v>
      </c>
      <c r="S519" s="313">
        <f t="shared" si="15"/>
        <v>0</v>
      </c>
      <c r="T519" s="314">
        <f>IF(M519&lt;&gt;ฐาน!$M$45,IF(S519&lt;&gt;"",S519+R519,0),0)</f>
        <v>0</v>
      </c>
      <c r="U519" s="311">
        <f>IF(M519&lt;&gt;ฐาน!$M$45,IF(S519=0,J519+T519,O519),J519)</f>
        <v>0</v>
      </c>
      <c r="V519" s="98"/>
    </row>
    <row r="520" spans="1:22" x14ac:dyDescent="0.35">
      <c r="A520" s="93">
        <v>512</v>
      </c>
      <c r="B520" s="84"/>
      <c r="C520" s="96"/>
      <c r="D520" s="91"/>
      <c r="E520" s="89"/>
      <c r="F520" s="88"/>
      <c r="G520" s="91"/>
      <c r="H520" s="91"/>
      <c r="I520" s="88"/>
      <c r="J520" s="94"/>
      <c r="K520" s="212"/>
      <c r="L520" s="308" t="str">
        <f>IF(K520&lt;&gt;"",INDEX(ฐาน!$J$4:$M$44,MATCH(INT(K520),ฐาน!$J$4:$J$44,0),2),"")</f>
        <v/>
      </c>
      <c r="M520" s="309" t="str">
        <f>IF(L520&lt;&gt;"",INDEX(ฐาน!$J$4:$M$45,MATCH(L520,ฐาน!$K$4:$K$45,0),4),"")</f>
        <v/>
      </c>
      <c r="N520" s="310" t="str">
        <f>IF(I520&lt;&gt;"",INDEX(ฐาน!$A$4:$F$9,MATCH(I520,ฐาน!$A$4:$A$9,0),IF(J520&gt;=INDEX(ฐาน!$A$4:$F$9,MATCH(I520,ฐาน!$A$4:$A$9,0),3),6,5)),"")</f>
        <v/>
      </c>
      <c r="O520" s="311" t="str">
        <f>IF(I520&lt;&gt;"",IF(J520&gt;=INDEX(ฐาน!$A$4:$G$9,MATCH(I520,ฐาน!$A$4:$A$9,0),4),INDEX(ฐาน!$A$4:$G$9,MATCH(I520,ฐาน!$A$4:$A$9,0),7),INDEX(ฐาน!$A$4:$G$9,MATCH(I520,ฐาน!$A$4:$A$9,0),4)),"")</f>
        <v/>
      </c>
      <c r="P520" s="312">
        <f>IF(M520&lt;&gt;ฐาน!$M$45,IF(L520&lt;&gt;"",($L520*$N520/100),0),0)</f>
        <v>0</v>
      </c>
      <c r="Q520" s="311">
        <f>IF(M520&lt;&gt;ฐาน!$M$45,IF(L520&lt;&gt;"",ROUNDUP(($L520*$N520/100),-1),0),0)</f>
        <v>0</v>
      </c>
      <c r="R520" s="311">
        <f t="shared" si="14"/>
        <v>0</v>
      </c>
      <c r="S520" s="313">
        <f t="shared" si="15"/>
        <v>0</v>
      </c>
      <c r="T520" s="314">
        <f>IF(M520&lt;&gt;ฐาน!$M$45,IF(S520&lt;&gt;"",S520+R520,0),0)</f>
        <v>0</v>
      </c>
      <c r="U520" s="311">
        <f>IF(M520&lt;&gt;ฐาน!$M$45,IF(S520=0,J520+T520,O520),J520)</f>
        <v>0</v>
      </c>
      <c r="V520" s="98"/>
    </row>
    <row r="521" spans="1:22" x14ac:dyDescent="0.35">
      <c r="A521" s="93">
        <v>513</v>
      </c>
      <c r="B521" s="84"/>
      <c r="C521" s="85"/>
      <c r="D521" s="91"/>
      <c r="E521" s="89"/>
      <c r="F521" s="88"/>
      <c r="G521" s="91"/>
      <c r="H521" s="91"/>
      <c r="I521" s="88"/>
      <c r="J521" s="94"/>
      <c r="K521" s="212"/>
      <c r="L521" s="308" t="str">
        <f>IF(K521&lt;&gt;"",INDEX(ฐาน!$J$4:$M$44,MATCH(INT(K521),ฐาน!$J$4:$J$44,0),2),"")</f>
        <v/>
      </c>
      <c r="M521" s="309" t="str">
        <f>IF(L521&lt;&gt;"",INDEX(ฐาน!$J$4:$M$45,MATCH(L521,ฐาน!$K$4:$K$45,0),4),"")</f>
        <v/>
      </c>
      <c r="N521" s="310" t="str">
        <f>IF(I521&lt;&gt;"",INDEX(ฐาน!$A$4:$F$9,MATCH(I521,ฐาน!$A$4:$A$9,0),IF(J521&gt;=INDEX(ฐาน!$A$4:$F$9,MATCH(I521,ฐาน!$A$4:$A$9,0),3),6,5)),"")</f>
        <v/>
      </c>
      <c r="O521" s="311" t="str">
        <f>IF(I521&lt;&gt;"",IF(J521&gt;=INDEX(ฐาน!$A$4:$G$9,MATCH(I521,ฐาน!$A$4:$A$9,0),4),INDEX(ฐาน!$A$4:$G$9,MATCH(I521,ฐาน!$A$4:$A$9,0),7),INDEX(ฐาน!$A$4:$G$9,MATCH(I521,ฐาน!$A$4:$A$9,0),4)),"")</f>
        <v/>
      </c>
      <c r="P521" s="312">
        <f>IF(M521&lt;&gt;ฐาน!$M$45,IF(L521&lt;&gt;"",($L521*$N521/100),0),0)</f>
        <v>0</v>
      </c>
      <c r="Q521" s="311">
        <f>IF(M521&lt;&gt;ฐาน!$M$45,IF(L521&lt;&gt;"",ROUNDUP(($L521*$N521/100),-1),0),0)</f>
        <v>0</v>
      </c>
      <c r="R521" s="311">
        <f t="shared" si="14"/>
        <v>0</v>
      </c>
      <c r="S521" s="313">
        <f t="shared" si="15"/>
        <v>0</v>
      </c>
      <c r="T521" s="314">
        <f>IF(M521&lt;&gt;ฐาน!$M$45,IF(S521&lt;&gt;"",S521+R521,0),0)</f>
        <v>0</v>
      </c>
      <c r="U521" s="311">
        <f>IF(M521&lt;&gt;ฐาน!$M$45,IF(S521=0,J521+T521,O521),J521)</f>
        <v>0</v>
      </c>
      <c r="V521" s="98"/>
    </row>
    <row r="522" spans="1:22" x14ac:dyDescent="0.35">
      <c r="A522" s="93">
        <v>514</v>
      </c>
      <c r="B522" s="84"/>
      <c r="C522" s="85"/>
      <c r="D522" s="91"/>
      <c r="E522" s="89"/>
      <c r="F522" s="88"/>
      <c r="G522" s="91"/>
      <c r="H522" s="91"/>
      <c r="I522" s="88"/>
      <c r="J522" s="94"/>
      <c r="K522" s="212"/>
      <c r="L522" s="308" t="str">
        <f>IF(K522&lt;&gt;"",INDEX(ฐาน!$J$4:$M$44,MATCH(INT(K522),ฐาน!$J$4:$J$44,0),2),"")</f>
        <v/>
      </c>
      <c r="M522" s="309" t="str">
        <f>IF(L522&lt;&gt;"",INDEX(ฐาน!$J$4:$M$45,MATCH(L522,ฐาน!$K$4:$K$45,0),4),"")</f>
        <v/>
      </c>
      <c r="N522" s="310" t="str">
        <f>IF(I522&lt;&gt;"",INDEX(ฐาน!$A$4:$F$9,MATCH(I522,ฐาน!$A$4:$A$9,0),IF(J522&gt;=INDEX(ฐาน!$A$4:$F$9,MATCH(I522,ฐาน!$A$4:$A$9,0),3),6,5)),"")</f>
        <v/>
      </c>
      <c r="O522" s="311" t="str">
        <f>IF(I522&lt;&gt;"",IF(J522&gt;=INDEX(ฐาน!$A$4:$G$9,MATCH(I522,ฐาน!$A$4:$A$9,0),4),INDEX(ฐาน!$A$4:$G$9,MATCH(I522,ฐาน!$A$4:$A$9,0),7),INDEX(ฐาน!$A$4:$G$9,MATCH(I522,ฐาน!$A$4:$A$9,0),4)),"")</f>
        <v/>
      </c>
      <c r="P522" s="312">
        <f>IF(M522&lt;&gt;ฐาน!$M$45,IF(L522&lt;&gt;"",($L522*$N522/100),0),0)</f>
        <v>0</v>
      </c>
      <c r="Q522" s="311">
        <f>IF(M522&lt;&gt;ฐาน!$M$45,IF(L522&lt;&gt;"",ROUNDUP(($L522*$N522/100),-1),0),0)</f>
        <v>0</v>
      </c>
      <c r="R522" s="311">
        <f t="shared" ref="R522:R585" si="16">IF(Q522&lt;&gt;"",IF($J522+$P522&lt;=$O522,$Q522,$O522-$J522),"")</f>
        <v>0</v>
      </c>
      <c r="S522" s="313">
        <f t="shared" ref="S522:S585" si="17">IF(Q522&lt;&gt;R522,P522-R522,0)</f>
        <v>0</v>
      </c>
      <c r="T522" s="314">
        <f>IF(M522&lt;&gt;ฐาน!$M$45,IF(S522&lt;&gt;"",S522+R522,0),0)</f>
        <v>0</v>
      </c>
      <c r="U522" s="311">
        <f>IF(M522&lt;&gt;ฐาน!$M$45,IF(S522=0,J522+T522,O522),J522)</f>
        <v>0</v>
      </c>
      <c r="V522" s="98"/>
    </row>
    <row r="523" spans="1:22" x14ac:dyDescent="0.35">
      <c r="A523" s="93">
        <v>515</v>
      </c>
      <c r="B523" s="84"/>
      <c r="C523" s="85"/>
      <c r="D523" s="91"/>
      <c r="E523" s="89"/>
      <c r="F523" s="88"/>
      <c r="G523" s="91"/>
      <c r="H523" s="91"/>
      <c r="I523" s="88"/>
      <c r="J523" s="94"/>
      <c r="K523" s="212"/>
      <c r="L523" s="308" t="str">
        <f>IF(K523&lt;&gt;"",INDEX(ฐาน!$J$4:$M$44,MATCH(INT(K523),ฐาน!$J$4:$J$44,0),2),"")</f>
        <v/>
      </c>
      <c r="M523" s="309" t="str">
        <f>IF(L523&lt;&gt;"",INDEX(ฐาน!$J$4:$M$45,MATCH(L523,ฐาน!$K$4:$K$45,0),4),"")</f>
        <v/>
      </c>
      <c r="N523" s="310" t="str">
        <f>IF(I523&lt;&gt;"",INDEX(ฐาน!$A$4:$F$9,MATCH(I523,ฐาน!$A$4:$A$9,0),IF(J523&gt;=INDEX(ฐาน!$A$4:$F$9,MATCH(I523,ฐาน!$A$4:$A$9,0),3),6,5)),"")</f>
        <v/>
      </c>
      <c r="O523" s="311" t="str">
        <f>IF(I523&lt;&gt;"",IF(J523&gt;=INDEX(ฐาน!$A$4:$G$9,MATCH(I523,ฐาน!$A$4:$A$9,0),4),INDEX(ฐาน!$A$4:$G$9,MATCH(I523,ฐาน!$A$4:$A$9,0),7),INDEX(ฐาน!$A$4:$G$9,MATCH(I523,ฐาน!$A$4:$A$9,0),4)),"")</f>
        <v/>
      </c>
      <c r="P523" s="312">
        <f>IF(M523&lt;&gt;ฐาน!$M$45,IF(L523&lt;&gt;"",($L523*$N523/100),0),0)</f>
        <v>0</v>
      </c>
      <c r="Q523" s="311">
        <f>IF(M523&lt;&gt;ฐาน!$M$45,IF(L523&lt;&gt;"",ROUNDUP(($L523*$N523/100),-1),0),0)</f>
        <v>0</v>
      </c>
      <c r="R523" s="311">
        <f t="shared" si="16"/>
        <v>0</v>
      </c>
      <c r="S523" s="313">
        <f t="shared" si="17"/>
        <v>0</v>
      </c>
      <c r="T523" s="314">
        <f>IF(M523&lt;&gt;ฐาน!$M$45,IF(S523&lt;&gt;"",S523+R523,0),0)</f>
        <v>0</v>
      </c>
      <c r="U523" s="311">
        <f>IF(M523&lt;&gt;ฐาน!$M$45,IF(S523=0,J523+T523,O523),J523)</f>
        <v>0</v>
      </c>
      <c r="V523" s="98"/>
    </row>
    <row r="524" spans="1:22" x14ac:dyDescent="0.35">
      <c r="A524" s="93">
        <v>516</v>
      </c>
      <c r="B524" s="84"/>
      <c r="C524" s="85"/>
      <c r="D524" s="91"/>
      <c r="E524" s="89"/>
      <c r="F524" s="88"/>
      <c r="G524" s="91"/>
      <c r="H524" s="91"/>
      <c r="I524" s="88"/>
      <c r="J524" s="94"/>
      <c r="K524" s="212"/>
      <c r="L524" s="308" t="str">
        <f>IF(K524&lt;&gt;"",INDEX(ฐาน!$J$4:$M$44,MATCH(INT(K524),ฐาน!$J$4:$J$44,0),2),"")</f>
        <v/>
      </c>
      <c r="M524" s="309" t="str">
        <f>IF(L524&lt;&gt;"",INDEX(ฐาน!$J$4:$M$45,MATCH(L524,ฐาน!$K$4:$K$45,0),4),"")</f>
        <v/>
      </c>
      <c r="N524" s="310" t="str">
        <f>IF(I524&lt;&gt;"",INDEX(ฐาน!$A$4:$F$9,MATCH(I524,ฐาน!$A$4:$A$9,0),IF(J524&gt;=INDEX(ฐาน!$A$4:$F$9,MATCH(I524,ฐาน!$A$4:$A$9,0),3),6,5)),"")</f>
        <v/>
      </c>
      <c r="O524" s="311" t="str">
        <f>IF(I524&lt;&gt;"",IF(J524&gt;=INDEX(ฐาน!$A$4:$G$9,MATCH(I524,ฐาน!$A$4:$A$9,0),4),INDEX(ฐาน!$A$4:$G$9,MATCH(I524,ฐาน!$A$4:$A$9,0),7),INDEX(ฐาน!$A$4:$G$9,MATCH(I524,ฐาน!$A$4:$A$9,0),4)),"")</f>
        <v/>
      </c>
      <c r="P524" s="312">
        <f>IF(M524&lt;&gt;ฐาน!$M$45,IF(L524&lt;&gt;"",($L524*$N524/100),0),0)</f>
        <v>0</v>
      </c>
      <c r="Q524" s="311">
        <f>IF(M524&lt;&gt;ฐาน!$M$45,IF(L524&lt;&gt;"",ROUNDUP(($L524*$N524/100),-1),0),0)</f>
        <v>0</v>
      </c>
      <c r="R524" s="311">
        <f t="shared" si="16"/>
        <v>0</v>
      </c>
      <c r="S524" s="313">
        <f t="shared" si="17"/>
        <v>0</v>
      </c>
      <c r="T524" s="314">
        <f>IF(M524&lt;&gt;ฐาน!$M$45,IF(S524&lt;&gt;"",S524+R524,0),0)</f>
        <v>0</v>
      </c>
      <c r="U524" s="311">
        <f>IF(M524&lt;&gt;ฐาน!$M$45,IF(S524=0,J524+T524,O524),J524)</f>
        <v>0</v>
      </c>
      <c r="V524" s="98"/>
    </row>
    <row r="525" spans="1:22" x14ac:dyDescent="0.35">
      <c r="A525" s="93">
        <v>517</v>
      </c>
      <c r="B525" s="84"/>
      <c r="C525" s="85"/>
      <c r="D525" s="91"/>
      <c r="E525" s="89"/>
      <c r="F525" s="88"/>
      <c r="G525" s="91"/>
      <c r="H525" s="91"/>
      <c r="I525" s="88"/>
      <c r="J525" s="94"/>
      <c r="K525" s="212"/>
      <c r="L525" s="308" t="str">
        <f>IF(K525&lt;&gt;"",INDEX(ฐาน!$J$4:$M$44,MATCH(INT(K525),ฐาน!$J$4:$J$44,0),2),"")</f>
        <v/>
      </c>
      <c r="M525" s="309" t="str">
        <f>IF(L525&lt;&gt;"",INDEX(ฐาน!$J$4:$M$45,MATCH(L525,ฐาน!$K$4:$K$45,0),4),"")</f>
        <v/>
      </c>
      <c r="N525" s="310" t="str">
        <f>IF(I525&lt;&gt;"",INDEX(ฐาน!$A$4:$F$9,MATCH(I525,ฐาน!$A$4:$A$9,0),IF(J525&gt;=INDEX(ฐาน!$A$4:$F$9,MATCH(I525,ฐาน!$A$4:$A$9,0),3),6,5)),"")</f>
        <v/>
      </c>
      <c r="O525" s="311" t="str">
        <f>IF(I525&lt;&gt;"",IF(J525&gt;=INDEX(ฐาน!$A$4:$G$9,MATCH(I525,ฐาน!$A$4:$A$9,0),4),INDEX(ฐาน!$A$4:$G$9,MATCH(I525,ฐาน!$A$4:$A$9,0),7),INDEX(ฐาน!$A$4:$G$9,MATCH(I525,ฐาน!$A$4:$A$9,0),4)),"")</f>
        <v/>
      </c>
      <c r="P525" s="312">
        <f>IF(M525&lt;&gt;ฐาน!$M$45,IF(L525&lt;&gt;"",($L525*$N525/100),0),0)</f>
        <v>0</v>
      </c>
      <c r="Q525" s="311">
        <f>IF(M525&lt;&gt;ฐาน!$M$45,IF(L525&lt;&gt;"",ROUNDUP(($L525*$N525/100),-1),0),0)</f>
        <v>0</v>
      </c>
      <c r="R525" s="311">
        <f t="shared" si="16"/>
        <v>0</v>
      </c>
      <c r="S525" s="313">
        <f t="shared" si="17"/>
        <v>0</v>
      </c>
      <c r="T525" s="314">
        <f>IF(M525&lt;&gt;ฐาน!$M$45,IF(S525&lt;&gt;"",S525+R525,0),0)</f>
        <v>0</v>
      </c>
      <c r="U525" s="311">
        <f>IF(M525&lt;&gt;ฐาน!$M$45,IF(S525=0,J525+T525,O525),J525)</f>
        <v>0</v>
      </c>
      <c r="V525" s="98"/>
    </row>
    <row r="526" spans="1:22" x14ac:dyDescent="0.35">
      <c r="A526" s="93">
        <v>518</v>
      </c>
      <c r="B526" s="84"/>
      <c r="C526" s="85"/>
      <c r="D526" s="91"/>
      <c r="E526" s="89"/>
      <c r="F526" s="88"/>
      <c r="G526" s="91"/>
      <c r="H526" s="91"/>
      <c r="I526" s="88"/>
      <c r="J526" s="94"/>
      <c r="K526" s="212"/>
      <c r="L526" s="308" t="str">
        <f>IF(K526&lt;&gt;"",INDEX(ฐาน!$J$4:$M$44,MATCH(INT(K526),ฐาน!$J$4:$J$44,0),2),"")</f>
        <v/>
      </c>
      <c r="M526" s="309" t="str">
        <f>IF(L526&lt;&gt;"",INDEX(ฐาน!$J$4:$M$45,MATCH(L526,ฐาน!$K$4:$K$45,0),4),"")</f>
        <v/>
      </c>
      <c r="N526" s="310" t="str">
        <f>IF(I526&lt;&gt;"",INDEX(ฐาน!$A$4:$F$9,MATCH(I526,ฐาน!$A$4:$A$9,0),IF(J526&gt;=INDEX(ฐาน!$A$4:$F$9,MATCH(I526,ฐาน!$A$4:$A$9,0),3),6,5)),"")</f>
        <v/>
      </c>
      <c r="O526" s="311" t="str">
        <f>IF(I526&lt;&gt;"",IF(J526&gt;=INDEX(ฐาน!$A$4:$G$9,MATCH(I526,ฐาน!$A$4:$A$9,0),4),INDEX(ฐาน!$A$4:$G$9,MATCH(I526,ฐาน!$A$4:$A$9,0),7),INDEX(ฐาน!$A$4:$G$9,MATCH(I526,ฐาน!$A$4:$A$9,0),4)),"")</f>
        <v/>
      </c>
      <c r="P526" s="312">
        <f>IF(M526&lt;&gt;ฐาน!$M$45,IF(L526&lt;&gt;"",($L526*$N526/100),0),0)</f>
        <v>0</v>
      </c>
      <c r="Q526" s="311">
        <f>IF(M526&lt;&gt;ฐาน!$M$45,IF(L526&lt;&gt;"",ROUNDUP(($L526*$N526/100),-1),0),0)</f>
        <v>0</v>
      </c>
      <c r="R526" s="311">
        <f t="shared" si="16"/>
        <v>0</v>
      </c>
      <c r="S526" s="313">
        <f t="shared" si="17"/>
        <v>0</v>
      </c>
      <c r="T526" s="314">
        <f>IF(M526&lt;&gt;ฐาน!$M$45,IF(S526&lt;&gt;"",S526+R526,0),0)</f>
        <v>0</v>
      </c>
      <c r="U526" s="311">
        <f>IF(M526&lt;&gt;ฐาน!$M$45,IF(S526=0,J526+T526,O526),J526)</f>
        <v>0</v>
      </c>
      <c r="V526" s="98"/>
    </row>
    <row r="527" spans="1:22" x14ac:dyDescent="0.35">
      <c r="A527" s="93">
        <v>519</v>
      </c>
      <c r="B527" s="84"/>
      <c r="C527" s="85"/>
      <c r="D527" s="91"/>
      <c r="E527" s="89"/>
      <c r="F527" s="88"/>
      <c r="G527" s="91"/>
      <c r="H527" s="91"/>
      <c r="I527" s="88"/>
      <c r="J527" s="94"/>
      <c r="K527" s="212"/>
      <c r="L527" s="308" t="str">
        <f>IF(K527&lt;&gt;"",INDEX(ฐาน!$J$4:$M$44,MATCH(INT(K527),ฐาน!$J$4:$J$44,0),2),"")</f>
        <v/>
      </c>
      <c r="M527" s="309" t="str">
        <f>IF(L527&lt;&gt;"",INDEX(ฐาน!$J$4:$M$45,MATCH(L527,ฐาน!$K$4:$K$45,0),4),"")</f>
        <v/>
      </c>
      <c r="N527" s="310" t="str">
        <f>IF(I527&lt;&gt;"",INDEX(ฐาน!$A$4:$F$9,MATCH(I527,ฐาน!$A$4:$A$9,0),IF(J527&gt;=INDEX(ฐาน!$A$4:$F$9,MATCH(I527,ฐาน!$A$4:$A$9,0),3),6,5)),"")</f>
        <v/>
      </c>
      <c r="O527" s="311" t="str">
        <f>IF(I527&lt;&gt;"",IF(J527&gt;=INDEX(ฐาน!$A$4:$G$9,MATCH(I527,ฐาน!$A$4:$A$9,0),4),INDEX(ฐาน!$A$4:$G$9,MATCH(I527,ฐาน!$A$4:$A$9,0),7),INDEX(ฐาน!$A$4:$G$9,MATCH(I527,ฐาน!$A$4:$A$9,0),4)),"")</f>
        <v/>
      </c>
      <c r="P527" s="312">
        <f>IF(M527&lt;&gt;ฐาน!$M$45,IF(L527&lt;&gt;"",($L527*$N527/100),0),0)</f>
        <v>0</v>
      </c>
      <c r="Q527" s="311">
        <f>IF(M527&lt;&gt;ฐาน!$M$45,IF(L527&lt;&gt;"",ROUNDUP(($L527*$N527/100),-1),0),0)</f>
        <v>0</v>
      </c>
      <c r="R527" s="311">
        <f t="shared" si="16"/>
        <v>0</v>
      </c>
      <c r="S527" s="313">
        <f t="shared" si="17"/>
        <v>0</v>
      </c>
      <c r="T527" s="314">
        <f>IF(M527&lt;&gt;ฐาน!$M$45,IF(S527&lt;&gt;"",S527+R527,0),0)</f>
        <v>0</v>
      </c>
      <c r="U527" s="311">
        <f>IF(M527&lt;&gt;ฐาน!$M$45,IF(S527=0,J527+T527,O527),J527)</f>
        <v>0</v>
      </c>
      <c r="V527" s="98"/>
    </row>
    <row r="528" spans="1:22" x14ac:dyDescent="0.35">
      <c r="A528" s="93">
        <v>520</v>
      </c>
      <c r="B528" s="84"/>
      <c r="C528" s="85"/>
      <c r="D528" s="91"/>
      <c r="E528" s="89"/>
      <c r="F528" s="88"/>
      <c r="G528" s="91"/>
      <c r="H528" s="91"/>
      <c r="I528" s="88"/>
      <c r="J528" s="92"/>
      <c r="K528" s="212"/>
      <c r="L528" s="308" t="str">
        <f>IF(K528&lt;&gt;"",INDEX(ฐาน!$J$4:$M$44,MATCH(INT(K528),ฐาน!$J$4:$J$44,0),2),"")</f>
        <v/>
      </c>
      <c r="M528" s="309" t="str">
        <f>IF(L528&lt;&gt;"",INDEX(ฐาน!$J$4:$M$45,MATCH(L528,ฐาน!$K$4:$K$45,0),4),"")</f>
        <v/>
      </c>
      <c r="N528" s="310" t="str">
        <f>IF(I528&lt;&gt;"",INDEX(ฐาน!$A$4:$F$9,MATCH(I528,ฐาน!$A$4:$A$9,0),IF(J528&gt;=INDEX(ฐาน!$A$4:$F$9,MATCH(I528,ฐาน!$A$4:$A$9,0),3),6,5)),"")</f>
        <v/>
      </c>
      <c r="O528" s="311" t="str">
        <f>IF(I528&lt;&gt;"",IF(J528&gt;=INDEX(ฐาน!$A$4:$G$9,MATCH(I528,ฐาน!$A$4:$A$9,0),4),INDEX(ฐาน!$A$4:$G$9,MATCH(I528,ฐาน!$A$4:$A$9,0),7),INDEX(ฐาน!$A$4:$G$9,MATCH(I528,ฐาน!$A$4:$A$9,0),4)),"")</f>
        <v/>
      </c>
      <c r="P528" s="312">
        <f>IF(M528&lt;&gt;ฐาน!$M$45,IF(L528&lt;&gt;"",($L528*$N528/100),0),0)</f>
        <v>0</v>
      </c>
      <c r="Q528" s="311">
        <f>IF(M528&lt;&gt;ฐาน!$M$45,IF(L528&lt;&gt;"",ROUNDUP(($L528*$N528/100),-1),0),0)</f>
        <v>0</v>
      </c>
      <c r="R528" s="311">
        <f t="shared" si="16"/>
        <v>0</v>
      </c>
      <c r="S528" s="313">
        <f t="shared" si="17"/>
        <v>0</v>
      </c>
      <c r="T528" s="314">
        <f>IF(M528&lt;&gt;ฐาน!$M$45,IF(S528&lt;&gt;"",S528+R528,0),0)</f>
        <v>0</v>
      </c>
      <c r="U528" s="311">
        <f>IF(M528&lt;&gt;ฐาน!$M$45,IF(S528=0,J528+T528,O528),J528)</f>
        <v>0</v>
      </c>
      <c r="V528" s="98"/>
    </row>
    <row r="529" spans="1:22" x14ac:dyDescent="0.35">
      <c r="A529" s="93">
        <v>521</v>
      </c>
      <c r="B529" s="84"/>
      <c r="C529" s="85"/>
      <c r="D529" s="91"/>
      <c r="E529" s="89"/>
      <c r="F529" s="88"/>
      <c r="G529" s="91"/>
      <c r="H529" s="91"/>
      <c r="I529" s="88"/>
      <c r="J529" s="92"/>
      <c r="K529" s="212"/>
      <c r="L529" s="308" t="str">
        <f>IF(K529&lt;&gt;"",INDEX(ฐาน!$J$4:$M$44,MATCH(INT(K529),ฐาน!$J$4:$J$44,0),2),"")</f>
        <v/>
      </c>
      <c r="M529" s="309" t="str">
        <f>IF(L529&lt;&gt;"",INDEX(ฐาน!$J$4:$M$45,MATCH(L529,ฐาน!$K$4:$K$45,0),4),"")</f>
        <v/>
      </c>
      <c r="N529" s="310" t="str">
        <f>IF(I529&lt;&gt;"",INDEX(ฐาน!$A$4:$F$9,MATCH(I529,ฐาน!$A$4:$A$9,0),IF(J529&gt;=INDEX(ฐาน!$A$4:$F$9,MATCH(I529,ฐาน!$A$4:$A$9,0),3),6,5)),"")</f>
        <v/>
      </c>
      <c r="O529" s="311" t="str">
        <f>IF(I529&lt;&gt;"",IF(J529&gt;=INDEX(ฐาน!$A$4:$G$9,MATCH(I529,ฐาน!$A$4:$A$9,0),4),INDEX(ฐาน!$A$4:$G$9,MATCH(I529,ฐาน!$A$4:$A$9,0),7),INDEX(ฐาน!$A$4:$G$9,MATCH(I529,ฐาน!$A$4:$A$9,0),4)),"")</f>
        <v/>
      </c>
      <c r="P529" s="312">
        <f>IF(M529&lt;&gt;ฐาน!$M$45,IF(L529&lt;&gt;"",($L529*$N529/100),0),0)</f>
        <v>0</v>
      </c>
      <c r="Q529" s="311">
        <f>IF(M529&lt;&gt;ฐาน!$M$45,IF(L529&lt;&gt;"",ROUNDUP(($L529*$N529/100),-1),0),0)</f>
        <v>0</v>
      </c>
      <c r="R529" s="311">
        <f t="shared" si="16"/>
        <v>0</v>
      </c>
      <c r="S529" s="313">
        <f t="shared" si="17"/>
        <v>0</v>
      </c>
      <c r="T529" s="314">
        <f>IF(M529&lt;&gt;ฐาน!$M$45,IF(S529&lt;&gt;"",S529+R529,0),0)</f>
        <v>0</v>
      </c>
      <c r="U529" s="311">
        <f>IF(M529&lt;&gt;ฐาน!$M$45,IF(S529=0,J529+T529,O529),J529)</f>
        <v>0</v>
      </c>
      <c r="V529" s="98"/>
    </row>
    <row r="530" spans="1:22" x14ac:dyDescent="0.35">
      <c r="A530" s="93">
        <v>522</v>
      </c>
      <c r="B530" s="84"/>
      <c r="C530" s="85"/>
      <c r="D530" s="91"/>
      <c r="E530" s="89"/>
      <c r="F530" s="88"/>
      <c r="G530" s="91"/>
      <c r="H530" s="91"/>
      <c r="I530" s="88"/>
      <c r="J530" s="92"/>
      <c r="K530" s="212"/>
      <c r="L530" s="308" t="str">
        <f>IF(K530&lt;&gt;"",INDEX(ฐาน!$J$4:$M$44,MATCH(INT(K530),ฐาน!$J$4:$J$44,0),2),"")</f>
        <v/>
      </c>
      <c r="M530" s="309" t="str">
        <f>IF(L530&lt;&gt;"",INDEX(ฐาน!$J$4:$M$45,MATCH(L530,ฐาน!$K$4:$K$45,0),4),"")</f>
        <v/>
      </c>
      <c r="N530" s="310" t="str">
        <f>IF(I530&lt;&gt;"",INDEX(ฐาน!$A$4:$F$9,MATCH(I530,ฐาน!$A$4:$A$9,0),IF(J530&gt;=INDEX(ฐาน!$A$4:$F$9,MATCH(I530,ฐาน!$A$4:$A$9,0),3),6,5)),"")</f>
        <v/>
      </c>
      <c r="O530" s="311" t="str">
        <f>IF(I530&lt;&gt;"",IF(J530&gt;=INDEX(ฐาน!$A$4:$G$9,MATCH(I530,ฐาน!$A$4:$A$9,0),4),INDEX(ฐาน!$A$4:$G$9,MATCH(I530,ฐาน!$A$4:$A$9,0),7),INDEX(ฐาน!$A$4:$G$9,MATCH(I530,ฐาน!$A$4:$A$9,0),4)),"")</f>
        <v/>
      </c>
      <c r="P530" s="312">
        <f>IF(M530&lt;&gt;ฐาน!$M$45,IF(L530&lt;&gt;"",($L530*$N530/100),0),0)</f>
        <v>0</v>
      </c>
      <c r="Q530" s="311">
        <f>IF(M530&lt;&gt;ฐาน!$M$45,IF(L530&lt;&gt;"",ROUNDUP(($L530*$N530/100),-1),0),0)</f>
        <v>0</v>
      </c>
      <c r="R530" s="311">
        <f t="shared" si="16"/>
        <v>0</v>
      </c>
      <c r="S530" s="313">
        <f t="shared" si="17"/>
        <v>0</v>
      </c>
      <c r="T530" s="314">
        <f>IF(M530&lt;&gt;ฐาน!$M$45,IF(S530&lt;&gt;"",S530+R530,0),0)</f>
        <v>0</v>
      </c>
      <c r="U530" s="311">
        <f>IF(M530&lt;&gt;ฐาน!$M$45,IF(S530=0,J530+T530,O530),J530)</f>
        <v>0</v>
      </c>
      <c r="V530" s="98"/>
    </row>
    <row r="531" spans="1:22" x14ac:dyDescent="0.35">
      <c r="A531" s="93">
        <v>523</v>
      </c>
      <c r="B531" s="84"/>
      <c r="C531" s="85"/>
      <c r="D531" s="91"/>
      <c r="E531" s="89"/>
      <c r="F531" s="88"/>
      <c r="G531" s="91"/>
      <c r="H531" s="91"/>
      <c r="I531" s="88"/>
      <c r="J531" s="92"/>
      <c r="K531" s="212"/>
      <c r="L531" s="308" t="str">
        <f>IF(K531&lt;&gt;"",INDEX(ฐาน!$J$4:$M$44,MATCH(INT(K531),ฐาน!$J$4:$J$44,0),2),"")</f>
        <v/>
      </c>
      <c r="M531" s="309" t="str">
        <f>IF(L531&lt;&gt;"",INDEX(ฐาน!$J$4:$M$45,MATCH(L531,ฐาน!$K$4:$K$45,0),4),"")</f>
        <v/>
      </c>
      <c r="N531" s="310" t="str">
        <f>IF(I531&lt;&gt;"",INDEX(ฐาน!$A$4:$F$9,MATCH(I531,ฐาน!$A$4:$A$9,0),IF(J531&gt;=INDEX(ฐาน!$A$4:$F$9,MATCH(I531,ฐาน!$A$4:$A$9,0),3),6,5)),"")</f>
        <v/>
      </c>
      <c r="O531" s="311" t="str">
        <f>IF(I531&lt;&gt;"",IF(J531&gt;=INDEX(ฐาน!$A$4:$G$9,MATCH(I531,ฐาน!$A$4:$A$9,0),4),INDEX(ฐาน!$A$4:$G$9,MATCH(I531,ฐาน!$A$4:$A$9,0),7),INDEX(ฐาน!$A$4:$G$9,MATCH(I531,ฐาน!$A$4:$A$9,0),4)),"")</f>
        <v/>
      </c>
      <c r="P531" s="312">
        <f>IF(M531&lt;&gt;ฐาน!$M$45,IF(L531&lt;&gt;"",($L531*$N531/100),0),0)</f>
        <v>0</v>
      </c>
      <c r="Q531" s="311">
        <f>IF(M531&lt;&gt;ฐาน!$M$45,IF(L531&lt;&gt;"",ROUNDUP(($L531*$N531/100),-1),0),0)</f>
        <v>0</v>
      </c>
      <c r="R531" s="311">
        <f t="shared" si="16"/>
        <v>0</v>
      </c>
      <c r="S531" s="313">
        <f t="shared" si="17"/>
        <v>0</v>
      </c>
      <c r="T531" s="314">
        <f>IF(M531&lt;&gt;ฐาน!$M$45,IF(S531&lt;&gt;"",S531+R531,0),0)</f>
        <v>0</v>
      </c>
      <c r="U531" s="311">
        <f>IF(M531&lt;&gt;ฐาน!$M$45,IF(S531=0,J531+T531,O531),J531)</f>
        <v>0</v>
      </c>
      <c r="V531" s="98"/>
    </row>
    <row r="532" spans="1:22" x14ac:dyDescent="0.35">
      <c r="A532" s="93">
        <v>524</v>
      </c>
      <c r="B532" s="97"/>
      <c r="C532" s="85"/>
      <c r="D532" s="91"/>
      <c r="E532" s="89"/>
      <c r="F532" s="88"/>
      <c r="G532" s="91"/>
      <c r="H532" s="91"/>
      <c r="I532" s="88"/>
      <c r="J532" s="92"/>
      <c r="K532" s="212"/>
      <c r="L532" s="308" t="str">
        <f>IF(K532&lt;&gt;"",INDEX(ฐาน!$J$4:$M$44,MATCH(INT(K532),ฐาน!$J$4:$J$44,0),2),"")</f>
        <v/>
      </c>
      <c r="M532" s="309" t="str">
        <f>IF(L532&lt;&gt;"",INDEX(ฐาน!$J$4:$M$45,MATCH(L532,ฐาน!$K$4:$K$45,0),4),"")</f>
        <v/>
      </c>
      <c r="N532" s="310" t="str">
        <f>IF(I532&lt;&gt;"",INDEX(ฐาน!$A$4:$F$9,MATCH(I532,ฐาน!$A$4:$A$9,0),IF(J532&gt;=INDEX(ฐาน!$A$4:$F$9,MATCH(I532,ฐาน!$A$4:$A$9,0),3),6,5)),"")</f>
        <v/>
      </c>
      <c r="O532" s="311" t="str">
        <f>IF(I532&lt;&gt;"",IF(J532&gt;=INDEX(ฐาน!$A$4:$G$9,MATCH(I532,ฐาน!$A$4:$A$9,0),4),INDEX(ฐาน!$A$4:$G$9,MATCH(I532,ฐาน!$A$4:$A$9,0),7),INDEX(ฐาน!$A$4:$G$9,MATCH(I532,ฐาน!$A$4:$A$9,0),4)),"")</f>
        <v/>
      </c>
      <c r="P532" s="312">
        <f>IF(M532&lt;&gt;ฐาน!$M$45,IF(L532&lt;&gt;"",($L532*$N532/100),0),0)</f>
        <v>0</v>
      </c>
      <c r="Q532" s="311">
        <f>IF(M532&lt;&gt;ฐาน!$M$45,IF(L532&lt;&gt;"",ROUNDUP(($L532*$N532/100),-1),0),0)</f>
        <v>0</v>
      </c>
      <c r="R532" s="311">
        <f t="shared" si="16"/>
        <v>0</v>
      </c>
      <c r="S532" s="313">
        <f t="shared" si="17"/>
        <v>0</v>
      </c>
      <c r="T532" s="314">
        <f>IF(M532&lt;&gt;ฐาน!$M$45,IF(S532&lt;&gt;"",S532+R532,0),0)</f>
        <v>0</v>
      </c>
      <c r="U532" s="311">
        <f>IF(M532&lt;&gt;ฐาน!$M$45,IF(S532=0,J532+T532,O532),J532)</f>
        <v>0</v>
      </c>
      <c r="V532" s="98"/>
    </row>
    <row r="533" spans="1:22" x14ac:dyDescent="0.35">
      <c r="A533" s="93">
        <v>525</v>
      </c>
      <c r="B533" s="84"/>
      <c r="C533" s="96"/>
      <c r="D533" s="91"/>
      <c r="E533" s="89"/>
      <c r="F533" s="88"/>
      <c r="G533" s="91"/>
      <c r="H533" s="91"/>
      <c r="I533" s="88"/>
      <c r="J533" s="92"/>
      <c r="K533" s="212"/>
      <c r="L533" s="308" t="str">
        <f>IF(K533&lt;&gt;"",INDEX(ฐาน!$J$4:$M$44,MATCH(INT(K533),ฐาน!$J$4:$J$44,0),2),"")</f>
        <v/>
      </c>
      <c r="M533" s="309" t="str">
        <f>IF(L533&lt;&gt;"",INDEX(ฐาน!$J$4:$M$45,MATCH(L533,ฐาน!$K$4:$K$45,0),4),"")</f>
        <v/>
      </c>
      <c r="N533" s="310" t="str">
        <f>IF(I533&lt;&gt;"",INDEX(ฐาน!$A$4:$F$9,MATCH(I533,ฐาน!$A$4:$A$9,0),IF(J533&gt;=INDEX(ฐาน!$A$4:$F$9,MATCH(I533,ฐาน!$A$4:$A$9,0),3),6,5)),"")</f>
        <v/>
      </c>
      <c r="O533" s="311" t="str">
        <f>IF(I533&lt;&gt;"",IF(J533&gt;=INDEX(ฐาน!$A$4:$G$9,MATCH(I533,ฐาน!$A$4:$A$9,0),4),INDEX(ฐาน!$A$4:$G$9,MATCH(I533,ฐาน!$A$4:$A$9,0),7),INDEX(ฐาน!$A$4:$G$9,MATCH(I533,ฐาน!$A$4:$A$9,0),4)),"")</f>
        <v/>
      </c>
      <c r="P533" s="312">
        <f>IF(M533&lt;&gt;ฐาน!$M$45,IF(L533&lt;&gt;"",($L533*$N533/100),0),0)</f>
        <v>0</v>
      </c>
      <c r="Q533" s="311">
        <f>IF(M533&lt;&gt;ฐาน!$M$45,IF(L533&lt;&gt;"",ROUNDUP(($L533*$N533/100),-1),0),0)</f>
        <v>0</v>
      </c>
      <c r="R533" s="311">
        <f t="shared" si="16"/>
        <v>0</v>
      </c>
      <c r="S533" s="313">
        <f t="shared" si="17"/>
        <v>0</v>
      </c>
      <c r="T533" s="314">
        <f>IF(M533&lt;&gt;ฐาน!$M$45,IF(S533&lt;&gt;"",S533+R533,0),0)</f>
        <v>0</v>
      </c>
      <c r="U533" s="311">
        <f>IF(M533&lt;&gt;ฐาน!$M$45,IF(S533=0,J533+T533,O533),J533)</f>
        <v>0</v>
      </c>
      <c r="V533" s="98"/>
    </row>
    <row r="534" spans="1:22" x14ac:dyDescent="0.35">
      <c r="A534" s="93">
        <v>526</v>
      </c>
      <c r="B534" s="84"/>
      <c r="C534" s="85"/>
      <c r="D534" s="91"/>
      <c r="E534" s="89"/>
      <c r="F534" s="88"/>
      <c r="G534" s="91"/>
      <c r="H534" s="91"/>
      <c r="I534" s="88"/>
      <c r="J534" s="94"/>
      <c r="K534" s="212"/>
      <c r="L534" s="308" t="str">
        <f>IF(K534&lt;&gt;"",INDEX(ฐาน!$J$4:$M$44,MATCH(INT(K534),ฐาน!$J$4:$J$44,0),2),"")</f>
        <v/>
      </c>
      <c r="M534" s="309" t="str">
        <f>IF(L534&lt;&gt;"",INDEX(ฐาน!$J$4:$M$45,MATCH(L534,ฐาน!$K$4:$K$45,0),4),"")</f>
        <v/>
      </c>
      <c r="N534" s="310" t="str">
        <f>IF(I534&lt;&gt;"",INDEX(ฐาน!$A$4:$F$9,MATCH(I534,ฐาน!$A$4:$A$9,0),IF(J534&gt;=INDEX(ฐาน!$A$4:$F$9,MATCH(I534,ฐาน!$A$4:$A$9,0),3),6,5)),"")</f>
        <v/>
      </c>
      <c r="O534" s="311" t="str">
        <f>IF(I534&lt;&gt;"",IF(J534&gt;=INDEX(ฐาน!$A$4:$G$9,MATCH(I534,ฐาน!$A$4:$A$9,0),4),INDEX(ฐาน!$A$4:$G$9,MATCH(I534,ฐาน!$A$4:$A$9,0),7),INDEX(ฐาน!$A$4:$G$9,MATCH(I534,ฐาน!$A$4:$A$9,0),4)),"")</f>
        <v/>
      </c>
      <c r="P534" s="312">
        <f>IF(M534&lt;&gt;ฐาน!$M$45,IF(L534&lt;&gt;"",($L534*$N534/100),0),0)</f>
        <v>0</v>
      </c>
      <c r="Q534" s="311">
        <f>IF(M534&lt;&gt;ฐาน!$M$45,IF(L534&lt;&gt;"",ROUNDUP(($L534*$N534/100),-1),0),0)</f>
        <v>0</v>
      </c>
      <c r="R534" s="311">
        <f t="shared" si="16"/>
        <v>0</v>
      </c>
      <c r="S534" s="313">
        <f t="shared" si="17"/>
        <v>0</v>
      </c>
      <c r="T534" s="314">
        <f>IF(M534&lt;&gt;ฐาน!$M$45,IF(S534&lt;&gt;"",S534+R534,0),0)</f>
        <v>0</v>
      </c>
      <c r="U534" s="311">
        <f>IF(M534&lt;&gt;ฐาน!$M$45,IF(S534=0,J534+T534,O534),J534)</f>
        <v>0</v>
      </c>
      <c r="V534" s="98"/>
    </row>
    <row r="535" spans="1:22" x14ac:dyDescent="0.35">
      <c r="A535" s="93">
        <v>527</v>
      </c>
      <c r="B535" s="84"/>
      <c r="C535" s="85"/>
      <c r="D535" s="91"/>
      <c r="E535" s="89"/>
      <c r="F535" s="88"/>
      <c r="G535" s="91"/>
      <c r="H535" s="91"/>
      <c r="I535" s="88"/>
      <c r="J535" s="94"/>
      <c r="K535" s="212"/>
      <c r="L535" s="308" t="str">
        <f>IF(K535&lt;&gt;"",INDEX(ฐาน!$J$4:$M$44,MATCH(INT(K535),ฐาน!$J$4:$J$44,0),2),"")</f>
        <v/>
      </c>
      <c r="M535" s="309" t="str">
        <f>IF(L535&lt;&gt;"",INDEX(ฐาน!$J$4:$M$45,MATCH(L535,ฐาน!$K$4:$K$45,0),4),"")</f>
        <v/>
      </c>
      <c r="N535" s="310" t="str">
        <f>IF(I535&lt;&gt;"",INDEX(ฐาน!$A$4:$F$9,MATCH(I535,ฐาน!$A$4:$A$9,0),IF(J535&gt;=INDEX(ฐาน!$A$4:$F$9,MATCH(I535,ฐาน!$A$4:$A$9,0),3),6,5)),"")</f>
        <v/>
      </c>
      <c r="O535" s="311" t="str">
        <f>IF(I535&lt;&gt;"",IF(J535&gt;=INDEX(ฐาน!$A$4:$G$9,MATCH(I535,ฐาน!$A$4:$A$9,0),4),INDEX(ฐาน!$A$4:$G$9,MATCH(I535,ฐาน!$A$4:$A$9,0),7),INDEX(ฐาน!$A$4:$G$9,MATCH(I535,ฐาน!$A$4:$A$9,0),4)),"")</f>
        <v/>
      </c>
      <c r="P535" s="312">
        <f>IF(M535&lt;&gt;ฐาน!$M$45,IF(L535&lt;&gt;"",($L535*$N535/100),0),0)</f>
        <v>0</v>
      </c>
      <c r="Q535" s="311">
        <f>IF(M535&lt;&gt;ฐาน!$M$45,IF(L535&lt;&gt;"",ROUNDUP(($L535*$N535/100),-1),0),0)</f>
        <v>0</v>
      </c>
      <c r="R535" s="311">
        <f t="shared" si="16"/>
        <v>0</v>
      </c>
      <c r="S535" s="313">
        <f t="shared" si="17"/>
        <v>0</v>
      </c>
      <c r="T535" s="314">
        <f>IF(M535&lt;&gt;ฐาน!$M$45,IF(S535&lt;&gt;"",S535+R535,0),0)</f>
        <v>0</v>
      </c>
      <c r="U535" s="311">
        <f>IF(M535&lt;&gt;ฐาน!$M$45,IF(S535=0,J535+T535,O535),J535)</f>
        <v>0</v>
      </c>
      <c r="V535" s="98"/>
    </row>
    <row r="536" spans="1:22" x14ac:dyDescent="0.35">
      <c r="A536" s="93">
        <v>528</v>
      </c>
      <c r="B536" s="84"/>
      <c r="C536" s="85"/>
      <c r="D536" s="91"/>
      <c r="E536" s="89"/>
      <c r="F536" s="88"/>
      <c r="G536" s="91"/>
      <c r="H536" s="91"/>
      <c r="I536" s="88"/>
      <c r="J536" s="92"/>
      <c r="K536" s="212"/>
      <c r="L536" s="308" t="str">
        <f>IF(K536&lt;&gt;"",INDEX(ฐาน!$J$4:$M$44,MATCH(INT(K536),ฐาน!$J$4:$J$44,0),2),"")</f>
        <v/>
      </c>
      <c r="M536" s="309" t="str">
        <f>IF(L536&lt;&gt;"",INDEX(ฐาน!$J$4:$M$45,MATCH(L536,ฐาน!$K$4:$K$45,0),4),"")</f>
        <v/>
      </c>
      <c r="N536" s="310" t="str">
        <f>IF(I536&lt;&gt;"",INDEX(ฐาน!$A$4:$F$9,MATCH(I536,ฐาน!$A$4:$A$9,0),IF(J536&gt;=INDEX(ฐาน!$A$4:$F$9,MATCH(I536,ฐาน!$A$4:$A$9,0),3),6,5)),"")</f>
        <v/>
      </c>
      <c r="O536" s="311" t="str">
        <f>IF(I536&lt;&gt;"",IF(J536&gt;=INDEX(ฐาน!$A$4:$G$9,MATCH(I536,ฐาน!$A$4:$A$9,0),4),INDEX(ฐาน!$A$4:$G$9,MATCH(I536,ฐาน!$A$4:$A$9,0),7),INDEX(ฐาน!$A$4:$G$9,MATCH(I536,ฐาน!$A$4:$A$9,0),4)),"")</f>
        <v/>
      </c>
      <c r="P536" s="312">
        <f>IF(M536&lt;&gt;ฐาน!$M$45,IF(L536&lt;&gt;"",($L536*$N536/100),0),0)</f>
        <v>0</v>
      </c>
      <c r="Q536" s="311">
        <f>IF(M536&lt;&gt;ฐาน!$M$45,IF(L536&lt;&gt;"",ROUNDUP(($L536*$N536/100),-1),0),0)</f>
        <v>0</v>
      </c>
      <c r="R536" s="311">
        <f t="shared" si="16"/>
        <v>0</v>
      </c>
      <c r="S536" s="313">
        <f t="shared" si="17"/>
        <v>0</v>
      </c>
      <c r="T536" s="314">
        <f>IF(M536&lt;&gt;ฐาน!$M$45,IF(S536&lt;&gt;"",S536+R536,0),0)</f>
        <v>0</v>
      </c>
      <c r="U536" s="311">
        <f>IF(M536&lt;&gt;ฐาน!$M$45,IF(S536=0,J536+T536,O536),J536)</f>
        <v>0</v>
      </c>
      <c r="V536" s="98"/>
    </row>
    <row r="537" spans="1:22" x14ac:dyDescent="0.35">
      <c r="A537" s="93">
        <v>529</v>
      </c>
      <c r="B537" s="84"/>
      <c r="C537" s="85"/>
      <c r="D537" s="91"/>
      <c r="E537" s="89"/>
      <c r="F537" s="88"/>
      <c r="G537" s="91"/>
      <c r="H537" s="91"/>
      <c r="I537" s="88"/>
      <c r="J537" s="94"/>
      <c r="K537" s="212"/>
      <c r="L537" s="308" t="str">
        <f>IF(K537&lt;&gt;"",INDEX(ฐาน!$J$4:$M$44,MATCH(INT(K537),ฐาน!$J$4:$J$44,0),2),"")</f>
        <v/>
      </c>
      <c r="M537" s="309" t="str">
        <f>IF(L537&lt;&gt;"",INDEX(ฐาน!$J$4:$M$45,MATCH(L537,ฐาน!$K$4:$K$45,0),4),"")</f>
        <v/>
      </c>
      <c r="N537" s="310" t="str">
        <f>IF(I537&lt;&gt;"",INDEX(ฐาน!$A$4:$F$9,MATCH(I537,ฐาน!$A$4:$A$9,0),IF(J537&gt;=INDEX(ฐาน!$A$4:$F$9,MATCH(I537,ฐาน!$A$4:$A$9,0),3),6,5)),"")</f>
        <v/>
      </c>
      <c r="O537" s="311" t="str">
        <f>IF(I537&lt;&gt;"",IF(J537&gt;=INDEX(ฐาน!$A$4:$G$9,MATCH(I537,ฐาน!$A$4:$A$9,0),4),INDEX(ฐาน!$A$4:$G$9,MATCH(I537,ฐาน!$A$4:$A$9,0),7),INDEX(ฐาน!$A$4:$G$9,MATCH(I537,ฐาน!$A$4:$A$9,0),4)),"")</f>
        <v/>
      </c>
      <c r="P537" s="312">
        <f>IF(M537&lt;&gt;ฐาน!$M$45,IF(L537&lt;&gt;"",($L537*$N537/100),0),0)</f>
        <v>0</v>
      </c>
      <c r="Q537" s="311">
        <f>IF(M537&lt;&gt;ฐาน!$M$45,IF(L537&lt;&gt;"",ROUNDUP(($L537*$N537/100),-1),0),0)</f>
        <v>0</v>
      </c>
      <c r="R537" s="311">
        <f t="shared" si="16"/>
        <v>0</v>
      </c>
      <c r="S537" s="313">
        <f t="shared" si="17"/>
        <v>0</v>
      </c>
      <c r="T537" s="314">
        <f>IF(M537&lt;&gt;ฐาน!$M$45,IF(S537&lt;&gt;"",S537+R537,0),0)</f>
        <v>0</v>
      </c>
      <c r="U537" s="311">
        <f>IF(M537&lt;&gt;ฐาน!$M$45,IF(S537=0,J537+T537,O537),J537)</f>
        <v>0</v>
      </c>
      <c r="V537" s="98"/>
    </row>
    <row r="538" spans="1:22" x14ac:dyDescent="0.35">
      <c r="A538" s="93">
        <v>530</v>
      </c>
      <c r="B538" s="84"/>
      <c r="C538" s="85"/>
      <c r="D538" s="91"/>
      <c r="E538" s="89"/>
      <c r="F538" s="88"/>
      <c r="G538" s="91"/>
      <c r="H538" s="91"/>
      <c r="I538" s="88"/>
      <c r="J538" s="92"/>
      <c r="K538" s="212"/>
      <c r="L538" s="308" t="str">
        <f>IF(K538&lt;&gt;"",INDEX(ฐาน!$J$4:$M$44,MATCH(INT(K538),ฐาน!$J$4:$J$44,0),2),"")</f>
        <v/>
      </c>
      <c r="M538" s="309" t="str">
        <f>IF(L538&lt;&gt;"",INDEX(ฐาน!$J$4:$M$45,MATCH(L538,ฐาน!$K$4:$K$45,0),4),"")</f>
        <v/>
      </c>
      <c r="N538" s="310" t="str">
        <f>IF(I538&lt;&gt;"",INDEX(ฐาน!$A$4:$F$9,MATCH(I538,ฐาน!$A$4:$A$9,0),IF(J538&gt;=INDEX(ฐาน!$A$4:$F$9,MATCH(I538,ฐาน!$A$4:$A$9,0),3),6,5)),"")</f>
        <v/>
      </c>
      <c r="O538" s="311" t="str">
        <f>IF(I538&lt;&gt;"",IF(J538&gt;=INDEX(ฐาน!$A$4:$G$9,MATCH(I538,ฐาน!$A$4:$A$9,0),4),INDEX(ฐาน!$A$4:$G$9,MATCH(I538,ฐาน!$A$4:$A$9,0),7),INDEX(ฐาน!$A$4:$G$9,MATCH(I538,ฐาน!$A$4:$A$9,0),4)),"")</f>
        <v/>
      </c>
      <c r="P538" s="312">
        <f>IF(M538&lt;&gt;ฐาน!$M$45,IF(L538&lt;&gt;"",($L538*$N538/100),0),0)</f>
        <v>0</v>
      </c>
      <c r="Q538" s="311">
        <f>IF(M538&lt;&gt;ฐาน!$M$45,IF(L538&lt;&gt;"",ROUNDUP(($L538*$N538/100),-1),0),0)</f>
        <v>0</v>
      </c>
      <c r="R538" s="311">
        <f t="shared" si="16"/>
        <v>0</v>
      </c>
      <c r="S538" s="313">
        <f t="shared" si="17"/>
        <v>0</v>
      </c>
      <c r="T538" s="314">
        <f>IF(M538&lt;&gt;ฐาน!$M$45,IF(S538&lt;&gt;"",S538+R538,0),0)</f>
        <v>0</v>
      </c>
      <c r="U538" s="311">
        <f>IF(M538&lt;&gt;ฐาน!$M$45,IF(S538=0,J538+T538,O538),J538)</f>
        <v>0</v>
      </c>
      <c r="V538" s="98"/>
    </row>
    <row r="539" spans="1:22" x14ac:dyDescent="0.35">
      <c r="A539" s="93">
        <v>531</v>
      </c>
      <c r="B539" s="84"/>
      <c r="C539" s="85"/>
      <c r="D539" s="91"/>
      <c r="E539" s="89"/>
      <c r="F539" s="88"/>
      <c r="G539" s="91"/>
      <c r="H539" s="91"/>
      <c r="I539" s="88"/>
      <c r="J539" s="92"/>
      <c r="K539" s="212"/>
      <c r="L539" s="308" t="str">
        <f>IF(K539&lt;&gt;"",INDEX(ฐาน!$J$4:$M$44,MATCH(INT(K539),ฐาน!$J$4:$J$44,0),2),"")</f>
        <v/>
      </c>
      <c r="M539" s="309" t="str">
        <f>IF(L539&lt;&gt;"",INDEX(ฐาน!$J$4:$M$45,MATCH(L539,ฐาน!$K$4:$K$45,0),4),"")</f>
        <v/>
      </c>
      <c r="N539" s="310" t="str">
        <f>IF(I539&lt;&gt;"",INDEX(ฐาน!$A$4:$F$9,MATCH(I539,ฐาน!$A$4:$A$9,0),IF(J539&gt;=INDEX(ฐาน!$A$4:$F$9,MATCH(I539,ฐาน!$A$4:$A$9,0),3),6,5)),"")</f>
        <v/>
      </c>
      <c r="O539" s="311" t="str">
        <f>IF(I539&lt;&gt;"",IF(J539&gt;=INDEX(ฐาน!$A$4:$G$9,MATCH(I539,ฐาน!$A$4:$A$9,0),4),INDEX(ฐาน!$A$4:$G$9,MATCH(I539,ฐาน!$A$4:$A$9,0),7),INDEX(ฐาน!$A$4:$G$9,MATCH(I539,ฐาน!$A$4:$A$9,0),4)),"")</f>
        <v/>
      </c>
      <c r="P539" s="312">
        <f>IF(M539&lt;&gt;ฐาน!$M$45,IF(L539&lt;&gt;"",($L539*$N539/100),0),0)</f>
        <v>0</v>
      </c>
      <c r="Q539" s="311">
        <f>IF(M539&lt;&gt;ฐาน!$M$45,IF(L539&lt;&gt;"",ROUNDUP(($L539*$N539/100),-1),0),0)</f>
        <v>0</v>
      </c>
      <c r="R539" s="311">
        <f t="shared" si="16"/>
        <v>0</v>
      </c>
      <c r="S539" s="313">
        <f t="shared" si="17"/>
        <v>0</v>
      </c>
      <c r="T539" s="314">
        <f>IF(M539&lt;&gt;ฐาน!$M$45,IF(S539&lt;&gt;"",S539+R539,0),0)</f>
        <v>0</v>
      </c>
      <c r="U539" s="311">
        <f>IF(M539&lt;&gt;ฐาน!$M$45,IF(S539=0,J539+T539,O539),J539)</f>
        <v>0</v>
      </c>
      <c r="V539" s="98"/>
    </row>
    <row r="540" spans="1:22" x14ac:dyDescent="0.35">
      <c r="A540" s="93">
        <v>532</v>
      </c>
      <c r="B540" s="84"/>
      <c r="C540" s="85"/>
      <c r="D540" s="91"/>
      <c r="E540" s="89"/>
      <c r="F540" s="88"/>
      <c r="G540" s="91"/>
      <c r="H540" s="91"/>
      <c r="I540" s="88"/>
      <c r="J540" s="94"/>
      <c r="K540" s="212"/>
      <c r="L540" s="308" t="str">
        <f>IF(K540&lt;&gt;"",INDEX(ฐาน!$J$4:$M$44,MATCH(INT(K540),ฐาน!$J$4:$J$44,0),2),"")</f>
        <v/>
      </c>
      <c r="M540" s="309" t="str">
        <f>IF(L540&lt;&gt;"",INDEX(ฐาน!$J$4:$M$45,MATCH(L540,ฐาน!$K$4:$K$45,0),4),"")</f>
        <v/>
      </c>
      <c r="N540" s="310" t="str">
        <f>IF(I540&lt;&gt;"",INDEX(ฐาน!$A$4:$F$9,MATCH(I540,ฐาน!$A$4:$A$9,0),IF(J540&gt;=INDEX(ฐาน!$A$4:$F$9,MATCH(I540,ฐาน!$A$4:$A$9,0),3),6,5)),"")</f>
        <v/>
      </c>
      <c r="O540" s="311" t="str">
        <f>IF(I540&lt;&gt;"",IF(J540&gt;=INDEX(ฐาน!$A$4:$G$9,MATCH(I540,ฐาน!$A$4:$A$9,0),4),INDEX(ฐาน!$A$4:$G$9,MATCH(I540,ฐาน!$A$4:$A$9,0),7),INDEX(ฐาน!$A$4:$G$9,MATCH(I540,ฐาน!$A$4:$A$9,0),4)),"")</f>
        <v/>
      </c>
      <c r="P540" s="312">
        <f>IF(M540&lt;&gt;ฐาน!$M$45,IF(L540&lt;&gt;"",($L540*$N540/100),0),0)</f>
        <v>0</v>
      </c>
      <c r="Q540" s="311">
        <f>IF(M540&lt;&gt;ฐาน!$M$45,IF(L540&lt;&gt;"",ROUNDUP(($L540*$N540/100),-1),0),0)</f>
        <v>0</v>
      </c>
      <c r="R540" s="311">
        <f t="shared" si="16"/>
        <v>0</v>
      </c>
      <c r="S540" s="313">
        <f t="shared" si="17"/>
        <v>0</v>
      </c>
      <c r="T540" s="314">
        <f>IF(M540&lt;&gt;ฐาน!$M$45,IF(S540&lt;&gt;"",S540+R540,0),0)</f>
        <v>0</v>
      </c>
      <c r="U540" s="311">
        <f>IF(M540&lt;&gt;ฐาน!$M$45,IF(S540=0,J540+T540,O540),J540)</f>
        <v>0</v>
      </c>
      <c r="V540" s="98"/>
    </row>
    <row r="541" spans="1:22" x14ac:dyDescent="0.35">
      <c r="A541" s="93">
        <v>533</v>
      </c>
      <c r="B541" s="84"/>
      <c r="C541" s="85"/>
      <c r="D541" s="91"/>
      <c r="E541" s="89"/>
      <c r="F541" s="88"/>
      <c r="G541" s="91"/>
      <c r="H541" s="91"/>
      <c r="I541" s="88"/>
      <c r="J541" s="92"/>
      <c r="K541" s="212"/>
      <c r="L541" s="308" t="str">
        <f>IF(K541&lt;&gt;"",INDEX(ฐาน!$J$4:$M$44,MATCH(INT(K541),ฐาน!$J$4:$J$44,0),2),"")</f>
        <v/>
      </c>
      <c r="M541" s="309" t="str">
        <f>IF(L541&lt;&gt;"",INDEX(ฐาน!$J$4:$M$45,MATCH(L541,ฐาน!$K$4:$K$45,0),4),"")</f>
        <v/>
      </c>
      <c r="N541" s="310" t="str">
        <f>IF(I541&lt;&gt;"",INDEX(ฐาน!$A$4:$F$9,MATCH(I541,ฐาน!$A$4:$A$9,0),IF(J541&gt;=INDEX(ฐาน!$A$4:$F$9,MATCH(I541,ฐาน!$A$4:$A$9,0),3),6,5)),"")</f>
        <v/>
      </c>
      <c r="O541" s="311" t="str">
        <f>IF(I541&lt;&gt;"",IF(J541&gt;=INDEX(ฐาน!$A$4:$G$9,MATCH(I541,ฐาน!$A$4:$A$9,0),4),INDEX(ฐาน!$A$4:$G$9,MATCH(I541,ฐาน!$A$4:$A$9,0),7),INDEX(ฐาน!$A$4:$G$9,MATCH(I541,ฐาน!$A$4:$A$9,0),4)),"")</f>
        <v/>
      </c>
      <c r="P541" s="312">
        <f>IF(M541&lt;&gt;ฐาน!$M$45,IF(L541&lt;&gt;"",($L541*$N541/100),0),0)</f>
        <v>0</v>
      </c>
      <c r="Q541" s="311">
        <f>IF(M541&lt;&gt;ฐาน!$M$45,IF(L541&lt;&gt;"",ROUNDUP(($L541*$N541/100),-1),0),0)</f>
        <v>0</v>
      </c>
      <c r="R541" s="311">
        <f t="shared" si="16"/>
        <v>0</v>
      </c>
      <c r="S541" s="313">
        <f t="shared" si="17"/>
        <v>0</v>
      </c>
      <c r="T541" s="314">
        <f>IF(M541&lt;&gt;ฐาน!$M$45,IF(S541&lt;&gt;"",S541+R541,0),0)</f>
        <v>0</v>
      </c>
      <c r="U541" s="311">
        <f>IF(M541&lt;&gt;ฐาน!$M$45,IF(S541=0,J541+T541,O541),J541)</f>
        <v>0</v>
      </c>
      <c r="V541" s="98"/>
    </row>
    <row r="542" spans="1:22" x14ac:dyDescent="0.35">
      <c r="A542" s="93">
        <v>534</v>
      </c>
      <c r="B542" s="84"/>
      <c r="C542" s="85"/>
      <c r="D542" s="91"/>
      <c r="E542" s="89"/>
      <c r="F542" s="88"/>
      <c r="G542" s="91"/>
      <c r="H542" s="91"/>
      <c r="I542" s="88"/>
      <c r="J542" s="94"/>
      <c r="K542" s="212"/>
      <c r="L542" s="308" t="str">
        <f>IF(K542&lt;&gt;"",INDEX(ฐาน!$J$4:$M$44,MATCH(INT(K542),ฐาน!$J$4:$J$44,0),2),"")</f>
        <v/>
      </c>
      <c r="M542" s="309" t="str">
        <f>IF(L542&lt;&gt;"",INDEX(ฐาน!$J$4:$M$45,MATCH(L542,ฐาน!$K$4:$K$45,0),4),"")</f>
        <v/>
      </c>
      <c r="N542" s="310" t="str">
        <f>IF(I542&lt;&gt;"",INDEX(ฐาน!$A$4:$F$9,MATCH(I542,ฐาน!$A$4:$A$9,0),IF(J542&gt;=INDEX(ฐาน!$A$4:$F$9,MATCH(I542,ฐาน!$A$4:$A$9,0),3),6,5)),"")</f>
        <v/>
      </c>
      <c r="O542" s="311" t="str">
        <f>IF(I542&lt;&gt;"",IF(J542&gt;=INDEX(ฐาน!$A$4:$G$9,MATCH(I542,ฐาน!$A$4:$A$9,0),4),INDEX(ฐาน!$A$4:$G$9,MATCH(I542,ฐาน!$A$4:$A$9,0),7),INDEX(ฐาน!$A$4:$G$9,MATCH(I542,ฐาน!$A$4:$A$9,0),4)),"")</f>
        <v/>
      </c>
      <c r="P542" s="312">
        <f>IF(M542&lt;&gt;ฐาน!$M$45,IF(L542&lt;&gt;"",($L542*$N542/100),0),0)</f>
        <v>0</v>
      </c>
      <c r="Q542" s="311">
        <f>IF(M542&lt;&gt;ฐาน!$M$45,IF(L542&lt;&gt;"",ROUNDUP(($L542*$N542/100),-1),0),0)</f>
        <v>0</v>
      </c>
      <c r="R542" s="311">
        <f t="shared" si="16"/>
        <v>0</v>
      </c>
      <c r="S542" s="313">
        <f t="shared" si="17"/>
        <v>0</v>
      </c>
      <c r="T542" s="314">
        <f>IF(M542&lt;&gt;ฐาน!$M$45,IF(S542&lt;&gt;"",S542+R542,0),0)</f>
        <v>0</v>
      </c>
      <c r="U542" s="311">
        <f>IF(M542&lt;&gt;ฐาน!$M$45,IF(S542=0,J542+T542,O542),J542)</f>
        <v>0</v>
      </c>
      <c r="V542" s="98"/>
    </row>
    <row r="543" spans="1:22" x14ac:dyDescent="0.35">
      <c r="A543" s="93">
        <v>535</v>
      </c>
      <c r="B543" s="84"/>
      <c r="C543" s="85"/>
      <c r="D543" s="91"/>
      <c r="E543" s="89"/>
      <c r="F543" s="88"/>
      <c r="G543" s="91"/>
      <c r="H543" s="91"/>
      <c r="I543" s="88"/>
      <c r="J543" s="92"/>
      <c r="K543" s="212"/>
      <c r="L543" s="308" t="str">
        <f>IF(K543&lt;&gt;"",INDEX(ฐาน!$J$4:$M$44,MATCH(INT(K543),ฐาน!$J$4:$J$44,0),2),"")</f>
        <v/>
      </c>
      <c r="M543" s="309" t="str">
        <f>IF(L543&lt;&gt;"",INDEX(ฐาน!$J$4:$M$45,MATCH(L543,ฐาน!$K$4:$K$45,0),4),"")</f>
        <v/>
      </c>
      <c r="N543" s="310" t="str">
        <f>IF(I543&lt;&gt;"",INDEX(ฐาน!$A$4:$F$9,MATCH(I543,ฐาน!$A$4:$A$9,0),IF(J543&gt;=INDEX(ฐาน!$A$4:$F$9,MATCH(I543,ฐาน!$A$4:$A$9,0),3),6,5)),"")</f>
        <v/>
      </c>
      <c r="O543" s="311" t="str">
        <f>IF(I543&lt;&gt;"",IF(J543&gt;=INDEX(ฐาน!$A$4:$G$9,MATCH(I543,ฐาน!$A$4:$A$9,0),4),INDEX(ฐาน!$A$4:$G$9,MATCH(I543,ฐาน!$A$4:$A$9,0),7),INDEX(ฐาน!$A$4:$G$9,MATCH(I543,ฐาน!$A$4:$A$9,0),4)),"")</f>
        <v/>
      </c>
      <c r="P543" s="312">
        <f>IF(M543&lt;&gt;ฐาน!$M$45,IF(L543&lt;&gt;"",($L543*$N543/100),0),0)</f>
        <v>0</v>
      </c>
      <c r="Q543" s="311">
        <f>IF(M543&lt;&gt;ฐาน!$M$45,IF(L543&lt;&gt;"",ROUNDUP(($L543*$N543/100),-1),0),0)</f>
        <v>0</v>
      </c>
      <c r="R543" s="311">
        <f t="shared" si="16"/>
        <v>0</v>
      </c>
      <c r="S543" s="313">
        <f t="shared" si="17"/>
        <v>0</v>
      </c>
      <c r="T543" s="314">
        <f>IF(M543&lt;&gt;ฐาน!$M$45,IF(S543&lt;&gt;"",S543+R543,0),0)</f>
        <v>0</v>
      </c>
      <c r="U543" s="311">
        <f>IF(M543&lt;&gt;ฐาน!$M$45,IF(S543=0,J543+T543,O543),J543)</f>
        <v>0</v>
      </c>
      <c r="V543" s="98"/>
    </row>
    <row r="544" spans="1:22" x14ac:dyDescent="0.35">
      <c r="A544" s="93">
        <v>536</v>
      </c>
      <c r="B544" s="84"/>
      <c r="C544" s="85"/>
      <c r="D544" s="91"/>
      <c r="E544" s="89"/>
      <c r="F544" s="88"/>
      <c r="G544" s="91"/>
      <c r="H544" s="91"/>
      <c r="I544" s="88"/>
      <c r="J544" s="92"/>
      <c r="K544" s="212"/>
      <c r="L544" s="308" t="str">
        <f>IF(K544&lt;&gt;"",INDEX(ฐาน!$J$4:$M$44,MATCH(INT(K544),ฐาน!$J$4:$J$44,0),2),"")</f>
        <v/>
      </c>
      <c r="M544" s="309" t="str">
        <f>IF(L544&lt;&gt;"",INDEX(ฐาน!$J$4:$M$45,MATCH(L544,ฐาน!$K$4:$K$45,0),4),"")</f>
        <v/>
      </c>
      <c r="N544" s="310" t="str">
        <f>IF(I544&lt;&gt;"",INDEX(ฐาน!$A$4:$F$9,MATCH(I544,ฐาน!$A$4:$A$9,0),IF(J544&gt;=INDEX(ฐาน!$A$4:$F$9,MATCH(I544,ฐาน!$A$4:$A$9,0),3),6,5)),"")</f>
        <v/>
      </c>
      <c r="O544" s="311" t="str">
        <f>IF(I544&lt;&gt;"",IF(J544&gt;=INDEX(ฐาน!$A$4:$G$9,MATCH(I544,ฐาน!$A$4:$A$9,0),4),INDEX(ฐาน!$A$4:$G$9,MATCH(I544,ฐาน!$A$4:$A$9,0),7),INDEX(ฐาน!$A$4:$G$9,MATCH(I544,ฐาน!$A$4:$A$9,0),4)),"")</f>
        <v/>
      </c>
      <c r="P544" s="312">
        <f>IF(M544&lt;&gt;ฐาน!$M$45,IF(L544&lt;&gt;"",($L544*$N544/100),0),0)</f>
        <v>0</v>
      </c>
      <c r="Q544" s="311">
        <f>IF(M544&lt;&gt;ฐาน!$M$45,IF(L544&lt;&gt;"",ROUNDUP(($L544*$N544/100),-1),0),0)</f>
        <v>0</v>
      </c>
      <c r="R544" s="311">
        <f t="shared" si="16"/>
        <v>0</v>
      </c>
      <c r="S544" s="313">
        <f t="shared" si="17"/>
        <v>0</v>
      </c>
      <c r="T544" s="314">
        <f>IF(M544&lt;&gt;ฐาน!$M$45,IF(S544&lt;&gt;"",S544+R544,0),0)</f>
        <v>0</v>
      </c>
      <c r="U544" s="311">
        <f>IF(M544&lt;&gt;ฐาน!$M$45,IF(S544=0,J544+T544,O544),J544)</f>
        <v>0</v>
      </c>
      <c r="V544" s="98"/>
    </row>
    <row r="545" spans="1:22" x14ac:dyDescent="0.35">
      <c r="A545" s="93">
        <v>537</v>
      </c>
      <c r="B545" s="84"/>
      <c r="C545" s="85"/>
      <c r="D545" s="91"/>
      <c r="E545" s="89"/>
      <c r="F545" s="88"/>
      <c r="G545" s="91"/>
      <c r="H545" s="91"/>
      <c r="I545" s="88"/>
      <c r="J545" s="94"/>
      <c r="K545" s="212"/>
      <c r="L545" s="308" t="str">
        <f>IF(K545&lt;&gt;"",INDEX(ฐาน!$J$4:$M$44,MATCH(INT(K545),ฐาน!$J$4:$J$44,0),2),"")</f>
        <v/>
      </c>
      <c r="M545" s="309" t="str">
        <f>IF(L545&lt;&gt;"",INDEX(ฐาน!$J$4:$M$45,MATCH(L545,ฐาน!$K$4:$K$45,0),4),"")</f>
        <v/>
      </c>
      <c r="N545" s="310" t="str">
        <f>IF(I545&lt;&gt;"",INDEX(ฐาน!$A$4:$F$9,MATCH(I545,ฐาน!$A$4:$A$9,0),IF(J545&gt;=INDEX(ฐาน!$A$4:$F$9,MATCH(I545,ฐาน!$A$4:$A$9,0),3),6,5)),"")</f>
        <v/>
      </c>
      <c r="O545" s="311" t="str">
        <f>IF(I545&lt;&gt;"",IF(J545&gt;=INDEX(ฐาน!$A$4:$G$9,MATCH(I545,ฐาน!$A$4:$A$9,0),4),INDEX(ฐาน!$A$4:$G$9,MATCH(I545,ฐาน!$A$4:$A$9,0),7),INDEX(ฐาน!$A$4:$G$9,MATCH(I545,ฐาน!$A$4:$A$9,0),4)),"")</f>
        <v/>
      </c>
      <c r="P545" s="312">
        <f>IF(M545&lt;&gt;ฐาน!$M$45,IF(L545&lt;&gt;"",($L545*$N545/100),0),0)</f>
        <v>0</v>
      </c>
      <c r="Q545" s="311">
        <f>IF(M545&lt;&gt;ฐาน!$M$45,IF(L545&lt;&gt;"",ROUNDUP(($L545*$N545/100),-1),0),0)</f>
        <v>0</v>
      </c>
      <c r="R545" s="311">
        <f t="shared" si="16"/>
        <v>0</v>
      </c>
      <c r="S545" s="313">
        <f t="shared" si="17"/>
        <v>0</v>
      </c>
      <c r="T545" s="314">
        <f>IF(M545&lt;&gt;ฐาน!$M$45,IF(S545&lt;&gt;"",S545+R545,0),0)</f>
        <v>0</v>
      </c>
      <c r="U545" s="311">
        <f>IF(M545&lt;&gt;ฐาน!$M$45,IF(S545=0,J545+T545,O545),J545)</f>
        <v>0</v>
      </c>
      <c r="V545" s="98"/>
    </row>
    <row r="546" spans="1:22" x14ac:dyDescent="0.35">
      <c r="A546" s="93">
        <v>538</v>
      </c>
      <c r="B546" s="84"/>
      <c r="C546" s="85"/>
      <c r="D546" s="91"/>
      <c r="E546" s="89"/>
      <c r="F546" s="88"/>
      <c r="G546" s="91"/>
      <c r="H546" s="91"/>
      <c r="I546" s="88"/>
      <c r="J546" s="94"/>
      <c r="K546" s="212"/>
      <c r="L546" s="308" t="str">
        <f>IF(K546&lt;&gt;"",INDEX(ฐาน!$J$4:$M$44,MATCH(INT(K546),ฐาน!$J$4:$J$44,0),2),"")</f>
        <v/>
      </c>
      <c r="M546" s="309" t="str">
        <f>IF(L546&lt;&gt;"",INDEX(ฐาน!$J$4:$M$45,MATCH(L546,ฐาน!$K$4:$K$45,0),4),"")</f>
        <v/>
      </c>
      <c r="N546" s="310" t="str">
        <f>IF(I546&lt;&gt;"",INDEX(ฐาน!$A$4:$F$9,MATCH(I546,ฐาน!$A$4:$A$9,0),IF(J546&gt;=INDEX(ฐาน!$A$4:$F$9,MATCH(I546,ฐาน!$A$4:$A$9,0),3),6,5)),"")</f>
        <v/>
      </c>
      <c r="O546" s="311" t="str">
        <f>IF(I546&lt;&gt;"",IF(J546&gt;=INDEX(ฐาน!$A$4:$G$9,MATCH(I546,ฐาน!$A$4:$A$9,0),4),INDEX(ฐาน!$A$4:$G$9,MATCH(I546,ฐาน!$A$4:$A$9,0),7),INDEX(ฐาน!$A$4:$G$9,MATCH(I546,ฐาน!$A$4:$A$9,0),4)),"")</f>
        <v/>
      </c>
      <c r="P546" s="312">
        <f>IF(M546&lt;&gt;ฐาน!$M$45,IF(L546&lt;&gt;"",($L546*$N546/100),0),0)</f>
        <v>0</v>
      </c>
      <c r="Q546" s="311">
        <f>IF(M546&lt;&gt;ฐาน!$M$45,IF(L546&lt;&gt;"",ROUNDUP(($L546*$N546/100),-1),0),0)</f>
        <v>0</v>
      </c>
      <c r="R546" s="311">
        <f t="shared" si="16"/>
        <v>0</v>
      </c>
      <c r="S546" s="313">
        <f t="shared" si="17"/>
        <v>0</v>
      </c>
      <c r="T546" s="314">
        <f>IF(M546&lt;&gt;ฐาน!$M$45,IF(S546&lt;&gt;"",S546+R546,0),0)</f>
        <v>0</v>
      </c>
      <c r="U546" s="311">
        <f>IF(M546&lt;&gt;ฐาน!$M$45,IF(S546=0,J546+T546,O546),J546)</f>
        <v>0</v>
      </c>
      <c r="V546" s="98"/>
    </row>
    <row r="547" spans="1:22" x14ac:dyDescent="0.35">
      <c r="A547" s="93">
        <v>539</v>
      </c>
      <c r="B547" s="84"/>
      <c r="C547" s="85"/>
      <c r="D547" s="91"/>
      <c r="E547" s="89"/>
      <c r="F547" s="88"/>
      <c r="G547" s="91"/>
      <c r="H547" s="91"/>
      <c r="I547" s="88"/>
      <c r="J547" s="94"/>
      <c r="K547" s="212"/>
      <c r="L547" s="308" t="str">
        <f>IF(K547&lt;&gt;"",INDEX(ฐาน!$J$4:$M$44,MATCH(INT(K547),ฐาน!$J$4:$J$44,0),2),"")</f>
        <v/>
      </c>
      <c r="M547" s="309" t="str">
        <f>IF(L547&lt;&gt;"",INDEX(ฐาน!$J$4:$M$45,MATCH(L547,ฐาน!$K$4:$K$45,0),4),"")</f>
        <v/>
      </c>
      <c r="N547" s="310" t="str">
        <f>IF(I547&lt;&gt;"",INDEX(ฐาน!$A$4:$F$9,MATCH(I547,ฐาน!$A$4:$A$9,0),IF(J547&gt;=INDEX(ฐาน!$A$4:$F$9,MATCH(I547,ฐาน!$A$4:$A$9,0),3),6,5)),"")</f>
        <v/>
      </c>
      <c r="O547" s="311" t="str">
        <f>IF(I547&lt;&gt;"",IF(J547&gt;=INDEX(ฐาน!$A$4:$G$9,MATCH(I547,ฐาน!$A$4:$A$9,0),4),INDEX(ฐาน!$A$4:$G$9,MATCH(I547,ฐาน!$A$4:$A$9,0),7),INDEX(ฐาน!$A$4:$G$9,MATCH(I547,ฐาน!$A$4:$A$9,0),4)),"")</f>
        <v/>
      </c>
      <c r="P547" s="312">
        <f>IF(M547&lt;&gt;ฐาน!$M$45,IF(L547&lt;&gt;"",($L547*$N547/100),0),0)</f>
        <v>0</v>
      </c>
      <c r="Q547" s="311">
        <f>IF(M547&lt;&gt;ฐาน!$M$45,IF(L547&lt;&gt;"",ROUNDUP(($L547*$N547/100),-1),0),0)</f>
        <v>0</v>
      </c>
      <c r="R547" s="311">
        <f t="shared" si="16"/>
        <v>0</v>
      </c>
      <c r="S547" s="313">
        <f t="shared" si="17"/>
        <v>0</v>
      </c>
      <c r="T547" s="314">
        <f>IF(M547&lt;&gt;ฐาน!$M$45,IF(S547&lt;&gt;"",S547+R547,0),0)</f>
        <v>0</v>
      </c>
      <c r="U547" s="311">
        <f>IF(M547&lt;&gt;ฐาน!$M$45,IF(S547=0,J547+T547,O547),J547)</f>
        <v>0</v>
      </c>
      <c r="V547" s="98"/>
    </row>
    <row r="548" spans="1:22" x14ac:dyDescent="0.35">
      <c r="A548" s="93">
        <v>540</v>
      </c>
      <c r="B548" s="84"/>
      <c r="C548" s="85"/>
      <c r="D548" s="91"/>
      <c r="E548" s="89"/>
      <c r="F548" s="88"/>
      <c r="G548" s="91"/>
      <c r="H548" s="91"/>
      <c r="I548" s="88"/>
      <c r="J548" s="94"/>
      <c r="K548" s="212"/>
      <c r="L548" s="308" t="str">
        <f>IF(K548&lt;&gt;"",INDEX(ฐาน!$J$4:$M$44,MATCH(INT(K548),ฐาน!$J$4:$J$44,0),2),"")</f>
        <v/>
      </c>
      <c r="M548" s="309" t="str">
        <f>IF(L548&lt;&gt;"",INDEX(ฐาน!$J$4:$M$45,MATCH(L548,ฐาน!$K$4:$K$45,0),4),"")</f>
        <v/>
      </c>
      <c r="N548" s="310" t="str">
        <f>IF(I548&lt;&gt;"",INDEX(ฐาน!$A$4:$F$9,MATCH(I548,ฐาน!$A$4:$A$9,0),IF(J548&gt;=INDEX(ฐาน!$A$4:$F$9,MATCH(I548,ฐาน!$A$4:$A$9,0),3),6,5)),"")</f>
        <v/>
      </c>
      <c r="O548" s="311" t="str">
        <f>IF(I548&lt;&gt;"",IF(J548&gt;=INDEX(ฐาน!$A$4:$G$9,MATCH(I548,ฐาน!$A$4:$A$9,0),4),INDEX(ฐาน!$A$4:$G$9,MATCH(I548,ฐาน!$A$4:$A$9,0),7),INDEX(ฐาน!$A$4:$G$9,MATCH(I548,ฐาน!$A$4:$A$9,0),4)),"")</f>
        <v/>
      </c>
      <c r="P548" s="312">
        <f>IF(M548&lt;&gt;ฐาน!$M$45,IF(L548&lt;&gt;"",($L548*$N548/100),0),0)</f>
        <v>0</v>
      </c>
      <c r="Q548" s="311">
        <f>IF(M548&lt;&gt;ฐาน!$M$45,IF(L548&lt;&gt;"",ROUNDUP(($L548*$N548/100),-1),0),0)</f>
        <v>0</v>
      </c>
      <c r="R548" s="311">
        <f t="shared" si="16"/>
        <v>0</v>
      </c>
      <c r="S548" s="313">
        <f t="shared" si="17"/>
        <v>0</v>
      </c>
      <c r="T548" s="314">
        <f>IF(M548&lt;&gt;ฐาน!$M$45,IF(S548&lt;&gt;"",S548+R548,0),0)</f>
        <v>0</v>
      </c>
      <c r="U548" s="311">
        <f>IF(M548&lt;&gt;ฐาน!$M$45,IF(S548=0,J548+T548,O548),J548)</f>
        <v>0</v>
      </c>
      <c r="V548" s="98"/>
    </row>
    <row r="549" spans="1:22" x14ac:dyDescent="0.35">
      <c r="A549" s="93">
        <v>541</v>
      </c>
      <c r="B549" s="84"/>
      <c r="C549" s="85"/>
      <c r="D549" s="91"/>
      <c r="E549" s="89"/>
      <c r="F549" s="88"/>
      <c r="G549" s="91"/>
      <c r="H549" s="91"/>
      <c r="I549" s="88"/>
      <c r="J549" s="94"/>
      <c r="K549" s="212"/>
      <c r="L549" s="308" t="str">
        <f>IF(K549&lt;&gt;"",INDEX(ฐาน!$J$4:$M$44,MATCH(INT(K549),ฐาน!$J$4:$J$44,0),2),"")</f>
        <v/>
      </c>
      <c r="M549" s="309" t="str">
        <f>IF(L549&lt;&gt;"",INDEX(ฐาน!$J$4:$M$45,MATCH(L549,ฐาน!$K$4:$K$45,0),4),"")</f>
        <v/>
      </c>
      <c r="N549" s="310" t="str">
        <f>IF(I549&lt;&gt;"",INDEX(ฐาน!$A$4:$F$9,MATCH(I549,ฐาน!$A$4:$A$9,0),IF(J549&gt;=INDEX(ฐาน!$A$4:$F$9,MATCH(I549,ฐาน!$A$4:$A$9,0),3),6,5)),"")</f>
        <v/>
      </c>
      <c r="O549" s="311" t="str">
        <f>IF(I549&lt;&gt;"",IF(J549&gt;=INDEX(ฐาน!$A$4:$G$9,MATCH(I549,ฐาน!$A$4:$A$9,0),4),INDEX(ฐาน!$A$4:$G$9,MATCH(I549,ฐาน!$A$4:$A$9,0),7),INDEX(ฐาน!$A$4:$G$9,MATCH(I549,ฐาน!$A$4:$A$9,0),4)),"")</f>
        <v/>
      </c>
      <c r="P549" s="312">
        <f>IF(M549&lt;&gt;ฐาน!$M$45,IF(L549&lt;&gt;"",($L549*$N549/100),0),0)</f>
        <v>0</v>
      </c>
      <c r="Q549" s="311">
        <f>IF(M549&lt;&gt;ฐาน!$M$45,IF(L549&lt;&gt;"",ROUNDUP(($L549*$N549/100),-1),0),0)</f>
        <v>0</v>
      </c>
      <c r="R549" s="311">
        <f t="shared" si="16"/>
        <v>0</v>
      </c>
      <c r="S549" s="313">
        <f t="shared" si="17"/>
        <v>0</v>
      </c>
      <c r="T549" s="314">
        <f>IF(M549&lt;&gt;ฐาน!$M$45,IF(S549&lt;&gt;"",S549+R549,0),0)</f>
        <v>0</v>
      </c>
      <c r="U549" s="311">
        <f>IF(M549&lt;&gt;ฐาน!$M$45,IF(S549=0,J549+T549,O549),J549)</f>
        <v>0</v>
      </c>
      <c r="V549" s="98"/>
    </row>
    <row r="550" spans="1:22" x14ac:dyDescent="0.35">
      <c r="A550" s="93">
        <v>542</v>
      </c>
      <c r="B550" s="84"/>
      <c r="C550" s="85"/>
      <c r="D550" s="91"/>
      <c r="E550" s="89"/>
      <c r="F550" s="88"/>
      <c r="G550" s="91"/>
      <c r="H550" s="91"/>
      <c r="I550" s="88"/>
      <c r="J550" s="92"/>
      <c r="K550" s="212"/>
      <c r="L550" s="308" t="str">
        <f>IF(K550&lt;&gt;"",INDEX(ฐาน!$J$4:$M$44,MATCH(INT(K550),ฐาน!$J$4:$J$44,0),2),"")</f>
        <v/>
      </c>
      <c r="M550" s="309" t="str">
        <f>IF(L550&lt;&gt;"",INDEX(ฐาน!$J$4:$M$45,MATCH(L550,ฐาน!$K$4:$K$45,0),4),"")</f>
        <v/>
      </c>
      <c r="N550" s="310" t="str">
        <f>IF(I550&lt;&gt;"",INDEX(ฐาน!$A$4:$F$9,MATCH(I550,ฐาน!$A$4:$A$9,0),IF(J550&gt;=INDEX(ฐาน!$A$4:$F$9,MATCH(I550,ฐาน!$A$4:$A$9,0),3),6,5)),"")</f>
        <v/>
      </c>
      <c r="O550" s="311" t="str">
        <f>IF(I550&lt;&gt;"",IF(J550&gt;=INDEX(ฐาน!$A$4:$G$9,MATCH(I550,ฐาน!$A$4:$A$9,0),4),INDEX(ฐาน!$A$4:$G$9,MATCH(I550,ฐาน!$A$4:$A$9,0),7),INDEX(ฐาน!$A$4:$G$9,MATCH(I550,ฐาน!$A$4:$A$9,0),4)),"")</f>
        <v/>
      </c>
      <c r="P550" s="312">
        <f>IF(M550&lt;&gt;ฐาน!$M$45,IF(L550&lt;&gt;"",($L550*$N550/100),0),0)</f>
        <v>0</v>
      </c>
      <c r="Q550" s="311">
        <f>IF(M550&lt;&gt;ฐาน!$M$45,IF(L550&lt;&gt;"",ROUNDUP(($L550*$N550/100),-1),0),0)</f>
        <v>0</v>
      </c>
      <c r="R550" s="311">
        <f t="shared" si="16"/>
        <v>0</v>
      </c>
      <c r="S550" s="313">
        <f t="shared" si="17"/>
        <v>0</v>
      </c>
      <c r="T550" s="314">
        <f>IF(M550&lt;&gt;ฐาน!$M$45,IF(S550&lt;&gt;"",S550+R550,0),0)</f>
        <v>0</v>
      </c>
      <c r="U550" s="311">
        <f>IF(M550&lt;&gt;ฐาน!$M$45,IF(S550=0,J550+T550,O550),J550)</f>
        <v>0</v>
      </c>
      <c r="V550" s="98"/>
    </row>
    <row r="551" spans="1:22" x14ac:dyDescent="0.35">
      <c r="A551" s="93">
        <v>543</v>
      </c>
      <c r="B551" s="97"/>
      <c r="C551" s="85"/>
      <c r="D551" s="91"/>
      <c r="E551" s="89"/>
      <c r="F551" s="88"/>
      <c r="G551" s="91"/>
      <c r="H551" s="91"/>
      <c r="I551" s="88"/>
      <c r="J551" s="92"/>
      <c r="K551" s="212"/>
      <c r="L551" s="308" t="str">
        <f>IF(K551&lt;&gt;"",INDEX(ฐาน!$J$4:$M$44,MATCH(INT(K551),ฐาน!$J$4:$J$44,0),2),"")</f>
        <v/>
      </c>
      <c r="M551" s="309" t="str">
        <f>IF(L551&lt;&gt;"",INDEX(ฐาน!$J$4:$M$45,MATCH(L551,ฐาน!$K$4:$K$45,0),4),"")</f>
        <v/>
      </c>
      <c r="N551" s="310" t="str">
        <f>IF(I551&lt;&gt;"",INDEX(ฐาน!$A$4:$F$9,MATCH(I551,ฐาน!$A$4:$A$9,0),IF(J551&gt;=INDEX(ฐาน!$A$4:$F$9,MATCH(I551,ฐาน!$A$4:$A$9,0),3),6,5)),"")</f>
        <v/>
      </c>
      <c r="O551" s="311" t="str">
        <f>IF(I551&lt;&gt;"",IF(J551&gt;=INDEX(ฐาน!$A$4:$G$9,MATCH(I551,ฐาน!$A$4:$A$9,0),4),INDEX(ฐาน!$A$4:$G$9,MATCH(I551,ฐาน!$A$4:$A$9,0),7),INDEX(ฐาน!$A$4:$G$9,MATCH(I551,ฐาน!$A$4:$A$9,0),4)),"")</f>
        <v/>
      </c>
      <c r="P551" s="312">
        <f>IF(M551&lt;&gt;ฐาน!$M$45,IF(L551&lt;&gt;"",($L551*$N551/100),0),0)</f>
        <v>0</v>
      </c>
      <c r="Q551" s="311">
        <f>IF(M551&lt;&gt;ฐาน!$M$45,IF(L551&lt;&gt;"",ROUNDUP(($L551*$N551/100),-1),0),0)</f>
        <v>0</v>
      </c>
      <c r="R551" s="311">
        <f t="shared" si="16"/>
        <v>0</v>
      </c>
      <c r="S551" s="313">
        <f t="shared" si="17"/>
        <v>0</v>
      </c>
      <c r="T551" s="314">
        <f>IF(M551&lt;&gt;ฐาน!$M$45,IF(S551&lt;&gt;"",S551+R551,0),0)</f>
        <v>0</v>
      </c>
      <c r="U551" s="311">
        <f>IF(M551&lt;&gt;ฐาน!$M$45,IF(S551=0,J551+T551,O551),J551)</f>
        <v>0</v>
      </c>
      <c r="V551" s="98"/>
    </row>
    <row r="552" spans="1:22" x14ac:dyDescent="0.35">
      <c r="A552" s="93">
        <v>544</v>
      </c>
      <c r="B552" s="97"/>
      <c r="C552" s="98"/>
      <c r="D552" s="91"/>
      <c r="E552" s="89"/>
      <c r="F552" s="88"/>
      <c r="G552" s="91"/>
      <c r="H552" s="91"/>
      <c r="I552" s="88"/>
      <c r="J552" s="92"/>
      <c r="K552" s="212"/>
      <c r="L552" s="308" t="str">
        <f>IF(K552&lt;&gt;"",INDEX(ฐาน!$J$4:$M$44,MATCH(INT(K552),ฐาน!$J$4:$J$44,0),2),"")</f>
        <v/>
      </c>
      <c r="M552" s="309" t="str">
        <f>IF(L552&lt;&gt;"",INDEX(ฐาน!$J$4:$M$45,MATCH(L552,ฐาน!$K$4:$K$45,0),4),"")</f>
        <v/>
      </c>
      <c r="N552" s="310" t="str">
        <f>IF(I552&lt;&gt;"",INDEX(ฐาน!$A$4:$F$9,MATCH(I552,ฐาน!$A$4:$A$9,0),IF(J552&gt;=INDEX(ฐาน!$A$4:$F$9,MATCH(I552,ฐาน!$A$4:$A$9,0),3),6,5)),"")</f>
        <v/>
      </c>
      <c r="O552" s="311" t="str">
        <f>IF(I552&lt;&gt;"",IF(J552&gt;=INDEX(ฐาน!$A$4:$G$9,MATCH(I552,ฐาน!$A$4:$A$9,0),4),INDEX(ฐาน!$A$4:$G$9,MATCH(I552,ฐาน!$A$4:$A$9,0),7),INDEX(ฐาน!$A$4:$G$9,MATCH(I552,ฐาน!$A$4:$A$9,0),4)),"")</f>
        <v/>
      </c>
      <c r="P552" s="312">
        <f>IF(M552&lt;&gt;ฐาน!$M$45,IF(L552&lt;&gt;"",($L552*$N552/100),0),0)</f>
        <v>0</v>
      </c>
      <c r="Q552" s="311">
        <f>IF(M552&lt;&gt;ฐาน!$M$45,IF(L552&lt;&gt;"",ROUNDUP(($L552*$N552/100),-1),0),0)</f>
        <v>0</v>
      </c>
      <c r="R552" s="311">
        <f t="shared" si="16"/>
        <v>0</v>
      </c>
      <c r="S552" s="313">
        <f t="shared" si="17"/>
        <v>0</v>
      </c>
      <c r="T552" s="314">
        <f>IF(M552&lt;&gt;ฐาน!$M$45,IF(S552&lt;&gt;"",S552+R552,0),0)</f>
        <v>0</v>
      </c>
      <c r="U552" s="311">
        <f>IF(M552&lt;&gt;ฐาน!$M$45,IF(S552=0,J552+T552,O552),J552)</f>
        <v>0</v>
      </c>
      <c r="V552" s="98"/>
    </row>
    <row r="553" spans="1:22" x14ac:dyDescent="0.35">
      <c r="A553" s="93">
        <v>545</v>
      </c>
      <c r="B553" s="97"/>
      <c r="C553" s="85"/>
      <c r="D553" s="91"/>
      <c r="E553" s="89"/>
      <c r="F553" s="88"/>
      <c r="G553" s="91"/>
      <c r="H553" s="91"/>
      <c r="I553" s="88"/>
      <c r="J553" s="94"/>
      <c r="K553" s="212"/>
      <c r="L553" s="308" t="str">
        <f>IF(K553&lt;&gt;"",INDEX(ฐาน!$J$4:$M$44,MATCH(INT(K553),ฐาน!$J$4:$J$44,0),2),"")</f>
        <v/>
      </c>
      <c r="M553" s="309" t="str">
        <f>IF(L553&lt;&gt;"",INDEX(ฐาน!$J$4:$M$45,MATCH(L553,ฐาน!$K$4:$K$45,0),4),"")</f>
        <v/>
      </c>
      <c r="N553" s="310" t="str">
        <f>IF(I553&lt;&gt;"",INDEX(ฐาน!$A$4:$F$9,MATCH(I553,ฐาน!$A$4:$A$9,0),IF(J553&gt;=INDEX(ฐาน!$A$4:$F$9,MATCH(I553,ฐาน!$A$4:$A$9,0),3),6,5)),"")</f>
        <v/>
      </c>
      <c r="O553" s="311" t="str">
        <f>IF(I553&lt;&gt;"",IF(J553&gt;=INDEX(ฐาน!$A$4:$G$9,MATCH(I553,ฐาน!$A$4:$A$9,0),4),INDEX(ฐาน!$A$4:$G$9,MATCH(I553,ฐาน!$A$4:$A$9,0),7),INDEX(ฐาน!$A$4:$G$9,MATCH(I553,ฐาน!$A$4:$A$9,0),4)),"")</f>
        <v/>
      </c>
      <c r="P553" s="312">
        <f>IF(M553&lt;&gt;ฐาน!$M$45,IF(L553&lt;&gt;"",($L553*$N553/100),0),0)</f>
        <v>0</v>
      </c>
      <c r="Q553" s="311">
        <f>IF(M553&lt;&gt;ฐาน!$M$45,IF(L553&lt;&gt;"",ROUNDUP(($L553*$N553/100),-1),0),0)</f>
        <v>0</v>
      </c>
      <c r="R553" s="311">
        <f t="shared" si="16"/>
        <v>0</v>
      </c>
      <c r="S553" s="313">
        <f t="shared" si="17"/>
        <v>0</v>
      </c>
      <c r="T553" s="314">
        <f>IF(M553&lt;&gt;ฐาน!$M$45,IF(S553&lt;&gt;"",S553+R553,0),0)</f>
        <v>0</v>
      </c>
      <c r="U553" s="311">
        <f>IF(M553&lt;&gt;ฐาน!$M$45,IF(S553=0,J553+T553,O553),J553)</f>
        <v>0</v>
      </c>
      <c r="V553" s="98"/>
    </row>
    <row r="554" spans="1:22" x14ac:dyDescent="0.35">
      <c r="A554" s="93">
        <v>546</v>
      </c>
      <c r="B554" s="84"/>
      <c r="C554" s="96"/>
      <c r="D554" s="91"/>
      <c r="E554" s="89"/>
      <c r="F554" s="88"/>
      <c r="G554" s="91"/>
      <c r="H554" s="91"/>
      <c r="I554" s="88"/>
      <c r="J554" s="94"/>
      <c r="K554" s="212"/>
      <c r="L554" s="308" t="str">
        <f>IF(K554&lt;&gt;"",INDEX(ฐาน!$J$4:$M$44,MATCH(INT(K554),ฐาน!$J$4:$J$44,0),2),"")</f>
        <v/>
      </c>
      <c r="M554" s="309" t="str">
        <f>IF(L554&lt;&gt;"",INDEX(ฐาน!$J$4:$M$45,MATCH(L554,ฐาน!$K$4:$K$45,0),4),"")</f>
        <v/>
      </c>
      <c r="N554" s="310" t="str">
        <f>IF(I554&lt;&gt;"",INDEX(ฐาน!$A$4:$F$9,MATCH(I554,ฐาน!$A$4:$A$9,0),IF(J554&gt;=INDEX(ฐาน!$A$4:$F$9,MATCH(I554,ฐาน!$A$4:$A$9,0),3),6,5)),"")</f>
        <v/>
      </c>
      <c r="O554" s="311" t="str">
        <f>IF(I554&lt;&gt;"",IF(J554&gt;=INDEX(ฐาน!$A$4:$G$9,MATCH(I554,ฐาน!$A$4:$A$9,0),4),INDEX(ฐาน!$A$4:$G$9,MATCH(I554,ฐาน!$A$4:$A$9,0),7),INDEX(ฐาน!$A$4:$G$9,MATCH(I554,ฐาน!$A$4:$A$9,0),4)),"")</f>
        <v/>
      </c>
      <c r="P554" s="312">
        <f>IF(M554&lt;&gt;ฐาน!$M$45,IF(L554&lt;&gt;"",($L554*$N554/100),0),0)</f>
        <v>0</v>
      </c>
      <c r="Q554" s="311">
        <f>IF(M554&lt;&gt;ฐาน!$M$45,IF(L554&lt;&gt;"",ROUNDUP(($L554*$N554/100),-1),0),0)</f>
        <v>0</v>
      </c>
      <c r="R554" s="311">
        <f t="shared" si="16"/>
        <v>0</v>
      </c>
      <c r="S554" s="313">
        <f t="shared" si="17"/>
        <v>0</v>
      </c>
      <c r="T554" s="314">
        <f>IF(M554&lt;&gt;ฐาน!$M$45,IF(S554&lt;&gt;"",S554+R554,0),0)</f>
        <v>0</v>
      </c>
      <c r="U554" s="311">
        <f>IF(M554&lt;&gt;ฐาน!$M$45,IF(S554=0,J554+T554,O554),J554)</f>
        <v>0</v>
      </c>
      <c r="V554" s="98"/>
    </row>
    <row r="555" spans="1:22" x14ac:dyDescent="0.35">
      <c r="A555" s="93">
        <v>547</v>
      </c>
      <c r="B555" s="97"/>
      <c r="C555" s="85"/>
      <c r="D555" s="91"/>
      <c r="E555" s="89"/>
      <c r="F555" s="88"/>
      <c r="G555" s="91"/>
      <c r="H555" s="91"/>
      <c r="I555" s="88"/>
      <c r="J555" s="94"/>
      <c r="K555" s="212"/>
      <c r="L555" s="308" t="str">
        <f>IF(K555&lt;&gt;"",INDEX(ฐาน!$J$4:$M$44,MATCH(INT(K555),ฐาน!$J$4:$J$44,0),2),"")</f>
        <v/>
      </c>
      <c r="M555" s="309" t="str">
        <f>IF(L555&lt;&gt;"",INDEX(ฐาน!$J$4:$M$45,MATCH(L555,ฐาน!$K$4:$K$45,0),4),"")</f>
        <v/>
      </c>
      <c r="N555" s="310" t="str">
        <f>IF(I555&lt;&gt;"",INDEX(ฐาน!$A$4:$F$9,MATCH(I555,ฐาน!$A$4:$A$9,0),IF(J555&gt;=INDEX(ฐาน!$A$4:$F$9,MATCH(I555,ฐาน!$A$4:$A$9,0),3),6,5)),"")</f>
        <v/>
      </c>
      <c r="O555" s="311" t="str">
        <f>IF(I555&lt;&gt;"",IF(J555&gt;=INDEX(ฐาน!$A$4:$G$9,MATCH(I555,ฐาน!$A$4:$A$9,0),4),INDEX(ฐาน!$A$4:$G$9,MATCH(I555,ฐาน!$A$4:$A$9,0),7),INDEX(ฐาน!$A$4:$G$9,MATCH(I555,ฐาน!$A$4:$A$9,0),4)),"")</f>
        <v/>
      </c>
      <c r="P555" s="312">
        <f>IF(M555&lt;&gt;ฐาน!$M$45,IF(L555&lt;&gt;"",($L555*$N555/100),0),0)</f>
        <v>0</v>
      </c>
      <c r="Q555" s="311">
        <f>IF(M555&lt;&gt;ฐาน!$M$45,IF(L555&lt;&gt;"",ROUNDUP(($L555*$N555/100),-1),0),0)</f>
        <v>0</v>
      </c>
      <c r="R555" s="311">
        <f t="shared" si="16"/>
        <v>0</v>
      </c>
      <c r="S555" s="313">
        <f t="shared" si="17"/>
        <v>0</v>
      </c>
      <c r="T555" s="314">
        <f>IF(M555&lt;&gt;ฐาน!$M$45,IF(S555&lt;&gt;"",S555+R555,0),0)</f>
        <v>0</v>
      </c>
      <c r="U555" s="311">
        <f>IF(M555&lt;&gt;ฐาน!$M$45,IF(S555=0,J555+T555,O555),J555)</f>
        <v>0</v>
      </c>
      <c r="V555" s="98"/>
    </row>
    <row r="556" spans="1:22" x14ac:dyDescent="0.35">
      <c r="A556" s="93">
        <v>548</v>
      </c>
      <c r="B556" s="84"/>
      <c r="C556" s="85"/>
      <c r="D556" s="91"/>
      <c r="E556" s="89"/>
      <c r="F556" s="88"/>
      <c r="G556" s="95"/>
      <c r="H556" s="91"/>
      <c r="I556" s="88"/>
      <c r="J556" s="92"/>
      <c r="K556" s="212"/>
      <c r="L556" s="308" t="str">
        <f>IF(K556&lt;&gt;"",INDEX(ฐาน!$J$4:$M$44,MATCH(INT(K556),ฐาน!$J$4:$J$44,0),2),"")</f>
        <v/>
      </c>
      <c r="M556" s="309" t="str">
        <f>IF(L556&lt;&gt;"",INDEX(ฐาน!$J$4:$M$45,MATCH(L556,ฐาน!$K$4:$K$45,0),4),"")</f>
        <v/>
      </c>
      <c r="N556" s="310" t="str">
        <f>IF(I556&lt;&gt;"",INDEX(ฐาน!$A$4:$F$9,MATCH(I556,ฐาน!$A$4:$A$9,0),IF(J556&gt;=INDEX(ฐาน!$A$4:$F$9,MATCH(I556,ฐาน!$A$4:$A$9,0),3),6,5)),"")</f>
        <v/>
      </c>
      <c r="O556" s="311" t="str">
        <f>IF(I556&lt;&gt;"",IF(J556&gt;=INDEX(ฐาน!$A$4:$G$9,MATCH(I556,ฐาน!$A$4:$A$9,0),4),INDEX(ฐาน!$A$4:$G$9,MATCH(I556,ฐาน!$A$4:$A$9,0),7),INDEX(ฐาน!$A$4:$G$9,MATCH(I556,ฐาน!$A$4:$A$9,0),4)),"")</f>
        <v/>
      </c>
      <c r="P556" s="312">
        <f>IF(M556&lt;&gt;ฐาน!$M$45,IF(L556&lt;&gt;"",($L556*$N556/100),0),0)</f>
        <v>0</v>
      </c>
      <c r="Q556" s="311">
        <f>IF(M556&lt;&gt;ฐาน!$M$45,IF(L556&lt;&gt;"",ROUNDUP(($L556*$N556/100),-1),0),0)</f>
        <v>0</v>
      </c>
      <c r="R556" s="311">
        <f t="shared" si="16"/>
        <v>0</v>
      </c>
      <c r="S556" s="313">
        <f t="shared" si="17"/>
        <v>0</v>
      </c>
      <c r="T556" s="314">
        <f>IF(M556&lt;&gt;ฐาน!$M$45,IF(S556&lt;&gt;"",S556+R556,0),0)</f>
        <v>0</v>
      </c>
      <c r="U556" s="311">
        <f>IF(M556&lt;&gt;ฐาน!$M$45,IF(S556=0,J556+T556,O556),J556)</f>
        <v>0</v>
      </c>
      <c r="V556" s="98"/>
    </row>
    <row r="557" spans="1:22" x14ac:dyDescent="0.35">
      <c r="A557" s="93">
        <v>549</v>
      </c>
      <c r="B557" s="97"/>
      <c r="C557" s="96"/>
      <c r="D557" s="91"/>
      <c r="E557" s="89"/>
      <c r="F557" s="88"/>
      <c r="G557" s="91"/>
      <c r="H557" s="91"/>
      <c r="I557" s="88"/>
      <c r="J557" s="92"/>
      <c r="K557" s="212"/>
      <c r="L557" s="308" t="str">
        <f>IF(K557&lt;&gt;"",INDEX(ฐาน!$J$4:$M$44,MATCH(INT(K557),ฐาน!$J$4:$J$44,0),2),"")</f>
        <v/>
      </c>
      <c r="M557" s="309" t="str">
        <f>IF(L557&lt;&gt;"",INDEX(ฐาน!$J$4:$M$45,MATCH(L557,ฐาน!$K$4:$K$45,0),4),"")</f>
        <v/>
      </c>
      <c r="N557" s="310" t="str">
        <f>IF(I557&lt;&gt;"",INDEX(ฐาน!$A$4:$F$9,MATCH(I557,ฐาน!$A$4:$A$9,0),IF(J557&gt;=INDEX(ฐาน!$A$4:$F$9,MATCH(I557,ฐาน!$A$4:$A$9,0),3),6,5)),"")</f>
        <v/>
      </c>
      <c r="O557" s="311" t="str">
        <f>IF(I557&lt;&gt;"",IF(J557&gt;=INDEX(ฐาน!$A$4:$G$9,MATCH(I557,ฐาน!$A$4:$A$9,0),4),INDEX(ฐาน!$A$4:$G$9,MATCH(I557,ฐาน!$A$4:$A$9,0),7),INDEX(ฐาน!$A$4:$G$9,MATCH(I557,ฐาน!$A$4:$A$9,0),4)),"")</f>
        <v/>
      </c>
      <c r="P557" s="312">
        <f>IF(M557&lt;&gt;ฐาน!$M$45,IF(L557&lt;&gt;"",($L557*$N557/100),0),0)</f>
        <v>0</v>
      </c>
      <c r="Q557" s="311">
        <f>IF(M557&lt;&gt;ฐาน!$M$45,IF(L557&lt;&gt;"",ROUNDUP(($L557*$N557/100),-1),0),0)</f>
        <v>0</v>
      </c>
      <c r="R557" s="311">
        <f t="shared" si="16"/>
        <v>0</v>
      </c>
      <c r="S557" s="313">
        <f t="shared" si="17"/>
        <v>0</v>
      </c>
      <c r="T557" s="314">
        <f>IF(M557&lt;&gt;ฐาน!$M$45,IF(S557&lt;&gt;"",S557+R557,0),0)</f>
        <v>0</v>
      </c>
      <c r="U557" s="311">
        <f>IF(M557&lt;&gt;ฐาน!$M$45,IF(S557=0,J557+T557,O557),J557)</f>
        <v>0</v>
      </c>
      <c r="V557" s="98"/>
    </row>
    <row r="558" spans="1:22" x14ac:dyDescent="0.35">
      <c r="A558" s="93">
        <v>550</v>
      </c>
      <c r="B558" s="84"/>
      <c r="C558" s="85"/>
      <c r="D558" s="91"/>
      <c r="E558" s="89"/>
      <c r="F558" s="88"/>
      <c r="G558" s="91"/>
      <c r="H558" s="91"/>
      <c r="I558" s="88"/>
      <c r="J558" s="94"/>
      <c r="K558" s="212"/>
      <c r="L558" s="308" t="str">
        <f>IF(K558&lt;&gt;"",INDEX(ฐาน!$J$4:$M$44,MATCH(INT(K558),ฐาน!$J$4:$J$44,0),2),"")</f>
        <v/>
      </c>
      <c r="M558" s="309" t="str">
        <f>IF(L558&lt;&gt;"",INDEX(ฐาน!$J$4:$M$45,MATCH(L558,ฐาน!$K$4:$K$45,0),4),"")</f>
        <v/>
      </c>
      <c r="N558" s="310" t="str">
        <f>IF(I558&lt;&gt;"",INDEX(ฐาน!$A$4:$F$9,MATCH(I558,ฐาน!$A$4:$A$9,0),IF(J558&gt;=INDEX(ฐาน!$A$4:$F$9,MATCH(I558,ฐาน!$A$4:$A$9,0),3),6,5)),"")</f>
        <v/>
      </c>
      <c r="O558" s="311" t="str">
        <f>IF(I558&lt;&gt;"",IF(J558&gt;=INDEX(ฐาน!$A$4:$G$9,MATCH(I558,ฐาน!$A$4:$A$9,0),4),INDEX(ฐาน!$A$4:$G$9,MATCH(I558,ฐาน!$A$4:$A$9,0),7),INDEX(ฐาน!$A$4:$G$9,MATCH(I558,ฐาน!$A$4:$A$9,0),4)),"")</f>
        <v/>
      </c>
      <c r="P558" s="312">
        <f>IF(M558&lt;&gt;ฐาน!$M$45,IF(L558&lt;&gt;"",($L558*$N558/100),0),0)</f>
        <v>0</v>
      </c>
      <c r="Q558" s="311">
        <f>IF(M558&lt;&gt;ฐาน!$M$45,IF(L558&lt;&gt;"",ROUNDUP(($L558*$N558/100),-1),0),0)</f>
        <v>0</v>
      </c>
      <c r="R558" s="311">
        <f t="shared" si="16"/>
        <v>0</v>
      </c>
      <c r="S558" s="313">
        <f t="shared" si="17"/>
        <v>0</v>
      </c>
      <c r="T558" s="314">
        <f>IF(M558&lt;&gt;ฐาน!$M$45,IF(S558&lt;&gt;"",S558+R558,0),0)</f>
        <v>0</v>
      </c>
      <c r="U558" s="311">
        <f>IF(M558&lt;&gt;ฐาน!$M$45,IF(S558=0,J558+T558,O558),J558)</f>
        <v>0</v>
      </c>
      <c r="V558" s="98"/>
    </row>
    <row r="559" spans="1:22" x14ac:dyDescent="0.35">
      <c r="A559" s="93">
        <v>551</v>
      </c>
      <c r="B559" s="84"/>
      <c r="C559" s="85"/>
      <c r="D559" s="91"/>
      <c r="E559" s="89"/>
      <c r="F559" s="88"/>
      <c r="G559" s="91"/>
      <c r="H559" s="91"/>
      <c r="I559" s="88"/>
      <c r="J559" s="92"/>
      <c r="K559" s="212"/>
      <c r="L559" s="308" t="str">
        <f>IF(K559&lt;&gt;"",INDEX(ฐาน!$J$4:$M$44,MATCH(INT(K559),ฐาน!$J$4:$J$44,0),2),"")</f>
        <v/>
      </c>
      <c r="M559" s="309" t="str">
        <f>IF(L559&lt;&gt;"",INDEX(ฐาน!$J$4:$M$45,MATCH(L559,ฐาน!$K$4:$K$45,0),4),"")</f>
        <v/>
      </c>
      <c r="N559" s="310" t="str">
        <f>IF(I559&lt;&gt;"",INDEX(ฐาน!$A$4:$F$9,MATCH(I559,ฐาน!$A$4:$A$9,0),IF(J559&gt;=INDEX(ฐาน!$A$4:$F$9,MATCH(I559,ฐาน!$A$4:$A$9,0),3),6,5)),"")</f>
        <v/>
      </c>
      <c r="O559" s="311" t="str">
        <f>IF(I559&lt;&gt;"",IF(J559&gt;=INDEX(ฐาน!$A$4:$G$9,MATCH(I559,ฐาน!$A$4:$A$9,0),4),INDEX(ฐาน!$A$4:$G$9,MATCH(I559,ฐาน!$A$4:$A$9,0),7),INDEX(ฐาน!$A$4:$G$9,MATCH(I559,ฐาน!$A$4:$A$9,0),4)),"")</f>
        <v/>
      </c>
      <c r="P559" s="312">
        <f>IF(M559&lt;&gt;ฐาน!$M$45,IF(L559&lt;&gt;"",($L559*$N559/100),0),0)</f>
        <v>0</v>
      </c>
      <c r="Q559" s="311">
        <f>IF(M559&lt;&gt;ฐาน!$M$45,IF(L559&lt;&gt;"",ROUNDUP(($L559*$N559/100),-1),0),0)</f>
        <v>0</v>
      </c>
      <c r="R559" s="311">
        <f t="shared" si="16"/>
        <v>0</v>
      </c>
      <c r="S559" s="313">
        <f t="shared" si="17"/>
        <v>0</v>
      </c>
      <c r="T559" s="314">
        <f>IF(M559&lt;&gt;ฐาน!$M$45,IF(S559&lt;&gt;"",S559+R559,0),0)</f>
        <v>0</v>
      </c>
      <c r="U559" s="311">
        <f>IF(M559&lt;&gt;ฐาน!$M$45,IF(S559=0,J559+T559,O559),J559)</f>
        <v>0</v>
      </c>
      <c r="V559" s="98"/>
    </row>
    <row r="560" spans="1:22" x14ac:dyDescent="0.35">
      <c r="A560" s="93">
        <v>552</v>
      </c>
      <c r="B560" s="84"/>
      <c r="C560" s="85"/>
      <c r="D560" s="91"/>
      <c r="E560" s="89"/>
      <c r="F560" s="88"/>
      <c r="G560" s="91"/>
      <c r="H560" s="91"/>
      <c r="I560" s="88"/>
      <c r="J560" s="94"/>
      <c r="K560" s="212"/>
      <c r="L560" s="308" t="str">
        <f>IF(K560&lt;&gt;"",INDEX(ฐาน!$J$4:$M$44,MATCH(INT(K560),ฐาน!$J$4:$J$44,0),2),"")</f>
        <v/>
      </c>
      <c r="M560" s="309" t="str">
        <f>IF(L560&lt;&gt;"",INDEX(ฐาน!$J$4:$M$45,MATCH(L560,ฐาน!$K$4:$K$45,0),4),"")</f>
        <v/>
      </c>
      <c r="N560" s="310" t="str">
        <f>IF(I560&lt;&gt;"",INDEX(ฐาน!$A$4:$F$9,MATCH(I560,ฐาน!$A$4:$A$9,0),IF(J560&gt;=INDEX(ฐาน!$A$4:$F$9,MATCH(I560,ฐาน!$A$4:$A$9,0),3),6,5)),"")</f>
        <v/>
      </c>
      <c r="O560" s="311" t="str">
        <f>IF(I560&lt;&gt;"",IF(J560&gt;=INDEX(ฐาน!$A$4:$G$9,MATCH(I560,ฐาน!$A$4:$A$9,0),4),INDEX(ฐาน!$A$4:$G$9,MATCH(I560,ฐาน!$A$4:$A$9,0),7),INDEX(ฐาน!$A$4:$G$9,MATCH(I560,ฐาน!$A$4:$A$9,0),4)),"")</f>
        <v/>
      </c>
      <c r="P560" s="312">
        <f>IF(M560&lt;&gt;ฐาน!$M$45,IF(L560&lt;&gt;"",($L560*$N560/100),0),0)</f>
        <v>0</v>
      </c>
      <c r="Q560" s="311">
        <f>IF(M560&lt;&gt;ฐาน!$M$45,IF(L560&lt;&gt;"",ROUNDUP(($L560*$N560/100),-1),0),0)</f>
        <v>0</v>
      </c>
      <c r="R560" s="311">
        <f t="shared" si="16"/>
        <v>0</v>
      </c>
      <c r="S560" s="313">
        <f t="shared" si="17"/>
        <v>0</v>
      </c>
      <c r="T560" s="314">
        <f>IF(M560&lt;&gt;ฐาน!$M$45,IF(S560&lt;&gt;"",S560+R560,0),0)</f>
        <v>0</v>
      </c>
      <c r="U560" s="311">
        <f>IF(M560&lt;&gt;ฐาน!$M$45,IF(S560=0,J560+T560,O560),J560)</f>
        <v>0</v>
      </c>
      <c r="V560" s="98"/>
    </row>
    <row r="561" spans="1:22" x14ac:dyDescent="0.35">
      <c r="A561" s="93">
        <v>553</v>
      </c>
      <c r="B561" s="97"/>
      <c r="C561" s="85"/>
      <c r="D561" s="91"/>
      <c r="E561" s="89"/>
      <c r="F561" s="88"/>
      <c r="G561" s="91"/>
      <c r="H561" s="91"/>
      <c r="I561" s="88"/>
      <c r="J561" s="92"/>
      <c r="K561" s="212"/>
      <c r="L561" s="308" t="str">
        <f>IF(K561&lt;&gt;"",INDEX(ฐาน!$J$4:$M$44,MATCH(INT(K561),ฐาน!$J$4:$J$44,0),2),"")</f>
        <v/>
      </c>
      <c r="M561" s="309" t="str">
        <f>IF(L561&lt;&gt;"",INDEX(ฐาน!$J$4:$M$45,MATCH(L561,ฐาน!$K$4:$K$45,0),4),"")</f>
        <v/>
      </c>
      <c r="N561" s="310" t="str">
        <f>IF(I561&lt;&gt;"",INDEX(ฐาน!$A$4:$F$9,MATCH(I561,ฐาน!$A$4:$A$9,0),IF(J561&gt;=INDEX(ฐาน!$A$4:$F$9,MATCH(I561,ฐาน!$A$4:$A$9,0),3),6,5)),"")</f>
        <v/>
      </c>
      <c r="O561" s="311" t="str">
        <f>IF(I561&lt;&gt;"",IF(J561&gt;=INDEX(ฐาน!$A$4:$G$9,MATCH(I561,ฐาน!$A$4:$A$9,0),4),INDEX(ฐาน!$A$4:$G$9,MATCH(I561,ฐาน!$A$4:$A$9,0),7),INDEX(ฐาน!$A$4:$G$9,MATCH(I561,ฐาน!$A$4:$A$9,0),4)),"")</f>
        <v/>
      </c>
      <c r="P561" s="312">
        <f>IF(M561&lt;&gt;ฐาน!$M$45,IF(L561&lt;&gt;"",($L561*$N561/100),0),0)</f>
        <v>0</v>
      </c>
      <c r="Q561" s="311">
        <f>IF(M561&lt;&gt;ฐาน!$M$45,IF(L561&lt;&gt;"",ROUNDUP(($L561*$N561/100),-1),0),0)</f>
        <v>0</v>
      </c>
      <c r="R561" s="311">
        <f t="shared" si="16"/>
        <v>0</v>
      </c>
      <c r="S561" s="313">
        <f t="shared" si="17"/>
        <v>0</v>
      </c>
      <c r="T561" s="314">
        <f>IF(M561&lt;&gt;ฐาน!$M$45,IF(S561&lt;&gt;"",S561+R561,0),0)</f>
        <v>0</v>
      </c>
      <c r="U561" s="311">
        <f>IF(M561&lt;&gt;ฐาน!$M$45,IF(S561=0,J561+T561,O561),J561)</f>
        <v>0</v>
      </c>
      <c r="V561" s="98"/>
    </row>
    <row r="562" spans="1:22" x14ac:dyDescent="0.35">
      <c r="A562" s="93">
        <v>554</v>
      </c>
      <c r="B562" s="84"/>
      <c r="C562" s="96"/>
      <c r="D562" s="91"/>
      <c r="E562" s="89"/>
      <c r="F562" s="88"/>
      <c r="G562" s="91"/>
      <c r="H562" s="91"/>
      <c r="I562" s="88"/>
      <c r="J562" s="92"/>
      <c r="K562" s="212"/>
      <c r="L562" s="308" t="str">
        <f>IF(K562&lt;&gt;"",INDEX(ฐาน!$J$4:$M$44,MATCH(INT(K562),ฐาน!$J$4:$J$44,0),2),"")</f>
        <v/>
      </c>
      <c r="M562" s="309" t="str">
        <f>IF(L562&lt;&gt;"",INDEX(ฐาน!$J$4:$M$45,MATCH(L562,ฐาน!$K$4:$K$45,0),4),"")</f>
        <v/>
      </c>
      <c r="N562" s="310" t="str">
        <f>IF(I562&lt;&gt;"",INDEX(ฐาน!$A$4:$F$9,MATCH(I562,ฐาน!$A$4:$A$9,0),IF(J562&gt;=INDEX(ฐาน!$A$4:$F$9,MATCH(I562,ฐาน!$A$4:$A$9,0),3),6,5)),"")</f>
        <v/>
      </c>
      <c r="O562" s="311" t="str">
        <f>IF(I562&lt;&gt;"",IF(J562&gt;=INDEX(ฐาน!$A$4:$G$9,MATCH(I562,ฐาน!$A$4:$A$9,0),4),INDEX(ฐาน!$A$4:$G$9,MATCH(I562,ฐาน!$A$4:$A$9,0),7),INDEX(ฐาน!$A$4:$G$9,MATCH(I562,ฐาน!$A$4:$A$9,0),4)),"")</f>
        <v/>
      </c>
      <c r="P562" s="312">
        <f>IF(M562&lt;&gt;ฐาน!$M$45,IF(L562&lt;&gt;"",($L562*$N562/100),0),0)</f>
        <v>0</v>
      </c>
      <c r="Q562" s="311">
        <f>IF(M562&lt;&gt;ฐาน!$M$45,IF(L562&lt;&gt;"",ROUNDUP(($L562*$N562/100),-1),0),0)</f>
        <v>0</v>
      </c>
      <c r="R562" s="311">
        <f t="shared" si="16"/>
        <v>0</v>
      </c>
      <c r="S562" s="313">
        <f t="shared" si="17"/>
        <v>0</v>
      </c>
      <c r="T562" s="314">
        <f>IF(M562&lt;&gt;ฐาน!$M$45,IF(S562&lt;&gt;"",S562+R562,0),0)</f>
        <v>0</v>
      </c>
      <c r="U562" s="311">
        <f>IF(M562&lt;&gt;ฐาน!$M$45,IF(S562=0,J562+T562,O562),J562)</f>
        <v>0</v>
      </c>
      <c r="V562" s="98"/>
    </row>
    <row r="563" spans="1:22" x14ac:dyDescent="0.35">
      <c r="A563" s="93">
        <v>555</v>
      </c>
      <c r="B563" s="84"/>
      <c r="C563" s="85"/>
      <c r="D563" s="91"/>
      <c r="E563" s="89"/>
      <c r="F563" s="88"/>
      <c r="G563" s="91"/>
      <c r="H563" s="91"/>
      <c r="I563" s="88"/>
      <c r="J563" s="92"/>
      <c r="K563" s="212"/>
      <c r="L563" s="308" t="str">
        <f>IF(K563&lt;&gt;"",INDEX(ฐาน!$J$4:$M$44,MATCH(INT(K563),ฐาน!$J$4:$J$44,0),2),"")</f>
        <v/>
      </c>
      <c r="M563" s="309" t="str">
        <f>IF(L563&lt;&gt;"",INDEX(ฐาน!$J$4:$M$45,MATCH(L563,ฐาน!$K$4:$K$45,0),4),"")</f>
        <v/>
      </c>
      <c r="N563" s="310" t="str">
        <f>IF(I563&lt;&gt;"",INDEX(ฐาน!$A$4:$F$9,MATCH(I563,ฐาน!$A$4:$A$9,0),IF(J563&gt;=INDEX(ฐาน!$A$4:$F$9,MATCH(I563,ฐาน!$A$4:$A$9,0),3),6,5)),"")</f>
        <v/>
      </c>
      <c r="O563" s="311" t="str">
        <f>IF(I563&lt;&gt;"",IF(J563&gt;=INDEX(ฐาน!$A$4:$G$9,MATCH(I563,ฐาน!$A$4:$A$9,0),4),INDEX(ฐาน!$A$4:$G$9,MATCH(I563,ฐาน!$A$4:$A$9,0),7),INDEX(ฐาน!$A$4:$G$9,MATCH(I563,ฐาน!$A$4:$A$9,0),4)),"")</f>
        <v/>
      </c>
      <c r="P563" s="312">
        <f>IF(M563&lt;&gt;ฐาน!$M$45,IF(L563&lt;&gt;"",($L563*$N563/100),0),0)</f>
        <v>0</v>
      </c>
      <c r="Q563" s="311">
        <f>IF(M563&lt;&gt;ฐาน!$M$45,IF(L563&lt;&gt;"",ROUNDUP(($L563*$N563/100),-1),0),0)</f>
        <v>0</v>
      </c>
      <c r="R563" s="311">
        <f t="shared" si="16"/>
        <v>0</v>
      </c>
      <c r="S563" s="313">
        <f t="shared" si="17"/>
        <v>0</v>
      </c>
      <c r="T563" s="314">
        <f>IF(M563&lt;&gt;ฐาน!$M$45,IF(S563&lt;&gt;"",S563+R563,0),0)</f>
        <v>0</v>
      </c>
      <c r="U563" s="311">
        <f>IF(M563&lt;&gt;ฐาน!$M$45,IF(S563=0,J563+T563,O563),J563)</f>
        <v>0</v>
      </c>
      <c r="V563" s="98"/>
    </row>
    <row r="564" spans="1:22" x14ac:dyDescent="0.35">
      <c r="A564" s="93">
        <v>556</v>
      </c>
      <c r="B564" s="84"/>
      <c r="C564" s="85"/>
      <c r="D564" s="91"/>
      <c r="E564" s="89"/>
      <c r="F564" s="88"/>
      <c r="G564" s="91"/>
      <c r="H564" s="91"/>
      <c r="I564" s="88"/>
      <c r="J564" s="92"/>
      <c r="K564" s="212"/>
      <c r="L564" s="308" t="str">
        <f>IF(K564&lt;&gt;"",INDEX(ฐาน!$J$4:$M$44,MATCH(INT(K564),ฐาน!$J$4:$J$44,0),2),"")</f>
        <v/>
      </c>
      <c r="M564" s="309" t="str">
        <f>IF(L564&lt;&gt;"",INDEX(ฐาน!$J$4:$M$45,MATCH(L564,ฐาน!$K$4:$K$45,0),4),"")</f>
        <v/>
      </c>
      <c r="N564" s="310" t="str">
        <f>IF(I564&lt;&gt;"",INDEX(ฐาน!$A$4:$F$9,MATCH(I564,ฐาน!$A$4:$A$9,0),IF(J564&gt;=INDEX(ฐาน!$A$4:$F$9,MATCH(I564,ฐาน!$A$4:$A$9,0),3),6,5)),"")</f>
        <v/>
      </c>
      <c r="O564" s="311" t="str">
        <f>IF(I564&lt;&gt;"",IF(J564&gt;=INDEX(ฐาน!$A$4:$G$9,MATCH(I564,ฐาน!$A$4:$A$9,0),4),INDEX(ฐาน!$A$4:$G$9,MATCH(I564,ฐาน!$A$4:$A$9,0),7),INDEX(ฐาน!$A$4:$G$9,MATCH(I564,ฐาน!$A$4:$A$9,0),4)),"")</f>
        <v/>
      </c>
      <c r="P564" s="312">
        <f>IF(M564&lt;&gt;ฐาน!$M$45,IF(L564&lt;&gt;"",($L564*$N564/100),0),0)</f>
        <v>0</v>
      </c>
      <c r="Q564" s="311">
        <f>IF(M564&lt;&gt;ฐาน!$M$45,IF(L564&lt;&gt;"",ROUNDUP(($L564*$N564/100),-1),0),0)</f>
        <v>0</v>
      </c>
      <c r="R564" s="311">
        <f t="shared" si="16"/>
        <v>0</v>
      </c>
      <c r="S564" s="313">
        <f t="shared" si="17"/>
        <v>0</v>
      </c>
      <c r="T564" s="314">
        <f>IF(M564&lt;&gt;ฐาน!$M$45,IF(S564&lt;&gt;"",S564+R564,0),0)</f>
        <v>0</v>
      </c>
      <c r="U564" s="311">
        <f>IF(M564&lt;&gt;ฐาน!$M$45,IF(S564=0,J564+T564,O564),J564)</f>
        <v>0</v>
      </c>
      <c r="V564" s="98"/>
    </row>
    <row r="565" spans="1:22" x14ac:dyDescent="0.35">
      <c r="A565" s="93">
        <v>557</v>
      </c>
      <c r="B565" s="84"/>
      <c r="C565" s="85"/>
      <c r="D565" s="91"/>
      <c r="E565" s="89"/>
      <c r="F565" s="88"/>
      <c r="G565" s="91"/>
      <c r="H565" s="91"/>
      <c r="I565" s="88"/>
      <c r="J565" s="94"/>
      <c r="K565" s="212"/>
      <c r="L565" s="308" t="str">
        <f>IF(K565&lt;&gt;"",INDEX(ฐาน!$J$4:$M$44,MATCH(INT(K565),ฐาน!$J$4:$J$44,0),2),"")</f>
        <v/>
      </c>
      <c r="M565" s="309" t="str">
        <f>IF(L565&lt;&gt;"",INDEX(ฐาน!$J$4:$M$45,MATCH(L565,ฐาน!$K$4:$K$45,0),4),"")</f>
        <v/>
      </c>
      <c r="N565" s="310" t="str">
        <f>IF(I565&lt;&gt;"",INDEX(ฐาน!$A$4:$F$9,MATCH(I565,ฐาน!$A$4:$A$9,0),IF(J565&gt;=INDEX(ฐาน!$A$4:$F$9,MATCH(I565,ฐาน!$A$4:$A$9,0),3),6,5)),"")</f>
        <v/>
      </c>
      <c r="O565" s="311" t="str">
        <f>IF(I565&lt;&gt;"",IF(J565&gt;=INDEX(ฐาน!$A$4:$G$9,MATCH(I565,ฐาน!$A$4:$A$9,0),4),INDEX(ฐาน!$A$4:$G$9,MATCH(I565,ฐาน!$A$4:$A$9,0),7),INDEX(ฐาน!$A$4:$G$9,MATCH(I565,ฐาน!$A$4:$A$9,0),4)),"")</f>
        <v/>
      </c>
      <c r="P565" s="312">
        <f>IF(M565&lt;&gt;ฐาน!$M$45,IF(L565&lt;&gt;"",($L565*$N565/100),0),0)</f>
        <v>0</v>
      </c>
      <c r="Q565" s="311">
        <f>IF(M565&lt;&gt;ฐาน!$M$45,IF(L565&lt;&gt;"",ROUNDUP(($L565*$N565/100),-1),0),0)</f>
        <v>0</v>
      </c>
      <c r="R565" s="311">
        <f t="shared" si="16"/>
        <v>0</v>
      </c>
      <c r="S565" s="313">
        <f t="shared" si="17"/>
        <v>0</v>
      </c>
      <c r="T565" s="314">
        <f>IF(M565&lt;&gt;ฐาน!$M$45,IF(S565&lt;&gt;"",S565+R565,0),0)</f>
        <v>0</v>
      </c>
      <c r="U565" s="311">
        <f>IF(M565&lt;&gt;ฐาน!$M$45,IF(S565=0,J565+T565,O565),J565)</f>
        <v>0</v>
      </c>
      <c r="V565" s="98"/>
    </row>
    <row r="566" spans="1:22" x14ac:dyDescent="0.35">
      <c r="A566" s="93">
        <v>558</v>
      </c>
      <c r="B566" s="84"/>
      <c r="C566" s="85"/>
      <c r="D566" s="91"/>
      <c r="E566" s="89"/>
      <c r="F566" s="88"/>
      <c r="G566" s="91"/>
      <c r="H566" s="91"/>
      <c r="I566" s="88"/>
      <c r="J566" s="94"/>
      <c r="K566" s="212"/>
      <c r="L566" s="308" t="str">
        <f>IF(K566&lt;&gt;"",INDEX(ฐาน!$J$4:$M$44,MATCH(INT(K566),ฐาน!$J$4:$J$44,0),2),"")</f>
        <v/>
      </c>
      <c r="M566" s="309" t="str">
        <f>IF(L566&lt;&gt;"",INDEX(ฐาน!$J$4:$M$45,MATCH(L566,ฐาน!$K$4:$K$45,0),4),"")</f>
        <v/>
      </c>
      <c r="N566" s="310" t="str">
        <f>IF(I566&lt;&gt;"",INDEX(ฐาน!$A$4:$F$9,MATCH(I566,ฐาน!$A$4:$A$9,0),IF(J566&gt;=INDEX(ฐาน!$A$4:$F$9,MATCH(I566,ฐาน!$A$4:$A$9,0),3),6,5)),"")</f>
        <v/>
      </c>
      <c r="O566" s="311" t="str">
        <f>IF(I566&lt;&gt;"",IF(J566&gt;=INDEX(ฐาน!$A$4:$G$9,MATCH(I566,ฐาน!$A$4:$A$9,0),4),INDEX(ฐาน!$A$4:$G$9,MATCH(I566,ฐาน!$A$4:$A$9,0),7),INDEX(ฐาน!$A$4:$G$9,MATCH(I566,ฐาน!$A$4:$A$9,0),4)),"")</f>
        <v/>
      </c>
      <c r="P566" s="312">
        <f>IF(M566&lt;&gt;ฐาน!$M$45,IF(L566&lt;&gt;"",($L566*$N566/100),0),0)</f>
        <v>0</v>
      </c>
      <c r="Q566" s="311">
        <f>IF(M566&lt;&gt;ฐาน!$M$45,IF(L566&lt;&gt;"",ROUNDUP(($L566*$N566/100),-1),0),0)</f>
        <v>0</v>
      </c>
      <c r="R566" s="311">
        <f t="shared" si="16"/>
        <v>0</v>
      </c>
      <c r="S566" s="313">
        <f t="shared" si="17"/>
        <v>0</v>
      </c>
      <c r="T566" s="314">
        <f>IF(M566&lt;&gt;ฐาน!$M$45,IF(S566&lt;&gt;"",S566+R566,0),0)</f>
        <v>0</v>
      </c>
      <c r="U566" s="311">
        <f>IF(M566&lt;&gt;ฐาน!$M$45,IF(S566=0,J566+T566,O566),J566)</f>
        <v>0</v>
      </c>
      <c r="V566" s="98"/>
    </row>
    <row r="567" spans="1:22" x14ac:dyDescent="0.35">
      <c r="A567" s="93">
        <v>559</v>
      </c>
      <c r="B567" s="84"/>
      <c r="C567" s="85"/>
      <c r="D567" s="91"/>
      <c r="E567" s="89"/>
      <c r="F567" s="88"/>
      <c r="G567" s="91"/>
      <c r="H567" s="91"/>
      <c r="I567" s="88"/>
      <c r="J567" s="92"/>
      <c r="K567" s="212"/>
      <c r="L567" s="308" t="str">
        <f>IF(K567&lt;&gt;"",INDEX(ฐาน!$J$4:$M$44,MATCH(INT(K567),ฐาน!$J$4:$J$44,0),2),"")</f>
        <v/>
      </c>
      <c r="M567" s="309" t="str">
        <f>IF(L567&lt;&gt;"",INDEX(ฐาน!$J$4:$M$45,MATCH(L567,ฐาน!$K$4:$K$45,0),4),"")</f>
        <v/>
      </c>
      <c r="N567" s="310" t="str">
        <f>IF(I567&lt;&gt;"",INDEX(ฐาน!$A$4:$F$9,MATCH(I567,ฐาน!$A$4:$A$9,0),IF(J567&gt;=INDEX(ฐาน!$A$4:$F$9,MATCH(I567,ฐาน!$A$4:$A$9,0),3),6,5)),"")</f>
        <v/>
      </c>
      <c r="O567" s="311" t="str">
        <f>IF(I567&lt;&gt;"",IF(J567&gt;=INDEX(ฐาน!$A$4:$G$9,MATCH(I567,ฐาน!$A$4:$A$9,0),4),INDEX(ฐาน!$A$4:$G$9,MATCH(I567,ฐาน!$A$4:$A$9,0),7),INDEX(ฐาน!$A$4:$G$9,MATCH(I567,ฐาน!$A$4:$A$9,0),4)),"")</f>
        <v/>
      </c>
      <c r="P567" s="312">
        <f>IF(M567&lt;&gt;ฐาน!$M$45,IF(L567&lt;&gt;"",($L567*$N567/100),0),0)</f>
        <v>0</v>
      </c>
      <c r="Q567" s="311">
        <f>IF(M567&lt;&gt;ฐาน!$M$45,IF(L567&lt;&gt;"",ROUNDUP(($L567*$N567/100),-1),0),0)</f>
        <v>0</v>
      </c>
      <c r="R567" s="311">
        <f t="shared" si="16"/>
        <v>0</v>
      </c>
      <c r="S567" s="313">
        <f t="shared" si="17"/>
        <v>0</v>
      </c>
      <c r="T567" s="314">
        <f>IF(M567&lt;&gt;ฐาน!$M$45,IF(S567&lt;&gt;"",S567+R567,0),0)</f>
        <v>0</v>
      </c>
      <c r="U567" s="311">
        <f>IF(M567&lt;&gt;ฐาน!$M$45,IF(S567=0,J567+T567,O567),J567)</f>
        <v>0</v>
      </c>
      <c r="V567" s="98"/>
    </row>
    <row r="568" spans="1:22" x14ac:dyDescent="0.35">
      <c r="A568" s="93">
        <v>560</v>
      </c>
      <c r="B568" s="84"/>
      <c r="C568" s="85"/>
      <c r="D568" s="91"/>
      <c r="E568" s="89"/>
      <c r="F568" s="88"/>
      <c r="G568" s="91"/>
      <c r="H568" s="91"/>
      <c r="I568" s="88"/>
      <c r="J568" s="92"/>
      <c r="K568" s="212"/>
      <c r="L568" s="308" t="str">
        <f>IF(K568&lt;&gt;"",INDEX(ฐาน!$J$4:$M$44,MATCH(INT(K568),ฐาน!$J$4:$J$44,0),2),"")</f>
        <v/>
      </c>
      <c r="M568" s="309" t="str">
        <f>IF(L568&lt;&gt;"",INDEX(ฐาน!$J$4:$M$45,MATCH(L568,ฐาน!$K$4:$K$45,0),4),"")</f>
        <v/>
      </c>
      <c r="N568" s="310" t="str">
        <f>IF(I568&lt;&gt;"",INDEX(ฐาน!$A$4:$F$9,MATCH(I568,ฐาน!$A$4:$A$9,0),IF(J568&gt;=INDEX(ฐาน!$A$4:$F$9,MATCH(I568,ฐาน!$A$4:$A$9,0),3),6,5)),"")</f>
        <v/>
      </c>
      <c r="O568" s="311" t="str">
        <f>IF(I568&lt;&gt;"",IF(J568&gt;=INDEX(ฐาน!$A$4:$G$9,MATCH(I568,ฐาน!$A$4:$A$9,0),4),INDEX(ฐาน!$A$4:$G$9,MATCH(I568,ฐาน!$A$4:$A$9,0),7),INDEX(ฐาน!$A$4:$G$9,MATCH(I568,ฐาน!$A$4:$A$9,0),4)),"")</f>
        <v/>
      </c>
      <c r="P568" s="312">
        <f>IF(M568&lt;&gt;ฐาน!$M$45,IF(L568&lt;&gt;"",($L568*$N568/100),0),0)</f>
        <v>0</v>
      </c>
      <c r="Q568" s="311">
        <f>IF(M568&lt;&gt;ฐาน!$M$45,IF(L568&lt;&gt;"",ROUNDUP(($L568*$N568/100),-1),0),0)</f>
        <v>0</v>
      </c>
      <c r="R568" s="311">
        <f t="shared" si="16"/>
        <v>0</v>
      </c>
      <c r="S568" s="313">
        <f t="shared" si="17"/>
        <v>0</v>
      </c>
      <c r="T568" s="314">
        <f>IF(M568&lt;&gt;ฐาน!$M$45,IF(S568&lt;&gt;"",S568+R568,0),0)</f>
        <v>0</v>
      </c>
      <c r="U568" s="311">
        <f>IF(M568&lt;&gt;ฐาน!$M$45,IF(S568=0,J568+T568,O568),J568)</f>
        <v>0</v>
      </c>
      <c r="V568" s="98"/>
    </row>
    <row r="569" spans="1:22" x14ac:dyDescent="0.35">
      <c r="A569" s="93">
        <v>561</v>
      </c>
      <c r="B569" s="84"/>
      <c r="C569" s="85"/>
      <c r="D569" s="91"/>
      <c r="E569" s="89"/>
      <c r="F569" s="88"/>
      <c r="G569" s="91"/>
      <c r="H569" s="91"/>
      <c r="I569" s="88"/>
      <c r="J569" s="94"/>
      <c r="K569" s="212"/>
      <c r="L569" s="308" t="str">
        <f>IF(K569&lt;&gt;"",INDEX(ฐาน!$J$4:$M$44,MATCH(INT(K569),ฐาน!$J$4:$J$44,0),2),"")</f>
        <v/>
      </c>
      <c r="M569" s="309" t="str">
        <f>IF(L569&lt;&gt;"",INDEX(ฐาน!$J$4:$M$45,MATCH(L569,ฐาน!$K$4:$K$45,0),4),"")</f>
        <v/>
      </c>
      <c r="N569" s="310" t="str">
        <f>IF(I569&lt;&gt;"",INDEX(ฐาน!$A$4:$F$9,MATCH(I569,ฐาน!$A$4:$A$9,0),IF(J569&gt;=INDEX(ฐาน!$A$4:$F$9,MATCH(I569,ฐาน!$A$4:$A$9,0),3),6,5)),"")</f>
        <v/>
      </c>
      <c r="O569" s="311" t="str">
        <f>IF(I569&lt;&gt;"",IF(J569&gt;=INDEX(ฐาน!$A$4:$G$9,MATCH(I569,ฐาน!$A$4:$A$9,0),4),INDEX(ฐาน!$A$4:$G$9,MATCH(I569,ฐาน!$A$4:$A$9,0),7),INDEX(ฐาน!$A$4:$G$9,MATCH(I569,ฐาน!$A$4:$A$9,0),4)),"")</f>
        <v/>
      </c>
      <c r="P569" s="312">
        <f>IF(M569&lt;&gt;ฐาน!$M$45,IF(L569&lt;&gt;"",($L569*$N569/100),0),0)</f>
        <v>0</v>
      </c>
      <c r="Q569" s="311">
        <f>IF(M569&lt;&gt;ฐาน!$M$45,IF(L569&lt;&gt;"",ROUNDUP(($L569*$N569/100),-1),0),0)</f>
        <v>0</v>
      </c>
      <c r="R569" s="311">
        <f t="shared" si="16"/>
        <v>0</v>
      </c>
      <c r="S569" s="313">
        <f t="shared" si="17"/>
        <v>0</v>
      </c>
      <c r="T569" s="314">
        <f>IF(M569&lt;&gt;ฐาน!$M$45,IF(S569&lt;&gt;"",S569+R569,0),0)</f>
        <v>0</v>
      </c>
      <c r="U569" s="311">
        <f>IF(M569&lt;&gt;ฐาน!$M$45,IF(S569=0,J569+T569,O569),J569)</f>
        <v>0</v>
      </c>
      <c r="V569" s="98"/>
    </row>
    <row r="570" spans="1:22" x14ac:dyDescent="0.35">
      <c r="A570" s="93">
        <v>562</v>
      </c>
      <c r="B570" s="84"/>
      <c r="C570" s="85"/>
      <c r="D570" s="91"/>
      <c r="E570" s="89"/>
      <c r="F570" s="88"/>
      <c r="G570" s="91"/>
      <c r="H570" s="91"/>
      <c r="I570" s="88"/>
      <c r="J570" s="92"/>
      <c r="K570" s="212"/>
      <c r="L570" s="308" t="str">
        <f>IF(K570&lt;&gt;"",INDEX(ฐาน!$J$4:$M$44,MATCH(INT(K570),ฐาน!$J$4:$J$44,0),2),"")</f>
        <v/>
      </c>
      <c r="M570" s="309" t="str">
        <f>IF(L570&lt;&gt;"",INDEX(ฐาน!$J$4:$M$45,MATCH(L570,ฐาน!$K$4:$K$45,0),4),"")</f>
        <v/>
      </c>
      <c r="N570" s="310" t="str">
        <f>IF(I570&lt;&gt;"",INDEX(ฐาน!$A$4:$F$9,MATCH(I570,ฐาน!$A$4:$A$9,0),IF(J570&gt;=INDEX(ฐาน!$A$4:$F$9,MATCH(I570,ฐาน!$A$4:$A$9,0),3),6,5)),"")</f>
        <v/>
      </c>
      <c r="O570" s="311" t="str">
        <f>IF(I570&lt;&gt;"",IF(J570&gt;=INDEX(ฐาน!$A$4:$G$9,MATCH(I570,ฐาน!$A$4:$A$9,0),4),INDEX(ฐาน!$A$4:$G$9,MATCH(I570,ฐาน!$A$4:$A$9,0),7),INDEX(ฐาน!$A$4:$G$9,MATCH(I570,ฐาน!$A$4:$A$9,0),4)),"")</f>
        <v/>
      </c>
      <c r="P570" s="312">
        <f>IF(M570&lt;&gt;ฐาน!$M$45,IF(L570&lt;&gt;"",($L570*$N570/100),0),0)</f>
        <v>0</v>
      </c>
      <c r="Q570" s="311">
        <f>IF(M570&lt;&gt;ฐาน!$M$45,IF(L570&lt;&gt;"",ROUNDUP(($L570*$N570/100),-1),0),0)</f>
        <v>0</v>
      </c>
      <c r="R570" s="311">
        <f t="shared" si="16"/>
        <v>0</v>
      </c>
      <c r="S570" s="313">
        <f t="shared" si="17"/>
        <v>0</v>
      </c>
      <c r="T570" s="314">
        <f>IF(M570&lt;&gt;ฐาน!$M$45,IF(S570&lt;&gt;"",S570+R570,0),0)</f>
        <v>0</v>
      </c>
      <c r="U570" s="311">
        <f>IF(M570&lt;&gt;ฐาน!$M$45,IF(S570=0,J570+T570,O570),J570)</f>
        <v>0</v>
      </c>
      <c r="V570" s="98"/>
    </row>
    <row r="571" spans="1:22" x14ac:dyDescent="0.35">
      <c r="A571" s="93">
        <v>563</v>
      </c>
      <c r="B571" s="84"/>
      <c r="C571" s="85"/>
      <c r="D571" s="91"/>
      <c r="E571" s="89"/>
      <c r="F571" s="88"/>
      <c r="G571" s="91"/>
      <c r="H571" s="91"/>
      <c r="I571" s="88"/>
      <c r="J571" s="92"/>
      <c r="K571" s="212"/>
      <c r="L571" s="308" t="str">
        <f>IF(K571&lt;&gt;"",INDEX(ฐาน!$J$4:$M$44,MATCH(INT(K571),ฐาน!$J$4:$J$44,0),2),"")</f>
        <v/>
      </c>
      <c r="M571" s="309" t="str">
        <f>IF(L571&lt;&gt;"",INDEX(ฐาน!$J$4:$M$45,MATCH(L571,ฐาน!$K$4:$K$45,0),4),"")</f>
        <v/>
      </c>
      <c r="N571" s="310" t="str">
        <f>IF(I571&lt;&gt;"",INDEX(ฐาน!$A$4:$F$9,MATCH(I571,ฐาน!$A$4:$A$9,0),IF(J571&gt;=INDEX(ฐาน!$A$4:$F$9,MATCH(I571,ฐาน!$A$4:$A$9,0),3),6,5)),"")</f>
        <v/>
      </c>
      <c r="O571" s="311" t="str">
        <f>IF(I571&lt;&gt;"",IF(J571&gt;=INDEX(ฐาน!$A$4:$G$9,MATCH(I571,ฐาน!$A$4:$A$9,0),4),INDEX(ฐาน!$A$4:$G$9,MATCH(I571,ฐาน!$A$4:$A$9,0),7),INDEX(ฐาน!$A$4:$G$9,MATCH(I571,ฐาน!$A$4:$A$9,0),4)),"")</f>
        <v/>
      </c>
      <c r="P571" s="312">
        <f>IF(M571&lt;&gt;ฐาน!$M$45,IF(L571&lt;&gt;"",($L571*$N571/100),0),0)</f>
        <v>0</v>
      </c>
      <c r="Q571" s="311">
        <f>IF(M571&lt;&gt;ฐาน!$M$45,IF(L571&lt;&gt;"",ROUNDUP(($L571*$N571/100),-1),0),0)</f>
        <v>0</v>
      </c>
      <c r="R571" s="311">
        <f t="shared" si="16"/>
        <v>0</v>
      </c>
      <c r="S571" s="313">
        <f t="shared" si="17"/>
        <v>0</v>
      </c>
      <c r="T571" s="314">
        <f>IF(M571&lt;&gt;ฐาน!$M$45,IF(S571&lt;&gt;"",S571+R571,0),0)</f>
        <v>0</v>
      </c>
      <c r="U571" s="311">
        <f>IF(M571&lt;&gt;ฐาน!$M$45,IF(S571=0,J571+T571,O571),J571)</f>
        <v>0</v>
      </c>
      <c r="V571" s="98"/>
    </row>
    <row r="572" spans="1:22" x14ac:dyDescent="0.35">
      <c r="A572" s="93">
        <v>564</v>
      </c>
      <c r="B572" s="84"/>
      <c r="C572" s="96"/>
      <c r="D572" s="91"/>
      <c r="E572" s="89"/>
      <c r="F572" s="88"/>
      <c r="G572" s="91"/>
      <c r="H572" s="91"/>
      <c r="I572" s="88"/>
      <c r="J572" s="92"/>
      <c r="K572" s="212"/>
      <c r="L572" s="308" t="str">
        <f>IF(K572&lt;&gt;"",INDEX(ฐาน!$J$4:$M$44,MATCH(INT(K572),ฐาน!$J$4:$J$44,0),2),"")</f>
        <v/>
      </c>
      <c r="M572" s="309" t="str">
        <f>IF(L572&lt;&gt;"",INDEX(ฐาน!$J$4:$M$45,MATCH(L572,ฐาน!$K$4:$K$45,0),4),"")</f>
        <v/>
      </c>
      <c r="N572" s="310" t="str">
        <f>IF(I572&lt;&gt;"",INDEX(ฐาน!$A$4:$F$9,MATCH(I572,ฐาน!$A$4:$A$9,0),IF(J572&gt;=INDEX(ฐาน!$A$4:$F$9,MATCH(I572,ฐาน!$A$4:$A$9,0),3),6,5)),"")</f>
        <v/>
      </c>
      <c r="O572" s="311" t="str">
        <f>IF(I572&lt;&gt;"",IF(J572&gt;=INDEX(ฐาน!$A$4:$G$9,MATCH(I572,ฐาน!$A$4:$A$9,0),4),INDEX(ฐาน!$A$4:$G$9,MATCH(I572,ฐาน!$A$4:$A$9,0),7),INDEX(ฐาน!$A$4:$G$9,MATCH(I572,ฐาน!$A$4:$A$9,0),4)),"")</f>
        <v/>
      </c>
      <c r="P572" s="312">
        <f>IF(M572&lt;&gt;ฐาน!$M$45,IF(L572&lt;&gt;"",($L572*$N572/100),0),0)</f>
        <v>0</v>
      </c>
      <c r="Q572" s="311">
        <f>IF(M572&lt;&gt;ฐาน!$M$45,IF(L572&lt;&gt;"",ROUNDUP(($L572*$N572/100),-1),0),0)</f>
        <v>0</v>
      </c>
      <c r="R572" s="311">
        <f t="shared" si="16"/>
        <v>0</v>
      </c>
      <c r="S572" s="313">
        <f t="shared" si="17"/>
        <v>0</v>
      </c>
      <c r="T572" s="314">
        <f>IF(M572&lt;&gt;ฐาน!$M$45,IF(S572&lt;&gt;"",S572+R572,0),0)</f>
        <v>0</v>
      </c>
      <c r="U572" s="311">
        <f>IF(M572&lt;&gt;ฐาน!$M$45,IF(S572=0,J572+T572,O572),J572)</f>
        <v>0</v>
      </c>
      <c r="V572" s="98"/>
    </row>
    <row r="573" spans="1:22" x14ac:dyDescent="0.35">
      <c r="A573" s="93">
        <v>565</v>
      </c>
      <c r="B573" s="97"/>
      <c r="C573" s="86"/>
      <c r="D573" s="91"/>
      <c r="E573" s="89"/>
      <c r="F573" s="88"/>
      <c r="G573" s="91"/>
      <c r="H573" s="91"/>
      <c r="I573" s="88"/>
      <c r="J573" s="92"/>
      <c r="K573" s="212"/>
      <c r="L573" s="308" t="str">
        <f>IF(K573&lt;&gt;"",INDEX(ฐาน!$J$4:$M$44,MATCH(INT(K573),ฐาน!$J$4:$J$44,0),2),"")</f>
        <v/>
      </c>
      <c r="M573" s="309" t="str">
        <f>IF(L573&lt;&gt;"",INDEX(ฐาน!$J$4:$M$45,MATCH(L573,ฐาน!$K$4:$K$45,0),4),"")</f>
        <v/>
      </c>
      <c r="N573" s="310" t="str">
        <f>IF(I573&lt;&gt;"",INDEX(ฐาน!$A$4:$F$9,MATCH(I573,ฐาน!$A$4:$A$9,0),IF(J573&gt;=INDEX(ฐาน!$A$4:$F$9,MATCH(I573,ฐาน!$A$4:$A$9,0),3),6,5)),"")</f>
        <v/>
      </c>
      <c r="O573" s="311" t="str">
        <f>IF(I573&lt;&gt;"",IF(J573&gt;=INDEX(ฐาน!$A$4:$G$9,MATCH(I573,ฐาน!$A$4:$A$9,0),4),INDEX(ฐาน!$A$4:$G$9,MATCH(I573,ฐาน!$A$4:$A$9,0),7),INDEX(ฐาน!$A$4:$G$9,MATCH(I573,ฐาน!$A$4:$A$9,0),4)),"")</f>
        <v/>
      </c>
      <c r="P573" s="312">
        <f>IF(M573&lt;&gt;ฐาน!$M$45,IF(L573&lt;&gt;"",($L573*$N573/100),0),0)</f>
        <v>0</v>
      </c>
      <c r="Q573" s="311">
        <f>IF(M573&lt;&gt;ฐาน!$M$45,IF(L573&lt;&gt;"",ROUNDUP(($L573*$N573/100),-1),0),0)</f>
        <v>0</v>
      </c>
      <c r="R573" s="311">
        <f t="shared" si="16"/>
        <v>0</v>
      </c>
      <c r="S573" s="313">
        <f t="shared" si="17"/>
        <v>0</v>
      </c>
      <c r="T573" s="314">
        <f>IF(M573&lt;&gt;ฐาน!$M$45,IF(S573&lt;&gt;"",S573+R573,0),0)</f>
        <v>0</v>
      </c>
      <c r="U573" s="311">
        <f>IF(M573&lt;&gt;ฐาน!$M$45,IF(S573=0,J573+T573,O573),J573)</f>
        <v>0</v>
      </c>
      <c r="V573" s="98"/>
    </row>
    <row r="574" spans="1:22" x14ac:dyDescent="0.35">
      <c r="A574" s="93">
        <v>566</v>
      </c>
      <c r="B574" s="97"/>
      <c r="C574" s="98"/>
      <c r="D574" s="91"/>
      <c r="E574" s="89"/>
      <c r="F574" s="88"/>
      <c r="G574" s="91"/>
      <c r="H574" s="91"/>
      <c r="I574" s="88"/>
      <c r="J574" s="92"/>
      <c r="K574" s="212"/>
      <c r="L574" s="308" t="str">
        <f>IF(K574&lt;&gt;"",INDEX(ฐาน!$J$4:$M$44,MATCH(INT(K574),ฐาน!$J$4:$J$44,0),2),"")</f>
        <v/>
      </c>
      <c r="M574" s="309" t="str">
        <f>IF(L574&lt;&gt;"",INDEX(ฐาน!$J$4:$M$45,MATCH(L574,ฐาน!$K$4:$K$45,0),4),"")</f>
        <v/>
      </c>
      <c r="N574" s="310" t="str">
        <f>IF(I574&lt;&gt;"",INDEX(ฐาน!$A$4:$F$9,MATCH(I574,ฐาน!$A$4:$A$9,0),IF(J574&gt;=INDEX(ฐาน!$A$4:$F$9,MATCH(I574,ฐาน!$A$4:$A$9,0),3),6,5)),"")</f>
        <v/>
      </c>
      <c r="O574" s="311" t="str">
        <f>IF(I574&lt;&gt;"",IF(J574&gt;=INDEX(ฐาน!$A$4:$G$9,MATCH(I574,ฐาน!$A$4:$A$9,0),4),INDEX(ฐาน!$A$4:$G$9,MATCH(I574,ฐาน!$A$4:$A$9,0),7),INDEX(ฐาน!$A$4:$G$9,MATCH(I574,ฐาน!$A$4:$A$9,0),4)),"")</f>
        <v/>
      </c>
      <c r="P574" s="312">
        <f>IF(M574&lt;&gt;ฐาน!$M$45,IF(L574&lt;&gt;"",($L574*$N574/100),0),0)</f>
        <v>0</v>
      </c>
      <c r="Q574" s="311">
        <f>IF(M574&lt;&gt;ฐาน!$M$45,IF(L574&lt;&gt;"",ROUNDUP(($L574*$N574/100),-1),0),0)</f>
        <v>0</v>
      </c>
      <c r="R574" s="311">
        <f t="shared" si="16"/>
        <v>0</v>
      </c>
      <c r="S574" s="313">
        <f t="shared" si="17"/>
        <v>0</v>
      </c>
      <c r="T574" s="314">
        <f>IF(M574&lt;&gt;ฐาน!$M$45,IF(S574&lt;&gt;"",S574+R574,0),0)</f>
        <v>0</v>
      </c>
      <c r="U574" s="311">
        <f>IF(M574&lt;&gt;ฐาน!$M$45,IF(S574=0,J574+T574,O574),J574)</f>
        <v>0</v>
      </c>
      <c r="V574" s="98"/>
    </row>
    <row r="575" spans="1:22" x14ac:dyDescent="0.35">
      <c r="A575" s="93">
        <v>567</v>
      </c>
      <c r="B575" s="97"/>
      <c r="C575" s="98"/>
      <c r="D575" s="91"/>
      <c r="E575" s="89"/>
      <c r="F575" s="88"/>
      <c r="G575" s="91"/>
      <c r="H575" s="91"/>
      <c r="I575" s="88"/>
      <c r="J575" s="92"/>
      <c r="K575" s="212"/>
      <c r="L575" s="308" t="str">
        <f>IF(K575&lt;&gt;"",INDEX(ฐาน!$J$4:$M$44,MATCH(INT(K575),ฐาน!$J$4:$J$44,0),2),"")</f>
        <v/>
      </c>
      <c r="M575" s="309" t="str">
        <f>IF(L575&lt;&gt;"",INDEX(ฐาน!$J$4:$M$45,MATCH(L575,ฐาน!$K$4:$K$45,0),4),"")</f>
        <v/>
      </c>
      <c r="N575" s="310" t="str">
        <f>IF(I575&lt;&gt;"",INDEX(ฐาน!$A$4:$F$9,MATCH(I575,ฐาน!$A$4:$A$9,0),IF(J575&gt;=INDEX(ฐาน!$A$4:$F$9,MATCH(I575,ฐาน!$A$4:$A$9,0),3),6,5)),"")</f>
        <v/>
      </c>
      <c r="O575" s="311" t="str">
        <f>IF(I575&lt;&gt;"",IF(J575&gt;=INDEX(ฐาน!$A$4:$G$9,MATCH(I575,ฐาน!$A$4:$A$9,0),4),INDEX(ฐาน!$A$4:$G$9,MATCH(I575,ฐาน!$A$4:$A$9,0),7),INDEX(ฐาน!$A$4:$G$9,MATCH(I575,ฐาน!$A$4:$A$9,0),4)),"")</f>
        <v/>
      </c>
      <c r="P575" s="312">
        <f>IF(M575&lt;&gt;ฐาน!$M$45,IF(L575&lt;&gt;"",($L575*$N575/100),0),0)</f>
        <v>0</v>
      </c>
      <c r="Q575" s="311">
        <f>IF(M575&lt;&gt;ฐาน!$M$45,IF(L575&lt;&gt;"",ROUNDUP(($L575*$N575/100),-1),0),0)</f>
        <v>0</v>
      </c>
      <c r="R575" s="311">
        <f t="shared" si="16"/>
        <v>0</v>
      </c>
      <c r="S575" s="313">
        <f t="shared" si="17"/>
        <v>0</v>
      </c>
      <c r="T575" s="314">
        <f>IF(M575&lt;&gt;ฐาน!$M$45,IF(S575&lt;&gt;"",S575+R575,0),0)</f>
        <v>0</v>
      </c>
      <c r="U575" s="311">
        <f>IF(M575&lt;&gt;ฐาน!$M$45,IF(S575=0,J575+T575,O575),J575)</f>
        <v>0</v>
      </c>
      <c r="V575" s="98"/>
    </row>
    <row r="576" spans="1:22" x14ac:dyDescent="0.35">
      <c r="A576" s="93">
        <v>568</v>
      </c>
      <c r="B576" s="97"/>
      <c r="C576" s="98"/>
      <c r="D576" s="91"/>
      <c r="E576" s="89"/>
      <c r="F576" s="88"/>
      <c r="G576" s="95"/>
      <c r="H576" s="91"/>
      <c r="I576" s="88"/>
      <c r="J576" s="92"/>
      <c r="K576" s="212"/>
      <c r="L576" s="308" t="str">
        <f>IF(K576&lt;&gt;"",INDEX(ฐาน!$J$4:$M$44,MATCH(INT(K576),ฐาน!$J$4:$J$44,0),2),"")</f>
        <v/>
      </c>
      <c r="M576" s="309" t="str">
        <f>IF(L576&lt;&gt;"",INDEX(ฐาน!$J$4:$M$45,MATCH(L576,ฐาน!$K$4:$K$45,0),4),"")</f>
        <v/>
      </c>
      <c r="N576" s="310" t="str">
        <f>IF(I576&lt;&gt;"",INDEX(ฐาน!$A$4:$F$9,MATCH(I576,ฐาน!$A$4:$A$9,0),IF(J576&gt;=INDEX(ฐาน!$A$4:$F$9,MATCH(I576,ฐาน!$A$4:$A$9,0),3),6,5)),"")</f>
        <v/>
      </c>
      <c r="O576" s="311" t="str">
        <f>IF(I576&lt;&gt;"",IF(J576&gt;=INDEX(ฐาน!$A$4:$G$9,MATCH(I576,ฐาน!$A$4:$A$9,0),4),INDEX(ฐาน!$A$4:$G$9,MATCH(I576,ฐาน!$A$4:$A$9,0),7),INDEX(ฐาน!$A$4:$G$9,MATCH(I576,ฐาน!$A$4:$A$9,0),4)),"")</f>
        <v/>
      </c>
      <c r="P576" s="312">
        <f>IF(M576&lt;&gt;ฐาน!$M$45,IF(L576&lt;&gt;"",($L576*$N576/100),0),0)</f>
        <v>0</v>
      </c>
      <c r="Q576" s="311">
        <f>IF(M576&lt;&gt;ฐาน!$M$45,IF(L576&lt;&gt;"",ROUNDUP(($L576*$N576/100),-1),0),0)</f>
        <v>0</v>
      </c>
      <c r="R576" s="311">
        <f t="shared" si="16"/>
        <v>0</v>
      </c>
      <c r="S576" s="313">
        <f t="shared" si="17"/>
        <v>0</v>
      </c>
      <c r="T576" s="314">
        <f>IF(M576&lt;&gt;ฐาน!$M$45,IF(S576&lt;&gt;"",S576+R576,0),0)</f>
        <v>0</v>
      </c>
      <c r="U576" s="311">
        <f>IF(M576&lt;&gt;ฐาน!$M$45,IF(S576=0,J576+T576,O576),J576)</f>
        <v>0</v>
      </c>
      <c r="V576" s="98"/>
    </row>
    <row r="577" spans="1:22" x14ac:dyDescent="0.35">
      <c r="A577" s="93">
        <v>569</v>
      </c>
      <c r="B577" s="84"/>
      <c r="C577" s="85"/>
      <c r="D577" s="91"/>
      <c r="E577" s="89"/>
      <c r="F577" s="88"/>
      <c r="G577" s="91"/>
      <c r="H577" s="91"/>
      <c r="I577" s="88"/>
      <c r="J577" s="92"/>
      <c r="K577" s="212"/>
      <c r="L577" s="308" t="str">
        <f>IF(K577&lt;&gt;"",INDEX(ฐาน!$J$4:$M$44,MATCH(INT(K577),ฐาน!$J$4:$J$44,0),2),"")</f>
        <v/>
      </c>
      <c r="M577" s="309" t="str">
        <f>IF(L577&lt;&gt;"",INDEX(ฐาน!$J$4:$M$45,MATCH(L577,ฐาน!$K$4:$K$45,0),4),"")</f>
        <v/>
      </c>
      <c r="N577" s="310" t="str">
        <f>IF(I577&lt;&gt;"",INDEX(ฐาน!$A$4:$F$9,MATCH(I577,ฐาน!$A$4:$A$9,0),IF(J577&gt;=INDEX(ฐาน!$A$4:$F$9,MATCH(I577,ฐาน!$A$4:$A$9,0),3),6,5)),"")</f>
        <v/>
      </c>
      <c r="O577" s="311" t="str">
        <f>IF(I577&lt;&gt;"",IF(J577&gt;=INDEX(ฐาน!$A$4:$G$9,MATCH(I577,ฐาน!$A$4:$A$9,0),4),INDEX(ฐาน!$A$4:$G$9,MATCH(I577,ฐาน!$A$4:$A$9,0),7),INDEX(ฐาน!$A$4:$G$9,MATCH(I577,ฐาน!$A$4:$A$9,0),4)),"")</f>
        <v/>
      </c>
      <c r="P577" s="312">
        <f>IF(M577&lt;&gt;ฐาน!$M$45,IF(L577&lt;&gt;"",($L577*$N577/100),0),0)</f>
        <v>0</v>
      </c>
      <c r="Q577" s="311">
        <f>IF(M577&lt;&gt;ฐาน!$M$45,IF(L577&lt;&gt;"",ROUNDUP(($L577*$N577/100),-1),0),0)</f>
        <v>0</v>
      </c>
      <c r="R577" s="311">
        <f t="shared" si="16"/>
        <v>0</v>
      </c>
      <c r="S577" s="313">
        <f t="shared" si="17"/>
        <v>0</v>
      </c>
      <c r="T577" s="314">
        <f>IF(M577&lt;&gt;ฐาน!$M$45,IF(S577&lt;&gt;"",S577+R577,0),0)</f>
        <v>0</v>
      </c>
      <c r="U577" s="311">
        <f>IF(M577&lt;&gt;ฐาน!$M$45,IF(S577=0,J577+T577,O577),J577)</f>
        <v>0</v>
      </c>
      <c r="V577" s="98"/>
    </row>
    <row r="578" spans="1:22" x14ac:dyDescent="0.35">
      <c r="A578" s="93">
        <v>570</v>
      </c>
      <c r="B578" s="84"/>
      <c r="C578" s="85"/>
      <c r="D578" s="91"/>
      <c r="E578" s="89"/>
      <c r="F578" s="88"/>
      <c r="G578" s="91"/>
      <c r="H578" s="91"/>
      <c r="I578" s="88"/>
      <c r="J578" s="92"/>
      <c r="K578" s="212"/>
      <c r="L578" s="308" t="str">
        <f>IF(K578&lt;&gt;"",INDEX(ฐาน!$J$4:$M$44,MATCH(INT(K578),ฐาน!$J$4:$J$44,0),2),"")</f>
        <v/>
      </c>
      <c r="M578" s="309" t="str">
        <f>IF(L578&lt;&gt;"",INDEX(ฐาน!$J$4:$M$45,MATCH(L578,ฐาน!$K$4:$K$45,0),4),"")</f>
        <v/>
      </c>
      <c r="N578" s="310" t="str">
        <f>IF(I578&lt;&gt;"",INDEX(ฐาน!$A$4:$F$9,MATCH(I578,ฐาน!$A$4:$A$9,0),IF(J578&gt;=INDEX(ฐาน!$A$4:$F$9,MATCH(I578,ฐาน!$A$4:$A$9,0),3),6,5)),"")</f>
        <v/>
      </c>
      <c r="O578" s="311" t="str">
        <f>IF(I578&lt;&gt;"",IF(J578&gt;=INDEX(ฐาน!$A$4:$G$9,MATCH(I578,ฐาน!$A$4:$A$9,0),4),INDEX(ฐาน!$A$4:$G$9,MATCH(I578,ฐาน!$A$4:$A$9,0),7),INDEX(ฐาน!$A$4:$G$9,MATCH(I578,ฐาน!$A$4:$A$9,0),4)),"")</f>
        <v/>
      </c>
      <c r="P578" s="312">
        <f>IF(M578&lt;&gt;ฐาน!$M$45,IF(L578&lt;&gt;"",($L578*$N578/100),0),0)</f>
        <v>0</v>
      </c>
      <c r="Q578" s="311">
        <f>IF(M578&lt;&gt;ฐาน!$M$45,IF(L578&lt;&gt;"",ROUNDUP(($L578*$N578/100),-1),0),0)</f>
        <v>0</v>
      </c>
      <c r="R578" s="311">
        <f t="shared" si="16"/>
        <v>0</v>
      </c>
      <c r="S578" s="313">
        <f t="shared" si="17"/>
        <v>0</v>
      </c>
      <c r="T578" s="314">
        <f>IF(M578&lt;&gt;ฐาน!$M$45,IF(S578&lt;&gt;"",S578+R578,0),0)</f>
        <v>0</v>
      </c>
      <c r="U578" s="311">
        <f>IF(M578&lt;&gt;ฐาน!$M$45,IF(S578=0,J578+T578,O578),J578)</f>
        <v>0</v>
      </c>
      <c r="V578" s="98"/>
    </row>
    <row r="579" spans="1:22" x14ac:dyDescent="0.35">
      <c r="A579" s="93">
        <v>571</v>
      </c>
      <c r="B579" s="84"/>
      <c r="C579" s="85"/>
      <c r="D579" s="91"/>
      <c r="E579" s="89"/>
      <c r="F579" s="88"/>
      <c r="G579" s="91"/>
      <c r="H579" s="91"/>
      <c r="I579" s="88"/>
      <c r="J579" s="92"/>
      <c r="K579" s="212"/>
      <c r="L579" s="308" t="str">
        <f>IF(K579&lt;&gt;"",INDEX(ฐาน!$J$4:$M$44,MATCH(INT(K579),ฐาน!$J$4:$J$44,0),2),"")</f>
        <v/>
      </c>
      <c r="M579" s="309" t="str">
        <f>IF(L579&lt;&gt;"",INDEX(ฐาน!$J$4:$M$45,MATCH(L579,ฐาน!$K$4:$K$45,0),4),"")</f>
        <v/>
      </c>
      <c r="N579" s="310" t="str">
        <f>IF(I579&lt;&gt;"",INDEX(ฐาน!$A$4:$F$9,MATCH(I579,ฐาน!$A$4:$A$9,0),IF(J579&gt;=INDEX(ฐาน!$A$4:$F$9,MATCH(I579,ฐาน!$A$4:$A$9,0),3),6,5)),"")</f>
        <v/>
      </c>
      <c r="O579" s="311" t="str">
        <f>IF(I579&lt;&gt;"",IF(J579&gt;=INDEX(ฐาน!$A$4:$G$9,MATCH(I579,ฐาน!$A$4:$A$9,0),4),INDEX(ฐาน!$A$4:$G$9,MATCH(I579,ฐาน!$A$4:$A$9,0),7),INDEX(ฐาน!$A$4:$G$9,MATCH(I579,ฐาน!$A$4:$A$9,0),4)),"")</f>
        <v/>
      </c>
      <c r="P579" s="312">
        <f>IF(M579&lt;&gt;ฐาน!$M$45,IF(L579&lt;&gt;"",($L579*$N579/100),0),0)</f>
        <v>0</v>
      </c>
      <c r="Q579" s="311">
        <f>IF(M579&lt;&gt;ฐาน!$M$45,IF(L579&lt;&gt;"",ROUNDUP(($L579*$N579/100),-1),0),0)</f>
        <v>0</v>
      </c>
      <c r="R579" s="311">
        <f t="shared" si="16"/>
        <v>0</v>
      </c>
      <c r="S579" s="313">
        <f t="shared" si="17"/>
        <v>0</v>
      </c>
      <c r="T579" s="314">
        <f>IF(M579&lt;&gt;ฐาน!$M$45,IF(S579&lt;&gt;"",S579+R579,0),0)</f>
        <v>0</v>
      </c>
      <c r="U579" s="311">
        <f>IF(M579&lt;&gt;ฐาน!$M$45,IF(S579=0,J579+T579,O579),J579)</f>
        <v>0</v>
      </c>
      <c r="V579" s="98"/>
    </row>
    <row r="580" spans="1:22" x14ac:dyDescent="0.35">
      <c r="A580" s="93">
        <v>572</v>
      </c>
      <c r="B580" s="84"/>
      <c r="C580" s="85"/>
      <c r="D580" s="91"/>
      <c r="E580" s="89"/>
      <c r="F580" s="88"/>
      <c r="G580" s="91"/>
      <c r="H580" s="91"/>
      <c r="I580" s="88"/>
      <c r="J580" s="92"/>
      <c r="K580" s="212"/>
      <c r="L580" s="308" t="str">
        <f>IF(K580&lt;&gt;"",INDEX(ฐาน!$J$4:$M$44,MATCH(INT(K580),ฐาน!$J$4:$J$44,0),2),"")</f>
        <v/>
      </c>
      <c r="M580" s="309" t="str">
        <f>IF(L580&lt;&gt;"",INDEX(ฐาน!$J$4:$M$45,MATCH(L580,ฐาน!$K$4:$K$45,0),4),"")</f>
        <v/>
      </c>
      <c r="N580" s="310" t="str">
        <f>IF(I580&lt;&gt;"",INDEX(ฐาน!$A$4:$F$9,MATCH(I580,ฐาน!$A$4:$A$9,0),IF(J580&gt;=INDEX(ฐาน!$A$4:$F$9,MATCH(I580,ฐาน!$A$4:$A$9,0),3),6,5)),"")</f>
        <v/>
      </c>
      <c r="O580" s="311" t="str">
        <f>IF(I580&lt;&gt;"",IF(J580&gt;=INDEX(ฐาน!$A$4:$G$9,MATCH(I580,ฐาน!$A$4:$A$9,0),4),INDEX(ฐาน!$A$4:$G$9,MATCH(I580,ฐาน!$A$4:$A$9,0),7),INDEX(ฐาน!$A$4:$G$9,MATCH(I580,ฐาน!$A$4:$A$9,0),4)),"")</f>
        <v/>
      </c>
      <c r="P580" s="312">
        <f>IF(M580&lt;&gt;ฐาน!$M$45,IF(L580&lt;&gt;"",($L580*$N580/100),0),0)</f>
        <v>0</v>
      </c>
      <c r="Q580" s="311">
        <f>IF(M580&lt;&gt;ฐาน!$M$45,IF(L580&lt;&gt;"",ROUNDUP(($L580*$N580/100),-1),0),0)</f>
        <v>0</v>
      </c>
      <c r="R580" s="311">
        <f t="shared" si="16"/>
        <v>0</v>
      </c>
      <c r="S580" s="313">
        <f t="shared" si="17"/>
        <v>0</v>
      </c>
      <c r="T580" s="314">
        <f>IF(M580&lt;&gt;ฐาน!$M$45,IF(S580&lt;&gt;"",S580+R580,0),0)</f>
        <v>0</v>
      </c>
      <c r="U580" s="311">
        <f>IF(M580&lt;&gt;ฐาน!$M$45,IF(S580=0,J580+T580,O580),J580)</f>
        <v>0</v>
      </c>
      <c r="V580" s="98"/>
    </row>
    <row r="581" spans="1:22" x14ac:dyDescent="0.35">
      <c r="A581" s="93">
        <v>573</v>
      </c>
      <c r="B581" s="84"/>
      <c r="C581" s="85"/>
      <c r="D581" s="91"/>
      <c r="E581" s="89"/>
      <c r="F581" s="88"/>
      <c r="G581" s="91"/>
      <c r="H581" s="91"/>
      <c r="I581" s="88"/>
      <c r="J581" s="94"/>
      <c r="K581" s="212"/>
      <c r="L581" s="308" t="str">
        <f>IF(K581&lt;&gt;"",INDEX(ฐาน!$J$4:$M$44,MATCH(INT(K581),ฐาน!$J$4:$J$44,0),2),"")</f>
        <v/>
      </c>
      <c r="M581" s="309" t="str">
        <f>IF(L581&lt;&gt;"",INDEX(ฐาน!$J$4:$M$45,MATCH(L581,ฐาน!$K$4:$K$45,0),4),"")</f>
        <v/>
      </c>
      <c r="N581" s="310" t="str">
        <f>IF(I581&lt;&gt;"",INDEX(ฐาน!$A$4:$F$9,MATCH(I581,ฐาน!$A$4:$A$9,0),IF(J581&gt;=INDEX(ฐาน!$A$4:$F$9,MATCH(I581,ฐาน!$A$4:$A$9,0),3),6,5)),"")</f>
        <v/>
      </c>
      <c r="O581" s="311" t="str">
        <f>IF(I581&lt;&gt;"",IF(J581&gt;=INDEX(ฐาน!$A$4:$G$9,MATCH(I581,ฐาน!$A$4:$A$9,0),4),INDEX(ฐาน!$A$4:$G$9,MATCH(I581,ฐาน!$A$4:$A$9,0),7),INDEX(ฐาน!$A$4:$G$9,MATCH(I581,ฐาน!$A$4:$A$9,0),4)),"")</f>
        <v/>
      </c>
      <c r="P581" s="312">
        <f>IF(M581&lt;&gt;ฐาน!$M$45,IF(L581&lt;&gt;"",($L581*$N581/100),0),0)</f>
        <v>0</v>
      </c>
      <c r="Q581" s="311">
        <f>IF(M581&lt;&gt;ฐาน!$M$45,IF(L581&lt;&gt;"",ROUNDUP(($L581*$N581/100),-1),0),0)</f>
        <v>0</v>
      </c>
      <c r="R581" s="311">
        <f t="shared" si="16"/>
        <v>0</v>
      </c>
      <c r="S581" s="313">
        <f t="shared" si="17"/>
        <v>0</v>
      </c>
      <c r="T581" s="314">
        <f>IF(M581&lt;&gt;ฐาน!$M$45,IF(S581&lt;&gt;"",S581+R581,0),0)</f>
        <v>0</v>
      </c>
      <c r="U581" s="311">
        <f>IF(M581&lt;&gt;ฐาน!$M$45,IF(S581=0,J581+T581,O581),J581)</f>
        <v>0</v>
      </c>
      <c r="V581" s="98"/>
    </row>
    <row r="582" spans="1:22" x14ac:dyDescent="0.35">
      <c r="A582" s="93">
        <v>574</v>
      </c>
      <c r="B582" s="84"/>
      <c r="C582" s="85"/>
      <c r="D582" s="91"/>
      <c r="E582" s="89"/>
      <c r="F582" s="88"/>
      <c r="G582" s="91"/>
      <c r="H582" s="91"/>
      <c r="I582" s="88"/>
      <c r="J582" s="94"/>
      <c r="K582" s="212"/>
      <c r="L582" s="308" t="str">
        <f>IF(K582&lt;&gt;"",INDEX(ฐาน!$J$4:$M$44,MATCH(INT(K582),ฐาน!$J$4:$J$44,0),2),"")</f>
        <v/>
      </c>
      <c r="M582" s="309" t="str">
        <f>IF(L582&lt;&gt;"",INDEX(ฐาน!$J$4:$M$45,MATCH(L582,ฐาน!$K$4:$K$45,0),4),"")</f>
        <v/>
      </c>
      <c r="N582" s="310" t="str">
        <f>IF(I582&lt;&gt;"",INDEX(ฐาน!$A$4:$F$9,MATCH(I582,ฐาน!$A$4:$A$9,0),IF(J582&gt;=INDEX(ฐาน!$A$4:$F$9,MATCH(I582,ฐาน!$A$4:$A$9,0),3),6,5)),"")</f>
        <v/>
      </c>
      <c r="O582" s="311" t="str">
        <f>IF(I582&lt;&gt;"",IF(J582&gt;=INDEX(ฐาน!$A$4:$G$9,MATCH(I582,ฐาน!$A$4:$A$9,0),4),INDEX(ฐาน!$A$4:$G$9,MATCH(I582,ฐาน!$A$4:$A$9,0),7),INDEX(ฐาน!$A$4:$G$9,MATCH(I582,ฐาน!$A$4:$A$9,0),4)),"")</f>
        <v/>
      </c>
      <c r="P582" s="312">
        <f>IF(M582&lt;&gt;ฐาน!$M$45,IF(L582&lt;&gt;"",($L582*$N582/100),0),0)</f>
        <v>0</v>
      </c>
      <c r="Q582" s="311">
        <f>IF(M582&lt;&gt;ฐาน!$M$45,IF(L582&lt;&gt;"",ROUNDUP(($L582*$N582/100),-1),0),0)</f>
        <v>0</v>
      </c>
      <c r="R582" s="311">
        <f t="shared" si="16"/>
        <v>0</v>
      </c>
      <c r="S582" s="313">
        <f t="shared" si="17"/>
        <v>0</v>
      </c>
      <c r="T582" s="314">
        <f>IF(M582&lt;&gt;ฐาน!$M$45,IF(S582&lt;&gt;"",S582+R582,0),0)</f>
        <v>0</v>
      </c>
      <c r="U582" s="311">
        <f>IF(M582&lt;&gt;ฐาน!$M$45,IF(S582=0,J582+T582,O582),J582)</f>
        <v>0</v>
      </c>
      <c r="V582" s="98"/>
    </row>
    <row r="583" spans="1:22" x14ac:dyDescent="0.35">
      <c r="A583" s="93">
        <v>575</v>
      </c>
      <c r="B583" s="84"/>
      <c r="C583" s="85"/>
      <c r="D583" s="91"/>
      <c r="E583" s="89"/>
      <c r="F583" s="88"/>
      <c r="G583" s="91"/>
      <c r="H583" s="91"/>
      <c r="I583" s="88"/>
      <c r="J583" s="94"/>
      <c r="K583" s="212"/>
      <c r="L583" s="308" t="str">
        <f>IF(K583&lt;&gt;"",INDEX(ฐาน!$J$4:$M$44,MATCH(INT(K583),ฐาน!$J$4:$J$44,0),2),"")</f>
        <v/>
      </c>
      <c r="M583" s="309" t="str">
        <f>IF(L583&lt;&gt;"",INDEX(ฐาน!$J$4:$M$45,MATCH(L583,ฐาน!$K$4:$K$45,0),4),"")</f>
        <v/>
      </c>
      <c r="N583" s="310" t="str">
        <f>IF(I583&lt;&gt;"",INDEX(ฐาน!$A$4:$F$9,MATCH(I583,ฐาน!$A$4:$A$9,0),IF(J583&gt;=INDEX(ฐาน!$A$4:$F$9,MATCH(I583,ฐาน!$A$4:$A$9,0),3),6,5)),"")</f>
        <v/>
      </c>
      <c r="O583" s="311" t="str">
        <f>IF(I583&lt;&gt;"",IF(J583&gt;=INDEX(ฐาน!$A$4:$G$9,MATCH(I583,ฐาน!$A$4:$A$9,0),4),INDEX(ฐาน!$A$4:$G$9,MATCH(I583,ฐาน!$A$4:$A$9,0),7),INDEX(ฐาน!$A$4:$G$9,MATCH(I583,ฐาน!$A$4:$A$9,0),4)),"")</f>
        <v/>
      </c>
      <c r="P583" s="312">
        <f>IF(M583&lt;&gt;ฐาน!$M$45,IF(L583&lt;&gt;"",($L583*$N583/100),0),0)</f>
        <v>0</v>
      </c>
      <c r="Q583" s="311">
        <f>IF(M583&lt;&gt;ฐาน!$M$45,IF(L583&lt;&gt;"",ROUNDUP(($L583*$N583/100),-1),0),0)</f>
        <v>0</v>
      </c>
      <c r="R583" s="311">
        <f t="shared" si="16"/>
        <v>0</v>
      </c>
      <c r="S583" s="313">
        <f t="shared" si="17"/>
        <v>0</v>
      </c>
      <c r="T583" s="314">
        <f>IF(M583&lt;&gt;ฐาน!$M$45,IF(S583&lt;&gt;"",S583+R583,0),0)</f>
        <v>0</v>
      </c>
      <c r="U583" s="311">
        <f>IF(M583&lt;&gt;ฐาน!$M$45,IF(S583=0,J583+T583,O583),J583)</f>
        <v>0</v>
      </c>
      <c r="V583" s="98"/>
    </row>
    <row r="584" spans="1:22" x14ac:dyDescent="0.35">
      <c r="A584" s="93">
        <v>576</v>
      </c>
      <c r="B584" s="84"/>
      <c r="C584" s="85"/>
      <c r="D584" s="91"/>
      <c r="E584" s="89"/>
      <c r="F584" s="88"/>
      <c r="G584" s="91"/>
      <c r="H584" s="91"/>
      <c r="I584" s="88"/>
      <c r="J584" s="94"/>
      <c r="K584" s="212"/>
      <c r="L584" s="308" t="str">
        <f>IF(K584&lt;&gt;"",INDEX(ฐาน!$J$4:$M$44,MATCH(INT(K584),ฐาน!$J$4:$J$44,0),2),"")</f>
        <v/>
      </c>
      <c r="M584" s="309" t="str">
        <f>IF(L584&lt;&gt;"",INDEX(ฐาน!$J$4:$M$45,MATCH(L584,ฐาน!$K$4:$K$45,0),4),"")</f>
        <v/>
      </c>
      <c r="N584" s="310" t="str">
        <f>IF(I584&lt;&gt;"",INDEX(ฐาน!$A$4:$F$9,MATCH(I584,ฐาน!$A$4:$A$9,0),IF(J584&gt;=INDEX(ฐาน!$A$4:$F$9,MATCH(I584,ฐาน!$A$4:$A$9,0),3),6,5)),"")</f>
        <v/>
      </c>
      <c r="O584" s="311" t="str">
        <f>IF(I584&lt;&gt;"",IF(J584&gt;=INDEX(ฐาน!$A$4:$G$9,MATCH(I584,ฐาน!$A$4:$A$9,0),4),INDEX(ฐาน!$A$4:$G$9,MATCH(I584,ฐาน!$A$4:$A$9,0),7),INDEX(ฐาน!$A$4:$G$9,MATCH(I584,ฐาน!$A$4:$A$9,0),4)),"")</f>
        <v/>
      </c>
      <c r="P584" s="312">
        <f>IF(M584&lt;&gt;ฐาน!$M$45,IF(L584&lt;&gt;"",($L584*$N584/100),0),0)</f>
        <v>0</v>
      </c>
      <c r="Q584" s="311">
        <f>IF(M584&lt;&gt;ฐาน!$M$45,IF(L584&lt;&gt;"",ROUNDUP(($L584*$N584/100),-1),0),0)</f>
        <v>0</v>
      </c>
      <c r="R584" s="311">
        <f t="shared" si="16"/>
        <v>0</v>
      </c>
      <c r="S584" s="313">
        <f t="shared" si="17"/>
        <v>0</v>
      </c>
      <c r="T584" s="314">
        <f>IF(M584&lt;&gt;ฐาน!$M$45,IF(S584&lt;&gt;"",S584+R584,0),0)</f>
        <v>0</v>
      </c>
      <c r="U584" s="311">
        <f>IF(M584&lt;&gt;ฐาน!$M$45,IF(S584=0,J584+T584,O584),J584)</f>
        <v>0</v>
      </c>
      <c r="V584" s="98"/>
    </row>
    <row r="585" spans="1:22" x14ac:dyDescent="0.35">
      <c r="A585" s="93">
        <v>577</v>
      </c>
      <c r="B585" s="84"/>
      <c r="C585" s="85"/>
      <c r="D585" s="91"/>
      <c r="E585" s="89"/>
      <c r="F585" s="88"/>
      <c r="G585" s="91"/>
      <c r="H585" s="91"/>
      <c r="I585" s="88"/>
      <c r="J585" s="94"/>
      <c r="K585" s="212"/>
      <c r="L585" s="308" t="str">
        <f>IF(K585&lt;&gt;"",INDEX(ฐาน!$J$4:$M$44,MATCH(INT(K585),ฐาน!$J$4:$J$44,0),2),"")</f>
        <v/>
      </c>
      <c r="M585" s="309" t="str">
        <f>IF(L585&lt;&gt;"",INDEX(ฐาน!$J$4:$M$45,MATCH(L585,ฐาน!$K$4:$K$45,0),4),"")</f>
        <v/>
      </c>
      <c r="N585" s="310" t="str">
        <f>IF(I585&lt;&gt;"",INDEX(ฐาน!$A$4:$F$9,MATCH(I585,ฐาน!$A$4:$A$9,0),IF(J585&gt;=INDEX(ฐาน!$A$4:$F$9,MATCH(I585,ฐาน!$A$4:$A$9,0),3),6,5)),"")</f>
        <v/>
      </c>
      <c r="O585" s="311" t="str">
        <f>IF(I585&lt;&gt;"",IF(J585&gt;=INDEX(ฐาน!$A$4:$G$9,MATCH(I585,ฐาน!$A$4:$A$9,0),4),INDEX(ฐาน!$A$4:$G$9,MATCH(I585,ฐาน!$A$4:$A$9,0),7),INDEX(ฐาน!$A$4:$G$9,MATCH(I585,ฐาน!$A$4:$A$9,0),4)),"")</f>
        <v/>
      </c>
      <c r="P585" s="312">
        <f>IF(M585&lt;&gt;ฐาน!$M$45,IF(L585&lt;&gt;"",($L585*$N585/100),0),0)</f>
        <v>0</v>
      </c>
      <c r="Q585" s="311">
        <f>IF(M585&lt;&gt;ฐาน!$M$45,IF(L585&lt;&gt;"",ROUNDUP(($L585*$N585/100),-1),0),0)</f>
        <v>0</v>
      </c>
      <c r="R585" s="311">
        <f t="shared" si="16"/>
        <v>0</v>
      </c>
      <c r="S585" s="313">
        <f t="shared" si="17"/>
        <v>0</v>
      </c>
      <c r="T585" s="314">
        <f>IF(M585&lt;&gt;ฐาน!$M$45,IF(S585&lt;&gt;"",S585+R585,0),0)</f>
        <v>0</v>
      </c>
      <c r="U585" s="311">
        <f>IF(M585&lt;&gt;ฐาน!$M$45,IF(S585=0,J585+T585,O585),J585)</f>
        <v>0</v>
      </c>
      <c r="V585" s="98"/>
    </row>
    <row r="586" spans="1:22" x14ac:dyDescent="0.35">
      <c r="A586" s="93">
        <v>578</v>
      </c>
      <c r="B586" s="84"/>
      <c r="C586" s="85"/>
      <c r="D586" s="91"/>
      <c r="E586" s="89"/>
      <c r="F586" s="88"/>
      <c r="G586" s="91"/>
      <c r="H586" s="91"/>
      <c r="I586" s="88"/>
      <c r="J586" s="92"/>
      <c r="K586" s="212"/>
      <c r="L586" s="308" t="str">
        <f>IF(K586&lt;&gt;"",INDEX(ฐาน!$J$4:$M$44,MATCH(INT(K586),ฐาน!$J$4:$J$44,0),2),"")</f>
        <v/>
      </c>
      <c r="M586" s="309" t="str">
        <f>IF(L586&lt;&gt;"",INDEX(ฐาน!$J$4:$M$45,MATCH(L586,ฐาน!$K$4:$K$45,0),4),"")</f>
        <v/>
      </c>
      <c r="N586" s="310" t="str">
        <f>IF(I586&lt;&gt;"",INDEX(ฐาน!$A$4:$F$9,MATCH(I586,ฐาน!$A$4:$A$9,0),IF(J586&gt;=INDEX(ฐาน!$A$4:$F$9,MATCH(I586,ฐาน!$A$4:$A$9,0),3),6,5)),"")</f>
        <v/>
      </c>
      <c r="O586" s="311" t="str">
        <f>IF(I586&lt;&gt;"",IF(J586&gt;=INDEX(ฐาน!$A$4:$G$9,MATCH(I586,ฐาน!$A$4:$A$9,0),4),INDEX(ฐาน!$A$4:$G$9,MATCH(I586,ฐาน!$A$4:$A$9,0),7),INDEX(ฐาน!$A$4:$G$9,MATCH(I586,ฐาน!$A$4:$A$9,0),4)),"")</f>
        <v/>
      </c>
      <c r="P586" s="312">
        <f>IF(M586&lt;&gt;ฐาน!$M$45,IF(L586&lt;&gt;"",($L586*$N586/100),0),0)</f>
        <v>0</v>
      </c>
      <c r="Q586" s="311">
        <f>IF(M586&lt;&gt;ฐาน!$M$45,IF(L586&lt;&gt;"",ROUNDUP(($L586*$N586/100),-1),0),0)</f>
        <v>0</v>
      </c>
      <c r="R586" s="311">
        <f t="shared" ref="R586:R649" si="18">IF(Q586&lt;&gt;"",IF($J586+$P586&lt;=$O586,$Q586,$O586-$J586),"")</f>
        <v>0</v>
      </c>
      <c r="S586" s="313">
        <f t="shared" ref="S586:S649" si="19">IF(Q586&lt;&gt;R586,P586-R586,0)</f>
        <v>0</v>
      </c>
      <c r="T586" s="314">
        <f>IF(M586&lt;&gt;ฐาน!$M$45,IF(S586&lt;&gt;"",S586+R586,0),0)</f>
        <v>0</v>
      </c>
      <c r="U586" s="311">
        <f>IF(M586&lt;&gt;ฐาน!$M$45,IF(S586=0,J586+T586,O586),J586)</f>
        <v>0</v>
      </c>
      <c r="V586" s="98"/>
    </row>
    <row r="587" spans="1:22" x14ac:dyDescent="0.35">
      <c r="A587" s="93">
        <v>579</v>
      </c>
      <c r="B587" s="84"/>
      <c r="C587" s="85"/>
      <c r="D587" s="91"/>
      <c r="E587" s="89"/>
      <c r="F587" s="88"/>
      <c r="G587" s="91"/>
      <c r="H587" s="91"/>
      <c r="I587" s="88"/>
      <c r="J587" s="92"/>
      <c r="K587" s="212"/>
      <c r="L587" s="308" t="str">
        <f>IF(K587&lt;&gt;"",INDEX(ฐาน!$J$4:$M$44,MATCH(INT(K587),ฐาน!$J$4:$J$44,0),2),"")</f>
        <v/>
      </c>
      <c r="M587" s="309" t="str">
        <f>IF(L587&lt;&gt;"",INDEX(ฐาน!$J$4:$M$45,MATCH(L587,ฐาน!$K$4:$K$45,0),4),"")</f>
        <v/>
      </c>
      <c r="N587" s="310" t="str">
        <f>IF(I587&lt;&gt;"",INDEX(ฐาน!$A$4:$F$9,MATCH(I587,ฐาน!$A$4:$A$9,0),IF(J587&gt;=INDEX(ฐาน!$A$4:$F$9,MATCH(I587,ฐาน!$A$4:$A$9,0),3),6,5)),"")</f>
        <v/>
      </c>
      <c r="O587" s="311" t="str">
        <f>IF(I587&lt;&gt;"",IF(J587&gt;=INDEX(ฐาน!$A$4:$G$9,MATCH(I587,ฐาน!$A$4:$A$9,0),4),INDEX(ฐาน!$A$4:$G$9,MATCH(I587,ฐาน!$A$4:$A$9,0),7),INDEX(ฐาน!$A$4:$G$9,MATCH(I587,ฐาน!$A$4:$A$9,0),4)),"")</f>
        <v/>
      </c>
      <c r="P587" s="312">
        <f>IF(M587&lt;&gt;ฐาน!$M$45,IF(L587&lt;&gt;"",($L587*$N587/100),0),0)</f>
        <v>0</v>
      </c>
      <c r="Q587" s="311">
        <f>IF(M587&lt;&gt;ฐาน!$M$45,IF(L587&lt;&gt;"",ROUNDUP(($L587*$N587/100),-1),0),0)</f>
        <v>0</v>
      </c>
      <c r="R587" s="311">
        <f t="shared" si="18"/>
        <v>0</v>
      </c>
      <c r="S587" s="313">
        <f t="shared" si="19"/>
        <v>0</v>
      </c>
      <c r="T587" s="314">
        <f>IF(M587&lt;&gt;ฐาน!$M$45,IF(S587&lt;&gt;"",S587+R587,0),0)</f>
        <v>0</v>
      </c>
      <c r="U587" s="311">
        <f>IF(M587&lt;&gt;ฐาน!$M$45,IF(S587=0,J587+T587,O587),J587)</f>
        <v>0</v>
      </c>
      <c r="V587" s="98"/>
    </row>
    <row r="588" spans="1:22" x14ac:dyDescent="0.35">
      <c r="A588" s="93">
        <v>580</v>
      </c>
      <c r="B588" s="84"/>
      <c r="C588" s="85"/>
      <c r="D588" s="91"/>
      <c r="E588" s="89"/>
      <c r="F588" s="88"/>
      <c r="G588" s="91"/>
      <c r="H588" s="91"/>
      <c r="I588" s="88"/>
      <c r="J588" s="92"/>
      <c r="K588" s="212"/>
      <c r="L588" s="308" t="str">
        <f>IF(K588&lt;&gt;"",INDEX(ฐาน!$J$4:$M$44,MATCH(INT(K588),ฐาน!$J$4:$J$44,0),2),"")</f>
        <v/>
      </c>
      <c r="M588" s="309" t="str">
        <f>IF(L588&lt;&gt;"",INDEX(ฐาน!$J$4:$M$45,MATCH(L588,ฐาน!$K$4:$K$45,0),4),"")</f>
        <v/>
      </c>
      <c r="N588" s="310" t="str">
        <f>IF(I588&lt;&gt;"",INDEX(ฐาน!$A$4:$F$9,MATCH(I588,ฐาน!$A$4:$A$9,0),IF(J588&gt;=INDEX(ฐาน!$A$4:$F$9,MATCH(I588,ฐาน!$A$4:$A$9,0),3),6,5)),"")</f>
        <v/>
      </c>
      <c r="O588" s="311" t="str">
        <f>IF(I588&lt;&gt;"",IF(J588&gt;=INDEX(ฐาน!$A$4:$G$9,MATCH(I588,ฐาน!$A$4:$A$9,0),4),INDEX(ฐาน!$A$4:$G$9,MATCH(I588,ฐาน!$A$4:$A$9,0),7),INDEX(ฐาน!$A$4:$G$9,MATCH(I588,ฐาน!$A$4:$A$9,0),4)),"")</f>
        <v/>
      </c>
      <c r="P588" s="312">
        <f>IF(M588&lt;&gt;ฐาน!$M$45,IF(L588&lt;&gt;"",($L588*$N588/100),0),0)</f>
        <v>0</v>
      </c>
      <c r="Q588" s="311">
        <f>IF(M588&lt;&gt;ฐาน!$M$45,IF(L588&lt;&gt;"",ROUNDUP(($L588*$N588/100),-1),0),0)</f>
        <v>0</v>
      </c>
      <c r="R588" s="311">
        <f t="shared" si="18"/>
        <v>0</v>
      </c>
      <c r="S588" s="313">
        <f t="shared" si="19"/>
        <v>0</v>
      </c>
      <c r="T588" s="314">
        <f>IF(M588&lt;&gt;ฐาน!$M$45,IF(S588&lt;&gt;"",S588+R588,0),0)</f>
        <v>0</v>
      </c>
      <c r="U588" s="311">
        <f>IF(M588&lt;&gt;ฐาน!$M$45,IF(S588=0,J588+T588,O588),J588)</f>
        <v>0</v>
      </c>
      <c r="V588" s="98"/>
    </row>
    <row r="589" spans="1:22" x14ac:dyDescent="0.35">
      <c r="A589" s="93">
        <v>581</v>
      </c>
      <c r="B589" s="84"/>
      <c r="C589" s="85"/>
      <c r="D589" s="91"/>
      <c r="E589" s="89"/>
      <c r="F589" s="88"/>
      <c r="G589" s="91"/>
      <c r="H589" s="91"/>
      <c r="I589" s="88"/>
      <c r="J589" s="92"/>
      <c r="K589" s="212"/>
      <c r="L589" s="308" t="str">
        <f>IF(K589&lt;&gt;"",INDEX(ฐาน!$J$4:$M$44,MATCH(INT(K589),ฐาน!$J$4:$J$44,0),2),"")</f>
        <v/>
      </c>
      <c r="M589" s="309" t="str">
        <f>IF(L589&lt;&gt;"",INDEX(ฐาน!$J$4:$M$45,MATCH(L589,ฐาน!$K$4:$K$45,0),4),"")</f>
        <v/>
      </c>
      <c r="N589" s="310" t="str">
        <f>IF(I589&lt;&gt;"",INDEX(ฐาน!$A$4:$F$9,MATCH(I589,ฐาน!$A$4:$A$9,0),IF(J589&gt;=INDEX(ฐาน!$A$4:$F$9,MATCH(I589,ฐาน!$A$4:$A$9,0),3),6,5)),"")</f>
        <v/>
      </c>
      <c r="O589" s="311" t="str">
        <f>IF(I589&lt;&gt;"",IF(J589&gt;=INDEX(ฐาน!$A$4:$G$9,MATCH(I589,ฐาน!$A$4:$A$9,0),4),INDEX(ฐาน!$A$4:$G$9,MATCH(I589,ฐาน!$A$4:$A$9,0),7),INDEX(ฐาน!$A$4:$G$9,MATCH(I589,ฐาน!$A$4:$A$9,0),4)),"")</f>
        <v/>
      </c>
      <c r="P589" s="312">
        <f>IF(M589&lt;&gt;ฐาน!$M$45,IF(L589&lt;&gt;"",($L589*$N589/100),0),0)</f>
        <v>0</v>
      </c>
      <c r="Q589" s="311">
        <f>IF(M589&lt;&gt;ฐาน!$M$45,IF(L589&lt;&gt;"",ROUNDUP(($L589*$N589/100),-1),0),0)</f>
        <v>0</v>
      </c>
      <c r="R589" s="311">
        <f t="shared" si="18"/>
        <v>0</v>
      </c>
      <c r="S589" s="313">
        <f t="shared" si="19"/>
        <v>0</v>
      </c>
      <c r="T589" s="314">
        <f>IF(M589&lt;&gt;ฐาน!$M$45,IF(S589&lt;&gt;"",S589+R589,0),0)</f>
        <v>0</v>
      </c>
      <c r="U589" s="311">
        <f>IF(M589&lt;&gt;ฐาน!$M$45,IF(S589=0,J589+T589,O589),J589)</f>
        <v>0</v>
      </c>
      <c r="V589" s="98"/>
    </row>
    <row r="590" spans="1:22" x14ac:dyDescent="0.35">
      <c r="A590" s="93">
        <v>582</v>
      </c>
      <c r="B590" s="84"/>
      <c r="C590" s="85"/>
      <c r="D590" s="91"/>
      <c r="E590" s="89"/>
      <c r="F590" s="88"/>
      <c r="G590" s="95"/>
      <c r="H590" s="91"/>
      <c r="I590" s="88"/>
      <c r="J590" s="92"/>
      <c r="K590" s="212"/>
      <c r="L590" s="308" t="str">
        <f>IF(K590&lt;&gt;"",INDEX(ฐาน!$J$4:$M$44,MATCH(INT(K590),ฐาน!$J$4:$J$44,0),2),"")</f>
        <v/>
      </c>
      <c r="M590" s="309" t="str">
        <f>IF(L590&lt;&gt;"",INDEX(ฐาน!$J$4:$M$45,MATCH(L590,ฐาน!$K$4:$K$45,0),4),"")</f>
        <v/>
      </c>
      <c r="N590" s="310" t="str">
        <f>IF(I590&lt;&gt;"",INDEX(ฐาน!$A$4:$F$9,MATCH(I590,ฐาน!$A$4:$A$9,0),IF(J590&gt;=INDEX(ฐาน!$A$4:$F$9,MATCH(I590,ฐาน!$A$4:$A$9,0),3),6,5)),"")</f>
        <v/>
      </c>
      <c r="O590" s="311" t="str">
        <f>IF(I590&lt;&gt;"",IF(J590&gt;=INDEX(ฐาน!$A$4:$G$9,MATCH(I590,ฐาน!$A$4:$A$9,0),4),INDEX(ฐาน!$A$4:$G$9,MATCH(I590,ฐาน!$A$4:$A$9,0),7),INDEX(ฐาน!$A$4:$G$9,MATCH(I590,ฐาน!$A$4:$A$9,0),4)),"")</f>
        <v/>
      </c>
      <c r="P590" s="312">
        <f>IF(M590&lt;&gt;ฐาน!$M$45,IF(L590&lt;&gt;"",($L590*$N590/100),0),0)</f>
        <v>0</v>
      </c>
      <c r="Q590" s="311">
        <f>IF(M590&lt;&gt;ฐาน!$M$45,IF(L590&lt;&gt;"",ROUNDUP(($L590*$N590/100),-1),0),0)</f>
        <v>0</v>
      </c>
      <c r="R590" s="311">
        <f t="shared" si="18"/>
        <v>0</v>
      </c>
      <c r="S590" s="313">
        <f t="shared" si="19"/>
        <v>0</v>
      </c>
      <c r="T590" s="314">
        <f>IF(M590&lt;&gt;ฐาน!$M$45,IF(S590&lt;&gt;"",S590+R590,0),0)</f>
        <v>0</v>
      </c>
      <c r="U590" s="311">
        <f>IF(M590&lt;&gt;ฐาน!$M$45,IF(S590=0,J590+T590,O590),J590)</f>
        <v>0</v>
      </c>
      <c r="V590" s="98"/>
    </row>
    <row r="591" spans="1:22" x14ac:dyDescent="0.35">
      <c r="A591" s="93">
        <v>583</v>
      </c>
      <c r="B591" s="84"/>
      <c r="C591" s="85"/>
      <c r="D591" s="91"/>
      <c r="E591" s="89"/>
      <c r="F591" s="88"/>
      <c r="G591" s="91"/>
      <c r="H591" s="91"/>
      <c r="I591" s="88"/>
      <c r="J591" s="94"/>
      <c r="K591" s="212"/>
      <c r="L591" s="308" t="str">
        <f>IF(K591&lt;&gt;"",INDEX(ฐาน!$J$4:$M$44,MATCH(INT(K591),ฐาน!$J$4:$J$44,0),2),"")</f>
        <v/>
      </c>
      <c r="M591" s="309" t="str">
        <f>IF(L591&lt;&gt;"",INDEX(ฐาน!$J$4:$M$45,MATCH(L591,ฐาน!$K$4:$K$45,0),4),"")</f>
        <v/>
      </c>
      <c r="N591" s="310" t="str">
        <f>IF(I591&lt;&gt;"",INDEX(ฐาน!$A$4:$F$9,MATCH(I591,ฐาน!$A$4:$A$9,0),IF(J591&gt;=INDEX(ฐาน!$A$4:$F$9,MATCH(I591,ฐาน!$A$4:$A$9,0),3),6,5)),"")</f>
        <v/>
      </c>
      <c r="O591" s="311" t="str">
        <f>IF(I591&lt;&gt;"",IF(J591&gt;=INDEX(ฐาน!$A$4:$G$9,MATCH(I591,ฐาน!$A$4:$A$9,0),4),INDEX(ฐาน!$A$4:$G$9,MATCH(I591,ฐาน!$A$4:$A$9,0),7),INDEX(ฐาน!$A$4:$G$9,MATCH(I591,ฐาน!$A$4:$A$9,0),4)),"")</f>
        <v/>
      </c>
      <c r="P591" s="312">
        <f>IF(M591&lt;&gt;ฐาน!$M$45,IF(L591&lt;&gt;"",($L591*$N591/100),0),0)</f>
        <v>0</v>
      </c>
      <c r="Q591" s="311">
        <f>IF(M591&lt;&gt;ฐาน!$M$45,IF(L591&lt;&gt;"",ROUNDUP(($L591*$N591/100),-1),0),0)</f>
        <v>0</v>
      </c>
      <c r="R591" s="311">
        <f t="shared" si="18"/>
        <v>0</v>
      </c>
      <c r="S591" s="313">
        <f t="shared" si="19"/>
        <v>0</v>
      </c>
      <c r="T591" s="314">
        <f>IF(M591&lt;&gt;ฐาน!$M$45,IF(S591&lt;&gt;"",S591+R591,0),0)</f>
        <v>0</v>
      </c>
      <c r="U591" s="311">
        <f>IF(M591&lt;&gt;ฐาน!$M$45,IF(S591=0,J591+T591,O591),J591)</f>
        <v>0</v>
      </c>
      <c r="V591" s="98"/>
    </row>
    <row r="592" spans="1:22" x14ac:dyDescent="0.35">
      <c r="A592" s="93">
        <v>584</v>
      </c>
      <c r="B592" s="84"/>
      <c r="C592" s="85"/>
      <c r="D592" s="91"/>
      <c r="E592" s="89"/>
      <c r="F592" s="88"/>
      <c r="G592" s="91"/>
      <c r="H592" s="91"/>
      <c r="I592" s="88"/>
      <c r="J592" s="92"/>
      <c r="K592" s="212"/>
      <c r="L592" s="308" t="str">
        <f>IF(K592&lt;&gt;"",INDEX(ฐาน!$J$4:$M$44,MATCH(INT(K592),ฐาน!$J$4:$J$44,0),2),"")</f>
        <v/>
      </c>
      <c r="M592" s="309" t="str">
        <f>IF(L592&lt;&gt;"",INDEX(ฐาน!$J$4:$M$45,MATCH(L592,ฐาน!$K$4:$K$45,0),4),"")</f>
        <v/>
      </c>
      <c r="N592" s="310" t="str">
        <f>IF(I592&lt;&gt;"",INDEX(ฐาน!$A$4:$F$9,MATCH(I592,ฐาน!$A$4:$A$9,0),IF(J592&gt;=INDEX(ฐาน!$A$4:$F$9,MATCH(I592,ฐาน!$A$4:$A$9,0),3),6,5)),"")</f>
        <v/>
      </c>
      <c r="O592" s="311" t="str">
        <f>IF(I592&lt;&gt;"",IF(J592&gt;=INDEX(ฐาน!$A$4:$G$9,MATCH(I592,ฐาน!$A$4:$A$9,0),4),INDEX(ฐาน!$A$4:$G$9,MATCH(I592,ฐาน!$A$4:$A$9,0),7),INDEX(ฐาน!$A$4:$G$9,MATCH(I592,ฐาน!$A$4:$A$9,0),4)),"")</f>
        <v/>
      </c>
      <c r="P592" s="312">
        <f>IF(M592&lt;&gt;ฐาน!$M$45,IF(L592&lt;&gt;"",($L592*$N592/100),0),0)</f>
        <v>0</v>
      </c>
      <c r="Q592" s="311">
        <f>IF(M592&lt;&gt;ฐาน!$M$45,IF(L592&lt;&gt;"",ROUNDUP(($L592*$N592/100),-1),0),0)</f>
        <v>0</v>
      </c>
      <c r="R592" s="311">
        <f t="shared" si="18"/>
        <v>0</v>
      </c>
      <c r="S592" s="313">
        <f t="shared" si="19"/>
        <v>0</v>
      </c>
      <c r="T592" s="314">
        <f>IF(M592&lt;&gt;ฐาน!$M$45,IF(S592&lt;&gt;"",S592+R592,0),0)</f>
        <v>0</v>
      </c>
      <c r="U592" s="311">
        <f>IF(M592&lt;&gt;ฐาน!$M$45,IF(S592=0,J592+T592,O592),J592)</f>
        <v>0</v>
      </c>
      <c r="V592" s="98"/>
    </row>
    <row r="593" spans="1:22" x14ac:dyDescent="0.35">
      <c r="A593" s="93">
        <v>585</v>
      </c>
      <c r="B593" s="84"/>
      <c r="C593" s="85"/>
      <c r="D593" s="91"/>
      <c r="E593" s="89"/>
      <c r="F593" s="88"/>
      <c r="G593" s="91"/>
      <c r="H593" s="91"/>
      <c r="I593" s="88"/>
      <c r="J593" s="92"/>
      <c r="K593" s="212"/>
      <c r="L593" s="308" t="str">
        <f>IF(K593&lt;&gt;"",INDEX(ฐาน!$J$4:$M$44,MATCH(INT(K593),ฐาน!$J$4:$J$44,0),2),"")</f>
        <v/>
      </c>
      <c r="M593" s="309" t="str">
        <f>IF(L593&lt;&gt;"",INDEX(ฐาน!$J$4:$M$45,MATCH(L593,ฐาน!$K$4:$K$45,0),4),"")</f>
        <v/>
      </c>
      <c r="N593" s="310" t="str">
        <f>IF(I593&lt;&gt;"",INDEX(ฐาน!$A$4:$F$9,MATCH(I593,ฐาน!$A$4:$A$9,0),IF(J593&gt;=INDEX(ฐาน!$A$4:$F$9,MATCH(I593,ฐาน!$A$4:$A$9,0),3),6,5)),"")</f>
        <v/>
      </c>
      <c r="O593" s="311" t="str">
        <f>IF(I593&lt;&gt;"",IF(J593&gt;=INDEX(ฐาน!$A$4:$G$9,MATCH(I593,ฐาน!$A$4:$A$9,0),4),INDEX(ฐาน!$A$4:$G$9,MATCH(I593,ฐาน!$A$4:$A$9,0),7),INDEX(ฐาน!$A$4:$G$9,MATCH(I593,ฐาน!$A$4:$A$9,0),4)),"")</f>
        <v/>
      </c>
      <c r="P593" s="312">
        <f>IF(M593&lt;&gt;ฐาน!$M$45,IF(L593&lt;&gt;"",($L593*$N593/100),0),0)</f>
        <v>0</v>
      </c>
      <c r="Q593" s="311">
        <f>IF(M593&lt;&gt;ฐาน!$M$45,IF(L593&lt;&gt;"",ROUNDUP(($L593*$N593/100),-1),0),0)</f>
        <v>0</v>
      </c>
      <c r="R593" s="311">
        <f t="shared" si="18"/>
        <v>0</v>
      </c>
      <c r="S593" s="313">
        <f t="shared" si="19"/>
        <v>0</v>
      </c>
      <c r="T593" s="314">
        <f>IF(M593&lt;&gt;ฐาน!$M$45,IF(S593&lt;&gt;"",S593+R593,0),0)</f>
        <v>0</v>
      </c>
      <c r="U593" s="311">
        <f>IF(M593&lt;&gt;ฐาน!$M$45,IF(S593=0,J593+T593,O593),J593)</f>
        <v>0</v>
      </c>
      <c r="V593" s="98"/>
    </row>
    <row r="594" spans="1:22" x14ac:dyDescent="0.35">
      <c r="A594" s="93">
        <v>586</v>
      </c>
      <c r="B594" s="84"/>
      <c r="C594" s="85"/>
      <c r="D594" s="91"/>
      <c r="E594" s="89"/>
      <c r="F594" s="88"/>
      <c r="G594" s="91"/>
      <c r="H594" s="91"/>
      <c r="I594" s="88"/>
      <c r="J594" s="92"/>
      <c r="K594" s="212"/>
      <c r="L594" s="308" t="str">
        <f>IF(K594&lt;&gt;"",INDEX(ฐาน!$J$4:$M$44,MATCH(INT(K594),ฐาน!$J$4:$J$44,0),2),"")</f>
        <v/>
      </c>
      <c r="M594" s="309" t="str">
        <f>IF(L594&lt;&gt;"",INDEX(ฐาน!$J$4:$M$45,MATCH(L594,ฐาน!$K$4:$K$45,0),4),"")</f>
        <v/>
      </c>
      <c r="N594" s="310" t="str">
        <f>IF(I594&lt;&gt;"",INDEX(ฐาน!$A$4:$F$9,MATCH(I594,ฐาน!$A$4:$A$9,0),IF(J594&gt;=INDEX(ฐาน!$A$4:$F$9,MATCH(I594,ฐาน!$A$4:$A$9,0),3),6,5)),"")</f>
        <v/>
      </c>
      <c r="O594" s="311" t="str">
        <f>IF(I594&lt;&gt;"",IF(J594&gt;=INDEX(ฐาน!$A$4:$G$9,MATCH(I594,ฐาน!$A$4:$A$9,0),4),INDEX(ฐาน!$A$4:$G$9,MATCH(I594,ฐาน!$A$4:$A$9,0),7),INDEX(ฐาน!$A$4:$G$9,MATCH(I594,ฐาน!$A$4:$A$9,0),4)),"")</f>
        <v/>
      </c>
      <c r="P594" s="312">
        <f>IF(M594&lt;&gt;ฐาน!$M$45,IF(L594&lt;&gt;"",($L594*$N594/100),0),0)</f>
        <v>0</v>
      </c>
      <c r="Q594" s="311">
        <f>IF(M594&lt;&gt;ฐาน!$M$45,IF(L594&lt;&gt;"",ROUNDUP(($L594*$N594/100),-1),0),0)</f>
        <v>0</v>
      </c>
      <c r="R594" s="311">
        <f t="shared" si="18"/>
        <v>0</v>
      </c>
      <c r="S594" s="313">
        <f t="shared" si="19"/>
        <v>0</v>
      </c>
      <c r="T594" s="314">
        <f>IF(M594&lt;&gt;ฐาน!$M$45,IF(S594&lt;&gt;"",S594+R594,0),0)</f>
        <v>0</v>
      </c>
      <c r="U594" s="311">
        <f>IF(M594&lt;&gt;ฐาน!$M$45,IF(S594=0,J594+T594,O594),J594)</f>
        <v>0</v>
      </c>
      <c r="V594" s="98"/>
    </row>
    <row r="595" spans="1:22" x14ac:dyDescent="0.35">
      <c r="A595" s="93">
        <v>587</v>
      </c>
      <c r="B595" s="84"/>
      <c r="C595" s="86"/>
      <c r="D595" s="91"/>
      <c r="E595" s="89"/>
      <c r="F595" s="88"/>
      <c r="G595" s="91"/>
      <c r="H595" s="91"/>
      <c r="I595" s="88"/>
      <c r="J595" s="92"/>
      <c r="K595" s="212"/>
      <c r="L595" s="308" t="str">
        <f>IF(K595&lt;&gt;"",INDEX(ฐาน!$J$4:$M$44,MATCH(INT(K595),ฐาน!$J$4:$J$44,0),2),"")</f>
        <v/>
      </c>
      <c r="M595" s="309" t="str">
        <f>IF(L595&lt;&gt;"",INDEX(ฐาน!$J$4:$M$45,MATCH(L595,ฐาน!$K$4:$K$45,0),4),"")</f>
        <v/>
      </c>
      <c r="N595" s="310" t="str">
        <f>IF(I595&lt;&gt;"",INDEX(ฐาน!$A$4:$F$9,MATCH(I595,ฐาน!$A$4:$A$9,0),IF(J595&gt;=INDEX(ฐาน!$A$4:$F$9,MATCH(I595,ฐาน!$A$4:$A$9,0),3),6,5)),"")</f>
        <v/>
      </c>
      <c r="O595" s="311" t="str">
        <f>IF(I595&lt;&gt;"",IF(J595&gt;=INDEX(ฐาน!$A$4:$G$9,MATCH(I595,ฐาน!$A$4:$A$9,0),4),INDEX(ฐาน!$A$4:$G$9,MATCH(I595,ฐาน!$A$4:$A$9,0),7),INDEX(ฐาน!$A$4:$G$9,MATCH(I595,ฐาน!$A$4:$A$9,0),4)),"")</f>
        <v/>
      </c>
      <c r="P595" s="312">
        <f>IF(M595&lt;&gt;ฐาน!$M$45,IF(L595&lt;&gt;"",($L595*$N595/100),0),0)</f>
        <v>0</v>
      </c>
      <c r="Q595" s="311">
        <f>IF(M595&lt;&gt;ฐาน!$M$45,IF(L595&lt;&gt;"",ROUNDUP(($L595*$N595/100),-1),0),0)</f>
        <v>0</v>
      </c>
      <c r="R595" s="311">
        <f t="shared" si="18"/>
        <v>0</v>
      </c>
      <c r="S595" s="313">
        <f t="shared" si="19"/>
        <v>0</v>
      </c>
      <c r="T595" s="314">
        <f>IF(M595&lt;&gt;ฐาน!$M$45,IF(S595&lt;&gt;"",S595+R595,0),0)</f>
        <v>0</v>
      </c>
      <c r="U595" s="311">
        <f>IF(M595&lt;&gt;ฐาน!$M$45,IF(S595=0,J595+T595,O595),J595)</f>
        <v>0</v>
      </c>
      <c r="V595" s="98"/>
    </row>
    <row r="596" spans="1:22" x14ac:dyDescent="0.35">
      <c r="A596" s="93">
        <v>588</v>
      </c>
      <c r="B596" s="84"/>
      <c r="C596" s="85"/>
      <c r="D596" s="91"/>
      <c r="E596" s="89"/>
      <c r="F596" s="88"/>
      <c r="G596" s="91"/>
      <c r="H596" s="91"/>
      <c r="I596" s="88"/>
      <c r="J596" s="94"/>
      <c r="K596" s="212"/>
      <c r="L596" s="308" t="str">
        <f>IF(K596&lt;&gt;"",INDEX(ฐาน!$J$4:$M$44,MATCH(INT(K596),ฐาน!$J$4:$J$44,0),2),"")</f>
        <v/>
      </c>
      <c r="M596" s="309" t="str">
        <f>IF(L596&lt;&gt;"",INDEX(ฐาน!$J$4:$M$45,MATCH(L596,ฐาน!$K$4:$K$45,0),4),"")</f>
        <v/>
      </c>
      <c r="N596" s="310" t="str">
        <f>IF(I596&lt;&gt;"",INDEX(ฐาน!$A$4:$F$9,MATCH(I596,ฐาน!$A$4:$A$9,0),IF(J596&gt;=INDEX(ฐาน!$A$4:$F$9,MATCH(I596,ฐาน!$A$4:$A$9,0),3),6,5)),"")</f>
        <v/>
      </c>
      <c r="O596" s="311" t="str">
        <f>IF(I596&lt;&gt;"",IF(J596&gt;=INDEX(ฐาน!$A$4:$G$9,MATCH(I596,ฐาน!$A$4:$A$9,0),4),INDEX(ฐาน!$A$4:$G$9,MATCH(I596,ฐาน!$A$4:$A$9,0),7),INDEX(ฐาน!$A$4:$G$9,MATCH(I596,ฐาน!$A$4:$A$9,0),4)),"")</f>
        <v/>
      </c>
      <c r="P596" s="312">
        <f>IF(M596&lt;&gt;ฐาน!$M$45,IF(L596&lt;&gt;"",($L596*$N596/100),0),0)</f>
        <v>0</v>
      </c>
      <c r="Q596" s="311">
        <f>IF(M596&lt;&gt;ฐาน!$M$45,IF(L596&lt;&gt;"",ROUNDUP(($L596*$N596/100),-1),0),0)</f>
        <v>0</v>
      </c>
      <c r="R596" s="311">
        <f t="shared" si="18"/>
        <v>0</v>
      </c>
      <c r="S596" s="313">
        <f t="shared" si="19"/>
        <v>0</v>
      </c>
      <c r="T596" s="314">
        <f>IF(M596&lt;&gt;ฐาน!$M$45,IF(S596&lt;&gt;"",S596+R596,0),0)</f>
        <v>0</v>
      </c>
      <c r="U596" s="311">
        <f>IF(M596&lt;&gt;ฐาน!$M$45,IF(S596=0,J596+T596,O596),J596)</f>
        <v>0</v>
      </c>
      <c r="V596" s="98"/>
    </row>
    <row r="597" spans="1:22" x14ac:dyDescent="0.35">
      <c r="A597" s="93">
        <v>589</v>
      </c>
      <c r="B597" s="84"/>
      <c r="C597" s="85"/>
      <c r="D597" s="91"/>
      <c r="E597" s="89"/>
      <c r="F597" s="88"/>
      <c r="G597" s="91"/>
      <c r="H597" s="91"/>
      <c r="I597" s="88"/>
      <c r="J597" s="92"/>
      <c r="K597" s="212"/>
      <c r="L597" s="308" t="str">
        <f>IF(K597&lt;&gt;"",INDEX(ฐาน!$J$4:$M$44,MATCH(INT(K597),ฐาน!$J$4:$J$44,0),2),"")</f>
        <v/>
      </c>
      <c r="M597" s="309" t="str">
        <f>IF(L597&lt;&gt;"",INDEX(ฐาน!$J$4:$M$45,MATCH(L597,ฐาน!$K$4:$K$45,0),4),"")</f>
        <v/>
      </c>
      <c r="N597" s="310" t="str">
        <f>IF(I597&lt;&gt;"",INDEX(ฐาน!$A$4:$F$9,MATCH(I597,ฐาน!$A$4:$A$9,0),IF(J597&gt;=INDEX(ฐาน!$A$4:$F$9,MATCH(I597,ฐาน!$A$4:$A$9,0),3),6,5)),"")</f>
        <v/>
      </c>
      <c r="O597" s="311" t="str">
        <f>IF(I597&lt;&gt;"",IF(J597&gt;=INDEX(ฐาน!$A$4:$G$9,MATCH(I597,ฐาน!$A$4:$A$9,0),4),INDEX(ฐาน!$A$4:$G$9,MATCH(I597,ฐาน!$A$4:$A$9,0),7),INDEX(ฐาน!$A$4:$G$9,MATCH(I597,ฐาน!$A$4:$A$9,0),4)),"")</f>
        <v/>
      </c>
      <c r="P597" s="312">
        <f>IF(M597&lt;&gt;ฐาน!$M$45,IF(L597&lt;&gt;"",($L597*$N597/100),0),0)</f>
        <v>0</v>
      </c>
      <c r="Q597" s="311">
        <f>IF(M597&lt;&gt;ฐาน!$M$45,IF(L597&lt;&gt;"",ROUNDUP(($L597*$N597/100),-1),0),0)</f>
        <v>0</v>
      </c>
      <c r="R597" s="311">
        <f t="shared" si="18"/>
        <v>0</v>
      </c>
      <c r="S597" s="313">
        <f t="shared" si="19"/>
        <v>0</v>
      </c>
      <c r="T597" s="314">
        <f>IF(M597&lt;&gt;ฐาน!$M$45,IF(S597&lt;&gt;"",S597+R597,0),0)</f>
        <v>0</v>
      </c>
      <c r="U597" s="311">
        <f>IF(M597&lt;&gt;ฐาน!$M$45,IF(S597=0,J597+T597,O597),J597)</f>
        <v>0</v>
      </c>
      <c r="V597" s="98"/>
    </row>
    <row r="598" spans="1:22" x14ac:dyDescent="0.35">
      <c r="A598" s="93">
        <v>590</v>
      </c>
      <c r="B598" s="84"/>
      <c r="C598" s="85"/>
      <c r="D598" s="91"/>
      <c r="E598" s="89"/>
      <c r="F598" s="88"/>
      <c r="G598" s="91"/>
      <c r="H598" s="91"/>
      <c r="I598" s="88"/>
      <c r="J598" s="92"/>
      <c r="K598" s="212"/>
      <c r="L598" s="308" t="str">
        <f>IF(K598&lt;&gt;"",INDEX(ฐาน!$J$4:$M$44,MATCH(INT(K598),ฐาน!$J$4:$J$44,0),2),"")</f>
        <v/>
      </c>
      <c r="M598" s="309" t="str">
        <f>IF(L598&lt;&gt;"",INDEX(ฐาน!$J$4:$M$45,MATCH(L598,ฐาน!$K$4:$K$45,0),4),"")</f>
        <v/>
      </c>
      <c r="N598" s="310" t="str">
        <f>IF(I598&lt;&gt;"",INDEX(ฐาน!$A$4:$F$9,MATCH(I598,ฐาน!$A$4:$A$9,0),IF(J598&gt;=INDEX(ฐาน!$A$4:$F$9,MATCH(I598,ฐาน!$A$4:$A$9,0),3),6,5)),"")</f>
        <v/>
      </c>
      <c r="O598" s="311" t="str">
        <f>IF(I598&lt;&gt;"",IF(J598&gt;=INDEX(ฐาน!$A$4:$G$9,MATCH(I598,ฐาน!$A$4:$A$9,0),4),INDEX(ฐาน!$A$4:$G$9,MATCH(I598,ฐาน!$A$4:$A$9,0),7),INDEX(ฐาน!$A$4:$G$9,MATCH(I598,ฐาน!$A$4:$A$9,0),4)),"")</f>
        <v/>
      </c>
      <c r="P598" s="312">
        <f>IF(M598&lt;&gt;ฐาน!$M$45,IF(L598&lt;&gt;"",($L598*$N598/100),0),0)</f>
        <v>0</v>
      </c>
      <c r="Q598" s="311">
        <f>IF(M598&lt;&gt;ฐาน!$M$45,IF(L598&lt;&gt;"",ROUNDUP(($L598*$N598/100),-1),0),0)</f>
        <v>0</v>
      </c>
      <c r="R598" s="311">
        <f t="shared" si="18"/>
        <v>0</v>
      </c>
      <c r="S598" s="313">
        <f t="shared" si="19"/>
        <v>0</v>
      </c>
      <c r="T598" s="314">
        <f>IF(M598&lt;&gt;ฐาน!$M$45,IF(S598&lt;&gt;"",S598+R598,0),0)</f>
        <v>0</v>
      </c>
      <c r="U598" s="311">
        <f>IF(M598&lt;&gt;ฐาน!$M$45,IF(S598=0,J598+T598,O598),J598)</f>
        <v>0</v>
      </c>
      <c r="V598" s="98"/>
    </row>
    <row r="599" spans="1:22" x14ac:dyDescent="0.35">
      <c r="A599" s="93">
        <v>591</v>
      </c>
      <c r="B599" s="84"/>
      <c r="C599" s="85"/>
      <c r="D599" s="91"/>
      <c r="E599" s="89"/>
      <c r="F599" s="88"/>
      <c r="G599" s="91"/>
      <c r="H599" s="91"/>
      <c r="I599" s="88"/>
      <c r="J599" s="92"/>
      <c r="K599" s="212"/>
      <c r="L599" s="308" t="str">
        <f>IF(K599&lt;&gt;"",INDEX(ฐาน!$J$4:$M$44,MATCH(INT(K599),ฐาน!$J$4:$J$44,0),2),"")</f>
        <v/>
      </c>
      <c r="M599" s="309" t="str">
        <f>IF(L599&lt;&gt;"",INDEX(ฐาน!$J$4:$M$45,MATCH(L599,ฐาน!$K$4:$K$45,0),4),"")</f>
        <v/>
      </c>
      <c r="N599" s="310" t="str">
        <f>IF(I599&lt;&gt;"",INDEX(ฐาน!$A$4:$F$9,MATCH(I599,ฐาน!$A$4:$A$9,0),IF(J599&gt;=INDEX(ฐาน!$A$4:$F$9,MATCH(I599,ฐาน!$A$4:$A$9,0),3),6,5)),"")</f>
        <v/>
      </c>
      <c r="O599" s="311" t="str">
        <f>IF(I599&lt;&gt;"",IF(J599&gt;=INDEX(ฐาน!$A$4:$G$9,MATCH(I599,ฐาน!$A$4:$A$9,0),4),INDEX(ฐาน!$A$4:$G$9,MATCH(I599,ฐาน!$A$4:$A$9,0),7),INDEX(ฐาน!$A$4:$G$9,MATCH(I599,ฐาน!$A$4:$A$9,0),4)),"")</f>
        <v/>
      </c>
      <c r="P599" s="312">
        <f>IF(M599&lt;&gt;ฐาน!$M$45,IF(L599&lt;&gt;"",($L599*$N599/100),0),0)</f>
        <v>0</v>
      </c>
      <c r="Q599" s="311">
        <f>IF(M599&lt;&gt;ฐาน!$M$45,IF(L599&lt;&gt;"",ROUNDUP(($L599*$N599/100),-1),0),0)</f>
        <v>0</v>
      </c>
      <c r="R599" s="311">
        <f t="shared" si="18"/>
        <v>0</v>
      </c>
      <c r="S599" s="313">
        <f t="shared" si="19"/>
        <v>0</v>
      </c>
      <c r="T599" s="314">
        <f>IF(M599&lt;&gt;ฐาน!$M$45,IF(S599&lt;&gt;"",S599+R599,0),0)</f>
        <v>0</v>
      </c>
      <c r="U599" s="311">
        <f>IF(M599&lt;&gt;ฐาน!$M$45,IF(S599=0,J599+T599,O599),J599)</f>
        <v>0</v>
      </c>
      <c r="V599" s="98"/>
    </row>
    <row r="600" spans="1:22" x14ac:dyDescent="0.35">
      <c r="A600" s="93">
        <v>592</v>
      </c>
      <c r="B600" s="84"/>
      <c r="C600" s="85"/>
      <c r="D600" s="91"/>
      <c r="E600" s="89"/>
      <c r="F600" s="88"/>
      <c r="G600" s="91"/>
      <c r="H600" s="91"/>
      <c r="I600" s="88"/>
      <c r="J600" s="92"/>
      <c r="K600" s="212"/>
      <c r="L600" s="308" t="str">
        <f>IF(K600&lt;&gt;"",INDEX(ฐาน!$J$4:$M$44,MATCH(INT(K600),ฐาน!$J$4:$J$44,0),2),"")</f>
        <v/>
      </c>
      <c r="M600" s="309" t="str">
        <f>IF(L600&lt;&gt;"",INDEX(ฐาน!$J$4:$M$45,MATCH(L600,ฐาน!$K$4:$K$45,0),4),"")</f>
        <v/>
      </c>
      <c r="N600" s="310" t="str">
        <f>IF(I600&lt;&gt;"",INDEX(ฐาน!$A$4:$F$9,MATCH(I600,ฐาน!$A$4:$A$9,0),IF(J600&gt;=INDEX(ฐาน!$A$4:$F$9,MATCH(I600,ฐาน!$A$4:$A$9,0),3),6,5)),"")</f>
        <v/>
      </c>
      <c r="O600" s="311" t="str">
        <f>IF(I600&lt;&gt;"",IF(J600&gt;=INDEX(ฐาน!$A$4:$G$9,MATCH(I600,ฐาน!$A$4:$A$9,0),4),INDEX(ฐาน!$A$4:$G$9,MATCH(I600,ฐาน!$A$4:$A$9,0),7),INDEX(ฐาน!$A$4:$G$9,MATCH(I600,ฐาน!$A$4:$A$9,0),4)),"")</f>
        <v/>
      </c>
      <c r="P600" s="312">
        <f>IF(M600&lt;&gt;ฐาน!$M$45,IF(L600&lt;&gt;"",($L600*$N600/100),0),0)</f>
        <v>0</v>
      </c>
      <c r="Q600" s="311">
        <f>IF(M600&lt;&gt;ฐาน!$M$45,IF(L600&lt;&gt;"",ROUNDUP(($L600*$N600/100),-1),0),0)</f>
        <v>0</v>
      </c>
      <c r="R600" s="311">
        <f t="shared" si="18"/>
        <v>0</v>
      </c>
      <c r="S600" s="313">
        <f t="shared" si="19"/>
        <v>0</v>
      </c>
      <c r="T600" s="314">
        <f>IF(M600&lt;&gt;ฐาน!$M$45,IF(S600&lt;&gt;"",S600+R600,0),0)</f>
        <v>0</v>
      </c>
      <c r="U600" s="311">
        <f>IF(M600&lt;&gt;ฐาน!$M$45,IF(S600=0,J600+T600,O600),J600)</f>
        <v>0</v>
      </c>
      <c r="V600" s="98"/>
    </row>
    <row r="601" spans="1:22" x14ac:dyDescent="0.35">
      <c r="A601" s="93">
        <v>593</v>
      </c>
      <c r="B601" s="84"/>
      <c r="C601" s="85"/>
      <c r="D601" s="91"/>
      <c r="E601" s="89"/>
      <c r="F601" s="88"/>
      <c r="G601" s="91"/>
      <c r="H601" s="91"/>
      <c r="I601" s="88"/>
      <c r="J601" s="92"/>
      <c r="K601" s="212"/>
      <c r="L601" s="308" t="str">
        <f>IF(K601&lt;&gt;"",INDEX(ฐาน!$J$4:$M$44,MATCH(INT(K601),ฐาน!$J$4:$J$44,0),2),"")</f>
        <v/>
      </c>
      <c r="M601" s="309" t="str">
        <f>IF(L601&lt;&gt;"",INDEX(ฐาน!$J$4:$M$45,MATCH(L601,ฐาน!$K$4:$K$45,0),4),"")</f>
        <v/>
      </c>
      <c r="N601" s="310" t="str">
        <f>IF(I601&lt;&gt;"",INDEX(ฐาน!$A$4:$F$9,MATCH(I601,ฐาน!$A$4:$A$9,0),IF(J601&gt;=INDEX(ฐาน!$A$4:$F$9,MATCH(I601,ฐาน!$A$4:$A$9,0),3),6,5)),"")</f>
        <v/>
      </c>
      <c r="O601" s="311" t="str">
        <f>IF(I601&lt;&gt;"",IF(J601&gt;=INDEX(ฐาน!$A$4:$G$9,MATCH(I601,ฐาน!$A$4:$A$9,0),4),INDEX(ฐาน!$A$4:$G$9,MATCH(I601,ฐาน!$A$4:$A$9,0),7),INDEX(ฐาน!$A$4:$G$9,MATCH(I601,ฐาน!$A$4:$A$9,0),4)),"")</f>
        <v/>
      </c>
      <c r="P601" s="312">
        <f>IF(M601&lt;&gt;ฐาน!$M$45,IF(L601&lt;&gt;"",($L601*$N601/100),0),0)</f>
        <v>0</v>
      </c>
      <c r="Q601" s="311">
        <f>IF(M601&lt;&gt;ฐาน!$M$45,IF(L601&lt;&gt;"",ROUNDUP(($L601*$N601/100),-1),0),0)</f>
        <v>0</v>
      </c>
      <c r="R601" s="311">
        <f t="shared" si="18"/>
        <v>0</v>
      </c>
      <c r="S601" s="313">
        <f t="shared" si="19"/>
        <v>0</v>
      </c>
      <c r="T601" s="314">
        <f>IF(M601&lt;&gt;ฐาน!$M$45,IF(S601&lt;&gt;"",S601+R601,0),0)</f>
        <v>0</v>
      </c>
      <c r="U601" s="311">
        <f>IF(M601&lt;&gt;ฐาน!$M$45,IF(S601=0,J601+T601,O601),J601)</f>
        <v>0</v>
      </c>
      <c r="V601" s="98"/>
    </row>
    <row r="602" spans="1:22" x14ac:dyDescent="0.35">
      <c r="A602" s="93">
        <v>594</v>
      </c>
      <c r="B602" s="84"/>
      <c r="C602" s="85"/>
      <c r="D602" s="91"/>
      <c r="E602" s="89"/>
      <c r="F602" s="88"/>
      <c r="G602" s="95"/>
      <c r="H602" s="91"/>
      <c r="I602" s="88"/>
      <c r="J602" s="94"/>
      <c r="K602" s="212"/>
      <c r="L602" s="308" t="str">
        <f>IF(K602&lt;&gt;"",INDEX(ฐาน!$J$4:$M$44,MATCH(INT(K602),ฐาน!$J$4:$J$44,0),2),"")</f>
        <v/>
      </c>
      <c r="M602" s="309" t="str">
        <f>IF(L602&lt;&gt;"",INDEX(ฐาน!$J$4:$M$45,MATCH(L602,ฐาน!$K$4:$K$45,0),4),"")</f>
        <v/>
      </c>
      <c r="N602" s="310" t="str">
        <f>IF(I602&lt;&gt;"",INDEX(ฐาน!$A$4:$F$9,MATCH(I602,ฐาน!$A$4:$A$9,0),IF(J602&gt;=INDEX(ฐาน!$A$4:$F$9,MATCH(I602,ฐาน!$A$4:$A$9,0),3),6,5)),"")</f>
        <v/>
      </c>
      <c r="O602" s="311" t="str">
        <f>IF(I602&lt;&gt;"",IF(J602&gt;=INDEX(ฐาน!$A$4:$G$9,MATCH(I602,ฐาน!$A$4:$A$9,0),4),INDEX(ฐาน!$A$4:$G$9,MATCH(I602,ฐาน!$A$4:$A$9,0),7),INDEX(ฐาน!$A$4:$G$9,MATCH(I602,ฐาน!$A$4:$A$9,0),4)),"")</f>
        <v/>
      </c>
      <c r="P602" s="312">
        <f>IF(M602&lt;&gt;ฐาน!$M$45,IF(L602&lt;&gt;"",($L602*$N602/100),0),0)</f>
        <v>0</v>
      </c>
      <c r="Q602" s="311">
        <f>IF(M602&lt;&gt;ฐาน!$M$45,IF(L602&lt;&gt;"",ROUNDUP(($L602*$N602/100),-1),0),0)</f>
        <v>0</v>
      </c>
      <c r="R602" s="311">
        <f t="shared" si="18"/>
        <v>0</v>
      </c>
      <c r="S602" s="313">
        <f t="shared" si="19"/>
        <v>0</v>
      </c>
      <c r="T602" s="314">
        <f>IF(M602&lt;&gt;ฐาน!$M$45,IF(S602&lt;&gt;"",S602+R602,0),0)</f>
        <v>0</v>
      </c>
      <c r="U602" s="311">
        <f>IF(M602&lt;&gt;ฐาน!$M$45,IF(S602=0,J602+T602,O602),J602)</f>
        <v>0</v>
      </c>
      <c r="V602" s="98"/>
    </row>
    <row r="603" spans="1:22" x14ac:dyDescent="0.35">
      <c r="A603" s="93">
        <v>595</v>
      </c>
      <c r="B603" s="84"/>
      <c r="C603" s="85"/>
      <c r="D603" s="91"/>
      <c r="E603" s="89"/>
      <c r="F603" s="88"/>
      <c r="G603" s="91"/>
      <c r="H603" s="91"/>
      <c r="I603" s="88"/>
      <c r="J603" s="92"/>
      <c r="K603" s="212"/>
      <c r="L603" s="308" t="str">
        <f>IF(K603&lt;&gt;"",INDEX(ฐาน!$J$4:$M$44,MATCH(INT(K603),ฐาน!$J$4:$J$44,0),2),"")</f>
        <v/>
      </c>
      <c r="M603" s="309" t="str">
        <f>IF(L603&lt;&gt;"",INDEX(ฐาน!$J$4:$M$45,MATCH(L603,ฐาน!$K$4:$K$45,0),4),"")</f>
        <v/>
      </c>
      <c r="N603" s="310" t="str">
        <f>IF(I603&lt;&gt;"",INDEX(ฐาน!$A$4:$F$9,MATCH(I603,ฐาน!$A$4:$A$9,0),IF(J603&gt;=INDEX(ฐาน!$A$4:$F$9,MATCH(I603,ฐาน!$A$4:$A$9,0),3),6,5)),"")</f>
        <v/>
      </c>
      <c r="O603" s="311" t="str">
        <f>IF(I603&lt;&gt;"",IF(J603&gt;=INDEX(ฐาน!$A$4:$G$9,MATCH(I603,ฐาน!$A$4:$A$9,0),4),INDEX(ฐาน!$A$4:$G$9,MATCH(I603,ฐาน!$A$4:$A$9,0),7),INDEX(ฐาน!$A$4:$G$9,MATCH(I603,ฐาน!$A$4:$A$9,0),4)),"")</f>
        <v/>
      </c>
      <c r="P603" s="312">
        <f>IF(M603&lt;&gt;ฐาน!$M$45,IF(L603&lt;&gt;"",($L603*$N603/100),0),0)</f>
        <v>0</v>
      </c>
      <c r="Q603" s="311">
        <f>IF(M603&lt;&gt;ฐาน!$M$45,IF(L603&lt;&gt;"",ROUNDUP(($L603*$N603/100),-1),0),0)</f>
        <v>0</v>
      </c>
      <c r="R603" s="311">
        <f t="shared" si="18"/>
        <v>0</v>
      </c>
      <c r="S603" s="313">
        <f t="shared" si="19"/>
        <v>0</v>
      </c>
      <c r="T603" s="314">
        <f>IF(M603&lt;&gt;ฐาน!$M$45,IF(S603&lt;&gt;"",S603+R603,0),0)</f>
        <v>0</v>
      </c>
      <c r="U603" s="311">
        <f>IF(M603&lt;&gt;ฐาน!$M$45,IF(S603=0,J603+T603,O603),J603)</f>
        <v>0</v>
      </c>
      <c r="V603" s="98"/>
    </row>
    <row r="604" spans="1:22" x14ac:dyDescent="0.35">
      <c r="A604" s="93">
        <v>596</v>
      </c>
      <c r="B604" s="84"/>
      <c r="C604" s="85"/>
      <c r="D604" s="91"/>
      <c r="E604" s="89"/>
      <c r="F604" s="88"/>
      <c r="G604" s="91"/>
      <c r="H604" s="91"/>
      <c r="I604" s="88"/>
      <c r="J604" s="92"/>
      <c r="K604" s="212"/>
      <c r="L604" s="308" t="str">
        <f>IF(K604&lt;&gt;"",INDEX(ฐาน!$J$4:$M$44,MATCH(INT(K604),ฐาน!$J$4:$J$44,0),2),"")</f>
        <v/>
      </c>
      <c r="M604" s="309" t="str">
        <f>IF(L604&lt;&gt;"",INDEX(ฐาน!$J$4:$M$45,MATCH(L604,ฐาน!$K$4:$K$45,0),4),"")</f>
        <v/>
      </c>
      <c r="N604" s="310" t="str">
        <f>IF(I604&lt;&gt;"",INDEX(ฐาน!$A$4:$F$9,MATCH(I604,ฐาน!$A$4:$A$9,0),IF(J604&gt;=INDEX(ฐาน!$A$4:$F$9,MATCH(I604,ฐาน!$A$4:$A$9,0),3),6,5)),"")</f>
        <v/>
      </c>
      <c r="O604" s="311" t="str">
        <f>IF(I604&lt;&gt;"",IF(J604&gt;=INDEX(ฐาน!$A$4:$G$9,MATCH(I604,ฐาน!$A$4:$A$9,0),4),INDEX(ฐาน!$A$4:$G$9,MATCH(I604,ฐาน!$A$4:$A$9,0),7),INDEX(ฐาน!$A$4:$G$9,MATCH(I604,ฐาน!$A$4:$A$9,0),4)),"")</f>
        <v/>
      </c>
      <c r="P604" s="312">
        <f>IF(M604&lt;&gt;ฐาน!$M$45,IF(L604&lt;&gt;"",($L604*$N604/100),0),0)</f>
        <v>0</v>
      </c>
      <c r="Q604" s="311">
        <f>IF(M604&lt;&gt;ฐาน!$M$45,IF(L604&lt;&gt;"",ROUNDUP(($L604*$N604/100),-1),0),0)</f>
        <v>0</v>
      </c>
      <c r="R604" s="311">
        <f t="shared" si="18"/>
        <v>0</v>
      </c>
      <c r="S604" s="313">
        <f t="shared" si="19"/>
        <v>0</v>
      </c>
      <c r="T604" s="314">
        <f>IF(M604&lt;&gt;ฐาน!$M$45,IF(S604&lt;&gt;"",S604+R604,0),0)</f>
        <v>0</v>
      </c>
      <c r="U604" s="311">
        <f>IF(M604&lt;&gt;ฐาน!$M$45,IF(S604=0,J604+T604,O604),J604)</f>
        <v>0</v>
      </c>
      <c r="V604" s="98"/>
    </row>
    <row r="605" spans="1:22" x14ac:dyDescent="0.35">
      <c r="A605" s="93">
        <v>597</v>
      </c>
      <c r="B605" s="84"/>
      <c r="C605" s="85"/>
      <c r="D605" s="91"/>
      <c r="E605" s="89"/>
      <c r="F605" s="88"/>
      <c r="G605" s="95"/>
      <c r="H605" s="91"/>
      <c r="I605" s="88"/>
      <c r="J605" s="94"/>
      <c r="K605" s="212"/>
      <c r="L605" s="308" t="str">
        <f>IF(K605&lt;&gt;"",INDEX(ฐาน!$J$4:$M$44,MATCH(INT(K605),ฐาน!$J$4:$J$44,0),2),"")</f>
        <v/>
      </c>
      <c r="M605" s="309" t="str">
        <f>IF(L605&lt;&gt;"",INDEX(ฐาน!$J$4:$M$45,MATCH(L605,ฐาน!$K$4:$K$45,0),4),"")</f>
        <v/>
      </c>
      <c r="N605" s="310" t="str">
        <f>IF(I605&lt;&gt;"",INDEX(ฐาน!$A$4:$F$9,MATCH(I605,ฐาน!$A$4:$A$9,0),IF(J605&gt;=INDEX(ฐาน!$A$4:$F$9,MATCH(I605,ฐาน!$A$4:$A$9,0),3),6,5)),"")</f>
        <v/>
      </c>
      <c r="O605" s="311" t="str">
        <f>IF(I605&lt;&gt;"",IF(J605&gt;=INDEX(ฐาน!$A$4:$G$9,MATCH(I605,ฐาน!$A$4:$A$9,0),4),INDEX(ฐาน!$A$4:$G$9,MATCH(I605,ฐาน!$A$4:$A$9,0),7),INDEX(ฐาน!$A$4:$G$9,MATCH(I605,ฐาน!$A$4:$A$9,0),4)),"")</f>
        <v/>
      </c>
      <c r="P605" s="312">
        <f>IF(M605&lt;&gt;ฐาน!$M$45,IF(L605&lt;&gt;"",($L605*$N605/100),0),0)</f>
        <v>0</v>
      </c>
      <c r="Q605" s="311">
        <f>IF(M605&lt;&gt;ฐาน!$M$45,IF(L605&lt;&gt;"",ROUNDUP(($L605*$N605/100),-1),0),0)</f>
        <v>0</v>
      </c>
      <c r="R605" s="311">
        <f t="shared" si="18"/>
        <v>0</v>
      </c>
      <c r="S605" s="313">
        <f t="shared" si="19"/>
        <v>0</v>
      </c>
      <c r="T605" s="314">
        <f>IF(M605&lt;&gt;ฐาน!$M$45,IF(S605&lt;&gt;"",S605+R605,0),0)</f>
        <v>0</v>
      </c>
      <c r="U605" s="311">
        <f>IF(M605&lt;&gt;ฐาน!$M$45,IF(S605=0,J605+T605,O605),J605)</f>
        <v>0</v>
      </c>
      <c r="V605" s="98"/>
    </row>
    <row r="606" spans="1:22" x14ac:dyDescent="0.35">
      <c r="A606" s="93">
        <v>598</v>
      </c>
      <c r="B606" s="84"/>
      <c r="C606" s="85"/>
      <c r="D606" s="91"/>
      <c r="E606" s="89"/>
      <c r="F606" s="88"/>
      <c r="G606" s="91"/>
      <c r="H606" s="91"/>
      <c r="I606" s="88"/>
      <c r="J606" s="94"/>
      <c r="K606" s="212"/>
      <c r="L606" s="308" t="str">
        <f>IF(K606&lt;&gt;"",INDEX(ฐาน!$J$4:$M$44,MATCH(INT(K606),ฐาน!$J$4:$J$44,0),2),"")</f>
        <v/>
      </c>
      <c r="M606" s="309" t="str">
        <f>IF(L606&lt;&gt;"",INDEX(ฐาน!$J$4:$M$45,MATCH(L606,ฐาน!$K$4:$K$45,0),4),"")</f>
        <v/>
      </c>
      <c r="N606" s="310" t="str">
        <f>IF(I606&lt;&gt;"",INDEX(ฐาน!$A$4:$F$9,MATCH(I606,ฐาน!$A$4:$A$9,0),IF(J606&gt;=INDEX(ฐาน!$A$4:$F$9,MATCH(I606,ฐาน!$A$4:$A$9,0),3),6,5)),"")</f>
        <v/>
      </c>
      <c r="O606" s="311" t="str">
        <f>IF(I606&lt;&gt;"",IF(J606&gt;=INDEX(ฐาน!$A$4:$G$9,MATCH(I606,ฐาน!$A$4:$A$9,0),4),INDEX(ฐาน!$A$4:$G$9,MATCH(I606,ฐาน!$A$4:$A$9,0),7),INDEX(ฐาน!$A$4:$G$9,MATCH(I606,ฐาน!$A$4:$A$9,0),4)),"")</f>
        <v/>
      </c>
      <c r="P606" s="312">
        <f>IF(M606&lt;&gt;ฐาน!$M$45,IF(L606&lt;&gt;"",($L606*$N606/100),0),0)</f>
        <v>0</v>
      </c>
      <c r="Q606" s="311">
        <f>IF(M606&lt;&gt;ฐาน!$M$45,IF(L606&lt;&gt;"",ROUNDUP(($L606*$N606/100),-1),0),0)</f>
        <v>0</v>
      </c>
      <c r="R606" s="311">
        <f t="shared" si="18"/>
        <v>0</v>
      </c>
      <c r="S606" s="313">
        <f t="shared" si="19"/>
        <v>0</v>
      </c>
      <c r="T606" s="314">
        <f>IF(M606&lt;&gt;ฐาน!$M$45,IF(S606&lt;&gt;"",S606+R606,0),0)</f>
        <v>0</v>
      </c>
      <c r="U606" s="311">
        <f>IF(M606&lt;&gt;ฐาน!$M$45,IF(S606=0,J606+T606,O606),J606)</f>
        <v>0</v>
      </c>
      <c r="V606" s="98"/>
    </row>
    <row r="607" spans="1:22" x14ac:dyDescent="0.35">
      <c r="A607" s="93">
        <v>599</v>
      </c>
      <c r="B607" s="84"/>
      <c r="C607" s="85"/>
      <c r="D607" s="91"/>
      <c r="E607" s="89"/>
      <c r="F607" s="88"/>
      <c r="G607" s="91"/>
      <c r="H607" s="91"/>
      <c r="I607" s="88"/>
      <c r="J607" s="92"/>
      <c r="K607" s="212"/>
      <c r="L607" s="308" t="str">
        <f>IF(K607&lt;&gt;"",INDEX(ฐาน!$J$4:$M$44,MATCH(INT(K607),ฐาน!$J$4:$J$44,0),2),"")</f>
        <v/>
      </c>
      <c r="M607" s="309" t="str">
        <f>IF(L607&lt;&gt;"",INDEX(ฐาน!$J$4:$M$45,MATCH(L607,ฐาน!$K$4:$K$45,0),4),"")</f>
        <v/>
      </c>
      <c r="N607" s="310" t="str">
        <f>IF(I607&lt;&gt;"",INDEX(ฐาน!$A$4:$F$9,MATCH(I607,ฐาน!$A$4:$A$9,0),IF(J607&gt;=INDEX(ฐาน!$A$4:$F$9,MATCH(I607,ฐาน!$A$4:$A$9,0),3),6,5)),"")</f>
        <v/>
      </c>
      <c r="O607" s="311" t="str">
        <f>IF(I607&lt;&gt;"",IF(J607&gt;=INDEX(ฐาน!$A$4:$G$9,MATCH(I607,ฐาน!$A$4:$A$9,0),4),INDEX(ฐาน!$A$4:$G$9,MATCH(I607,ฐาน!$A$4:$A$9,0),7),INDEX(ฐาน!$A$4:$G$9,MATCH(I607,ฐาน!$A$4:$A$9,0),4)),"")</f>
        <v/>
      </c>
      <c r="P607" s="312">
        <f>IF(M607&lt;&gt;ฐาน!$M$45,IF(L607&lt;&gt;"",($L607*$N607/100),0),0)</f>
        <v>0</v>
      </c>
      <c r="Q607" s="311">
        <f>IF(M607&lt;&gt;ฐาน!$M$45,IF(L607&lt;&gt;"",ROUNDUP(($L607*$N607/100),-1),0),0)</f>
        <v>0</v>
      </c>
      <c r="R607" s="311">
        <f t="shared" si="18"/>
        <v>0</v>
      </c>
      <c r="S607" s="313">
        <f t="shared" si="19"/>
        <v>0</v>
      </c>
      <c r="T607" s="314">
        <f>IF(M607&lt;&gt;ฐาน!$M$45,IF(S607&lt;&gt;"",S607+R607,0),0)</f>
        <v>0</v>
      </c>
      <c r="U607" s="311">
        <f>IF(M607&lt;&gt;ฐาน!$M$45,IF(S607=0,J607+T607,O607),J607)</f>
        <v>0</v>
      </c>
      <c r="V607" s="98"/>
    </row>
    <row r="608" spans="1:22" x14ac:dyDescent="0.35">
      <c r="A608" s="93">
        <v>600</v>
      </c>
      <c r="B608" s="84"/>
      <c r="C608" s="85"/>
      <c r="D608" s="91"/>
      <c r="E608" s="89"/>
      <c r="F608" s="88"/>
      <c r="G608" s="91"/>
      <c r="H608" s="91"/>
      <c r="I608" s="88"/>
      <c r="J608" s="94"/>
      <c r="K608" s="212"/>
      <c r="L608" s="308" t="str">
        <f>IF(K608&lt;&gt;"",INDEX(ฐาน!$J$4:$M$44,MATCH(INT(K608),ฐาน!$J$4:$J$44,0),2),"")</f>
        <v/>
      </c>
      <c r="M608" s="309" t="str">
        <f>IF(L608&lt;&gt;"",INDEX(ฐาน!$J$4:$M$45,MATCH(L608,ฐาน!$K$4:$K$45,0),4),"")</f>
        <v/>
      </c>
      <c r="N608" s="310" t="str">
        <f>IF(I608&lt;&gt;"",INDEX(ฐาน!$A$4:$F$9,MATCH(I608,ฐาน!$A$4:$A$9,0),IF(J608&gt;=INDEX(ฐาน!$A$4:$F$9,MATCH(I608,ฐาน!$A$4:$A$9,0),3),6,5)),"")</f>
        <v/>
      </c>
      <c r="O608" s="311" t="str">
        <f>IF(I608&lt;&gt;"",IF(J608&gt;=INDEX(ฐาน!$A$4:$G$9,MATCH(I608,ฐาน!$A$4:$A$9,0),4),INDEX(ฐาน!$A$4:$G$9,MATCH(I608,ฐาน!$A$4:$A$9,0),7),INDEX(ฐาน!$A$4:$G$9,MATCH(I608,ฐาน!$A$4:$A$9,0),4)),"")</f>
        <v/>
      </c>
      <c r="P608" s="312">
        <f>IF(M608&lt;&gt;ฐาน!$M$45,IF(L608&lt;&gt;"",($L608*$N608/100),0),0)</f>
        <v>0</v>
      </c>
      <c r="Q608" s="311">
        <f>IF(M608&lt;&gt;ฐาน!$M$45,IF(L608&lt;&gt;"",ROUNDUP(($L608*$N608/100),-1),0),0)</f>
        <v>0</v>
      </c>
      <c r="R608" s="311">
        <f t="shared" si="18"/>
        <v>0</v>
      </c>
      <c r="S608" s="313">
        <f t="shared" si="19"/>
        <v>0</v>
      </c>
      <c r="T608" s="314">
        <f>IF(M608&lt;&gt;ฐาน!$M$45,IF(S608&lt;&gt;"",S608+R608,0),0)</f>
        <v>0</v>
      </c>
      <c r="U608" s="311">
        <f>IF(M608&lt;&gt;ฐาน!$M$45,IF(S608=0,J608+T608,O608),J608)</f>
        <v>0</v>
      </c>
      <c r="V608" s="98"/>
    </row>
    <row r="609" spans="1:22" x14ac:dyDescent="0.35">
      <c r="A609" s="93">
        <v>601</v>
      </c>
      <c r="B609" s="84"/>
      <c r="C609" s="85"/>
      <c r="D609" s="91"/>
      <c r="E609" s="89"/>
      <c r="F609" s="88"/>
      <c r="G609" s="91"/>
      <c r="H609" s="91"/>
      <c r="I609" s="88"/>
      <c r="J609" s="92"/>
      <c r="K609" s="212"/>
      <c r="L609" s="308" t="str">
        <f>IF(K609&lt;&gt;"",INDEX(ฐาน!$J$4:$M$44,MATCH(INT(K609),ฐาน!$J$4:$J$44,0),2),"")</f>
        <v/>
      </c>
      <c r="M609" s="309" t="str">
        <f>IF(L609&lt;&gt;"",INDEX(ฐาน!$J$4:$M$45,MATCH(L609,ฐาน!$K$4:$K$45,0),4),"")</f>
        <v/>
      </c>
      <c r="N609" s="310" t="str">
        <f>IF(I609&lt;&gt;"",INDEX(ฐาน!$A$4:$F$9,MATCH(I609,ฐาน!$A$4:$A$9,0),IF(J609&gt;=INDEX(ฐาน!$A$4:$F$9,MATCH(I609,ฐาน!$A$4:$A$9,0),3),6,5)),"")</f>
        <v/>
      </c>
      <c r="O609" s="311" t="str">
        <f>IF(I609&lt;&gt;"",IF(J609&gt;=INDEX(ฐาน!$A$4:$G$9,MATCH(I609,ฐาน!$A$4:$A$9,0),4),INDEX(ฐาน!$A$4:$G$9,MATCH(I609,ฐาน!$A$4:$A$9,0),7),INDEX(ฐาน!$A$4:$G$9,MATCH(I609,ฐาน!$A$4:$A$9,0),4)),"")</f>
        <v/>
      </c>
      <c r="P609" s="312">
        <f>IF(M609&lt;&gt;ฐาน!$M$45,IF(L609&lt;&gt;"",($L609*$N609/100),0),0)</f>
        <v>0</v>
      </c>
      <c r="Q609" s="311">
        <f>IF(M609&lt;&gt;ฐาน!$M$45,IF(L609&lt;&gt;"",ROUNDUP(($L609*$N609/100),-1),0),0)</f>
        <v>0</v>
      </c>
      <c r="R609" s="311">
        <f t="shared" si="18"/>
        <v>0</v>
      </c>
      <c r="S609" s="313">
        <f t="shared" si="19"/>
        <v>0</v>
      </c>
      <c r="T609" s="314">
        <f>IF(M609&lt;&gt;ฐาน!$M$45,IF(S609&lt;&gt;"",S609+R609,0),0)</f>
        <v>0</v>
      </c>
      <c r="U609" s="311">
        <f>IF(M609&lt;&gt;ฐาน!$M$45,IF(S609=0,J609+T609,O609),J609)</f>
        <v>0</v>
      </c>
      <c r="V609" s="98"/>
    </row>
    <row r="610" spans="1:22" x14ac:dyDescent="0.35">
      <c r="A610" s="93">
        <v>602</v>
      </c>
      <c r="B610" s="84"/>
      <c r="C610" s="85"/>
      <c r="D610" s="91"/>
      <c r="E610" s="89"/>
      <c r="F610" s="88"/>
      <c r="G610" s="91"/>
      <c r="H610" s="91"/>
      <c r="I610" s="88"/>
      <c r="J610" s="92"/>
      <c r="K610" s="212"/>
      <c r="L610" s="308" t="str">
        <f>IF(K610&lt;&gt;"",INDEX(ฐาน!$J$4:$M$44,MATCH(INT(K610),ฐาน!$J$4:$J$44,0),2),"")</f>
        <v/>
      </c>
      <c r="M610" s="309" t="str">
        <f>IF(L610&lt;&gt;"",INDEX(ฐาน!$J$4:$M$45,MATCH(L610,ฐาน!$K$4:$K$45,0),4),"")</f>
        <v/>
      </c>
      <c r="N610" s="310" t="str">
        <f>IF(I610&lt;&gt;"",INDEX(ฐาน!$A$4:$F$9,MATCH(I610,ฐาน!$A$4:$A$9,0),IF(J610&gt;=INDEX(ฐาน!$A$4:$F$9,MATCH(I610,ฐาน!$A$4:$A$9,0),3),6,5)),"")</f>
        <v/>
      </c>
      <c r="O610" s="311" t="str">
        <f>IF(I610&lt;&gt;"",IF(J610&gt;=INDEX(ฐาน!$A$4:$G$9,MATCH(I610,ฐาน!$A$4:$A$9,0),4),INDEX(ฐาน!$A$4:$G$9,MATCH(I610,ฐาน!$A$4:$A$9,0),7),INDEX(ฐาน!$A$4:$G$9,MATCH(I610,ฐาน!$A$4:$A$9,0),4)),"")</f>
        <v/>
      </c>
      <c r="P610" s="312">
        <f>IF(M610&lt;&gt;ฐาน!$M$45,IF(L610&lt;&gt;"",($L610*$N610/100),0),0)</f>
        <v>0</v>
      </c>
      <c r="Q610" s="311">
        <f>IF(M610&lt;&gt;ฐาน!$M$45,IF(L610&lt;&gt;"",ROUNDUP(($L610*$N610/100),-1),0),0)</f>
        <v>0</v>
      </c>
      <c r="R610" s="311">
        <f t="shared" si="18"/>
        <v>0</v>
      </c>
      <c r="S610" s="313">
        <f t="shared" si="19"/>
        <v>0</v>
      </c>
      <c r="T610" s="314">
        <f>IF(M610&lt;&gt;ฐาน!$M$45,IF(S610&lt;&gt;"",S610+R610,0),0)</f>
        <v>0</v>
      </c>
      <c r="U610" s="311">
        <f>IF(M610&lt;&gt;ฐาน!$M$45,IF(S610=0,J610+T610,O610),J610)</f>
        <v>0</v>
      </c>
      <c r="V610" s="98"/>
    </row>
    <row r="611" spans="1:22" x14ac:dyDescent="0.35">
      <c r="A611" s="93">
        <v>603</v>
      </c>
      <c r="B611" s="84"/>
      <c r="C611" s="85"/>
      <c r="D611" s="91"/>
      <c r="E611" s="89"/>
      <c r="F611" s="88"/>
      <c r="G611" s="91"/>
      <c r="H611" s="91"/>
      <c r="I611" s="88"/>
      <c r="J611" s="94"/>
      <c r="K611" s="212"/>
      <c r="L611" s="308" t="str">
        <f>IF(K611&lt;&gt;"",INDEX(ฐาน!$J$4:$M$44,MATCH(INT(K611),ฐาน!$J$4:$J$44,0),2),"")</f>
        <v/>
      </c>
      <c r="M611" s="309" t="str">
        <f>IF(L611&lt;&gt;"",INDEX(ฐาน!$J$4:$M$45,MATCH(L611,ฐาน!$K$4:$K$45,0),4),"")</f>
        <v/>
      </c>
      <c r="N611" s="310" t="str">
        <f>IF(I611&lt;&gt;"",INDEX(ฐาน!$A$4:$F$9,MATCH(I611,ฐาน!$A$4:$A$9,0),IF(J611&gt;=INDEX(ฐาน!$A$4:$F$9,MATCH(I611,ฐาน!$A$4:$A$9,0),3),6,5)),"")</f>
        <v/>
      </c>
      <c r="O611" s="311" t="str">
        <f>IF(I611&lt;&gt;"",IF(J611&gt;=INDEX(ฐาน!$A$4:$G$9,MATCH(I611,ฐาน!$A$4:$A$9,0),4),INDEX(ฐาน!$A$4:$G$9,MATCH(I611,ฐาน!$A$4:$A$9,0),7),INDEX(ฐาน!$A$4:$G$9,MATCH(I611,ฐาน!$A$4:$A$9,0),4)),"")</f>
        <v/>
      </c>
      <c r="P611" s="312">
        <f>IF(M611&lt;&gt;ฐาน!$M$45,IF(L611&lt;&gt;"",($L611*$N611/100),0),0)</f>
        <v>0</v>
      </c>
      <c r="Q611" s="311">
        <f>IF(M611&lt;&gt;ฐาน!$M$45,IF(L611&lt;&gt;"",ROUNDUP(($L611*$N611/100),-1),0),0)</f>
        <v>0</v>
      </c>
      <c r="R611" s="311">
        <f t="shared" si="18"/>
        <v>0</v>
      </c>
      <c r="S611" s="313">
        <f t="shared" si="19"/>
        <v>0</v>
      </c>
      <c r="T611" s="314">
        <f>IF(M611&lt;&gt;ฐาน!$M$45,IF(S611&lt;&gt;"",S611+R611,0),0)</f>
        <v>0</v>
      </c>
      <c r="U611" s="311">
        <f>IF(M611&lt;&gt;ฐาน!$M$45,IF(S611=0,J611+T611,O611),J611)</f>
        <v>0</v>
      </c>
      <c r="V611" s="98"/>
    </row>
    <row r="612" spans="1:22" x14ac:dyDescent="0.35">
      <c r="A612" s="93">
        <v>604</v>
      </c>
      <c r="B612" s="84"/>
      <c r="C612" s="85"/>
      <c r="D612" s="91"/>
      <c r="E612" s="89"/>
      <c r="F612" s="88"/>
      <c r="G612" s="91"/>
      <c r="H612" s="91"/>
      <c r="I612" s="88"/>
      <c r="J612" s="94"/>
      <c r="K612" s="212"/>
      <c r="L612" s="308" t="str">
        <f>IF(K612&lt;&gt;"",INDEX(ฐาน!$J$4:$M$44,MATCH(INT(K612),ฐาน!$J$4:$J$44,0),2),"")</f>
        <v/>
      </c>
      <c r="M612" s="309" t="str">
        <f>IF(L612&lt;&gt;"",INDEX(ฐาน!$J$4:$M$45,MATCH(L612,ฐาน!$K$4:$K$45,0),4),"")</f>
        <v/>
      </c>
      <c r="N612" s="310" t="str">
        <f>IF(I612&lt;&gt;"",INDEX(ฐาน!$A$4:$F$9,MATCH(I612,ฐาน!$A$4:$A$9,0),IF(J612&gt;=INDEX(ฐาน!$A$4:$F$9,MATCH(I612,ฐาน!$A$4:$A$9,0),3),6,5)),"")</f>
        <v/>
      </c>
      <c r="O612" s="311" t="str">
        <f>IF(I612&lt;&gt;"",IF(J612&gt;=INDEX(ฐาน!$A$4:$G$9,MATCH(I612,ฐาน!$A$4:$A$9,0),4),INDEX(ฐาน!$A$4:$G$9,MATCH(I612,ฐาน!$A$4:$A$9,0),7),INDEX(ฐาน!$A$4:$G$9,MATCH(I612,ฐาน!$A$4:$A$9,0),4)),"")</f>
        <v/>
      </c>
      <c r="P612" s="312">
        <f>IF(M612&lt;&gt;ฐาน!$M$45,IF(L612&lt;&gt;"",($L612*$N612/100),0),0)</f>
        <v>0</v>
      </c>
      <c r="Q612" s="311">
        <f>IF(M612&lt;&gt;ฐาน!$M$45,IF(L612&lt;&gt;"",ROUNDUP(($L612*$N612/100),-1),0),0)</f>
        <v>0</v>
      </c>
      <c r="R612" s="311">
        <f t="shared" si="18"/>
        <v>0</v>
      </c>
      <c r="S612" s="313">
        <f t="shared" si="19"/>
        <v>0</v>
      </c>
      <c r="T612" s="314">
        <f>IF(M612&lt;&gt;ฐาน!$M$45,IF(S612&lt;&gt;"",S612+R612,0),0)</f>
        <v>0</v>
      </c>
      <c r="U612" s="311">
        <f>IF(M612&lt;&gt;ฐาน!$M$45,IF(S612=0,J612+T612,O612),J612)</f>
        <v>0</v>
      </c>
      <c r="V612" s="98"/>
    </row>
    <row r="613" spans="1:22" x14ac:dyDescent="0.35">
      <c r="A613" s="93">
        <v>605</v>
      </c>
      <c r="B613" s="84"/>
      <c r="C613" s="85"/>
      <c r="D613" s="91"/>
      <c r="E613" s="89"/>
      <c r="F613" s="88"/>
      <c r="G613" s="91"/>
      <c r="H613" s="91"/>
      <c r="I613" s="88"/>
      <c r="J613" s="92"/>
      <c r="K613" s="212"/>
      <c r="L613" s="308" t="str">
        <f>IF(K613&lt;&gt;"",INDEX(ฐาน!$J$4:$M$44,MATCH(INT(K613),ฐาน!$J$4:$J$44,0),2),"")</f>
        <v/>
      </c>
      <c r="M613" s="309" t="str">
        <f>IF(L613&lt;&gt;"",INDEX(ฐาน!$J$4:$M$45,MATCH(L613,ฐาน!$K$4:$K$45,0),4),"")</f>
        <v/>
      </c>
      <c r="N613" s="310" t="str">
        <f>IF(I613&lt;&gt;"",INDEX(ฐาน!$A$4:$F$9,MATCH(I613,ฐาน!$A$4:$A$9,0),IF(J613&gt;=INDEX(ฐาน!$A$4:$F$9,MATCH(I613,ฐาน!$A$4:$A$9,0),3),6,5)),"")</f>
        <v/>
      </c>
      <c r="O613" s="311" t="str">
        <f>IF(I613&lt;&gt;"",IF(J613&gt;=INDEX(ฐาน!$A$4:$G$9,MATCH(I613,ฐาน!$A$4:$A$9,0),4),INDEX(ฐาน!$A$4:$G$9,MATCH(I613,ฐาน!$A$4:$A$9,0),7),INDEX(ฐาน!$A$4:$G$9,MATCH(I613,ฐาน!$A$4:$A$9,0),4)),"")</f>
        <v/>
      </c>
      <c r="P613" s="312">
        <f>IF(M613&lt;&gt;ฐาน!$M$45,IF(L613&lt;&gt;"",($L613*$N613/100),0),0)</f>
        <v>0</v>
      </c>
      <c r="Q613" s="311">
        <f>IF(M613&lt;&gt;ฐาน!$M$45,IF(L613&lt;&gt;"",ROUNDUP(($L613*$N613/100),-1),0),0)</f>
        <v>0</v>
      </c>
      <c r="R613" s="311">
        <f t="shared" si="18"/>
        <v>0</v>
      </c>
      <c r="S613" s="313">
        <f t="shared" si="19"/>
        <v>0</v>
      </c>
      <c r="T613" s="314">
        <f>IF(M613&lt;&gt;ฐาน!$M$45,IF(S613&lt;&gt;"",S613+R613,0),0)</f>
        <v>0</v>
      </c>
      <c r="U613" s="311">
        <f>IF(M613&lt;&gt;ฐาน!$M$45,IF(S613=0,J613+T613,O613),J613)</f>
        <v>0</v>
      </c>
      <c r="V613" s="98"/>
    </row>
    <row r="614" spans="1:22" x14ac:dyDescent="0.35">
      <c r="A614" s="93">
        <v>606</v>
      </c>
      <c r="B614" s="84"/>
      <c r="C614" s="85"/>
      <c r="D614" s="91"/>
      <c r="E614" s="89"/>
      <c r="F614" s="88"/>
      <c r="G614" s="91"/>
      <c r="H614" s="91"/>
      <c r="I614" s="88"/>
      <c r="J614" s="94"/>
      <c r="K614" s="212"/>
      <c r="L614" s="308" t="str">
        <f>IF(K614&lt;&gt;"",INDEX(ฐาน!$J$4:$M$44,MATCH(INT(K614),ฐาน!$J$4:$J$44,0),2),"")</f>
        <v/>
      </c>
      <c r="M614" s="309" t="str">
        <f>IF(L614&lt;&gt;"",INDEX(ฐาน!$J$4:$M$45,MATCH(L614,ฐาน!$K$4:$K$45,0),4),"")</f>
        <v/>
      </c>
      <c r="N614" s="310" t="str">
        <f>IF(I614&lt;&gt;"",INDEX(ฐาน!$A$4:$F$9,MATCH(I614,ฐาน!$A$4:$A$9,0),IF(J614&gt;=INDEX(ฐาน!$A$4:$F$9,MATCH(I614,ฐาน!$A$4:$A$9,0),3),6,5)),"")</f>
        <v/>
      </c>
      <c r="O614" s="311" t="str">
        <f>IF(I614&lt;&gt;"",IF(J614&gt;=INDEX(ฐาน!$A$4:$G$9,MATCH(I614,ฐาน!$A$4:$A$9,0),4),INDEX(ฐาน!$A$4:$G$9,MATCH(I614,ฐาน!$A$4:$A$9,0),7),INDEX(ฐาน!$A$4:$G$9,MATCH(I614,ฐาน!$A$4:$A$9,0),4)),"")</f>
        <v/>
      </c>
      <c r="P614" s="312">
        <f>IF(M614&lt;&gt;ฐาน!$M$45,IF(L614&lt;&gt;"",($L614*$N614/100),0),0)</f>
        <v>0</v>
      </c>
      <c r="Q614" s="311">
        <f>IF(M614&lt;&gt;ฐาน!$M$45,IF(L614&lt;&gt;"",ROUNDUP(($L614*$N614/100),-1),0),0)</f>
        <v>0</v>
      </c>
      <c r="R614" s="311">
        <f t="shared" si="18"/>
        <v>0</v>
      </c>
      <c r="S614" s="313">
        <f t="shared" si="19"/>
        <v>0</v>
      </c>
      <c r="T614" s="314">
        <f>IF(M614&lt;&gt;ฐาน!$M$45,IF(S614&lt;&gt;"",S614+R614,0),0)</f>
        <v>0</v>
      </c>
      <c r="U614" s="311">
        <f>IF(M614&lt;&gt;ฐาน!$M$45,IF(S614=0,J614+T614,O614),J614)</f>
        <v>0</v>
      </c>
      <c r="V614" s="98"/>
    </row>
    <row r="615" spans="1:22" x14ac:dyDescent="0.35">
      <c r="A615" s="93">
        <v>607</v>
      </c>
      <c r="B615" s="172"/>
      <c r="C615" s="85"/>
      <c r="D615" s="91"/>
      <c r="E615" s="89"/>
      <c r="F615" s="88"/>
      <c r="G615" s="91"/>
      <c r="H615" s="91"/>
      <c r="I615" s="88"/>
      <c r="J615" s="92"/>
      <c r="K615" s="212"/>
      <c r="L615" s="308" t="str">
        <f>IF(K615&lt;&gt;"",INDEX(ฐาน!$J$4:$M$44,MATCH(INT(K615),ฐาน!$J$4:$J$44,0),2),"")</f>
        <v/>
      </c>
      <c r="M615" s="309" t="str">
        <f>IF(L615&lt;&gt;"",INDEX(ฐาน!$J$4:$M$45,MATCH(L615,ฐาน!$K$4:$K$45,0),4),"")</f>
        <v/>
      </c>
      <c r="N615" s="310" t="str">
        <f>IF(I615&lt;&gt;"",INDEX(ฐาน!$A$4:$F$9,MATCH(I615,ฐาน!$A$4:$A$9,0),IF(J615&gt;=INDEX(ฐาน!$A$4:$F$9,MATCH(I615,ฐาน!$A$4:$A$9,0),3),6,5)),"")</f>
        <v/>
      </c>
      <c r="O615" s="311" t="str">
        <f>IF(I615&lt;&gt;"",IF(J615&gt;=INDEX(ฐาน!$A$4:$G$9,MATCH(I615,ฐาน!$A$4:$A$9,0),4),INDEX(ฐาน!$A$4:$G$9,MATCH(I615,ฐาน!$A$4:$A$9,0),7),INDEX(ฐาน!$A$4:$G$9,MATCH(I615,ฐาน!$A$4:$A$9,0),4)),"")</f>
        <v/>
      </c>
      <c r="P615" s="312">
        <f>IF(M615&lt;&gt;ฐาน!$M$45,IF(L615&lt;&gt;"",($L615*$N615/100),0),0)</f>
        <v>0</v>
      </c>
      <c r="Q615" s="311">
        <f>IF(M615&lt;&gt;ฐาน!$M$45,IF(L615&lt;&gt;"",ROUNDUP(($L615*$N615/100),-1),0),0)</f>
        <v>0</v>
      </c>
      <c r="R615" s="311">
        <f t="shared" si="18"/>
        <v>0</v>
      </c>
      <c r="S615" s="313">
        <f t="shared" si="19"/>
        <v>0</v>
      </c>
      <c r="T615" s="314">
        <f>IF(M615&lt;&gt;ฐาน!$M$45,IF(S615&lt;&gt;"",S615+R615,0),0)</f>
        <v>0</v>
      </c>
      <c r="U615" s="311">
        <f>IF(M615&lt;&gt;ฐาน!$M$45,IF(S615=0,J615+T615,O615),J615)</f>
        <v>0</v>
      </c>
      <c r="V615" s="98"/>
    </row>
    <row r="616" spans="1:22" x14ac:dyDescent="0.35">
      <c r="A616" s="93">
        <v>608</v>
      </c>
      <c r="B616" s="172"/>
      <c r="C616" s="96"/>
      <c r="D616" s="91"/>
      <c r="E616" s="89"/>
      <c r="F616" s="88"/>
      <c r="G616" s="91"/>
      <c r="H616" s="91"/>
      <c r="I616" s="88"/>
      <c r="J616" s="92"/>
      <c r="K616" s="212"/>
      <c r="L616" s="308" t="str">
        <f>IF(K616&lt;&gt;"",INDEX(ฐาน!$J$4:$M$44,MATCH(INT(K616),ฐาน!$J$4:$J$44,0),2),"")</f>
        <v/>
      </c>
      <c r="M616" s="309" t="str">
        <f>IF(L616&lt;&gt;"",INDEX(ฐาน!$J$4:$M$45,MATCH(L616,ฐาน!$K$4:$K$45,0),4),"")</f>
        <v/>
      </c>
      <c r="N616" s="310" t="str">
        <f>IF(I616&lt;&gt;"",INDEX(ฐาน!$A$4:$F$9,MATCH(I616,ฐาน!$A$4:$A$9,0),IF(J616&gt;=INDEX(ฐาน!$A$4:$F$9,MATCH(I616,ฐาน!$A$4:$A$9,0),3),6,5)),"")</f>
        <v/>
      </c>
      <c r="O616" s="311" t="str">
        <f>IF(I616&lt;&gt;"",IF(J616&gt;=INDEX(ฐาน!$A$4:$G$9,MATCH(I616,ฐาน!$A$4:$A$9,0),4),INDEX(ฐาน!$A$4:$G$9,MATCH(I616,ฐาน!$A$4:$A$9,0),7),INDEX(ฐาน!$A$4:$G$9,MATCH(I616,ฐาน!$A$4:$A$9,0),4)),"")</f>
        <v/>
      </c>
      <c r="P616" s="312">
        <f>IF(M616&lt;&gt;ฐาน!$M$45,IF(L616&lt;&gt;"",($L616*$N616/100),0),0)</f>
        <v>0</v>
      </c>
      <c r="Q616" s="311">
        <f>IF(M616&lt;&gt;ฐาน!$M$45,IF(L616&lt;&gt;"",ROUNDUP(($L616*$N616/100),-1),0),0)</f>
        <v>0</v>
      </c>
      <c r="R616" s="311">
        <f t="shared" si="18"/>
        <v>0</v>
      </c>
      <c r="S616" s="313">
        <f t="shared" si="19"/>
        <v>0</v>
      </c>
      <c r="T616" s="314">
        <f>IF(M616&lt;&gt;ฐาน!$M$45,IF(S616&lt;&gt;"",S616+R616,0),0)</f>
        <v>0</v>
      </c>
      <c r="U616" s="311">
        <f>IF(M616&lt;&gt;ฐาน!$M$45,IF(S616=0,J616+T616,O616),J616)</f>
        <v>0</v>
      </c>
      <c r="V616" s="98"/>
    </row>
    <row r="617" spans="1:22" x14ac:dyDescent="0.35">
      <c r="A617" s="93">
        <v>609</v>
      </c>
      <c r="B617" s="84"/>
      <c r="C617" s="96"/>
      <c r="D617" s="91"/>
      <c r="E617" s="89"/>
      <c r="F617" s="88"/>
      <c r="G617" s="91"/>
      <c r="H617" s="91"/>
      <c r="I617" s="88"/>
      <c r="J617" s="92"/>
      <c r="K617" s="212"/>
      <c r="L617" s="308" t="str">
        <f>IF(K617&lt;&gt;"",INDEX(ฐาน!$J$4:$M$44,MATCH(INT(K617),ฐาน!$J$4:$J$44,0),2),"")</f>
        <v/>
      </c>
      <c r="M617" s="309" t="str">
        <f>IF(L617&lt;&gt;"",INDEX(ฐาน!$J$4:$M$45,MATCH(L617,ฐาน!$K$4:$K$45,0),4),"")</f>
        <v/>
      </c>
      <c r="N617" s="310" t="str">
        <f>IF(I617&lt;&gt;"",INDEX(ฐาน!$A$4:$F$9,MATCH(I617,ฐาน!$A$4:$A$9,0),IF(J617&gt;=INDEX(ฐาน!$A$4:$F$9,MATCH(I617,ฐาน!$A$4:$A$9,0),3),6,5)),"")</f>
        <v/>
      </c>
      <c r="O617" s="311" t="str">
        <f>IF(I617&lt;&gt;"",IF(J617&gt;=INDEX(ฐาน!$A$4:$G$9,MATCH(I617,ฐาน!$A$4:$A$9,0),4),INDEX(ฐาน!$A$4:$G$9,MATCH(I617,ฐาน!$A$4:$A$9,0),7),INDEX(ฐาน!$A$4:$G$9,MATCH(I617,ฐาน!$A$4:$A$9,0),4)),"")</f>
        <v/>
      </c>
      <c r="P617" s="312">
        <f>IF(M617&lt;&gt;ฐาน!$M$45,IF(L617&lt;&gt;"",($L617*$N617/100),0),0)</f>
        <v>0</v>
      </c>
      <c r="Q617" s="311">
        <f>IF(M617&lt;&gt;ฐาน!$M$45,IF(L617&lt;&gt;"",ROUNDUP(($L617*$N617/100),-1),0),0)</f>
        <v>0</v>
      </c>
      <c r="R617" s="311">
        <f t="shared" si="18"/>
        <v>0</v>
      </c>
      <c r="S617" s="313">
        <f t="shared" si="19"/>
        <v>0</v>
      </c>
      <c r="T617" s="314">
        <f>IF(M617&lt;&gt;ฐาน!$M$45,IF(S617&lt;&gt;"",S617+R617,0),0)</f>
        <v>0</v>
      </c>
      <c r="U617" s="311">
        <f>IF(M617&lt;&gt;ฐาน!$M$45,IF(S617=0,J617+T617,O617),J617)</f>
        <v>0</v>
      </c>
      <c r="V617" s="98"/>
    </row>
    <row r="618" spans="1:22" x14ac:dyDescent="0.35">
      <c r="A618" s="93">
        <v>610</v>
      </c>
      <c r="B618" s="84"/>
      <c r="C618" s="85"/>
      <c r="D618" s="91"/>
      <c r="E618" s="89"/>
      <c r="F618" s="88"/>
      <c r="G618" s="91"/>
      <c r="H618" s="91"/>
      <c r="I618" s="88"/>
      <c r="J618" s="92"/>
      <c r="K618" s="212"/>
      <c r="L618" s="308" t="str">
        <f>IF(K618&lt;&gt;"",INDEX(ฐาน!$J$4:$M$44,MATCH(INT(K618),ฐาน!$J$4:$J$44,0),2),"")</f>
        <v/>
      </c>
      <c r="M618" s="309" t="str">
        <f>IF(L618&lt;&gt;"",INDEX(ฐาน!$J$4:$M$45,MATCH(L618,ฐาน!$K$4:$K$45,0),4),"")</f>
        <v/>
      </c>
      <c r="N618" s="310" t="str">
        <f>IF(I618&lt;&gt;"",INDEX(ฐาน!$A$4:$F$9,MATCH(I618,ฐาน!$A$4:$A$9,0),IF(J618&gt;=INDEX(ฐาน!$A$4:$F$9,MATCH(I618,ฐาน!$A$4:$A$9,0),3),6,5)),"")</f>
        <v/>
      </c>
      <c r="O618" s="311" t="str">
        <f>IF(I618&lt;&gt;"",IF(J618&gt;=INDEX(ฐาน!$A$4:$G$9,MATCH(I618,ฐาน!$A$4:$A$9,0),4),INDEX(ฐาน!$A$4:$G$9,MATCH(I618,ฐาน!$A$4:$A$9,0),7),INDEX(ฐาน!$A$4:$G$9,MATCH(I618,ฐาน!$A$4:$A$9,0),4)),"")</f>
        <v/>
      </c>
      <c r="P618" s="312">
        <f>IF(M618&lt;&gt;ฐาน!$M$45,IF(L618&lt;&gt;"",($L618*$N618/100),0),0)</f>
        <v>0</v>
      </c>
      <c r="Q618" s="311">
        <f>IF(M618&lt;&gt;ฐาน!$M$45,IF(L618&lt;&gt;"",ROUNDUP(($L618*$N618/100),-1),0),0)</f>
        <v>0</v>
      </c>
      <c r="R618" s="311">
        <f t="shared" si="18"/>
        <v>0</v>
      </c>
      <c r="S618" s="313">
        <f t="shared" si="19"/>
        <v>0</v>
      </c>
      <c r="T618" s="314">
        <f>IF(M618&lt;&gt;ฐาน!$M$45,IF(S618&lt;&gt;"",S618+R618,0),0)</f>
        <v>0</v>
      </c>
      <c r="U618" s="311">
        <f>IF(M618&lt;&gt;ฐาน!$M$45,IF(S618=0,J618+T618,O618),J618)</f>
        <v>0</v>
      </c>
      <c r="V618" s="98"/>
    </row>
    <row r="619" spans="1:22" x14ac:dyDescent="0.35">
      <c r="A619" s="93">
        <v>611</v>
      </c>
      <c r="B619" s="84"/>
      <c r="C619" s="85"/>
      <c r="D619" s="91"/>
      <c r="E619" s="89"/>
      <c r="F619" s="88"/>
      <c r="G619" s="91"/>
      <c r="H619" s="91"/>
      <c r="I619" s="88"/>
      <c r="J619" s="92"/>
      <c r="K619" s="212"/>
      <c r="L619" s="308" t="str">
        <f>IF(K619&lt;&gt;"",INDEX(ฐาน!$J$4:$M$44,MATCH(INT(K619),ฐาน!$J$4:$J$44,0),2),"")</f>
        <v/>
      </c>
      <c r="M619" s="309" t="str">
        <f>IF(L619&lt;&gt;"",INDEX(ฐาน!$J$4:$M$45,MATCH(L619,ฐาน!$K$4:$K$45,0),4),"")</f>
        <v/>
      </c>
      <c r="N619" s="310" t="str">
        <f>IF(I619&lt;&gt;"",INDEX(ฐาน!$A$4:$F$9,MATCH(I619,ฐาน!$A$4:$A$9,0),IF(J619&gt;=INDEX(ฐาน!$A$4:$F$9,MATCH(I619,ฐาน!$A$4:$A$9,0),3),6,5)),"")</f>
        <v/>
      </c>
      <c r="O619" s="311" t="str">
        <f>IF(I619&lt;&gt;"",IF(J619&gt;=INDEX(ฐาน!$A$4:$G$9,MATCH(I619,ฐาน!$A$4:$A$9,0),4),INDEX(ฐาน!$A$4:$G$9,MATCH(I619,ฐาน!$A$4:$A$9,0),7),INDEX(ฐาน!$A$4:$G$9,MATCH(I619,ฐาน!$A$4:$A$9,0),4)),"")</f>
        <v/>
      </c>
      <c r="P619" s="312">
        <f>IF(M619&lt;&gt;ฐาน!$M$45,IF(L619&lt;&gt;"",($L619*$N619/100),0),0)</f>
        <v>0</v>
      </c>
      <c r="Q619" s="311">
        <f>IF(M619&lt;&gt;ฐาน!$M$45,IF(L619&lt;&gt;"",ROUNDUP(($L619*$N619/100),-1),0),0)</f>
        <v>0</v>
      </c>
      <c r="R619" s="311">
        <f t="shared" si="18"/>
        <v>0</v>
      </c>
      <c r="S619" s="313">
        <f t="shared" si="19"/>
        <v>0</v>
      </c>
      <c r="T619" s="314">
        <f>IF(M619&lt;&gt;ฐาน!$M$45,IF(S619&lt;&gt;"",S619+R619,0),0)</f>
        <v>0</v>
      </c>
      <c r="U619" s="311">
        <f>IF(M619&lt;&gt;ฐาน!$M$45,IF(S619=0,J619+T619,O619),J619)</f>
        <v>0</v>
      </c>
      <c r="V619" s="98"/>
    </row>
    <row r="620" spans="1:22" x14ac:dyDescent="0.35">
      <c r="A620" s="93">
        <v>612</v>
      </c>
      <c r="B620" s="97"/>
      <c r="C620" s="96"/>
      <c r="D620" s="91"/>
      <c r="E620" s="89"/>
      <c r="F620" s="88"/>
      <c r="G620" s="91"/>
      <c r="H620" s="91"/>
      <c r="I620" s="88"/>
      <c r="J620" s="92"/>
      <c r="K620" s="212"/>
      <c r="L620" s="308" t="str">
        <f>IF(K620&lt;&gt;"",INDEX(ฐาน!$J$4:$M$44,MATCH(INT(K620),ฐาน!$J$4:$J$44,0),2),"")</f>
        <v/>
      </c>
      <c r="M620" s="309" t="str">
        <f>IF(L620&lt;&gt;"",INDEX(ฐาน!$J$4:$M$45,MATCH(L620,ฐาน!$K$4:$K$45,0),4),"")</f>
        <v/>
      </c>
      <c r="N620" s="310" t="str">
        <f>IF(I620&lt;&gt;"",INDEX(ฐาน!$A$4:$F$9,MATCH(I620,ฐาน!$A$4:$A$9,0),IF(J620&gt;=INDEX(ฐาน!$A$4:$F$9,MATCH(I620,ฐาน!$A$4:$A$9,0),3),6,5)),"")</f>
        <v/>
      </c>
      <c r="O620" s="311" t="str">
        <f>IF(I620&lt;&gt;"",IF(J620&gt;=INDEX(ฐาน!$A$4:$G$9,MATCH(I620,ฐาน!$A$4:$A$9,0),4),INDEX(ฐาน!$A$4:$G$9,MATCH(I620,ฐาน!$A$4:$A$9,0),7),INDEX(ฐาน!$A$4:$G$9,MATCH(I620,ฐาน!$A$4:$A$9,0),4)),"")</f>
        <v/>
      </c>
      <c r="P620" s="312">
        <f>IF(M620&lt;&gt;ฐาน!$M$45,IF(L620&lt;&gt;"",($L620*$N620/100),0),0)</f>
        <v>0</v>
      </c>
      <c r="Q620" s="311">
        <f>IF(M620&lt;&gt;ฐาน!$M$45,IF(L620&lt;&gt;"",ROUNDUP(($L620*$N620/100),-1),0),0)</f>
        <v>0</v>
      </c>
      <c r="R620" s="311">
        <f t="shared" si="18"/>
        <v>0</v>
      </c>
      <c r="S620" s="313">
        <f t="shared" si="19"/>
        <v>0</v>
      </c>
      <c r="T620" s="314">
        <f>IF(M620&lt;&gt;ฐาน!$M$45,IF(S620&lt;&gt;"",S620+R620,0),0)</f>
        <v>0</v>
      </c>
      <c r="U620" s="311">
        <f>IF(M620&lt;&gt;ฐาน!$M$45,IF(S620=0,J620+T620,O620),J620)</f>
        <v>0</v>
      </c>
      <c r="V620" s="98"/>
    </row>
    <row r="621" spans="1:22" x14ac:dyDescent="0.35">
      <c r="A621" s="93">
        <v>613</v>
      </c>
      <c r="B621" s="84"/>
      <c r="C621" s="98"/>
      <c r="D621" s="91"/>
      <c r="E621" s="89"/>
      <c r="F621" s="88"/>
      <c r="G621" s="91"/>
      <c r="H621" s="91"/>
      <c r="I621" s="88"/>
      <c r="J621" s="92"/>
      <c r="K621" s="212"/>
      <c r="L621" s="308" t="str">
        <f>IF(K621&lt;&gt;"",INDEX(ฐาน!$J$4:$M$44,MATCH(INT(K621),ฐาน!$J$4:$J$44,0),2),"")</f>
        <v/>
      </c>
      <c r="M621" s="309" t="str">
        <f>IF(L621&lt;&gt;"",INDEX(ฐาน!$J$4:$M$45,MATCH(L621,ฐาน!$K$4:$K$45,0),4),"")</f>
        <v/>
      </c>
      <c r="N621" s="310" t="str">
        <f>IF(I621&lt;&gt;"",INDEX(ฐาน!$A$4:$F$9,MATCH(I621,ฐาน!$A$4:$A$9,0),IF(J621&gt;=INDEX(ฐาน!$A$4:$F$9,MATCH(I621,ฐาน!$A$4:$A$9,0),3),6,5)),"")</f>
        <v/>
      </c>
      <c r="O621" s="311" t="str">
        <f>IF(I621&lt;&gt;"",IF(J621&gt;=INDEX(ฐาน!$A$4:$G$9,MATCH(I621,ฐาน!$A$4:$A$9,0),4),INDEX(ฐาน!$A$4:$G$9,MATCH(I621,ฐาน!$A$4:$A$9,0),7),INDEX(ฐาน!$A$4:$G$9,MATCH(I621,ฐาน!$A$4:$A$9,0),4)),"")</f>
        <v/>
      </c>
      <c r="P621" s="312">
        <f>IF(M621&lt;&gt;ฐาน!$M$45,IF(L621&lt;&gt;"",($L621*$N621/100),0),0)</f>
        <v>0</v>
      </c>
      <c r="Q621" s="311">
        <f>IF(M621&lt;&gt;ฐาน!$M$45,IF(L621&lt;&gt;"",ROUNDUP(($L621*$N621/100),-1),0),0)</f>
        <v>0</v>
      </c>
      <c r="R621" s="311">
        <f t="shared" si="18"/>
        <v>0</v>
      </c>
      <c r="S621" s="313">
        <f t="shared" si="19"/>
        <v>0</v>
      </c>
      <c r="T621" s="314">
        <f>IF(M621&lt;&gt;ฐาน!$M$45,IF(S621&lt;&gt;"",S621+R621,0),0)</f>
        <v>0</v>
      </c>
      <c r="U621" s="311">
        <f>IF(M621&lt;&gt;ฐาน!$M$45,IF(S621=0,J621+T621,O621),J621)</f>
        <v>0</v>
      </c>
      <c r="V621" s="98"/>
    </row>
    <row r="622" spans="1:22" x14ac:dyDescent="0.35">
      <c r="A622" s="93">
        <v>614</v>
      </c>
      <c r="B622" s="84"/>
      <c r="C622" s="96"/>
      <c r="D622" s="91"/>
      <c r="E622" s="89"/>
      <c r="F622" s="88"/>
      <c r="G622" s="91"/>
      <c r="H622" s="91"/>
      <c r="I622" s="88"/>
      <c r="J622" s="94"/>
      <c r="K622" s="212"/>
      <c r="L622" s="308" t="str">
        <f>IF(K622&lt;&gt;"",INDEX(ฐาน!$J$4:$M$44,MATCH(INT(K622),ฐาน!$J$4:$J$44,0),2),"")</f>
        <v/>
      </c>
      <c r="M622" s="309" t="str">
        <f>IF(L622&lt;&gt;"",INDEX(ฐาน!$J$4:$M$45,MATCH(L622,ฐาน!$K$4:$K$45,0),4),"")</f>
        <v/>
      </c>
      <c r="N622" s="310" t="str">
        <f>IF(I622&lt;&gt;"",INDEX(ฐาน!$A$4:$F$9,MATCH(I622,ฐาน!$A$4:$A$9,0),IF(J622&gt;=INDEX(ฐาน!$A$4:$F$9,MATCH(I622,ฐาน!$A$4:$A$9,0),3),6,5)),"")</f>
        <v/>
      </c>
      <c r="O622" s="311" t="str">
        <f>IF(I622&lt;&gt;"",IF(J622&gt;=INDEX(ฐาน!$A$4:$G$9,MATCH(I622,ฐาน!$A$4:$A$9,0),4),INDEX(ฐาน!$A$4:$G$9,MATCH(I622,ฐาน!$A$4:$A$9,0),7),INDEX(ฐาน!$A$4:$G$9,MATCH(I622,ฐาน!$A$4:$A$9,0),4)),"")</f>
        <v/>
      </c>
      <c r="P622" s="312">
        <f>IF(M622&lt;&gt;ฐาน!$M$45,IF(L622&lt;&gt;"",($L622*$N622/100),0),0)</f>
        <v>0</v>
      </c>
      <c r="Q622" s="311">
        <f>IF(M622&lt;&gt;ฐาน!$M$45,IF(L622&lt;&gt;"",ROUNDUP(($L622*$N622/100),-1),0),0)</f>
        <v>0</v>
      </c>
      <c r="R622" s="311">
        <f t="shared" si="18"/>
        <v>0</v>
      </c>
      <c r="S622" s="313">
        <f t="shared" si="19"/>
        <v>0</v>
      </c>
      <c r="T622" s="314">
        <f>IF(M622&lt;&gt;ฐาน!$M$45,IF(S622&lt;&gt;"",S622+R622,0),0)</f>
        <v>0</v>
      </c>
      <c r="U622" s="311">
        <f>IF(M622&lt;&gt;ฐาน!$M$45,IF(S622=0,J622+T622,O622),J622)</f>
        <v>0</v>
      </c>
      <c r="V622" s="98"/>
    </row>
    <row r="623" spans="1:22" x14ac:dyDescent="0.35">
      <c r="A623" s="93">
        <v>615</v>
      </c>
      <c r="B623" s="84"/>
      <c r="C623" s="85"/>
      <c r="D623" s="91"/>
      <c r="E623" s="89"/>
      <c r="F623" s="88"/>
      <c r="G623" s="91"/>
      <c r="H623" s="91"/>
      <c r="I623" s="88"/>
      <c r="J623" s="92"/>
      <c r="K623" s="212"/>
      <c r="L623" s="308" t="str">
        <f>IF(K623&lt;&gt;"",INDEX(ฐาน!$J$4:$M$44,MATCH(INT(K623),ฐาน!$J$4:$J$44,0),2),"")</f>
        <v/>
      </c>
      <c r="M623" s="309" t="str">
        <f>IF(L623&lt;&gt;"",INDEX(ฐาน!$J$4:$M$45,MATCH(L623,ฐาน!$K$4:$K$45,0),4),"")</f>
        <v/>
      </c>
      <c r="N623" s="310" t="str">
        <f>IF(I623&lt;&gt;"",INDEX(ฐาน!$A$4:$F$9,MATCH(I623,ฐาน!$A$4:$A$9,0),IF(J623&gt;=INDEX(ฐาน!$A$4:$F$9,MATCH(I623,ฐาน!$A$4:$A$9,0),3),6,5)),"")</f>
        <v/>
      </c>
      <c r="O623" s="311" t="str">
        <f>IF(I623&lt;&gt;"",IF(J623&gt;=INDEX(ฐาน!$A$4:$G$9,MATCH(I623,ฐาน!$A$4:$A$9,0),4),INDEX(ฐาน!$A$4:$G$9,MATCH(I623,ฐาน!$A$4:$A$9,0),7),INDEX(ฐาน!$A$4:$G$9,MATCH(I623,ฐาน!$A$4:$A$9,0),4)),"")</f>
        <v/>
      </c>
      <c r="P623" s="312">
        <f>IF(M623&lt;&gt;ฐาน!$M$45,IF(L623&lt;&gt;"",($L623*$N623/100),0),0)</f>
        <v>0</v>
      </c>
      <c r="Q623" s="311">
        <f>IF(M623&lt;&gt;ฐาน!$M$45,IF(L623&lt;&gt;"",ROUNDUP(($L623*$N623/100),-1),0),0)</f>
        <v>0</v>
      </c>
      <c r="R623" s="311">
        <f t="shared" si="18"/>
        <v>0</v>
      </c>
      <c r="S623" s="313">
        <f t="shared" si="19"/>
        <v>0</v>
      </c>
      <c r="T623" s="314">
        <f>IF(M623&lt;&gt;ฐาน!$M$45,IF(S623&lt;&gt;"",S623+R623,0),0)</f>
        <v>0</v>
      </c>
      <c r="U623" s="311">
        <f>IF(M623&lt;&gt;ฐาน!$M$45,IF(S623=0,J623+T623,O623),J623)</f>
        <v>0</v>
      </c>
      <c r="V623" s="98"/>
    </row>
    <row r="624" spans="1:22" x14ac:dyDescent="0.35">
      <c r="A624" s="93">
        <v>616</v>
      </c>
      <c r="B624" s="84"/>
      <c r="C624" s="85"/>
      <c r="D624" s="91"/>
      <c r="E624" s="89"/>
      <c r="F624" s="88"/>
      <c r="G624" s="91"/>
      <c r="H624" s="91"/>
      <c r="I624" s="88"/>
      <c r="J624" s="94"/>
      <c r="K624" s="212"/>
      <c r="L624" s="308" t="str">
        <f>IF(K624&lt;&gt;"",INDEX(ฐาน!$J$4:$M$44,MATCH(INT(K624),ฐาน!$J$4:$J$44,0),2),"")</f>
        <v/>
      </c>
      <c r="M624" s="309" t="str">
        <f>IF(L624&lt;&gt;"",INDEX(ฐาน!$J$4:$M$45,MATCH(L624,ฐาน!$K$4:$K$45,0),4),"")</f>
        <v/>
      </c>
      <c r="N624" s="310" t="str">
        <f>IF(I624&lt;&gt;"",INDEX(ฐาน!$A$4:$F$9,MATCH(I624,ฐาน!$A$4:$A$9,0),IF(J624&gt;=INDEX(ฐาน!$A$4:$F$9,MATCH(I624,ฐาน!$A$4:$A$9,0),3),6,5)),"")</f>
        <v/>
      </c>
      <c r="O624" s="311" t="str">
        <f>IF(I624&lt;&gt;"",IF(J624&gt;=INDEX(ฐาน!$A$4:$G$9,MATCH(I624,ฐาน!$A$4:$A$9,0),4),INDEX(ฐาน!$A$4:$G$9,MATCH(I624,ฐาน!$A$4:$A$9,0),7),INDEX(ฐาน!$A$4:$G$9,MATCH(I624,ฐาน!$A$4:$A$9,0),4)),"")</f>
        <v/>
      </c>
      <c r="P624" s="312">
        <f>IF(M624&lt;&gt;ฐาน!$M$45,IF(L624&lt;&gt;"",($L624*$N624/100),0),0)</f>
        <v>0</v>
      </c>
      <c r="Q624" s="311">
        <f>IF(M624&lt;&gt;ฐาน!$M$45,IF(L624&lt;&gt;"",ROUNDUP(($L624*$N624/100),-1),0),0)</f>
        <v>0</v>
      </c>
      <c r="R624" s="311">
        <f t="shared" si="18"/>
        <v>0</v>
      </c>
      <c r="S624" s="313">
        <f t="shared" si="19"/>
        <v>0</v>
      </c>
      <c r="T624" s="314">
        <f>IF(M624&lt;&gt;ฐาน!$M$45,IF(S624&lt;&gt;"",S624+R624,0),0)</f>
        <v>0</v>
      </c>
      <c r="U624" s="311">
        <f>IF(M624&lt;&gt;ฐาน!$M$45,IF(S624=0,J624+T624,O624),J624)</f>
        <v>0</v>
      </c>
      <c r="V624" s="98"/>
    </row>
    <row r="625" spans="1:22" x14ac:dyDescent="0.35">
      <c r="A625" s="93">
        <v>617</v>
      </c>
      <c r="B625" s="84"/>
      <c r="C625" s="85"/>
      <c r="D625" s="91"/>
      <c r="E625" s="89"/>
      <c r="F625" s="88"/>
      <c r="G625" s="91"/>
      <c r="H625" s="91"/>
      <c r="I625" s="88"/>
      <c r="J625" s="92"/>
      <c r="K625" s="212"/>
      <c r="L625" s="308" t="str">
        <f>IF(K625&lt;&gt;"",INDEX(ฐาน!$J$4:$M$44,MATCH(INT(K625),ฐาน!$J$4:$J$44,0),2),"")</f>
        <v/>
      </c>
      <c r="M625" s="309" t="str">
        <f>IF(L625&lt;&gt;"",INDEX(ฐาน!$J$4:$M$45,MATCH(L625,ฐาน!$K$4:$K$45,0),4),"")</f>
        <v/>
      </c>
      <c r="N625" s="310" t="str">
        <f>IF(I625&lt;&gt;"",INDEX(ฐาน!$A$4:$F$9,MATCH(I625,ฐาน!$A$4:$A$9,0),IF(J625&gt;=INDEX(ฐาน!$A$4:$F$9,MATCH(I625,ฐาน!$A$4:$A$9,0),3),6,5)),"")</f>
        <v/>
      </c>
      <c r="O625" s="311" t="str">
        <f>IF(I625&lt;&gt;"",IF(J625&gt;=INDEX(ฐาน!$A$4:$G$9,MATCH(I625,ฐาน!$A$4:$A$9,0),4),INDEX(ฐาน!$A$4:$G$9,MATCH(I625,ฐาน!$A$4:$A$9,0),7),INDEX(ฐาน!$A$4:$G$9,MATCH(I625,ฐาน!$A$4:$A$9,0),4)),"")</f>
        <v/>
      </c>
      <c r="P625" s="312">
        <f>IF(M625&lt;&gt;ฐาน!$M$45,IF(L625&lt;&gt;"",($L625*$N625/100),0),0)</f>
        <v>0</v>
      </c>
      <c r="Q625" s="311">
        <f>IF(M625&lt;&gt;ฐาน!$M$45,IF(L625&lt;&gt;"",ROUNDUP(($L625*$N625/100),-1),0),0)</f>
        <v>0</v>
      </c>
      <c r="R625" s="311">
        <f t="shared" si="18"/>
        <v>0</v>
      </c>
      <c r="S625" s="313">
        <f t="shared" si="19"/>
        <v>0</v>
      </c>
      <c r="T625" s="314">
        <f>IF(M625&lt;&gt;ฐาน!$M$45,IF(S625&lt;&gt;"",S625+R625,0),0)</f>
        <v>0</v>
      </c>
      <c r="U625" s="311">
        <f>IF(M625&lt;&gt;ฐาน!$M$45,IF(S625=0,J625+T625,O625),J625)</f>
        <v>0</v>
      </c>
      <c r="V625" s="98"/>
    </row>
    <row r="626" spans="1:22" x14ac:dyDescent="0.35">
      <c r="A626" s="93">
        <v>618</v>
      </c>
      <c r="B626" s="84"/>
      <c r="C626" s="85"/>
      <c r="D626" s="91"/>
      <c r="E626" s="89"/>
      <c r="F626" s="88"/>
      <c r="G626" s="91"/>
      <c r="H626" s="91"/>
      <c r="I626" s="88"/>
      <c r="J626" s="92"/>
      <c r="K626" s="212"/>
      <c r="L626" s="308" t="str">
        <f>IF(K626&lt;&gt;"",INDEX(ฐาน!$J$4:$M$44,MATCH(INT(K626),ฐาน!$J$4:$J$44,0),2),"")</f>
        <v/>
      </c>
      <c r="M626" s="309" t="str">
        <f>IF(L626&lt;&gt;"",INDEX(ฐาน!$J$4:$M$45,MATCH(L626,ฐาน!$K$4:$K$45,0),4),"")</f>
        <v/>
      </c>
      <c r="N626" s="310" t="str">
        <f>IF(I626&lt;&gt;"",INDEX(ฐาน!$A$4:$F$9,MATCH(I626,ฐาน!$A$4:$A$9,0),IF(J626&gt;=INDEX(ฐาน!$A$4:$F$9,MATCH(I626,ฐาน!$A$4:$A$9,0),3),6,5)),"")</f>
        <v/>
      </c>
      <c r="O626" s="311" t="str">
        <f>IF(I626&lt;&gt;"",IF(J626&gt;=INDEX(ฐาน!$A$4:$G$9,MATCH(I626,ฐาน!$A$4:$A$9,0),4),INDEX(ฐาน!$A$4:$G$9,MATCH(I626,ฐาน!$A$4:$A$9,0),7),INDEX(ฐาน!$A$4:$G$9,MATCH(I626,ฐาน!$A$4:$A$9,0),4)),"")</f>
        <v/>
      </c>
      <c r="P626" s="312">
        <f>IF(M626&lt;&gt;ฐาน!$M$45,IF(L626&lt;&gt;"",($L626*$N626/100),0),0)</f>
        <v>0</v>
      </c>
      <c r="Q626" s="311">
        <f>IF(M626&lt;&gt;ฐาน!$M$45,IF(L626&lt;&gt;"",ROUNDUP(($L626*$N626/100),-1),0),0)</f>
        <v>0</v>
      </c>
      <c r="R626" s="311">
        <f t="shared" si="18"/>
        <v>0</v>
      </c>
      <c r="S626" s="313">
        <f t="shared" si="19"/>
        <v>0</v>
      </c>
      <c r="T626" s="314">
        <f>IF(M626&lt;&gt;ฐาน!$M$45,IF(S626&lt;&gt;"",S626+R626,0),0)</f>
        <v>0</v>
      </c>
      <c r="U626" s="311">
        <f>IF(M626&lt;&gt;ฐาน!$M$45,IF(S626=0,J626+T626,O626),J626)</f>
        <v>0</v>
      </c>
      <c r="V626" s="98"/>
    </row>
    <row r="627" spans="1:22" x14ac:dyDescent="0.35">
      <c r="A627" s="93">
        <v>619</v>
      </c>
      <c r="B627" s="97"/>
      <c r="C627" s="98"/>
      <c r="D627" s="91"/>
      <c r="E627" s="89"/>
      <c r="F627" s="88"/>
      <c r="G627" s="91"/>
      <c r="H627" s="91"/>
      <c r="I627" s="88"/>
      <c r="J627" s="92"/>
      <c r="K627" s="212"/>
      <c r="L627" s="308" t="str">
        <f>IF(K627&lt;&gt;"",INDEX(ฐาน!$J$4:$M$44,MATCH(INT(K627),ฐาน!$J$4:$J$44,0),2),"")</f>
        <v/>
      </c>
      <c r="M627" s="309" t="str">
        <f>IF(L627&lt;&gt;"",INDEX(ฐาน!$J$4:$M$45,MATCH(L627,ฐาน!$K$4:$K$45,0),4),"")</f>
        <v/>
      </c>
      <c r="N627" s="310" t="str">
        <f>IF(I627&lt;&gt;"",INDEX(ฐาน!$A$4:$F$9,MATCH(I627,ฐาน!$A$4:$A$9,0),IF(J627&gt;=INDEX(ฐาน!$A$4:$F$9,MATCH(I627,ฐาน!$A$4:$A$9,0),3),6,5)),"")</f>
        <v/>
      </c>
      <c r="O627" s="311" t="str">
        <f>IF(I627&lt;&gt;"",IF(J627&gt;=INDEX(ฐาน!$A$4:$G$9,MATCH(I627,ฐาน!$A$4:$A$9,0),4),INDEX(ฐาน!$A$4:$G$9,MATCH(I627,ฐาน!$A$4:$A$9,0),7),INDEX(ฐาน!$A$4:$G$9,MATCH(I627,ฐาน!$A$4:$A$9,0),4)),"")</f>
        <v/>
      </c>
      <c r="P627" s="312">
        <f>IF(M627&lt;&gt;ฐาน!$M$45,IF(L627&lt;&gt;"",($L627*$N627/100),0),0)</f>
        <v>0</v>
      </c>
      <c r="Q627" s="311">
        <f>IF(M627&lt;&gt;ฐาน!$M$45,IF(L627&lt;&gt;"",ROUNDUP(($L627*$N627/100),-1),0),0)</f>
        <v>0</v>
      </c>
      <c r="R627" s="311">
        <f t="shared" si="18"/>
        <v>0</v>
      </c>
      <c r="S627" s="313">
        <f t="shared" si="19"/>
        <v>0</v>
      </c>
      <c r="T627" s="314">
        <f>IF(M627&lt;&gt;ฐาน!$M$45,IF(S627&lt;&gt;"",S627+R627,0),0)</f>
        <v>0</v>
      </c>
      <c r="U627" s="311">
        <f>IF(M627&lt;&gt;ฐาน!$M$45,IF(S627=0,J627+T627,O627),J627)</f>
        <v>0</v>
      </c>
      <c r="V627" s="98"/>
    </row>
    <row r="628" spans="1:22" x14ac:dyDescent="0.35">
      <c r="A628" s="93">
        <v>620</v>
      </c>
      <c r="B628" s="84"/>
      <c r="C628" s="85"/>
      <c r="D628" s="91"/>
      <c r="E628" s="89"/>
      <c r="F628" s="88"/>
      <c r="G628" s="91"/>
      <c r="H628" s="91"/>
      <c r="I628" s="88"/>
      <c r="J628" s="94"/>
      <c r="K628" s="212"/>
      <c r="L628" s="308" t="str">
        <f>IF(K628&lt;&gt;"",INDEX(ฐาน!$J$4:$M$44,MATCH(INT(K628),ฐาน!$J$4:$J$44,0),2),"")</f>
        <v/>
      </c>
      <c r="M628" s="309" t="str">
        <f>IF(L628&lt;&gt;"",INDEX(ฐาน!$J$4:$M$45,MATCH(L628,ฐาน!$K$4:$K$45,0),4),"")</f>
        <v/>
      </c>
      <c r="N628" s="310" t="str">
        <f>IF(I628&lt;&gt;"",INDEX(ฐาน!$A$4:$F$9,MATCH(I628,ฐาน!$A$4:$A$9,0),IF(J628&gt;=INDEX(ฐาน!$A$4:$F$9,MATCH(I628,ฐาน!$A$4:$A$9,0),3),6,5)),"")</f>
        <v/>
      </c>
      <c r="O628" s="311" t="str">
        <f>IF(I628&lt;&gt;"",IF(J628&gt;=INDEX(ฐาน!$A$4:$G$9,MATCH(I628,ฐาน!$A$4:$A$9,0),4),INDEX(ฐาน!$A$4:$G$9,MATCH(I628,ฐาน!$A$4:$A$9,0),7),INDEX(ฐาน!$A$4:$G$9,MATCH(I628,ฐาน!$A$4:$A$9,0),4)),"")</f>
        <v/>
      </c>
      <c r="P628" s="312">
        <f>IF(M628&lt;&gt;ฐาน!$M$45,IF(L628&lt;&gt;"",($L628*$N628/100),0),0)</f>
        <v>0</v>
      </c>
      <c r="Q628" s="311">
        <f>IF(M628&lt;&gt;ฐาน!$M$45,IF(L628&lt;&gt;"",ROUNDUP(($L628*$N628/100),-1),0),0)</f>
        <v>0</v>
      </c>
      <c r="R628" s="311">
        <f t="shared" si="18"/>
        <v>0</v>
      </c>
      <c r="S628" s="313">
        <f t="shared" si="19"/>
        <v>0</v>
      </c>
      <c r="T628" s="314">
        <f>IF(M628&lt;&gt;ฐาน!$M$45,IF(S628&lt;&gt;"",S628+R628,0),0)</f>
        <v>0</v>
      </c>
      <c r="U628" s="311">
        <f>IF(M628&lt;&gt;ฐาน!$M$45,IF(S628=0,J628+T628,O628),J628)</f>
        <v>0</v>
      </c>
      <c r="V628" s="98"/>
    </row>
    <row r="629" spans="1:22" x14ac:dyDescent="0.35">
      <c r="A629" s="93">
        <v>621</v>
      </c>
      <c r="B629" s="84"/>
      <c r="C629" s="85"/>
      <c r="D629" s="91"/>
      <c r="E629" s="89"/>
      <c r="F629" s="88"/>
      <c r="G629" s="91"/>
      <c r="H629" s="91"/>
      <c r="I629" s="88"/>
      <c r="J629" s="94"/>
      <c r="K629" s="212"/>
      <c r="L629" s="308" t="str">
        <f>IF(K629&lt;&gt;"",INDEX(ฐาน!$J$4:$M$44,MATCH(INT(K629),ฐาน!$J$4:$J$44,0),2),"")</f>
        <v/>
      </c>
      <c r="M629" s="309" t="str">
        <f>IF(L629&lt;&gt;"",INDEX(ฐาน!$J$4:$M$45,MATCH(L629,ฐาน!$K$4:$K$45,0),4),"")</f>
        <v/>
      </c>
      <c r="N629" s="310" t="str">
        <f>IF(I629&lt;&gt;"",INDEX(ฐาน!$A$4:$F$9,MATCH(I629,ฐาน!$A$4:$A$9,0),IF(J629&gt;=INDEX(ฐาน!$A$4:$F$9,MATCH(I629,ฐาน!$A$4:$A$9,0),3),6,5)),"")</f>
        <v/>
      </c>
      <c r="O629" s="311" t="str">
        <f>IF(I629&lt;&gt;"",IF(J629&gt;=INDEX(ฐาน!$A$4:$G$9,MATCH(I629,ฐาน!$A$4:$A$9,0),4),INDEX(ฐาน!$A$4:$G$9,MATCH(I629,ฐาน!$A$4:$A$9,0),7),INDEX(ฐาน!$A$4:$G$9,MATCH(I629,ฐาน!$A$4:$A$9,0),4)),"")</f>
        <v/>
      </c>
      <c r="P629" s="312">
        <f>IF(M629&lt;&gt;ฐาน!$M$45,IF(L629&lt;&gt;"",($L629*$N629/100),0),0)</f>
        <v>0</v>
      </c>
      <c r="Q629" s="311">
        <f>IF(M629&lt;&gt;ฐาน!$M$45,IF(L629&lt;&gt;"",ROUNDUP(($L629*$N629/100),-1),0),0)</f>
        <v>0</v>
      </c>
      <c r="R629" s="311">
        <f t="shared" si="18"/>
        <v>0</v>
      </c>
      <c r="S629" s="313">
        <f t="shared" si="19"/>
        <v>0</v>
      </c>
      <c r="T629" s="314">
        <f>IF(M629&lt;&gt;ฐาน!$M$45,IF(S629&lt;&gt;"",S629+R629,0),0)</f>
        <v>0</v>
      </c>
      <c r="U629" s="311">
        <f>IF(M629&lt;&gt;ฐาน!$M$45,IF(S629=0,J629+T629,O629),J629)</f>
        <v>0</v>
      </c>
      <c r="V629" s="98"/>
    </row>
    <row r="630" spans="1:22" x14ac:dyDescent="0.35">
      <c r="A630" s="93">
        <v>622</v>
      </c>
      <c r="B630" s="97"/>
      <c r="C630" s="85"/>
      <c r="D630" s="91"/>
      <c r="E630" s="89"/>
      <c r="F630" s="88"/>
      <c r="G630" s="91"/>
      <c r="H630" s="91"/>
      <c r="I630" s="88"/>
      <c r="J630" s="94"/>
      <c r="K630" s="212"/>
      <c r="L630" s="308" t="str">
        <f>IF(K630&lt;&gt;"",INDEX(ฐาน!$J$4:$M$44,MATCH(INT(K630),ฐาน!$J$4:$J$44,0),2),"")</f>
        <v/>
      </c>
      <c r="M630" s="309" t="str">
        <f>IF(L630&lt;&gt;"",INDEX(ฐาน!$J$4:$M$45,MATCH(L630,ฐาน!$K$4:$K$45,0),4),"")</f>
        <v/>
      </c>
      <c r="N630" s="310" t="str">
        <f>IF(I630&lt;&gt;"",INDEX(ฐาน!$A$4:$F$9,MATCH(I630,ฐาน!$A$4:$A$9,0),IF(J630&gt;=INDEX(ฐาน!$A$4:$F$9,MATCH(I630,ฐาน!$A$4:$A$9,0),3),6,5)),"")</f>
        <v/>
      </c>
      <c r="O630" s="311" t="str">
        <f>IF(I630&lt;&gt;"",IF(J630&gt;=INDEX(ฐาน!$A$4:$G$9,MATCH(I630,ฐาน!$A$4:$A$9,0),4),INDEX(ฐาน!$A$4:$G$9,MATCH(I630,ฐาน!$A$4:$A$9,0),7),INDEX(ฐาน!$A$4:$G$9,MATCH(I630,ฐาน!$A$4:$A$9,0),4)),"")</f>
        <v/>
      </c>
      <c r="P630" s="312">
        <f>IF(M630&lt;&gt;ฐาน!$M$45,IF(L630&lt;&gt;"",($L630*$N630/100),0),0)</f>
        <v>0</v>
      </c>
      <c r="Q630" s="311">
        <f>IF(M630&lt;&gt;ฐาน!$M$45,IF(L630&lt;&gt;"",ROUNDUP(($L630*$N630/100),-1),0),0)</f>
        <v>0</v>
      </c>
      <c r="R630" s="311">
        <f t="shared" si="18"/>
        <v>0</v>
      </c>
      <c r="S630" s="313">
        <f t="shared" si="19"/>
        <v>0</v>
      </c>
      <c r="T630" s="314">
        <f>IF(M630&lt;&gt;ฐาน!$M$45,IF(S630&lt;&gt;"",S630+R630,0),0)</f>
        <v>0</v>
      </c>
      <c r="U630" s="311">
        <f>IF(M630&lt;&gt;ฐาน!$M$45,IF(S630=0,J630+T630,O630),J630)</f>
        <v>0</v>
      </c>
      <c r="V630" s="98"/>
    </row>
    <row r="631" spans="1:22" x14ac:dyDescent="0.35">
      <c r="A631" s="93">
        <v>623</v>
      </c>
      <c r="B631" s="84"/>
      <c r="C631" s="85"/>
      <c r="D631" s="91"/>
      <c r="E631" s="89"/>
      <c r="F631" s="88"/>
      <c r="G631" s="91"/>
      <c r="H631" s="91"/>
      <c r="I631" s="88"/>
      <c r="J631" s="94"/>
      <c r="K631" s="212"/>
      <c r="L631" s="308" t="str">
        <f>IF(K631&lt;&gt;"",INDEX(ฐาน!$J$4:$M$44,MATCH(INT(K631),ฐาน!$J$4:$J$44,0),2),"")</f>
        <v/>
      </c>
      <c r="M631" s="309" t="str">
        <f>IF(L631&lt;&gt;"",INDEX(ฐาน!$J$4:$M$45,MATCH(L631,ฐาน!$K$4:$K$45,0),4),"")</f>
        <v/>
      </c>
      <c r="N631" s="310" t="str">
        <f>IF(I631&lt;&gt;"",INDEX(ฐาน!$A$4:$F$9,MATCH(I631,ฐาน!$A$4:$A$9,0),IF(J631&gt;=INDEX(ฐาน!$A$4:$F$9,MATCH(I631,ฐาน!$A$4:$A$9,0),3),6,5)),"")</f>
        <v/>
      </c>
      <c r="O631" s="311" t="str">
        <f>IF(I631&lt;&gt;"",IF(J631&gt;=INDEX(ฐาน!$A$4:$G$9,MATCH(I631,ฐาน!$A$4:$A$9,0),4),INDEX(ฐาน!$A$4:$G$9,MATCH(I631,ฐาน!$A$4:$A$9,0),7),INDEX(ฐาน!$A$4:$G$9,MATCH(I631,ฐาน!$A$4:$A$9,0),4)),"")</f>
        <v/>
      </c>
      <c r="P631" s="312">
        <f>IF(M631&lt;&gt;ฐาน!$M$45,IF(L631&lt;&gt;"",($L631*$N631/100),0),0)</f>
        <v>0</v>
      </c>
      <c r="Q631" s="311">
        <f>IF(M631&lt;&gt;ฐาน!$M$45,IF(L631&lt;&gt;"",ROUNDUP(($L631*$N631/100),-1),0),0)</f>
        <v>0</v>
      </c>
      <c r="R631" s="311">
        <f t="shared" si="18"/>
        <v>0</v>
      </c>
      <c r="S631" s="313">
        <f t="shared" si="19"/>
        <v>0</v>
      </c>
      <c r="T631" s="314">
        <f>IF(M631&lt;&gt;ฐาน!$M$45,IF(S631&lt;&gt;"",S631+R631,0),0)</f>
        <v>0</v>
      </c>
      <c r="U631" s="311">
        <f>IF(M631&lt;&gt;ฐาน!$M$45,IF(S631=0,J631+T631,O631),J631)</f>
        <v>0</v>
      </c>
      <c r="V631" s="98"/>
    </row>
    <row r="632" spans="1:22" x14ac:dyDescent="0.35">
      <c r="A632" s="93">
        <v>624</v>
      </c>
      <c r="B632" s="84"/>
      <c r="C632" s="96"/>
      <c r="D632" s="91"/>
      <c r="E632" s="89"/>
      <c r="F632" s="88"/>
      <c r="G632" s="91"/>
      <c r="H632" s="91"/>
      <c r="I632" s="88"/>
      <c r="J632" s="92"/>
      <c r="K632" s="212"/>
      <c r="L632" s="308" t="str">
        <f>IF(K632&lt;&gt;"",INDEX(ฐาน!$J$4:$M$44,MATCH(INT(K632),ฐาน!$J$4:$J$44,0),2),"")</f>
        <v/>
      </c>
      <c r="M632" s="309" t="str">
        <f>IF(L632&lt;&gt;"",INDEX(ฐาน!$J$4:$M$45,MATCH(L632,ฐาน!$K$4:$K$45,0),4),"")</f>
        <v/>
      </c>
      <c r="N632" s="310" t="str">
        <f>IF(I632&lt;&gt;"",INDEX(ฐาน!$A$4:$F$9,MATCH(I632,ฐาน!$A$4:$A$9,0),IF(J632&gt;=INDEX(ฐาน!$A$4:$F$9,MATCH(I632,ฐาน!$A$4:$A$9,0),3),6,5)),"")</f>
        <v/>
      </c>
      <c r="O632" s="311" t="str">
        <f>IF(I632&lt;&gt;"",IF(J632&gt;=INDEX(ฐาน!$A$4:$G$9,MATCH(I632,ฐาน!$A$4:$A$9,0),4),INDEX(ฐาน!$A$4:$G$9,MATCH(I632,ฐาน!$A$4:$A$9,0),7),INDEX(ฐาน!$A$4:$G$9,MATCH(I632,ฐาน!$A$4:$A$9,0),4)),"")</f>
        <v/>
      </c>
      <c r="P632" s="312">
        <f>IF(M632&lt;&gt;ฐาน!$M$45,IF(L632&lt;&gt;"",($L632*$N632/100),0),0)</f>
        <v>0</v>
      </c>
      <c r="Q632" s="311">
        <f>IF(M632&lt;&gt;ฐาน!$M$45,IF(L632&lt;&gt;"",ROUNDUP(($L632*$N632/100),-1),0),0)</f>
        <v>0</v>
      </c>
      <c r="R632" s="311">
        <f t="shared" si="18"/>
        <v>0</v>
      </c>
      <c r="S632" s="313">
        <f t="shared" si="19"/>
        <v>0</v>
      </c>
      <c r="T632" s="314">
        <f>IF(M632&lt;&gt;ฐาน!$M$45,IF(S632&lt;&gt;"",S632+R632,0),0)</f>
        <v>0</v>
      </c>
      <c r="U632" s="311">
        <f>IF(M632&lt;&gt;ฐาน!$M$45,IF(S632=0,J632+T632,O632),J632)</f>
        <v>0</v>
      </c>
      <c r="V632" s="98"/>
    </row>
    <row r="633" spans="1:22" x14ac:dyDescent="0.35">
      <c r="A633" s="93">
        <v>625</v>
      </c>
      <c r="B633" s="84"/>
      <c r="C633" s="85"/>
      <c r="D633" s="91"/>
      <c r="E633" s="89"/>
      <c r="F633" s="88"/>
      <c r="G633" s="91"/>
      <c r="H633" s="91"/>
      <c r="I633" s="88"/>
      <c r="J633" s="94"/>
      <c r="K633" s="212"/>
      <c r="L633" s="308" t="str">
        <f>IF(K633&lt;&gt;"",INDEX(ฐาน!$J$4:$M$44,MATCH(INT(K633),ฐาน!$J$4:$J$44,0),2),"")</f>
        <v/>
      </c>
      <c r="M633" s="309" t="str">
        <f>IF(L633&lt;&gt;"",INDEX(ฐาน!$J$4:$M$45,MATCH(L633,ฐาน!$K$4:$K$45,0),4),"")</f>
        <v/>
      </c>
      <c r="N633" s="310" t="str">
        <f>IF(I633&lt;&gt;"",INDEX(ฐาน!$A$4:$F$9,MATCH(I633,ฐาน!$A$4:$A$9,0),IF(J633&gt;=INDEX(ฐาน!$A$4:$F$9,MATCH(I633,ฐาน!$A$4:$A$9,0),3),6,5)),"")</f>
        <v/>
      </c>
      <c r="O633" s="311" t="str">
        <f>IF(I633&lt;&gt;"",IF(J633&gt;=INDEX(ฐาน!$A$4:$G$9,MATCH(I633,ฐาน!$A$4:$A$9,0),4),INDEX(ฐาน!$A$4:$G$9,MATCH(I633,ฐาน!$A$4:$A$9,0),7),INDEX(ฐาน!$A$4:$G$9,MATCH(I633,ฐาน!$A$4:$A$9,0),4)),"")</f>
        <v/>
      </c>
      <c r="P633" s="312">
        <f>IF(M633&lt;&gt;ฐาน!$M$45,IF(L633&lt;&gt;"",($L633*$N633/100),0),0)</f>
        <v>0</v>
      </c>
      <c r="Q633" s="311">
        <f>IF(M633&lt;&gt;ฐาน!$M$45,IF(L633&lt;&gt;"",ROUNDUP(($L633*$N633/100),-1),0),0)</f>
        <v>0</v>
      </c>
      <c r="R633" s="311">
        <f t="shared" si="18"/>
        <v>0</v>
      </c>
      <c r="S633" s="313">
        <f t="shared" si="19"/>
        <v>0</v>
      </c>
      <c r="T633" s="314">
        <f>IF(M633&lt;&gt;ฐาน!$M$45,IF(S633&lt;&gt;"",S633+R633,0),0)</f>
        <v>0</v>
      </c>
      <c r="U633" s="311">
        <f>IF(M633&lt;&gt;ฐาน!$M$45,IF(S633=0,J633+T633,O633),J633)</f>
        <v>0</v>
      </c>
      <c r="V633" s="98"/>
    </row>
    <row r="634" spans="1:22" x14ac:dyDescent="0.35">
      <c r="A634" s="93">
        <v>626</v>
      </c>
      <c r="B634" s="84"/>
      <c r="C634" s="85"/>
      <c r="D634" s="91"/>
      <c r="E634" s="89"/>
      <c r="F634" s="88"/>
      <c r="G634" s="91"/>
      <c r="H634" s="91"/>
      <c r="I634" s="88"/>
      <c r="J634" s="92"/>
      <c r="K634" s="212"/>
      <c r="L634" s="308" t="str">
        <f>IF(K634&lt;&gt;"",INDEX(ฐาน!$J$4:$M$44,MATCH(INT(K634),ฐาน!$J$4:$J$44,0),2),"")</f>
        <v/>
      </c>
      <c r="M634" s="309" t="str">
        <f>IF(L634&lt;&gt;"",INDEX(ฐาน!$J$4:$M$45,MATCH(L634,ฐาน!$K$4:$K$45,0),4),"")</f>
        <v/>
      </c>
      <c r="N634" s="310" t="str">
        <f>IF(I634&lt;&gt;"",INDEX(ฐาน!$A$4:$F$9,MATCH(I634,ฐาน!$A$4:$A$9,0),IF(J634&gt;=INDEX(ฐาน!$A$4:$F$9,MATCH(I634,ฐาน!$A$4:$A$9,0),3),6,5)),"")</f>
        <v/>
      </c>
      <c r="O634" s="311" t="str">
        <f>IF(I634&lt;&gt;"",IF(J634&gt;=INDEX(ฐาน!$A$4:$G$9,MATCH(I634,ฐาน!$A$4:$A$9,0),4),INDEX(ฐาน!$A$4:$G$9,MATCH(I634,ฐาน!$A$4:$A$9,0),7),INDEX(ฐาน!$A$4:$G$9,MATCH(I634,ฐาน!$A$4:$A$9,0),4)),"")</f>
        <v/>
      </c>
      <c r="P634" s="312">
        <f>IF(M634&lt;&gt;ฐาน!$M$45,IF(L634&lt;&gt;"",($L634*$N634/100),0),0)</f>
        <v>0</v>
      </c>
      <c r="Q634" s="311">
        <f>IF(M634&lt;&gt;ฐาน!$M$45,IF(L634&lt;&gt;"",ROUNDUP(($L634*$N634/100),-1),0),0)</f>
        <v>0</v>
      </c>
      <c r="R634" s="311">
        <f t="shared" si="18"/>
        <v>0</v>
      </c>
      <c r="S634" s="313">
        <f t="shared" si="19"/>
        <v>0</v>
      </c>
      <c r="T634" s="314">
        <f>IF(M634&lt;&gt;ฐาน!$M$45,IF(S634&lt;&gt;"",S634+R634,0),0)</f>
        <v>0</v>
      </c>
      <c r="U634" s="311">
        <f>IF(M634&lt;&gt;ฐาน!$M$45,IF(S634=0,J634+T634,O634),J634)</f>
        <v>0</v>
      </c>
      <c r="V634" s="98"/>
    </row>
    <row r="635" spans="1:22" x14ac:dyDescent="0.35">
      <c r="A635" s="93">
        <v>627</v>
      </c>
      <c r="B635" s="84"/>
      <c r="C635" s="85"/>
      <c r="D635" s="91"/>
      <c r="E635" s="89"/>
      <c r="F635" s="88"/>
      <c r="G635" s="91"/>
      <c r="H635" s="91"/>
      <c r="I635" s="88"/>
      <c r="J635" s="92"/>
      <c r="K635" s="212"/>
      <c r="L635" s="308" t="str">
        <f>IF(K635&lt;&gt;"",INDEX(ฐาน!$J$4:$M$44,MATCH(INT(K635),ฐาน!$J$4:$J$44,0),2),"")</f>
        <v/>
      </c>
      <c r="M635" s="309" t="str">
        <f>IF(L635&lt;&gt;"",INDEX(ฐาน!$J$4:$M$45,MATCH(L635,ฐาน!$K$4:$K$45,0),4),"")</f>
        <v/>
      </c>
      <c r="N635" s="310" t="str">
        <f>IF(I635&lt;&gt;"",INDEX(ฐาน!$A$4:$F$9,MATCH(I635,ฐาน!$A$4:$A$9,0),IF(J635&gt;=INDEX(ฐาน!$A$4:$F$9,MATCH(I635,ฐาน!$A$4:$A$9,0),3),6,5)),"")</f>
        <v/>
      </c>
      <c r="O635" s="311" t="str">
        <f>IF(I635&lt;&gt;"",IF(J635&gt;=INDEX(ฐาน!$A$4:$G$9,MATCH(I635,ฐาน!$A$4:$A$9,0),4),INDEX(ฐาน!$A$4:$G$9,MATCH(I635,ฐาน!$A$4:$A$9,0),7),INDEX(ฐาน!$A$4:$G$9,MATCH(I635,ฐาน!$A$4:$A$9,0),4)),"")</f>
        <v/>
      </c>
      <c r="P635" s="312">
        <f>IF(M635&lt;&gt;ฐาน!$M$45,IF(L635&lt;&gt;"",($L635*$N635/100),0),0)</f>
        <v>0</v>
      </c>
      <c r="Q635" s="311">
        <f>IF(M635&lt;&gt;ฐาน!$M$45,IF(L635&lt;&gt;"",ROUNDUP(($L635*$N635/100),-1),0),0)</f>
        <v>0</v>
      </c>
      <c r="R635" s="311">
        <f t="shared" si="18"/>
        <v>0</v>
      </c>
      <c r="S635" s="313">
        <f t="shared" si="19"/>
        <v>0</v>
      </c>
      <c r="T635" s="314">
        <f>IF(M635&lt;&gt;ฐาน!$M$45,IF(S635&lt;&gt;"",S635+R635,0),0)</f>
        <v>0</v>
      </c>
      <c r="U635" s="311">
        <f>IF(M635&lt;&gt;ฐาน!$M$45,IF(S635=0,J635+T635,O635),J635)</f>
        <v>0</v>
      </c>
      <c r="V635" s="98"/>
    </row>
    <row r="636" spans="1:22" x14ac:dyDescent="0.35">
      <c r="A636" s="93">
        <v>628</v>
      </c>
      <c r="B636" s="84"/>
      <c r="C636" s="85"/>
      <c r="D636" s="91"/>
      <c r="E636" s="89"/>
      <c r="F636" s="88"/>
      <c r="G636" s="91"/>
      <c r="H636" s="91"/>
      <c r="I636" s="88"/>
      <c r="J636" s="94"/>
      <c r="K636" s="212"/>
      <c r="L636" s="308" t="str">
        <f>IF(K636&lt;&gt;"",INDEX(ฐาน!$J$4:$M$44,MATCH(INT(K636),ฐาน!$J$4:$J$44,0),2),"")</f>
        <v/>
      </c>
      <c r="M636" s="309" t="str">
        <f>IF(L636&lt;&gt;"",INDEX(ฐาน!$J$4:$M$45,MATCH(L636,ฐาน!$K$4:$K$45,0),4),"")</f>
        <v/>
      </c>
      <c r="N636" s="310" t="str">
        <f>IF(I636&lt;&gt;"",INDEX(ฐาน!$A$4:$F$9,MATCH(I636,ฐาน!$A$4:$A$9,0),IF(J636&gt;=INDEX(ฐาน!$A$4:$F$9,MATCH(I636,ฐาน!$A$4:$A$9,0),3),6,5)),"")</f>
        <v/>
      </c>
      <c r="O636" s="311" t="str">
        <f>IF(I636&lt;&gt;"",IF(J636&gt;=INDEX(ฐาน!$A$4:$G$9,MATCH(I636,ฐาน!$A$4:$A$9,0),4),INDEX(ฐาน!$A$4:$G$9,MATCH(I636,ฐาน!$A$4:$A$9,0),7),INDEX(ฐาน!$A$4:$G$9,MATCH(I636,ฐาน!$A$4:$A$9,0),4)),"")</f>
        <v/>
      </c>
      <c r="P636" s="312">
        <f>IF(M636&lt;&gt;ฐาน!$M$45,IF(L636&lt;&gt;"",($L636*$N636/100),0),0)</f>
        <v>0</v>
      </c>
      <c r="Q636" s="311">
        <f>IF(M636&lt;&gt;ฐาน!$M$45,IF(L636&lt;&gt;"",ROUNDUP(($L636*$N636/100),-1),0),0)</f>
        <v>0</v>
      </c>
      <c r="R636" s="311">
        <f t="shared" si="18"/>
        <v>0</v>
      </c>
      <c r="S636" s="313">
        <f t="shared" si="19"/>
        <v>0</v>
      </c>
      <c r="T636" s="314">
        <f>IF(M636&lt;&gt;ฐาน!$M$45,IF(S636&lt;&gt;"",S636+R636,0),0)</f>
        <v>0</v>
      </c>
      <c r="U636" s="311">
        <f>IF(M636&lt;&gt;ฐาน!$M$45,IF(S636=0,J636+T636,O636),J636)</f>
        <v>0</v>
      </c>
      <c r="V636" s="98"/>
    </row>
    <row r="637" spans="1:22" x14ac:dyDescent="0.35">
      <c r="A637" s="93">
        <v>629</v>
      </c>
      <c r="B637" s="84"/>
      <c r="C637" s="85"/>
      <c r="D637" s="91"/>
      <c r="E637" s="89"/>
      <c r="F637" s="88"/>
      <c r="G637" s="91"/>
      <c r="H637" s="91"/>
      <c r="I637" s="88"/>
      <c r="J637" s="94"/>
      <c r="K637" s="212"/>
      <c r="L637" s="308" t="str">
        <f>IF(K637&lt;&gt;"",INDEX(ฐาน!$J$4:$M$44,MATCH(INT(K637),ฐาน!$J$4:$J$44,0),2),"")</f>
        <v/>
      </c>
      <c r="M637" s="309" t="str">
        <f>IF(L637&lt;&gt;"",INDEX(ฐาน!$J$4:$M$45,MATCH(L637,ฐาน!$K$4:$K$45,0),4),"")</f>
        <v/>
      </c>
      <c r="N637" s="310" t="str">
        <f>IF(I637&lt;&gt;"",INDEX(ฐาน!$A$4:$F$9,MATCH(I637,ฐาน!$A$4:$A$9,0),IF(J637&gt;=INDEX(ฐาน!$A$4:$F$9,MATCH(I637,ฐาน!$A$4:$A$9,0),3),6,5)),"")</f>
        <v/>
      </c>
      <c r="O637" s="311" t="str">
        <f>IF(I637&lt;&gt;"",IF(J637&gt;=INDEX(ฐาน!$A$4:$G$9,MATCH(I637,ฐาน!$A$4:$A$9,0),4),INDEX(ฐาน!$A$4:$G$9,MATCH(I637,ฐาน!$A$4:$A$9,0),7),INDEX(ฐาน!$A$4:$G$9,MATCH(I637,ฐาน!$A$4:$A$9,0),4)),"")</f>
        <v/>
      </c>
      <c r="P637" s="312">
        <f>IF(M637&lt;&gt;ฐาน!$M$45,IF(L637&lt;&gt;"",($L637*$N637/100),0),0)</f>
        <v>0</v>
      </c>
      <c r="Q637" s="311">
        <f>IF(M637&lt;&gt;ฐาน!$M$45,IF(L637&lt;&gt;"",ROUNDUP(($L637*$N637/100),-1),0),0)</f>
        <v>0</v>
      </c>
      <c r="R637" s="311">
        <f t="shared" si="18"/>
        <v>0</v>
      </c>
      <c r="S637" s="313">
        <f t="shared" si="19"/>
        <v>0</v>
      </c>
      <c r="T637" s="314">
        <f>IF(M637&lt;&gt;ฐาน!$M$45,IF(S637&lt;&gt;"",S637+R637,0),0)</f>
        <v>0</v>
      </c>
      <c r="U637" s="311">
        <f>IF(M637&lt;&gt;ฐาน!$M$45,IF(S637=0,J637+T637,O637),J637)</f>
        <v>0</v>
      </c>
      <c r="V637" s="98"/>
    </row>
    <row r="638" spans="1:22" x14ac:dyDescent="0.35">
      <c r="A638" s="93">
        <v>630</v>
      </c>
      <c r="B638" s="84"/>
      <c r="C638" s="85"/>
      <c r="D638" s="91"/>
      <c r="E638" s="89"/>
      <c r="F638" s="88"/>
      <c r="G638" s="91"/>
      <c r="H638" s="91"/>
      <c r="I638" s="88"/>
      <c r="J638" s="94"/>
      <c r="K638" s="212"/>
      <c r="L638" s="308" t="str">
        <f>IF(K638&lt;&gt;"",INDEX(ฐาน!$J$4:$M$44,MATCH(INT(K638),ฐาน!$J$4:$J$44,0),2),"")</f>
        <v/>
      </c>
      <c r="M638" s="309" t="str">
        <f>IF(L638&lt;&gt;"",INDEX(ฐาน!$J$4:$M$45,MATCH(L638,ฐาน!$K$4:$K$45,0),4),"")</f>
        <v/>
      </c>
      <c r="N638" s="310" t="str">
        <f>IF(I638&lt;&gt;"",INDEX(ฐาน!$A$4:$F$9,MATCH(I638,ฐาน!$A$4:$A$9,0),IF(J638&gt;=INDEX(ฐาน!$A$4:$F$9,MATCH(I638,ฐาน!$A$4:$A$9,0),3),6,5)),"")</f>
        <v/>
      </c>
      <c r="O638" s="311" t="str">
        <f>IF(I638&lt;&gt;"",IF(J638&gt;=INDEX(ฐาน!$A$4:$G$9,MATCH(I638,ฐาน!$A$4:$A$9,0),4),INDEX(ฐาน!$A$4:$G$9,MATCH(I638,ฐาน!$A$4:$A$9,0),7),INDEX(ฐาน!$A$4:$G$9,MATCH(I638,ฐาน!$A$4:$A$9,0),4)),"")</f>
        <v/>
      </c>
      <c r="P638" s="312">
        <f>IF(M638&lt;&gt;ฐาน!$M$45,IF(L638&lt;&gt;"",($L638*$N638/100),0),0)</f>
        <v>0</v>
      </c>
      <c r="Q638" s="311">
        <f>IF(M638&lt;&gt;ฐาน!$M$45,IF(L638&lt;&gt;"",ROUNDUP(($L638*$N638/100),-1),0),0)</f>
        <v>0</v>
      </c>
      <c r="R638" s="311">
        <f t="shared" si="18"/>
        <v>0</v>
      </c>
      <c r="S638" s="313">
        <f t="shared" si="19"/>
        <v>0</v>
      </c>
      <c r="T638" s="314">
        <f>IF(M638&lt;&gt;ฐาน!$M$45,IF(S638&lt;&gt;"",S638+R638,0),0)</f>
        <v>0</v>
      </c>
      <c r="U638" s="311">
        <f>IF(M638&lt;&gt;ฐาน!$M$45,IF(S638=0,J638+T638,O638),J638)</f>
        <v>0</v>
      </c>
      <c r="V638" s="98"/>
    </row>
    <row r="639" spans="1:22" x14ac:dyDescent="0.35">
      <c r="A639" s="93">
        <v>631</v>
      </c>
      <c r="B639" s="84"/>
      <c r="C639" s="85"/>
      <c r="D639" s="91"/>
      <c r="E639" s="89"/>
      <c r="F639" s="88"/>
      <c r="G639" s="95"/>
      <c r="H639" s="91"/>
      <c r="I639" s="88"/>
      <c r="J639" s="94"/>
      <c r="K639" s="212"/>
      <c r="L639" s="308" t="str">
        <f>IF(K639&lt;&gt;"",INDEX(ฐาน!$J$4:$M$44,MATCH(INT(K639),ฐาน!$J$4:$J$44,0),2),"")</f>
        <v/>
      </c>
      <c r="M639" s="309" t="str">
        <f>IF(L639&lt;&gt;"",INDEX(ฐาน!$J$4:$M$45,MATCH(L639,ฐาน!$K$4:$K$45,0),4),"")</f>
        <v/>
      </c>
      <c r="N639" s="310" t="str">
        <f>IF(I639&lt;&gt;"",INDEX(ฐาน!$A$4:$F$9,MATCH(I639,ฐาน!$A$4:$A$9,0),IF(J639&gt;=INDEX(ฐาน!$A$4:$F$9,MATCH(I639,ฐาน!$A$4:$A$9,0),3),6,5)),"")</f>
        <v/>
      </c>
      <c r="O639" s="311" t="str">
        <f>IF(I639&lt;&gt;"",IF(J639&gt;=INDEX(ฐาน!$A$4:$G$9,MATCH(I639,ฐาน!$A$4:$A$9,0),4),INDEX(ฐาน!$A$4:$G$9,MATCH(I639,ฐาน!$A$4:$A$9,0),7),INDEX(ฐาน!$A$4:$G$9,MATCH(I639,ฐาน!$A$4:$A$9,0),4)),"")</f>
        <v/>
      </c>
      <c r="P639" s="312">
        <f>IF(M639&lt;&gt;ฐาน!$M$45,IF(L639&lt;&gt;"",($L639*$N639/100),0),0)</f>
        <v>0</v>
      </c>
      <c r="Q639" s="311">
        <f>IF(M639&lt;&gt;ฐาน!$M$45,IF(L639&lt;&gt;"",ROUNDUP(($L639*$N639/100),-1),0),0)</f>
        <v>0</v>
      </c>
      <c r="R639" s="311">
        <f t="shared" si="18"/>
        <v>0</v>
      </c>
      <c r="S639" s="313">
        <f t="shared" si="19"/>
        <v>0</v>
      </c>
      <c r="T639" s="314">
        <f>IF(M639&lt;&gt;ฐาน!$M$45,IF(S639&lt;&gt;"",S639+R639,0),0)</f>
        <v>0</v>
      </c>
      <c r="U639" s="311">
        <f>IF(M639&lt;&gt;ฐาน!$M$45,IF(S639=0,J639+T639,O639),J639)</f>
        <v>0</v>
      </c>
      <c r="V639" s="98"/>
    </row>
    <row r="640" spans="1:22" x14ac:dyDescent="0.35">
      <c r="A640" s="93">
        <v>632</v>
      </c>
      <c r="B640" s="84"/>
      <c r="C640" s="85"/>
      <c r="D640" s="91"/>
      <c r="E640" s="89"/>
      <c r="F640" s="88"/>
      <c r="G640" s="91"/>
      <c r="H640" s="91"/>
      <c r="I640" s="88"/>
      <c r="J640" s="94"/>
      <c r="K640" s="212"/>
      <c r="L640" s="308" t="str">
        <f>IF(K640&lt;&gt;"",INDEX(ฐาน!$J$4:$M$44,MATCH(INT(K640),ฐาน!$J$4:$J$44,0),2),"")</f>
        <v/>
      </c>
      <c r="M640" s="309" t="str">
        <f>IF(L640&lt;&gt;"",INDEX(ฐาน!$J$4:$M$45,MATCH(L640,ฐาน!$K$4:$K$45,0),4),"")</f>
        <v/>
      </c>
      <c r="N640" s="310" t="str">
        <f>IF(I640&lt;&gt;"",INDEX(ฐาน!$A$4:$F$9,MATCH(I640,ฐาน!$A$4:$A$9,0),IF(J640&gt;=INDEX(ฐาน!$A$4:$F$9,MATCH(I640,ฐาน!$A$4:$A$9,0),3),6,5)),"")</f>
        <v/>
      </c>
      <c r="O640" s="311" t="str">
        <f>IF(I640&lt;&gt;"",IF(J640&gt;=INDEX(ฐาน!$A$4:$G$9,MATCH(I640,ฐาน!$A$4:$A$9,0),4),INDEX(ฐาน!$A$4:$G$9,MATCH(I640,ฐาน!$A$4:$A$9,0),7),INDEX(ฐาน!$A$4:$G$9,MATCH(I640,ฐาน!$A$4:$A$9,0),4)),"")</f>
        <v/>
      </c>
      <c r="P640" s="312">
        <f>IF(M640&lt;&gt;ฐาน!$M$45,IF(L640&lt;&gt;"",($L640*$N640/100),0),0)</f>
        <v>0</v>
      </c>
      <c r="Q640" s="311">
        <f>IF(M640&lt;&gt;ฐาน!$M$45,IF(L640&lt;&gt;"",ROUNDUP(($L640*$N640/100),-1),0),0)</f>
        <v>0</v>
      </c>
      <c r="R640" s="311">
        <f t="shared" si="18"/>
        <v>0</v>
      </c>
      <c r="S640" s="313">
        <f t="shared" si="19"/>
        <v>0</v>
      </c>
      <c r="T640" s="314">
        <f>IF(M640&lt;&gt;ฐาน!$M$45,IF(S640&lt;&gt;"",S640+R640,0),0)</f>
        <v>0</v>
      </c>
      <c r="U640" s="311">
        <f>IF(M640&lt;&gt;ฐาน!$M$45,IF(S640=0,J640+T640,O640),J640)</f>
        <v>0</v>
      </c>
      <c r="V640" s="98"/>
    </row>
    <row r="641" spans="1:22" x14ac:dyDescent="0.35">
      <c r="A641" s="93">
        <v>633</v>
      </c>
      <c r="B641" s="84"/>
      <c r="C641" s="85"/>
      <c r="D641" s="91"/>
      <c r="E641" s="89"/>
      <c r="F641" s="88"/>
      <c r="G641" s="91"/>
      <c r="H641" s="91"/>
      <c r="I641" s="88"/>
      <c r="J641" s="92"/>
      <c r="K641" s="212"/>
      <c r="L641" s="308" t="str">
        <f>IF(K641&lt;&gt;"",INDEX(ฐาน!$J$4:$M$44,MATCH(INT(K641),ฐาน!$J$4:$J$44,0),2),"")</f>
        <v/>
      </c>
      <c r="M641" s="309" t="str">
        <f>IF(L641&lt;&gt;"",INDEX(ฐาน!$J$4:$M$45,MATCH(L641,ฐาน!$K$4:$K$45,0),4),"")</f>
        <v/>
      </c>
      <c r="N641" s="310" t="str">
        <f>IF(I641&lt;&gt;"",INDEX(ฐาน!$A$4:$F$9,MATCH(I641,ฐาน!$A$4:$A$9,0),IF(J641&gt;=INDEX(ฐาน!$A$4:$F$9,MATCH(I641,ฐาน!$A$4:$A$9,0),3),6,5)),"")</f>
        <v/>
      </c>
      <c r="O641" s="311" t="str">
        <f>IF(I641&lt;&gt;"",IF(J641&gt;=INDEX(ฐาน!$A$4:$G$9,MATCH(I641,ฐาน!$A$4:$A$9,0),4),INDEX(ฐาน!$A$4:$G$9,MATCH(I641,ฐาน!$A$4:$A$9,0),7),INDEX(ฐาน!$A$4:$G$9,MATCH(I641,ฐาน!$A$4:$A$9,0),4)),"")</f>
        <v/>
      </c>
      <c r="P641" s="312">
        <f>IF(M641&lt;&gt;ฐาน!$M$45,IF(L641&lt;&gt;"",($L641*$N641/100),0),0)</f>
        <v>0</v>
      </c>
      <c r="Q641" s="311">
        <f>IF(M641&lt;&gt;ฐาน!$M$45,IF(L641&lt;&gt;"",ROUNDUP(($L641*$N641/100),-1),0),0)</f>
        <v>0</v>
      </c>
      <c r="R641" s="311">
        <f t="shared" si="18"/>
        <v>0</v>
      </c>
      <c r="S641" s="313">
        <f t="shared" si="19"/>
        <v>0</v>
      </c>
      <c r="T641" s="314">
        <f>IF(M641&lt;&gt;ฐาน!$M$45,IF(S641&lt;&gt;"",S641+R641,0),0)</f>
        <v>0</v>
      </c>
      <c r="U641" s="311">
        <f>IF(M641&lt;&gt;ฐาน!$M$45,IF(S641=0,J641+T641,O641),J641)</f>
        <v>0</v>
      </c>
      <c r="V641" s="98"/>
    </row>
    <row r="642" spans="1:22" x14ac:dyDescent="0.35">
      <c r="A642" s="93">
        <v>634</v>
      </c>
      <c r="B642" s="84"/>
      <c r="C642" s="85"/>
      <c r="D642" s="91"/>
      <c r="E642" s="89"/>
      <c r="F642" s="88"/>
      <c r="G642" s="91"/>
      <c r="H642" s="91"/>
      <c r="I642" s="88"/>
      <c r="J642" s="94"/>
      <c r="K642" s="212"/>
      <c r="L642" s="308" t="str">
        <f>IF(K642&lt;&gt;"",INDEX(ฐาน!$J$4:$M$44,MATCH(INT(K642),ฐาน!$J$4:$J$44,0),2),"")</f>
        <v/>
      </c>
      <c r="M642" s="309" t="str">
        <f>IF(L642&lt;&gt;"",INDEX(ฐาน!$J$4:$M$45,MATCH(L642,ฐาน!$K$4:$K$45,0),4),"")</f>
        <v/>
      </c>
      <c r="N642" s="310" t="str">
        <f>IF(I642&lt;&gt;"",INDEX(ฐาน!$A$4:$F$9,MATCH(I642,ฐาน!$A$4:$A$9,0),IF(J642&gt;=INDEX(ฐาน!$A$4:$F$9,MATCH(I642,ฐาน!$A$4:$A$9,0),3),6,5)),"")</f>
        <v/>
      </c>
      <c r="O642" s="311" t="str">
        <f>IF(I642&lt;&gt;"",IF(J642&gt;=INDEX(ฐาน!$A$4:$G$9,MATCH(I642,ฐาน!$A$4:$A$9,0),4),INDEX(ฐาน!$A$4:$G$9,MATCH(I642,ฐาน!$A$4:$A$9,0),7),INDEX(ฐาน!$A$4:$G$9,MATCH(I642,ฐาน!$A$4:$A$9,0),4)),"")</f>
        <v/>
      </c>
      <c r="P642" s="312">
        <f>IF(M642&lt;&gt;ฐาน!$M$45,IF(L642&lt;&gt;"",($L642*$N642/100),0),0)</f>
        <v>0</v>
      </c>
      <c r="Q642" s="311">
        <f>IF(M642&lt;&gt;ฐาน!$M$45,IF(L642&lt;&gt;"",ROUNDUP(($L642*$N642/100),-1),0),0)</f>
        <v>0</v>
      </c>
      <c r="R642" s="311">
        <f t="shared" si="18"/>
        <v>0</v>
      </c>
      <c r="S642" s="313">
        <f t="shared" si="19"/>
        <v>0</v>
      </c>
      <c r="T642" s="314">
        <f>IF(M642&lt;&gt;ฐาน!$M$45,IF(S642&lt;&gt;"",S642+R642,0),0)</f>
        <v>0</v>
      </c>
      <c r="U642" s="311">
        <f>IF(M642&lt;&gt;ฐาน!$M$45,IF(S642=0,J642+T642,O642),J642)</f>
        <v>0</v>
      </c>
      <c r="V642" s="98"/>
    </row>
    <row r="643" spans="1:22" x14ac:dyDescent="0.35">
      <c r="A643" s="93">
        <v>635</v>
      </c>
      <c r="B643" s="84"/>
      <c r="C643" s="85"/>
      <c r="D643" s="91"/>
      <c r="E643" s="89"/>
      <c r="F643" s="88"/>
      <c r="G643" s="91"/>
      <c r="H643" s="91"/>
      <c r="I643" s="88"/>
      <c r="J643" s="92"/>
      <c r="K643" s="212"/>
      <c r="L643" s="308" t="str">
        <f>IF(K643&lt;&gt;"",INDEX(ฐาน!$J$4:$M$44,MATCH(INT(K643),ฐาน!$J$4:$J$44,0),2),"")</f>
        <v/>
      </c>
      <c r="M643" s="309" t="str">
        <f>IF(L643&lt;&gt;"",INDEX(ฐาน!$J$4:$M$45,MATCH(L643,ฐาน!$K$4:$K$45,0),4),"")</f>
        <v/>
      </c>
      <c r="N643" s="310" t="str">
        <f>IF(I643&lt;&gt;"",INDEX(ฐาน!$A$4:$F$9,MATCH(I643,ฐาน!$A$4:$A$9,0),IF(J643&gt;=INDEX(ฐาน!$A$4:$F$9,MATCH(I643,ฐาน!$A$4:$A$9,0),3),6,5)),"")</f>
        <v/>
      </c>
      <c r="O643" s="311" t="str">
        <f>IF(I643&lt;&gt;"",IF(J643&gt;=INDEX(ฐาน!$A$4:$G$9,MATCH(I643,ฐาน!$A$4:$A$9,0),4),INDEX(ฐาน!$A$4:$G$9,MATCH(I643,ฐาน!$A$4:$A$9,0),7),INDEX(ฐาน!$A$4:$G$9,MATCH(I643,ฐาน!$A$4:$A$9,0),4)),"")</f>
        <v/>
      </c>
      <c r="P643" s="312">
        <f>IF(M643&lt;&gt;ฐาน!$M$45,IF(L643&lt;&gt;"",($L643*$N643/100),0),0)</f>
        <v>0</v>
      </c>
      <c r="Q643" s="311">
        <f>IF(M643&lt;&gt;ฐาน!$M$45,IF(L643&lt;&gt;"",ROUNDUP(($L643*$N643/100),-1),0),0)</f>
        <v>0</v>
      </c>
      <c r="R643" s="311">
        <f t="shared" si="18"/>
        <v>0</v>
      </c>
      <c r="S643" s="313">
        <f t="shared" si="19"/>
        <v>0</v>
      </c>
      <c r="T643" s="314">
        <f>IF(M643&lt;&gt;ฐาน!$M$45,IF(S643&lt;&gt;"",S643+R643,0),0)</f>
        <v>0</v>
      </c>
      <c r="U643" s="311">
        <f>IF(M643&lt;&gt;ฐาน!$M$45,IF(S643=0,J643+T643,O643),J643)</f>
        <v>0</v>
      </c>
      <c r="V643" s="98"/>
    </row>
    <row r="644" spans="1:22" x14ac:dyDescent="0.35">
      <c r="A644" s="93">
        <v>636</v>
      </c>
      <c r="B644" s="84"/>
      <c r="C644" s="85"/>
      <c r="D644" s="91"/>
      <c r="E644" s="89"/>
      <c r="F644" s="88"/>
      <c r="G644" s="95"/>
      <c r="H644" s="91"/>
      <c r="I644" s="88"/>
      <c r="J644" s="92"/>
      <c r="K644" s="212"/>
      <c r="L644" s="308" t="str">
        <f>IF(K644&lt;&gt;"",INDEX(ฐาน!$J$4:$M$44,MATCH(INT(K644),ฐาน!$J$4:$J$44,0),2),"")</f>
        <v/>
      </c>
      <c r="M644" s="309" t="str">
        <f>IF(L644&lt;&gt;"",INDEX(ฐาน!$J$4:$M$45,MATCH(L644,ฐาน!$K$4:$K$45,0),4),"")</f>
        <v/>
      </c>
      <c r="N644" s="310" t="str">
        <f>IF(I644&lt;&gt;"",INDEX(ฐาน!$A$4:$F$9,MATCH(I644,ฐาน!$A$4:$A$9,0),IF(J644&gt;=INDEX(ฐาน!$A$4:$F$9,MATCH(I644,ฐาน!$A$4:$A$9,0),3),6,5)),"")</f>
        <v/>
      </c>
      <c r="O644" s="311" t="str">
        <f>IF(I644&lt;&gt;"",IF(J644&gt;=INDEX(ฐาน!$A$4:$G$9,MATCH(I644,ฐาน!$A$4:$A$9,0),4),INDEX(ฐาน!$A$4:$G$9,MATCH(I644,ฐาน!$A$4:$A$9,0),7),INDEX(ฐาน!$A$4:$G$9,MATCH(I644,ฐาน!$A$4:$A$9,0),4)),"")</f>
        <v/>
      </c>
      <c r="P644" s="312">
        <f>IF(M644&lt;&gt;ฐาน!$M$45,IF(L644&lt;&gt;"",($L644*$N644/100),0),0)</f>
        <v>0</v>
      </c>
      <c r="Q644" s="311">
        <f>IF(M644&lt;&gt;ฐาน!$M$45,IF(L644&lt;&gt;"",ROUNDUP(($L644*$N644/100),-1),0),0)</f>
        <v>0</v>
      </c>
      <c r="R644" s="311">
        <f t="shared" si="18"/>
        <v>0</v>
      </c>
      <c r="S644" s="313">
        <f t="shared" si="19"/>
        <v>0</v>
      </c>
      <c r="T644" s="314">
        <f>IF(M644&lt;&gt;ฐาน!$M$45,IF(S644&lt;&gt;"",S644+R644,0),0)</f>
        <v>0</v>
      </c>
      <c r="U644" s="311">
        <f>IF(M644&lt;&gt;ฐาน!$M$45,IF(S644=0,J644+T644,O644),J644)</f>
        <v>0</v>
      </c>
      <c r="V644" s="98"/>
    </row>
    <row r="645" spans="1:22" x14ac:dyDescent="0.35">
      <c r="A645" s="93">
        <v>637</v>
      </c>
      <c r="B645" s="97"/>
      <c r="C645" s="85"/>
      <c r="D645" s="91"/>
      <c r="E645" s="89"/>
      <c r="F645" s="88"/>
      <c r="G645" s="91"/>
      <c r="H645" s="91"/>
      <c r="I645" s="88"/>
      <c r="J645" s="92"/>
      <c r="K645" s="212"/>
      <c r="L645" s="308" t="str">
        <f>IF(K645&lt;&gt;"",INDEX(ฐาน!$J$4:$M$44,MATCH(INT(K645),ฐาน!$J$4:$J$44,0),2),"")</f>
        <v/>
      </c>
      <c r="M645" s="309" t="str">
        <f>IF(L645&lt;&gt;"",INDEX(ฐาน!$J$4:$M$45,MATCH(L645,ฐาน!$K$4:$K$45,0),4),"")</f>
        <v/>
      </c>
      <c r="N645" s="310" t="str">
        <f>IF(I645&lt;&gt;"",INDEX(ฐาน!$A$4:$F$9,MATCH(I645,ฐาน!$A$4:$A$9,0),IF(J645&gt;=INDEX(ฐาน!$A$4:$F$9,MATCH(I645,ฐาน!$A$4:$A$9,0),3),6,5)),"")</f>
        <v/>
      </c>
      <c r="O645" s="311" t="str">
        <f>IF(I645&lt;&gt;"",IF(J645&gt;=INDEX(ฐาน!$A$4:$G$9,MATCH(I645,ฐาน!$A$4:$A$9,0),4),INDEX(ฐาน!$A$4:$G$9,MATCH(I645,ฐาน!$A$4:$A$9,0),7),INDEX(ฐาน!$A$4:$G$9,MATCH(I645,ฐาน!$A$4:$A$9,0),4)),"")</f>
        <v/>
      </c>
      <c r="P645" s="312">
        <f>IF(M645&lt;&gt;ฐาน!$M$45,IF(L645&lt;&gt;"",($L645*$N645/100),0),0)</f>
        <v>0</v>
      </c>
      <c r="Q645" s="311">
        <f>IF(M645&lt;&gt;ฐาน!$M$45,IF(L645&lt;&gt;"",ROUNDUP(($L645*$N645/100),-1),0),0)</f>
        <v>0</v>
      </c>
      <c r="R645" s="311">
        <f t="shared" si="18"/>
        <v>0</v>
      </c>
      <c r="S645" s="313">
        <f t="shared" si="19"/>
        <v>0</v>
      </c>
      <c r="T645" s="314">
        <f>IF(M645&lt;&gt;ฐาน!$M$45,IF(S645&lt;&gt;"",S645+R645,0),0)</f>
        <v>0</v>
      </c>
      <c r="U645" s="311">
        <f>IF(M645&lt;&gt;ฐาน!$M$45,IF(S645=0,J645+T645,O645),J645)</f>
        <v>0</v>
      </c>
      <c r="V645" s="98"/>
    </row>
    <row r="646" spans="1:22" x14ac:dyDescent="0.35">
      <c r="A646" s="93">
        <v>638</v>
      </c>
      <c r="B646" s="84"/>
      <c r="C646" s="98"/>
      <c r="D646" s="91"/>
      <c r="E646" s="89"/>
      <c r="F646" s="88"/>
      <c r="G646" s="95"/>
      <c r="H646" s="91"/>
      <c r="I646" s="88"/>
      <c r="J646" s="94"/>
      <c r="K646" s="212"/>
      <c r="L646" s="308" t="str">
        <f>IF(K646&lt;&gt;"",INDEX(ฐาน!$J$4:$M$44,MATCH(INT(K646),ฐาน!$J$4:$J$44,0),2),"")</f>
        <v/>
      </c>
      <c r="M646" s="309" t="str">
        <f>IF(L646&lt;&gt;"",INDEX(ฐาน!$J$4:$M$45,MATCH(L646,ฐาน!$K$4:$K$45,0),4),"")</f>
        <v/>
      </c>
      <c r="N646" s="310" t="str">
        <f>IF(I646&lt;&gt;"",INDEX(ฐาน!$A$4:$F$9,MATCH(I646,ฐาน!$A$4:$A$9,0),IF(J646&gt;=INDEX(ฐาน!$A$4:$F$9,MATCH(I646,ฐาน!$A$4:$A$9,0),3),6,5)),"")</f>
        <v/>
      </c>
      <c r="O646" s="311" t="str">
        <f>IF(I646&lt;&gt;"",IF(J646&gt;=INDEX(ฐาน!$A$4:$G$9,MATCH(I646,ฐาน!$A$4:$A$9,0),4),INDEX(ฐาน!$A$4:$G$9,MATCH(I646,ฐาน!$A$4:$A$9,0),7),INDEX(ฐาน!$A$4:$G$9,MATCH(I646,ฐาน!$A$4:$A$9,0),4)),"")</f>
        <v/>
      </c>
      <c r="P646" s="312">
        <f>IF(M646&lt;&gt;ฐาน!$M$45,IF(L646&lt;&gt;"",($L646*$N646/100),0),0)</f>
        <v>0</v>
      </c>
      <c r="Q646" s="311">
        <f>IF(M646&lt;&gt;ฐาน!$M$45,IF(L646&lt;&gt;"",ROUNDUP(($L646*$N646/100),-1),0),0)</f>
        <v>0</v>
      </c>
      <c r="R646" s="311">
        <f t="shared" si="18"/>
        <v>0</v>
      </c>
      <c r="S646" s="313">
        <f t="shared" si="19"/>
        <v>0</v>
      </c>
      <c r="T646" s="314">
        <f>IF(M646&lt;&gt;ฐาน!$M$45,IF(S646&lt;&gt;"",S646+R646,0),0)</f>
        <v>0</v>
      </c>
      <c r="U646" s="311">
        <f>IF(M646&lt;&gt;ฐาน!$M$45,IF(S646=0,J646+T646,O646),J646)</f>
        <v>0</v>
      </c>
      <c r="V646" s="98"/>
    </row>
    <row r="647" spans="1:22" x14ac:dyDescent="0.35">
      <c r="A647" s="93">
        <v>639</v>
      </c>
      <c r="B647" s="84"/>
      <c r="C647" s="96"/>
      <c r="D647" s="91"/>
      <c r="E647" s="89"/>
      <c r="F647" s="88"/>
      <c r="G647" s="91"/>
      <c r="H647" s="91"/>
      <c r="I647" s="88"/>
      <c r="J647" s="92"/>
      <c r="K647" s="212"/>
      <c r="L647" s="308" t="str">
        <f>IF(K647&lt;&gt;"",INDEX(ฐาน!$J$4:$M$44,MATCH(INT(K647),ฐาน!$J$4:$J$44,0),2),"")</f>
        <v/>
      </c>
      <c r="M647" s="309" t="str">
        <f>IF(L647&lt;&gt;"",INDEX(ฐาน!$J$4:$M$45,MATCH(L647,ฐาน!$K$4:$K$45,0),4),"")</f>
        <v/>
      </c>
      <c r="N647" s="310" t="str">
        <f>IF(I647&lt;&gt;"",INDEX(ฐาน!$A$4:$F$9,MATCH(I647,ฐาน!$A$4:$A$9,0),IF(J647&gt;=INDEX(ฐาน!$A$4:$F$9,MATCH(I647,ฐาน!$A$4:$A$9,0),3),6,5)),"")</f>
        <v/>
      </c>
      <c r="O647" s="311" t="str">
        <f>IF(I647&lt;&gt;"",IF(J647&gt;=INDEX(ฐาน!$A$4:$G$9,MATCH(I647,ฐาน!$A$4:$A$9,0),4),INDEX(ฐาน!$A$4:$G$9,MATCH(I647,ฐาน!$A$4:$A$9,0),7),INDEX(ฐาน!$A$4:$G$9,MATCH(I647,ฐาน!$A$4:$A$9,0),4)),"")</f>
        <v/>
      </c>
      <c r="P647" s="312">
        <f>IF(M647&lt;&gt;ฐาน!$M$45,IF(L647&lt;&gt;"",($L647*$N647/100),0),0)</f>
        <v>0</v>
      </c>
      <c r="Q647" s="311">
        <f>IF(M647&lt;&gt;ฐาน!$M$45,IF(L647&lt;&gt;"",ROUNDUP(($L647*$N647/100),-1),0),0)</f>
        <v>0</v>
      </c>
      <c r="R647" s="311">
        <f t="shared" si="18"/>
        <v>0</v>
      </c>
      <c r="S647" s="313">
        <f t="shared" si="19"/>
        <v>0</v>
      </c>
      <c r="T647" s="314">
        <f>IF(M647&lt;&gt;ฐาน!$M$45,IF(S647&lt;&gt;"",S647+R647,0),0)</f>
        <v>0</v>
      </c>
      <c r="U647" s="311">
        <f>IF(M647&lt;&gt;ฐาน!$M$45,IF(S647=0,J647+T647,O647),J647)</f>
        <v>0</v>
      </c>
      <c r="V647" s="98"/>
    </row>
    <row r="648" spans="1:22" x14ac:dyDescent="0.35">
      <c r="A648" s="93">
        <v>640</v>
      </c>
      <c r="B648" s="97"/>
      <c r="C648" s="86"/>
      <c r="D648" s="91"/>
      <c r="E648" s="89"/>
      <c r="F648" s="88"/>
      <c r="G648" s="91"/>
      <c r="H648" s="91"/>
      <c r="I648" s="88"/>
      <c r="J648" s="92"/>
      <c r="K648" s="212"/>
      <c r="L648" s="308" t="str">
        <f>IF(K648&lt;&gt;"",INDEX(ฐาน!$J$4:$M$44,MATCH(INT(K648),ฐาน!$J$4:$J$44,0),2),"")</f>
        <v/>
      </c>
      <c r="M648" s="309" t="str">
        <f>IF(L648&lt;&gt;"",INDEX(ฐาน!$J$4:$M$45,MATCH(L648,ฐาน!$K$4:$K$45,0),4),"")</f>
        <v/>
      </c>
      <c r="N648" s="310" t="str">
        <f>IF(I648&lt;&gt;"",INDEX(ฐาน!$A$4:$F$9,MATCH(I648,ฐาน!$A$4:$A$9,0),IF(J648&gt;=INDEX(ฐาน!$A$4:$F$9,MATCH(I648,ฐาน!$A$4:$A$9,0),3),6,5)),"")</f>
        <v/>
      </c>
      <c r="O648" s="311" t="str">
        <f>IF(I648&lt;&gt;"",IF(J648&gt;=INDEX(ฐาน!$A$4:$G$9,MATCH(I648,ฐาน!$A$4:$A$9,0),4),INDEX(ฐาน!$A$4:$G$9,MATCH(I648,ฐาน!$A$4:$A$9,0),7),INDEX(ฐาน!$A$4:$G$9,MATCH(I648,ฐาน!$A$4:$A$9,0),4)),"")</f>
        <v/>
      </c>
      <c r="P648" s="312">
        <f>IF(M648&lt;&gt;ฐาน!$M$45,IF(L648&lt;&gt;"",($L648*$N648/100),0),0)</f>
        <v>0</v>
      </c>
      <c r="Q648" s="311">
        <f>IF(M648&lt;&gt;ฐาน!$M$45,IF(L648&lt;&gt;"",ROUNDUP(($L648*$N648/100),-1),0),0)</f>
        <v>0</v>
      </c>
      <c r="R648" s="311">
        <f t="shared" si="18"/>
        <v>0</v>
      </c>
      <c r="S648" s="313">
        <f t="shared" si="19"/>
        <v>0</v>
      </c>
      <c r="T648" s="314">
        <f>IF(M648&lt;&gt;ฐาน!$M$45,IF(S648&lt;&gt;"",S648+R648,0),0)</f>
        <v>0</v>
      </c>
      <c r="U648" s="311">
        <f>IF(M648&lt;&gt;ฐาน!$M$45,IF(S648=0,J648+T648,O648),J648)</f>
        <v>0</v>
      </c>
      <c r="V648" s="98"/>
    </row>
    <row r="649" spans="1:22" x14ac:dyDescent="0.35">
      <c r="A649" s="93">
        <v>641</v>
      </c>
      <c r="B649" s="84"/>
      <c r="C649" s="85"/>
      <c r="D649" s="91"/>
      <c r="E649" s="89"/>
      <c r="F649" s="88"/>
      <c r="G649" s="91"/>
      <c r="H649" s="91"/>
      <c r="I649" s="88"/>
      <c r="J649" s="92"/>
      <c r="K649" s="212"/>
      <c r="L649" s="308" t="str">
        <f>IF(K649&lt;&gt;"",INDEX(ฐาน!$J$4:$M$44,MATCH(INT(K649),ฐาน!$J$4:$J$44,0),2),"")</f>
        <v/>
      </c>
      <c r="M649" s="309" t="str">
        <f>IF(L649&lt;&gt;"",INDEX(ฐาน!$J$4:$M$45,MATCH(L649,ฐาน!$K$4:$K$45,0),4),"")</f>
        <v/>
      </c>
      <c r="N649" s="310" t="str">
        <f>IF(I649&lt;&gt;"",INDEX(ฐาน!$A$4:$F$9,MATCH(I649,ฐาน!$A$4:$A$9,0),IF(J649&gt;=INDEX(ฐาน!$A$4:$F$9,MATCH(I649,ฐาน!$A$4:$A$9,0),3),6,5)),"")</f>
        <v/>
      </c>
      <c r="O649" s="311" t="str">
        <f>IF(I649&lt;&gt;"",IF(J649&gt;=INDEX(ฐาน!$A$4:$G$9,MATCH(I649,ฐาน!$A$4:$A$9,0),4),INDEX(ฐาน!$A$4:$G$9,MATCH(I649,ฐาน!$A$4:$A$9,0),7),INDEX(ฐาน!$A$4:$G$9,MATCH(I649,ฐาน!$A$4:$A$9,0),4)),"")</f>
        <v/>
      </c>
      <c r="P649" s="312">
        <f>IF(M649&lt;&gt;ฐาน!$M$45,IF(L649&lt;&gt;"",($L649*$N649/100),0),0)</f>
        <v>0</v>
      </c>
      <c r="Q649" s="311">
        <f>IF(M649&lt;&gt;ฐาน!$M$45,IF(L649&lt;&gt;"",ROUNDUP(($L649*$N649/100),-1),0),0)</f>
        <v>0</v>
      </c>
      <c r="R649" s="311">
        <f t="shared" si="18"/>
        <v>0</v>
      </c>
      <c r="S649" s="313">
        <f t="shared" si="19"/>
        <v>0</v>
      </c>
      <c r="T649" s="314">
        <f>IF(M649&lt;&gt;ฐาน!$M$45,IF(S649&lt;&gt;"",S649+R649,0),0)</f>
        <v>0</v>
      </c>
      <c r="U649" s="311">
        <f>IF(M649&lt;&gt;ฐาน!$M$45,IF(S649=0,J649+T649,O649),J649)</f>
        <v>0</v>
      </c>
      <c r="V649" s="98"/>
    </row>
    <row r="650" spans="1:22" x14ac:dyDescent="0.35">
      <c r="A650" s="93">
        <v>642</v>
      </c>
      <c r="B650" s="84"/>
      <c r="C650" s="85"/>
      <c r="D650" s="91"/>
      <c r="E650" s="89"/>
      <c r="F650" s="88"/>
      <c r="G650" s="91"/>
      <c r="H650" s="91"/>
      <c r="I650" s="88"/>
      <c r="J650" s="94"/>
      <c r="K650" s="212"/>
      <c r="L650" s="308" t="str">
        <f>IF(K650&lt;&gt;"",INDEX(ฐาน!$J$4:$M$44,MATCH(INT(K650),ฐาน!$J$4:$J$44,0),2),"")</f>
        <v/>
      </c>
      <c r="M650" s="309" t="str">
        <f>IF(L650&lt;&gt;"",INDEX(ฐาน!$J$4:$M$45,MATCH(L650,ฐาน!$K$4:$K$45,0),4),"")</f>
        <v/>
      </c>
      <c r="N650" s="310" t="str">
        <f>IF(I650&lt;&gt;"",INDEX(ฐาน!$A$4:$F$9,MATCH(I650,ฐาน!$A$4:$A$9,0),IF(J650&gt;=INDEX(ฐาน!$A$4:$F$9,MATCH(I650,ฐาน!$A$4:$A$9,0),3),6,5)),"")</f>
        <v/>
      </c>
      <c r="O650" s="311" t="str">
        <f>IF(I650&lt;&gt;"",IF(J650&gt;=INDEX(ฐาน!$A$4:$G$9,MATCH(I650,ฐาน!$A$4:$A$9,0),4),INDEX(ฐาน!$A$4:$G$9,MATCH(I650,ฐาน!$A$4:$A$9,0),7),INDEX(ฐาน!$A$4:$G$9,MATCH(I650,ฐาน!$A$4:$A$9,0),4)),"")</f>
        <v/>
      </c>
      <c r="P650" s="312">
        <f>IF(M650&lt;&gt;ฐาน!$M$45,IF(L650&lt;&gt;"",($L650*$N650/100),0),0)</f>
        <v>0</v>
      </c>
      <c r="Q650" s="311">
        <f>IF(M650&lt;&gt;ฐาน!$M$45,IF(L650&lt;&gt;"",ROUNDUP(($L650*$N650/100),-1),0),0)</f>
        <v>0</v>
      </c>
      <c r="R650" s="311">
        <f t="shared" ref="R650:R713" si="20">IF(Q650&lt;&gt;"",IF($J650+$P650&lt;=$O650,$Q650,$O650-$J650),"")</f>
        <v>0</v>
      </c>
      <c r="S650" s="313">
        <f t="shared" ref="S650:S713" si="21">IF(Q650&lt;&gt;R650,P650-R650,0)</f>
        <v>0</v>
      </c>
      <c r="T650" s="314">
        <f>IF(M650&lt;&gt;ฐาน!$M$45,IF(S650&lt;&gt;"",S650+R650,0),0)</f>
        <v>0</v>
      </c>
      <c r="U650" s="311">
        <f>IF(M650&lt;&gt;ฐาน!$M$45,IF(S650=0,J650+T650,O650),J650)</f>
        <v>0</v>
      </c>
      <c r="V650" s="98"/>
    </row>
    <row r="651" spans="1:22" x14ac:dyDescent="0.35">
      <c r="A651" s="93">
        <v>643</v>
      </c>
      <c r="B651" s="84"/>
      <c r="C651" s="85"/>
      <c r="D651" s="91"/>
      <c r="E651" s="89"/>
      <c r="F651" s="88"/>
      <c r="G651" s="91"/>
      <c r="H651" s="91"/>
      <c r="I651" s="88"/>
      <c r="J651" s="92"/>
      <c r="K651" s="212"/>
      <c r="L651" s="308" t="str">
        <f>IF(K651&lt;&gt;"",INDEX(ฐาน!$J$4:$M$44,MATCH(INT(K651),ฐาน!$J$4:$J$44,0),2),"")</f>
        <v/>
      </c>
      <c r="M651" s="309" t="str">
        <f>IF(L651&lt;&gt;"",INDEX(ฐาน!$J$4:$M$45,MATCH(L651,ฐาน!$K$4:$K$45,0),4),"")</f>
        <v/>
      </c>
      <c r="N651" s="310" t="str">
        <f>IF(I651&lt;&gt;"",INDEX(ฐาน!$A$4:$F$9,MATCH(I651,ฐาน!$A$4:$A$9,0),IF(J651&gt;=INDEX(ฐาน!$A$4:$F$9,MATCH(I651,ฐาน!$A$4:$A$9,0),3),6,5)),"")</f>
        <v/>
      </c>
      <c r="O651" s="311" t="str">
        <f>IF(I651&lt;&gt;"",IF(J651&gt;=INDEX(ฐาน!$A$4:$G$9,MATCH(I651,ฐาน!$A$4:$A$9,0),4),INDEX(ฐาน!$A$4:$G$9,MATCH(I651,ฐาน!$A$4:$A$9,0),7),INDEX(ฐาน!$A$4:$G$9,MATCH(I651,ฐาน!$A$4:$A$9,0),4)),"")</f>
        <v/>
      </c>
      <c r="P651" s="312">
        <f>IF(M651&lt;&gt;ฐาน!$M$45,IF(L651&lt;&gt;"",($L651*$N651/100),0),0)</f>
        <v>0</v>
      </c>
      <c r="Q651" s="311">
        <f>IF(M651&lt;&gt;ฐาน!$M$45,IF(L651&lt;&gt;"",ROUNDUP(($L651*$N651/100),-1),0),0)</f>
        <v>0</v>
      </c>
      <c r="R651" s="311">
        <f t="shared" si="20"/>
        <v>0</v>
      </c>
      <c r="S651" s="313">
        <f t="shared" si="21"/>
        <v>0</v>
      </c>
      <c r="T651" s="314">
        <f>IF(M651&lt;&gt;ฐาน!$M$45,IF(S651&lt;&gt;"",S651+R651,0),0)</f>
        <v>0</v>
      </c>
      <c r="U651" s="311">
        <f>IF(M651&lt;&gt;ฐาน!$M$45,IF(S651=0,J651+T651,O651),J651)</f>
        <v>0</v>
      </c>
      <c r="V651" s="98"/>
    </row>
    <row r="652" spans="1:22" x14ac:dyDescent="0.35">
      <c r="A652" s="93">
        <v>644</v>
      </c>
      <c r="B652" s="97"/>
      <c r="C652" s="98"/>
      <c r="D652" s="91"/>
      <c r="E652" s="89"/>
      <c r="F652" s="88"/>
      <c r="G652" s="91"/>
      <c r="H652" s="91"/>
      <c r="I652" s="88"/>
      <c r="J652" s="92"/>
      <c r="K652" s="212"/>
      <c r="L652" s="308" t="str">
        <f>IF(K652&lt;&gt;"",INDEX(ฐาน!$J$4:$M$44,MATCH(INT(K652),ฐาน!$J$4:$J$44,0),2),"")</f>
        <v/>
      </c>
      <c r="M652" s="309" t="str">
        <f>IF(L652&lt;&gt;"",INDEX(ฐาน!$J$4:$M$45,MATCH(L652,ฐาน!$K$4:$K$45,0),4),"")</f>
        <v/>
      </c>
      <c r="N652" s="310" t="str">
        <f>IF(I652&lt;&gt;"",INDEX(ฐาน!$A$4:$F$9,MATCH(I652,ฐาน!$A$4:$A$9,0),IF(J652&gt;=INDEX(ฐาน!$A$4:$F$9,MATCH(I652,ฐาน!$A$4:$A$9,0),3),6,5)),"")</f>
        <v/>
      </c>
      <c r="O652" s="311" t="str">
        <f>IF(I652&lt;&gt;"",IF(J652&gt;=INDEX(ฐาน!$A$4:$G$9,MATCH(I652,ฐาน!$A$4:$A$9,0),4),INDEX(ฐาน!$A$4:$G$9,MATCH(I652,ฐาน!$A$4:$A$9,0),7),INDEX(ฐาน!$A$4:$G$9,MATCH(I652,ฐาน!$A$4:$A$9,0),4)),"")</f>
        <v/>
      </c>
      <c r="P652" s="312">
        <f>IF(M652&lt;&gt;ฐาน!$M$45,IF(L652&lt;&gt;"",($L652*$N652/100),0),0)</f>
        <v>0</v>
      </c>
      <c r="Q652" s="311">
        <f>IF(M652&lt;&gt;ฐาน!$M$45,IF(L652&lt;&gt;"",ROUNDUP(($L652*$N652/100),-1),0),0)</f>
        <v>0</v>
      </c>
      <c r="R652" s="311">
        <f t="shared" si="20"/>
        <v>0</v>
      </c>
      <c r="S652" s="313">
        <f t="shared" si="21"/>
        <v>0</v>
      </c>
      <c r="T652" s="314">
        <f>IF(M652&lt;&gt;ฐาน!$M$45,IF(S652&lt;&gt;"",S652+R652,0),0)</f>
        <v>0</v>
      </c>
      <c r="U652" s="311">
        <f>IF(M652&lt;&gt;ฐาน!$M$45,IF(S652=0,J652+T652,O652),J652)</f>
        <v>0</v>
      </c>
      <c r="V652" s="98"/>
    </row>
    <row r="653" spans="1:22" x14ac:dyDescent="0.35">
      <c r="A653" s="93">
        <v>645</v>
      </c>
      <c r="B653" s="84"/>
      <c r="C653" s="85"/>
      <c r="D653" s="91"/>
      <c r="E653" s="89"/>
      <c r="F653" s="88"/>
      <c r="G653" s="91"/>
      <c r="H653" s="91"/>
      <c r="I653" s="88"/>
      <c r="J653" s="92"/>
      <c r="K653" s="212"/>
      <c r="L653" s="308" t="str">
        <f>IF(K653&lt;&gt;"",INDEX(ฐาน!$J$4:$M$44,MATCH(INT(K653),ฐาน!$J$4:$J$44,0),2),"")</f>
        <v/>
      </c>
      <c r="M653" s="309" t="str">
        <f>IF(L653&lt;&gt;"",INDEX(ฐาน!$J$4:$M$45,MATCH(L653,ฐาน!$K$4:$K$45,0),4),"")</f>
        <v/>
      </c>
      <c r="N653" s="310" t="str">
        <f>IF(I653&lt;&gt;"",INDEX(ฐาน!$A$4:$F$9,MATCH(I653,ฐาน!$A$4:$A$9,0),IF(J653&gt;=INDEX(ฐาน!$A$4:$F$9,MATCH(I653,ฐาน!$A$4:$A$9,0),3),6,5)),"")</f>
        <v/>
      </c>
      <c r="O653" s="311" t="str">
        <f>IF(I653&lt;&gt;"",IF(J653&gt;=INDEX(ฐาน!$A$4:$G$9,MATCH(I653,ฐาน!$A$4:$A$9,0),4),INDEX(ฐาน!$A$4:$G$9,MATCH(I653,ฐาน!$A$4:$A$9,0),7),INDEX(ฐาน!$A$4:$G$9,MATCH(I653,ฐาน!$A$4:$A$9,0),4)),"")</f>
        <v/>
      </c>
      <c r="P653" s="312">
        <f>IF(M653&lt;&gt;ฐาน!$M$45,IF(L653&lt;&gt;"",($L653*$N653/100),0),0)</f>
        <v>0</v>
      </c>
      <c r="Q653" s="311">
        <f>IF(M653&lt;&gt;ฐาน!$M$45,IF(L653&lt;&gt;"",ROUNDUP(($L653*$N653/100),-1),0),0)</f>
        <v>0</v>
      </c>
      <c r="R653" s="311">
        <f t="shared" si="20"/>
        <v>0</v>
      </c>
      <c r="S653" s="313">
        <f t="shared" si="21"/>
        <v>0</v>
      </c>
      <c r="T653" s="314">
        <f>IF(M653&lt;&gt;ฐาน!$M$45,IF(S653&lt;&gt;"",S653+R653,0),0)</f>
        <v>0</v>
      </c>
      <c r="U653" s="311">
        <f>IF(M653&lt;&gt;ฐาน!$M$45,IF(S653=0,J653+T653,O653),J653)</f>
        <v>0</v>
      </c>
      <c r="V653" s="98"/>
    </row>
    <row r="654" spans="1:22" x14ac:dyDescent="0.35">
      <c r="A654" s="93">
        <v>646</v>
      </c>
      <c r="B654" s="84"/>
      <c r="C654" s="85"/>
      <c r="D654" s="91"/>
      <c r="E654" s="89"/>
      <c r="F654" s="88"/>
      <c r="G654" s="91"/>
      <c r="H654" s="91"/>
      <c r="I654" s="88"/>
      <c r="J654" s="94"/>
      <c r="K654" s="212"/>
      <c r="L654" s="308" t="str">
        <f>IF(K654&lt;&gt;"",INDEX(ฐาน!$J$4:$M$44,MATCH(INT(K654),ฐาน!$J$4:$J$44,0),2),"")</f>
        <v/>
      </c>
      <c r="M654" s="309" t="str">
        <f>IF(L654&lt;&gt;"",INDEX(ฐาน!$J$4:$M$45,MATCH(L654,ฐาน!$K$4:$K$45,0),4),"")</f>
        <v/>
      </c>
      <c r="N654" s="310" t="str">
        <f>IF(I654&lt;&gt;"",INDEX(ฐาน!$A$4:$F$9,MATCH(I654,ฐาน!$A$4:$A$9,0),IF(J654&gt;=INDEX(ฐาน!$A$4:$F$9,MATCH(I654,ฐาน!$A$4:$A$9,0),3),6,5)),"")</f>
        <v/>
      </c>
      <c r="O654" s="311" t="str">
        <f>IF(I654&lt;&gt;"",IF(J654&gt;=INDEX(ฐาน!$A$4:$G$9,MATCH(I654,ฐาน!$A$4:$A$9,0),4),INDEX(ฐาน!$A$4:$G$9,MATCH(I654,ฐาน!$A$4:$A$9,0),7),INDEX(ฐาน!$A$4:$G$9,MATCH(I654,ฐาน!$A$4:$A$9,0),4)),"")</f>
        <v/>
      </c>
      <c r="P654" s="312">
        <f>IF(M654&lt;&gt;ฐาน!$M$45,IF(L654&lt;&gt;"",($L654*$N654/100),0),0)</f>
        <v>0</v>
      </c>
      <c r="Q654" s="311">
        <f>IF(M654&lt;&gt;ฐาน!$M$45,IF(L654&lt;&gt;"",ROUNDUP(($L654*$N654/100),-1),0),0)</f>
        <v>0</v>
      </c>
      <c r="R654" s="311">
        <f t="shared" si="20"/>
        <v>0</v>
      </c>
      <c r="S654" s="313">
        <f t="shared" si="21"/>
        <v>0</v>
      </c>
      <c r="T654" s="314">
        <f>IF(M654&lt;&gt;ฐาน!$M$45,IF(S654&lt;&gt;"",S654+R654,0),0)</f>
        <v>0</v>
      </c>
      <c r="U654" s="311">
        <f>IF(M654&lt;&gt;ฐาน!$M$45,IF(S654=0,J654+T654,O654),J654)</f>
        <v>0</v>
      </c>
      <c r="V654" s="98"/>
    </row>
    <row r="655" spans="1:22" x14ac:dyDescent="0.35">
      <c r="A655" s="93">
        <v>647</v>
      </c>
      <c r="B655" s="84"/>
      <c r="C655" s="85"/>
      <c r="D655" s="91"/>
      <c r="E655" s="89"/>
      <c r="F655" s="88"/>
      <c r="G655" s="91"/>
      <c r="H655" s="91"/>
      <c r="I655" s="88"/>
      <c r="J655" s="92"/>
      <c r="K655" s="212"/>
      <c r="L655" s="308" t="str">
        <f>IF(K655&lt;&gt;"",INDEX(ฐาน!$J$4:$M$44,MATCH(INT(K655),ฐาน!$J$4:$J$44,0),2),"")</f>
        <v/>
      </c>
      <c r="M655" s="309" t="str">
        <f>IF(L655&lt;&gt;"",INDEX(ฐาน!$J$4:$M$45,MATCH(L655,ฐาน!$K$4:$K$45,0),4),"")</f>
        <v/>
      </c>
      <c r="N655" s="310" t="str">
        <f>IF(I655&lt;&gt;"",INDEX(ฐาน!$A$4:$F$9,MATCH(I655,ฐาน!$A$4:$A$9,0),IF(J655&gt;=INDEX(ฐาน!$A$4:$F$9,MATCH(I655,ฐาน!$A$4:$A$9,0),3),6,5)),"")</f>
        <v/>
      </c>
      <c r="O655" s="311" t="str">
        <f>IF(I655&lt;&gt;"",IF(J655&gt;=INDEX(ฐาน!$A$4:$G$9,MATCH(I655,ฐาน!$A$4:$A$9,0),4),INDEX(ฐาน!$A$4:$G$9,MATCH(I655,ฐาน!$A$4:$A$9,0),7),INDEX(ฐาน!$A$4:$G$9,MATCH(I655,ฐาน!$A$4:$A$9,0),4)),"")</f>
        <v/>
      </c>
      <c r="P655" s="312">
        <f>IF(M655&lt;&gt;ฐาน!$M$45,IF(L655&lt;&gt;"",($L655*$N655/100),0),0)</f>
        <v>0</v>
      </c>
      <c r="Q655" s="311">
        <f>IF(M655&lt;&gt;ฐาน!$M$45,IF(L655&lt;&gt;"",ROUNDUP(($L655*$N655/100),-1),0),0)</f>
        <v>0</v>
      </c>
      <c r="R655" s="311">
        <f t="shared" si="20"/>
        <v>0</v>
      </c>
      <c r="S655" s="313">
        <f t="shared" si="21"/>
        <v>0</v>
      </c>
      <c r="T655" s="314">
        <f>IF(M655&lt;&gt;ฐาน!$M$45,IF(S655&lt;&gt;"",S655+R655,0),0)</f>
        <v>0</v>
      </c>
      <c r="U655" s="311">
        <f>IF(M655&lt;&gt;ฐาน!$M$45,IF(S655=0,J655+T655,O655),J655)</f>
        <v>0</v>
      </c>
      <c r="V655" s="98"/>
    </row>
    <row r="656" spans="1:22" x14ac:dyDescent="0.35">
      <c r="A656" s="93">
        <v>648</v>
      </c>
      <c r="B656" s="84"/>
      <c r="C656" s="85"/>
      <c r="D656" s="91"/>
      <c r="E656" s="89"/>
      <c r="F656" s="88"/>
      <c r="G656" s="91"/>
      <c r="H656" s="91"/>
      <c r="I656" s="88"/>
      <c r="J656" s="92"/>
      <c r="K656" s="212"/>
      <c r="L656" s="308" t="str">
        <f>IF(K656&lt;&gt;"",INDEX(ฐาน!$J$4:$M$44,MATCH(INT(K656),ฐาน!$J$4:$J$44,0),2),"")</f>
        <v/>
      </c>
      <c r="M656" s="309" t="str">
        <f>IF(L656&lt;&gt;"",INDEX(ฐาน!$J$4:$M$45,MATCH(L656,ฐาน!$K$4:$K$45,0),4),"")</f>
        <v/>
      </c>
      <c r="N656" s="310" t="str">
        <f>IF(I656&lt;&gt;"",INDEX(ฐาน!$A$4:$F$9,MATCH(I656,ฐาน!$A$4:$A$9,0),IF(J656&gt;=INDEX(ฐาน!$A$4:$F$9,MATCH(I656,ฐาน!$A$4:$A$9,0),3),6,5)),"")</f>
        <v/>
      </c>
      <c r="O656" s="311" t="str">
        <f>IF(I656&lt;&gt;"",IF(J656&gt;=INDEX(ฐาน!$A$4:$G$9,MATCH(I656,ฐาน!$A$4:$A$9,0),4),INDEX(ฐาน!$A$4:$G$9,MATCH(I656,ฐาน!$A$4:$A$9,0),7),INDEX(ฐาน!$A$4:$G$9,MATCH(I656,ฐาน!$A$4:$A$9,0),4)),"")</f>
        <v/>
      </c>
      <c r="P656" s="312">
        <f>IF(M656&lt;&gt;ฐาน!$M$45,IF(L656&lt;&gt;"",($L656*$N656/100),0),0)</f>
        <v>0</v>
      </c>
      <c r="Q656" s="311">
        <f>IF(M656&lt;&gt;ฐาน!$M$45,IF(L656&lt;&gt;"",ROUNDUP(($L656*$N656/100),-1),0),0)</f>
        <v>0</v>
      </c>
      <c r="R656" s="311">
        <f t="shared" si="20"/>
        <v>0</v>
      </c>
      <c r="S656" s="313">
        <f t="shared" si="21"/>
        <v>0</v>
      </c>
      <c r="T656" s="314">
        <f>IF(M656&lt;&gt;ฐาน!$M$45,IF(S656&lt;&gt;"",S656+R656,0),0)</f>
        <v>0</v>
      </c>
      <c r="U656" s="311">
        <f>IF(M656&lt;&gt;ฐาน!$M$45,IF(S656=0,J656+T656,O656),J656)</f>
        <v>0</v>
      </c>
      <c r="V656" s="98"/>
    </row>
    <row r="657" spans="1:22" x14ac:dyDescent="0.35">
      <c r="A657" s="93">
        <v>649</v>
      </c>
      <c r="B657" s="84"/>
      <c r="C657" s="85"/>
      <c r="D657" s="91"/>
      <c r="E657" s="89"/>
      <c r="F657" s="88"/>
      <c r="G657" s="91"/>
      <c r="H657" s="91"/>
      <c r="I657" s="88"/>
      <c r="J657" s="94"/>
      <c r="K657" s="212"/>
      <c r="L657" s="308" t="str">
        <f>IF(K657&lt;&gt;"",INDEX(ฐาน!$J$4:$M$44,MATCH(INT(K657),ฐาน!$J$4:$J$44,0),2),"")</f>
        <v/>
      </c>
      <c r="M657" s="309" t="str">
        <f>IF(L657&lt;&gt;"",INDEX(ฐาน!$J$4:$M$45,MATCH(L657,ฐาน!$K$4:$K$45,0),4),"")</f>
        <v/>
      </c>
      <c r="N657" s="310" t="str">
        <f>IF(I657&lt;&gt;"",INDEX(ฐาน!$A$4:$F$9,MATCH(I657,ฐาน!$A$4:$A$9,0),IF(J657&gt;=INDEX(ฐาน!$A$4:$F$9,MATCH(I657,ฐาน!$A$4:$A$9,0),3),6,5)),"")</f>
        <v/>
      </c>
      <c r="O657" s="311" t="str">
        <f>IF(I657&lt;&gt;"",IF(J657&gt;=INDEX(ฐาน!$A$4:$G$9,MATCH(I657,ฐาน!$A$4:$A$9,0),4),INDEX(ฐาน!$A$4:$G$9,MATCH(I657,ฐาน!$A$4:$A$9,0),7),INDEX(ฐาน!$A$4:$G$9,MATCH(I657,ฐาน!$A$4:$A$9,0),4)),"")</f>
        <v/>
      </c>
      <c r="P657" s="312">
        <f>IF(M657&lt;&gt;ฐาน!$M$45,IF(L657&lt;&gt;"",($L657*$N657/100),0),0)</f>
        <v>0</v>
      </c>
      <c r="Q657" s="311">
        <f>IF(M657&lt;&gt;ฐาน!$M$45,IF(L657&lt;&gt;"",ROUNDUP(($L657*$N657/100),-1),0),0)</f>
        <v>0</v>
      </c>
      <c r="R657" s="311">
        <f t="shared" si="20"/>
        <v>0</v>
      </c>
      <c r="S657" s="313">
        <f t="shared" si="21"/>
        <v>0</v>
      </c>
      <c r="T657" s="314">
        <f>IF(M657&lt;&gt;ฐาน!$M$45,IF(S657&lt;&gt;"",S657+R657,0),0)</f>
        <v>0</v>
      </c>
      <c r="U657" s="311">
        <f>IF(M657&lt;&gt;ฐาน!$M$45,IF(S657=0,J657+T657,O657),J657)</f>
        <v>0</v>
      </c>
      <c r="V657" s="98"/>
    </row>
    <row r="658" spans="1:22" x14ac:dyDescent="0.35">
      <c r="A658" s="93">
        <v>650</v>
      </c>
      <c r="B658" s="84"/>
      <c r="C658" s="85"/>
      <c r="D658" s="91"/>
      <c r="E658" s="89"/>
      <c r="F658" s="88"/>
      <c r="G658" s="91"/>
      <c r="H658" s="91"/>
      <c r="I658" s="88"/>
      <c r="J658" s="94"/>
      <c r="K658" s="212"/>
      <c r="L658" s="308" t="str">
        <f>IF(K658&lt;&gt;"",INDEX(ฐาน!$J$4:$M$44,MATCH(INT(K658),ฐาน!$J$4:$J$44,0),2),"")</f>
        <v/>
      </c>
      <c r="M658" s="309" t="str">
        <f>IF(L658&lt;&gt;"",INDEX(ฐาน!$J$4:$M$45,MATCH(L658,ฐาน!$K$4:$K$45,0),4),"")</f>
        <v/>
      </c>
      <c r="N658" s="310" t="str">
        <f>IF(I658&lt;&gt;"",INDEX(ฐาน!$A$4:$F$9,MATCH(I658,ฐาน!$A$4:$A$9,0),IF(J658&gt;=INDEX(ฐาน!$A$4:$F$9,MATCH(I658,ฐาน!$A$4:$A$9,0),3),6,5)),"")</f>
        <v/>
      </c>
      <c r="O658" s="311" t="str">
        <f>IF(I658&lt;&gt;"",IF(J658&gt;=INDEX(ฐาน!$A$4:$G$9,MATCH(I658,ฐาน!$A$4:$A$9,0),4),INDEX(ฐาน!$A$4:$G$9,MATCH(I658,ฐาน!$A$4:$A$9,0),7),INDEX(ฐาน!$A$4:$G$9,MATCH(I658,ฐาน!$A$4:$A$9,0),4)),"")</f>
        <v/>
      </c>
      <c r="P658" s="312">
        <f>IF(M658&lt;&gt;ฐาน!$M$45,IF(L658&lt;&gt;"",($L658*$N658/100),0),0)</f>
        <v>0</v>
      </c>
      <c r="Q658" s="311">
        <f>IF(M658&lt;&gt;ฐาน!$M$45,IF(L658&lt;&gt;"",ROUNDUP(($L658*$N658/100),-1),0),0)</f>
        <v>0</v>
      </c>
      <c r="R658" s="311">
        <f t="shared" si="20"/>
        <v>0</v>
      </c>
      <c r="S658" s="313">
        <f t="shared" si="21"/>
        <v>0</v>
      </c>
      <c r="T658" s="314">
        <f>IF(M658&lt;&gt;ฐาน!$M$45,IF(S658&lt;&gt;"",S658+R658,0),0)</f>
        <v>0</v>
      </c>
      <c r="U658" s="311">
        <f>IF(M658&lt;&gt;ฐาน!$M$45,IF(S658=0,J658+T658,O658),J658)</f>
        <v>0</v>
      </c>
      <c r="V658" s="98"/>
    </row>
    <row r="659" spans="1:22" x14ac:dyDescent="0.35">
      <c r="A659" s="93">
        <v>651</v>
      </c>
      <c r="B659" s="84"/>
      <c r="C659" s="85"/>
      <c r="D659" s="91"/>
      <c r="E659" s="89"/>
      <c r="F659" s="88"/>
      <c r="G659" s="91"/>
      <c r="H659" s="91"/>
      <c r="I659" s="88"/>
      <c r="J659" s="92"/>
      <c r="K659" s="212"/>
      <c r="L659" s="308" t="str">
        <f>IF(K659&lt;&gt;"",INDEX(ฐาน!$J$4:$M$44,MATCH(INT(K659),ฐาน!$J$4:$J$44,0),2),"")</f>
        <v/>
      </c>
      <c r="M659" s="309" t="str">
        <f>IF(L659&lt;&gt;"",INDEX(ฐาน!$J$4:$M$45,MATCH(L659,ฐาน!$K$4:$K$45,0),4),"")</f>
        <v/>
      </c>
      <c r="N659" s="310" t="str">
        <f>IF(I659&lt;&gt;"",INDEX(ฐาน!$A$4:$F$9,MATCH(I659,ฐาน!$A$4:$A$9,0),IF(J659&gt;=INDEX(ฐาน!$A$4:$F$9,MATCH(I659,ฐาน!$A$4:$A$9,0),3),6,5)),"")</f>
        <v/>
      </c>
      <c r="O659" s="311" t="str">
        <f>IF(I659&lt;&gt;"",IF(J659&gt;=INDEX(ฐาน!$A$4:$G$9,MATCH(I659,ฐาน!$A$4:$A$9,0),4),INDEX(ฐาน!$A$4:$G$9,MATCH(I659,ฐาน!$A$4:$A$9,0),7),INDEX(ฐาน!$A$4:$G$9,MATCH(I659,ฐาน!$A$4:$A$9,0),4)),"")</f>
        <v/>
      </c>
      <c r="P659" s="312">
        <f>IF(M659&lt;&gt;ฐาน!$M$45,IF(L659&lt;&gt;"",($L659*$N659/100),0),0)</f>
        <v>0</v>
      </c>
      <c r="Q659" s="311">
        <f>IF(M659&lt;&gt;ฐาน!$M$45,IF(L659&lt;&gt;"",ROUNDUP(($L659*$N659/100),-1),0),0)</f>
        <v>0</v>
      </c>
      <c r="R659" s="311">
        <f t="shared" si="20"/>
        <v>0</v>
      </c>
      <c r="S659" s="313">
        <f t="shared" si="21"/>
        <v>0</v>
      </c>
      <c r="T659" s="314">
        <f>IF(M659&lt;&gt;ฐาน!$M$45,IF(S659&lt;&gt;"",S659+R659,0),0)</f>
        <v>0</v>
      </c>
      <c r="U659" s="311">
        <f>IF(M659&lt;&gt;ฐาน!$M$45,IF(S659=0,J659+T659,O659),J659)</f>
        <v>0</v>
      </c>
      <c r="V659" s="98"/>
    </row>
    <row r="660" spans="1:22" x14ac:dyDescent="0.35">
      <c r="A660" s="93">
        <v>652</v>
      </c>
      <c r="B660" s="84"/>
      <c r="C660" s="85"/>
      <c r="D660" s="91"/>
      <c r="E660" s="89"/>
      <c r="F660" s="88"/>
      <c r="G660" s="95"/>
      <c r="H660" s="91"/>
      <c r="I660" s="88"/>
      <c r="J660" s="92"/>
      <c r="K660" s="212"/>
      <c r="L660" s="308" t="str">
        <f>IF(K660&lt;&gt;"",INDEX(ฐาน!$J$4:$M$44,MATCH(INT(K660),ฐาน!$J$4:$J$44,0),2),"")</f>
        <v/>
      </c>
      <c r="M660" s="309" t="str">
        <f>IF(L660&lt;&gt;"",INDEX(ฐาน!$J$4:$M$45,MATCH(L660,ฐาน!$K$4:$K$45,0),4),"")</f>
        <v/>
      </c>
      <c r="N660" s="310" t="str">
        <f>IF(I660&lt;&gt;"",INDEX(ฐาน!$A$4:$F$9,MATCH(I660,ฐาน!$A$4:$A$9,0),IF(J660&gt;=INDEX(ฐาน!$A$4:$F$9,MATCH(I660,ฐาน!$A$4:$A$9,0),3),6,5)),"")</f>
        <v/>
      </c>
      <c r="O660" s="311" t="str">
        <f>IF(I660&lt;&gt;"",IF(J660&gt;=INDEX(ฐาน!$A$4:$G$9,MATCH(I660,ฐาน!$A$4:$A$9,0),4),INDEX(ฐาน!$A$4:$G$9,MATCH(I660,ฐาน!$A$4:$A$9,0),7),INDEX(ฐาน!$A$4:$G$9,MATCH(I660,ฐาน!$A$4:$A$9,0),4)),"")</f>
        <v/>
      </c>
      <c r="P660" s="312">
        <f>IF(M660&lt;&gt;ฐาน!$M$45,IF(L660&lt;&gt;"",($L660*$N660/100),0),0)</f>
        <v>0</v>
      </c>
      <c r="Q660" s="311">
        <f>IF(M660&lt;&gt;ฐาน!$M$45,IF(L660&lt;&gt;"",ROUNDUP(($L660*$N660/100),-1),0),0)</f>
        <v>0</v>
      </c>
      <c r="R660" s="311">
        <f t="shared" si="20"/>
        <v>0</v>
      </c>
      <c r="S660" s="313">
        <f t="shared" si="21"/>
        <v>0</v>
      </c>
      <c r="T660" s="314">
        <f>IF(M660&lt;&gt;ฐาน!$M$45,IF(S660&lt;&gt;"",S660+R660,0),0)</f>
        <v>0</v>
      </c>
      <c r="U660" s="311">
        <f>IF(M660&lt;&gt;ฐาน!$M$45,IF(S660=0,J660+T660,O660),J660)</f>
        <v>0</v>
      </c>
      <c r="V660" s="98"/>
    </row>
    <row r="661" spans="1:22" x14ac:dyDescent="0.35">
      <c r="A661" s="93">
        <v>653</v>
      </c>
      <c r="B661" s="84"/>
      <c r="C661" s="85"/>
      <c r="D661" s="91"/>
      <c r="E661" s="89"/>
      <c r="F661" s="88"/>
      <c r="G661" s="95"/>
      <c r="H661" s="91"/>
      <c r="I661" s="88"/>
      <c r="J661" s="94"/>
      <c r="K661" s="212"/>
      <c r="L661" s="308" t="str">
        <f>IF(K661&lt;&gt;"",INDEX(ฐาน!$J$4:$M$44,MATCH(INT(K661),ฐาน!$J$4:$J$44,0),2),"")</f>
        <v/>
      </c>
      <c r="M661" s="309" t="str">
        <f>IF(L661&lt;&gt;"",INDEX(ฐาน!$J$4:$M$45,MATCH(L661,ฐาน!$K$4:$K$45,0),4),"")</f>
        <v/>
      </c>
      <c r="N661" s="310" t="str">
        <f>IF(I661&lt;&gt;"",INDEX(ฐาน!$A$4:$F$9,MATCH(I661,ฐาน!$A$4:$A$9,0),IF(J661&gt;=INDEX(ฐาน!$A$4:$F$9,MATCH(I661,ฐาน!$A$4:$A$9,0),3),6,5)),"")</f>
        <v/>
      </c>
      <c r="O661" s="311" t="str">
        <f>IF(I661&lt;&gt;"",IF(J661&gt;=INDEX(ฐาน!$A$4:$G$9,MATCH(I661,ฐาน!$A$4:$A$9,0),4),INDEX(ฐาน!$A$4:$G$9,MATCH(I661,ฐาน!$A$4:$A$9,0),7),INDEX(ฐาน!$A$4:$G$9,MATCH(I661,ฐาน!$A$4:$A$9,0),4)),"")</f>
        <v/>
      </c>
      <c r="P661" s="312">
        <f>IF(M661&lt;&gt;ฐาน!$M$45,IF(L661&lt;&gt;"",($L661*$N661/100),0),0)</f>
        <v>0</v>
      </c>
      <c r="Q661" s="311">
        <f>IF(M661&lt;&gt;ฐาน!$M$45,IF(L661&lt;&gt;"",ROUNDUP(($L661*$N661/100),-1),0),0)</f>
        <v>0</v>
      </c>
      <c r="R661" s="311">
        <f t="shared" si="20"/>
        <v>0</v>
      </c>
      <c r="S661" s="313">
        <f t="shared" si="21"/>
        <v>0</v>
      </c>
      <c r="T661" s="314">
        <f>IF(M661&lt;&gt;ฐาน!$M$45,IF(S661&lt;&gt;"",S661+R661,0),0)</f>
        <v>0</v>
      </c>
      <c r="U661" s="311">
        <f>IF(M661&lt;&gt;ฐาน!$M$45,IF(S661=0,J661+T661,O661),J661)</f>
        <v>0</v>
      </c>
      <c r="V661" s="98"/>
    </row>
    <row r="662" spans="1:22" x14ac:dyDescent="0.35">
      <c r="A662" s="93">
        <v>654</v>
      </c>
      <c r="B662" s="84"/>
      <c r="C662" s="85"/>
      <c r="D662" s="91"/>
      <c r="E662" s="89"/>
      <c r="F662" s="88"/>
      <c r="G662" s="91"/>
      <c r="H662" s="91"/>
      <c r="I662" s="88"/>
      <c r="J662" s="92"/>
      <c r="K662" s="212"/>
      <c r="L662" s="308" t="str">
        <f>IF(K662&lt;&gt;"",INDEX(ฐาน!$J$4:$M$44,MATCH(INT(K662),ฐาน!$J$4:$J$44,0),2),"")</f>
        <v/>
      </c>
      <c r="M662" s="309" t="str">
        <f>IF(L662&lt;&gt;"",INDEX(ฐาน!$J$4:$M$45,MATCH(L662,ฐาน!$K$4:$K$45,0),4),"")</f>
        <v/>
      </c>
      <c r="N662" s="310" t="str">
        <f>IF(I662&lt;&gt;"",INDEX(ฐาน!$A$4:$F$9,MATCH(I662,ฐาน!$A$4:$A$9,0),IF(J662&gt;=INDEX(ฐาน!$A$4:$F$9,MATCH(I662,ฐาน!$A$4:$A$9,0),3),6,5)),"")</f>
        <v/>
      </c>
      <c r="O662" s="311" t="str">
        <f>IF(I662&lt;&gt;"",IF(J662&gt;=INDEX(ฐาน!$A$4:$G$9,MATCH(I662,ฐาน!$A$4:$A$9,0),4),INDEX(ฐาน!$A$4:$G$9,MATCH(I662,ฐาน!$A$4:$A$9,0),7),INDEX(ฐาน!$A$4:$G$9,MATCH(I662,ฐาน!$A$4:$A$9,0),4)),"")</f>
        <v/>
      </c>
      <c r="P662" s="312">
        <f>IF(M662&lt;&gt;ฐาน!$M$45,IF(L662&lt;&gt;"",($L662*$N662/100),0),0)</f>
        <v>0</v>
      </c>
      <c r="Q662" s="311">
        <f>IF(M662&lt;&gt;ฐาน!$M$45,IF(L662&lt;&gt;"",ROUNDUP(($L662*$N662/100),-1),0),0)</f>
        <v>0</v>
      </c>
      <c r="R662" s="311">
        <f t="shared" si="20"/>
        <v>0</v>
      </c>
      <c r="S662" s="313">
        <f t="shared" si="21"/>
        <v>0</v>
      </c>
      <c r="T662" s="314">
        <f>IF(M662&lt;&gt;ฐาน!$M$45,IF(S662&lt;&gt;"",S662+R662,0),0)</f>
        <v>0</v>
      </c>
      <c r="U662" s="311">
        <f>IF(M662&lt;&gt;ฐาน!$M$45,IF(S662=0,J662+T662,O662),J662)</f>
        <v>0</v>
      </c>
      <c r="V662" s="98"/>
    </row>
    <row r="663" spans="1:22" x14ac:dyDescent="0.35">
      <c r="A663" s="93">
        <v>655</v>
      </c>
      <c r="B663" s="84"/>
      <c r="C663" s="85"/>
      <c r="D663" s="91"/>
      <c r="E663" s="89"/>
      <c r="F663" s="88"/>
      <c r="G663" s="91"/>
      <c r="H663" s="91"/>
      <c r="I663" s="88"/>
      <c r="J663" s="92"/>
      <c r="K663" s="212"/>
      <c r="L663" s="308" t="str">
        <f>IF(K663&lt;&gt;"",INDEX(ฐาน!$J$4:$M$44,MATCH(INT(K663),ฐาน!$J$4:$J$44,0),2),"")</f>
        <v/>
      </c>
      <c r="M663" s="309" t="str">
        <f>IF(L663&lt;&gt;"",INDEX(ฐาน!$J$4:$M$45,MATCH(L663,ฐาน!$K$4:$K$45,0),4),"")</f>
        <v/>
      </c>
      <c r="N663" s="310" t="str">
        <f>IF(I663&lt;&gt;"",INDEX(ฐาน!$A$4:$F$9,MATCH(I663,ฐาน!$A$4:$A$9,0),IF(J663&gt;=INDEX(ฐาน!$A$4:$F$9,MATCH(I663,ฐาน!$A$4:$A$9,0),3),6,5)),"")</f>
        <v/>
      </c>
      <c r="O663" s="311" t="str">
        <f>IF(I663&lt;&gt;"",IF(J663&gt;=INDEX(ฐาน!$A$4:$G$9,MATCH(I663,ฐาน!$A$4:$A$9,0),4),INDEX(ฐาน!$A$4:$G$9,MATCH(I663,ฐาน!$A$4:$A$9,0),7),INDEX(ฐาน!$A$4:$G$9,MATCH(I663,ฐาน!$A$4:$A$9,0),4)),"")</f>
        <v/>
      </c>
      <c r="P663" s="312">
        <f>IF(M663&lt;&gt;ฐาน!$M$45,IF(L663&lt;&gt;"",($L663*$N663/100),0),0)</f>
        <v>0</v>
      </c>
      <c r="Q663" s="311">
        <f>IF(M663&lt;&gt;ฐาน!$M$45,IF(L663&lt;&gt;"",ROUNDUP(($L663*$N663/100),-1),0),0)</f>
        <v>0</v>
      </c>
      <c r="R663" s="311">
        <f t="shared" si="20"/>
        <v>0</v>
      </c>
      <c r="S663" s="313">
        <f t="shared" si="21"/>
        <v>0</v>
      </c>
      <c r="T663" s="314">
        <f>IF(M663&lt;&gt;ฐาน!$M$45,IF(S663&lt;&gt;"",S663+R663,0),0)</f>
        <v>0</v>
      </c>
      <c r="U663" s="311">
        <f>IF(M663&lt;&gt;ฐาน!$M$45,IF(S663=0,J663+T663,O663),J663)</f>
        <v>0</v>
      </c>
      <c r="V663" s="98"/>
    </row>
    <row r="664" spans="1:22" x14ac:dyDescent="0.35">
      <c r="A664" s="93">
        <v>656</v>
      </c>
      <c r="B664" s="84"/>
      <c r="C664" s="85"/>
      <c r="D664" s="91"/>
      <c r="E664" s="89"/>
      <c r="F664" s="88"/>
      <c r="G664" s="91"/>
      <c r="H664" s="91"/>
      <c r="I664" s="88"/>
      <c r="J664" s="92"/>
      <c r="K664" s="212"/>
      <c r="L664" s="308" t="str">
        <f>IF(K664&lt;&gt;"",INDEX(ฐาน!$J$4:$M$44,MATCH(INT(K664),ฐาน!$J$4:$J$44,0),2),"")</f>
        <v/>
      </c>
      <c r="M664" s="309" t="str">
        <f>IF(L664&lt;&gt;"",INDEX(ฐาน!$J$4:$M$45,MATCH(L664,ฐาน!$K$4:$K$45,0),4),"")</f>
        <v/>
      </c>
      <c r="N664" s="310" t="str">
        <f>IF(I664&lt;&gt;"",INDEX(ฐาน!$A$4:$F$9,MATCH(I664,ฐาน!$A$4:$A$9,0),IF(J664&gt;=INDEX(ฐาน!$A$4:$F$9,MATCH(I664,ฐาน!$A$4:$A$9,0),3),6,5)),"")</f>
        <v/>
      </c>
      <c r="O664" s="311" t="str">
        <f>IF(I664&lt;&gt;"",IF(J664&gt;=INDEX(ฐาน!$A$4:$G$9,MATCH(I664,ฐาน!$A$4:$A$9,0),4),INDEX(ฐาน!$A$4:$G$9,MATCH(I664,ฐาน!$A$4:$A$9,0),7),INDEX(ฐาน!$A$4:$G$9,MATCH(I664,ฐาน!$A$4:$A$9,0),4)),"")</f>
        <v/>
      </c>
      <c r="P664" s="312">
        <f>IF(M664&lt;&gt;ฐาน!$M$45,IF(L664&lt;&gt;"",($L664*$N664/100),0),0)</f>
        <v>0</v>
      </c>
      <c r="Q664" s="311">
        <f>IF(M664&lt;&gt;ฐาน!$M$45,IF(L664&lt;&gt;"",ROUNDUP(($L664*$N664/100),-1),0),0)</f>
        <v>0</v>
      </c>
      <c r="R664" s="311">
        <f t="shared" si="20"/>
        <v>0</v>
      </c>
      <c r="S664" s="313">
        <f t="shared" si="21"/>
        <v>0</v>
      </c>
      <c r="T664" s="314">
        <f>IF(M664&lt;&gt;ฐาน!$M$45,IF(S664&lt;&gt;"",S664+R664,0),0)</f>
        <v>0</v>
      </c>
      <c r="U664" s="311">
        <f>IF(M664&lt;&gt;ฐาน!$M$45,IF(S664=0,J664+T664,O664),J664)</f>
        <v>0</v>
      </c>
      <c r="V664" s="98"/>
    </row>
    <row r="665" spans="1:22" x14ac:dyDescent="0.35">
      <c r="A665" s="93">
        <v>657</v>
      </c>
      <c r="B665" s="97"/>
      <c r="C665" s="85"/>
      <c r="D665" s="91"/>
      <c r="E665" s="89"/>
      <c r="F665" s="88"/>
      <c r="G665" s="91"/>
      <c r="H665" s="91"/>
      <c r="I665" s="88"/>
      <c r="J665" s="92"/>
      <c r="K665" s="212"/>
      <c r="L665" s="308" t="str">
        <f>IF(K665&lt;&gt;"",INDEX(ฐาน!$J$4:$M$44,MATCH(INT(K665),ฐาน!$J$4:$J$44,0),2),"")</f>
        <v/>
      </c>
      <c r="M665" s="309" t="str">
        <f>IF(L665&lt;&gt;"",INDEX(ฐาน!$J$4:$M$45,MATCH(L665,ฐาน!$K$4:$K$45,0),4),"")</f>
        <v/>
      </c>
      <c r="N665" s="310" t="str">
        <f>IF(I665&lt;&gt;"",INDEX(ฐาน!$A$4:$F$9,MATCH(I665,ฐาน!$A$4:$A$9,0),IF(J665&gt;=INDEX(ฐาน!$A$4:$F$9,MATCH(I665,ฐาน!$A$4:$A$9,0),3),6,5)),"")</f>
        <v/>
      </c>
      <c r="O665" s="311" t="str">
        <f>IF(I665&lt;&gt;"",IF(J665&gt;=INDEX(ฐาน!$A$4:$G$9,MATCH(I665,ฐาน!$A$4:$A$9,0),4),INDEX(ฐาน!$A$4:$G$9,MATCH(I665,ฐาน!$A$4:$A$9,0),7),INDEX(ฐาน!$A$4:$G$9,MATCH(I665,ฐาน!$A$4:$A$9,0),4)),"")</f>
        <v/>
      </c>
      <c r="P665" s="312">
        <f>IF(M665&lt;&gt;ฐาน!$M$45,IF(L665&lt;&gt;"",($L665*$N665/100),0),0)</f>
        <v>0</v>
      </c>
      <c r="Q665" s="311">
        <f>IF(M665&lt;&gt;ฐาน!$M$45,IF(L665&lt;&gt;"",ROUNDUP(($L665*$N665/100),-1),0),0)</f>
        <v>0</v>
      </c>
      <c r="R665" s="311">
        <f t="shared" si="20"/>
        <v>0</v>
      </c>
      <c r="S665" s="313">
        <f t="shared" si="21"/>
        <v>0</v>
      </c>
      <c r="T665" s="314">
        <f>IF(M665&lt;&gt;ฐาน!$M$45,IF(S665&lt;&gt;"",S665+R665,0),0)</f>
        <v>0</v>
      </c>
      <c r="U665" s="311">
        <f>IF(M665&lt;&gt;ฐาน!$M$45,IF(S665=0,J665+T665,O665),J665)</f>
        <v>0</v>
      </c>
      <c r="V665" s="98"/>
    </row>
    <row r="666" spans="1:22" x14ac:dyDescent="0.35">
      <c r="A666" s="93">
        <v>658</v>
      </c>
      <c r="B666" s="84"/>
      <c r="C666" s="96"/>
      <c r="D666" s="91"/>
      <c r="E666" s="89"/>
      <c r="F666" s="88"/>
      <c r="G666" s="91"/>
      <c r="H666" s="91"/>
      <c r="I666" s="88"/>
      <c r="J666" s="94"/>
      <c r="K666" s="212"/>
      <c r="L666" s="308" t="str">
        <f>IF(K666&lt;&gt;"",INDEX(ฐาน!$J$4:$M$44,MATCH(INT(K666),ฐาน!$J$4:$J$44,0),2),"")</f>
        <v/>
      </c>
      <c r="M666" s="309" t="str">
        <f>IF(L666&lt;&gt;"",INDEX(ฐาน!$J$4:$M$45,MATCH(L666,ฐาน!$K$4:$K$45,0),4),"")</f>
        <v/>
      </c>
      <c r="N666" s="310" t="str">
        <f>IF(I666&lt;&gt;"",INDEX(ฐาน!$A$4:$F$9,MATCH(I666,ฐาน!$A$4:$A$9,0),IF(J666&gt;=INDEX(ฐาน!$A$4:$F$9,MATCH(I666,ฐาน!$A$4:$A$9,0),3),6,5)),"")</f>
        <v/>
      </c>
      <c r="O666" s="311" t="str">
        <f>IF(I666&lt;&gt;"",IF(J666&gt;=INDEX(ฐาน!$A$4:$G$9,MATCH(I666,ฐาน!$A$4:$A$9,0),4),INDEX(ฐาน!$A$4:$G$9,MATCH(I666,ฐาน!$A$4:$A$9,0),7),INDEX(ฐาน!$A$4:$G$9,MATCH(I666,ฐาน!$A$4:$A$9,0),4)),"")</f>
        <v/>
      </c>
      <c r="P666" s="312">
        <f>IF(M666&lt;&gt;ฐาน!$M$45,IF(L666&lt;&gt;"",($L666*$N666/100),0),0)</f>
        <v>0</v>
      </c>
      <c r="Q666" s="311">
        <f>IF(M666&lt;&gt;ฐาน!$M$45,IF(L666&lt;&gt;"",ROUNDUP(($L666*$N666/100),-1),0),0)</f>
        <v>0</v>
      </c>
      <c r="R666" s="311">
        <f t="shared" si="20"/>
        <v>0</v>
      </c>
      <c r="S666" s="313">
        <f t="shared" si="21"/>
        <v>0</v>
      </c>
      <c r="T666" s="314">
        <f>IF(M666&lt;&gt;ฐาน!$M$45,IF(S666&lt;&gt;"",S666+R666,0),0)</f>
        <v>0</v>
      </c>
      <c r="U666" s="311">
        <f>IF(M666&lt;&gt;ฐาน!$M$45,IF(S666=0,J666+T666,O666),J666)</f>
        <v>0</v>
      </c>
      <c r="V666" s="98"/>
    </row>
    <row r="667" spans="1:22" x14ac:dyDescent="0.35">
      <c r="A667" s="93">
        <v>659</v>
      </c>
      <c r="B667" s="84"/>
      <c r="C667" s="85"/>
      <c r="D667" s="91"/>
      <c r="E667" s="89"/>
      <c r="F667" s="88"/>
      <c r="G667" s="91"/>
      <c r="H667" s="91"/>
      <c r="I667" s="88"/>
      <c r="J667" s="92"/>
      <c r="K667" s="212"/>
      <c r="L667" s="308" t="str">
        <f>IF(K667&lt;&gt;"",INDEX(ฐาน!$J$4:$M$44,MATCH(INT(K667),ฐาน!$J$4:$J$44,0),2),"")</f>
        <v/>
      </c>
      <c r="M667" s="309" t="str">
        <f>IF(L667&lt;&gt;"",INDEX(ฐาน!$J$4:$M$45,MATCH(L667,ฐาน!$K$4:$K$45,0),4),"")</f>
        <v/>
      </c>
      <c r="N667" s="310" t="str">
        <f>IF(I667&lt;&gt;"",INDEX(ฐาน!$A$4:$F$9,MATCH(I667,ฐาน!$A$4:$A$9,0),IF(J667&gt;=INDEX(ฐาน!$A$4:$F$9,MATCH(I667,ฐาน!$A$4:$A$9,0),3),6,5)),"")</f>
        <v/>
      </c>
      <c r="O667" s="311" t="str">
        <f>IF(I667&lt;&gt;"",IF(J667&gt;=INDEX(ฐาน!$A$4:$G$9,MATCH(I667,ฐาน!$A$4:$A$9,0),4),INDEX(ฐาน!$A$4:$G$9,MATCH(I667,ฐาน!$A$4:$A$9,0),7),INDEX(ฐาน!$A$4:$G$9,MATCH(I667,ฐาน!$A$4:$A$9,0),4)),"")</f>
        <v/>
      </c>
      <c r="P667" s="312">
        <f>IF(M667&lt;&gt;ฐาน!$M$45,IF(L667&lt;&gt;"",($L667*$N667/100),0),0)</f>
        <v>0</v>
      </c>
      <c r="Q667" s="311">
        <f>IF(M667&lt;&gt;ฐาน!$M$45,IF(L667&lt;&gt;"",ROUNDUP(($L667*$N667/100),-1),0),0)</f>
        <v>0</v>
      </c>
      <c r="R667" s="311">
        <f t="shared" si="20"/>
        <v>0</v>
      </c>
      <c r="S667" s="313">
        <f t="shared" si="21"/>
        <v>0</v>
      </c>
      <c r="T667" s="314">
        <f>IF(M667&lt;&gt;ฐาน!$M$45,IF(S667&lt;&gt;"",S667+R667,0),0)</f>
        <v>0</v>
      </c>
      <c r="U667" s="311">
        <f>IF(M667&lt;&gt;ฐาน!$M$45,IF(S667=0,J667+T667,O667),J667)</f>
        <v>0</v>
      </c>
      <c r="V667" s="98"/>
    </row>
    <row r="668" spans="1:22" x14ac:dyDescent="0.35">
      <c r="A668" s="93">
        <v>660</v>
      </c>
      <c r="B668" s="84"/>
      <c r="C668" s="85"/>
      <c r="D668" s="91"/>
      <c r="E668" s="89"/>
      <c r="F668" s="88"/>
      <c r="G668" s="91"/>
      <c r="H668" s="91"/>
      <c r="I668" s="88"/>
      <c r="J668" s="94"/>
      <c r="K668" s="212"/>
      <c r="L668" s="308" t="str">
        <f>IF(K668&lt;&gt;"",INDEX(ฐาน!$J$4:$M$44,MATCH(INT(K668),ฐาน!$J$4:$J$44,0),2),"")</f>
        <v/>
      </c>
      <c r="M668" s="309" t="str">
        <f>IF(L668&lt;&gt;"",INDEX(ฐาน!$J$4:$M$45,MATCH(L668,ฐาน!$K$4:$K$45,0),4),"")</f>
        <v/>
      </c>
      <c r="N668" s="310" t="str">
        <f>IF(I668&lt;&gt;"",INDEX(ฐาน!$A$4:$F$9,MATCH(I668,ฐาน!$A$4:$A$9,0),IF(J668&gt;=INDEX(ฐาน!$A$4:$F$9,MATCH(I668,ฐาน!$A$4:$A$9,0),3),6,5)),"")</f>
        <v/>
      </c>
      <c r="O668" s="311" t="str">
        <f>IF(I668&lt;&gt;"",IF(J668&gt;=INDEX(ฐาน!$A$4:$G$9,MATCH(I668,ฐาน!$A$4:$A$9,0),4),INDEX(ฐาน!$A$4:$G$9,MATCH(I668,ฐาน!$A$4:$A$9,0),7),INDEX(ฐาน!$A$4:$G$9,MATCH(I668,ฐาน!$A$4:$A$9,0),4)),"")</f>
        <v/>
      </c>
      <c r="P668" s="312">
        <f>IF(M668&lt;&gt;ฐาน!$M$45,IF(L668&lt;&gt;"",($L668*$N668/100),0),0)</f>
        <v>0</v>
      </c>
      <c r="Q668" s="311">
        <f>IF(M668&lt;&gt;ฐาน!$M$45,IF(L668&lt;&gt;"",ROUNDUP(($L668*$N668/100),-1),0),0)</f>
        <v>0</v>
      </c>
      <c r="R668" s="311">
        <f t="shared" si="20"/>
        <v>0</v>
      </c>
      <c r="S668" s="313">
        <f t="shared" si="21"/>
        <v>0</v>
      </c>
      <c r="T668" s="314">
        <f>IF(M668&lt;&gt;ฐาน!$M$45,IF(S668&lt;&gt;"",S668+R668,0),0)</f>
        <v>0</v>
      </c>
      <c r="U668" s="311">
        <f>IF(M668&lt;&gt;ฐาน!$M$45,IF(S668=0,J668+T668,O668),J668)</f>
        <v>0</v>
      </c>
      <c r="V668" s="98"/>
    </row>
    <row r="669" spans="1:22" x14ac:dyDescent="0.35">
      <c r="A669" s="93">
        <v>661</v>
      </c>
      <c r="B669" s="84"/>
      <c r="C669" s="85"/>
      <c r="D669" s="91"/>
      <c r="E669" s="89"/>
      <c r="F669" s="88"/>
      <c r="G669" s="91"/>
      <c r="H669" s="91"/>
      <c r="I669" s="88"/>
      <c r="J669" s="94"/>
      <c r="K669" s="212"/>
      <c r="L669" s="308" t="str">
        <f>IF(K669&lt;&gt;"",INDEX(ฐาน!$J$4:$M$44,MATCH(INT(K669),ฐาน!$J$4:$J$44,0),2),"")</f>
        <v/>
      </c>
      <c r="M669" s="309" t="str">
        <f>IF(L669&lt;&gt;"",INDEX(ฐาน!$J$4:$M$45,MATCH(L669,ฐาน!$K$4:$K$45,0),4),"")</f>
        <v/>
      </c>
      <c r="N669" s="310" t="str">
        <f>IF(I669&lt;&gt;"",INDEX(ฐาน!$A$4:$F$9,MATCH(I669,ฐาน!$A$4:$A$9,0),IF(J669&gt;=INDEX(ฐาน!$A$4:$F$9,MATCH(I669,ฐาน!$A$4:$A$9,0),3),6,5)),"")</f>
        <v/>
      </c>
      <c r="O669" s="311" t="str">
        <f>IF(I669&lt;&gt;"",IF(J669&gt;=INDEX(ฐาน!$A$4:$G$9,MATCH(I669,ฐาน!$A$4:$A$9,0),4),INDEX(ฐาน!$A$4:$G$9,MATCH(I669,ฐาน!$A$4:$A$9,0),7),INDEX(ฐาน!$A$4:$G$9,MATCH(I669,ฐาน!$A$4:$A$9,0),4)),"")</f>
        <v/>
      </c>
      <c r="P669" s="312">
        <f>IF(M669&lt;&gt;ฐาน!$M$45,IF(L669&lt;&gt;"",($L669*$N669/100),0),0)</f>
        <v>0</v>
      </c>
      <c r="Q669" s="311">
        <f>IF(M669&lt;&gt;ฐาน!$M$45,IF(L669&lt;&gt;"",ROUNDUP(($L669*$N669/100),-1),0),0)</f>
        <v>0</v>
      </c>
      <c r="R669" s="311">
        <f t="shared" si="20"/>
        <v>0</v>
      </c>
      <c r="S669" s="313">
        <f t="shared" si="21"/>
        <v>0</v>
      </c>
      <c r="T669" s="314">
        <f>IF(M669&lt;&gt;ฐาน!$M$45,IF(S669&lt;&gt;"",S669+R669,0),0)</f>
        <v>0</v>
      </c>
      <c r="U669" s="311">
        <f>IF(M669&lt;&gt;ฐาน!$M$45,IF(S669=0,J669+T669,O669),J669)</f>
        <v>0</v>
      </c>
      <c r="V669" s="98"/>
    </row>
    <row r="670" spans="1:22" x14ac:dyDescent="0.35">
      <c r="A670" s="93">
        <v>662</v>
      </c>
      <c r="B670" s="84"/>
      <c r="C670" s="85"/>
      <c r="D670" s="91"/>
      <c r="E670" s="89"/>
      <c r="F670" s="88"/>
      <c r="G670" s="91"/>
      <c r="H670" s="91"/>
      <c r="I670" s="88"/>
      <c r="J670" s="94"/>
      <c r="K670" s="212"/>
      <c r="L670" s="308" t="str">
        <f>IF(K670&lt;&gt;"",INDEX(ฐาน!$J$4:$M$44,MATCH(INT(K670),ฐาน!$J$4:$J$44,0),2),"")</f>
        <v/>
      </c>
      <c r="M670" s="309" t="str">
        <f>IF(L670&lt;&gt;"",INDEX(ฐาน!$J$4:$M$45,MATCH(L670,ฐาน!$K$4:$K$45,0),4),"")</f>
        <v/>
      </c>
      <c r="N670" s="310" t="str">
        <f>IF(I670&lt;&gt;"",INDEX(ฐาน!$A$4:$F$9,MATCH(I670,ฐาน!$A$4:$A$9,0),IF(J670&gt;=INDEX(ฐาน!$A$4:$F$9,MATCH(I670,ฐาน!$A$4:$A$9,0),3),6,5)),"")</f>
        <v/>
      </c>
      <c r="O670" s="311" t="str">
        <f>IF(I670&lt;&gt;"",IF(J670&gt;=INDEX(ฐาน!$A$4:$G$9,MATCH(I670,ฐาน!$A$4:$A$9,0),4),INDEX(ฐาน!$A$4:$G$9,MATCH(I670,ฐาน!$A$4:$A$9,0),7),INDEX(ฐาน!$A$4:$G$9,MATCH(I670,ฐาน!$A$4:$A$9,0),4)),"")</f>
        <v/>
      </c>
      <c r="P670" s="312">
        <f>IF(M670&lt;&gt;ฐาน!$M$45,IF(L670&lt;&gt;"",($L670*$N670/100),0),0)</f>
        <v>0</v>
      </c>
      <c r="Q670" s="311">
        <f>IF(M670&lt;&gt;ฐาน!$M$45,IF(L670&lt;&gt;"",ROUNDUP(($L670*$N670/100),-1),0),0)</f>
        <v>0</v>
      </c>
      <c r="R670" s="311">
        <f t="shared" si="20"/>
        <v>0</v>
      </c>
      <c r="S670" s="313">
        <f t="shared" si="21"/>
        <v>0</v>
      </c>
      <c r="T670" s="314">
        <f>IF(M670&lt;&gt;ฐาน!$M$45,IF(S670&lt;&gt;"",S670+R670,0),0)</f>
        <v>0</v>
      </c>
      <c r="U670" s="311">
        <f>IF(M670&lt;&gt;ฐาน!$M$45,IF(S670=0,J670+T670,O670),J670)</f>
        <v>0</v>
      </c>
      <c r="V670" s="98"/>
    </row>
    <row r="671" spans="1:22" x14ac:dyDescent="0.35">
      <c r="A671" s="93">
        <v>663</v>
      </c>
      <c r="B671" s="84"/>
      <c r="C671" s="85"/>
      <c r="D671" s="91"/>
      <c r="E671" s="89"/>
      <c r="F671" s="88"/>
      <c r="G671" s="91"/>
      <c r="H671" s="91"/>
      <c r="I671" s="88"/>
      <c r="J671" s="92"/>
      <c r="K671" s="212"/>
      <c r="L671" s="308" t="str">
        <f>IF(K671&lt;&gt;"",INDEX(ฐาน!$J$4:$M$44,MATCH(INT(K671),ฐาน!$J$4:$J$44,0),2),"")</f>
        <v/>
      </c>
      <c r="M671" s="309" t="str">
        <f>IF(L671&lt;&gt;"",INDEX(ฐาน!$J$4:$M$45,MATCH(L671,ฐาน!$K$4:$K$45,0),4),"")</f>
        <v/>
      </c>
      <c r="N671" s="310" t="str">
        <f>IF(I671&lt;&gt;"",INDEX(ฐาน!$A$4:$F$9,MATCH(I671,ฐาน!$A$4:$A$9,0),IF(J671&gt;=INDEX(ฐาน!$A$4:$F$9,MATCH(I671,ฐาน!$A$4:$A$9,0),3),6,5)),"")</f>
        <v/>
      </c>
      <c r="O671" s="311" t="str">
        <f>IF(I671&lt;&gt;"",IF(J671&gt;=INDEX(ฐาน!$A$4:$G$9,MATCH(I671,ฐาน!$A$4:$A$9,0),4),INDEX(ฐาน!$A$4:$G$9,MATCH(I671,ฐาน!$A$4:$A$9,0),7),INDEX(ฐาน!$A$4:$G$9,MATCH(I671,ฐาน!$A$4:$A$9,0),4)),"")</f>
        <v/>
      </c>
      <c r="P671" s="312">
        <f>IF(M671&lt;&gt;ฐาน!$M$45,IF(L671&lt;&gt;"",($L671*$N671/100),0),0)</f>
        <v>0</v>
      </c>
      <c r="Q671" s="311">
        <f>IF(M671&lt;&gt;ฐาน!$M$45,IF(L671&lt;&gt;"",ROUNDUP(($L671*$N671/100),-1),0),0)</f>
        <v>0</v>
      </c>
      <c r="R671" s="311">
        <f t="shared" si="20"/>
        <v>0</v>
      </c>
      <c r="S671" s="313">
        <f t="shared" si="21"/>
        <v>0</v>
      </c>
      <c r="T671" s="314">
        <f>IF(M671&lt;&gt;ฐาน!$M$45,IF(S671&lt;&gt;"",S671+R671,0),0)</f>
        <v>0</v>
      </c>
      <c r="U671" s="311">
        <f>IF(M671&lt;&gt;ฐาน!$M$45,IF(S671=0,J671+T671,O671),J671)</f>
        <v>0</v>
      </c>
      <c r="V671" s="98"/>
    </row>
    <row r="672" spans="1:22" x14ac:dyDescent="0.35">
      <c r="A672" s="93">
        <v>664</v>
      </c>
      <c r="B672" s="84"/>
      <c r="C672" s="85"/>
      <c r="D672" s="91"/>
      <c r="E672" s="89"/>
      <c r="F672" s="88"/>
      <c r="G672" s="91"/>
      <c r="H672" s="91"/>
      <c r="I672" s="88"/>
      <c r="J672" s="92"/>
      <c r="K672" s="212"/>
      <c r="L672" s="308" t="str">
        <f>IF(K672&lt;&gt;"",INDEX(ฐาน!$J$4:$M$44,MATCH(INT(K672),ฐาน!$J$4:$J$44,0),2),"")</f>
        <v/>
      </c>
      <c r="M672" s="309" t="str">
        <f>IF(L672&lt;&gt;"",INDEX(ฐาน!$J$4:$M$45,MATCH(L672,ฐาน!$K$4:$K$45,0),4),"")</f>
        <v/>
      </c>
      <c r="N672" s="310" t="str">
        <f>IF(I672&lt;&gt;"",INDEX(ฐาน!$A$4:$F$9,MATCH(I672,ฐาน!$A$4:$A$9,0),IF(J672&gt;=INDEX(ฐาน!$A$4:$F$9,MATCH(I672,ฐาน!$A$4:$A$9,0),3),6,5)),"")</f>
        <v/>
      </c>
      <c r="O672" s="311" t="str">
        <f>IF(I672&lt;&gt;"",IF(J672&gt;=INDEX(ฐาน!$A$4:$G$9,MATCH(I672,ฐาน!$A$4:$A$9,0),4),INDEX(ฐาน!$A$4:$G$9,MATCH(I672,ฐาน!$A$4:$A$9,0),7),INDEX(ฐาน!$A$4:$G$9,MATCH(I672,ฐาน!$A$4:$A$9,0),4)),"")</f>
        <v/>
      </c>
      <c r="P672" s="312">
        <f>IF(M672&lt;&gt;ฐาน!$M$45,IF(L672&lt;&gt;"",($L672*$N672/100),0),0)</f>
        <v>0</v>
      </c>
      <c r="Q672" s="311">
        <f>IF(M672&lt;&gt;ฐาน!$M$45,IF(L672&lt;&gt;"",ROUNDUP(($L672*$N672/100),-1),0),0)</f>
        <v>0</v>
      </c>
      <c r="R672" s="311">
        <f t="shared" si="20"/>
        <v>0</v>
      </c>
      <c r="S672" s="313">
        <f t="shared" si="21"/>
        <v>0</v>
      </c>
      <c r="T672" s="314">
        <f>IF(M672&lt;&gt;ฐาน!$M$45,IF(S672&lt;&gt;"",S672+R672,0),0)</f>
        <v>0</v>
      </c>
      <c r="U672" s="311">
        <f>IF(M672&lt;&gt;ฐาน!$M$45,IF(S672=0,J672+T672,O672),J672)</f>
        <v>0</v>
      </c>
      <c r="V672" s="98"/>
    </row>
    <row r="673" spans="1:22" x14ac:dyDescent="0.35">
      <c r="A673" s="93">
        <v>665</v>
      </c>
      <c r="B673" s="97"/>
      <c r="C673" s="98"/>
      <c r="D673" s="91"/>
      <c r="E673" s="89"/>
      <c r="F673" s="88"/>
      <c r="G673" s="91"/>
      <c r="H673" s="91"/>
      <c r="I673" s="88"/>
      <c r="J673" s="92"/>
      <c r="K673" s="212"/>
      <c r="L673" s="308" t="str">
        <f>IF(K673&lt;&gt;"",INDEX(ฐาน!$J$4:$M$44,MATCH(INT(K673),ฐาน!$J$4:$J$44,0),2),"")</f>
        <v/>
      </c>
      <c r="M673" s="309" t="str">
        <f>IF(L673&lt;&gt;"",INDEX(ฐาน!$J$4:$M$45,MATCH(L673,ฐาน!$K$4:$K$45,0),4),"")</f>
        <v/>
      </c>
      <c r="N673" s="310" t="str">
        <f>IF(I673&lt;&gt;"",INDEX(ฐาน!$A$4:$F$9,MATCH(I673,ฐาน!$A$4:$A$9,0),IF(J673&gt;=INDEX(ฐาน!$A$4:$F$9,MATCH(I673,ฐาน!$A$4:$A$9,0),3),6,5)),"")</f>
        <v/>
      </c>
      <c r="O673" s="311" t="str">
        <f>IF(I673&lt;&gt;"",IF(J673&gt;=INDEX(ฐาน!$A$4:$G$9,MATCH(I673,ฐาน!$A$4:$A$9,0),4),INDEX(ฐาน!$A$4:$G$9,MATCH(I673,ฐาน!$A$4:$A$9,0),7),INDEX(ฐาน!$A$4:$G$9,MATCH(I673,ฐาน!$A$4:$A$9,0),4)),"")</f>
        <v/>
      </c>
      <c r="P673" s="312">
        <f>IF(M673&lt;&gt;ฐาน!$M$45,IF(L673&lt;&gt;"",($L673*$N673/100),0),0)</f>
        <v>0</v>
      </c>
      <c r="Q673" s="311">
        <f>IF(M673&lt;&gt;ฐาน!$M$45,IF(L673&lt;&gt;"",ROUNDUP(($L673*$N673/100),-1),0),0)</f>
        <v>0</v>
      </c>
      <c r="R673" s="311">
        <f t="shared" si="20"/>
        <v>0</v>
      </c>
      <c r="S673" s="313">
        <f t="shared" si="21"/>
        <v>0</v>
      </c>
      <c r="T673" s="314">
        <f>IF(M673&lt;&gt;ฐาน!$M$45,IF(S673&lt;&gt;"",S673+R673,0),0)</f>
        <v>0</v>
      </c>
      <c r="U673" s="311">
        <f>IF(M673&lt;&gt;ฐาน!$M$45,IF(S673=0,J673+T673,O673),J673)</f>
        <v>0</v>
      </c>
      <c r="V673" s="98"/>
    </row>
    <row r="674" spans="1:22" x14ac:dyDescent="0.35">
      <c r="A674" s="93">
        <v>666</v>
      </c>
      <c r="B674" s="97"/>
      <c r="C674" s="85"/>
      <c r="D674" s="91"/>
      <c r="E674" s="89"/>
      <c r="F674" s="88"/>
      <c r="G674" s="91"/>
      <c r="H674" s="91"/>
      <c r="I674" s="88"/>
      <c r="J674" s="92"/>
      <c r="K674" s="212"/>
      <c r="L674" s="308" t="str">
        <f>IF(K674&lt;&gt;"",INDEX(ฐาน!$J$4:$M$44,MATCH(INT(K674),ฐาน!$J$4:$J$44,0),2),"")</f>
        <v/>
      </c>
      <c r="M674" s="309" t="str">
        <f>IF(L674&lt;&gt;"",INDEX(ฐาน!$J$4:$M$45,MATCH(L674,ฐาน!$K$4:$K$45,0),4),"")</f>
        <v/>
      </c>
      <c r="N674" s="310" t="str">
        <f>IF(I674&lt;&gt;"",INDEX(ฐาน!$A$4:$F$9,MATCH(I674,ฐาน!$A$4:$A$9,0),IF(J674&gt;=INDEX(ฐาน!$A$4:$F$9,MATCH(I674,ฐาน!$A$4:$A$9,0),3),6,5)),"")</f>
        <v/>
      </c>
      <c r="O674" s="311" t="str">
        <f>IF(I674&lt;&gt;"",IF(J674&gt;=INDEX(ฐาน!$A$4:$G$9,MATCH(I674,ฐาน!$A$4:$A$9,0),4),INDEX(ฐาน!$A$4:$G$9,MATCH(I674,ฐาน!$A$4:$A$9,0),7),INDEX(ฐาน!$A$4:$G$9,MATCH(I674,ฐาน!$A$4:$A$9,0),4)),"")</f>
        <v/>
      </c>
      <c r="P674" s="312">
        <f>IF(M674&lt;&gt;ฐาน!$M$45,IF(L674&lt;&gt;"",($L674*$N674/100),0),0)</f>
        <v>0</v>
      </c>
      <c r="Q674" s="311">
        <f>IF(M674&lt;&gt;ฐาน!$M$45,IF(L674&lt;&gt;"",ROUNDUP(($L674*$N674/100),-1),0),0)</f>
        <v>0</v>
      </c>
      <c r="R674" s="311">
        <f t="shared" si="20"/>
        <v>0</v>
      </c>
      <c r="S674" s="313">
        <f t="shared" si="21"/>
        <v>0</v>
      </c>
      <c r="T674" s="314">
        <f>IF(M674&lt;&gt;ฐาน!$M$45,IF(S674&lt;&gt;"",S674+R674,0),0)</f>
        <v>0</v>
      </c>
      <c r="U674" s="311">
        <f>IF(M674&lt;&gt;ฐาน!$M$45,IF(S674=0,J674+T674,O674),J674)</f>
        <v>0</v>
      </c>
      <c r="V674" s="98"/>
    </row>
    <row r="675" spans="1:22" x14ac:dyDescent="0.35">
      <c r="A675" s="93">
        <v>667</v>
      </c>
      <c r="B675" s="84"/>
      <c r="C675" s="96"/>
      <c r="D675" s="91"/>
      <c r="E675" s="89"/>
      <c r="F675" s="88"/>
      <c r="G675" s="91"/>
      <c r="H675" s="91"/>
      <c r="I675" s="88"/>
      <c r="J675" s="94"/>
      <c r="K675" s="212"/>
      <c r="L675" s="308" t="str">
        <f>IF(K675&lt;&gt;"",INDEX(ฐาน!$J$4:$M$44,MATCH(INT(K675),ฐาน!$J$4:$J$44,0),2),"")</f>
        <v/>
      </c>
      <c r="M675" s="309" t="str">
        <f>IF(L675&lt;&gt;"",INDEX(ฐาน!$J$4:$M$45,MATCH(L675,ฐาน!$K$4:$K$45,0),4),"")</f>
        <v/>
      </c>
      <c r="N675" s="310" t="str">
        <f>IF(I675&lt;&gt;"",INDEX(ฐาน!$A$4:$F$9,MATCH(I675,ฐาน!$A$4:$A$9,0),IF(J675&gt;=INDEX(ฐาน!$A$4:$F$9,MATCH(I675,ฐาน!$A$4:$A$9,0),3),6,5)),"")</f>
        <v/>
      </c>
      <c r="O675" s="311" t="str">
        <f>IF(I675&lt;&gt;"",IF(J675&gt;=INDEX(ฐาน!$A$4:$G$9,MATCH(I675,ฐาน!$A$4:$A$9,0),4),INDEX(ฐาน!$A$4:$G$9,MATCH(I675,ฐาน!$A$4:$A$9,0),7),INDEX(ฐาน!$A$4:$G$9,MATCH(I675,ฐาน!$A$4:$A$9,0),4)),"")</f>
        <v/>
      </c>
      <c r="P675" s="312">
        <f>IF(M675&lt;&gt;ฐาน!$M$45,IF(L675&lt;&gt;"",($L675*$N675/100),0),0)</f>
        <v>0</v>
      </c>
      <c r="Q675" s="311">
        <f>IF(M675&lt;&gt;ฐาน!$M$45,IF(L675&lt;&gt;"",ROUNDUP(($L675*$N675/100),-1),0),0)</f>
        <v>0</v>
      </c>
      <c r="R675" s="311">
        <f t="shared" si="20"/>
        <v>0</v>
      </c>
      <c r="S675" s="313">
        <f t="shared" si="21"/>
        <v>0</v>
      </c>
      <c r="T675" s="314">
        <f>IF(M675&lt;&gt;ฐาน!$M$45,IF(S675&lt;&gt;"",S675+R675,0),0)</f>
        <v>0</v>
      </c>
      <c r="U675" s="311">
        <f>IF(M675&lt;&gt;ฐาน!$M$45,IF(S675=0,J675+T675,O675),J675)</f>
        <v>0</v>
      </c>
      <c r="V675" s="98"/>
    </row>
    <row r="676" spans="1:22" x14ac:dyDescent="0.35">
      <c r="A676" s="93">
        <v>668</v>
      </c>
      <c r="B676" s="84"/>
      <c r="C676" s="85"/>
      <c r="D676" s="91"/>
      <c r="E676" s="89"/>
      <c r="F676" s="88"/>
      <c r="G676" s="91"/>
      <c r="H676" s="91"/>
      <c r="I676" s="88"/>
      <c r="J676" s="92"/>
      <c r="K676" s="212"/>
      <c r="L676" s="308" t="str">
        <f>IF(K676&lt;&gt;"",INDEX(ฐาน!$J$4:$M$44,MATCH(INT(K676),ฐาน!$J$4:$J$44,0),2),"")</f>
        <v/>
      </c>
      <c r="M676" s="309" t="str">
        <f>IF(L676&lt;&gt;"",INDEX(ฐาน!$J$4:$M$45,MATCH(L676,ฐาน!$K$4:$K$45,0),4),"")</f>
        <v/>
      </c>
      <c r="N676" s="310" t="str">
        <f>IF(I676&lt;&gt;"",INDEX(ฐาน!$A$4:$F$9,MATCH(I676,ฐาน!$A$4:$A$9,0),IF(J676&gt;=INDEX(ฐาน!$A$4:$F$9,MATCH(I676,ฐาน!$A$4:$A$9,0),3),6,5)),"")</f>
        <v/>
      </c>
      <c r="O676" s="311" t="str">
        <f>IF(I676&lt;&gt;"",IF(J676&gt;=INDEX(ฐาน!$A$4:$G$9,MATCH(I676,ฐาน!$A$4:$A$9,0),4),INDEX(ฐาน!$A$4:$G$9,MATCH(I676,ฐาน!$A$4:$A$9,0),7),INDEX(ฐาน!$A$4:$G$9,MATCH(I676,ฐาน!$A$4:$A$9,0),4)),"")</f>
        <v/>
      </c>
      <c r="P676" s="312">
        <f>IF(M676&lt;&gt;ฐาน!$M$45,IF(L676&lt;&gt;"",($L676*$N676/100),0),0)</f>
        <v>0</v>
      </c>
      <c r="Q676" s="311">
        <f>IF(M676&lt;&gt;ฐาน!$M$45,IF(L676&lt;&gt;"",ROUNDUP(($L676*$N676/100),-1),0),0)</f>
        <v>0</v>
      </c>
      <c r="R676" s="311">
        <f t="shared" si="20"/>
        <v>0</v>
      </c>
      <c r="S676" s="313">
        <f t="shared" si="21"/>
        <v>0</v>
      </c>
      <c r="T676" s="314">
        <f>IF(M676&lt;&gt;ฐาน!$M$45,IF(S676&lt;&gt;"",S676+R676,0),0)</f>
        <v>0</v>
      </c>
      <c r="U676" s="311">
        <f>IF(M676&lt;&gt;ฐาน!$M$45,IF(S676=0,J676+T676,O676),J676)</f>
        <v>0</v>
      </c>
      <c r="V676" s="98"/>
    </row>
    <row r="677" spans="1:22" x14ac:dyDescent="0.35">
      <c r="A677" s="93">
        <v>669</v>
      </c>
      <c r="B677" s="97"/>
      <c r="C677" s="85"/>
      <c r="D677" s="91"/>
      <c r="E677" s="89"/>
      <c r="F677" s="88"/>
      <c r="G677" s="91"/>
      <c r="H677" s="91"/>
      <c r="I677" s="88"/>
      <c r="J677" s="92"/>
      <c r="K677" s="212"/>
      <c r="L677" s="308" t="str">
        <f>IF(K677&lt;&gt;"",INDEX(ฐาน!$J$4:$M$44,MATCH(INT(K677),ฐาน!$J$4:$J$44,0),2),"")</f>
        <v/>
      </c>
      <c r="M677" s="309" t="str">
        <f>IF(L677&lt;&gt;"",INDEX(ฐาน!$J$4:$M$45,MATCH(L677,ฐาน!$K$4:$K$45,0),4),"")</f>
        <v/>
      </c>
      <c r="N677" s="310" t="str">
        <f>IF(I677&lt;&gt;"",INDEX(ฐาน!$A$4:$F$9,MATCH(I677,ฐาน!$A$4:$A$9,0),IF(J677&gt;=INDEX(ฐาน!$A$4:$F$9,MATCH(I677,ฐาน!$A$4:$A$9,0),3),6,5)),"")</f>
        <v/>
      </c>
      <c r="O677" s="311" t="str">
        <f>IF(I677&lt;&gt;"",IF(J677&gt;=INDEX(ฐาน!$A$4:$G$9,MATCH(I677,ฐาน!$A$4:$A$9,0),4),INDEX(ฐาน!$A$4:$G$9,MATCH(I677,ฐาน!$A$4:$A$9,0),7),INDEX(ฐาน!$A$4:$G$9,MATCH(I677,ฐาน!$A$4:$A$9,0),4)),"")</f>
        <v/>
      </c>
      <c r="P677" s="312">
        <f>IF(M677&lt;&gt;ฐาน!$M$45,IF(L677&lt;&gt;"",($L677*$N677/100),0),0)</f>
        <v>0</v>
      </c>
      <c r="Q677" s="311">
        <f>IF(M677&lt;&gt;ฐาน!$M$45,IF(L677&lt;&gt;"",ROUNDUP(($L677*$N677/100),-1),0),0)</f>
        <v>0</v>
      </c>
      <c r="R677" s="311">
        <f t="shared" si="20"/>
        <v>0</v>
      </c>
      <c r="S677" s="313">
        <f t="shared" si="21"/>
        <v>0</v>
      </c>
      <c r="T677" s="314">
        <f>IF(M677&lt;&gt;ฐาน!$M$45,IF(S677&lt;&gt;"",S677+R677,0),0)</f>
        <v>0</v>
      </c>
      <c r="U677" s="311">
        <f>IF(M677&lt;&gt;ฐาน!$M$45,IF(S677=0,J677+T677,O677),J677)</f>
        <v>0</v>
      </c>
      <c r="V677" s="98"/>
    </row>
    <row r="678" spans="1:22" x14ac:dyDescent="0.35">
      <c r="A678" s="93">
        <v>670</v>
      </c>
      <c r="B678" s="97"/>
      <c r="C678" s="98"/>
      <c r="D678" s="91"/>
      <c r="E678" s="89"/>
      <c r="F678" s="88"/>
      <c r="G678" s="91"/>
      <c r="H678" s="91"/>
      <c r="I678" s="88"/>
      <c r="J678" s="92"/>
      <c r="K678" s="212"/>
      <c r="L678" s="308" t="str">
        <f>IF(K678&lt;&gt;"",INDEX(ฐาน!$J$4:$M$44,MATCH(INT(K678),ฐาน!$J$4:$J$44,0),2),"")</f>
        <v/>
      </c>
      <c r="M678" s="309" t="str">
        <f>IF(L678&lt;&gt;"",INDEX(ฐาน!$J$4:$M$45,MATCH(L678,ฐาน!$K$4:$K$45,0),4),"")</f>
        <v/>
      </c>
      <c r="N678" s="310" t="str">
        <f>IF(I678&lt;&gt;"",INDEX(ฐาน!$A$4:$F$9,MATCH(I678,ฐาน!$A$4:$A$9,0),IF(J678&gt;=INDEX(ฐาน!$A$4:$F$9,MATCH(I678,ฐาน!$A$4:$A$9,0),3),6,5)),"")</f>
        <v/>
      </c>
      <c r="O678" s="311" t="str">
        <f>IF(I678&lt;&gt;"",IF(J678&gt;=INDEX(ฐาน!$A$4:$G$9,MATCH(I678,ฐาน!$A$4:$A$9,0),4),INDEX(ฐาน!$A$4:$G$9,MATCH(I678,ฐาน!$A$4:$A$9,0),7),INDEX(ฐาน!$A$4:$G$9,MATCH(I678,ฐาน!$A$4:$A$9,0),4)),"")</f>
        <v/>
      </c>
      <c r="P678" s="312">
        <f>IF(M678&lt;&gt;ฐาน!$M$45,IF(L678&lt;&gt;"",($L678*$N678/100),0),0)</f>
        <v>0</v>
      </c>
      <c r="Q678" s="311">
        <f>IF(M678&lt;&gt;ฐาน!$M$45,IF(L678&lt;&gt;"",ROUNDUP(($L678*$N678/100),-1),0),0)</f>
        <v>0</v>
      </c>
      <c r="R678" s="311">
        <f t="shared" si="20"/>
        <v>0</v>
      </c>
      <c r="S678" s="313">
        <f t="shared" si="21"/>
        <v>0</v>
      </c>
      <c r="T678" s="314">
        <f>IF(M678&lt;&gt;ฐาน!$M$45,IF(S678&lt;&gt;"",S678+R678,0),0)</f>
        <v>0</v>
      </c>
      <c r="U678" s="311">
        <f>IF(M678&lt;&gt;ฐาน!$M$45,IF(S678=0,J678+T678,O678),J678)</f>
        <v>0</v>
      </c>
      <c r="V678" s="98"/>
    </row>
    <row r="679" spans="1:22" x14ac:dyDescent="0.35">
      <c r="A679" s="93">
        <v>671</v>
      </c>
      <c r="B679" s="84"/>
      <c r="C679" s="86"/>
      <c r="D679" s="91"/>
      <c r="E679" s="89"/>
      <c r="F679" s="88"/>
      <c r="G679" s="91"/>
      <c r="H679" s="91"/>
      <c r="I679" s="88"/>
      <c r="J679" s="92"/>
      <c r="K679" s="212"/>
      <c r="L679" s="308" t="str">
        <f>IF(K679&lt;&gt;"",INDEX(ฐาน!$J$4:$M$44,MATCH(INT(K679),ฐาน!$J$4:$J$44,0),2),"")</f>
        <v/>
      </c>
      <c r="M679" s="309" t="str">
        <f>IF(L679&lt;&gt;"",INDEX(ฐาน!$J$4:$M$45,MATCH(L679,ฐาน!$K$4:$K$45,0),4),"")</f>
        <v/>
      </c>
      <c r="N679" s="310" t="str">
        <f>IF(I679&lt;&gt;"",INDEX(ฐาน!$A$4:$F$9,MATCH(I679,ฐาน!$A$4:$A$9,0),IF(J679&gt;=INDEX(ฐาน!$A$4:$F$9,MATCH(I679,ฐาน!$A$4:$A$9,0),3),6,5)),"")</f>
        <v/>
      </c>
      <c r="O679" s="311" t="str">
        <f>IF(I679&lt;&gt;"",IF(J679&gt;=INDEX(ฐาน!$A$4:$G$9,MATCH(I679,ฐาน!$A$4:$A$9,0),4),INDEX(ฐาน!$A$4:$G$9,MATCH(I679,ฐาน!$A$4:$A$9,0),7),INDEX(ฐาน!$A$4:$G$9,MATCH(I679,ฐาน!$A$4:$A$9,0),4)),"")</f>
        <v/>
      </c>
      <c r="P679" s="312">
        <f>IF(M679&lt;&gt;ฐาน!$M$45,IF(L679&lt;&gt;"",($L679*$N679/100),0),0)</f>
        <v>0</v>
      </c>
      <c r="Q679" s="311">
        <f>IF(M679&lt;&gt;ฐาน!$M$45,IF(L679&lt;&gt;"",ROUNDUP(($L679*$N679/100),-1),0),0)</f>
        <v>0</v>
      </c>
      <c r="R679" s="311">
        <f t="shared" si="20"/>
        <v>0</v>
      </c>
      <c r="S679" s="313">
        <f t="shared" si="21"/>
        <v>0</v>
      </c>
      <c r="T679" s="314">
        <f>IF(M679&lt;&gt;ฐาน!$M$45,IF(S679&lt;&gt;"",S679+R679,0),0)</f>
        <v>0</v>
      </c>
      <c r="U679" s="311">
        <f>IF(M679&lt;&gt;ฐาน!$M$45,IF(S679=0,J679+T679,O679),J679)</f>
        <v>0</v>
      </c>
      <c r="V679" s="98"/>
    </row>
    <row r="680" spans="1:22" x14ac:dyDescent="0.35">
      <c r="A680" s="93">
        <v>672</v>
      </c>
      <c r="B680" s="97"/>
      <c r="C680" s="86"/>
      <c r="D680" s="91"/>
      <c r="E680" s="89"/>
      <c r="F680" s="88"/>
      <c r="G680" s="91"/>
      <c r="H680" s="91"/>
      <c r="I680" s="88"/>
      <c r="J680" s="92"/>
      <c r="K680" s="212"/>
      <c r="L680" s="308" t="str">
        <f>IF(K680&lt;&gt;"",INDEX(ฐาน!$J$4:$M$44,MATCH(INT(K680),ฐาน!$J$4:$J$44,0),2),"")</f>
        <v/>
      </c>
      <c r="M680" s="309" t="str">
        <f>IF(L680&lt;&gt;"",INDEX(ฐาน!$J$4:$M$45,MATCH(L680,ฐาน!$K$4:$K$45,0),4),"")</f>
        <v/>
      </c>
      <c r="N680" s="310" t="str">
        <f>IF(I680&lt;&gt;"",INDEX(ฐาน!$A$4:$F$9,MATCH(I680,ฐาน!$A$4:$A$9,0),IF(J680&gt;=INDEX(ฐาน!$A$4:$F$9,MATCH(I680,ฐาน!$A$4:$A$9,0),3),6,5)),"")</f>
        <v/>
      </c>
      <c r="O680" s="311" t="str">
        <f>IF(I680&lt;&gt;"",IF(J680&gt;=INDEX(ฐาน!$A$4:$G$9,MATCH(I680,ฐาน!$A$4:$A$9,0),4),INDEX(ฐาน!$A$4:$G$9,MATCH(I680,ฐาน!$A$4:$A$9,0),7),INDEX(ฐาน!$A$4:$G$9,MATCH(I680,ฐาน!$A$4:$A$9,0),4)),"")</f>
        <v/>
      </c>
      <c r="P680" s="312">
        <f>IF(M680&lt;&gt;ฐาน!$M$45,IF(L680&lt;&gt;"",($L680*$N680/100),0),0)</f>
        <v>0</v>
      </c>
      <c r="Q680" s="311">
        <f>IF(M680&lt;&gt;ฐาน!$M$45,IF(L680&lt;&gt;"",ROUNDUP(($L680*$N680/100),-1),0),0)</f>
        <v>0</v>
      </c>
      <c r="R680" s="311">
        <f t="shared" si="20"/>
        <v>0</v>
      </c>
      <c r="S680" s="313">
        <f t="shared" si="21"/>
        <v>0</v>
      </c>
      <c r="T680" s="314">
        <f>IF(M680&lt;&gt;ฐาน!$M$45,IF(S680&lt;&gt;"",S680+R680,0),0)</f>
        <v>0</v>
      </c>
      <c r="U680" s="311">
        <f>IF(M680&lt;&gt;ฐาน!$M$45,IF(S680=0,J680+T680,O680),J680)</f>
        <v>0</v>
      </c>
      <c r="V680" s="98"/>
    </row>
    <row r="681" spans="1:22" x14ac:dyDescent="0.35">
      <c r="A681" s="93">
        <v>673</v>
      </c>
      <c r="B681" s="84"/>
      <c r="C681" s="86"/>
      <c r="D681" s="91"/>
      <c r="E681" s="89"/>
      <c r="F681" s="88"/>
      <c r="G681" s="91"/>
      <c r="H681" s="91"/>
      <c r="I681" s="88"/>
      <c r="J681" s="92"/>
      <c r="K681" s="212"/>
      <c r="L681" s="308" t="str">
        <f>IF(K681&lt;&gt;"",INDEX(ฐาน!$J$4:$M$44,MATCH(INT(K681),ฐาน!$J$4:$J$44,0),2),"")</f>
        <v/>
      </c>
      <c r="M681" s="309" t="str">
        <f>IF(L681&lt;&gt;"",INDEX(ฐาน!$J$4:$M$45,MATCH(L681,ฐาน!$K$4:$K$45,0),4),"")</f>
        <v/>
      </c>
      <c r="N681" s="310" t="str">
        <f>IF(I681&lt;&gt;"",INDEX(ฐาน!$A$4:$F$9,MATCH(I681,ฐาน!$A$4:$A$9,0),IF(J681&gt;=INDEX(ฐาน!$A$4:$F$9,MATCH(I681,ฐาน!$A$4:$A$9,0),3),6,5)),"")</f>
        <v/>
      </c>
      <c r="O681" s="311" t="str">
        <f>IF(I681&lt;&gt;"",IF(J681&gt;=INDEX(ฐาน!$A$4:$G$9,MATCH(I681,ฐาน!$A$4:$A$9,0),4),INDEX(ฐาน!$A$4:$G$9,MATCH(I681,ฐาน!$A$4:$A$9,0),7),INDEX(ฐาน!$A$4:$G$9,MATCH(I681,ฐาน!$A$4:$A$9,0),4)),"")</f>
        <v/>
      </c>
      <c r="P681" s="312">
        <f>IF(M681&lt;&gt;ฐาน!$M$45,IF(L681&lt;&gt;"",($L681*$N681/100),0),0)</f>
        <v>0</v>
      </c>
      <c r="Q681" s="311">
        <f>IF(M681&lt;&gt;ฐาน!$M$45,IF(L681&lt;&gt;"",ROUNDUP(($L681*$N681/100),-1),0),0)</f>
        <v>0</v>
      </c>
      <c r="R681" s="311">
        <f t="shared" si="20"/>
        <v>0</v>
      </c>
      <c r="S681" s="313">
        <f t="shared" si="21"/>
        <v>0</v>
      </c>
      <c r="T681" s="314">
        <f>IF(M681&lt;&gt;ฐาน!$M$45,IF(S681&lt;&gt;"",S681+R681,0),0)</f>
        <v>0</v>
      </c>
      <c r="U681" s="311">
        <f>IF(M681&lt;&gt;ฐาน!$M$45,IF(S681=0,J681+T681,O681),J681)</f>
        <v>0</v>
      </c>
      <c r="V681" s="98"/>
    </row>
    <row r="682" spans="1:22" x14ac:dyDescent="0.35">
      <c r="A682" s="93">
        <v>674</v>
      </c>
      <c r="B682" s="84"/>
      <c r="C682" s="86"/>
      <c r="D682" s="91"/>
      <c r="E682" s="89"/>
      <c r="F682" s="88"/>
      <c r="G682" s="91"/>
      <c r="H682" s="91"/>
      <c r="I682" s="88"/>
      <c r="J682" s="92"/>
      <c r="K682" s="212"/>
      <c r="L682" s="308" t="str">
        <f>IF(K682&lt;&gt;"",INDEX(ฐาน!$J$4:$M$44,MATCH(INT(K682),ฐาน!$J$4:$J$44,0),2),"")</f>
        <v/>
      </c>
      <c r="M682" s="309" t="str">
        <f>IF(L682&lt;&gt;"",INDEX(ฐาน!$J$4:$M$45,MATCH(L682,ฐาน!$K$4:$K$45,0),4),"")</f>
        <v/>
      </c>
      <c r="N682" s="310" t="str">
        <f>IF(I682&lt;&gt;"",INDEX(ฐาน!$A$4:$F$9,MATCH(I682,ฐาน!$A$4:$A$9,0),IF(J682&gt;=INDEX(ฐาน!$A$4:$F$9,MATCH(I682,ฐาน!$A$4:$A$9,0),3),6,5)),"")</f>
        <v/>
      </c>
      <c r="O682" s="311" t="str">
        <f>IF(I682&lt;&gt;"",IF(J682&gt;=INDEX(ฐาน!$A$4:$G$9,MATCH(I682,ฐาน!$A$4:$A$9,0),4),INDEX(ฐาน!$A$4:$G$9,MATCH(I682,ฐาน!$A$4:$A$9,0),7),INDEX(ฐาน!$A$4:$G$9,MATCH(I682,ฐาน!$A$4:$A$9,0),4)),"")</f>
        <v/>
      </c>
      <c r="P682" s="312">
        <f>IF(M682&lt;&gt;ฐาน!$M$45,IF(L682&lt;&gt;"",($L682*$N682/100),0),0)</f>
        <v>0</v>
      </c>
      <c r="Q682" s="311">
        <f>IF(M682&lt;&gt;ฐาน!$M$45,IF(L682&lt;&gt;"",ROUNDUP(($L682*$N682/100),-1),0),0)</f>
        <v>0</v>
      </c>
      <c r="R682" s="311">
        <f t="shared" si="20"/>
        <v>0</v>
      </c>
      <c r="S682" s="313">
        <f t="shared" si="21"/>
        <v>0</v>
      </c>
      <c r="T682" s="314">
        <f>IF(M682&lt;&gt;ฐาน!$M$45,IF(S682&lt;&gt;"",S682+R682,0),0)</f>
        <v>0</v>
      </c>
      <c r="U682" s="311">
        <f>IF(M682&lt;&gt;ฐาน!$M$45,IF(S682=0,J682+T682,O682),J682)</f>
        <v>0</v>
      </c>
      <c r="V682" s="98"/>
    </row>
    <row r="683" spans="1:22" x14ac:dyDescent="0.35">
      <c r="A683" s="93">
        <v>675</v>
      </c>
      <c r="B683" s="84"/>
      <c r="C683" s="85"/>
      <c r="D683" s="91"/>
      <c r="E683" s="89"/>
      <c r="F683" s="88"/>
      <c r="G683" s="90"/>
      <c r="H683" s="91"/>
      <c r="I683" s="88"/>
      <c r="J683" s="92"/>
      <c r="K683" s="212"/>
      <c r="L683" s="308" t="str">
        <f>IF(K683&lt;&gt;"",INDEX(ฐาน!$J$4:$M$44,MATCH(INT(K683),ฐาน!$J$4:$J$44,0),2),"")</f>
        <v/>
      </c>
      <c r="M683" s="309" t="str">
        <f>IF(L683&lt;&gt;"",INDEX(ฐาน!$J$4:$M$45,MATCH(L683,ฐาน!$K$4:$K$45,0),4),"")</f>
        <v/>
      </c>
      <c r="N683" s="310" t="str">
        <f>IF(I683&lt;&gt;"",INDEX(ฐาน!$A$4:$F$9,MATCH(I683,ฐาน!$A$4:$A$9,0),IF(J683&gt;=INDEX(ฐาน!$A$4:$F$9,MATCH(I683,ฐาน!$A$4:$A$9,0),3),6,5)),"")</f>
        <v/>
      </c>
      <c r="O683" s="311" t="str">
        <f>IF(I683&lt;&gt;"",IF(J683&gt;=INDEX(ฐาน!$A$4:$G$9,MATCH(I683,ฐาน!$A$4:$A$9,0),4),INDEX(ฐาน!$A$4:$G$9,MATCH(I683,ฐาน!$A$4:$A$9,0),7),INDEX(ฐาน!$A$4:$G$9,MATCH(I683,ฐาน!$A$4:$A$9,0),4)),"")</f>
        <v/>
      </c>
      <c r="P683" s="312">
        <f>IF(M683&lt;&gt;ฐาน!$M$45,IF(L683&lt;&gt;"",($L683*$N683/100),0),0)</f>
        <v>0</v>
      </c>
      <c r="Q683" s="311">
        <f>IF(M683&lt;&gt;ฐาน!$M$45,IF(L683&lt;&gt;"",ROUNDUP(($L683*$N683/100),-1),0),0)</f>
        <v>0</v>
      </c>
      <c r="R683" s="311">
        <f t="shared" si="20"/>
        <v>0</v>
      </c>
      <c r="S683" s="313">
        <f t="shared" si="21"/>
        <v>0</v>
      </c>
      <c r="T683" s="314">
        <f>IF(M683&lt;&gt;ฐาน!$M$45,IF(S683&lt;&gt;"",S683+R683,0),0)</f>
        <v>0</v>
      </c>
      <c r="U683" s="311">
        <f>IF(M683&lt;&gt;ฐาน!$M$45,IF(S683=0,J683+T683,O683),J683)</f>
        <v>0</v>
      </c>
      <c r="V683" s="98"/>
    </row>
    <row r="684" spans="1:22" x14ac:dyDescent="0.35">
      <c r="A684" s="93">
        <v>676</v>
      </c>
      <c r="B684" s="84"/>
      <c r="C684" s="85"/>
      <c r="D684" s="91"/>
      <c r="E684" s="89"/>
      <c r="F684" s="88"/>
      <c r="G684" s="90"/>
      <c r="H684" s="91"/>
      <c r="I684" s="88"/>
      <c r="J684" s="92"/>
      <c r="K684" s="212"/>
      <c r="L684" s="308" t="str">
        <f>IF(K684&lt;&gt;"",INDEX(ฐาน!$J$4:$M$44,MATCH(INT(K684),ฐาน!$J$4:$J$44,0),2),"")</f>
        <v/>
      </c>
      <c r="M684" s="309" t="str">
        <f>IF(L684&lt;&gt;"",INDEX(ฐาน!$J$4:$M$45,MATCH(L684,ฐาน!$K$4:$K$45,0),4),"")</f>
        <v/>
      </c>
      <c r="N684" s="310" t="str">
        <f>IF(I684&lt;&gt;"",INDEX(ฐาน!$A$4:$F$9,MATCH(I684,ฐาน!$A$4:$A$9,0),IF(J684&gt;=INDEX(ฐาน!$A$4:$F$9,MATCH(I684,ฐาน!$A$4:$A$9,0),3),6,5)),"")</f>
        <v/>
      </c>
      <c r="O684" s="311" t="str">
        <f>IF(I684&lt;&gt;"",IF(J684&gt;=INDEX(ฐาน!$A$4:$G$9,MATCH(I684,ฐาน!$A$4:$A$9,0),4),INDEX(ฐาน!$A$4:$G$9,MATCH(I684,ฐาน!$A$4:$A$9,0),7),INDEX(ฐาน!$A$4:$G$9,MATCH(I684,ฐาน!$A$4:$A$9,0),4)),"")</f>
        <v/>
      </c>
      <c r="P684" s="312">
        <f>IF(M684&lt;&gt;ฐาน!$M$45,IF(L684&lt;&gt;"",($L684*$N684/100),0),0)</f>
        <v>0</v>
      </c>
      <c r="Q684" s="311">
        <f>IF(M684&lt;&gt;ฐาน!$M$45,IF(L684&lt;&gt;"",ROUNDUP(($L684*$N684/100),-1),0),0)</f>
        <v>0</v>
      </c>
      <c r="R684" s="311">
        <f t="shared" si="20"/>
        <v>0</v>
      </c>
      <c r="S684" s="313">
        <f t="shared" si="21"/>
        <v>0</v>
      </c>
      <c r="T684" s="314">
        <f>IF(M684&lt;&gt;ฐาน!$M$45,IF(S684&lt;&gt;"",S684+R684,0),0)</f>
        <v>0</v>
      </c>
      <c r="U684" s="311">
        <f>IF(M684&lt;&gt;ฐาน!$M$45,IF(S684=0,J684+T684,O684),J684)</f>
        <v>0</v>
      </c>
      <c r="V684" s="98"/>
    </row>
    <row r="685" spans="1:22" x14ac:dyDescent="0.35">
      <c r="A685" s="93">
        <v>677</v>
      </c>
      <c r="B685" s="84"/>
      <c r="C685" s="85"/>
      <c r="D685" s="91"/>
      <c r="E685" s="89"/>
      <c r="F685" s="88"/>
      <c r="G685" s="90"/>
      <c r="H685" s="91"/>
      <c r="I685" s="88"/>
      <c r="J685" s="92"/>
      <c r="K685" s="212"/>
      <c r="L685" s="308" t="str">
        <f>IF(K685&lt;&gt;"",INDEX(ฐาน!$J$4:$M$44,MATCH(INT(K685),ฐาน!$J$4:$J$44,0),2),"")</f>
        <v/>
      </c>
      <c r="M685" s="309" t="str">
        <f>IF(L685&lt;&gt;"",INDEX(ฐาน!$J$4:$M$45,MATCH(L685,ฐาน!$K$4:$K$45,0),4),"")</f>
        <v/>
      </c>
      <c r="N685" s="310" t="str">
        <f>IF(I685&lt;&gt;"",INDEX(ฐาน!$A$4:$F$9,MATCH(I685,ฐาน!$A$4:$A$9,0),IF(J685&gt;=INDEX(ฐาน!$A$4:$F$9,MATCH(I685,ฐาน!$A$4:$A$9,0),3),6,5)),"")</f>
        <v/>
      </c>
      <c r="O685" s="311" t="str">
        <f>IF(I685&lt;&gt;"",IF(J685&gt;=INDEX(ฐาน!$A$4:$G$9,MATCH(I685,ฐาน!$A$4:$A$9,0),4),INDEX(ฐาน!$A$4:$G$9,MATCH(I685,ฐาน!$A$4:$A$9,0),7),INDEX(ฐาน!$A$4:$G$9,MATCH(I685,ฐาน!$A$4:$A$9,0),4)),"")</f>
        <v/>
      </c>
      <c r="P685" s="312">
        <f>IF(M685&lt;&gt;ฐาน!$M$45,IF(L685&lt;&gt;"",($L685*$N685/100),0),0)</f>
        <v>0</v>
      </c>
      <c r="Q685" s="311">
        <f>IF(M685&lt;&gt;ฐาน!$M$45,IF(L685&lt;&gt;"",ROUNDUP(($L685*$N685/100),-1),0),0)</f>
        <v>0</v>
      </c>
      <c r="R685" s="311">
        <f t="shared" si="20"/>
        <v>0</v>
      </c>
      <c r="S685" s="313">
        <f t="shared" si="21"/>
        <v>0</v>
      </c>
      <c r="T685" s="314">
        <f>IF(M685&lt;&gt;ฐาน!$M$45,IF(S685&lt;&gt;"",S685+R685,0),0)</f>
        <v>0</v>
      </c>
      <c r="U685" s="311">
        <f>IF(M685&lt;&gt;ฐาน!$M$45,IF(S685=0,J685+T685,O685),J685)</f>
        <v>0</v>
      </c>
      <c r="V685" s="98"/>
    </row>
    <row r="686" spans="1:22" x14ac:dyDescent="0.35">
      <c r="A686" s="93">
        <v>678</v>
      </c>
      <c r="B686" s="84"/>
      <c r="C686" s="85"/>
      <c r="D686" s="91"/>
      <c r="E686" s="89"/>
      <c r="F686" s="88"/>
      <c r="G686" s="91"/>
      <c r="H686" s="91"/>
      <c r="I686" s="88"/>
      <c r="J686" s="92"/>
      <c r="K686" s="212"/>
      <c r="L686" s="308" t="str">
        <f>IF(K686&lt;&gt;"",INDEX(ฐาน!$J$4:$M$44,MATCH(INT(K686),ฐาน!$J$4:$J$44,0),2),"")</f>
        <v/>
      </c>
      <c r="M686" s="309" t="str">
        <f>IF(L686&lt;&gt;"",INDEX(ฐาน!$J$4:$M$45,MATCH(L686,ฐาน!$K$4:$K$45,0),4),"")</f>
        <v/>
      </c>
      <c r="N686" s="310" t="str">
        <f>IF(I686&lt;&gt;"",INDEX(ฐาน!$A$4:$F$9,MATCH(I686,ฐาน!$A$4:$A$9,0),IF(J686&gt;=INDEX(ฐาน!$A$4:$F$9,MATCH(I686,ฐาน!$A$4:$A$9,0),3),6,5)),"")</f>
        <v/>
      </c>
      <c r="O686" s="311" t="str">
        <f>IF(I686&lt;&gt;"",IF(J686&gt;=INDEX(ฐาน!$A$4:$G$9,MATCH(I686,ฐาน!$A$4:$A$9,0),4),INDEX(ฐาน!$A$4:$G$9,MATCH(I686,ฐาน!$A$4:$A$9,0),7),INDEX(ฐาน!$A$4:$G$9,MATCH(I686,ฐาน!$A$4:$A$9,0),4)),"")</f>
        <v/>
      </c>
      <c r="P686" s="312">
        <f>IF(M686&lt;&gt;ฐาน!$M$45,IF(L686&lt;&gt;"",($L686*$N686/100),0),0)</f>
        <v>0</v>
      </c>
      <c r="Q686" s="311">
        <f>IF(M686&lt;&gt;ฐาน!$M$45,IF(L686&lt;&gt;"",ROUNDUP(($L686*$N686/100),-1),0),0)</f>
        <v>0</v>
      </c>
      <c r="R686" s="311">
        <f t="shared" si="20"/>
        <v>0</v>
      </c>
      <c r="S686" s="313">
        <f t="shared" si="21"/>
        <v>0</v>
      </c>
      <c r="T686" s="314">
        <f>IF(M686&lt;&gt;ฐาน!$M$45,IF(S686&lt;&gt;"",S686+R686,0),0)</f>
        <v>0</v>
      </c>
      <c r="U686" s="311">
        <f>IF(M686&lt;&gt;ฐาน!$M$45,IF(S686=0,J686+T686,O686),J686)</f>
        <v>0</v>
      </c>
      <c r="V686" s="98"/>
    </row>
    <row r="687" spans="1:22" x14ac:dyDescent="0.35">
      <c r="A687" s="93">
        <v>679</v>
      </c>
      <c r="B687" s="84"/>
      <c r="C687" s="85"/>
      <c r="D687" s="91"/>
      <c r="E687" s="89"/>
      <c r="F687" s="88"/>
      <c r="G687" s="90"/>
      <c r="H687" s="91"/>
      <c r="I687" s="88"/>
      <c r="J687" s="92"/>
      <c r="K687" s="212"/>
      <c r="L687" s="308" t="str">
        <f>IF(K687&lt;&gt;"",INDEX(ฐาน!$J$4:$M$44,MATCH(INT(K687),ฐาน!$J$4:$J$44,0),2),"")</f>
        <v/>
      </c>
      <c r="M687" s="309" t="str">
        <f>IF(L687&lt;&gt;"",INDEX(ฐาน!$J$4:$M$45,MATCH(L687,ฐาน!$K$4:$K$45,0),4),"")</f>
        <v/>
      </c>
      <c r="N687" s="310" t="str">
        <f>IF(I687&lt;&gt;"",INDEX(ฐาน!$A$4:$F$9,MATCH(I687,ฐาน!$A$4:$A$9,0),IF(J687&gt;=INDEX(ฐาน!$A$4:$F$9,MATCH(I687,ฐาน!$A$4:$A$9,0),3),6,5)),"")</f>
        <v/>
      </c>
      <c r="O687" s="311" t="str">
        <f>IF(I687&lt;&gt;"",IF(J687&gt;=INDEX(ฐาน!$A$4:$G$9,MATCH(I687,ฐาน!$A$4:$A$9,0),4),INDEX(ฐาน!$A$4:$G$9,MATCH(I687,ฐาน!$A$4:$A$9,0),7),INDEX(ฐาน!$A$4:$G$9,MATCH(I687,ฐาน!$A$4:$A$9,0),4)),"")</f>
        <v/>
      </c>
      <c r="P687" s="312">
        <f>IF(M687&lt;&gt;ฐาน!$M$45,IF(L687&lt;&gt;"",($L687*$N687/100),0),0)</f>
        <v>0</v>
      </c>
      <c r="Q687" s="311">
        <f>IF(M687&lt;&gt;ฐาน!$M$45,IF(L687&lt;&gt;"",ROUNDUP(($L687*$N687/100),-1),0),0)</f>
        <v>0</v>
      </c>
      <c r="R687" s="311">
        <f t="shared" si="20"/>
        <v>0</v>
      </c>
      <c r="S687" s="313">
        <f t="shared" si="21"/>
        <v>0</v>
      </c>
      <c r="T687" s="314">
        <f>IF(M687&lt;&gt;ฐาน!$M$45,IF(S687&lt;&gt;"",S687+R687,0),0)</f>
        <v>0</v>
      </c>
      <c r="U687" s="311">
        <f>IF(M687&lt;&gt;ฐาน!$M$45,IF(S687=0,J687+T687,O687),J687)</f>
        <v>0</v>
      </c>
      <c r="V687" s="98"/>
    </row>
    <row r="688" spans="1:22" x14ac:dyDescent="0.35">
      <c r="A688" s="93">
        <v>680</v>
      </c>
      <c r="B688" s="97"/>
      <c r="C688" s="85"/>
      <c r="D688" s="91"/>
      <c r="E688" s="89"/>
      <c r="F688" s="88"/>
      <c r="G688" s="90"/>
      <c r="H688" s="91"/>
      <c r="I688" s="88"/>
      <c r="J688" s="92"/>
      <c r="K688" s="212"/>
      <c r="L688" s="308" t="str">
        <f>IF(K688&lt;&gt;"",INDEX(ฐาน!$J$4:$M$44,MATCH(INT(K688),ฐาน!$J$4:$J$44,0),2),"")</f>
        <v/>
      </c>
      <c r="M688" s="309" t="str">
        <f>IF(L688&lt;&gt;"",INDEX(ฐาน!$J$4:$M$45,MATCH(L688,ฐาน!$K$4:$K$45,0),4),"")</f>
        <v/>
      </c>
      <c r="N688" s="310" t="str">
        <f>IF(I688&lt;&gt;"",INDEX(ฐาน!$A$4:$F$9,MATCH(I688,ฐาน!$A$4:$A$9,0),IF(J688&gt;=INDEX(ฐาน!$A$4:$F$9,MATCH(I688,ฐาน!$A$4:$A$9,0),3),6,5)),"")</f>
        <v/>
      </c>
      <c r="O688" s="311" t="str">
        <f>IF(I688&lt;&gt;"",IF(J688&gt;=INDEX(ฐาน!$A$4:$G$9,MATCH(I688,ฐาน!$A$4:$A$9,0),4),INDEX(ฐาน!$A$4:$G$9,MATCH(I688,ฐาน!$A$4:$A$9,0),7),INDEX(ฐาน!$A$4:$G$9,MATCH(I688,ฐาน!$A$4:$A$9,0),4)),"")</f>
        <v/>
      </c>
      <c r="P688" s="312">
        <f>IF(M688&lt;&gt;ฐาน!$M$45,IF(L688&lt;&gt;"",($L688*$N688/100),0),0)</f>
        <v>0</v>
      </c>
      <c r="Q688" s="311">
        <f>IF(M688&lt;&gt;ฐาน!$M$45,IF(L688&lt;&gt;"",ROUNDUP(($L688*$N688/100),-1),0),0)</f>
        <v>0</v>
      </c>
      <c r="R688" s="311">
        <f t="shared" si="20"/>
        <v>0</v>
      </c>
      <c r="S688" s="313">
        <f t="shared" si="21"/>
        <v>0</v>
      </c>
      <c r="T688" s="314">
        <f>IF(M688&lt;&gt;ฐาน!$M$45,IF(S688&lt;&gt;"",S688+R688,0),0)</f>
        <v>0</v>
      </c>
      <c r="U688" s="311">
        <f>IF(M688&lt;&gt;ฐาน!$M$45,IF(S688=0,J688+T688,O688),J688)</f>
        <v>0</v>
      </c>
      <c r="V688" s="98"/>
    </row>
    <row r="689" spans="1:22" x14ac:dyDescent="0.35">
      <c r="A689" s="93">
        <v>681</v>
      </c>
      <c r="B689" s="97"/>
      <c r="C689" s="98"/>
      <c r="D689" s="91"/>
      <c r="E689" s="89"/>
      <c r="F689" s="88"/>
      <c r="G689" s="95"/>
      <c r="H689" s="91"/>
      <c r="I689" s="88"/>
      <c r="J689" s="92"/>
      <c r="K689" s="212"/>
      <c r="L689" s="308" t="str">
        <f>IF(K689&lt;&gt;"",INDEX(ฐาน!$J$4:$M$44,MATCH(INT(K689),ฐาน!$J$4:$J$44,0),2),"")</f>
        <v/>
      </c>
      <c r="M689" s="309" t="str">
        <f>IF(L689&lt;&gt;"",INDEX(ฐาน!$J$4:$M$45,MATCH(L689,ฐาน!$K$4:$K$45,0),4),"")</f>
        <v/>
      </c>
      <c r="N689" s="310" t="str">
        <f>IF(I689&lt;&gt;"",INDEX(ฐาน!$A$4:$F$9,MATCH(I689,ฐาน!$A$4:$A$9,0),IF(J689&gt;=INDEX(ฐาน!$A$4:$F$9,MATCH(I689,ฐาน!$A$4:$A$9,0),3),6,5)),"")</f>
        <v/>
      </c>
      <c r="O689" s="311" t="str">
        <f>IF(I689&lt;&gt;"",IF(J689&gt;=INDEX(ฐาน!$A$4:$G$9,MATCH(I689,ฐาน!$A$4:$A$9,0),4),INDEX(ฐาน!$A$4:$G$9,MATCH(I689,ฐาน!$A$4:$A$9,0),7),INDEX(ฐาน!$A$4:$G$9,MATCH(I689,ฐาน!$A$4:$A$9,0),4)),"")</f>
        <v/>
      </c>
      <c r="P689" s="312">
        <f>IF(M689&lt;&gt;ฐาน!$M$45,IF(L689&lt;&gt;"",($L689*$N689/100),0),0)</f>
        <v>0</v>
      </c>
      <c r="Q689" s="311">
        <f>IF(M689&lt;&gt;ฐาน!$M$45,IF(L689&lt;&gt;"",ROUNDUP(($L689*$N689/100),-1),0),0)</f>
        <v>0</v>
      </c>
      <c r="R689" s="311">
        <f t="shared" si="20"/>
        <v>0</v>
      </c>
      <c r="S689" s="313">
        <f t="shared" si="21"/>
        <v>0</v>
      </c>
      <c r="T689" s="314">
        <f>IF(M689&lt;&gt;ฐาน!$M$45,IF(S689&lt;&gt;"",S689+R689,0),0)</f>
        <v>0</v>
      </c>
      <c r="U689" s="311">
        <f>IF(M689&lt;&gt;ฐาน!$M$45,IF(S689=0,J689+T689,O689),J689)</f>
        <v>0</v>
      </c>
      <c r="V689" s="98"/>
    </row>
    <row r="690" spans="1:22" x14ac:dyDescent="0.35">
      <c r="A690" s="93">
        <v>682</v>
      </c>
      <c r="B690" s="97"/>
      <c r="C690" s="98"/>
      <c r="D690" s="91"/>
      <c r="E690" s="89"/>
      <c r="F690" s="88"/>
      <c r="G690" s="95"/>
      <c r="H690" s="91"/>
      <c r="I690" s="88"/>
      <c r="J690" s="92"/>
      <c r="K690" s="212"/>
      <c r="L690" s="308" t="str">
        <f>IF(K690&lt;&gt;"",INDEX(ฐาน!$J$4:$M$44,MATCH(INT(K690),ฐาน!$J$4:$J$44,0),2),"")</f>
        <v/>
      </c>
      <c r="M690" s="309" t="str">
        <f>IF(L690&lt;&gt;"",INDEX(ฐาน!$J$4:$M$45,MATCH(L690,ฐาน!$K$4:$K$45,0),4),"")</f>
        <v/>
      </c>
      <c r="N690" s="310" t="str">
        <f>IF(I690&lt;&gt;"",INDEX(ฐาน!$A$4:$F$9,MATCH(I690,ฐาน!$A$4:$A$9,0),IF(J690&gt;=INDEX(ฐาน!$A$4:$F$9,MATCH(I690,ฐาน!$A$4:$A$9,0),3),6,5)),"")</f>
        <v/>
      </c>
      <c r="O690" s="311" t="str">
        <f>IF(I690&lt;&gt;"",IF(J690&gt;=INDEX(ฐาน!$A$4:$G$9,MATCH(I690,ฐาน!$A$4:$A$9,0),4),INDEX(ฐาน!$A$4:$G$9,MATCH(I690,ฐาน!$A$4:$A$9,0),7),INDEX(ฐาน!$A$4:$G$9,MATCH(I690,ฐาน!$A$4:$A$9,0),4)),"")</f>
        <v/>
      </c>
      <c r="P690" s="312">
        <f>IF(M690&lt;&gt;ฐาน!$M$45,IF(L690&lt;&gt;"",($L690*$N690/100),0),0)</f>
        <v>0</v>
      </c>
      <c r="Q690" s="311">
        <f>IF(M690&lt;&gt;ฐาน!$M$45,IF(L690&lt;&gt;"",ROUNDUP(($L690*$N690/100),-1),0),0)</f>
        <v>0</v>
      </c>
      <c r="R690" s="311">
        <f t="shared" si="20"/>
        <v>0</v>
      </c>
      <c r="S690" s="313">
        <f t="shared" si="21"/>
        <v>0</v>
      </c>
      <c r="T690" s="314">
        <f>IF(M690&lt;&gt;ฐาน!$M$45,IF(S690&lt;&gt;"",S690+R690,0),0)</f>
        <v>0</v>
      </c>
      <c r="U690" s="311">
        <f>IF(M690&lt;&gt;ฐาน!$M$45,IF(S690=0,J690+T690,O690),J690)</f>
        <v>0</v>
      </c>
      <c r="V690" s="98"/>
    </row>
    <row r="691" spans="1:22" x14ac:dyDescent="0.35">
      <c r="A691" s="93">
        <v>683</v>
      </c>
      <c r="B691" s="97"/>
      <c r="C691" s="98"/>
      <c r="D691" s="91"/>
      <c r="E691" s="89"/>
      <c r="F691" s="88"/>
      <c r="G691" s="95"/>
      <c r="H691" s="91"/>
      <c r="I691" s="88"/>
      <c r="J691" s="92"/>
      <c r="K691" s="212"/>
      <c r="L691" s="308" t="str">
        <f>IF(K691&lt;&gt;"",INDEX(ฐาน!$J$4:$M$44,MATCH(INT(K691),ฐาน!$J$4:$J$44,0),2),"")</f>
        <v/>
      </c>
      <c r="M691" s="309" t="str">
        <f>IF(L691&lt;&gt;"",INDEX(ฐาน!$J$4:$M$45,MATCH(L691,ฐาน!$K$4:$K$45,0),4),"")</f>
        <v/>
      </c>
      <c r="N691" s="310" t="str">
        <f>IF(I691&lt;&gt;"",INDEX(ฐาน!$A$4:$F$9,MATCH(I691,ฐาน!$A$4:$A$9,0),IF(J691&gt;=INDEX(ฐาน!$A$4:$F$9,MATCH(I691,ฐาน!$A$4:$A$9,0),3),6,5)),"")</f>
        <v/>
      </c>
      <c r="O691" s="311" t="str">
        <f>IF(I691&lt;&gt;"",IF(J691&gt;=INDEX(ฐาน!$A$4:$G$9,MATCH(I691,ฐาน!$A$4:$A$9,0),4),INDEX(ฐาน!$A$4:$G$9,MATCH(I691,ฐาน!$A$4:$A$9,0),7),INDEX(ฐาน!$A$4:$G$9,MATCH(I691,ฐาน!$A$4:$A$9,0),4)),"")</f>
        <v/>
      </c>
      <c r="P691" s="312">
        <f>IF(M691&lt;&gt;ฐาน!$M$45,IF(L691&lt;&gt;"",($L691*$N691/100),0),0)</f>
        <v>0</v>
      </c>
      <c r="Q691" s="311">
        <f>IF(M691&lt;&gt;ฐาน!$M$45,IF(L691&lt;&gt;"",ROUNDUP(($L691*$N691/100),-1),0),0)</f>
        <v>0</v>
      </c>
      <c r="R691" s="311">
        <f t="shared" si="20"/>
        <v>0</v>
      </c>
      <c r="S691" s="313">
        <f t="shared" si="21"/>
        <v>0</v>
      </c>
      <c r="T691" s="314">
        <f>IF(M691&lt;&gt;ฐาน!$M$45,IF(S691&lt;&gt;"",S691+R691,0),0)</f>
        <v>0</v>
      </c>
      <c r="U691" s="311">
        <f>IF(M691&lt;&gt;ฐาน!$M$45,IF(S691=0,J691+T691,O691),J691)</f>
        <v>0</v>
      </c>
      <c r="V691" s="98"/>
    </row>
    <row r="692" spans="1:22" x14ac:dyDescent="0.35">
      <c r="A692" s="93">
        <v>684</v>
      </c>
      <c r="B692" s="97"/>
      <c r="C692" s="98"/>
      <c r="D692" s="91"/>
      <c r="E692" s="89"/>
      <c r="F692" s="88"/>
      <c r="G692" s="95"/>
      <c r="H692" s="91"/>
      <c r="I692" s="88"/>
      <c r="J692" s="92"/>
      <c r="K692" s="212"/>
      <c r="L692" s="308" t="str">
        <f>IF(K692&lt;&gt;"",INDEX(ฐาน!$J$4:$M$44,MATCH(INT(K692),ฐาน!$J$4:$J$44,0),2),"")</f>
        <v/>
      </c>
      <c r="M692" s="309" t="str">
        <f>IF(L692&lt;&gt;"",INDEX(ฐาน!$J$4:$M$45,MATCH(L692,ฐาน!$K$4:$K$45,0),4),"")</f>
        <v/>
      </c>
      <c r="N692" s="310" t="str">
        <f>IF(I692&lt;&gt;"",INDEX(ฐาน!$A$4:$F$9,MATCH(I692,ฐาน!$A$4:$A$9,0),IF(J692&gt;=INDEX(ฐาน!$A$4:$F$9,MATCH(I692,ฐาน!$A$4:$A$9,0),3),6,5)),"")</f>
        <v/>
      </c>
      <c r="O692" s="311" t="str">
        <f>IF(I692&lt;&gt;"",IF(J692&gt;=INDEX(ฐาน!$A$4:$G$9,MATCH(I692,ฐาน!$A$4:$A$9,0),4),INDEX(ฐาน!$A$4:$G$9,MATCH(I692,ฐาน!$A$4:$A$9,0),7),INDEX(ฐาน!$A$4:$G$9,MATCH(I692,ฐาน!$A$4:$A$9,0),4)),"")</f>
        <v/>
      </c>
      <c r="P692" s="312">
        <f>IF(M692&lt;&gt;ฐาน!$M$45,IF(L692&lt;&gt;"",($L692*$N692/100),0),0)</f>
        <v>0</v>
      </c>
      <c r="Q692" s="311">
        <f>IF(M692&lt;&gt;ฐาน!$M$45,IF(L692&lt;&gt;"",ROUNDUP(($L692*$N692/100),-1),0),0)</f>
        <v>0</v>
      </c>
      <c r="R692" s="311">
        <f t="shared" si="20"/>
        <v>0</v>
      </c>
      <c r="S692" s="313">
        <f t="shared" si="21"/>
        <v>0</v>
      </c>
      <c r="T692" s="314">
        <f>IF(M692&lt;&gt;ฐาน!$M$45,IF(S692&lt;&gt;"",S692+R692,0),0)</f>
        <v>0</v>
      </c>
      <c r="U692" s="311">
        <f>IF(M692&lt;&gt;ฐาน!$M$45,IF(S692=0,J692+T692,O692),J692)</f>
        <v>0</v>
      </c>
      <c r="V692" s="98"/>
    </row>
    <row r="693" spans="1:22" x14ac:dyDescent="0.35">
      <c r="A693" s="93">
        <v>685</v>
      </c>
      <c r="B693" s="97"/>
      <c r="C693" s="98"/>
      <c r="D693" s="91"/>
      <c r="E693" s="89"/>
      <c r="F693" s="88"/>
      <c r="G693" s="95"/>
      <c r="H693" s="91"/>
      <c r="I693" s="99"/>
      <c r="J693" s="92"/>
      <c r="K693" s="212"/>
      <c r="L693" s="308" t="str">
        <f>IF(K693&lt;&gt;"",INDEX(ฐาน!$J$4:$M$44,MATCH(INT(K693),ฐาน!$J$4:$J$44,0),2),"")</f>
        <v/>
      </c>
      <c r="M693" s="309" t="str">
        <f>IF(L693&lt;&gt;"",INDEX(ฐาน!$J$4:$M$45,MATCH(L693,ฐาน!$K$4:$K$45,0),4),"")</f>
        <v/>
      </c>
      <c r="N693" s="310" t="str">
        <f>IF(I693&lt;&gt;"",INDEX(ฐาน!$A$4:$F$9,MATCH(I693,ฐาน!$A$4:$A$9,0),IF(J693&gt;=INDEX(ฐาน!$A$4:$F$9,MATCH(I693,ฐาน!$A$4:$A$9,0),3),6,5)),"")</f>
        <v/>
      </c>
      <c r="O693" s="311" t="str">
        <f>IF(I693&lt;&gt;"",IF(J693&gt;=INDEX(ฐาน!$A$4:$G$9,MATCH(I693,ฐาน!$A$4:$A$9,0),4),INDEX(ฐาน!$A$4:$G$9,MATCH(I693,ฐาน!$A$4:$A$9,0),7),INDEX(ฐาน!$A$4:$G$9,MATCH(I693,ฐาน!$A$4:$A$9,0),4)),"")</f>
        <v/>
      </c>
      <c r="P693" s="312">
        <f>IF(M693&lt;&gt;ฐาน!$M$45,IF(L693&lt;&gt;"",($L693*$N693/100),0),0)</f>
        <v>0</v>
      </c>
      <c r="Q693" s="311">
        <f>IF(M693&lt;&gt;ฐาน!$M$45,IF(L693&lt;&gt;"",ROUNDUP(($L693*$N693/100),-1),0),0)</f>
        <v>0</v>
      </c>
      <c r="R693" s="311">
        <f t="shared" si="20"/>
        <v>0</v>
      </c>
      <c r="S693" s="313">
        <f t="shared" si="21"/>
        <v>0</v>
      </c>
      <c r="T693" s="314">
        <f>IF(M693&lt;&gt;ฐาน!$M$45,IF(S693&lt;&gt;"",S693+R693,0),0)</f>
        <v>0</v>
      </c>
      <c r="U693" s="311">
        <f>IF(M693&lt;&gt;ฐาน!$M$45,IF(S693=0,J693+T693,O693),J693)</f>
        <v>0</v>
      </c>
      <c r="V693" s="98"/>
    </row>
    <row r="694" spans="1:22" x14ac:dyDescent="0.35">
      <c r="A694" s="93">
        <v>686</v>
      </c>
      <c r="B694" s="97"/>
      <c r="C694" s="98"/>
      <c r="D694" s="91"/>
      <c r="E694" s="89"/>
      <c r="F694" s="88"/>
      <c r="G694" s="95"/>
      <c r="H694" s="91"/>
      <c r="I694" s="99"/>
      <c r="J694" s="92"/>
      <c r="K694" s="212"/>
      <c r="L694" s="308" t="str">
        <f>IF(K694&lt;&gt;"",INDEX(ฐาน!$J$4:$M$44,MATCH(INT(K694),ฐาน!$J$4:$J$44,0),2),"")</f>
        <v/>
      </c>
      <c r="M694" s="309" t="str">
        <f>IF(L694&lt;&gt;"",INDEX(ฐาน!$J$4:$M$45,MATCH(L694,ฐาน!$K$4:$K$45,0),4),"")</f>
        <v/>
      </c>
      <c r="N694" s="310" t="str">
        <f>IF(I694&lt;&gt;"",INDEX(ฐาน!$A$4:$F$9,MATCH(I694,ฐาน!$A$4:$A$9,0),IF(J694&gt;=INDEX(ฐาน!$A$4:$F$9,MATCH(I694,ฐาน!$A$4:$A$9,0),3),6,5)),"")</f>
        <v/>
      </c>
      <c r="O694" s="311" t="str">
        <f>IF(I694&lt;&gt;"",IF(J694&gt;=INDEX(ฐาน!$A$4:$G$9,MATCH(I694,ฐาน!$A$4:$A$9,0),4),INDEX(ฐาน!$A$4:$G$9,MATCH(I694,ฐาน!$A$4:$A$9,0),7),INDEX(ฐาน!$A$4:$G$9,MATCH(I694,ฐาน!$A$4:$A$9,0),4)),"")</f>
        <v/>
      </c>
      <c r="P694" s="312">
        <f>IF(M694&lt;&gt;ฐาน!$M$45,IF(L694&lt;&gt;"",($L694*$N694/100),0),0)</f>
        <v>0</v>
      </c>
      <c r="Q694" s="311">
        <f>IF(M694&lt;&gt;ฐาน!$M$45,IF(L694&lt;&gt;"",ROUNDUP(($L694*$N694/100),-1),0),0)</f>
        <v>0</v>
      </c>
      <c r="R694" s="311">
        <f t="shared" si="20"/>
        <v>0</v>
      </c>
      <c r="S694" s="313">
        <f t="shared" si="21"/>
        <v>0</v>
      </c>
      <c r="T694" s="314">
        <f>IF(M694&lt;&gt;ฐาน!$M$45,IF(S694&lt;&gt;"",S694+R694,0),0)</f>
        <v>0</v>
      </c>
      <c r="U694" s="311">
        <f>IF(M694&lt;&gt;ฐาน!$M$45,IF(S694=0,J694+T694,O694),J694)</f>
        <v>0</v>
      </c>
      <c r="V694" s="98"/>
    </row>
    <row r="695" spans="1:22" x14ac:dyDescent="0.35">
      <c r="A695" s="93">
        <v>687</v>
      </c>
      <c r="B695" s="97"/>
      <c r="C695" s="98"/>
      <c r="D695" s="91"/>
      <c r="E695" s="89"/>
      <c r="F695" s="88"/>
      <c r="G695" s="95"/>
      <c r="H695" s="91"/>
      <c r="I695" s="99"/>
      <c r="J695" s="92"/>
      <c r="K695" s="212"/>
      <c r="L695" s="308" t="str">
        <f>IF(K695&lt;&gt;"",INDEX(ฐาน!$J$4:$M$44,MATCH(INT(K695),ฐาน!$J$4:$J$44,0),2),"")</f>
        <v/>
      </c>
      <c r="M695" s="309" t="str">
        <f>IF(L695&lt;&gt;"",INDEX(ฐาน!$J$4:$M$45,MATCH(L695,ฐาน!$K$4:$K$45,0),4),"")</f>
        <v/>
      </c>
      <c r="N695" s="310" t="str">
        <f>IF(I695&lt;&gt;"",INDEX(ฐาน!$A$4:$F$9,MATCH(I695,ฐาน!$A$4:$A$9,0),IF(J695&gt;=INDEX(ฐาน!$A$4:$F$9,MATCH(I695,ฐาน!$A$4:$A$9,0),3),6,5)),"")</f>
        <v/>
      </c>
      <c r="O695" s="311" t="str">
        <f>IF(I695&lt;&gt;"",IF(J695&gt;=INDEX(ฐาน!$A$4:$G$9,MATCH(I695,ฐาน!$A$4:$A$9,0),4),INDEX(ฐาน!$A$4:$G$9,MATCH(I695,ฐาน!$A$4:$A$9,0),7),INDEX(ฐาน!$A$4:$G$9,MATCH(I695,ฐาน!$A$4:$A$9,0),4)),"")</f>
        <v/>
      </c>
      <c r="P695" s="312">
        <f>IF(M695&lt;&gt;ฐาน!$M$45,IF(L695&lt;&gt;"",($L695*$N695/100),0),0)</f>
        <v>0</v>
      </c>
      <c r="Q695" s="311">
        <f>IF(M695&lt;&gt;ฐาน!$M$45,IF(L695&lt;&gt;"",ROUNDUP(($L695*$N695/100),-1),0),0)</f>
        <v>0</v>
      </c>
      <c r="R695" s="311">
        <f t="shared" si="20"/>
        <v>0</v>
      </c>
      <c r="S695" s="313">
        <f t="shared" si="21"/>
        <v>0</v>
      </c>
      <c r="T695" s="314">
        <f>IF(M695&lt;&gt;ฐาน!$M$45,IF(S695&lt;&gt;"",S695+R695,0),0)</f>
        <v>0</v>
      </c>
      <c r="U695" s="311">
        <f>IF(M695&lt;&gt;ฐาน!$M$45,IF(S695=0,J695+T695,O695),J695)</f>
        <v>0</v>
      </c>
      <c r="V695" s="98"/>
    </row>
    <row r="696" spans="1:22" x14ac:dyDescent="0.35">
      <c r="A696" s="93">
        <v>688</v>
      </c>
      <c r="B696" s="172"/>
      <c r="C696" s="85"/>
      <c r="D696" s="91"/>
      <c r="E696" s="89"/>
      <c r="F696" s="88"/>
      <c r="G696" s="91"/>
      <c r="H696" s="91"/>
      <c r="I696" s="88"/>
      <c r="J696" s="94"/>
      <c r="K696" s="212"/>
      <c r="L696" s="308" t="str">
        <f>IF(K696&lt;&gt;"",INDEX(ฐาน!$J$4:$M$44,MATCH(INT(K696),ฐาน!$J$4:$J$44,0),2),"")</f>
        <v/>
      </c>
      <c r="M696" s="309" t="str">
        <f>IF(L696&lt;&gt;"",INDEX(ฐาน!$J$4:$M$45,MATCH(L696,ฐาน!$K$4:$K$45,0),4),"")</f>
        <v/>
      </c>
      <c r="N696" s="310" t="str">
        <f>IF(I696&lt;&gt;"",INDEX(ฐาน!$A$4:$F$9,MATCH(I696,ฐาน!$A$4:$A$9,0),IF(J696&gt;=INDEX(ฐาน!$A$4:$F$9,MATCH(I696,ฐาน!$A$4:$A$9,0),3),6,5)),"")</f>
        <v/>
      </c>
      <c r="O696" s="311" t="str">
        <f>IF(I696&lt;&gt;"",IF(J696&gt;=INDEX(ฐาน!$A$4:$G$9,MATCH(I696,ฐาน!$A$4:$A$9,0),4),INDEX(ฐาน!$A$4:$G$9,MATCH(I696,ฐาน!$A$4:$A$9,0),7),INDEX(ฐาน!$A$4:$G$9,MATCH(I696,ฐาน!$A$4:$A$9,0),4)),"")</f>
        <v/>
      </c>
      <c r="P696" s="312">
        <f>IF(M696&lt;&gt;ฐาน!$M$45,IF(L696&lt;&gt;"",($L696*$N696/100),0),0)</f>
        <v>0</v>
      </c>
      <c r="Q696" s="311">
        <f>IF(M696&lt;&gt;ฐาน!$M$45,IF(L696&lt;&gt;"",ROUNDUP(($L696*$N696/100),-1),0),0)</f>
        <v>0</v>
      </c>
      <c r="R696" s="311">
        <f t="shared" si="20"/>
        <v>0</v>
      </c>
      <c r="S696" s="313">
        <f t="shared" si="21"/>
        <v>0</v>
      </c>
      <c r="T696" s="314">
        <f>IF(M696&lt;&gt;ฐาน!$M$45,IF(S696&lt;&gt;"",S696+R696,0),0)</f>
        <v>0</v>
      </c>
      <c r="U696" s="311">
        <f>IF(M696&lt;&gt;ฐาน!$M$45,IF(S696=0,J696+T696,O696),J696)</f>
        <v>0</v>
      </c>
      <c r="V696" s="98"/>
    </row>
    <row r="697" spans="1:22" x14ac:dyDescent="0.35">
      <c r="A697" s="93">
        <v>689</v>
      </c>
      <c r="B697" s="84"/>
      <c r="C697" s="96"/>
      <c r="D697" s="91"/>
      <c r="E697" s="89"/>
      <c r="F697" s="88"/>
      <c r="G697" s="91"/>
      <c r="H697" s="91"/>
      <c r="I697" s="88"/>
      <c r="J697" s="92"/>
      <c r="K697" s="212"/>
      <c r="L697" s="308" t="str">
        <f>IF(K697&lt;&gt;"",INDEX(ฐาน!$J$4:$M$44,MATCH(INT(K697),ฐาน!$J$4:$J$44,0),2),"")</f>
        <v/>
      </c>
      <c r="M697" s="309" t="str">
        <f>IF(L697&lt;&gt;"",INDEX(ฐาน!$J$4:$M$45,MATCH(L697,ฐาน!$K$4:$K$45,0),4),"")</f>
        <v/>
      </c>
      <c r="N697" s="310" t="str">
        <f>IF(I697&lt;&gt;"",INDEX(ฐาน!$A$4:$F$9,MATCH(I697,ฐาน!$A$4:$A$9,0),IF(J697&gt;=INDEX(ฐาน!$A$4:$F$9,MATCH(I697,ฐาน!$A$4:$A$9,0),3),6,5)),"")</f>
        <v/>
      </c>
      <c r="O697" s="311" t="str">
        <f>IF(I697&lt;&gt;"",IF(J697&gt;=INDEX(ฐาน!$A$4:$G$9,MATCH(I697,ฐาน!$A$4:$A$9,0),4),INDEX(ฐาน!$A$4:$G$9,MATCH(I697,ฐาน!$A$4:$A$9,0),7),INDEX(ฐาน!$A$4:$G$9,MATCH(I697,ฐาน!$A$4:$A$9,0),4)),"")</f>
        <v/>
      </c>
      <c r="P697" s="312">
        <f>IF(M697&lt;&gt;ฐาน!$M$45,IF(L697&lt;&gt;"",($L697*$N697/100),0),0)</f>
        <v>0</v>
      </c>
      <c r="Q697" s="311">
        <f>IF(M697&lt;&gt;ฐาน!$M$45,IF(L697&lt;&gt;"",ROUNDUP(($L697*$N697/100),-1),0),0)</f>
        <v>0</v>
      </c>
      <c r="R697" s="311">
        <f t="shared" si="20"/>
        <v>0</v>
      </c>
      <c r="S697" s="313">
        <f t="shared" si="21"/>
        <v>0</v>
      </c>
      <c r="T697" s="314">
        <f>IF(M697&lt;&gt;ฐาน!$M$45,IF(S697&lt;&gt;"",S697+R697,0),0)</f>
        <v>0</v>
      </c>
      <c r="U697" s="311">
        <f>IF(M697&lt;&gt;ฐาน!$M$45,IF(S697=0,J697+T697,O697),J697)</f>
        <v>0</v>
      </c>
      <c r="V697" s="98"/>
    </row>
    <row r="698" spans="1:22" x14ac:dyDescent="0.35">
      <c r="A698" s="93">
        <v>690</v>
      </c>
      <c r="B698" s="84"/>
      <c r="C698" s="85"/>
      <c r="D698" s="91"/>
      <c r="E698" s="89"/>
      <c r="F698" s="88"/>
      <c r="G698" s="91"/>
      <c r="H698" s="91"/>
      <c r="I698" s="88"/>
      <c r="J698" s="92"/>
      <c r="K698" s="212"/>
      <c r="L698" s="308" t="str">
        <f>IF(K698&lt;&gt;"",INDEX(ฐาน!$J$4:$M$44,MATCH(INT(K698),ฐาน!$J$4:$J$44,0),2),"")</f>
        <v/>
      </c>
      <c r="M698" s="309" t="str">
        <f>IF(L698&lt;&gt;"",INDEX(ฐาน!$J$4:$M$45,MATCH(L698,ฐาน!$K$4:$K$45,0),4),"")</f>
        <v/>
      </c>
      <c r="N698" s="310" t="str">
        <f>IF(I698&lt;&gt;"",INDEX(ฐาน!$A$4:$F$9,MATCH(I698,ฐาน!$A$4:$A$9,0),IF(J698&gt;=INDEX(ฐาน!$A$4:$F$9,MATCH(I698,ฐาน!$A$4:$A$9,0),3),6,5)),"")</f>
        <v/>
      </c>
      <c r="O698" s="311" t="str">
        <f>IF(I698&lt;&gt;"",IF(J698&gt;=INDEX(ฐาน!$A$4:$G$9,MATCH(I698,ฐาน!$A$4:$A$9,0),4),INDEX(ฐาน!$A$4:$G$9,MATCH(I698,ฐาน!$A$4:$A$9,0),7),INDEX(ฐาน!$A$4:$G$9,MATCH(I698,ฐาน!$A$4:$A$9,0),4)),"")</f>
        <v/>
      </c>
      <c r="P698" s="312">
        <f>IF(M698&lt;&gt;ฐาน!$M$45,IF(L698&lt;&gt;"",($L698*$N698/100),0),0)</f>
        <v>0</v>
      </c>
      <c r="Q698" s="311">
        <f>IF(M698&lt;&gt;ฐาน!$M$45,IF(L698&lt;&gt;"",ROUNDUP(($L698*$N698/100),-1),0),0)</f>
        <v>0</v>
      </c>
      <c r="R698" s="311">
        <f t="shared" si="20"/>
        <v>0</v>
      </c>
      <c r="S698" s="313">
        <f t="shared" si="21"/>
        <v>0</v>
      </c>
      <c r="T698" s="314">
        <f>IF(M698&lt;&gt;ฐาน!$M$45,IF(S698&lt;&gt;"",S698+R698,0),0)</f>
        <v>0</v>
      </c>
      <c r="U698" s="311">
        <f>IF(M698&lt;&gt;ฐาน!$M$45,IF(S698=0,J698+T698,O698),J698)</f>
        <v>0</v>
      </c>
      <c r="V698" s="98"/>
    </row>
    <row r="699" spans="1:22" x14ac:dyDescent="0.35">
      <c r="A699" s="93">
        <v>691</v>
      </c>
      <c r="B699" s="84"/>
      <c r="C699" s="85"/>
      <c r="D699" s="91"/>
      <c r="E699" s="89"/>
      <c r="F699" s="88"/>
      <c r="G699" s="91"/>
      <c r="H699" s="91"/>
      <c r="I699" s="88"/>
      <c r="J699" s="92"/>
      <c r="K699" s="212"/>
      <c r="L699" s="308" t="str">
        <f>IF(K699&lt;&gt;"",INDEX(ฐาน!$J$4:$M$44,MATCH(INT(K699),ฐาน!$J$4:$J$44,0),2),"")</f>
        <v/>
      </c>
      <c r="M699" s="309" t="str">
        <f>IF(L699&lt;&gt;"",INDEX(ฐาน!$J$4:$M$45,MATCH(L699,ฐาน!$K$4:$K$45,0),4),"")</f>
        <v/>
      </c>
      <c r="N699" s="310" t="str">
        <f>IF(I699&lt;&gt;"",INDEX(ฐาน!$A$4:$F$9,MATCH(I699,ฐาน!$A$4:$A$9,0),IF(J699&gt;=INDEX(ฐาน!$A$4:$F$9,MATCH(I699,ฐาน!$A$4:$A$9,0),3),6,5)),"")</f>
        <v/>
      </c>
      <c r="O699" s="311" t="str">
        <f>IF(I699&lt;&gt;"",IF(J699&gt;=INDEX(ฐาน!$A$4:$G$9,MATCH(I699,ฐาน!$A$4:$A$9,0),4),INDEX(ฐาน!$A$4:$G$9,MATCH(I699,ฐาน!$A$4:$A$9,0),7),INDEX(ฐาน!$A$4:$G$9,MATCH(I699,ฐาน!$A$4:$A$9,0),4)),"")</f>
        <v/>
      </c>
      <c r="P699" s="312">
        <f>IF(M699&lt;&gt;ฐาน!$M$45,IF(L699&lt;&gt;"",($L699*$N699/100),0),0)</f>
        <v>0</v>
      </c>
      <c r="Q699" s="311">
        <f>IF(M699&lt;&gt;ฐาน!$M$45,IF(L699&lt;&gt;"",ROUNDUP(($L699*$N699/100),-1),0),0)</f>
        <v>0</v>
      </c>
      <c r="R699" s="311">
        <f t="shared" si="20"/>
        <v>0</v>
      </c>
      <c r="S699" s="313">
        <f t="shared" si="21"/>
        <v>0</v>
      </c>
      <c r="T699" s="314">
        <f>IF(M699&lt;&gt;ฐาน!$M$45,IF(S699&lt;&gt;"",S699+R699,0),0)</f>
        <v>0</v>
      </c>
      <c r="U699" s="311">
        <f>IF(M699&lt;&gt;ฐาน!$M$45,IF(S699=0,J699+T699,O699),J699)</f>
        <v>0</v>
      </c>
      <c r="V699" s="98"/>
    </row>
    <row r="700" spans="1:22" x14ac:dyDescent="0.35">
      <c r="A700" s="93">
        <v>692</v>
      </c>
      <c r="B700" s="84"/>
      <c r="C700" s="85"/>
      <c r="D700" s="175"/>
      <c r="E700" s="89"/>
      <c r="F700" s="88"/>
      <c r="G700" s="91"/>
      <c r="H700" s="91"/>
      <c r="I700" s="88"/>
      <c r="J700" s="92"/>
      <c r="K700" s="212"/>
      <c r="L700" s="308" t="str">
        <f>IF(K700&lt;&gt;"",INDEX(ฐาน!$J$4:$M$44,MATCH(INT(K700),ฐาน!$J$4:$J$44,0),2),"")</f>
        <v/>
      </c>
      <c r="M700" s="309" t="str">
        <f>IF(L700&lt;&gt;"",INDEX(ฐาน!$J$4:$M$45,MATCH(L700,ฐาน!$K$4:$K$45,0),4),"")</f>
        <v/>
      </c>
      <c r="N700" s="310" t="str">
        <f>IF(I700&lt;&gt;"",INDEX(ฐาน!$A$4:$F$9,MATCH(I700,ฐาน!$A$4:$A$9,0),IF(J700&gt;=INDEX(ฐาน!$A$4:$F$9,MATCH(I700,ฐาน!$A$4:$A$9,0),3),6,5)),"")</f>
        <v/>
      </c>
      <c r="O700" s="311" t="str">
        <f>IF(I700&lt;&gt;"",IF(J700&gt;=INDEX(ฐาน!$A$4:$G$9,MATCH(I700,ฐาน!$A$4:$A$9,0),4),INDEX(ฐาน!$A$4:$G$9,MATCH(I700,ฐาน!$A$4:$A$9,0),7),INDEX(ฐาน!$A$4:$G$9,MATCH(I700,ฐาน!$A$4:$A$9,0),4)),"")</f>
        <v/>
      </c>
      <c r="P700" s="312">
        <f>IF(M700&lt;&gt;ฐาน!$M$45,IF(L700&lt;&gt;"",($L700*$N700/100),0),0)</f>
        <v>0</v>
      </c>
      <c r="Q700" s="311">
        <f>IF(M700&lt;&gt;ฐาน!$M$45,IF(L700&lt;&gt;"",ROUNDUP(($L700*$N700/100),-1),0),0)</f>
        <v>0</v>
      </c>
      <c r="R700" s="311">
        <f t="shared" si="20"/>
        <v>0</v>
      </c>
      <c r="S700" s="313">
        <f t="shared" si="21"/>
        <v>0</v>
      </c>
      <c r="T700" s="314">
        <f>IF(M700&lt;&gt;ฐาน!$M$45,IF(S700&lt;&gt;"",S700+R700,0),0)</f>
        <v>0</v>
      </c>
      <c r="U700" s="311">
        <f>IF(M700&lt;&gt;ฐาน!$M$45,IF(S700=0,J700+T700,O700),J700)</f>
        <v>0</v>
      </c>
      <c r="V700" s="98"/>
    </row>
    <row r="701" spans="1:22" x14ac:dyDescent="0.35">
      <c r="A701" s="93">
        <v>693</v>
      </c>
      <c r="B701" s="84"/>
      <c r="C701" s="85"/>
      <c r="D701" s="91"/>
      <c r="E701" s="89"/>
      <c r="F701" s="88"/>
      <c r="G701" s="91"/>
      <c r="H701" s="91"/>
      <c r="I701" s="88"/>
      <c r="J701" s="92"/>
      <c r="K701" s="212"/>
      <c r="L701" s="308" t="str">
        <f>IF(K701&lt;&gt;"",INDEX(ฐาน!$J$4:$M$44,MATCH(INT(K701),ฐาน!$J$4:$J$44,0),2),"")</f>
        <v/>
      </c>
      <c r="M701" s="309" t="str">
        <f>IF(L701&lt;&gt;"",INDEX(ฐาน!$J$4:$M$45,MATCH(L701,ฐาน!$K$4:$K$45,0),4),"")</f>
        <v/>
      </c>
      <c r="N701" s="310" t="str">
        <f>IF(I701&lt;&gt;"",INDEX(ฐาน!$A$4:$F$9,MATCH(I701,ฐาน!$A$4:$A$9,0),IF(J701&gt;=INDEX(ฐาน!$A$4:$F$9,MATCH(I701,ฐาน!$A$4:$A$9,0),3),6,5)),"")</f>
        <v/>
      </c>
      <c r="O701" s="311" t="str">
        <f>IF(I701&lt;&gt;"",IF(J701&gt;=INDEX(ฐาน!$A$4:$G$9,MATCH(I701,ฐาน!$A$4:$A$9,0),4),INDEX(ฐาน!$A$4:$G$9,MATCH(I701,ฐาน!$A$4:$A$9,0),7),INDEX(ฐาน!$A$4:$G$9,MATCH(I701,ฐาน!$A$4:$A$9,0),4)),"")</f>
        <v/>
      </c>
      <c r="P701" s="312">
        <f>IF(M701&lt;&gt;ฐาน!$M$45,IF(L701&lt;&gt;"",($L701*$N701/100),0),0)</f>
        <v>0</v>
      </c>
      <c r="Q701" s="311">
        <f>IF(M701&lt;&gt;ฐาน!$M$45,IF(L701&lt;&gt;"",ROUNDUP(($L701*$N701/100),-1),0),0)</f>
        <v>0</v>
      </c>
      <c r="R701" s="311">
        <f t="shared" si="20"/>
        <v>0</v>
      </c>
      <c r="S701" s="313">
        <f t="shared" si="21"/>
        <v>0</v>
      </c>
      <c r="T701" s="314">
        <f>IF(M701&lt;&gt;ฐาน!$M$45,IF(S701&lt;&gt;"",S701+R701,0),0)</f>
        <v>0</v>
      </c>
      <c r="U701" s="311">
        <f>IF(M701&lt;&gt;ฐาน!$M$45,IF(S701=0,J701+T701,O701),J701)</f>
        <v>0</v>
      </c>
      <c r="V701" s="98"/>
    </row>
    <row r="702" spans="1:22" x14ac:dyDescent="0.35">
      <c r="A702" s="93">
        <v>694</v>
      </c>
      <c r="B702" s="84"/>
      <c r="C702" s="85"/>
      <c r="D702" s="91"/>
      <c r="E702" s="89"/>
      <c r="F702" s="88"/>
      <c r="G702" s="91"/>
      <c r="H702" s="91"/>
      <c r="I702" s="88"/>
      <c r="J702" s="92"/>
      <c r="K702" s="212"/>
      <c r="L702" s="308" t="str">
        <f>IF(K702&lt;&gt;"",INDEX(ฐาน!$J$4:$M$44,MATCH(INT(K702),ฐาน!$J$4:$J$44,0),2),"")</f>
        <v/>
      </c>
      <c r="M702" s="309" t="str">
        <f>IF(L702&lt;&gt;"",INDEX(ฐาน!$J$4:$M$45,MATCH(L702,ฐาน!$K$4:$K$45,0),4),"")</f>
        <v/>
      </c>
      <c r="N702" s="310" t="str">
        <f>IF(I702&lt;&gt;"",INDEX(ฐาน!$A$4:$F$9,MATCH(I702,ฐาน!$A$4:$A$9,0),IF(J702&gt;=INDEX(ฐาน!$A$4:$F$9,MATCH(I702,ฐาน!$A$4:$A$9,0),3),6,5)),"")</f>
        <v/>
      </c>
      <c r="O702" s="311" t="str">
        <f>IF(I702&lt;&gt;"",IF(J702&gt;=INDEX(ฐาน!$A$4:$G$9,MATCH(I702,ฐาน!$A$4:$A$9,0),4),INDEX(ฐาน!$A$4:$G$9,MATCH(I702,ฐาน!$A$4:$A$9,0),7),INDEX(ฐาน!$A$4:$G$9,MATCH(I702,ฐาน!$A$4:$A$9,0),4)),"")</f>
        <v/>
      </c>
      <c r="P702" s="312">
        <f>IF(M702&lt;&gt;ฐาน!$M$45,IF(L702&lt;&gt;"",($L702*$N702/100),0),0)</f>
        <v>0</v>
      </c>
      <c r="Q702" s="311">
        <f>IF(M702&lt;&gt;ฐาน!$M$45,IF(L702&lt;&gt;"",ROUNDUP(($L702*$N702/100),-1),0),0)</f>
        <v>0</v>
      </c>
      <c r="R702" s="311">
        <f t="shared" si="20"/>
        <v>0</v>
      </c>
      <c r="S702" s="313">
        <f t="shared" si="21"/>
        <v>0</v>
      </c>
      <c r="T702" s="314">
        <f>IF(M702&lt;&gt;ฐาน!$M$45,IF(S702&lt;&gt;"",S702+R702,0),0)</f>
        <v>0</v>
      </c>
      <c r="U702" s="311">
        <f>IF(M702&lt;&gt;ฐาน!$M$45,IF(S702=0,J702+T702,O702),J702)</f>
        <v>0</v>
      </c>
      <c r="V702" s="98"/>
    </row>
    <row r="703" spans="1:22" x14ac:dyDescent="0.35">
      <c r="A703" s="93">
        <v>695</v>
      </c>
      <c r="B703" s="97"/>
      <c r="C703" s="85"/>
      <c r="D703" s="91"/>
      <c r="E703" s="89"/>
      <c r="F703" s="88"/>
      <c r="G703" s="91"/>
      <c r="H703" s="91"/>
      <c r="I703" s="88"/>
      <c r="J703" s="92"/>
      <c r="K703" s="212"/>
      <c r="L703" s="308" t="str">
        <f>IF(K703&lt;&gt;"",INDEX(ฐาน!$J$4:$M$44,MATCH(INT(K703),ฐาน!$J$4:$J$44,0),2),"")</f>
        <v/>
      </c>
      <c r="M703" s="309" t="str">
        <f>IF(L703&lt;&gt;"",INDEX(ฐาน!$J$4:$M$45,MATCH(L703,ฐาน!$K$4:$K$45,0),4),"")</f>
        <v/>
      </c>
      <c r="N703" s="310" t="str">
        <f>IF(I703&lt;&gt;"",INDEX(ฐาน!$A$4:$F$9,MATCH(I703,ฐาน!$A$4:$A$9,0),IF(J703&gt;=INDEX(ฐาน!$A$4:$F$9,MATCH(I703,ฐาน!$A$4:$A$9,0),3),6,5)),"")</f>
        <v/>
      </c>
      <c r="O703" s="311" t="str">
        <f>IF(I703&lt;&gt;"",IF(J703&gt;=INDEX(ฐาน!$A$4:$G$9,MATCH(I703,ฐาน!$A$4:$A$9,0),4),INDEX(ฐาน!$A$4:$G$9,MATCH(I703,ฐาน!$A$4:$A$9,0),7),INDEX(ฐาน!$A$4:$G$9,MATCH(I703,ฐาน!$A$4:$A$9,0),4)),"")</f>
        <v/>
      </c>
      <c r="P703" s="312">
        <f>IF(M703&lt;&gt;ฐาน!$M$45,IF(L703&lt;&gt;"",($L703*$N703/100),0),0)</f>
        <v>0</v>
      </c>
      <c r="Q703" s="311">
        <f>IF(M703&lt;&gt;ฐาน!$M$45,IF(L703&lt;&gt;"",ROUNDUP(($L703*$N703/100),-1),0),0)</f>
        <v>0</v>
      </c>
      <c r="R703" s="311">
        <f t="shared" si="20"/>
        <v>0</v>
      </c>
      <c r="S703" s="313">
        <f t="shared" si="21"/>
        <v>0</v>
      </c>
      <c r="T703" s="314">
        <f>IF(M703&lt;&gt;ฐาน!$M$45,IF(S703&lt;&gt;"",S703+R703,0),0)</f>
        <v>0</v>
      </c>
      <c r="U703" s="311">
        <f>IF(M703&lt;&gt;ฐาน!$M$45,IF(S703=0,J703+T703,O703),J703)</f>
        <v>0</v>
      </c>
      <c r="V703" s="98"/>
    </row>
    <row r="704" spans="1:22" x14ac:dyDescent="0.35">
      <c r="A704" s="93">
        <v>696</v>
      </c>
      <c r="B704" s="84"/>
      <c r="C704" s="96"/>
      <c r="D704" s="91"/>
      <c r="E704" s="89"/>
      <c r="F704" s="88"/>
      <c r="G704" s="91"/>
      <c r="H704" s="91"/>
      <c r="I704" s="88"/>
      <c r="J704" s="92"/>
      <c r="K704" s="212"/>
      <c r="L704" s="308" t="str">
        <f>IF(K704&lt;&gt;"",INDEX(ฐาน!$J$4:$M$44,MATCH(INT(K704),ฐาน!$J$4:$J$44,0),2),"")</f>
        <v/>
      </c>
      <c r="M704" s="309" t="str">
        <f>IF(L704&lt;&gt;"",INDEX(ฐาน!$J$4:$M$45,MATCH(L704,ฐาน!$K$4:$K$45,0),4),"")</f>
        <v/>
      </c>
      <c r="N704" s="310" t="str">
        <f>IF(I704&lt;&gt;"",INDEX(ฐาน!$A$4:$F$9,MATCH(I704,ฐาน!$A$4:$A$9,0),IF(J704&gt;=INDEX(ฐาน!$A$4:$F$9,MATCH(I704,ฐาน!$A$4:$A$9,0),3),6,5)),"")</f>
        <v/>
      </c>
      <c r="O704" s="311" t="str">
        <f>IF(I704&lt;&gt;"",IF(J704&gt;=INDEX(ฐาน!$A$4:$G$9,MATCH(I704,ฐาน!$A$4:$A$9,0),4),INDEX(ฐาน!$A$4:$G$9,MATCH(I704,ฐาน!$A$4:$A$9,0),7),INDEX(ฐาน!$A$4:$G$9,MATCH(I704,ฐาน!$A$4:$A$9,0),4)),"")</f>
        <v/>
      </c>
      <c r="P704" s="312">
        <f>IF(M704&lt;&gt;ฐาน!$M$45,IF(L704&lt;&gt;"",($L704*$N704/100),0),0)</f>
        <v>0</v>
      </c>
      <c r="Q704" s="311">
        <f>IF(M704&lt;&gt;ฐาน!$M$45,IF(L704&lt;&gt;"",ROUNDUP(($L704*$N704/100),-1),0),0)</f>
        <v>0</v>
      </c>
      <c r="R704" s="311">
        <f t="shared" si="20"/>
        <v>0</v>
      </c>
      <c r="S704" s="313">
        <f t="shared" si="21"/>
        <v>0</v>
      </c>
      <c r="T704" s="314">
        <f>IF(M704&lt;&gt;ฐาน!$M$45,IF(S704&lt;&gt;"",S704+R704,0),0)</f>
        <v>0</v>
      </c>
      <c r="U704" s="311">
        <f>IF(M704&lt;&gt;ฐาน!$M$45,IF(S704=0,J704+T704,O704),J704)</f>
        <v>0</v>
      </c>
      <c r="V704" s="98"/>
    </row>
    <row r="705" spans="1:22" x14ac:dyDescent="0.35">
      <c r="A705" s="93">
        <v>697</v>
      </c>
      <c r="B705" s="84"/>
      <c r="C705" s="85"/>
      <c r="D705" s="91"/>
      <c r="E705" s="89"/>
      <c r="F705" s="88"/>
      <c r="G705" s="91"/>
      <c r="H705" s="91"/>
      <c r="I705" s="88"/>
      <c r="J705" s="92"/>
      <c r="K705" s="212"/>
      <c r="L705" s="308" t="str">
        <f>IF(K705&lt;&gt;"",INDEX(ฐาน!$J$4:$M$44,MATCH(INT(K705),ฐาน!$J$4:$J$44,0),2),"")</f>
        <v/>
      </c>
      <c r="M705" s="309" t="str">
        <f>IF(L705&lt;&gt;"",INDEX(ฐาน!$J$4:$M$45,MATCH(L705,ฐาน!$K$4:$K$45,0),4),"")</f>
        <v/>
      </c>
      <c r="N705" s="310" t="str">
        <f>IF(I705&lt;&gt;"",INDEX(ฐาน!$A$4:$F$9,MATCH(I705,ฐาน!$A$4:$A$9,0),IF(J705&gt;=INDEX(ฐาน!$A$4:$F$9,MATCH(I705,ฐาน!$A$4:$A$9,0),3),6,5)),"")</f>
        <v/>
      </c>
      <c r="O705" s="311" t="str">
        <f>IF(I705&lt;&gt;"",IF(J705&gt;=INDEX(ฐาน!$A$4:$G$9,MATCH(I705,ฐาน!$A$4:$A$9,0),4),INDEX(ฐาน!$A$4:$G$9,MATCH(I705,ฐาน!$A$4:$A$9,0),7),INDEX(ฐาน!$A$4:$G$9,MATCH(I705,ฐาน!$A$4:$A$9,0),4)),"")</f>
        <v/>
      </c>
      <c r="P705" s="312">
        <f>IF(M705&lt;&gt;ฐาน!$M$45,IF(L705&lt;&gt;"",($L705*$N705/100),0),0)</f>
        <v>0</v>
      </c>
      <c r="Q705" s="311">
        <f>IF(M705&lt;&gt;ฐาน!$M$45,IF(L705&lt;&gt;"",ROUNDUP(($L705*$N705/100),-1),0),0)</f>
        <v>0</v>
      </c>
      <c r="R705" s="311">
        <f t="shared" si="20"/>
        <v>0</v>
      </c>
      <c r="S705" s="313">
        <f t="shared" si="21"/>
        <v>0</v>
      </c>
      <c r="T705" s="314">
        <f>IF(M705&lt;&gt;ฐาน!$M$45,IF(S705&lt;&gt;"",S705+R705,0),0)</f>
        <v>0</v>
      </c>
      <c r="U705" s="311">
        <f>IF(M705&lt;&gt;ฐาน!$M$45,IF(S705=0,J705+T705,O705),J705)</f>
        <v>0</v>
      </c>
      <c r="V705" s="98"/>
    </row>
    <row r="706" spans="1:22" x14ac:dyDescent="0.35">
      <c r="A706" s="93">
        <v>698</v>
      </c>
      <c r="B706" s="84"/>
      <c r="C706" s="85"/>
      <c r="D706" s="91"/>
      <c r="E706" s="89"/>
      <c r="F706" s="88"/>
      <c r="G706" s="91"/>
      <c r="H706" s="91"/>
      <c r="I706" s="88"/>
      <c r="J706" s="92"/>
      <c r="K706" s="212"/>
      <c r="L706" s="308" t="str">
        <f>IF(K706&lt;&gt;"",INDEX(ฐาน!$J$4:$M$44,MATCH(INT(K706),ฐาน!$J$4:$J$44,0),2),"")</f>
        <v/>
      </c>
      <c r="M706" s="309" t="str">
        <f>IF(L706&lt;&gt;"",INDEX(ฐาน!$J$4:$M$45,MATCH(L706,ฐาน!$K$4:$K$45,0),4),"")</f>
        <v/>
      </c>
      <c r="N706" s="310" t="str">
        <f>IF(I706&lt;&gt;"",INDEX(ฐาน!$A$4:$F$9,MATCH(I706,ฐาน!$A$4:$A$9,0),IF(J706&gt;=INDEX(ฐาน!$A$4:$F$9,MATCH(I706,ฐาน!$A$4:$A$9,0),3),6,5)),"")</f>
        <v/>
      </c>
      <c r="O706" s="311" t="str">
        <f>IF(I706&lt;&gt;"",IF(J706&gt;=INDEX(ฐาน!$A$4:$G$9,MATCH(I706,ฐาน!$A$4:$A$9,0),4),INDEX(ฐาน!$A$4:$G$9,MATCH(I706,ฐาน!$A$4:$A$9,0),7),INDEX(ฐาน!$A$4:$G$9,MATCH(I706,ฐาน!$A$4:$A$9,0),4)),"")</f>
        <v/>
      </c>
      <c r="P706" s="312">
        <f>IF(M706&lt;&gt;ฐาน!$M$45,IF(L706&lt;&gt;"",($L706*$N706/100),0),0)</f>
        <v>0</v>
      </c>
      <c r="Q706" s="311">
        <f>IF(M706&lt;&gt;ฐาน!$M$45,IF(L706&lt;&gt;"",ROUNDUP(($L706*$N706/100),-1),0),0)</f>
        <v>0</v>
      </c>
      <c r="R706" s="311">
        <f t="shared" si="20"/>
        <v>0</v>
      </c>
      <c r="S706" s="313">
        <f t="shared" si="21"/>
        <v>0</v>
      </c>
      <c r="T706" s="314">
        <f>IF(M706&lt;&gt;ฐาน!$M$45,IF(S706&lt;&gt;"",S706+R706,0),0)</f>
        <v>0</v>
      </c>
      <c r="U706" s="311">
        <f>IF(M706&lt;&gt;ฐาน!$M$45,IF(S706=0,J706+T706,O706),J706)</f>
        <v>0</v>
      </c>
      <c r="V706" s="98"/>
    </row>
    <row r="707" spans="1:22" x14ac:dyDescent="0.35">
      <c r="A707" s="93">
        <v>699</v>
      </c>
      <c r="B707" s="97"/>
      <c r="C707" s="85"/>
      <c r="D707" s="91"/>
      <c r="E707" s="89"/>
      <c r="F707" s="88"/>
      <c r="G707" s="91"/>
      <c r="H707" s="91"/>
      <c r="I707" s="88"/>
      <c r="J707" s="92"/>
      <c r="K707" s="212"/>
      <c r="L707" s="308" t="str">
        <f>IF(K707&lt;&gt;"",INDEX(ฐาน!$J$4:$M$44,MATCH(INT(K707),ฐาน!$J$4:$J$44,0),2),"")</f>
        <v/>
      </c>
      <c r="M707" s="309" t="str">
        <f>IF(L707&lt;&gt;"",INDEX(ฐาน!$J$4:$M$45,MATCH(L707,ฐาน!$K$4:$K$45,0),4),"")</f>
        <v/>
      </c>
      <c r="N707" s="310" t="str">
        <f>IF(I707&lt;&gt;"",INDEX(ฐาน!$A$4:$F$9,MATCH(I707,ฐาน!$A$4:$A$9,0),IF(J707&gt;=INDEX(ฐาน!$A$4:$F$9,MATCH(I707,ฐาน!$A$4:$A$9,0),3),6,5)),"")</f>
        <v/>
      </c>
      <c r="O707" s="311" t="str">
        <f>IF(I707&lt;&gt;"",IF(J707&gt;=INDEX(ฐาน!$A$4:$G$9,MATCH(I707,ฐาน!$A$4:$A$9,0),4),INDEX(ฐาน!$A$4:$G$9,MATCH(I707,ฐาน!$A$4:$A$9,0),7),INDEX(ฐาน!$A$4:$G$9,MATCH(I707,ฐาน!$A$4:$A$9,0),4)),"")</f>
        <v/>
      </c>
      <c r="P707" s="312">
        <f>IF(M707&lt;&gt;ฐาน!$M$45,IF(L707&lt;&gt;"",($L707*$N707/100),0),0)</f>
        <v>0</v>
      </c>
      <c r="Q707" s="311">
        <f>IF(M707&lt;&gt;ฐาน!$M$45,IF(L707&lt;&gt;"",ROUNDUP(($L707*$N707/100),-1),0),0)</f>
        <v>0</v>
      </c>
      <c r="R707" s="311">
        <f t="shared" si="20"/>
        <v>0</v>
      </c>
      <c r="S707" s="313">
        <f t="shared" si="21"/>
        <v>0</v>
      </c>
      <c r="T707" s="314">
        <f>IF(M707&lt;&gt;ฐาน!$M$45,IF(S707&lt;&gt;"",S707+R707,0),0)</f>
        <v>0</v>
      </c>
      <c r="U707" s="311">
        <f>IF(M707&lt;&gt;ฐาน!$M$45,IF(S707=0,J707+T707,O707),J707)</f>
        <v>0</v>
      </c>
      <c r="V707" s="98"/>
    </row>
    <row r="708" spans="1:22" x14ac:dyDescent="0.35">
      <c r="A708" s="93">
        <v>700</v>
      </c>
      <c r="B708" s="97"/>
      <c r="C708" s="98"/>
      <c r="D708" s="89"/>
      <c r="E708" s="89"/>
      <c r="F708" s="88"/>
      <c r="G708" s="91"/>
      <c r="H708" s="91"/>
      <c r="I708" s="88"/>
      <c r="J708" s="92"/>
      <c r="K708" s="212"/>
      <c r="L708" s="308" t="str">
        <f>IF(K708&lt;&gt;"",INDEX(ฐาน!$J$4:$M$44,MATCH(INT(K708),ฐาน!$J$4:$J$44,0),2),"")</f>
        <v/>
      </c>
      <c r="M708" s="309" t="str">
        <f>IF(L708&lt;&gt;"",INDEX(ฐาน!$J$4:$M$45,MATCH(L708,ฐาน!$K$4:$K$45,0),4),"")</f>
        <v/>
      </c>
      <c r="N708" s="310" t="str">
        <f>IF(I708&lt;&gt;"",INDEX(ฐาน!$A$4:$F$9,MATCH(I708,ฐาน!$A$4:$A$9,0),IF(J708&gt;=INDEX(ฐาน!$A$4:$F$9,MATCH(I708,ฐาน!$A$4:$A$9,0),3),6,5)),"")</f>
        <v/>
      </c>
      <c r="O708" s="311" t="str">
        <f>IF(I708&lt;&gt;"",IF(J708&gt;=INDEX(ฐาน!$A$4:$G$9,MATCH(I708,ฐาน!$A$4:$A$9,0),4),INDEX(ฐาน!$A$4:$G$9,MATCH(I708,ฐาน!$A$4:$A$9,0),7),INDEX(ฐาน!$A$4:$G$9,MATCH(I708,ฐาน!$A$4:$A$9,0),4)),"")</f>
        <v/>
      </c>
      <c r="P708" s="312">
        <f>IF(M708&lt;&gt;ฐาน!$M$45,IF(L708&lt;&gt;"",($L708*$N708/100),0),0)</f>
        <v>0</v>
      </c>
      <c r="Q708" s="311">
        <f>IF(M708&lt;&gt;ฐาน!$M$45,IF(L708&lt;&gt;"",ROUNDUP(($L708*$N708/100),-1),0),0)</f>
        <v>0</v>
      </c>
      <c r="R708" s="311">
        <f t="shared" si="20"/>
        <v>0</v>
      </c>
      <c r="S708" s="313">
        <f t="shared" si="21"/>
        <v>0</v>
      </c>
      <c r="T708" s="314">
        <f>IF(M708&lt;&gt;ฐาน!$M$45,IF(S708&lt;&gt;"",S708+R708,0),0)</f>
        <v>0</v>
      </c>
      <c r="U708" s="311">
        <f>IF(M708&lt;&gt;ฐาน!$M$45,IF(S708=0,J708+T708,O708),J708)</f>
        <v>0</v>
      </c>
      <c r="V708" s="98"/>
    </row>
    <row r="709" spans="1:22" x14ac:dyDescent="0.35">
      <c r="A709" s="93">
        <v>701</v>
      </c>
      <c r="B709" s="97"/>
      <c r="C709" s="96"/>
      <c r="D709" s="91"/>
      <c r="E709" s="89"/>
      <c r="F709" s="88"/>
      <c r="G709" s="91"/>
      <c r="H709" s="91"/>
      <c r="I709" s="88"/>
      <c r="J709" s="92"/>
      <c r="K709" s="212"/>
      <c r="L709" s="308" t="str">
        <f>IF(K709&lt;&gt;"",INDEX(ฐาน!$J$4:$M$44,MATCH(INT(K709),ฐาน!$J$4:$J$44,0),2),"")</f>
        <v/>
      </c>
      <c r="M709" s="309" t="str">
        <f>IF(L709&lt;&gt;"",INDEX(ฐาน!$J$4:$M$45,MATCH(L709,ฐาน!$K$4:$K$45,0),4),"")</f>
        <v/>
      </c>
      <c r="N709" s="310" t="str">
        <f>IF(I709&lt;&gt;"",INDEX(ฐาน!$A$4:$F$9,MATCH(I709,ฐาน!$A$4:$A$9,0),IF(J709&gt;=INDEX(ฐาน!$A$4:$F$9,MATCH(I709,ฐาน!$A$4:$A$9,0),3),6,5)),"")</f>
        <v/>
      </c>
      <c r="O709" s="311" t="str">
        <f>IF(I709&lt;&gt;"",IF(J709&gt;=INDEX(ฐาน!$A$4:$G$9,MATCH(I709,ฐาน!$A$4:$A$9,0),4),INDEX(ฐาน!$A$4:$G$9,MATCH(I709,ฐาน!$A$4:$A$9,0),7),INDEX(ฐาน!$A$4:$G$9,MATCH(I709,ฐาน!$A$4:$A$9,0),4)),"")</f>
        <v/>
      </c>
      <c r="P709" s="312">
        <f>IF(M709&lt;&gt;ฐาน!$M$45,IF(L709&lt;&gt;"",($L709*$N709/100),0),0)</f>
        <v>0</v>
      </c>
      <c r="Q709" s="311">
        <f>IF(M709&lt;&gt;ฐาน!$M$45,IF(L709&lt;&gt;"",ROUNDUP(($L709*$N709/100),-1),0),0)</f>
        <v>0</v>
      </c>
      <c r="R709" s="311">
        <f t="shared" si="20"/>
        <v>0</v>
      </c>
      <c r="S709" s="313">
        <f t="shared" si="21"/>
        <v>0</v>
      </c>
      <c r="T709" s="314">
        <f>IF(M709&lt;&gt;ฐาน!$M$45,IF(S709&lt;&gt;"",S709+R709,0),0)</f>
        <v>0</v>
      </c>
      <c r="U709" s="311">
        <f>IF(M709&lt;&gt;ฐาน!$M$45,IF(S709=0,J709+T709,O709),J709)</f>
        <v>0</v>
      </c>
      <c r="V709" s="98"/>
    </row>
    <row r="710" spans="1:22" x14ac:dyDescent="0.35">
      <c r="A710" s="93">
        <v>702</v>
      </c>
      <c r="B710" s="97"/>
      <c r="C710" s="96"/>
      <c r="D710" s="91"/>
      <c r="E710" s="89"/>
      <c r="F710" s="88"/>
      <c r="G710" s="95"/>
      <c r="H710" s="91"/>
      <c r="I710" s="88"/>
      <c r="J710" s="92"/>
      <c r="K710" s="212"/>
      <c r="L710" s="308" t="str">
        <f>IF(K710&lt;&gt;"",INDEX(ฐาน!$J$4:$M$44,MATCH(INT(K710),ฐาน!$J$4:$J$44,0),2),"")</f>
        <v/>
      </c>
      <c r="M710" s="309" t="str">
        <f>IF(L710&lt;&gt;"",INDEX(ฐาน!$J$4:$M$45,MATCH(L710,ฐาน!$K$4:$K$45,0),4),"")</f>
        <v/>
      </c>
      <c r="N710" s="310" t="str">
        <f>IF(I710&lt;&gt;"",INDEX(ฐาน!$A$4:$F$9,MATCH(I710,ฐาน!$A$4:$A$9,0),IF(J710&gt;=INDEX(ฐาน!$A$4:$F$9,MATCH(I710,ฐาน!$A$4:$A$9,0),3),6,5)),"")</f>
        <v/>
      </c>
      <c r="O710" s="311" t="str">
        <f>IF(I710&lt;&gt;"",IF(J710&gt;=INDEX(ฐาน!$A$4:$G$9,MATCH(I710,ฐาน!$A$4:$A$9,0),4),INDEX(ฐาน!$A$4:$G$9,MATCH(I710,ฐาน!$A$4:$A$9,0),7),INDEX(ฐาน!$A$4:$G$9,MATCH(I710,ฐาน!$A$4:$A$9,0),4)),"")</f>
        <v/>
      </c>
      <c r="P710" s="312">
        <f>IF(M710&lt;&gt;ฐาน!$M$45,IF(L710&lt;&gt;"",($L710*$N710/100),0),0)</f>
        <v>0</v>
      </c>
      <c r="Q710" s="311">
        <f>IF(M710&lt;&gt;ฐาน!$M$45,IF(L710&lt;&gt;"",ROUNDUP(($L710*$N710/100),-1),0),0)</f>
        <v>0</v>
      </c>
      <c r="R710" s="311">
        <f t="shared" si="20"/>
        <v>0</v>
      </c>
      <c r="S710" s="313">
        <f t="shared" si="21"/>
        <v>0</v>
      </c>
      <c r="T710" s="314">
        <f>IF(M710&lt;&gt;ฐาน!$M$45,IF(S710&lt;&gt;"",S710+R710,0),0)</f>
        <v>0</v>
      </c>
      <c r="U710" s="311">
        <f>IF(M710&lt;&gt;ฐาน!$M$45,IF(S710=0,J710+T710,O710),J710)</f>
        <v>0</v>
      </c>
      <c r="V710" s="98"/>
    </row>
    <row r="711" spans="1:22" x14ac:dyDescent="0.35">
      <c r="A711" s="93">
        <v>703</v>
      </c>
      <c r="B711" s="84"/>
      <c r="C711" s="85"/>
      <c r="D711" s="91"/>
      <c r="E711" s="89"/>
      <c r="F711" s="88"/>
      <c r="G711" s="91"/>
      <c r="H711" s="91"/>
      <c r="I711" s="88"/>
      <c r="J711" s="92"/>
      <c r="K711" s="212"/>
      <c r="L711" s="308" t="str">
        <f>IF(K711&lt;&gt;"",INDEX(ฐาน!$J$4:$M$44,MATCH(INT(K711),ฐาน!$J$4:$J$44,0),2),"")</f>
        <v/>
      </c>
      <c r="M711" s="309" t="str">
        <f>IF(L711&lt;&gt;"",INDEX(ฐาน!$J$4:$M$45,MATCH(L711,ฐาน!$K$4:$K$45,0),4),"")</f>
        <v/>
      </c>
      <c r="N711" s="310" t="str">
        <f>IF(I711&lt;&gt;"",INDEX(ฐาน!$A$4:$F$9,MATCH(I711,ฐาน!$A$4:$A$9,0),IF(J711&gt;=INDEX(ฐาน!$A$4:$F$9,MATCH(I711,ฐาน!$A$4:$A$9,0),3),6,5)),"")</f>
        <v/>
      </c>
      <c r="O711" s="311" t="str">
        <f>IF(I711&lt;&gt;"",IF(J711&gt;=INDEX(ฐาน!$A$4:$G$9,MATCH(I711,ฐาน!$A$4:$A$9,0),4),INDEX(ฐาน!$A$4:$G$9,MATCH(I711,ฐาน!$A$4:$A$9,0),7),INDEX(ฐาน!$A$4:$G$9,MATCH(I711,ฐาน!$A$4:$A$9,0),4)),"")</f>
        <v/>
      </c>
      <c r="P711" s="312">
        <f>IF(M711&lt;&gt;ฐาน!$M$45,IF(L711&lt;&gt;"",($L711*$N711/100),0),0)</f>
        <v>0</v>
      </c>
      <c r="Q711" s="311">
        <f>IF(M711&lt;&gt;ฐาน!$M$45,IF(L711&lt;&gt;"",ROUNDUP(($L711*$N711/100),-1),0),0)</f>
        <v>0</v>
      </c>
      <c r="R711" s="311">
        <f t="shared" si="20"/>
        <v>0</v>
      </c>
      <c r="S711" s="313">
        <f t="shared" si="21"/>
        <v>0</v>
      </c>
      <c r="T711" s="314">
        <f>IF(M711&lt;&gt;ฐาน!$M$45,IF(S711&lt;&gt;"",S711+R711,0),0)</f>
        <v>0</v>
      </c>
      <c r="U711" s="311">
        <f>IF(M711&lt;&gt;ฐาน!$M$45,IF(S711=0,J711+T711,O711),J711)</f>
        <v>0</v>
      </c>
      <c r="V711" s="98"/>
    </row>
    <row r="712" spans="1:22" x14ac:dyDescent="0.35">
      <c r="A712" s="93">
        <v>704</v>
      </c>
      <c r="B712" s="84"/>
      <c r="C712" s="85"/>
      <c r="D712" s="91"/>
      <c r="E712" s="89"/>
      <c r="F712" s="88"/>
      <c r="G712" s="91"/>
      <c r="H712" s="91"/>
      <c r="I712" s="88"/>
      <c r="J712" s="94"/>
      <c r="K712" s="212"/>
      <c r="L712" s="308" t="str">
        <f>IF(K712&lt;&gt;"",INDEX(ฐาน!$J$4:$M$44,MATCH(INT(K712),ฐาน!$J$4:$J$44,0),2),"")</f>
        <v/>
      </c>
      <c r="M712" s="309" t="str">
        <f>IF(L712&lt;&gt;"",INDEX(ฐาน!$J$4:$M$45,MATCH(L712,ฐาน!$K$4:$K$45,0),4),"")</f>
        <v/>
      </c>
      <c r="N712" s="310" t="str">
        <f>IF(I712&lt;&gt;"",INDEX(ฐาน!$A$4:$F$9,MATCH(I712,ฐาน!$A$4:$A$9,0),IF(J712&gt;=INDEX(ฐาน!$A$4:$F$9,MATCH(I712,ฐาน!$A$4:$A$9,0),3),6,5)),"")</f>
        <v/>
      </c>
      <c r="O712" s="311" t="str">
        <f>IF(I712&lt;&gt;"",IF(J712&gt;=INDEX(ฐาน!$A$4:$G$9,MATCH(I712,ฐาน!$A$4:$A$9,0),4),INDEX(ฐาน!$A$4:$G$9,MATCH(I712,ฐาน!$A$4:$A$9,0),7),INDEX(ฐาน!$A$4:$G$9,MATCH(I712,ฐาน!$A$4:$A$9,0),4)),"")</f>
        <v/>
      </c>
      <c r="P712" s="312">
        <f>IF(M712&lt;&gt;ฐาน!$M$45,IF(L712&lt;&gt;"",($L712*$N712/100),0),0)</f>
        <v>0</v>
      </c>
      <c r="Q712" s="311">
        <f>IF(M712&lt;&gt;ฐาน!$M$45,IF(L712&lt;&gt;"",ROUNDUP(($L712*$N712/100),-1),0),0)</f>
        <v>0</v>
      </c>
      <c r="R712" s="311">
        <f t="shared" si="20"/>
        <v>0</v>
      </c>
      <c r="S712" s="313">
        <f t="shared" si="21"/>
        <v>0</v>
      </c>
      <c r="T712" s="314">
        <f>IF(M712&lt;&gt;ฐาน!$M$45,IF(S712&lt;&gt;"",S712+R712,0),0)</f>
        <v>0</v>
      </c>
      <c r="U712" s="311">
        <f>IF(M712&lt;&gt;ฐาน!$M$45,IF(S712=0,J712+T712,O712),J712)</f>
        <v>0</v>
      </c>
      <c r="V712" s="98"/>
    </row>
    <row r="713" spans="1:22" x14ac:dyDescent="0.35">
      <c r="A713" s="93">
        <v>705</v>
      </c>
      <c r="B713" s="84"/>
      <c r="C713" s="85"/>
      <c r="D713" s="91"/>
      <c r="E713" s="89"/>
      <c r="F713" s="88"/>
      <c r="G713" s="91"/>
      <c r="H713" s="91"/>
      <c r="I713" s="88"/>
      <c r="J713" s="92"/>
      <c r="K713" s="212"/>
      <c r="L713" s="308" t="str">
        <f>IF(K713&lt;&gt;"",INDEX(ฐาน!$J$4:$M$44,MATCH(INT(K713),ฐาน!$J$4:$J$44,0),2),"")</f>
        <v/>
      </c>
      <c r="M713" s="309" t="str">
        <f>IF(L713&lt;&gt;"",INDEX(ฐาน!$J$4:$M$45,MATCH(L713,ฐาน!$K$4:$K$45,0),4),"")</f>
        <v/>
      </c>
      <c r="N713" s="310" t="str">
        <f>IF(I713&lt;&gt;"",INDEX(ฐาน!$A$4:$F$9,MATCH(I713,ฐาน!$A$4:$A$9,0),IF(J713&gt;=INDEX(ฐาน!$A$4:$F$9,MATCH(I713,ฐาน!$A$4:$A$9,0),3),6,5)),"")</f>
        <v/>
      </c>
      <c r="O713" s="311" t="str">
        <f>IF(I713&lt;&gt;"",IF(J713&gt;=INDEX(ฐาน!$A$4:$G$9,MATCH(I713,ฐาน!$A$4:$A$9,0),4),INDEX(ฐาน!$A$4:$G$9,MATCH(I713,ฐาน!$A$4:$A$9,0),7),INDEX(ฐาน!$A$4:$G$9,MATCH(I713,ฐาน!$A$4:$A$9,0),4)),"")</f>
        <v/>
      </c>
      <c r="P713" s="312">
        <f>IF(M713&lt;&gt;ฐาน!$M$45,IF(L713&lt;&gt;"",($L713*$N713/100),0),0)</f>
        <v>0</v>
      </c>
      <c r="Q713" s="311">
        <f>IF(M713&lt;&gt;ฐาน!$M$45,IF(L713&lt;&gt;"",ROUNDUP(($L713*$N713/100),-1),0),0)</f>
        <v>0</v>
      </c>
      <c r="R713" s="311">
        <f t="shared" si="20"/>
        <v>0</v>
      </c>
      <c r="S713" s="313">
        <f t="shared" si="21"/>
        <v>0</v>
      </c>
      <c r="T713" s="314">
        <f>IF(M713&lt;&gt;ฐาน!$M$45,IF(S713&lt;&gt;"",S713+R713,0),0)</f>
        <v>0</v>
      </c>
      <c r="U713" s="311">
        <f>IF(M713&lt;&gt;ฐาน!$M$45,IF(S713=0,J713+T713,O713),J713)</f>
        <v>0</v>
      </c>
      <c r="V713" s="98"/>
    </row>
    <row r="714" spans="1:22" x14ac:dyDescent="0.35">
      <c r="A714" s="93">
        <v>706</v>
      </c>
      <c r="B714" s="84"/>
      <c r="C714" s="85"/>
      <c r="D714" s="91"/>
      <c r="E714" s="89"/>
      <c r="F714" s="88"/>
      <c r="G714" s="91"/>
      <c r="H714" s="91"/>
      <c r="I714" s="88"/>
      <c r="J714" s="94"/>
      <c r="K714" s="212"/>
      <c r="L714" s="308" t="str">
        <f>IF(K714&lt;&gt;"",INDEX(ฐาน!$J$4:$M$44,MATCH(INT(K714),ฐาน!$J$4:$J$44,0),2),"")</f>
        <v/>
      </c>
      <c r="M714" s="309" t="str">
        <f>IF(L714&lt;&gt;"",INDEX(ฐาน!$J$4:$M$45,MATCH(L714,ฐาน!$K$4:$K$45,0),4),"")</f>
        <v/>
      </c>
      <c r="N714" s="310" t="str">
        <f>IF(I714&lt;&gt;"",INDEX(ฐาน!$A$4:$F$9,MATCH(I714,ฐาน!$A$4:$A$9,0),IF(J714&gt;=INDEX(ฐาน!$A$4:$F$9,MATCH(I714,ฐาน!$A$4:$A$9,0),3),6,5)),"")</f>
        <v/>
      </c>
      <c r="O714" s="311" t="str">
        <f>IF(I714&lt;&gt;"",IF(J714&gt;=INDEX(ฐาน!$A$4:$G$9,MATCH(I714,ฐาน!$A$4:$A$9,0),4),INDEX(ฐาน!$A$4:$G$9,MATCH(I714,ฐาน!$A$4:$A$9,0),7),INDEX(ฐาน!$A$4:$G$9,MATCH(I714,ฐาน!$A$4:$A$9,0),4)),"")</f>
        <v/>
      </c>
      <c r="P714" s="312">
        <f>IF(M714&lt;&gt;ฐาน!$M$45,IF(L714&lt;&gt;"",($L714*$N714/100),0),0)</f>
        <v>0</v>
      </c>
      <c r="Q714" s="311">
        <f>IF(M714&lt;&gt;ฐาน!$M$45,IF(L714&lt;&gt;"",ROUNDUP(($L714*$N714/100),-1),0),0)</f>
        <v>0</v>
      </c>
      <c r="R714" s="311">
        <f t="shared" ref="R714:R777" si="22">IF(Q714&lt;&gt;"",IF($J714+$P714&lt;=$O714,$Q714,$O714-$J714),"")</f>
        <v>0</v>
      </c>
      <c r="S714" s="313">
        <f t="shared" ref="S714:S777" si="23">IF(Q714&lt;&gt;R714,P714-R714,0)</f>
        <v>0</v>
      </c>
      <c r="T714" s="314">
        <f>IF(M714&lt;&gt;ฐาน!$M$45,IF(S714&lt;&gt;"",S714+R714,0),0)</f>
        <v>0</v>
      </c>
      <c r="U714" s="311">
        <f>IF(M714&lt;&gt;ฐาน!$M$45,IF(S714=0,J714+T714,O714),J714)</f>
        <v>0</v>
      </c>
      <c r="V714" s="98"/>
    </row>
    <row r="715" spans="1:22" x14ac:dyDescent="0.35">
      <c r="A715" s="93">
        <v>707</v>
      </c>
      <c r="B715" s="84"/>
      <c r="C715" s="85"/>
      <c r="D715" s="91"/>
      <c r="E715" s="89"/>
      <c r="F715" s="88"/>
      <c r="G715" s="91"/>
      <c r="H715" s="91"/>
      <c r="I715" s="88"/>
      <c r="J715" s="94"/>
      <c r="K715" s="212"/>
      <c r="L715" s="308" t="str">
        <f>IF(K715&lt;&gt;"",INDEX(ฐาน!$J$4:$M$44,MATCH(INT(K715),ฐาน!$J$4:$J$44,0),2),"")</f>
        <v/>
      </c>
      <c r="M715" s="309" t="str">
        <f>IF(L715&lt;&gt;"",INDEX(ฐาน!$J$4:$M$45,MATCH(L715,ฐาน!$K$4:$K$45,0),4),"")</f>
        <v/>
      </c>
      <c r="N715" s="310" t="str">
        <f>IF(I715&lt;&gt;"",INDEX(ฐาน!$A$4:$F$9,MATCH(I715,ฐาน!$A$4:$A$9,0),IF(J715&gt;=INDEX(ฐาน!$A$4:$F$9,MATCH(I715,ฐาน!$A$4:$A$9,0),3),6,5)),"")</f>
        <v/>
      </c>
      <c r="O715" s="311" t="str">
        <f>IF(I715&lt;&gt;"",IF(J715&gt;=INDEX(ฐาน!$A$4:$G$9,MATCH(I715,ฐาน!$A$4:$A$9,0),4),INDEX(ฐาน!$A$4:$G$9,MATCH(I715,ฐาน!$A$4:$A$9,0),7),INDEX(ฐาน!$A$4:$G$9,MATCH(I715,ฐาน!$A$4:$A$9,0),4)),"")</f>
        <v/>
      </c>
      <c r="P715" s="312">
        <f>IF(M715&lt;&gt;ฐาน!$M$45,IF(L715&lt;&gt;"",($L715*$N715/100),0),0)</f>
        <v>0</v>
      </c>
      <c r="Q715" s="311">
        <f>IF(M715&lt;&gt;ฐาน!$M$45,IF(L715&lt;&gt;"",ROUNDUP(($L715*$N715/100),-1),0),0)</f>
        <v>0</v>
      </c>
      <c r="R715" s="311">
        <f t="shared" si="22"/>
        <v>0</v>
      </c>
      <c r="S715" s="313">
        <f t="shared" si="23"/>
        <v>0</v>
      </c>
      <c r="T715" s="314">
        <f>IF(M715&lt;&gt;ฐาน!$M$45,IF(S715&lt;&gt;"",S715+R715,0),0)</f>
        <v>0</v>
      </c>
      <c r="U715" s="311">
        <f>IF(M715&lt;&gt;ฐาน!$M$45,IF(S715=0,J715+T715,O715),J715)</f>
        <v>0</v>
      </c>
      <c r="V715" s="98"/>
    </row>
    <row r="716" spans="1:22" x14ac:dyDescent="0.35">
      <c r="A716" s="93">
        <v>708</v>
      </c>
      <c r="B716" s="84"/>
      <c r="C716" s="85"/>
      <c r="D716" s="91"/>
      <c r="E716" s="89"/>
      <c r="F716" s="88"/>
      <c r="G716" s="91"/>
      <c r="H716" s="91"/>
      <c r="I716" s="88"/>
      <c r="J716" s="92"/>
      <c r="K716" s="212"/>
      <c r="L716" s="308" t="str">
        <f>IF(K716&lt;&gt;"",INDEX(ฐาน!$J$4:$M$44,MATCH(INT(K716),ฐาน!$J$4:$J$44,0),2),"")</f>
        <v/>
      </c>
      <c r="M716" s="309" t="str">
        <f>IF(L716&lt;&gt;"",INDEX(ฐาน!$J$4:$M$45,MATCH(L716,ฐาน!$K$4:$K$45,0),4),"")</f>
        <v/>
      </c>
      <c r="N716" s="310" t="str">
        <f>IF(I716&lt;&gt;"",INDEX(ฐาน!$A$4:$F$9,MATCH(I716,ฐาน!$A$4:$A$9,0),IF(J716&gt;=INDEX(ฐาน!$A$4:$F$9,MATCH(I716,ฐาน!$A$4:$A$9,0),3),6,5)),"")</f>
        <v/>
      </c>
      <c r="O716" s="311" t="str">
        <f>IF(I716&lt;&gt;"",IF(J716&gt;=INDEX(ฐาน!$A$4:$G$9,MATCH(I716,ฐาน!$A$4:$A$9,0),4),INDEX(ฐาน!$A$4:$G$9,MATCH(I716,ฐาน!$A$4:$A$9,0),7),INDEX(ฐาน!$A$4:$G$9,MATCH(I716,ฐาน!$A$4:$A$9,0),4)),"")</f>
        <v/>
      </c>
      <c r="P716" s="312">
        <f>IF(M716&lt;&gt;ฐาน!$M$45,IF(L716&lt;&gt;"",($L716*$N716/100),0),0)</f>
        <v>0</v>
      </c>
      <c r="Q716" s="311">
        <f>IF(M716&lt;&gt;ฐาน!$M$45,IF(L716&lt;&gt;"",ROUNDUP(($L716*$N716/100),-1),0),0)</f>
        <v>0</v>
      </c>
      <c r="R716" s="311">
        <f t="shared" si="22"/>
        <v>0</v>
      </c>
      <c r="S716" s="313">
        <f t="shared" si="23"/>
        <v>0</v>
      </c>
      <c r="T716" s="314">
        <f>IF(M716&lt;&gt;ฐาน!$M$45,IF(S716&lt;&gt;"",S716+R716,0),0)</f>
        <v>0</v>
      </c>
      <c r="U716" s="311">
        <f>IF(M716&lt;&gt;ฐาน!$M$45,IF(S716=0,J716+T716,O716),J716)</f>
        <v>0</v>
      </c>
      <c r="V716" s="98"/>
    </row>
    <row r="717" spans="1:22" x14ac:dyDescent="0.35">
      <c r="A717" s="93">
        <v>709</v>
      </c>
      <c r="B717" s="84"/>
      <c r="C717" s="85"/>
      <c r="D717" s="91"/>
      <c r="E717" s="89"/>
      <c r="F717" s="88"/>
      <c r="G717" s="91"/>
      <c r="H717" s="91"/>
      <c r="I717" s="88"/>
      <c r="J717" s="94"/>
      <c r="K717" s="212"/>
      <c r="L717" s="308" t="str">
        <f>IF(K717&lt;&gt;"",INDEX(ฐาน!$J$4:$M$44,MATCH(INT(K717),ฐาน!$J$4:$J$44,0),2),"")</f>
        <v/>
      </c>
      <c r="M717" s="309" t="str">
        <f>IF(L717&lt;&gt;"",INDEX(ฐาน!$J$4:$M$45,MATCH(L717,ฐาน!$K$4:$K$45,0),4),"")</f>
        <v/>
      </c>
      <c r="N717" s="310" t="str">
        <f>IF(I717&lt;&gt;"",INDEX(ฐาน!$A$4:$F$9,MATCH(I717,ฐาน!$A$4:$A$9,0),IF(J717&gt;=INDEX(ฐาน!$A$4:$F$9,MATCH(I717,ฐาน!$A$4:$A$9,0),3),6,5)),"")</f>
        <v/>
      </c>
      <c r="O717" s="311" t="str">
        <f>IF(I717&lt;&gt;"",IF(J717&gt;=INDEX(ฐาน!$A$4:$G$9,MATCH(I717,ฐาน!$A$4:$A$9,0),4),INDEX(ฐาน!$A$4:$G$9,MATCH(I717,ฐาน!$A$4:$A$9,0),7),INDEX(ฐาน!$A$4:$G$9,MATCH(I717,ฐาน!$A$4:$A$9,0),4)),"")</f>
        <v/>
      </c>
      <c r="P717" s="312">
        <f>IF(M717&lt;&gt;ฐาน!$M$45,IF(L717&lt;&gt;"",($L717*$N717/100),0),0)</f>
        <v>0</v>
      </c>
      <c r="Q717" s="311">
        <f>IF(M717&lt;&gt;ฐาน!$M$45,IF(L717&lt;&gt;"",ROUNDUP(($L717*$N717/100),-1),0),0)</f>
        <v>0</v>
      </c>
      <c r="R717" s="311">
        <f t="shared" si="22"/>
        <v>0</v>
      </c>
      <c r="S717" s="313">
        <f t="shared" si="23"/>
        <v>0</v>
      </c>
      <c r="T717" s="314">
        <f>IF(M717&lt;&gt;ฐาน!$M$45,IF(S717&lt;&gt;"",S717+R717,0),0)</f>
        <v>0</v>
      </c>
      <c r="U717" s="311">
        <f>IF(M717&lt;&gt;ฐาน!$M$45,IF(S717=0,J717+T717,O717),J717)</f>
        <v>0</v>
      </c>
      <c r="V717" s="98"/>
    </row>
    <row r="718" spans="1:22" x14ac:dyDescent="0.35">
      <c r="A718" s="93">
        <v>710</v>
      </c>
      <c r="B718" s="84"/>
      <c r="C718" s="85"/>
      <c r="D718" s="91"/>
      <c r="E718" s="89"/>
      <c r="F718" s="88"/>
      <c r="G718" s="91"/>
      <c r="H718" s="91"/>
      <c r="I718" s="88"/>
      <c r="J718" s="94"/>
      <c r="K718" s="212"/>
      <c r="L718" s="308" t="str">
        <f>IF(K718&lt;&gt;"",INDEX(ฐาน!$J$4:$M$44,MATCH(INT(K718),ฐาน!$J$4:$J$44,0),2),"")</f>
        <v/>
      </c>
      <c r="M718" s="309" t="str">
        <f>IF(L718&lt;&gt;"",INDEX(ฐาน!$J$4:$M$45,MATCH(L718,ฐาน!$K$4:$K$45,0),4),"")</f>
        <v/>
      </c>
      <c r="N718" s="310" t="str">
        <f>IF(I718&lt;&gt;"",INDEX(ฐาน!$A$4:$F$9,MATCH(I718,ฐาน!$A$4:$A$9,0),IF(J718&gt;=INDEX(ฐาน!$A$4:$F$9,MATCH(I718,ฐาน!$A$4:$A$9,0),3),6,5)),"")</f>
        <v/>
      </c>
      <c r="O718" s="311" t="str">
        <f>IF(I718&lt;&gt;"",IF(J718&gt;=INDEX(ฐาน!$A$4:$G$9,MATCH(I718,ฐาน!$A$4:$A$9,0),4),INDEX(ฐาน!$A$4:$G$9,MATCH(I718,ฐาน!$A$4:$A$9,0),7),INDEX(ฐาน!$A$4:$G$9,MATCH(I718,ฐาน!$A$4:$A$9,0),4)),"")</f>
        <v/>
      </c>
      <c r="P718" s="312">
        <f>IF(M718&lt;&gt;ฐาน!$M$45,IF(L718&lt;&gt;"",($L718*$N718/100),0),0)</f>
        <v>0</v>
      </c>
      <c r="Q718" s="311">
        <f>IF(M718&lt;&gt;ฐาน!$M$45,IF(L718&lt;&gt;"",ROUNDUP(($L718*$N718/100),-1),0),0)</f>
        <v>0</v>
      </c>
      <c r="R718" s="311">
        <f t="shared" si="22"/>
        <v>0</v>
      </c>
      <c r="S718" s="313">
        <f t="shared" si="23"/>
        <v>0</v>
      </c>
      <c r="T718" s="314">
        <f>IF(M718&lt;&gt;ฐาน!$M$45,IF(S718&lt;&gt;"",S718+R718,0),0)</f>
        <v>0</v>
      </c>
      <c r="U718" s="311">
        <f>IF(M718&lt;&gt;ฐาน!$M$45,IF(S718=0,J718+T718,O718),J718)</f>
        <v>0</v>
      </c>
      <c r="V718" s="98"/>
    </row>
    <row r="719" spans="1:22" x14ac:dyDescent="0.35">
      <c r="A719" s="93">
        <v>711</v>
      </c>
      <c r="B719" s="84"/>
      <c r="C719" s="85"/>
      <c r="D719" s="91"/>
      <c r="E719" s="89"/>
      <c r="F719" s="88"/>
      <c r="G719" s="91"/>
      <c r="H719" s="91"/>
      <c r="I719" s="88"/>
      <c r="J719" s="92"/>
      <c r="K719" s="212"/>
      <c r="L719" s="308" t="str">
        <f>IF(K719&lt;&gt;"",INDEX(ฐาน!$J$4:$M$44,MATCH(INT(K719),ฐาน!$J$4:$J$44,0),2),"")</f>
        <v/>
      </c>
      <c r="M719" s="309" t="str">
        <f>IF(L719&lt;&gt;"",INDEX(ฐาน!$J$4:$M$45,MATCH(L719,ฐาน!$K$4:$K$45,0),4),"")</f>
        <v/>
      </c>
      <c r="N719" s="310" t="str">
        <f>IF(I719&lt;&gt;"",INDEX(ฐาน!$A$4:$F$9,MATCH(I719,ฐาน!$A$4:$A$9,0),IF(J719&gt;=INDEX(ฐาน!$A$4:$F$9,MATCH(I719,ฐาน!$A$4:$A$9,0),3),6,5)),"")</f>
        <v/>
      </c>
      <c r="O719" s="311" t="str">
        <f>IF(I719&lt;&gt;"",IF(J719&gt;=INDEX(ฐาน!$A$4:$G$9,MATCH(I719,ฐาน!$A$4:$A$9,0),4),INDEX(ฐาน!$A$4:$G$9,MATCH(I719,ฐาน!$A$4:$A$9,0),7),INDEX(ฐาน!$A$4:$G$9,MATCH(I719,ฐาน!$A$4:$A$9,0),4)),"")</f>
        <v/>
      </c>
      <c r="P719" s="312">
        <f>IF(M719&lt;&gt;ฐาน!$M$45,IF(L719&lt;&gt;"",($L719*$N719/100),0),0)</f>
        <v>0</v>
      </c>
      <c r="Q719" s="311">
        <f>IF(M719&lt;&gt;ฐาน!$M$45,IF(L719&lt;&gt;"",ROUNDUP(($L719*$N719/100),-1),0),0)</f>
        <v>0</v>
      </c>
      <c r="R719" s="311">
        <f t="shared" si="22"/>
        <v>0</v>
      </c>
      <c r="S719" s="313">
        <f t="shared" si="23"/>
        <v>0</v>
      </c>
      <c r="T719" s="314">
        <f>IF(M719&lt;&gt;ฐาน!$M$45,IF(S719&lt;&gt;"",S719+R719,0),0)</f>
        <v>0</v>
      </c>
      <c r="U719" s="311">
        <f>IF(M719&lt;&gt;ฐาน!$M$45,IF(S719=0,J719+T719,O719),J719)</f>
        <v>0</v>
      </c>
      <c r="V719" s="98"/>
    </row>
    <row r="720" spans="1:22" x14ac:dyDescent="0.35">
      <c r="A720" s="93">
        <v>712</v>
      </c>
      <c r="B720" s="84"/>
      <c r="C720" s="85"/>
      <c r="D720" s="91"/>
      <c r="E720" s="89"/>
      <c r="F720" s="88"/>
      <c r="G720" s="91"/>
      <c r="H720" s="91"/>
      <c r="I720" s="88"/>
      <c r="J720" s="94"/>
      <c r="K720" s="212"/>
      <c r="L720" s="308" t="str">
        <f>IF(K720&lt;&gt;"",INDEX(ฐาน!$J$4:$M$44,MATCH(INT(K720),ฐาน!$J$4:$J$44,0),2),"")</f>
        <v/>
      </c>
      <c r="M720" s="309" t="str">
        <f>IF(L720&lt;&gt;"",INDEX(ฐาน!$J$4:$M$45,MATCH(L720,ฐาน!$K$4:$K$45,0),4),"")</f>
        <v/>
      </c>
      <c r="N720" s="310" t="str">
        <f>IF(I720&lt;&gt;"",INDEX(ฐาน!$A$4:$F$9,MATCH(I720,ฐาน!$A$4:$A$9,0),IF(J720&gt;=INDEX(ฐาน!$A$4:$F$9,MATCH(I720,ฐาน!$A$4:$A$9,0),3),6,5)),"")</f>
        <v/>
      </c>
      <c r="O720" s="311" t="str">
        <f>IF(I720&lt;&gt;"",IF(J720&gt;=INDEX(ฐาน!$A$4:$G$9,MATCH(I720,ฐาน!$A$4:$A$9,0),4),INDEX(ฐาน!$A$4:$G$9,MATCH(I720,ฐาน!$A$4:$A$9,0),7),INDEX(ฐาน!$A$4:$G$9,MATCH(I720,ฐาน!$A$4:$A$9,0),4)),"")</f>
        <v/>
      </c>
      <c r="P720" s="312">
        <f>IF(M720&lt;&gt;ฐาน!$M$45,IF(L720&lt;&gt;"",($L720*$N720/100),0),0)</f>
        <v>0</v>
      </c>
      <c r="Q720" s="311">
        <f>IF(M720&lt;&gt;ฐาน!$M$45,IF(L720&lt;&gt;"",ROUNDUP(($L720*$N720/100),-1),0),0)</f>
        <v>0</v>
      </c>
      <c r="R720" s="311">
        <f t="shared" si="22"/>
        <v>0</v>
      </c>
      <c r="S720" s="313">
        <f t="shared" si="23"/>
        <v>0</v>
      </c>
      <c r="T720" s="314">
        <f>IF(M720&lt;&gt;ฐาน!$M$45,IF(S720&lt;&gt;"",S720+R720,0),0)</f>
        <v>0</v>
      </c>
      <c r="U720" s="311">
        <f>IF(M720&lt;&gt;ฐาน!$M$45,IF(S720=0,J720+T720,O720),J720)</f>
        <v>0</v>
      </c>
      <c r="V720" s="98"/>
    </row>
    <row r="721" spans="1:22" x14ac:dyDescent="0.35">
      <c r="A721" s="93">
        <v>713</v>
      </c>
      <c r="B721" s="84"/>
      <c r="C721" s="85"/>
      <c r="D721" s="91"/>
      <c r="E721" s="89"/>
      <c r="F721" s="88"/>
      <c r="G721" s="91"/>
      <c r="H721" s="91"/>
      <c r="I721" s="88"/>
      <c r="J721" s="94"/>
      <c r="K721" s="212"/>
      <c r="L721" s="308" t="str">
        <f>IF(K721&lt;&gt;"",INDEX(ฐาน!$J$4:$M$44,MATCH(INT(K721),ฐาน!$J$4:$J$44,0),2),"")</f>
        <v/>
      </c>
      <c r="M721" s="309" t="str">
        <f>IF(L721&lt;&gt;"",INDEX(ฐาน!$J$4:$M$45,MATCH(L721,ฐาน!$K$4:$K$45,0),4),"")</f>
        <v/>
      </c>
      <c r="N721" s="310" t="str">
        <f>IF(I721&lt;&gt;"",INDEX(ฐาน!$A$4:$F$9,MATCH(I721,ฐาน!$A$4:$A$9,0),IF(J721&gt;=INDEX(ฐาน!$A$4:$F$9,MATCH(I721,ฐาน!$A$4:$A$9,0),3),6,5)),"")</f>
        <v/>
      </c>
      <c r="O721" s="311" t="str">
        <f>IF(I721&lt;&gt;"",IF(J721&gt;=INDEX(ฐาน!$A$4:$G$9,MATCH(I721,ฐาน!$A$4:$A$9,0),4),INDEX(ฐาน!$A$4:$G$9,MATCH(I721,ฐาน!$A$4:$A$9,0),7),INDEX(ฐาน!$A$4:$G$9,MATCH(I721,ฐาน!$A$4:$A$9,0),4)),"")</f>
        <v/>
      </c>
      <c r="P721" s="312">
        <f>IF(M721&lt;&gt;ฐาน!$M$45,IF(L721&lt;&gt;"",($L721*$N721/100),0),0)</f>
        <v>0</v>
      </c>
      <c r="Q721" s="311">
        <f>IF(M721&lt;&gt;ฐาน!$M$45,IF(L721&lt;&gt;"",ROUNDUP(($L721*$N721/100),-1),0),0)</f>
        <v>0</v>
      </c>
      <c r="R721" s="311">
        <f t="shared" si="22"/>
        <v>0</v>
      </c>
      <c r="S721" s="313">
        <f t="shared" si="23"/>
        <v>0</v>
      </c>
      <c r="T721" s="314">
        <f>IF(M721&lt;&gt;ฐาน!$M$45,IF(S721&lt;&gt;"",S721+R721,0),0)</f>
        <v>0</v>
      </c>
      <c r="U721" s="311">
        <f>IF(M721&lt;&gt;ฐาน!$M$45,IF(S721=0,J721+T721,O721),J721)</f>
        <v>0</v>
      </c>
      <c r="V721" s="98"/>
    </row>
    <row r="722" spans="1:22" x14ac:dyDescent="0.35">
      <c r="A722" s="93">
        <v>714</v>
      </c>
      <c r="B722" s="84"/>
      <c r="C722" s="85"/>
      <c r="D722" s="91"/>
      <c r="E722" s="89"/>
      <c r="F722" s="88"/>
      <c r="G722" s="91"/>
      <c r="H722" s="91"/>
      <c r="I722" s="88"/>
      <c r="J722" s="92"/>
      <c r="K722" s="212"/>
      <c r="L722" s="308" t="str">
        <f>IF(K722&lt;&gt;"",INDEX(ฐาน!$J$4:$M$44,MATCH(INT(K722),ฐาน!$J$4:$J$44,0),2),"")</f>
        <v/>
      </c>
      <c r="M722" s="309" t="str">
        <f>IF(L722&lt;&gt;"",INDEX(ฐาน!$J$4:$M$45,MATCH(L722,ฐาน!$K$4:$K$45,0),4),"")</f>
        <v/>
      </c>
      <c r="N722" s="310" t="str">
        <f>IF(I722&lt;&gt;"",INDEX(ฐาน!$A$4:$F$9,MATCH(I722,ฐาน!$A$4:$A$9,0),IF(J722&gt;=INDEX(ฐาน!$A$4:$F$9,MATCH(I722,ฐาน!$A$4:$A$9,0),3),6,5)),"")</f>
        <v/>
      </c>
      <c r="O722" s="311" t="str">
        <f>IF(I722&lt;&gt;"",IF(J722&gt;=INDEX(ฐาน!$A$4:$G$9,MATCH(I722,ฐาน!$A$4:$A$9,0),4),INDEX(ฐาน!$A$4:$G$9,MATCH(I722,ฐาน!$A$4:$A$9,0),7),INDEX(ฐาน!$A$4:$G$9,MATCH(I722,ฐาน!$A$4:$A$9,0),4)),"")</f>
        <v/>
      </c>
      <c r="P722" s="312">
        <f>IF(M722&lt;&gt;ฐาน!$M$45,IF(L722&lt;&gt;"",($L722*$N722/100),0),0)</f>
        <v>0</v>
      </c>
      <c r="Q722" s="311">
        <f>IF(M722&lt;&gt;ฐาน!$M$45,IF(L722&lt;&gt;"",ROUNDUP(($L722*$N722/100),-1),0),0)</f>
        <v>0</v>
      </c>
      <c r="R722" s="311">
        <f t="shared" si="22"/>
        <v>0</v>
      </c>
      <c r="S722" s="313">
        <f t="shared" si="23"/>
        <v>0</v>
      </c>
      <c r="T722" s="314">
        <f>IF(M722&lt;&gt;ฐาน!$M$45,IF(S722&lt;&gt;"",S722+R722,0),0)</f>
        <v>0</v>
      </c>
      <c r="U722" s="311">
        <f>IF(M722&lt;&gt;ฐาน!$M$45,IF(S722=0,J722+T722,O722),J722)</f>
        <v>0</v>
      </c>
      <c r="V722" s="98"/>
    </row>
    <row r="723" spans="1:22" x14ac:dyDescent="0.35">
      <c r="A723" s="93">
        <v>715</v>
      </c>
      <c r="B723" s="84"/>
      <c r="C723" s="85"/>
      <c r="D723" s="91"/>
      <c r="E723" s="89"/>
      <c r="F723" s="88"/>
      <c r="G723" s="91"/>
      <c r="H723" s="91"/>
      <c r="I723" s="88"/>
      <c r="J723" s="94"/>
      <c r="K723" s="212"/>
      <c r="L723" s="308" t="str">
        <f>IF(K723&lt;&gt;"",INDEX(ฐาน!$J$4:$M$44,MATCH(INT(K723),ฐาน!$J$4:$J$44,0),2),"")</f>
        <v/>
      </c>
      <c r="M723" s="309" t="str">
        <f>IF(L723&lt;&gt;"",INDEX(ฐาน!$J$4:$M$45,MATCH(L723,ฐาน!$K$4:$K$45,0),4),"")</f>
        <v/>
      </c>
      <c r="N723" s="310" t="str">
        <f>IF(I723&lt;&gt;"",INDEX(ฐาน!$A$4:$F$9,MATCH(I723,ฐาน!$A$4:$A$9,0),IF(J723&gt;=INDEX(ฐาน!$A$4:$F$9,MATCH(I723,ฐาน!$A$4:$A$9,0),3),6,5)),"")</f>
        <v/>
      </c>
      <c r="O723" s="311" t="str">
        <f>IF(I723&lt;&gt;"",IF(J723&gt;=INDEX(ฐาน!$A$4:$G$9,MATCH(I723,ฐาน!$A$4:$A$9,0),4),INDEX(ฐาน!$A$4:$G$9,MATCH(I723,ฐาน!$A$4:$A$9,0),7),INDEX(ฐาน!$A$4:$G$9,MATCH(I723,ฐาน!$A$4:$A$9,0),4)),"")</f>
        <v/>
      </c>
      <c r="P723" s="312">
        <f>IF(M723&lt;&gt;ฐาน!$M$45,IF(L723&lt;&gt;"",($L723*$N723/100),0),0)</f>
        <v>0</v>
      </c>
      <c r="Q723" s="311">
        <f>IF(M723&lt;&gt;ฐาน!$M$45,IF(L723&lt;&gt;"",ROUNDUP(($L723*$N723/100),-1),0),0)</f>
        <v>0</v>
      </c>
      <c r="R723" s="311">
        <f t="shared" si="22"/>
        <v>0</v>
      </c>
      <c r="S723" s="313">
        <f t="shared" si="23"/>
        <v>0</v>
      </c>
      <c r="T723" s="314">
        <f>IF(M723&lt;&gt;ฐาน!$M$45,IF(S723&lt;&gt;"",S723+R723,0),0)</f>
        <v>0</v>
      </c>
      <c r="U723" s="311">
        <f>IF(M723&lt;&gt;ฐาน!$M$45,IF(S723=0,J723+T723,O723),J723)</f>
        <v>0</v>
      </c>
      <c r="V723" s="98"/>
    </row>
    <row r="724" spans="1:22" x14ac:dyDescent="0.35">
      <c r="A724" s="93">
        <v>716</v>
      </c>
      <c r="B724" s="84"/>
      <c r="C724" s="85"/>
      <c r="D724" s="91"/>
      <c r="E724" s="89"/>
      <c r="F724" s="88"/>
      <c r="G724" s="91"/>
      <c r="H724" s="91"/>
      <c r="I724" s="88"/>
      <c r="J724" s="94"/>
      <c r="K724" s="212"/>
      <c r="L724" s="308" t="str">
        <f>IF(K724&lt;&gt;"",INDEX(ฐาน!$J$4:$M$44,MATCH(INT(K724),ฐาน!$J$4:$J$44,0),2),"")</f>
        <v/>
      </c>
      <c r="M724" s="309" t="str">
        <f>IF(L724&lt;&gt;"",INDEX(ฐาน!$J$4:$M$45,MATCH(L724,ฐาน!$K$4:$K$45,0),4),"")</f>
        <v/>
      </c>
      <c r="N724" s="310" t="str">
        <f>IF(I724&lt;&gt;"",INDEX(ฐาน!$A$4:$F$9,MATCH(I724,ฐาน!$A$4:$A$9,0),IF(J724&gt;=INDEX(ฐาน!$A$4:$F$9,MATCH(I724,ฐาน!$A$4:$A$9,0),3),6,5)),"")</f>
        <v/>
      </c>
      <c r="O724" s="311" t="str">
        <f>IF(I724&lt;&gt;"",IF(J724&gt;=INDEX(ฐาน!$A$4:$G$9,MATCH(I724,ฐาน!$A$4:$A$9,0),4),INDEX(ฐาน!$A$4:$G$9,MATCH(I724,ฐาน!$A$4:$A$9,0),7),INDEX(ฐาน!$A$4:$G$9,MATCH(I724,ฐาน!$A$4:$A$9,0),4)),"")</f>
        <v/>
      </c>
      <c r="P724" s="312">
        <f>IF(M724&lt;&gt;ฐาน!$M$45,IF(L724&lt;&gt;"",($L724*$N724/100),0),0)</f>
        <v>0</v>
      </c>
      <c r="Q724" s="311">
        <f>IF(M724&lt;&gt;ฐาน!$M$45,IF(L724&lt;&gt;"",ROUNDUP(($L724*$N724/100),-1),0),0)</f>
        <v>0</v>
      </c>
      <c r="R724" s="311">
        <f t="shared" si="22"/>
        <v>0</v>
      </c>
      <c r="S724" s="313">
        <f t="shared" si="23"/>
        <v>0</v>
      </c>
      <c r="T724" s="314">
        <f>IF(M724&lt;&gt;ฐาน!$M$45,IF(S724&lt;&gt;"",S724+R724,0),0)</f>
        <v>0</v>
      </c>
      <c r="U724" s="311">
        <f>IF(M724&lt;&gt;ฐาน!$M$45,IF(S724=0,J724+T724,O724),J724)</f>
        <v>0</v>
      </c>
      <c r="V724" s="98"/>
    </row>
    <row r="725" spans="1:22" x14ac:dyDescent="0.35">
      <c r="A725" s="93">
        <v>717</v>
      </c>
      <c r="B725" s="84"/>
      <c r="C725" s="85"/>
      <c r="D725" s="91"/>
      <c r="E725" s="89"/>
      <c r="F725" s="88"/>
      <c r="G725" s="91"/>
      <c r="H725" s="91"/>
      <c r="I725" s="88"/>
      <c r="J725" s="94"/>
      <c r="K725" s="212"/>
      <c r="L725" s="308" t="str">
        <f>IF(K725&lt;&gt;"",INDEX(ฐาน!$J$4:$M$44,MATCH(INT(K725),ฐาน!$J$4:$J$44,0),2),"")</f>
        <v/>
      </c>
      <c r="M725" s="309" t="str">
        <f>IF(L725&lt;&gt;"",INDEX(ฐาน!$J$4:$M$45,MATCH(L725,ฐาน!$K$4:$K$45,0),4),"")</f>
        <v/>
      </c>
      <c r="N725" s="310" t="str">
        <f>IF(I725&lt;&gt;"",INDEX(ฐาน!$A$4:$F$9,MATCH(I725,ฐาน!$A$4:$A$9,0),IF(J725&gt;=INDEX(ฐาน!$A$4:$F$9,MATCH(I725,ฐาน!$A$4:$A$9,0),3),6,5)),"")</f>
        <v/>
      </c>
      <c r="O725" s="311" t="str">
        <f>IF(I725&lt;&gt;"",IF(J725&gt;=INDEX(ฐาน!$A$4:$G$9,MATCH(I725,ฐาน!$A$4:$A$9,0),4),INDEX(ฐาน!$A$4:$G$9,MATCH(I725,ฐาน!$A$4:$A$9,0),7),INDEX(ฐาน!$A$4:$G$9,MATCH(I725,ฐาน!$A$4:$A$9,0),4)),"")</f>
        <v/>
      </c>
      <c r="P725" s="312">
        <f>IF(M725&lt;&gt;ฐาน!$M$45,IF(L725&lt;&gt;"",($L725*$N725/100),0),0)</f>
        <v>0</v>
      </c>
      <c r="Q725" s="311">
        <f>IF(M725&lt;&gt;ฐาน!$M$45,IF(L725&lt;&gt;"",ROUNDUP(($L725*$N725/100),-1),0),0)</f>
        <v>0</v>
      </c>
      <c r="R725" s="311">
        <f t="shared" si="22"/>
        <v>0</v>
      </c>
      <c r="S725" s="313">
        <f t="shared" si="23"/>
        <v>0</v>
      </c>
      <c r="T725" s="314">
        <f>IF(M725&lt;&gt;ฐาน!$M$45,IF(S725&lt;&gt;"",S725+R725,0),0)</f>
        <v>0</v>
      </c>
      <c r="U725" s="311">
        <f>IF(M725&lt;&gt;ฐาน!$M$45,IF(S725=0,J725+T725,O725),J725)</f>
        <v>0</v>
      </c>
      <c r="V725" s="98"/>
    </row>
    <row r="726" spans="1:22" x14ac:dyDescent="0.35">
      <c r="A726" s="93">
        <v>718</v>
      </c>
      <c r="B726" s="84"/>
      <c r="C726" s="85"/>
      <c r="D726" s="91"/>
      <c r="E726" s="89"/>
      <c r="F726" s="88"/>
      <c r="G726" s="91"/>
      <c r="H726" s="91"/>
      <c r="I726" s="88"/>
      <c r="J726" s="94"/>
      <c r="K726" s="212"/>
      <c r="L726" s="308" t="str">
        <f>IF(K726&lt;&gt;"",INDEX(ฐาน!$J$4:$M$44,MATCH(INT(K726),ฐาน!$J$4:$J$44,0),2),"")</f>
        <v/>
      </c>
      <c r="M726" s="309" t="str">
        <f>IF(L726&lt;&gt;"",INDEX(ฐาน!$J$4:$M$45,MATCH(L726,ฐาน!$K$4:$K$45,0),4),"")</f>
        <v/>
      </c>
      <c r="N726" s="310" t="str">
        <f>IF(I726&lt;&gt;"",INDEX(ฐาน!$A$4:$F$9,MATCH(I726,ฐาน!$A$4:$A$9,0),IF(J726&gt;=INDEX(ฐาน!$A$4:$F$9,MATCH(I726,ฐาน!$A$4:$A$9,0),3),6,5)),"")</f>
        <v/>
      </c>
      <c r="O726" s="311" t="str">
        <f>IF(I726&lt;&gt;"",IF(J726&gt;=INDEX(ฐาน!$A$4:$G$9,MATCH(I726,ฐาน!$A$4:$A$9,0),4),INDEX(ฐาน!$A$4:$G$9,MATCH(I726,ฐาน!$A$4:$A$9,0),7),INDEX(ฐาน!$A$4:$G$9,MATCH(I726,ฐาน!$A$4:$A$9,0),4)),"")</f>
        <v/>
      </c>
      <c r="P726" s="312">
        <f>IF(M726&lt;&gt;ฐาน!$M$45,IF(L726&lt;&gt;"",($L726*$N726/100),0),0)</f>
        <v>0</v>
      </c>
      <c r="Q726" s="311">
        <f>IF(M726&lt;&gt;ฐาน!$M$45,IF(L726&lt;&gt;"",ROUNDUP(($L726*$N726/100),-1),0),0)</f>
        <v>0</v>
      </c>
      <c r="R726" s="311">
        <f t="shared" si="22"/>
        <v>0</v>
      </c>
      <c r="S726" s="313">
        <f t="shared" si="23"/>
        <v>0</v>
      </c>
      <c r="T726" s="314">
        <f>IF(M726&lt;&gt;ฐาน!$M$45,IF(S726&lt;&gt;"",S726+R726,0),0)</f>
        <v>0</v>
      </c>
      <c r="U726" s="311">
        <f>IF(M726&lt;&gt;ฐาน!$M$45,IF(S726=0,J726+T726,O726),J726)</f>
        <v>0</v>
      </c>
      <c r="V726" s="98"/>
    </row>
    <row r="727" spans="1:22" x14ac:dyDescent="0.35">
      <c r="A727" s="93">
        <v>719</v>
      </c>
      <c r="B727" s="84"/>
      <c r="C727" s="85"/>
      <c r="D727" s="91"/>
      <c r="E727" s="89"/>
      <c r="F727" s="88"/>
      <c r="G727" s="91"/>
      <c r="H727" s="91"/>
      <c r="I727" s="88"/>
      <c r="J727" s="92"/>
      <c r="K727" s="212"/>
      <c r="L727" s="308" t="str">
        <f>IF(K727&lt;&gt;"",INDEX(ฐาน!$J$4:$M$44,MATCH(INT(K727),ฐาน!$J$4:$J$44,0),2),"")</f>
        <v/>
      </c>
      <c r="M727" s="309" t="str">
        <f>IF(L727&lt;&gt;"",INDEX(ฐาน!$J$4:$M$45,MATCH(L727,ฐาน!$K$4:$K$45,0),4),"")</f>
        <v/>
      </c>
      <c r="N727" s="310" t="str">
        <f>IF(I727&lt;&gt;"",INDEX(ฐาน!$A$4:$F$9,MATCH(I727,ฐาน!$A$4:$A$9,0),IF(J727&gt;=INDEX(ฐาน!$A$4:$F$9,MATCH(I727,ฐาน!$A$4:$A$9,0),3),6,5)),"")</f>
        <v/>
      </c>
      <c r="O727" s="311" t="str">
        <f>IF(I727&lt;&gt;"",IF(J727&gt;=INDEX(ฐาน!$A$4:$G$9,MATCH(I727,ฐาน!$A$4:$A$9,0),4),INDEX(ฐาน!$A$4:$G$9,MATCH(I727,ฐาน!$A$4:$A$9,0),7),INDEX(ฐาน!$A$4:$G$9,MATCH(I727,ฐาน!$A$4:$A$9,0),4)),"")</f>
        <v/>
      </c>
      <c r="P727" s="312">
        <f>IF(M727&lt;&gt;ฐาน!$M$45,IF(L727&lt;&gt;"",($L727*$N727/100),0),0)</f>
        <v>0</v>
      </c>
      <c r="Q727" s="311">
        <f>IF(M727&lt;&gt;ฐาน!$M$45,IF(L727&lt;&gt;"",ROUNDUP(($L727*$N727/100),-1),0),0)</f>
        <v>0</v>
      </c>
      <c r="R727" s="311">
        <f t="shared" si="22"/>
        <v>0</v>
      </c>
      <c r="S727" s="313">
        <f t="shared" si="23"/>
        <v>0</v>
      </c>
      <c r="T727" s="314">
        <f>IF(M727&lt;&gt;ฐาน!$M$45,IF(S727&lt;&gt;"",S727+R727,0),0)</f>
        <v>0</v>
      </c>
      <c r="U727" s="311">
        <f>IF(M727&lt;&gt;ฐาน!$M$45,IF(S727=0,J727+T727,O727),J727)</f>
        <v>0</v>
      </c>
      <c r="V727" s="98"/>
    </row>
    <row r="728" spans="1:22" x14ac:dyDescent="0.35">
      <c r="A728" s="93">
        <v>720</v>
      </c>
      <c r="B728" s="84"/>
      <c r="C728" s="85"/>
      <c r="D728" s="91"/>
      <c r="E728" s="89"/>
      <c r="F728" s="88"/>
      <c r="G728" s="91"/>
      <c r="H728" s="91"/>
      <c r="I728" s="88"/>
      <c r="J728" s="94"/>
      <c r="K728" s="212"/>
      <c r="L728" s="308" t="str">
        <f>IF(K728&lt;&gt;"",INDEX(ฐาน!$J$4:$M$44,MATCH(INT(K728),ฐาน!$J$4:$J$44,0),2),"")</f>
        <v/>
      </c>
      <c r="M728" s="309" t="str">
        <f>IF(L728&lt;&gt;"",INDEX(ฐาน!$J$4:$M$45,MATCH(L728,ฐาน!$K$4:$K$45,0),4),"")</f>
        <v/>
      </c>
      <c r="N728" s="310" t="str">
        <f>IF(I728&lt;&gt;"",INDEX(ฐาน!$A$4:$F$9,MATCH(I728,ฐาน!$A$4:$A$9,0),IF(J728&gt;=INDEX(ฐาน!$A$4:$F$9,MATCH(I728,ฐาน!$A$4:$A$9,0),3),6,5)),"")</f>
        <v/>
      </c>
      <c r="O728" s="311" t="str">
        <f>IF(I728&lt;&gt;"",IF(J728&gt;=INDEX(ฐาน!$A$4:$G$9,MATCH(I728,ฐาน!$A$4:$A$9,0),4),INDEX(ฐาน!$A$4:$G$9,MATCH(I728,ฐาน!$A$4:$A$9,0),7),INDEX(ฐาน!$A$4:$G$9,MATCH(I728,ฐาน!$A$4:$A$9,0),4)),"")</f>
        <v/>
      </c>
      <c r="P728" s="312">
        <f>IF(M728&lt;&gt;ฐาน!$M$45,IF(L728&lt;&gt;"",($L728*$N728/100),0),0)</f>
        <v>0</v>
      </c>
      <c r="Q728" s="311">
        <f>IF(M728&lt;&gt;ฐาน!$M$45,IF(L728&lt;&gt;"",ROUNDUP(($L728*$N728/100),-1),0),0)</f>
        <v>0</v>
      </c>
      <c r="R728" s="311">
        <f t="shared" si="22"/>
        <v>0</v>
      </c>
      <c r="S728" s="313">
        <f t="shared" si="23"/>
        <v>0</v>
      </c>
      <c r="T728" s="314">
        <f>IF(M728&lt;&gt;ฐาน!$M$45,IF(S728&lt;&gt;"",S728+R728,0),0)</f>
        <v>0</v>
      </c>
      <c r="U728" s="311">
        <f>IF(M728&lt;&gt;ฐาน!$M$45,IF(S728=0,J728+T728,O728),J728)</f>
        <v>0</v>
      </c>
      <c r="V728" s="98"/>
    </row>
    <row r="729" spans="1:22" x14ac:dyDescent="0.35">
      <c r="A729" s="93">
        <v>721</v>
      </c>
      <c r="B729" s="84"/>
      <c r="C729" s="85"/>
      <c r="D729" s="91"/>
      <c r="E729" s="89"/>
      <c r="F729" s="88"/>
      <c r="G729" s="91"/>
      <c r="H729" s="91"/>
      <c r="I729" s="88"/>
      <c r="J729" s="92"/>
      <c r="K729" s="212"/>
      <c r="L729" s="308" t="str">
        <f>IF(K729&lt;&gt;"",INDEX(ฐาน!$J$4:$M$44,MATCH(INT(K729),ฐาน!$J$4:$J$44,0),2),"")</f>
        <v/>
      </c>
      <c r="M729" s="309" t="str">
        <f>IF(L729&lt;&gt;"",INDEX(ฐาน!$J$4:$M$45,MATCH(L729,ฐาน!$K$4:$K$45,0),4),"")</f>
        <v/>
      </c>
      <c r="N729" s="310" t="str">
        <f>IF(I729&lt;&gt;"",INDEX(ฐาน!$A$4:$F$9,MATCH(I729,ฐาน!$A$4:$A$9,0),IF(J729&gt;=INDEX(ฐาน!$A$4:$F$9,MATCH(I729,ฐาน!$A$4:$A$9,0),3),6,5)),"")</f>
        <v/>
      </c>
      <c r="O729" s="311" t="str">
        <f>IF(I729&lt;&gt;"",IF(J729&gt;=INDEX(ฐาน!$A$4:$G$9,MATCH(I729,ฐาน!$A$4:$A$9,0),4),INDEX(ฐาน!$A$4:$G$9,MATCH(I729,ฐาน!$A$4:$A$9,0),7),INDEX(ฐาน!$A$4:$G$9,MATCH(I729,ฐาน!$A$4:$A$9,0),4)),"")</f>
        <v/>
      </c>
      <c r="P729" s="312">
        <f>IF(M729&lt;&gt;ฐาน!$M$45,IF(L729&lt;&gt;"",($L729*$N729/100),0),0)</f>
        <v>0</v>
      </c>
      <c r="Q729" s="311">
        <f>IF(M729&lt;&gt;ฐาน!$M$45,IF(L729&lt;&gt;"",ROUNDUP(($L729*$N729/100),-1),0),0)</f>
        <v>0</v>
      </c>
      <c r="R729" s="311">
        <f t="shared" si="22"/>
        <v>0</v>
      </c>
      <c r="S729" s="313">
        <f t="shared" si="23"/>
        <v>0</v>
      </c>
      <c r="T729" s="314">
        <f>IF(M729&lt;&gt;ฐาน!$M$45,IF(S729&lt;&gt;"",S729+R729,0),0)</f>
        <v>0</v>
      </c>
      <c r="U729" s="311">
        <f>IF(M729&lt;&gt;ฐาน!$M$45,IF(S729=0,J729+T729,O729),J729)</f>
        <v>0</v>
      </c>
      <c r="V729" s="98"/>
    </row>
    <row r="730" spans="1:22" x14ac:dyDescent="0.35">
      <c r="A730" s="93">
        <v>722</v>
      </c>
      <c r="B730" s="97"/>
      <c r="C730" s="98"/>
      <c r="D730" s="91"/>
      <c r="E730" s="89"/>
      <c r="F730" s="88"/>
      <c r="G730" s="91"/>
      <c r="H730" s="91"/>
      <c r="I730" s="88"/>
      <c r="J730" s="92"/>
      <c r="K730" s="212"/>
      <c r="L730" s="308" t="str">
        <f>IF(K730&lt;&gt;"",INDEX(ฐาน!$J$4:$M$44,MATCH(INT(K730),ฐาน!$J$4:$J$44,0),2),"")</f>
        <v/>
      </c>
      <c r="M730" s="309" t="str">
        <f>IF(L730&lt;&gt;"",INDEX(ฐาน!$J$4:$M$45,MATCH(L730,ฐาน!$K$4:$K$45,0),4),"")</f>
        <v/>
      </c>
      <c r="N730" s="310" t="str">
        <f>IF(I730&lt;&gt;"",INDEX(ฐาน!$A$4:$F$9,MATCH(I730,ฐาน!$A$4:$A$9,0),IF(J730&gt;=INDEX(ฐาน!$A$4:$F$9,MATCH(I730,ฐาน!$A$4:$A$9,0),3),6,5)),"")</f>
        <v/>
      </c>
      <c r="O730" s="311" t="str">
        <f>IF(I730&lt;&gt;"",IF(J730&gt;=INDEX(ฐาน!$A$4:$G$9,MATCH(I730,ฐาน!$A$4:$A$9,0),4),INDEX(ฐาน!$A$4:$G$9,MATCH(I730,ฐาน!$A$4:$A$9,0),7),INDEX(ฐาน!$A$4:$G$9,MATCH(I730,ฐาน!$A$4:$A$9,0),4)),"")</f>
        <v/>
      </c>
      <c r="P730" s="312">
        <f>IF(M730&lt;&gt;ฐาน!$M$45,IF(L730&lt;&gt;"",($L730*$N730/100),0),0)</f>
        <v>0</v>
      </c>
      <c r="Q730" s="311">
        <f>IF(M730&lt;&gt;ฐาน!$M$45,IF(L730&lt;&gt;"",ROUNDUP(($L730*$N730/100),-1),0),0)</f>
        <v>0</v>
      </c>
      <c r="R730" s="311">
        <f t="shared" si="22"/>
        <v>0</v>
      </c>
      <c r="S730" s="313">
        <f t="shared" si="23"/>
        <v>0</v>
      </c>
      <c r="T730" s="314">
        <f>IF(M730&lt;&gt;ฐาน!$M$45,IF(S730&lt;&gt;"",S730+R730,0),0)</f>
        <v>0</v>
      </c>
      <c r="U730" s="311">
        <f>IF(M730&lt;&gt;ฐาน!$M$45,IF(S730=0,J730+T730,O730),J730)</f>
        <v>0</v>
      </c>
      <c r="V730" s="98"/>
    </row>
    <row r="731" spans="1:22" x14ac:dyDescent="0.35">
      <c r="A731" s="93">
        <v>723</v>
      </c>
      <c r="B731" s="84"/>
      <c r="C731" s="85"/>
      <c r="D731" s="91"/>
      <c r="E731" s="89"/>
      <c r="F731" s="88"/>
      <c r="G731" s="91"/>
      <c r="H731" s="91"/>
      <c r="I731" s="88"/>
      <c r="J731" s="94"/>
      <c r="K731" s="212"/>
      <c r="L731" s="308" t="str">
        <f>IF(K731&lt;&gt;"",INDEX(ฐาน!$J$4:$M$44,MATCH(INT(K731),ฐาน!$J$4:$J$44,0),2),"")</f>
        <v/>
      </c>
      <c r="M731" s="309" t="str">
        <f>IF(L731&lt;&gt;"",INDEX(ฐาน!$J$4:$M$45,MATCH(L731,ฐาน!$K$4:$K$45,0),4),"")</f>
        <v/>
      </c>
      <c r="N731" s="310" t="str">
        <f>IF(I731&lt;&gt;"",INDEX(ฐาน!$A$4:$F$9,MATCH(I731,ฐาน!$A$4:$A$9,0),IF(J731&gt;=INDEX(ฐาน!$A$4:$F$9,MATCH(I731,ฐาน!$A$4:$A$9,0),3),6,5)),"")</f>
        <v/>
      </c>
      <c r="O731" s="311" t="str">
        <f>IF(I731&lt;&gt;"",IF(J731&gt;=INDEX(ฐาน!$A$4:$G$9,MATCH(I731,ฐาน!$A$4:$A$9,0),4),INDEX(ฐาน!$A$4:$G$9,MATCH(I731,ฐาน!$A$4:$A$9,0),7),INDEX(ฐาน!$A$4:$G$9,MATCH(I731,ฐาน!$A$4:$A$9,0),4)),"")</f>
        <v/>
      </c>
      <c r="P731" s="312">
        <f>IF(M731&lt;&gt;ฐาน!$M$45,IF(L731&lt;&gt;"",($L731*$N731/100),0),0)</f>
        <v>0</v>
      </c>
      <c r="Q731" s="311">
        <f>IF(M731&lt;&gt;ฐาน!$M$45,IF(L731&lt;&gt;"",ROUNDUP(($L731*$N731/100),-1),0),0)</f>
        <v>0</v>
      </c>
      <c r="R731" s="311">
        <f t="shared" si="22"/>
        <v>0</v>
      </c>
      <c r="S731" s="313">
        <f t="shared" si="23"/>
        <v>0</v>
      </c>
      <c r="T731" s="314">
        <f>IF(M731&lt;&gt;ฐาน!$M$45,IF(S731&lt;&gt;"",S731+R731,0),0)</f>
        <v>0</v>
      </c>
      <c r="U731" s="311">
        <f>IF(M731&lt;&gt;ฐาน!$M$45,IF(S731=0,J731+T731,O731),J731)</f>
        <v>0</v>
      </c>
      <c r="V731" s="98"/>
    </row>
    <row r="732" spans="1:22" x14ac:dyDescent="0.35">
      <c r="A732" s="93">
        <v>724</v>
      </c>
      <c r="B732" s="84"/>
      <c r="C732" s="85"/>
      <c r="D732" s="91"/>
      <c r="E732" s="89"/>
      <c r="F732" s="88"/>
      <c r="G732" s="91"/>
      <c r="H732" s="91"/>
      <c r="I732" s="88"/>
      <c r="J732" s="92"/>
      <c r="K732" s="212"/>
      <c r="L732" s="308" t="str">
        <f>IF(K732&lt;&gt;"",INDEX(ฐาน!$J$4:$M$44,MATCH(INT(K732),ฐาน!$J$4:$J$44,0),2),"")</f>
        <v/>
      </c>
      <c r="M732" s="309" t="str">
        <f>IF(L732&lt;&gt;"",INDEX(ฐาน!$J$4:$M$45,MATCH(L732,ฐาน!$K$4:$K$45,0),4),"")</f>
        <v/>
      </c>
      <c r="N732" s="310" t="str">
        <f>IF(I732&lt;&gt;"",INDEX(ฐาน!$A$4:$F$9,MATCH(I732,ฐาน!$A$4:$A$9,0),IF(J732&gt;=INDEX(ฐาน!$A$4:$F$9,MATCH(I732,ฐาน!$A$4:$A$9,0),3),6,5)),"")</f>
        <v/>
      </c>
      <c r="O732" s="311" t="str">
        <f>IF(I732&lt;&gt;"",IF(J732&gt;=INDEX(ฐาน!$A$4:$G$9,MATCH(I732,ฐาน!$A$4:$A$9,0),4),INDEX(ฐาน!$A$4:$G$9,MATCH(I732,ฐาน!$A$4:$A$9,0),7),INDEX(ฐาน!$A$4:$G$9,MATCH(I732,ฐาน!$A$4:$A$9,0),4)),"")</f>
        <v/>
      </c>
      <c r="P732" s="312">
        <f>IF(M732&lt;&gt;ฐาน!$M$45,IF(L732&lt;&gt;"",($L732*$N732/100),0),0)</f>
        <v>0</v>
      </c>
      <c r="Q732" s="311">
        <f>IF(M732&lt;&gt;ฐาน!$M$45,IF(L732&lt;&gt;"",ROUNDUP(($L732*$N732/100),-1),0),0)</f>
        <v>0</v>
      </c>
      <c r="R732" s="311">
        <f t="shared" si="22"/>
        <v>0</v>
      </c>
      <c r="S732" s="313">
        <f t="shared" si="23"/>
        <v>0</v>
      </c>
      <c r="T732" s="314">
        <f>IF(M732&lt;&gt;ฐาน!$M$45,IF(S732&lt;&gt;"",S732+R732,0),0)</f>
        <v>0</v>
      </c>
      <c r="U732" s="311">
        <f>IF(M732&lt;&gt;ฐาน!$M$45,IF(S732=0,J732+T732,O732),J732)</f>
        <v>0</v>
      </c>
      <c r="V732" s="98"/>
    </row>
    <row r="733" spans="1:22" x14ac:dyDescent="0.35">
      <c r="A733" s="93">
        <v>725</v>
      </c>
      <c r="B733" s="84"/>
      <c r="C733" s="85"/>
      <c r="D733" s="91"/>
      <c r="E733" s="89"/>
      <c r="F733" s="88"/>
      <c r="G733" s="91"/>
      <c r="H733" s="91"/>
      <c r="I733" s="88"/>
      <c r="J733" s="94"/>
      <c r="K733" s="212"/>
      <c r="L733" s="308" t="str">
        <f>IF(K733&lt;&gt;"",INDEX(ฐาน!$J$4:$M$44,MATCH(INT(K733),ฐาน!$J$4:$J$44,0),2),"")</f>
        <v/>
      </c>
      <c r="M733" s="309" t="str">
        <f>IF(L733&lt;&gt;"",INDEX(ฐาน!$J$4:$M$45,MATCH(L733,ฐาน!$K$4:$K$45,0),4),"")</f>
        <v/>
      </c>
      <c r="N733" s="310" t="str">
        <f>IF(I733&lt;&gt;"",INDEX(ฐาน!$A$4:$F$9,MATCH(I733,ฐาน!$A$4:$A$9,0),IF(J733&gt;=INDEX(ฐาน!$A$4:$F$9,MATCH(I733,ฐาน!$A$4:$A$9,0),3),6,5)),"")</f>
        <v/>
      </c>
      <c r="O733" s="311" t="str">
        <f>IF(I733&lt;&gt;"",IF(J733&gt;=INDEX(ฐาน!$A$4:$G$9,MATCH(I733,ฐาน!$A$4:$A$9,0),4),INDEX(ฐาน!$A$4:$G$9,MATCH(I733,ฐาน!$A$4:$A$9,0),7),INDEX(ฐาน!$A$4:$G$9,MATCH(I733,ฐาน!$A$4:$A$9,0),4)),"")</f>
        <v/>
      </c>
      <c r="P733" s="312">
        <f>IF(M733&lt;&gt;ฐาน!$M$45,IF(L733&lt;&gt;"",($L733*$N733/100),0),0)</f>
        <v>0</v>
      </c>
      <c r="Q733" s="311">
        <f>IF(M733&lt;&gt;ฐาน!$M$45,IF(L733&lt;&gt;"",ROUNDUP(($L733*$N733/100),-1),0),0)</f>
        <v>0</v>
      </c>
      <c r="R733" s="311">
        <f t="shared" si="22"/>
        <v>0</v>
      </c>
      <c r="S733" s="313">
        <f t="shared" si="23"/>
        <v>0</v>
      </c>
      <c r="T733" s="314">
        <f>IF(M733&lt;&gt;ฐาน!$M$45,IF(S733&lt;&gt;"",S733+R733,0),0)</f>
        <v>0</v>
      </c>
      <c r="U733" s="311">
        <f>IF(M733&lt;&gt;ฐาน!$M$45,IF(S733=0,J733+T733,O733),J733)</f>
        <v>0</v>
      </c>
      <c r="V733" s="98"/>
    </row>
    <row r="734" spans="1:22" x14ac:dyDescent="0.35">
      <c r="A734" s="93">
        <v>726</v>
      </c>
      <c r="B734" s="84"/>
      <c r="C734" s="85"/>
      <c r="D734" s="91"/>
      <c r="E734" s="89"/>
      <c r="F734" s="88"/>
      <c r="G734" s="91"/>
      <c r="H734" s="91"/>
      <c r="I734" s="88"/>
      <c r="J734" s="92"/>
      <c r="K734" s="212"/>
      <c r="L734" s="308" t="str">
        <f>IF(K734&lt;&gt;"",INDEX(ฐาน!$J$4:$M$44,MATCH(INT(K734),ฐาน!$J$4:$J$44,0),2),"")</f>
        <v/>
      </c>
      <c r="M734" s="309" t="str">
        <f>IF(L734&lt;&gt;"",INDEX(ฐาน!$J$4:$M$45,MATCH(L734,ฐาน!$K$4:$K$45,0),4),"")</f>
        <v/>
      </c>
      <c r="N734" s="310" t="str">
        <f>IF(I734&lt;&gt;"",INDEX(ฐาน!$A$4:$F$9,MATCH(I734,ฐาน!$A$4:$A$9,0),IF(J734&gt;=INDEX(ฐาน!$A$4:$F$9,MATCH(I734,ฐาน!$A$4:$A$9,0),3),6,5)),"")</f>
        <v/>
      </c>
      <c r="O734" s="311" t="str">
        <f>IF(I734&lt;&gt;"",IF(J734&gt;=INDEX(ฐาน!$A$4:$G$9,MATCH(I734,ฐาน!$A$4:$A$9,0),4),INDEX(ฐาน!$A$4:$G$9,MATCH(I734,ฐาน!$A$4:$A$9,0),7),INDEX(ฐาน!$A$4:$G$9,MATCH(I734,ฐาน!$A$4:$A$9,0),4)),"")</f>
        <v/>
      </c>
      <c r="P734" s="312">
        <f>IF(M734&lt;&gt;ฐาน!$M$45,IF(L734&lt;&gt;"",($L734*$N734/100),0),0)</f>
        <v>0</v>
      </c>
      <c r="Q734" s="311">
        <f>IF(M734&lt;&gt;ฐาน!$M$45,IF(L734&lt;&gt;"",ROUNDUP(($L734*$N734/100),-1),0),0)</f>
        <v>0</v>
      </c>
      <c r="R734" s="311">
        <f t="shared" si="22"/>
        <v>0</v>
      </c>
      <c r="S734" s="313">
        <f t="shared" si="23"/>
        <v>0</v>
      </c>
      <c r="T734" s="314">
        <f>IF(M734&lt;&gt;ฐาน!$M$45,IF(S734&lt;&gt;"",S734+R734,0),0)</f>
        <v>0</v>
      </c>
      <c r="U734" s="311">
        <f>IF(M734&lt;&gt;ฐาน!$M$45,IF(S734=0,J734+T734,O734),J734)</f>
        <v>0</v>
      </c>
      <c r="V734" s="98"/>
    </row>
    <row r="735" spans="1:22" x14ac:dyDescent="0.35">
      <c r="A735" s="93">
        <v>727</v>
      </c>
      <c r="B735" s="97"/>
      <c r="C735" s="85"/>
      <c r="D735" s="91"/>
      <c r="E735" s="89"/>
      <c r="F735" s="88"/>
      <c r="G735" s="91"/>
      <c r="H735" s="91"/>
      <c r="I735" s="88"/>
      <c r="J735" s="92"/>
      <c r="K735" s="212"/>
      <c r="L735" s="308" t="str">
        <f>IF(K735&lt;&gt;"",INDEX(ฐาน!$J$4:$M$44,MATCH(INT(K735),ฐาน!$J$4:$J$44,0),2),"")</f>
        <v/>
      </c>
      <c r="M735" s="309" t="str">
        <f>IF(L735&lt;&gt;"",INDEX(ฐาน!$J$4:$M$45,MATCH(L735,ฐาน!$K$4:$K$45,0),4),"")</f>
        <v/>
      </c>
      <c r="N735" s="310" t="str">
        <f>IF(I735&lt;&gt;"",INDEX(ฐาน!$A$4:$F$9,MATCH(I735,ฐาน!$A$4:$A$9,0),IF(J735&gt;=INDEX(ฐาน!$A$4:$F$9,MATCH(I735,ฐาน!$A$4:$A$9,0),3),6,5)),"")</f>
        <v/>
      </c>
      <c r="O735" s="311" t="str">
        <f>IF(I735&lt;&gt;"",IF(J735&gt;=INDEX(ฐาน!$A$4:$G$9,MATCH(I735,ฐาน!$A$4:$A$9,0),4),INDEX(ฐาน!$A$4:$G$9,MATCH(I735,ฐาน!$A$4:$A$9,0),7),INDEX(ฐาน!$A$4:$G$9,MATCH(I735,ฐาน!$A$4:$A$9,0),4)),"")</f>
        <v/>
      </c>
      <c r="P735" s="312">
        <f>IF(M735&lt;&gt;ฐาน!$M$45,IF(L735&lt;&gt;"",($L735*$N735/100),0),0)</f>
        <v>0</v>
      </c>
      <c r="Q735" s="311">
        <f>IF(M735&lt;&gt;ฐาน!$M$45,IF(L735&lt;&gt;"",ROUNDUP(($L735*$N735/100),-1),0),0)</f>
        <v>0</v>
      </c>
      <c r="R735" s="311">
        <f t="shared" si="22"/>
        <v>0</v>
      </c>
      <c r="S735" s="313">
        <f t="shared" si="23"/>
        <v>0</v>
      </c>
      <c r="T735" s="314">
        <f>IF(M735&lt;&gt;ฐาน!$M$45,IF(S735&lt;&gt;"",S735+R735,0),0)</f>
        <v>0</v>
      </c>
      <c r="U735" s="311">
        <f>IF(M735&lt;&gt;ฐาน!$M$45,IF(S735=0,J735+T735,O735),J735)</f>
        <v>0</v>
      </c>
      <c r="V735" s="98"/>
    </row>
    <row r="736" spans="1:22" x14ac:dyDescent="0.35">
      <c r="A736" s="93">
        <v>728</v>
      </c>
      <c r="B736" s="97"/>
      <c r="C736" s="98"/>
      <c r="D736" s="91"/>
      <c r="E736" s="89"/>
      <c r="F736" s="88"/>
      <c r="G736" s="91"/>
      <c r="H736" s="91"/>
      <c r="I736" s="88"/>
      <c r="J736" s="92"/>
      <c r="K736" s="212"/>
      <c r="L736" s="308" t="str">
        <f>IF(K736&lt;&gt;"",INDEX(ฐาน!$J$4:$M$44,MATCH(INT(K736),ฐาน!$J$4:$J$44,0),2),"")</f>
        <v/>
      </c>
      <c r="M736" s="309" t="str">
        <f>IF(L736&lt;&gt;"",INDEX(ฐาน!$J$4:$M$45,MATCH(L736,ฐาน!$K$4:$K$45,0),4),"")</f>
        <v/>
      </c>
      <c r="N736" s="310" t="str">
        <f>IF(I736&lt;&gt;"",INDEX(ฐาน!$A$4:$F$9,MATCH(I736,ฐาน!$A$4:$A$9,0),IF(J736&gt;=INDEX(ฐาน!$A$4:$F$9,MATCH(I736,ฐาน!$A$4:$A$9,0),3),6,5)),"")</f>
        <v/>
      </c>
      <c r="O736" s="311" t="str">
        <f>IF(I736&lt;&gt;"",IF(J736&gt;=INDEX(ฐาน!$A$4:$G$9,MATCH(I736,ฐาน!$A$4:$A$9,0),4),INDEX(ฐาน!$A$4:$G$9,MATCH(I736,ฐาน!$A$4:$A$9,0),7),INDEX(ฐาน!$A$4:$G$9,MATCH(I736,ฐาน!$A$4:$A$9,0),4)),"")</f>
        <v/>
      </c>
      <c r="P736" s="312">
        <f>IF(M736&lt;&gt;ฐาน!$M$45,IF(L736&lt;&gt;"",($L736*$N736/100),0),0)</f>
        <v>0</v>
      </c>
      <c r="Q736" s="311">
        <f>IF(M736&lt;&gt;ฐาน!$M$45,IF(L736&lt;&gt;"",ROUNDUP(($L736*$N736/100),-1),0),0)</f>
        <v>0</v>
      </c>
      <c r="R736" s="311">
        <f t="shared" si="22"/>
        <v>0</v>
      </c>
      <c r="S736" s="313">
        <f t="shared" si="23"/>
        <v>0</v>
      </c>
      <c r="T736" s="314">
        <f>IF(M736&lt;&gt;ฐาน!$M$45,IF(S736&lt;&gt;"",S736+R736,0),0)</f>
        <v>0</v>
      </c>
      <c r="U736" s="311">
        <f>IF(M736&lt;&gt;ฐาน!$M$45,IF(S736=0,J736+T736,O736),J736)</f>
        <v>0</v>
      </c>
      <c r="V736" s="98"/>
    </row>
    <row r="737" spans="1:22" x14ac:dyDescent="0.35">
      <c r="A737" s="93">
        <v>729</v>
      </c>
      <c r="B737" s="97"/>
      <c r="C737" s="98"/>
      <c r="D737" s="91"/>
      <c r="E737" s="89"/>
      <c r="F737" s="88"/>
      <c r="G737" s="95"/>
      <c r="H737" s="91"/>
      <c r="I737" s="88"/>
      <c r="J737" s="92"/>
      <c r="K737" s="212"/>
      <c r="L737" s="308" t="str">
        <f>IF(K737&lt;&gt;"",INDEX(ฐาน!$J$4:$M$44,MATCH(INT(K737),ฐาน!$J$4:$J$44,0),2),"")</f>
        <v/>
      </c>
      <c r="M737" s="309" t="str">
        <f>IF(L737&lt;&gt;"",INDEX(ฐาน!$J$4:$M$45,MATCH(L737,ฐาน!$K$4:$K$45,0),4),"")</f>
        <v/>
      </c>
      <c r="N737" s="310" t="str">
        <f>IF(I737&lt;&gt;"",INDEX(ฐาน!$A$4:$F$9,MATCH(I737,ฐาน!$A$4:$A$9,0),IF(J737&gt;=INDEX(ฐาน!$A$4:$F$9,MATCH(I737,ฐาน!$A$4:$A$9,0),3),6,5)),"")</f>
        <v/>
      </c>
      <c r="O737" s="311" t="str">
        <f>IF(I737&lt;&gt;"",IF(J737&gt;=INDEX(ฐาน!$A$4:$G$9,MATCH(I737,ฐาน!$A$4:$A$9,0),4),INDEX(ฐาน!$A$4:$G$9,MATCH(I737,ฐาน!$A$4:$A$9,0),7),INDEX(ฐาน!$A$4:$G$9,MATCH(I737,ฐาน!$A$4:$A$9,0),4)),"")</f>
        <v/>
      </c>
      <c r="P737" s="312">
        <f>IF(M737&lt;&gt;ฐาน!$M$45,IF(L737&lt;&gt;"",($L737*$N737/100),0),0)</f>
        <v>0</v>
      </c>
      <c r="Q737" s="311">
        <f>IF(M737&lt;&gt;ฐาน!$M$45,IF(L737&lt;&gt;"",ROUNDUP(($L737*$N737/100),-1),0),0)</f>
        <v>0</v>
      </c>
      <c r="R737" s="311">
        <f t="shared" si="22"/>
        <v>0</v>
      </c>
      <c r="S737" s="313">
        <f t="shared" si="23"/>
        <v>0</v>
      </c>
      <c r="T737" s="314">
        <f>IF(M737&lt;&gt;ฐาน!$M$45,IF(S737&lt;&gt;"",S737+R737,0),0)</f>
        <v>0</v>
      </c>
      <c r="U737" s="311">
        <f>IF(M737&lt;&gt;ฐาน!$M$45,IF(S737=0,J737+T737,O737),J737)</f>
        <v>0</v>
      </c>
      <c r="V737" s="98"/>
    </row>
    <row r="738" spans="1:22" x14ac:dyDescent="0.35">
      <c r="A738" s="93">
        <v>730</v>
      </c>
      <c r="B738" s="97"/>
      <c r="C738" s="98"/>
      <c r="D738" s="91"/>
      <c r="E738" s="89"/>
      <c r="F738" s="88"/>
      <c r="G738" s="95"/>
      <c r="H738" s="91"/>
      <c r="I738" s="88"/>
      <c r="J738" s="92"/>
      <c r="K738" s="212"/>
      <c r="L738" s="308" t="str">
        <f>IF(K738&lt;&gt;"",INDEX(ฐาน!$J$4:$M$44,MATCH(INT(K738),ฐาน!$J$4:$J$44,0),2),"")</f>
        <v/>
      </c>
      <c r="M738" s="309" t="str">
        <f>IF(L738&lt;&gt;"",INDEX(ฐาน!$J$4:$M$45,MATCH(L738,ฐาน!$K$4:$K$45,0),4),"")</f>
        <v/>
      </c>
      <c r="N738" s="310" t="str">
        <f>IF(I738&lt;&gt;"",INDEX(ฐาน!$A$4:$F$9,MATCH(I738,ฐาน!$A$4:$A$9,0),IF(J738&gt;=INDEX(ฐาน!$A$4:$F$9,MATCH(I738,ฐาน!$A$4:$A$9,0),3),6,5)),"")</f>
        <v/>
      </c>
      <c r="O738" s="311" t="str">
        <f>IF(I738&lt;&gt;"",IF(J738&gt;=INDEX(ฐาน!$A$4:$G$9,MATCH(I738,ฐาน!$A$4:$A$9,0),4),INDEX(ฐาน!$A$4:$G$9,MATCH(I738,ฐาน!$A$4:$A$9,0),7),INDEX(ฐาน!$A$4:$G$9,MATCH(I738,ฐาน!$A$4:$A$9,0),4)),"")</f>
        <v/>
      </c>
      <c r="P738" s="312">
        <f>IF(M738&lt;&gt;ฐาน!$M$45,IF(L738&lt;&gt;"",($L738*$N738/100),0),0)</f>
        <v>0</v>
      </c>
      <c r="Q738" s="311">
        <f>IF(M738&lt;&gt;ฐาน!$M$45,IF(L738&lt;&gt;"",ROUNDUP(($L738*$N738/100),-1),0),0)</f>
        <v>0</v>
      </c>
      <c r="R738" s="311">
        <f t="shared" si="22"/>
        <v>0</v>
      </c>
      <c r="S738" s="313">
        <f t="shared" si="23"/>
        <v>0</v>
      </c>
      <c r="T738" s="314">
        <f>IF(M738&lt;&gt;ฐาน!$M$45,IF(S738&lt;&gt;"",S738+R738,0),0)</f>
        <v>0</v>
      </c>
      <c r="U738" s="311">
        <f>IF(M738&lt;&gt;ฐาน!$M$45,IF(S738=0,J738+T738,O738),J738)</f>
        <v>0</v>
      </c>
      <c r="V738" s="98"/>
    </row>
    <row r="739" spans="1:22" x14ac:dyDescent="0.35">
      <c r="A739" s="93">
        <v>731</v>
      </c>
      <c r="B739" s="84"/>
      <c r="C739" s="85"/>
      <c r="D739" s="91"/>
      <c r="E739" s="89"/>
      <c r="F739" s="88"/>
      <c r="G739" s="91"/>
      <c r="H739" s="91"/>
      <c r="I739" s="88"/>
      <c r="J739" s="178"/>
      <c r="K739" s="212"/>
      <c r="L739" s="308" t="str">
        <f>IF(K739&lt;&gt;"",INDEX(ฐาน!$J$4:$M$44,MATCH(INT(K739),ฐาน!$J$4:$J$44,0),2),"")</f>
        <v/>
      </c>
      <c r="M739" s="309" t="str">
        <f>IF(L739&lt;&gt;"",INDEX(ฐาน!$J$4:$M$45,MATCH(L739,ฐาน!$K$4:$K$45,0),4),"")</f>
        <v/>
      </c>
      <c r="N739" s="310" t="str">
        <f>IF(I739&lt;&gt;"",INDEX(ฐาน!$A$4:$F$9,MATCH(I739,ฐาน!$A$4:$A$9,0),IF(J739&gt;=INDEX(ฐาน!$A$4:$F$9,MATCH(I739,ฐาน!$A$4:$A$9,0),3),6,5)),"")</f>
        <v/>
      </c>
      <c r="O739" s="311" t="str">
        <f>IF(I739&lt;&gt;"",IF(J739&gt;=INDEX(ฐาน!$A$4:$G$9,MATCH(I739,ฐาน!$A$4:$A$9,0),4),INDEX(ฐาน!$A$4:$G$9,MATCH(I739,ฐาน!$A$4:$A$9,0),7),INDEX(ฐาน!$A$4:$G$9,MATCH(I739,ฐาน!$A$4:$A$9,0),4)),"")</f>
        <v/>
      </c>
      <c r="P739" s="312">
        <f>IF(M739&lt;&gt;ฐาน!$M$45,IF(L739&lt;&gt;"",($L739*$N739/100),0),0)</f>
        <v>0</v>
      </c>
      <c r="Q739" s="311">
        <f>IF(M739&lt;&gt;ฐาน!$M$45,IF(L739&lt;&gt;"",ROUNDUP(($L739*$N739/100),-1),0),0)</f>
        <v>0</v>
      </c>
      <c r="R739" s="311">
        <f t="shared" si="22"/>
        <v>0</v>
      </c>
      <c r="S739" s="313">
        <f t="shared" si="23"/>
        <v>0</v>
      </c>
      <c r="T739" s="314">
        <f>IF(M739&lt;&gt;ฐาน!$M$45,IF(S739&lt;&gt;"",S739+R739,0),0)</f>
        <v>0</v>
      </c>
      <c r="U739" s="311">
        <f>IF(M739&lt;&gt;ฐาน!$M$45,IF(S739=0,J739+T739,O739),J739)</f>
        <v>0</v>
      </c>
      <c r="V739" s="98"/>
    </row>
    <row r="740" spans="1:22" x14ac:dyDescent="0.35">
      <c r="A740" s="93">
        <v>732</v>
      </c>
      <c r="B740" s="84"/>
      <c r="C740" s="85"/>
      <c r="D740" s="91"/>
      <c r="E740" s="89"/>
      <c r="F740" s="88"/>
      <c r="G740" s="91"/>
      <c r="H740" s="91"/>
      <c r="I740" s="88"/>
      <c r="J740" s="94"/>
      <c r="K740" s="212"/>
      <c r="L740" s="308" t="str">
        <f>IF(K740&lt;&gt;"",INDEX(ฐาน!$J$4:$M$44,MATCH(INT(K740),ฐาน!$J$4:$J$44,0),2),"")</f>
        <v/>
      </c>
      <c r="M740" s="309" t="str">
        <f>IF(L740&lt;&gt;"",INDEX(ฐาน!$J$4:$M$45,MATCH(L740,ฐาน!$K$4:$K$45,0),4),"")</f>
        <v/>
      </c>
      <c r="N740" s="310" t="str">
        <f>IF(I740&lt;&gt;"",INDEX(ฐาน!$A$4:$F$9,MATCH(I740,ฐาน!$A$4:$A$9,0),IF(J740&gt;=INDEX(ฐาน!$A$4:$F$9,MATCH(I740,ฐาน!$A$4:$A$9,0),3),6,5)),"")</f>
        <v/>
      </c>
      <c r="O740" s="311" t="str">
        <f>IF(I740&lt;&gt;"",IF(J740&gt;=INDEX(ฐาน!$A$4:$G$9,MATCH(I740,ฐาน!$A$4:$A$9,0),4),INDEX(ฐาน!$A$4:$G$9,MATCH(I740,ฐาน!$A$4:$A$9,0),7),INDEX(ฐาน!$A$4:$G$9,MATCH(I740,ฐาน!$A$4:$A$9,0),4)),"")</f>
        <v/>
      </c>
      <c r="P740" s="312">
        <f>IF(M740&lt;&gt;ฐาน!$M$45,IF(L740&lt;&gt;"",($L740*$N740/100),0),0)</f>
        <v>0</v>
      </c>
      <c r="Q740" s="311">
        <f>IF(M740&lt;&gt;ฐาน!$M$45,IF(L740&lt;&gt;"",ROUNDUP(($L740*$N740/100),-1),0),0)</f>
        <v>0</v>
      </c>
      <c r="R740" s="311">
        <f t="shared" si="22"/>
        <v>0</v>
      </c>
      <c r="S740" s="313">
        <f t="shared" si="23"/>
        <v>0</v>
      </c>
      <c r="T740" s="314">
        <f>IF(M740&lt;&gt;ฐาน!$M$45,IF(S740&lt;&gt;"",S740+R740,0),0)</f>
        <v>0</v>
      </c>
      <c r="U740" s="311">
        <f>IF(M740&lt;&gt;ฐาน!$M$45,IF(S740=0,J740+T740,O740),J740)</f>
        <v>0</v>
      </c>
      <c r="V740" s="98"/>
    </row>
    <row r="741" spans="1:22" x14ac:dyDescent="0.35">
      <c r="A741" s="93">
        <v>733</v>
      </c>
      <c r="B741" s="84"/>
      <c r="C741" s="85"/>
      <c r="D741" s="91"/>
      <c r="E741" s="89"/>
      <c r="F741" s="88"/>
      <c r="G741" s="91"/>
      <c r="H741" s="91"/>
      <c r="I741" s="88"/>
      <c r="J741" s="92"/>
      <c r="K741" s="212"/>
      <c r="L741" s="308" t="str">
        <f>IF(K741&lt;&gt;"",INDEX(ฐาน!$J$4:$M$44,MATCH(INT(K741),ฐาน!$J$4:$J$44,0),2),"")</f>
        <v/>
      </c>
      <c r="M741" s="309" t="str">
        <f>IF(L741&lt;&gt;"",INDEX(ฐาน!$J$4:$M$45,MATCH(L741,ฐาน!$K$4:$K$45,0),4),"")</f>
        <v/>
      </c>
      <c r="N741" s="310" t="str">
        <f>IF(I741&lt;&gt;"",INDEX(ฐาน!$A$4:$F$9,MATCH(I741,ฐาน!$A$4:$A$9,0),IF(J741&gt;=INDEX(ฐาน!$A$4:$F$9,MATCH(I741,ฐาน!$A$4:$A$9,0),3),6,5)),"")</f>
        <v/>
      </c>
      <c r="O741" s="311" t="str">
        <f>IF(I741&lt;&gt;"",IF(J741&gt;=INDEX(ฐาน!$A$4:$G$9,MATCH(I741,ฐาน!$A$4:$A$9,0),4),INDEX(ฐาน!$A$4:$G$9,MATCH(I741,ฐาน!$A$4:$A$9,0),7),INDEX(ฐาน!$A$4:$G$9,MATCH(I741,ฐาน!$A$4:$A$9,0),4)),"")</f>
        <v/>
      </c>
      <c r="P741" s="312">
        <f>IF(M741&lt;&gt;ฐาน!$M$45,IF(L741&lt;&gt;"",($L741*$N741/100),0),0)</f>
        <v>0</v>
      </c>
      <c r="Q741" s="311">
        <f>IF(M741&lt;&gt;ฐาน!$M$45,IF(L741&lt;&gt;"",ROUNDUP(($L741*$N741/100),-1),0),0)</f>
        <v>0</v>
      </c>
      <c r="R741" s="311">
        <f t="shared" si="22"/>
        <v>0</v>
      </c>
      <c r="S741" s="313">
        <f t="shared" si="23"/>
        <v>0</v>
      </c>
      <c r="T741" s="314">
        <f>IF(M741&lt;&gt;ฐาน!$M$45,IF(S741&lt;&gt;"",S741+R741,0),0)</f>
        <v>0</v>
      </c>
      <c r="U741" s="311">
        <f>IF(M741&lt;&gt;ฐาน!$M$45,IF(S741=0,J741+T741,O741),J741)</f>
        <v>0</v>
      </c>
      <c r="V741" s="98"/>
    </row>
    <row r="742" spans="1:22" x14ac:dyDescent="0.35">
      <c r="A742" s="93">
        <v>734</v>
      </c>
      <c r="B742" s="84"/>
      <c r="C742" s="85"/>
      <c r="D742" s="91"/>
      <c r="E742" s="89"/>
      <c r="F742" s="88"/>
      <c r="G742" s="91"/>
      <c r="H742" s="91"/>
      <c r="I742" s="88"/>
      <c r="J742" s="92"/>
      <c r="K742" s="212"/>
      <c r="L742" s="308" t="str">
        <f>IF(K742&lt;&gt;"",INDEX(ฐาน!$J$4:$M$44,MATCH(INT(K742),ฐาน!$J$4:$J$44,0),2),"")</f>
        <v/>
      </c>
      <c r="M742" s="309" t="str">
        <f>IF(L742&lt;&gt;"",INDEX(ฐาน!$J$4:$M$45,MATCH(L742,ฐาน!$K$4:$K$45,0),4),"")</f>
        <v/>
      </c>
      <c r="N742" s="310" t="str">
        <f>IF(I742&lt;&gt;"",INDEX(ฐาน!$A$4:$F$9,MATCH(I742,ฐาน!$A$4:$A$9,0),IF(J742&gt;=INDEX(ฐาน!$A$4:$F$9,MATCH(I742,ฐาน!$A$4:$A$9,0),3),6,5)),"")</f>
        <v/>
      </c>
      <c r="O742" s="311" t="str">
        <f>IF(I742&lt;&gt;"",IF(J742&gt;=INDEX(ฐาน!$A$4:$G$9,MATCH(I742,ฐาน!$A$4:$A$9,0),4),INDEX(ฐาน!$A$4:$G$9,MATCH(I742,ฐาน!$A$4:$A$9,0),7),INDEX(ฐาน!$A$4:$G$9,MATCH(I742,ฐาน!$A$4:$A$9,0),4)),"")</f>
        <v/>
      </c>
      <c r="P742" s="312">
        <f>IF(M742&lt;&gt;ฐาน!$M$45,IF(L742&lt;&gt;"",($L742*$N742/100),0),0)</f>
        <v>0</v>
      </c>
      <c r="Q742" s="311">
        <f>IF(M742&lt;&gt;ฐาน!$M$45,IF(L742&lt;&gt;"",ROUNDUP(($L742*$N742/100),-1),0),0)</f>
        <v>0</v>
      </c>
      <c r="R742" s="311">
        <f t="shared" si="22"/>
        <v>0</v>
      </c>
      <c r="S742" s="313">
        <f t="shared" si="23"/>
        <v>0</v>
      </c>
      <c r="T742" s="314">
        <f>IF(M742&lt;&gt;ฐาน!$M$45,IF(S742&lt;&gt;"",S742+R742,0),0)</f>
        <v>0</v>
      </c>
      <c r="U742" s="311">
        <f>IF(M742&lt;&gt;ฐาน!$M$45,IF(S742=0,J742+T742,O742),J742)</f>
        <v>0</v>
      </c>
      <c r="V742" s="98"/>
    </row>
    <row r="743" spans="1:22" x14ac:dyDescent="0.35">
      <c r="A743" s="93">
        <v>735</v>
      </c>
      <c r="B743" s="84"/>
      <c r="C743" s="85"/>
      <c r="D743" s="91"/>
      <c r="E743" s="89"/>
      <c r="F743" s="88"/>
      <c r="G743" s="91"/>
      <c r="H743" s="91"/>
      <c r="I743" s="88"/>
      <c r="J743" s="94"/>
      <c r="K743" s="212"/>
      <c r="L743" s="308" t="str">
        <f>IF(K743&lt;&gt;"",INDEX(ฐาน!$J$4:$M$44,MATCH(INT(K743),ฐาน!$J$4:$J$44,0),2),"")</f>
        <v/>
      </c>
      <c r="M743" s="309" t="str">
        <f>IF(L743&lt;&gt;"",INDEX(ฐาน!$J$4:$M$45,MATCH(L743,ฐาน!$K$4:$K$45,0),4),"")</f>
        <v/>
      </c>
      <c r="N743" s="310" t="str">
        <f>IF(I743&lt;&gt;"",INDEX(ฐาน!$A$4:$F$9,MATCH(I743,ฐาน!$A$4:$A$9,0),IF(J743&gt;=INDEX(ฐาน!$A$4:$F$9,MATCH(I743,ฐาน!$A$4:$A$9,0),3),6,5)),"")</f>
        <v/>
      </c>
      <c r="O743" s="311" t="str">
        <f>IF(I743&lt;&gt;"",IF(J743&gt;=INDEX(ฐาน!$A$4:$G$9,MATCH(I743,ฐาน!$A$4:$A$9,0),4),INDEX(ฐาน!$A$4:$G$9,MATCH(I743,ฐาน!$A$4:$A$9,0),7),INDEX(ฐาน!$A$4:$G$9,MATCH(I743,ฐาน!$A$4:$A$9,0),4)),"")</f>
        <v/>
      </c>
      <c r="P743" s="312">
        <f>IF(M743&lt;&gt;ฐาน!$M$45,IF(L743&lt;&gt;"",($L743*$N743/100),0),0)</f>
        <v>0</v>
      </c>
      <c r="Q743" s="311">
        <f>IF(M743&lt;&gt;ฐาน!$M$45,IF(L743&lt;&gt;"",ROUNDUP(($L743*$N743/100),-1),0),0)</f>
        <v>0</v>
      </c>
      <c r="R743" s="311">
        <f t="shared" si="22"/>
        <v>0</v>
      </c>
      <c r="S743" s="313">
        <f t="shared" si="23"/>
        <v>0</v>
      </c>
      <c r="T743" s="314">
        <f>IF(M743&lt;&gt;ฐาน!$M$45,IF(S743&lt;&gt;"",S743+R743,0),0)</f>
        <v>0</v>
      </c>
      <c r="U743" s="311">
        <f>IF(M743&lt;&gt;ฐาน!$M$45,IF(S743=0,J743+T743,O743),J743)</f>
        <v>0</v>
      </c>
      <c r="V743" s="98"/>
    </row>
    <row r="744" spans="1:22" x14ac:dyDescent="0.35">
      <c r="A744" s="93">
        <v>736</v>
      </c>
      <c r="B744" s="97"/>
      <c r="C744" s="85"/>
      <c r="D744" s="91"/>
      <c r="E744" s="89"/>
      <c r="F744" s="88"/>
      <c r="G744" s="91"/>
      <c r="H744" s="91"/>
      <c r="I744" s="88"/>
      <c r="J744" s="92"/>
      <c r="K744" s="212"/>
      <c r="L744" s="308" t="str">
        <f>IF(K744&lt;&gt;"",INDEX(ฐาน!$J$4:$M$44,MATCH(INT(K744),ฐาน!$J$4:$J$44,0),2),"")</f>
        <v/>
      </c>
      <c r="M744" s="309" t="str">
        <f>IF(L744&lt;&gt;"",INDEX(ฐาน!$J$4:$M$45,MATCH(L744,ฐาน!$K$4:$K$45,0),4),"")</f>
        <v/>
      </c>
      <c r="N744" s="310" t="str">
        <f>IF(I744&lt;&gt;"",INDEX(ฐาน!$A$4:$F$9,MATCH(I744,ฐาน!$A$4:$A$9,0),IF(J744&gt;=INDEX(ฐาน!$A$4:$F$9,MATCH(I744,ฐาน!$A$4:$A$9,0),3),6,5)),"")</f>
        <v/>
      </c>
      <c r="O744" s="311" t="str">
        <f>IF(I744&lt;&gt;"",IF(J744&gt;=INDEX(ฐาน!$A$4:$G$9,MATCH(I744,ฐาน!$A$4:$A$9,0),4),INDEX(ฐาน!$A$4:$G$9,MATCH(I744,ฐาน!$A$4:$A$9,0),7),INDEX(ฐาน!$A$4:$G$9,MATCH(I744,ฐาน!$A$4:$A$9,0),4)),"")</f>
        <v/>
      </c>
      <c r="P744" s="312">
        <f>IF(M744&lt;&gt;ฐาน!$M$45,IF(L744&lt;&gt;"",($L744*$N744/100),0),0)</f>
        <v>0</v>
      </c>
      <c r="Q744" s="311">
        <f>IF(M744&lt;&gt;ฐาน!$M$45,IF(L744&lt;&gt;"",ROUNDUP(($L744*$N744/100),-1),0),0)</f>
        <v>0</v>
      </c>
      <c r="R744" s="311">
        <f t="shared" si="22"/>
        <v>0</v>
      </c>
      <c r="S744" s="313">
        <f t="shared" si="23"/>
        <v>0</v>
      </c>
      <c r="T744" s="314">
        <f>IF(M744&lt;&gt;ฐาน!$M$45,IF(S744&lt;&gt;"",S744+R744,0),0)</f>
        <v>0</v>
      </c>
      <c r="U744" s="311">
        <f>IF(M744&lt;&gt;ฐาน!$M$45,IF(S744=0,J744+T744,O744),J744)</f>
        <v>0</v>
      </c>
      <c r="V744" s="98"/>
    </row>
    <row r="745" spans="1:22" x14ac:dyDescent="0.35">
      <c r="A745" s="93">
        <v>737</v>
      </c>
      <c r="B745" s="84"/>
      <c r="C745" s="98"/>
      <c r="D745" s="91"/>
      <c r="E745" s="89"/>
      <c r="F745" s="88"/>
      <c r="G745" s="91"/>
      <c r="H745" s="91"/>
      <c r="I745" s="88"/>
      <c r="J745" s="94"/>
      <c r="K745" s="212"/>
      <c r="L745" s="308" t="str">
        <f>IF(K745&lt;&gt;"",INDEX(ฐาน!$J$4:$M$44,MATCH(INT(K745),ฐาน!$J$4:$J$44,0),2),"")</f>
        <v/>
      </c>
      <c r="M745" s="309" t="str">
        <f>IF(L745&lt;&gt;"",INDEX(ฐาน!$J$4:$M$45,MATCH(L745,ฐาน!$K$4:$K$45,0),4),"")</f>
        <v/>
      </c>
      <c r="N745" s="310" t="str">
        <f>IF(I745&lt;&gt;"",INDEX(ฐาน!$A$4:$F$9,MATCH(I745,ฐาน!$A$4:$A$9,0),IF(J745&gt;=INDEX(ฐาน!$A$4:$F$9,MATCH(I745,ฐาน!$A$4:$A$9,0),3),6,5)),"")</f>
        <v/>
      </c>
      <c r="O745" s="311" t="str">
        <f>IF(I745&lt;&gt;"",IF(J745&gt;=INDEX(ฐาน!$A$4:$G$9,MATCH(I745,ฐาน!$A$4:$A$9,0),4),INDEX(ฐาน!$A$4:$G$9,MATCH(I745,ฐาน!$A$4:$A$9,0),7),INDEX(ฐาน!$A$4:$G$9,MATCH(I745,ฐาน!$A$4:$A$9,0),4)),"")</f>
        <v/>
      </c>
      <c r="P745" s="312">
        <f>IF(M745&lt;&gt;ฐาน!$M$45,IF(L745&lt;&gt;"",($L745*$N745/100),0),0)</f>
        <v>0</v>
      </c>
      <c r="Q745" s="311">
        <f>IF(M745&lt;&gt;ฐาน!$M$45,IF(L745&lt;&gt;"",ROUNDUP(($L745*$N745/100),-1),0),0)</f>
        <v>0</v>
      </c>
      <c r="R745" s="311">
        <f t="shared" si="22"/>
        <v>0</v>
      </c>
      <c r="S745" s="313">
        <f t="shared" si="23"/>
        <v>0</v>
      </c>
      <c r="T745" s="314">
        <f>IF(M745&lt;&gt;ฐาน!$M$45,IF(S745&lt;&gt;"",S745+R745,0),0)</f>
        <v>0</v>
      </c>
      <c r="U745" s="311">
        <f>IF(M745&lt;&gt;ฐาน!$M$45,IF(S745=0,J745+T745,O745),J745)</f>
        <v>0</v>
      </c>
      <c r="V745" s="98"/>
    </row>
    <row r="746" spans="1:22" x14ac:dyDescent="0.35">
      <c r="A746" s="93">
        <v>738</v>
      </c>
      <c r="B746" s="84"/>
      <c r="C746" s="85"/>
      <c r="D746" s="91"/>
      <c r="E746" s="89"/>
      <c r="F746" s="88"/>
      <c r="G746" s="91"/>
      <c r="H746" s="91"/>
      <c r="I746" s="88"/>
      <c r="J746" s="92"/>
      <c r="K746" s="212"/>
      <c r="L746" s="308" t="str">
        <f>IF(K746&lt;&gt;"",INDEX(ฐาน!$J$4:$M$44,MATCH(INT(K746),ฐาน!$J$4:$J$44,0),2),"")</f>
        <v/>
      </c>
      <c r="M746" s="309" t="str">
        <f>IF(L746&lt;&gt;"",INDEX(ฐาน!$J$4:$M$45,MATCH(L746,ฐาน!$K$4:$K$45,0),4),"")</f>
        <v/>
      </c>
      <c r="N746" s="310" t="str">
        <f>IF(I746&lt;&gt;"",INDEX(ฐาน!$A$4:$F$9,MATCH(I746,ฐาน!$A$4:$A$9,0),IF(J746&gt;=INDEX(ฐาน!$A$4:$F$9,MATCH(I746,ฐาน!$A$4:$A$9,0),3),6,5)),"")</f>
        <v/>
      </c>
      <c r="O746" s="311" t="str">
        <f>IF(I746&lt;&gt;"",IF(J746&gt;=INDEX(ฐาน!$A$4:$G$9,MATCH(I746,ฐาน!$A$4:$A$9,0),4),INDEX(ฐาน!$A$4:$G$9,MATCH(I746,ฐาน!$A$4:$A$9,0),7),INDEX(ฐาน!$A$4:$G$9,MATCH(I746,ฐาน!$A$4:$A$9,0),4)),"")</f>
        <v/>
      </c>
      <c r="P746" s="312">
        <f>IF(M746&lt;&gt;ฐาน!$M$45,IF(L746&lt;&gt;"",($L746*$N746/100),0),0)</f>
        <v>0</v>
      </c>
      <c r="Q746" s="311">
        <f>IF(M746&lt;&gt;ฐาน!$M$45,IF(L746&lt;&gt;"",ROUNDUP(($L746*$N746/100),-1),0),0)</f>
        <v>0</v>
      </c>
      <c r="R746" s="311">
        <f t="shared" si="22"/>
        <v>0</v>
      </c>
      <c r="S746" s="313">
        <f t="shared" si="23"/>
        <v>0</v>
      </c>
      <c r="T746" s="314">
        <f>IF(M746&lt;&gt;ฐาน!$M$45,IF(S746&lt;&gt;"",S746+R746,0),0)</f>
        <v>0</v>
      </c>
      <c r="U746" s="311">
        <f>IF(M746&lt;&gt;ฐาน!$M$45,IF(S746=0,J746+T746,O746),J746)</f>
        <v>0</v>
      </c>
      <c r="V746" s="98"/>
    </row>
    <row r="747" spans="1:22" x14ac:dyDescent="0.35">
      <c r="A747" s="93">
        <v>739</v>
      </c>
      <c r="B747" s="84"/>
      <c r="C747" s="85"/>
      <c r="D747" s="91"/>
      <c r="E747" s="89"/>
      <c r="F747" s="88"/>
      <c r="G747" s="91"/>
      <c r="H747" s="91"/>
      <c r="I747" s="88"/>
      <c r="J747" s="92"/>
      <c r="K747" s="212"/>
      <c r="L747" s="308" t="str">
        <f>IF(K747&lt;&gt;"",INDEX(ฐาน!$J$4:$M$44,MATCH(INT(K747),ฐาน!$J$4:$J$44,0),2),"")</f>
        <v/>
      </c>
      <c r="M747" s="309" t="str">
        <f>IF(L747&lt;&gt;"",INDEX(ฐาน!$J$4:$M$45,MATCH(L747,ฐาน!$K$4:$K$45,0),4),"")</f>
        <v/>
      </c>
      <c r="N747" s="310" t="str">
        <f>IF(I747&lt;&gt;"",INDEX(ฐาน!$A$4:$F$9,MATCH(I747,ฐาน!$A$4:$A$9,0),IF(J747&gt;=INDEX(ฐาน!$A$4:$F$9,MATCH(I747,ฐาน!$A$4:$A$9,0),3),6,5)),"")</f>
        <v/>
      </c>
      <c r="O747" s="311" t="str">
        <f>IF(I747&lt;&gt;"",IF(J747&gt;=INDEX(ฐาน!$A$4:$G$9,MATCH(I747,ฐาน!$A$4:$A$9,0),4),INDEX(ฐาน!$A$4:$G$9,MATCH(I747,ฐาน!$A$4:$A$9,0),7),INDEX(ฐาน!$A$4:$G$9,MATCH(I747,ฐาน!$A$4:$A$9,0),4)),"")</f>
        <v/>
      </c>
      <c r="P747" s="312">
        <f>IF(M747&lt;&gt;ฐาน!$M$45,IF(L747&lt;&gt;"",($L747*$N747/100),0),0)</f>
        <v>0</v>
      </c>
      <c r="Q747" s="311">
        <f>IF(M747&lt;&gt;ฐาน!$M$45,IF(L747&lt;&gt;"",ROUNDUP(($L747*$N747/100),-1),0),0)</f>
        <v>0</v>
      </c>
      <c r="R747" s="311">
        <f t="shared" si="22"/>
        <v>0</v>
      </c>
      <c r="S747" s="313">
        <f t="shared" si="23"/>
        <v>0</v>
      </c>
      <c r="T747" s="314">
        <f>IF(M747&lt;&gt;ฐาน!$M$45,IF(S747&lt;&gt;"",S747+R747,0),0)</f>
        <v>0</v>
      </c>
      <c r="U747" s="311">
        <f>IF(M747&lt;&gt;ฐาน!$M$45,IF(S747=0,J747+T747,O747),J747)</f>
        <v>0</v>
      </c>
      <c r="V747" s="98"/>
    </row>
    <row r="748" spans="1:22" x14ac:dyDescent="0.35">
      <c r="A748" s="93">
        <v>740</v>
      </c>
      <c r="B748" s="84"/>
      <c r="C748" s="85"/>
      <c r="D748" s="91"/>
      <c r="E748" s="89"/>
      <c r="F748" s="88"/>
      <c r="G748" s="91"/>
      <c r="H748" s="91"/>
      <c r="I748" s="88"/>
      <c r="J748" s="92"/>
      <c r="K748" s="212"/>
      <c r="L748" s="308" t="str">
        <f>IF(K748&lt;&gt;"",INDEX(ฐาน!$J$4:$M$44,MATCH(INT(K748),ฐาน!$J$4:$J$44,0),2),"")</f>
        <v/>
      </c>
      <c r="M748" s="309" t="str">
        <f>IF(L748&lt;&gt;"",INDEX(ฐาน!$J$4:$M$45,MATCH(L748,ฐาน!$K$4:$K$45,0),4),"")</f>
        <v/>
      </c>
      <c r="N748" s="310" t="str">
        <f>IF(I748&lt;&gt;"",INDEX(ฐาน!$A$4:$F$9,MATCH(I748,ฐาน!$A$4:$A$9,0),IF(J748&gt;=INDEX(ฐาน!$A$4:$F$9,MATCH(I748,ฐาน!$A$4:$A$9,0),3),6,5)),"")</f>
        <v/>
      </c>
      <c r="O748" s="311" t="str">
        <f>IF(I748&lt;&gt;"",IF(J748&gt;=INDEX(ฐาน!$A$4:$G$9,MATCH(I748,ฐาน!$A$4:$A$9,0),4),INDEX(ฐาน!$A$4:$G$9,MATCH(I748,ฐาน!$A$4:$A$9,0),7),INDEX(ฐาน!$A$4:$G$9,MATCH(I748,ฐาน!$A$4:$A$9,0),4)),"")</f>
        <v/>
      </c>
      <c r="P748" s="312">
        <f>IF(M748&lt;&gt;ฐาน!$M$45,IF(L748&lt;&gt;"",($L748*$N748/100),0),0)</f>
        <v>0</v>
      </c>
      <c r="Q748" s="311">
        <f>IF(M748&lt;&gt;ฐาน!$M$45,IF(L748&lt;&gt;"",ROUNDUP(($L748*$N748/100),-1),0),0)</f>
        <v>0</v>
      </c>
      <c r="R748" s="311">
        <f t="shared" si="22"/>
        <v>0</v>
      </c>
      <c r="S748" s="313">
        <f t="shared" si="23"/>
        <v>0</v>
      </c>
      <c r="T748" s="314">
        <f>IF(M748&lt;&gt;ฐาน!$M$45,IF(S748&lt;&gt;"",S748+R748,0),0)</f>
        <v>0</v>
      </c>
      <c r="U748" s="311">
        <f>IF(M748&lt;&gt;ฐาน!$M$45,IF(S748=0,J748+T748,O748),J748)</f>
        <v>0</v>
      </c>
      <c r="V748" s="98"/>
    </row>
    <row r="749" spans="1:22" x14ac:dyDescent="0.35">
      <c r="A749" s="93">
        <v>741</v>
      </c>
      <c r="B749" s="84"/>
      <c r="C749" s="85"/>
      <c r="D749" s="91"/>
      <c r="E749" s="89"/>
      <c r="F749" s="88"/>
      <c r="G749" s="91"/>
      <c r="H749" s="91"/>
      <c r="I749" s="88"/>
      <c r="J749" s="92"/>
      <c r="K749" s="212"/>
      <c r="L749" s="308" t="str">
        <f>IF(K749&lt;&gt;"",INDEX(ฐาน!$J$4:$M$44,MATCH(INT(K749),ฐาน!$J$4:$J$44,0),2),"")</f>
        <v/>
      </c>
      <c r="M749" s="309" t="str">
        <f>IF(L749&lt;&gt;"",INDEX(ฐาน!$J$4:$M$45,MATCH(L749,ฐาน!$K$4:$K$45,0),4),"")</f>
        <v/>
      </c>
      <c r="N749" s="310" t="str">
        <f>IF(I749&lt;&gt;"",INDEX(ฐาน!$A$4:$F$9,MATCH(I749,ฐาน!$A$4:$A$9,0),IF(J749&gt;=INDEX(ฐาน!$A$4:$F$9,MATCH(I749,ฐาน!$A$4:$A$9,0),3),6,5)),"")</f>
        <v/>
      </c>
      <c r="O749" s="311" t="str">
        <f>IF(I749&lt;&gt;"",IF(J749&gt;=INDEX(ฐาน!$A$4:$G$9,MATCH(I749,ฐาน!$A$4:$A$9,0),4),INDEX(ฐาน!$A$4:$G$9,MATCH(I749,ฐาน!$A$4:$A$9,0),7),INDEX(ฐาน!$A$4:$G$9,MATCH(I749,ฐาน!$A$4:$A$9,0),4)),"")</f>
        <v/>
      </c>
      <c r="P749" s="312">
        <f>IF(M749&lt;&gt;ฐาน!$M$45,IF(L749&lt;&gt;"",($L749*$N749/100),0),0)</f>
        <v>0</v>
      </c>
      <c r="Q749" s="311">
        <f>IF(M749&lt;&gt;ฐาน!$M$45,IF(L749&lt;&gt;"",ROUNDUP(($L749*$N749/100),-1),0),0)</f>
        <v>0</v>
      </c>
      <c r="R749" s="311">
        <f t="shared" si="22"/>
        <v>0</v>
      </c>
      <c r="S749" s="313">
        <f t="shared" si="23"/>
        <v>0</v>
      </c>
      <c r="T749" s="314">
        <f>IF(M749&lt;&gt;ฐาน!$M$45,IF(S749&lt;&gt;"",S749+R749,0),0)</f>
        <v>0</v>
      </c>
      <c r="U749" s="311">
        <f>IF(M749&lt;&gt;ฐาน!$M$45,IF(S749=0,J749+T749,O749),J749)</f>
        <v>0</v>
      </c>
      <c r="V749" s="98"/>
    </row>
    <row r="750" spans="1:22" x14ac:dyDescent="0.35">
      <c r="A750" s="93">
        <v>742</v>
      </c>
      <c r="B750" s="84"/>
      <c r="C750" s="85"/>
      <c r="D750" s="91"/>
      <c r="E750" s="89"/>
      <c r="F750" s="88"/>
      <c r="G750" s="91"/>
      <c r="H750" s="91"/>
      <c r="I750" s="88"/>
      <c r="J750" s="92"/>
      <c r="K750" s="212"/>
      <c r="L750" s="308" t="str">
        <f>IF(K750&lt;&gt;"",INDEX(ฐาน!$J$4:$M$44,MATCH(INT(K750),ฐาน!$J$4:$J$44,0),2),"")</f>
        <v/>
      </c>
      <c r="M750" s="309" t="str">
        <f>IF(L750&lt;&gt;"",INDEX(ฐาน!$J$4:$M$45,MATCH(L750,ฐาน!$K$4:$K$45,0),4),"")</f>
        <v/>
      </c>
      <c r="N750" s="310" t="str">
        <f>IF(I750&lt;&gt;"",INDEX(ฐาน!$A$4:$F$9,MATCH(I750,ฐาน!$A$4:$A$9,0),IF(J750&gt;=INDEX(ฐาน!$A$4:$F$9,MATCH(I750,ฐาน!$A$4:$A$9,0),3),6,5)),"")</f>
        <v/>
      </c>
      <c r="O750" s="311" t="str">
        <f>IF(I750&lt;&gt;"",IF(J750&gt;=INDEX(ฐาน!$A$4:$G$9,MATCH(I750,ฐาน!$A$4:$A$9,0),4),INDEX(ฐาน!$A$4:$G$9,MATCH(I750,ฐาน!$A$4:$A$9,0),7),INDEX(ฐาน!$A$4:$G$9,MATCH(I750,ฐาน!$A$4:$A$9,0),4)),"")</f>
        <v/>
      </c>
      <c r="P750" s="312">
        <f>IF(M750&lt;&gt;ฐาน!$M$45,IF(L750&lt;&gt;"",($L750*$N750/100),0),0)</f>
        <v>0</v>
      </c>
      <c r="Q750" s="311">
        <f>IF(M750&lt;&gt;ฐาน!$M$45,IF(L750&lt;&gt;"",ROUNDUP(($L750*$N750/100),-1),0),0)</f>
        <v>0</v>
      </c>
      <c r="R750" s="311">
        <f t="shared" si="22"/>
        <v>0</v>
      </c>
      <c r="S750" s="313">
        <f t="shared" si="23"/>
        <v>0</v>
      </c>
      <c r="T750" s="314">
        <f>IF(M750&lt;&gt;ฐาน!$M$45,IF(S750&lt;&gt;"",S750+R750,0),0)</f>
        <v>0</v>
      </c>
      <c r="U750" s="311">
        <f>IF(M750&lt;&gt;ฐาน!$M$45,IF(S750=0,J750+T750,O750),J750)</f>
        <v>0</v>
      </c>
      <c r="V750" s="98"/>
    </row>
    <row r="751" spans="1:22" x14ac:dyDescent="0.35">
      <c r="A751" s="93">
        <v>743</v>
      </c>
      <c r="B751" s="84"/>
      <c r="C751" s="85"/>
      <c r="D751" s="91"/>
      <c r="E751" s="89"/>
      <c r="F751" s="88"/>
      <c r="G751" s="91"/>
      <c r="H751" s="91"/>
      <c r="I751" s="88"/>
      <c r="J751" s="92"/>
      <c r="K751" s="212"/>
      <c r="L751" s="308" t="str">
        <f>IF(K751&lt;&gt;"",INDEX(ฐาน!$J$4:$M$44,MATCH(INT(K751),ฐาน!$J$4:$J$44,0),2),"")</f>
        <v/>
      </c>
      <c r="M751" s="309" t="str">
        <f>IF(L751&lt;&gt;"",INDEX(ฐาน!$J$4:$M$45,MATCH(L751,ฐาน!$K$4:$K$45,0),4),"")</f>
        <v/>
      </c>
      <c r="N751" s="310" t="str">
        <f>IF(I751&lt;&gt;"",INDEX(ฐาน!$A$4:$F$9,MATCH(I751,ฐาน!$A$4:$A$9,0),IF(J751&gt;=INDEX(ฐาน!$A$4:$F$9,MATCH(I751,ฐาน!$A$4:$A$9,0),3),6,5)),"")</f>
        <v/>
      </c>
      <c r="O751" s="311" t="str">
        <f>IF(I751&lt;&gt;"",IF(J751&gt;=INDEX(ฐาน!$A$4:$G$9,MATCH(I751,ฐาน!$A$4:$A$9,0),4),INDEX(ฐาน!$A$4:$G$9,MATCH(I751,ฐาน!$A$4:$A$9,0),7),INDEX(ฐาน!$A$4:$G$9,MATCH(I751,ฐาน!$A$4:$A$9,0),4)),"")</f>
        <v/>
      </c>
      <c r="P751" s="312">
        <f>IF(M751&lt;&gt;ฐาน!$M$45,IF(L751&lt;&gt;"",($L751*$N751/100),0),0)</f>
        <v>0</v>
      </c>
      <c r="Q751" s="311">
        <f>IF(M751&lt;&gt;ฐาน!$M$45,IF(L751&lt;&gt;"",ROUNDUP(($L751*$N751/100),-1),0),0)</f>
        <v>0</v>
      </c>
      <c r="R751" s="311">
        <f t="shared" si="22"/>
        <v>0</v>
      </c>
      <c r="S751" s="313">
        <f t="shared" si="23"/>
        <v>0</v>
      </c>
      <c r="T751" s="314">
        <f>IF(M751&lt;&gt;ฐาน!$M$45,IF(S751&lt;&gt;"",S751+R751,0),0)</f>
        <v>0</v>
      </c>
      <c r="U751" s="311">
        <f>IF(M751&lt;&gt;ฐาน!$M$45,IF(S751=0,J751+T751,O751),J751)</f>
        <v>0</v>
      </c>
      <c r="V751" s="98"/>
    </row>
    <row r="752" spans="1:22" x14ac:dyDescent="0.35">
      <c r="A752" s="93">
        <v>744</v>
      </c>
      <c r="B752" s="84"/>
      <c r="C752" s="85"/>
      <c r="D752" s="91"/>
      <c r="E752" s="89"/>
      <c r="F752" s="88"/>
      <c r="G752" s="91"/>
      <c r="H752" s="91"/>
      <c r="I752" s="88"/>
      <c r="J752" s="92"/>
      <c r="K752" s="212"/>
      <c r="L752" s="308" t="str">
        <f>IF(K752&lt;&gt;"",INDEX(ฐาน!$J$4:$M$44,MATCH(INT(K752),ฐาน!$J$4:$J$44,0),2),"")</f>
        <v/>
      </c>
      <c r="M752" s="309" t="str">
        <f>IF(L752&lt;&gt;"",INDEX(ฐาน!$J$4:$M$45,MATCH(L752,ฐาน!$K$4:$K$45,0),4),"")</f>
        <v/>
      </c>
      <c r="N752" s="310" t="str">
        <f>IF(I752&lt;&gt;"",INDEX(ฐาน!$A$4:$F$9,MATCH(I752,ฐาน!$A$4:$A$9,0),IF(J752&gt;=INDEX(ฐาน!$A$4:$F$9,MATCH(I752,ฐาน!$A$4:$A$9,0),3),6,5)),"")</f>
        <v/>
      </c>
      <c r="O752" s="311" t="str">
        <f>IF(I752&lt;&gt;"",IF(J752&gt;=INDEX(ฐาน!$A$4:$G$9,MATCH(I752,ฐาน!$A$4:$A$9,0),4),INDEX(ฐาน!$A$4:$G$9,MATCH(I752,ฐาน!$A$4:$A$9,0),7),INDEX(ฐาน!$A$4:$G$9,MATCH(I752,ฐาน!$A$4:$A$9,0),4)),"")</f>
        <v/>
      </c>
      <c r="P752" s="312">
        <f>IF(M752&lt;&gt;ฐาน!$M$45,IF(L752&lt;&gt;"",($L752*$N752/100),0),0)</f>
        <v>0</v>
      </c>
      <c r="Q752" s="311">
        <f>IF(M752&lt;&gt;ฐาน!$M$45,IF(L752&lt;&gt;"",ROUNDUP(($L752*$N752/100),-1),0),0)</f>
        <v>0</v>
      </c>
      <c r="R752" s="311">
        <f t="shared" si="22"/>
        <v>0</v>
      </c>
      <c r="S752" s="313">
        <f t="shared" si="23"/>
        <v>0</v>
      </c>
      <c r="T752" s="314">
        <f>IF(M752&lt;&gt;ฐาน!$M$45,IF(S752&lt;&gt;"",S752+R752,0),0)</f>
        <v>0</v>
      </c>
      <c r="U752" s="311">
        <f>IF(M752&lt;&gt;ฐาน!$M$45,IF(S752=0,J752+T752,O752),J752)</f>
        <v>0</v>
      </c>
      <c r="V752" s="98"/>
    </row>
    <row r="753" spans="1:22" x14ac:dyDescent="0.35">
      <c r="A753" s="93">
        <v>745</v>
      </c>
      <c r="B753" s="84"/>
      <c r="C753" s="85"/>
      <c r="D753" s="91"/>
      <c r="E753" s="89"/>
      <c r="F753" s="88"/>
      <c r="G753" s="91"/>
      <c r="H753" s="91"/>
      <c r="I753" s="88"/>
      <c r="J753" s="92"/>
      <c r="K753" s="212"/>
      <c r="L753" s="308" t="str">
        <f>IF(K753&lt;&gt;"",INDEX(ฐาน!$J$4:$M$44,MATCH(INT(K753),ฐาน!$J$4:$J$44,0),2),"")</f>
        <v/>
      </c>
      <c r="M753" s="309" t="str">
        <f>IF(L753&lt;&gt;"",INDEX(ฐาน!$J$4:$M$45,MATCH(L753,ฐาน!$K$4:$K$45,0),4),"")</f>
        <v/>
      </c>
      <c r="N753" s="310" t="str">
        <f>IF(I753&lt;&gt;"",INDEX(ฐาน!$A$4:$F$9,MATCH(I753,ฐาน!$A$4:$A$9,0),IF(J753&gt;=INDEX(ฐาน!$A$4:$F$9,MATCH(I753,ฐาน!$A$4:$A$9,0),3),6,5)),"")</f>
        <v/>
      </c>
      <c r="O753" s="311" t="str">
        <f>IF(I753&lt;&gt;"",IF(J753&gt;=INDEX(ฐาน!$A$4:$G$9,MATCH(I753,ฐาน!$A$4:$A$9,0),4),INDEX(ฐาน!$A$4:$G$9,MATCH(I753,ฐาน!$A$4:$A$9,0),7),INDEX(ฐาน!$A$4:$G$9,MATCH(I753,ฐาน!$A$4:$A$9,0),4)),"")</f>
        <v/>
      </c>
      <c r="P753" s="312">
        <f>IF(M753&lt;&gt;ฐาน!$M$45,IF(L753&lt;&gt;"",($L753*$N753/100),0),0)</f>
        <v>0</v>
      </c>
      <c r="Q753" s="311">
        <f>IF(M753&lt;&gt;ฐาน!$M$45,IF(L753&lt;&gt;"",ROUNDUP(($L753*$N753/100),-1),0),0)</f>
        <v>0</v>
      </c>
      <c r="R753" s="311">
        <f t="shared" si="22"/>
        <v>0</v>
      </c>
      <c r="S753" s="313">
        <f t="shared" si="23"/>
        <v>0</v>
      </c>
      <c r="T753" s="314">
        <f>IF(M753&lt;&gt;ฐาน!$M$45,IF(S753&lt;&gt;"",S753+R753,0),0)</f>
        <v>0</v>
      </c>
      <c r="U753" s="311">
        <f>IF(M753&lt;&gt;ฐาน!$M$45,IF(S753=0,J753+T753,O753),J753)</f>
        <v>0</v>
      </c>
      <c r="V753" s="98"/>
    </row>
    <row r="754" spans="1:22" x14ac:dyDescent="0.35">
      <c r="A754" s="93">
        <v>746</v>
      </c>
      <c r="B754" s="84"/>
      <c r="C754" s="85"/>
      <c r="D754" s="91"/>
      <c r="E754" s="89"/>
      <c r="F754" s="88"/>
      <c r="G754" s="91"/>
      <c r="H754" s="91"/>
      <c r="I754" s="88"/>
      <c r="J754" s="92"/>
      <c r="K754" s="212"/>
      <c r="L754" s="308" t="str">
        <f>IF(K754&lt;&gt;"",INDEX(ฐาน!$J$4:$M$44,MATCH(INT(K754),ฐาน!$J$4:$J$44,0),2),"")</f>
        <v/>
      </c>
      <c r="M754" s="309" t="str">
        <f>IF(L754&lt;&gt;"",INDEX(ฐาน!$J$4:$M$45,MATCH(L754,ฐาน!$K$4:$K$45,0),4),"")</f>
        <v/>
      </c>
      <c r="N754" s="310" t="str">
        <f>IF(I754&lt;&gt;"",INDEX(ฐาน!$A$4:$F$9,MATCH(I754,ฐาน!$A$4:$A$9,0),IF(J754&gt;=INDEX(ฐาน!$A$4:$F$9,MATCH(I754,ฐาน!$A$4:$A$9,0),3),6,5)),"")</f>
        <v/>
      </c>
      <c r="O754" s="311" t="str">
        <f>IF(I754&lt;&gt;"",IF(J754&gt;=INDEX(ฐาน!$A$4:$G$9,MATCH(I754,ฐาน!$A$4:$A$9,0),4),INDEX(ฐาน!$A$4:$G$9,MATCH(I754,ฐาน!$A$4:$A$9,0),7),INDEX(ฐาน!$A$4:$G$9,MATCH(I754,ฐาน!$A$4:$A$9,0),4)),"")</f>
        <v/>
      </c>
      <c r="P754" s="312">
        <f>IF(M754&lt;&gt;ฐาน!$M$45,IF(L754&lt;&gt;"",($L754*$N754/100),0),0)</f>
        <v>0</v>
      </c>
      <c r="Q754" s="311">
        <f>IF(M754&lt;&gt;ฐาน!$M$45,IF(L754&lt;&gt;"",ROUNDUP(($L754*$N754/100),-1),0),0)</f>
        <v>0</v>
      </c>
      <c r="R754" s="311">
        <f t="shared" si="22"/>
        <v>0</v>
      </c>
      <c r="S754" s="313">
        <f t="shared" si="23"/>
        <v>0</v>
      </c>
      <c r="T754" s="314">
        <f>IF(M754&lt;&gt;ฐาน!$M$45,IF(S754&lt;&gt;"",S754+R754,0),0)</f>
        <v>0</v>
      </c>
      <c r="U754" s="311">
        <f>IF(M754&lt;&gt;ฐาน!$M$45,IF(S754=0,J754+T754,O754),J754)</f>
        <v>0</v>
      </c>
      <c r="V754" s="98"/>
    </row>
    <row r="755" spans="1:22" x14ac:dyDescent="0.35">
      <c r="A755" s="93">
        <v>747</v>
      </c>
      <c r="B755" s="84"/>
      <c r="C755" s="85"/>
      <c r="D755" s="91"/>
      <c r="E755" s="89"/>
      <c r="F755" s="88"/>
      <c r="G755" s="91"/>
      <c r="H755" s="91"/>
      <c r="I755" s="88"/>
      <c r="J755" s="92"/>
      <c r="K755" s="212"/>
      <c r="L755" s="308" t="str">
        <f>IF(K755&lt;&gt;"",INDEX(ฐาน!$J$4:$M$44,MATCH(INT(K755),ฐาน!$J$4:$J$44,0),2),"")</f>
        <v/>
      </c>
      <c r="M755" s="309" t="str">
        <f>IF(L755&lt;&gt;"",INDEX(ฐาน!$J$4:$M$45,MATCH(L755,ฐาน!$K$4:$K$45,0),4),"")</f>
        <v/>
      </c>
      <c r="N755" s="310" t="str">
        <f>IF(I755&lt;&gt;"",INDEX(ฐาน!$A$4:$F$9,MATCH(I755,ฐาน!$A$4:$A$9,0),IF(J755&gt;=INDEX(ฐาน!$A$4:$F$9,MATCH(I755,ฐาน!$A$4:$A$9,0),3),6,5)),"")</f>
        <v/>
      </c>
      <c r="O755" s="311" t="str">
        <f>IF(I755&lt;&gt;"",IF(J755&gt;=INDEX(ฐาน!$A$4:$G$9,MATCH(I755,ฐาน!$A$4:$A$9,0),4),INDEX(ฐาน!$A$4:$G$9,MATCH(I755,ฐาน!$A$4:$A$9,0),7),INDEX(ฐาน!$A$4:$G$9,MATCH(I755,ฐาน!$A$4:$A$9,0),4)),"")</f>
        <v/>
      </c>
      <c r="P755" s="312">
        <f>IF(M755&lt;&gt;ฐาน!$M$45,IF(L755&lt;&gt;"",($L755*$N755/100),0),0)</f>
        <v>0</v>
      </c>
      <c r="Q755" s="311">
        <f>IF(M755&lt;&gt;ฐาน!$M$45,IF(L755&lt;&gt;"",ROUNDUP(($L755*$N755/100),-1),0),0)</f>
        <v>0</v>
      </c>
      <c r="R755" s="311">
        <f t="shared" si="22"/>
        <v>0</v>
      </c>
      <c r="S755" s="313">
        <f t="shared" si="23"/>
        <v>0</v>
      </c>
      <c r="T755" s="314">
        <f>IF(M755&lt;&gt;ฐาน!$M$45,IF(S755&lt;&gt;"",S755+R755,0),0)</f>
        <v>0</v>
      </c>
      <c r="U755" s="311">
        <f>IF(M755&lt;&gt;ฐาน!$M$45,IF(S755=0,J755+T755,O755),J755)</f>
        <v>0</v>
      </c>
      <c r="V755" s="98"/>
    </row>
    <row r="756" spans="1:22" x14ac:dyDescent="0.35">
      <c r="A756" s="93">
        <v>748</v>
      </c>
      <c r="B756" s="97"/>
      <c r="C756" s="85"/>
      <c r="D756" s="91"/>
      <c r="E756" s="89"/>
      <c r="F756" s="88"/>
      <c r="G756" s="91"/>
      <c r="H756" s="91"/>
      <c r="I756" s="88"/>
      <c r="J756" s="92"/>
      <c r="K756" s="212"/>
      <c r="L756" s="308" t="str">
        <f>IF(K756&lt;&gt;"",INDEX(ฐาน!$J$4:$M$44,MATCH(INT(K756),ฐาน!$J$4:$J$44,0),2),"")</f>
        <v/>
      </c>
      <c r="M756" s="309" t="str">
        <f>IF(L756&lt;&gt;"",INDEX(ฐาน!$J$4:$M$45,MATCH(L756,ฐาน!$K$4:$K$45,0),4),"")</f>
        <v/>
      </c>
      <c r="N756" s="310" t="str">
        <f>IF(I756&lt;&gt;"",INDEX(ฐาน!$A$4:$F$9,MATCH(I756,ฐาน!$A$4:$A$9,0),IF(J756&gt;=INDEX(ฐาน!$A$4:$F$9,MATCH(I756,ฐาน!$A$4:$A$9,0),3),6,5)),"")</f>
        <v/>
      </c>
      <c r="O756" s="311" t="str">
        <f>IF(I756&lt;&gt;"",IF(J756&gt;=INDEX(ฐาน!$A$4:$G$9,MATCH(I756,ฐาน!$A$4:$A$9,0),4),INDEX(ฐาน!$A$4:$G$9,MATCH(I756,ฐาน!$A$4:$A$9,0),7),INDEX(ฐาน!$A$4:$G$9,MATCH(I756,ฐาน!$A$4:$A$9,0),4)),"")</f>
        <v/>
      </c>
      <c r="P756" s="312">
        <f>IF(M756&lt;&gt;ฐาน!$M$45,IF(L756&lt;&gt;"",($L756*$N756/100),0),0)</f>
        <v>0</v>
      </c>
      <c r="Q756" s="311">
        <f>IF(M756&lt;&gt;ฐาน!$M$45,IF(L756&lt;&gt;"",ROUNDUP(($L756*$N756/100),-1),0),0)</f>
        <v>0</v>
      </c>
      <c r="R756" s="311">
        <f t="shared" si="22"/>
        <v>0</v>
      </c>
      <c r="S756" s="313">
        <f t="shared" si="23"/>
        <v>0</v>
      </c>
      <c r="T756" s="314">
        <f>IF(M756&lt;&gt;ฐาน!$M$45,IF(S756&lt;&gt;"",S756+R756,0),0)</f>
        <v>0</v>
      </c>
      <c r="U756" s="311">
        <f>IF(M756&lt;&gt;ฐาน!$M$45,IF(S756=0,J756+T756,O756),J756)</f>
        <v>0</v>
      </c>
      <c r="V756" s="98"/>
    </row>
    <row r="757" spans="1:22" x14ac:dyDescent="0.35">
      <c r="A757" s="93">
        <v>749</v>
      </c>
      <c r="B757" s="84"/>
      <c r="C757" s="85"/>
      <c r="D757" s="91"/>
      <c r="E757" s="89"/>
      <c r="F757" s="88"/>
      <c r="G757" s="95"/>
      <c r="H757" s="91"/>
      <c r="I757" s="88"/>
      <c r="J757" s="92"/>
      <c r="K757" s="212"/>
      <c r="L757" s="308" t="str">
        <f>IF(K757&lt;&gt;"",INDEX(ฐาน!$J$4:$M$44,MATCH(INT(K757),ฐาน!$J$4:$J$44,0),2),"")</f>
        <v/>
      </c>
      <c r="M757" s="309" t="str">
        <f>IF(L757&lt;&gt;"",INDEX(ฐาน!$J$4:$M$45,MATCH(L757,ฐาน!$K$4:$K$45,0),4),"")</f>
        <v/>
      </c>
      <c r="N757" s="310" t="str">
        <f>IF(I757&lt;&gt;"",INDEX(ฐาน!$A$4:$F$9,MATCH(I757,ฐาน!$A$4:$A$9,0),IF(J757&gt;=INDEX(ฐาน!$A$4:$F$9,MATCH(I757,ฐาน!$A$4:$A$9,0),3),6,5)),"")</f>
        <v/>
      </c>
      <c r="O757" s="311" t="str">
        <f>IF(I757&lt;&gt;"",IF(J757&gt;=INDEX(ฐาน!$A$4:$G$9,MATCH(I757,ฐาน!$A$4:$A$9,0),4),INDEX(ฐาน!$A$4:$G$9,MATCH(I757,ฐาน!$A$4:$A$9,0),7),INDEX(ฐาน!$A$4:$G$9,MATCH(I757,ฐาน!$A$4:$A$9,0),4)),"")</f>
        <v/>
      </c>
      <c r="P757" s="312">
        <f>IF(M757&lt;&gt;ฐาน!$M$45,IF(L757&lt;&gt;"",($L757*$N757/100),0),0)</f>
        <v>0</v>
      </c>
      <c r="Q757" s="311">
        <f>IF(M757&lt;&gt;ฐาน!$M$45,IF(L757&lt;&gt;"",ROUNDUP(($L757*$N757/100),-1),0),0)</f>
        <v>0</v>
      </c>
      <c r="R757" s="311">
        <f t="shared" si="22"/>
        <v>0</v>
      </c>
      <c r="S757" s="313">
        <f t="shared" si="23"/>
        <v>0</v>
      </c>
      <c r="T757" s="314">
        <f>IF(M757&lt;&gt;ฐาน!$M$45,IF(S757&lt;&gt;"",S757+R757,0),0)</f>
        <v>0</v>
      </c>
      <c r="U757" s="311">
        <f>IF(M757&lt;&gt;ฐาน!$M$45,IF(S757=0,J757+T757,O757),J757)</f>
        <v>0</v>
      </c>
      <c r="V757" s="98"/>
    </row>
    <row r="758" spans="1:22" x14ac:dyDescent="0.35">
      <c r="A758" s="93">
        <v>750</v>
      </c>
      <c r="B758" s="84"/>
      <c r="C758" s="96"/>
      <c r="D758" s="91"/>
      <c r="E758" s="89"/>
      <c r="F758" s="88"/>
      <c r="G758" s="91"/>
      <c r="H758" s="91"/>
      <c r="I758" s="88"/>
      <c r="J758" s="92"/>
      <c r="K758" s="212"/>
      <c r="L758" s="308" t="str">
        <f>IF(K758&lt;&gt;"",INDEX(ฐาน!$J$4:$M$44,MATCH(INT(K758),ฐาน!$J$4:$J$44,0),2),"")</f>
        <v/>
      </c>
      <c r="M758" s="309" t="str">
        <f>IF(L758&lt;&gt;"",INDEX(ฐาน!$J$4:$M$45,MATCH(L758,ฐาน!$K$4:$K$45,0),4),"")</f>
        <v/>
      </c>
      <c r="N758" s="310" t="str">
        <f>IF(I758&lt;&gt;"",INDEX(ฐาน!$A$4:$F$9,MATCH(I758,ฐาน!$A$4:$A$9,0),IF(J758&gt;=INDEX(ฐาน!$A$4:$F$9,MATCH(I758,ฐาน!$A$4:$A$9,0),3),6,5)),"")</f>
        <v/>
      </c>
      <c r="O758" s="311" t="str">
        <f>IF(I758&lt;&gt;"",IF(J758&gt;=INDEX(ฐาน!$A$4:$G$9,MATCH(I758,ฐาน!$A$4:$A$9,0),4),INDEX(ฐาน!$A$4:$G$9,MATCH(I758,ฐาน!$A$4:$A$9,0),7),INDEX(ฐาน!$A$4:$G$9,MATCH(I758,ฐาน!$A$4:$A$9,0),4)),"")</f>
        <v/>
      </c>
      <c r="P758" s="312">
        <f>IF(M758&lt;&gt;ฐาน!$M$45,IF(L758&lt;&gt;"",($L758*$N758/100),0),0)</f>
        <v>0</v>
      </c>
      <c r="Q758" s="311">
        <f>IF(M758&lt;&gt;ฐาน!$M$45,IF(L758&lt;&gt;"",ROUNDUP(($L758*$N758/100),-1),0),0)</f>
        <v>0</v>
      </c>
      <c r="R758" s="311">
        <f t="shared" si="22"/>
        <v>0</v>
      </c>
      <c r="S758" s="313">
        <f t="shared" si="23"/>
        <v>0</v>
      </c>
      <c r="T758" s="314">
        <f>IF(M758&lt;&gt;ฐาน!$M$45,IF(S758&lt;&gt;"",S758+R758,0),0)</f>
        <v>0</v>
      </c>
      <c r="U758" s="311">
        <f>IF(M758&lt;&gt;ฐาน!$M$45,IF(S758=0,J758+T758,O758),J758)</f>
        <v>0</v>
      </c>
      <c r="V758" s="98"/>
    </row>
    <row r="759" spans="1:22" x14ac:dyDescent="0.35">
      <c r="A759" s="93">
        <v>751</v>
      </c>
      <c r="B759" s="84"/>
      <c r="C759" s="85"/>
      <c r="D759" s="91"/>
      <c r="E759" s="89"/>
      <c r="F759" s="88"/>
      <c r="G759" s="91"/>
      <c r="H759" s="91"/>
      <c r="I759" s="88"/>
      <c r="J759" s="92"/>
      <c r="K759" s="212"/>
      <c r="L759" s="308" t="str">
        <f>IF(K759&lt;&gt;"",INDEX(ฐาน!$J$4:$M$44,MATCH(INT(K759),ฐาน!$J$4:$J$44,0),2),"")</f>
        <v/>
      </c>
      <c r="M759" s="309" t="str">
        <f>IF(L759&lt;&gt;"",INDEX(ฐาน!$J$4:$M$45,MATCH(L759,ฐาน!$K$4:$K$45,0),4),"")</f>
        <v/>
      </c>
      <c r="N759" s="310" t="str">
        <f>IF(I759&lt;&gt;"",INDEX(ฐาน!$A$4:$F$9,MATCH(I759,ฐาน!$A$4:$A$9,0),IF(J759&gt;=INDEX(ฐาน!$A$4:$F$9,MATCH(I759,ฐาน!$A$4:$A$9,0),3),6,5)),"")</f>
        <v/>
      </c>
      <c r="O759" s="311" t="str">
        <f>IF(I759&lt;&gt;"",IF(J759&gt;=INDEX(ฐาน!$A$4:$G$9,MATCH(I759,ฐาน!$A$4:$A$9,0),4),INDEX(ฐาน!$A$4:$G$9,MATCH(I759,ฐาน!$A$4:$A$9,0),7),INDEX(ฐาน!$A$4:$G$9,MATCH(I759,ฐาน!$A$4:$A$9,0),4)),"")</f>
        <v/>
      </c>
      <c r="P759" s="312">
        <f>IF(M759&lt;&gt;ฐาน!$M$45,IF(L759&lt;&gt;"",($L759*$N759/100),0),0)</f>
        <v>0</v>
      </c>
      <c r="Q759" s="311">
        <f>IF(M759&lt;&gt;ฐาน!$M$45,IF(L759&lt;&gt;"",ROUNDUP(($L759*$N759/100),-1),0),0)</f>
        <v>0</v>
      </c>
      <c r="R759" s="311">
        <f t="shared" si="22"/>
        <v>0</v>
      </c>
      <c r="S759" s="313">
        <f t="shared" si="23"/>
        <v>0</v>
      </c>
      <c r="T759" s="314">
        <f>IF(M759&lt;&gt;ฐาน!$M$45,IF(S759&lt;&gt;"",S759+R759,0),0)</f>
        <v>0</v>
      </c>
      <c r="U759" s="311">
        <f>IF(M759&lt;&gt;ฐาน!$M$45,IF(S759=0,J759+T759,O759),J759)</f>
        <v>0</v>
      </c>
      <c r="V759" s="98"/>
    </row>
    <row r="760" spans="1:22" x14ac:dyDescent="0.35">
      <c r="A760" s="93">
        <v>752</v>
      </c>
      <c r="B760" s="84"/>
      <c r="C760" s="85"/>
      <c r="D760" s="91"/>
      <c r="E760" s="89"/>
      <c r="F760" s="88"/>
      <c r="G760" s="91"/>
      <c r="H760" s="91"/>
      <c r="I760" s="88"/>
      <c r="J760" s="92"/>
      <c r="K760" s="212"/>
      <c r="L760" s="308" t="str">
        <f>IF(K760&lt;&gt;"",INDEX(ฐาน!$J$4:$M$44,MATCH(INT(K760),ฐาน!$J$4:$J$44,0),2),"")</f>
        <v/>
      </c>
      <c r="M760" s="309" t="str">
        <f>IF(L760&lt;&gt;"",INDEX(ฐาน!$J$4:$M$45,MATCH(L760,ฐาน!$K$4:$K$45,0),4),"")</f>
        <v/>
      </c>
      <c r="N760" s="310" t="str">
        <f>IF(I760&lt;&gt;"",INDEX(ฐาน!$A$4:$F$9,MATCH(I760,ฐาน!$A$4:$A$9,0),IF(J760&gt;=INDEX(ฐาน!$A$4:$F$9,MATCH(I760,ฐาน!$A$4:$A$9,0),3),6,5)),"")</f>
        <v/>
      </c>
      <c r="O760" s="311" t="str">
        <f>IF(I760&lt;&gt;"",IF(J760&gt;=INDEX(ฐาน!$A$4:$G$9,MATCH(I760,ฐาน!$A$4:$A$9,0),4),INDEX(ฐาน!$A$4:$G$9,MATCH(I760,ฐาน!$A$4:$A$9,0),7),INDEX(ฐาน!$A$4:$G$9,MATCH(I760,ฐาน!$A$4:$A$9,0),4)),"")</f>
        <v/>
      </c>
      <c r="P760" s="312">
        <f>IF(M760&lt;&gt;ฐาน!$M$45,IF(L760&lt;&gt;"",($L760*$N760/100),0),0)</f>
        <v>0</v>
      </c>
      <c r="Q760" s="311">
        <f>IF(M760&lt;&gt;ฐาน!$M$45,IF(L760&lt;&gt;"",ROUNDUP(($L760*$N760/100),-1),0),0)</f>
        <v>0</v>
      </c>
      <c r="R760" s="311">
        <f t="shared" si="22"/>
        <v>0</v>
      </c>
      <c r="S760" s="313">
        <f t="shared" si="23"/>
        <v>0</v>
      </c>
      <c r="T760" s="314">
        <f>IF(M760&lt;&gt;ฐาน!$M$45,IF(S760&lt;&gt;"",S760+R760,0),0)</f>
        <v>0</v>
      </c>
      <c r="U760" s="311">
        <f>IF(M760&lt;&gt;ฐาน!$M$45,IF(S760=0,J760+T760,O760),J760)</f>
        <v>0</v>
      </c>
      <c r="V760" s="98"/>
    </row>
    <row r="761" spans="1:22" x14ac:dyDescent="0.35">
      <c r="A761" s="93">
        <v>753</v>
      </c>
      <c r="B761" s="84"/>
      <c r="C761" s="85"/>
      <c r="D761" s="91"/>
      <c r="E761" s="89"/>
      <c r="F761" s="88"/>
      <c r="G761" s="91"/>
      <c r="H761" s="91"/>
      <c r="I761" s="88"/>
      <c r="J761" s="92"/>
      <c r="K761" s="212"/>
      <c r="L761" s="308" t="str">
        <f>IF(K761&lt;&gt;"",INDEX(ฐาน!$J$4:$M$44,MATCH(INT(K761),ฐาน!$J$4:$J$44,0),2),"")</f>
        <v/>
      </c>
      <c r="M761" s="309" t="str">
        <f>IF(L761&lt;&gt;"",INDEX(ฐาน!$J$4:$M$45,MATCH(L761,ฐาน!$K$4:$K$45,0),4),"")</f>
        <v/>
      </c>
      <c r="N761" s="310" t="str">
        <f>IF(I761&lt;&gt;"",INDEX(ฐาน!$A$4:$F$9,MATCH(I761,ฐาน!$A$4:$A$9,0),IF(J761&gt;=INDEX(ฐาน!$A$4:$F$9,MATCH(I761,ฐาน!$A$4:$A$9,0),3),6,5)),"")</f>
        <v/>
      </c>
      <c r="O761" s="311" t="str">
        <f>IF(I761&lt;&gt;"",IF(J761&gt;=INDEX(ฐาน!$A$4:$G$9,MATCH(I761,ฐาน!$A$4:$A$9,0),4),INDEX(ฐาน!$A$4:$G$9,MATCH(I761,ฐาน!$A$4:$A$9,0),7),INDEX(ฐาน!$A$4:$G$9,MATCH(I761,ฐาน!$A$4:$A$9,0),4)),"")</f>
        <v/>
      </c>
      <c r="P761" s="312">
        <f>IF(M761&lt;&gt;ฐาน!$M$45,IF(L761&lt;&gt;"",($L761*$N761/100),0),0)</f>
        <v>0</v>
      </c>
      <c r="Q761" s="311">
        <f>IF(M761&lt;&gt;ฐาน!$M$45,IF(L761&lt;&gt;"",ROUNDUP(($L761*$N761/100),-1),0),0)</f>
        <v>0</v>
      </c>
      <c r="R761" s="311">
        <f t="shared" si="22"/>
        <v>0</v>
      </c>
      <c r="S761" s="313">
        <f t="shared" si="23"/>
        <v>0</v>
      </c>
      <c r="T761" s="314">
        <f>IF(M761&lt;&gt;ฐาน!$M$45,IF(S761&lt;&gt;"",S761+R761,0),0)</f>
        <v>0</v>
      </c>
      <c r="U761" s="311">
        <f>IF(M761&lt;&gt;ฐาน!$M$45,IF(S761=0,J761+T761,O761),J761)</f>
        <v>0</v>
      </c>
      <c r="V761" s="98"/>
    </row>
    <row r="762" spans="1:22" x14ac:dyDescent="0.35">
      <c r="A762" s="93">
        <v>754</v>
      </c>
      <c r="B762" s="84"/>
      <c r="C762" s="85"/>
      <c r="D762" s="91"/>
      <c r="E762" s="89"/>
      <c r="F762" s="88"/>
      <c r="G762" s="95"/>
      <c r="H762" s="91"/>
      <c r="I762" s="88"/>
      <c r="J762" s="92"/>
      <c r="K762" s="212"/>
      <c r="L762" s="308" t="str">
        <f>IF(K762&lt;&gt;"",INDEX(ฐาน!$J$4:$M$44,MATCH(INT(K762),ฐาน!$J$4:$J$44,0),2),"")</f>
        <v/>
      </c>
      <c r="M762" s="309" t="str">
        <f>IF(L762&lt;&gt;"",INDEX(ฐาน!$J$4:$M$45,MATCH(L762,ฐาน!$K$4:$K$45,0),4),"")</f>
        <v/>
      </c>
      <c r="N762" s="310" t="str">
        <f>IF(I762&lt;&gt;"",INDEX(ฐาน!$A$4:$F$9,MATCH(I762,ฐาน!$A$4:$A$9,0),IF(J762&gt;=INDEX(ฐาน!$A$4:$F$9,MATCH(I762,ฐาน!$A$4:$A$9,0),3),6,5)),"")</f>
        <v/>
      </c>
      <c r="O762" s="311" t="str">
        <f>IF(I762&lt;&gt;"",IF(J762&gt;=INDEX(ฐาน!$A$4:$G$9,MATCH(I762,ฐาน!$A$4:$A$9,0),4),INDEX(ฐาน!$A$4:$G$9,MATCH(I762,ฐาน!$A$4:$A$9,0),7),INDEX(ฐาน!$A$4:$G$9,MATCH(I762,ฐาน!$A$4:$A$9,0),4)),"")</f>
        <v/>
      </c>
      <c r="P762" s="312">
        <f>IF(M762&lt;&gt;ฐาน!$M$45,IF(L762&lt;&gt;"",($L762*$N762/100),0),0)</f>
        <v>0</v>
      </c>
      <c r="Q762" s="311">
        <f>IF(M762&lt;&gt;ฐาน!$M$45,IF(L762&lt;&gt;"",ROUNDUP(($L762*$N762/100),-1),0),0)</f>
        <v>0</v>
      </c>
      <c r="R762" s="311">
        <f t="shared" si="22"/>
        <v>0</v>
      </c>
      <c r="S762" s="313">
        <f t="shared" si="23"/>
        <v>0</v>
      </c>
      <c r="T762" s="314">
        <f>IF(M762&lt;&gt;ฐาน!$M$45,IF(S762&lt;&gt;"",S762+R762,0),0)</f>
        <v>0</v>
      </c>
      <c r="U762" s="311">
        <f>IF(M762&lt;&gt;ฐาน!$M$45,IF(S762=0,J762+T762,O762),J762)</f>
        <v>0</v>
      </c>
      <c r="V762" s="98"/>
    </row>
    <row r="763" spans="1:22" x14ac:dyDescent="0.35">
      <c r="A763" s="93">
        <v>755</v>
      </c>
      <c r="B763" s="84"/>
      <c r="C763" s="85"/>
      <c r="D763" s="91"/>
      <c r="E763" s="89"/>
      <c r="F763" s="88"/>
      <c r="G763" s="91"/>
      <c r="H763" s="179"/>
      <c r="I763" s="88"/>
      <c r="J763" s="92"/>
      <c r="K763" s="212"/>
      <c r="L763" s="308" t="str">
        <f>IF(K763&lt;&gt;"",INDEX(ฐาน!$J$4:$M$44,MATCH(INT(K763),ฐาน!$J$4:$J$44,0),2),"")</f>
        <v/>
      </c>
      <c r="M763" s="309" t="str">
        <f>IF(L763&lt;&gt;"",INDEX(ฐาน!$J$4:$M$45,MATCH(L763,ฐาน!$K$4:$K$45,0),4),"")</f>
        <v/>
      </c>
      <c r="N763" s="310" t="str">
        <f>IF(I763&lt;&gt;"",INDEX(ฐาน!$A$4:$F$9,MATCH(I763,ฐาน!$A$4:$A$9,0),IF(J763&gt;=INDEX(ฐาน!$A$4:$F$9,MATCH(I763,ฐาน!$A$4:$A$9,0),3),6,5)),"")</f>
        <v/>
      </c>
      <c r="O763" s="311" t="str">
        <f>IF(I763&lt;&gt;"",IF(J763&gt;=INDEX(ฐาน!$A$4:$G$9,MATCH(I763,ฐาน!$A$4:$A$9,0),4),INDEX(ฐาน!$A$4:$G$9,MATCH(I763,ฐาน!$A$4:$A$9,0),7),INDEX(ฐาน!$A$4:$G$9,MATCH(I763,ฐาน!$A$4:$A$9,0),4)),"")</f>
        <v/>
      </c>
      <c r="P763" s="312">
        <f>IF(M763&lt;&gt;ฐาน!$M$45,IF(L763&lt;&gt;"",($L763*$N763/100),0),0)</f>
        <v>0</v>
      </c>
      <c r="Q763" s="311">
        <f>IF(M763&lt;&gt;ฐาน!$M$45,IF(L763&lt;&gt;"",ROUNDUP(($L763*$N763/100),-1),0),0)</f>
        <v>0</v>
      </c>
      <c r="R763" s="311">
        <f t="shared" si="22"/>
        <v>0</v>
      </c>
      <c r="S763" s="313">
        <f t="shared" si="23"/>
        <v>0</v>
      </c>
      <c r="T763" s="314">
        <f>IF(M763&lt;&gt;ฐาน!$M$45,IF(S763&lt;&gt;"",S763+R763,0),0)</f>
        <v>0</v>
      </c>
      <c r="U763" s="311">
        <f>IF(M763&lt;&gt;ฐาน!$M$45,IF(S763=0,J763+T763,O763),J763)</f>
        <v>0</v>
      </c>
      <c r="V763" s="98"/>
    </row>
    <row r="764" spans="1:22" x14ac:dyDescent="0.35">
      <c r="A764" s="93">
        <v>756</v>
      </c>
      <c r="B764" s="172"/>
      <c r="C764" s="85"/>
      <c r="D764" s="91"/>
      <c r="E764" s="89"/>
      <c r="F764" s="88"/>
      <c r="G764" s="91"/>
      <c r="H764" s="91"/>
      <c r="I764" s="88"/>
      <c r="J764" s="94"/>
      <c r="K764" s="212"/>
      <c r="L764" s="308" t="str">
        <f>IF(K764&lt;&gt;"",INDEX(ฐาน!$J$4:$M$44,MATCH(INT(K764),ฐาน!$J$4:$J$44,0),2),"")</f>
        <v/>
      </c>
      <c r="M764" s="309" t="str">
        <f>IF(L764&lt;&gt;"",INDEX(ฐาน!$J$4:$M$45,MATCH(L764,ฐาน!$K$4:$K$45,0),4),"")</f>
        <v/>
      </c>
      <c r="N764" s="310" t="str">
        <f>IF(I764&lt;&gt;"",INDEX(ฐาน!$A$4:$F$9,MATCH(I764,ฐาน!$A$4:$A$9,0),IF(J764&gt;=INDEX(ฐาน!$A$4:$F$9,MATCH(I764,ฐาน!$A$4:$A$9,0),3),6,5)),"")</f>
        <v/>
      </c>
      <c r="O764" s="311" t="str">
        <f>IF(I764&lt;&gt;"",IF(J764&gt;=INDEX(ฐาน!$A$4:$G$9,MATCH(I764,ฐาน!$A$4:$A$9,0),4),INDEX(ฐาน!$A$4:$G$9,MATCH(I764,ฐาน!$A$4:$A$9,0),7),INDEX(ฐาน!$A$4:$G$9,MATCH(I764,ฐาน!$A$4:$A$9,0),4)),"")</f>
        <v/>
      </c>
      <c r="P764" s="312">
        <f>IF(M764&lt;&gt;ฐาน!$M$45,IF(L764&lt;&gt;"",($L764*$N764/100),0),0)</f>
        <v>0</v>
      </c>
      <c r="Q764" s="311">
        <f>IF(M764&lt;&gt;ฐาน!$M$45,IF(L764&lt;&gt;"",ROUNDUP(($L764*$N764/100),-1),0),0)</f>
        <v>0</v>
      </c>
      <c r="R764" s="311">
        <f t="shared" si="22"/>
        <v>0</v>
      </c>
      <c r="S764" s="313">
        <f t="shared" si="23"/>
        <v>0</v>
      </c>
      <c r="T764" s="314">
        <f>IF(M764&lt;&gt;ฐาน!$M$45,IF(S764&lt;&gt;"",S764+R764,0),0)</f>
        <v>0</v>
      </c>
      <c r="U764" s="311">
        <f>IF(M764&lt;&gt;ฐาน!$M$45,IF(S764=0,J764+T764,O764),J764)</f>
        <v>0</v>
      </c>
      <c r="V764" s="98"/>
    </row>
    <row r="765" spans="1:22" x14ac:dyDescent="0.35">
      <c r="A765" s="93">
        <v>757</v>
      </c>
      <c r="B765" s="84"/>
      <c r="C765" s="98"/>
      <c r="D765" s="91"/>
      <c r="E765" s="89"/>
      <c r="F765" s="88"/>
      <c r="G765" s="91"/>
      <c r="H765" s="91"/>
      <c r="I765" s="88"/>
      <c r="J765" s="94"/>
      <c r="K765" s="212"/>
      <c r="L765" s="308" t="str">
        <f>IF(K765&lt;&gt;"",INDEX(ฐาน!$J$4:$M$44,MATCH(INT(K765),ฐาน!$J$4:$J$44,0),2),"")</f>
        <v/>
      </c>
      <c r="M765" s="309" t="str">
        <f>IF(L765&lt;&gt;"",INDEX(ฐาน!$J$4:$M$45,MATCH(L765,ฐาน!$K$4:$K$45,0),4),"")</f>
        <v/>
      </c>
      <c r="N765" s="310" t="str">
        <f>IF(I765&lt;&gt;"",INDEX(ฐาน!$A$4:$F$9,MATCH(I765,ฐาน!$A$4:$A$9,0),IF(J765&gt;=INDEX(ฐาน!$A$4:$F$9,MATCH(I765,ฐาน!$A$4:$A$9,0),3),6,5)),"")</f>
        <v/>
      </c>
      <c r="O765" s="311" t="str">
        <f>IF(I765&lt;&gt;"",IF(J765&gt;=INDEX(ฐาน!$A$4:$G$9,MATCH(I765,ฐาน!$A$4:$A$9,0),4),INDEX(ฐาน!$A$4:$G$9,MATCH(I765,ฐาน!$A$4:$A$9,0),7),INDEX(ฐาน!$A$4:$G$9,MATCH(I765,ฐาน!$A$4:$A$9,0),4)),"")</f>
        <v/>
      </c>
      <c r="P765" s="312">
        <f>IF(M765&lt;&gt;ฐาน!$M$45,IF(L765&lt;&gt;"",($L765*$N765/100),0),0)</f>
        <v>0</v>
      </c>
      <c r="Q765" s="311">
        <f>IF(M765&lt;&gt;ฐาน!$M$45,IF(L765&lt;&gt;"",ROUNDUP(($L765*$N765/100),-1),0),0)</f>
        <v>0</v>
      </c>
      <c r="R765" s="311">
        <f t="shared" si="22"/>
        <v>0</v>
      </c>
      <c r="S765" s="313">
        <f t="shared" si="23"/>
        <v>0</v>
      </c>
      <c r="T765" s="314">
        <f>IF(M765&lt;&gt;ฐาน!$M$45,IF(S765&lt;&gt;"",S765+R765,0),0)</f>
        <v>0</v>
      </c>
      <c r="U765" s="311">
        <f>IF(M765&lt;&gt;ฐาน!$M$45,IF(S765=0,J765+T765,O765),J765)</f>
        <v>0</v>
      </c>
      <c r="V765" s="98"/>
    </row>
    <row r="766" spans="1:22" x14ac:dyDescent="0.35">
      <c r="A766" s="93">
        <v>758</v>
      </c>
      <c r="B766" s="97"/>
      <c r="C766" s="85"/>
      <c r="D766" s="91"/>
      <c r="E766" s="89"/>
      <c r="F766" s="88"/>
      <c r="G766" s="91"/>
      <c r="H766" s="91"/>
      <c r="I766" s="88"/>
      <c r="J766" s="92"/>
      <c r="K766" s="212"/>
      <c r="L766" s="308" t="str">
        <f>IF(K766&lt;&gt;"",INDEX(ฐาน!$J$4:$M$44,MATCH(INT(K766),ฐาน!$J$4:$J$44,0),2),"")</f>
        <v/>
      </c>
      <c r="M766" s="309" t="str">
        <f>IF(L766&lt;&gt;"",INDEX(ฐาน!$J$4:$M$45,MATCH(L766,ฐาน!$K$4:$K$45,0),4),"")</f>
        <v/>
      </c>
      <c r="N766" s="310" t="str">
        <f>IF(I766&lt;&gt;"",INDEX(ฐาน!$A$4:$F$9,MATCH(I766,ฐาน!$A$4:$A$9,0),IF(J766&gt;=INDEX(ฐาน!$A$4:$F$9,MATCH(I766,ฐาน!$A$4:$A$9,0),3),6,5)),"")</f>
        <v/>
      </c>
      <c r="O766" s="311" t="str">
        <f>IF(I766&lt;&gt;"",IF(J766&gt;=INDEX(ฐาน!$A$4:$G$9,MATCH(I766,ฐาน!$A$4:$A$9,0),4),INDEX(ฐาน!$A$4:$G$9,MATCH(I766,ฐาน!$A$4:$A$9,0),7),INDEX(ฐาน!$A$4:$G$9,MATCH(I766,ฐาน!$A$4:$A$9,0),4)),"")</f>
        <v/>
      </c>
      <c r="P766" s="312">
        <f>IF(M766&lt;&gt;ฐาน!$M$45,IF(L766&lt;&gt;"",($L766*$N766/100),0),0)</f>
        <v>0</v>
      </c>
      <c r="Q766" s="311">
        <f>IF(M766&lt;&gt;ฐาน!$M$45,IF(L766&lt;&gt;"",ROUNDUP(($L766*$N766/100),-1),0),0)</f>
        <v>0</v>
      </c>
      <c r="R766" s="311">
        <f t="shared" si="22"/>
        <v>0</v>
      </c>
      <c r="S766" s="313">
        <f t="shared" si="23"/>
        <v>0</v>
      </c>
      <c r="T766" s="314">
        <f>IF(M766&lt;&gt;ฐาน!$M$45,IF(S766&lt;&gt;"",S766+R766,0),0)</f>
        <v>0</v>
      </c>
      <c r="U766" s="311">
        <f>IF(M766&lt;&gt;ฐาน!$M$45,IF(S766=0,J766+T766,O766),J766)</f>
        <v>0</v>
      </c>
      <c r="V766" s="98"/>
    </row>
    <row r="767" spans="1:22" x14ac:dyDescent="0.35">
      <c r="A767" s="93">
        <v>759</v>
      </c>
      <c r="B767" s="84"/>
      <c r="C767" s="85"/>
      <c r="D767" s="91"/>
      <c r="E767" s="89"/>
      <c r="F767" s="88"/>
      <c r="G767" s="91"/>
      <c r="H767" s="91"/>
      <c r="I767" s="88"/>
      <c r="J767" s="92"/>
      <c r="K767" s="212"/>
      <c r="L767" s="308" t="str">
        <f>IF(K767&lt;&gt;"",INDEX(ฐาน!$J$4:$M$44,MATCH(INT(K767),ฐาน!$J$4:$J$44,0),2),"")</f>
        <v/>
      </c>
      <c r="M767" s="309" t="str">
        <f>IF(L767&lt;&gt;"",INDEX(ฐาน!$J$4:$M$45,MATCH(L767,ฐาน!$K$4:$K$45,0),4),"")</f>
        <v/>
      </c>
      <c r="N767" s="310" t="str">
        <f>IF(I767&lt;&gt;"",INDEX(ฐาน!$A$4:$F$9,MATCH(I767,ฐาน!$A$4:$A$9,0),IF(J767&gt;=INDEX(ฐาน!$A$4:$F$9,MATCH(I767,ฐาน!$A$4:$A$9,0),3),6,5)),"")</f>
        <v/>
      </c>
      <c r="O767" s="311" t="str">
        <f>IF(I767&lt;&gt;"",IF(J767&gt;=INDEX(ฐาน!$A$4:$G$9,MATCH(I767,ฐาน!$A$4:$A$9,0),4),INDEX(ฐาน!$A$4:$G$9,MATCH(I767,ฐาน!$A$4:$A$9,0),7),INDEX(ฐาน!$A$4:$G$9,MATCH(I767,ฐาน!$A$4:$A$9,0),4)),"")</f>
        <v/>
      </c>
      <c r="P767" s="312">
        <f>IF(M767&lt;&gt;ฐาน!$M$45,IF(L767&lt;&gt;"",($L767*$N767/100),0),0)</f>
        <v>0</v>
      </c>
      <c r="Q767" s="311">
        <f>IF(M767&lt;&gt;ฐาน!$M$45,IF(L767&lt;&gt;"",ROUNDUP(($L767*$N767/100),-1),0),0)</f>
        <v>0</v>
      </c>
      <c r="R767" s="311">
        <f t="shared" si="22"/>
        <v>0</v>
      </c>
      <c r="S767" s="313">
        <f t="shared" si="23"/>
        <v>0</v>
      </c>
      <c r="T767" s="314">
        <f>IF(M767&lt;&gt;ฐาน!$M$45,IF(S767&lt;&gt;"",S767+R767,0),0)</f>
        <v>0</v>
      </c>
      <c r="U767" s="311">
        <f>IF(M767&lt;&gt;ฐาน!$M$45,IF(S767=0,J767+T767,O767),J767)</f>
        <v>0</v>
      </c>
      <c r="V767" s="98"/>
    </row>
    <row r="768" spans="1:22" x14ac:dyDescent="0.35">
      <c r="A768" s="93">
        <v>760</v>
      </c>
      <c r="B768" s="84"/>
      <c r="C768" s="85"/>
      <c r="D768" s="91"/>
      <c r="E768" s="89"/>
      <c r="F768" s="88"/>
      <c r="G768" s="91"/>
      <c r="H768" s="91"/>
      <c r="I768" s="88"/>
      <c r="J768" s="92"/>
      <c r="K768" s="212"/>
      <c r="L768" s="308" t="str">
        <f>IF(K768&lt;&gt;"",INDEX(ฐาน!$J$4:$M$44,MATCH(INT(K768),ฐาน!$J$4:$J$44,0),2),"")</f>
        <v/>
      </c>
      <c r="M768" s="309" t="str">
        <f>IF(L768&lt;&gt;"",INDEX(ฐาน!$J$4:$M$45,MATCH(L768,ฐาน!$K$4:$K$45,0),4),"")</f>
        <v/>
      </c>
      <c r="N768" s="310" t="str">
        <f>IF(I768&lt;&gt;"",INDEX(ฐาน!$A$4:$F$9,MATCH(I768,ฐาน!$A$4:$A$9,0),IF(J768&gt;=INDEX(ฐาน!$A$4:$F$9,MATCH(I768,ฐาน!$A$4:$A$9,0),3),6,5)),"")</f>
        <v/>
      </c>
      <c r="O768" s="311" t="str">
        <f>IF(I768&lt;&gt;"",IF(J768&gt;=INDEX(ฐาน!$A$4:$G$9,MATCH(I768,ฐาน!$A$4:$A$9,0),4),INDEX(ฐาน!$A$4:$G$9,MATCH(I768,ฐาน!$A$4:$A$9,0),7),INDEX(ฐาน!$A$4:$G$9,MATCH(I768,ฐาน!$A$4:$A$9,0),4)),"")</f>
        <v/>
      </c>
      <c r="P768" s="312">
        <f>IF(M768&lt;&gt;ฐาน!$M$45,IF(L768&lt;&gt;"",($L768*$N768/100),0),0)</f>
        <v>0</v>
      </c>
      <c r="Q768" s="311">
        <f>IF(M768&lt;&gt;ฐาน!$M$45,IF(L768&lt;&gt;"",ROUNDUP(($L768*$N768/100),-1),0),0)</f>
        <v>0</v>
      </c>
      <c r="R768" s="311">
        <f t="shared" si="22"/>
        <v>0</v>
      </c>
      <c r="S768" s="313">
        <f t="shared" si="23"/>
        <v>0</v>
      </c>
      <c r="T768" s="314">
        <f>IF(M768&lt;&gt;ฐาน!$M$45,IF(S768&lt;&gt;"",S768+R768,0),0)</f>
        <v>0</v>
      </c>
      <c r="U768" s="311">
        <f>IF(M768&lt;&gt;ฐาน!$M$45,IF(S768=0,J768+T768,O768),J768)</f>
        <v>0</v>
      </c>
      <c r="V768" s="98"/>
    </row>
    <row r="769" spans="1:22" x14ac:dyDescent="0.35">
      <c r="A769" s="93">
        <v>761</v>
      </c>
      <c r="B769" s="84"/>
      <c r="C769" s="85"/>
      <c r="D769" s="91"/>
      <c r="E769" s="89"/>
      <c r="F769" s="88"/>
      <c r="G769" s="91"/>
      <c r="H769" s="91"/>
      <c r="I769" s="88"/>
      <c r="J769" s="94"/>
      <c r="K769" s="212"/>
      <c r="L769" s="308" t="str">
        <f>IF(K769&lt;&gt;"",INDEX(ฐาน!$J$4:$M$44,MATCH(INT(K769),ฐาน!$J$4:$J$44,0),2),"")</f>
        <v/>
      </c>
      <c r="M769" s="309" t="str">
        <f>IF(L769&lt;&gt;"",INDEX(ฐาน!$J$4:$M$45,MATCH(L769,ฐาน!$K$4:$K$45,0),4),"")</f>
        <v/>
      </c>
      <c r="N769" s="310" t="str">
        <f>IF(I769&lt;&gt;"",INDEX(ฐาน!$A$4:$F$9,MATCH(I769,ฐาน!$A$4:$A$9,0),IF(J769&gt;=INDEX(ฐาน!$A$4:$F$9,MATCH(I769,ฐาน!$A$4:$A$9,0),3),6,5)),"")</f>
        <v/>
      </c>
      <c r="O769" s="311" t="str">
        <f>IF(I769&lt;&gt;"",IF(J769&gt;=INDEX(ฐาน!$A$4:$G$9,MATCH(I769,ฐาน!$A$4:$A$9,0),4),INDEX(ฐาน!$A$4:$G$9,MATCH(I769,ฐาน!$A$4:$A$9,0),7),INDEX(ฐาน!$A$4:$G$9,MATCH(I769,ฐาน!$A$4:$A$9,0),4)),"")</f>
        <v/>
      </c>
      <c r="P769" s="312">
        <f>IF(M769&lt;&gt;ฐาน!$M$45,IF(L769&lt;&gt;"",($L769*$N769/100),0),0)</f>
        <v>0</v>
      </c>
      <c r="Q769" s="311">
        <f>IF(M769&lt;&gt;ฐาน!$M$45,IF(L769&lt;&gt;"",ROUNDUP(($L769*$N769/100),-1),0),0)</f>
        <v>0</v>
      </c>
      <c r="R769" s="311">
        <f t="shared" si="22"/>
        <v>0</v>
      </c>
      <c r="S769" s="313">
        <f t="shared" si="23"/>
        <v>0</v>
      </c>
      <c r="T769" s="314">
        <f>IF(M769&lt;&gt;ฐาน!$M$45,IF(S769&lt;&gt;"",S769+R769,0),0)</f>
        <v>0</v>
      </c>
      <c r="U769" s="311">
        <f>IF(M769&lt;&gt;ฐาน!$M$45,IF(S769=0,J769+T769,O769),J769)</f>
        <v>0</v>
      </c>
      <c r="V769" s="98"/>
    </row>
    <row r="770" spans="1:22" x14ac:dyDescent="0.35">
      <c r="A770" s="93">
        <v>762</v>
      </c>
      <c r="B770" s="84"/>
      <c r="C770" s="85"/>
      <c r="D770" s="91"/>
      <c r="E770" s="89"/>
      <c r="F770" s="88"/>
      <c r="G770" s="91"/>
      <c r="H770" s="91"/>
      <c r="I770" s="88"/>
      <c r="J770" s="92"/>
      <c r="K770" s="212"/>
      <c r="L770" s="308" t="str">
        <f>IF(K770&lt;&gt;"",INDEX(ฐาน!$J$4:$M$44,MATCH(INT(K770),ฐาน!$J$4:$J$44,0),2),"")</f>
        <v/>
      </c>
      <c r="M770" s="309" t="str">
        <f>IF(L770&lt;&gt;"",INDEX(ฐาน!$J$4:$M$45,MATCH(L770,ฐาน!$K$4:$K$45,0),4),"")</f>
        <v/>
      </c>
      <c r="N770" s="310" t="str">
        <f>IF(I770&lt;&gt;"",INDEX(ฐาน!$A$4:$F$9,MATCH(I770,ฐาน!$A$4:$A$9,0),IF(J770&gt;=INDEX(ฐาน!$A$4:$F$9,MATCH(I770,ฐาน!$A$4:$A$9,0),3),6,5)),"")</f>
        <v/>
      </c>
      <c r="O770" s="311" t="str">
        <f>IF(I770&lt;&gt;"",IF(J770&gt;=INDEX(ฐาน!$A$4:$G$9,MATCH(I770,ฐาน!$A$4:$A$9,0),4),INDEX(ฐาน!$A$4:$G$9,MATCH(I770,ฐาน!$A$4:$A$9,0),7),INDEX(ฐาน!$A$4:$G$9,MATCH(I770,ฐาน!$A$4:$A$9,0),4)),"")</f>
        <v/>
      </c>
      <c r="P770" s="312">
        <f>IF(M770&lt;&gt;ฐาน!$M$45,IF(L770&lt;&gt;"",($L770*$N770/100),0),0)</f>
        <v>0</v>
      </c>
      <c r="Q770" s="311">
        <f>IF(M770&lt;&gt;ฐาน!$M$45,IF(L770&lt;&gt;"",ROUNDUP(($L770*$N770/100),-1),0),0)</f>
        <v>0</v>
      </c>
      <c r="R770" s="311">
        <f t="shared" si="22"/>
        <v>0</v>
      </c>
      <c r="S770" s="313">
        <f t="shared" si="23"/>
        <v>0</v>
      </c>
      <c r="T770" s="314">
        <f>IF(M770&lt;&gt;ฐาน!$M$45,IF(S770&lt;&gt;"",S770+R770,0),0)</f>
        <v>0</v>
      </c>
      <c r="U770" s="311">
        <f>IF(M770&lt;&gt;ฐาน!$M$45,IF(S770=0,J770+T770,O770),J770)</f>
        <v>0</v>
      </c>
      <c r="V770" s="98"/>
    </row>
    <row r="771" spans="1:22" x14ac:dyDescent="0.35">
      <c r="A771" s="93">
        <v>763</v>
      </c>
      <c r="B771" s="84"/>
      <c r="C771" s="85"/>
      <c r="D771" s="91"/>
      <c r="E771" s="89"/>
      <c r="F771" s="88"/>
      <c r="G771" s="91"/>
      <c r="H771" s="91"/>
      <c r="I771" s="88"/>
      <c r="J771" s="94"/>
      <c r="K771" s="212"/>
      <c r="L771" s="308" t="str">
        <f>IF(K771&lt;&gt;"",INDEX(ฐาน!$J$4:$M$44,MATCH(INT(K771),ฐาน!$J$4:$J$44,0),2),"")</f>
        <v/>
      </c>
      <c r="M771" s="309" t="str">
        <f>IF(L771&lt;&gt;"",INDEX(ฐาน!$J$4:$M$45,MATCH(L771,ฐาน!$K$4:$K$45,0),4),"")</f>
        <v/>
      </c>
      <c r="N771" s="310" t="str">
        <f>IF(I771&lt;&gt;"",INDEX(ฐาน!$A$4:$F$9,MATCH(I771,ฐาน!$A$4:$A$9,0),IF(J771&gt;=INDEX(ฐาน!$A$4:$F$9,MATCH(I771,ฐาน!$A$4:$A$9,0),3),6,5)),"")</f>
        <v/>
      </c>
      <c r="O771" s="311" t="str">
        <f>IF(I771&lt;&gt;"",IF(J771&gt;=INDEX(ฐาน!$A$4:$G$9,MATCH(I771,ฐาน!$A$4:$A$9,0),4),INDEX(ฐาน!$A$4:$G$9,MATCH(I771,ฐาน!$A$4:$A$9,0),7),INDEX(ฐาน!$A$4:$G$9,MATCH(I771,ฐาน!$A$4:$A$9,0),4)),"")</f>
        <v/>
      </c>
      <c r="P771" s="312">
        <f>IF(M771&lt;&gt;ฐาน!$M$45,IF(L771&lt;&gt;"",($L771*$N771/100),0),0)</f>
        <v>0</v>
      </c>
      <c r="Q771" s="311">
        <f>IF(M771&lt;&gt;ฐาน!$M$45,IF(L771&lt;&gt;"",ROUNDUP(($L771*$N771/100),-1),0),0)</f>
        <v>0</v>
      </c>
      <c r="R771" s="311">
        <f t="shared" si="22"/>
        <v>0</v>
      </c>
      <c r="S771" s="313">
        <f t="shared" si="23"/>
        <v>0</v>
      </c>
      <c r="T771" s="314">
        <f>IF(M771&lt;&gt;ฐาน!$M$45,IF(S771&lt;&gt;"",S771+R771,0),0)</f>
        <v>0</v>
      </c>
      <c r="U771" s="311">
        <f>IF(M771&lt;&gt;ฐาน!$M$45,IF(S771=0,J771+T771,O771),J771)</f>
        <v>0</v>
      </c>
      <c r="V771" s="98"/>
    </row>
    <row r="772" spans="1:22" x14ac:dyDescent="0.35">
      <c r="A772" s="93">
        <v>764</v>
      </c>
      <c r="B772" s="84"/>
      <c r="C772" s="85"/>
      <c r="D772" s="91"/>
      <c r="E772" s="89"/>
      <c r="F772" s="88"/>
      <c r="G772" s="91"/>
      <c r="H772" s="91"/>
      <c r="I772" s="88"/>
      <c r="J772" s="94"/>
      <c r="K772" s="212"/>
      <c r="L772" s="308" t="str">
        <f>IF(K772&lt;&gt;"",INDEX(ฐาน!$J$4:$M$44,MATCH(INT(K772),ฐาน!$J$4:$J$44,0),2),"")</f>
        <v/>
      </c>
      <c r="M772" s="309" t="str">
        <f>IF(L772&lt;&gt;"",INDEX(ฐาน!$J$4:$M$45,MATCH(L772,ฐาน!$K$4:$K$45,0),4),"")</f>
        <v/>
      </c>
      <c r="N772" s="310" t="str">
        <f>IF(I772&lt;&gt;"",INDEX(ฐาน!$A$4:$F$9,MATCH(I772,ฐาน!$A$4:$A$9,0),IF(J772&gt;=INDEX(ฐาน!$A$4:$F$9,MATCH(I772,ฐาน!$A$4:$A$9,0),3),6,5)),"")</f>
        <v/>
      </c>
      <c r="O772" s="311" t="str">
        <f>IF(I772&lt;&gt;"",IF(J772&gt;=INDEX(ฐาน!$A$4:$G$9,MATCH(I772,ฐาน!$A$4:$A$9,0),4),INDEX(ฐาน!$A$4:$G$9,MATCH(I772,ฐาน!$A$4:$A$9,0),7),INDEX(ฐาน!$A$4:$G$9,MATCH(I772,ฐาน!$A$4:$A$9,0),4)),"")</f>
        <v/>
      </c>
      <c r="P772" s="312">
        <f>IF(M772&lt;&gt;ฐาน!$M$45,IF(L772&lt;&gt;"",($L772*$N772/100),0),0)</f>
        <v>0</v>
      </c>
      <c r="Q772" s="311">
        <f>IF(M772&lt;&gt;ฐาน!$M$45,IF(L772&lt;&gt;"",ROUNDUP(($L772*$N772/100),-1),0),0)</f>
        <v>0</v>
      </c>
      <c r="R772" s="311">
        <f t="shared" si="22"/>
        <v>0</v>
      </c>
      <c r="S772" s="313">
        <f t="shared" si="23"/>
        <v>0</v>
      </c>
      <c r="T772" s="314">
        <f>IF(M772&lt;&gt;ฐาน!$M$45,IF(S772&lt;&gt;"",S772+R772,0),0)</f>
        <v>0</v>
      </c>
      <c r="U772" s="311">
        <f>IF(M772&lt;&gt;ฐาน!$M$45,IF(S772=0,J772+T772,O772),J772)</f>
        <v>0</v>
      </c>
      <c r="V772" s="98"/>
    </row>
    <row r="773" spans="1:22" x14ac:dyDescent="0.35">
      <c r="A773" s="93">
        <v>765</v>
      </c>
      <c r="B773" s="84"/>
      <c r="C773" s="85"/>
      <c r="D773" s="91"/>
      <c r="E773" s="89"/>
      <c r="F773" s="88"/>
      <c r="G773" s="91"/>
      <c r="H773" s="91"/>
      <c r="I773" s="88"/>
      <c r="J773" s="94"/>
      <c r="K773" s="212"/>
      <c r="L773" s="308" t="str">
        <f>IF(K773&lt;&gt;"",INDEX(ฐาน!$J$4:$M$44,MATCH(INT(K773),ฐาน!$J$4:$J$44,0),2),"")</f>
        <v/>
      </c>
      <c r="M773" s="309" t="str">
        <f>IF(L773&lt;&gt;"",INDEX(ฐาน!$J$4:$M$45,MATCH(L773,ฐาน!$K$4:$K$45,0),4),"")</f>
        <v/>
      </c>
      <c r="N773" s="310" t="str">
        <f>IF(I773&lt;&gt;"",INDEX(ฐาน!$A$4:$F$9,MATCH(I773,ฐาน!$A$4:$A$9,0),IF(J773&gt;=INDEX(ฐาน!$A$4:$F$9,MATCH(I773,ฐาน!$A$4:$A$9,0),3),6,5)),"")</f>
        <v/>
      </c>
      <c r="O773" s="311" t="str">
        <f>IF(I773&lt;&gt;"",IF(J773&gt;=INDEX(ฐาน!$A$4:$G$9,MATCH(I773,ฐาน!$A$4:$A$9,0),4),INDEX(ฐาน!$A$4:$G$9,MATCH(I773,ฐาน!$A$4:$A$9,0),7),INDEX(ฐาน!$A$4:$G$9,MATCH(I773,ฐาน!$A$4:$A$9,0),4)),"")</f>
        <v/>
      </c>
      <c r="P773" s="312">
        <f>IF(M773&lt;&gt;ฐาน!$M$45,IF(L773&lt;&gt;"",($L773*$N773/100),0),0)</f>
        <v>0</v>
      </c>
      <c r="Q773" s="311">
        <f>IF(M773&lt;&gt;ฐาน!$M$45,IF(L773&lt;&gt;"",ROUNDUP(($L773*$N773/100),-1),0),0)</f>
        <v>0</v>
      </c>
      <c r="R773" s="311">
        <f t="shared" si="22"/>
        <v>0</v>
      </c>
      <c r="S773" s="313">
        <f t="shared" si="23"/>
        <v>0</v>
      </c>
      <c r="T773" s="314">
        <f>IF(M773&lt;&gt;ฐาน!$M$45,IF(S773&lt;&gt;"",S773+R773,0),0)</f>
        <v>0</v>
      </c>
      <c r="U773" s="311">
        <f>IF(M773&lt;&gt;ฐาน!$M$45,IF(S773=0,J773+T773,O773),J773)</f>
        <v>0</v>
      </c>
      <c r="V773" s="98"/>
    </row>
    <row r="774" spans="1:22" x14ac:dyDescent="0.35">
      <c r="A774" s="93">
        <v>766</v>
      </c>
      <c r="B774" s="97"/>
      <c r="C774" s="85"/>
      <c r="D774" s="91"/>
      <c r="E774" s="89"/>
      <c r="F774" s="88"/>
      <c r="G774" s="91"/>
      <c r="H774" s="91"/>
      <c r="I774" s="88"/>
      <c r="J774" s="94"/>
      <c r="K774" s="212"/>
      <c r="L774" s="308" t="str">
        <f>IF(K774&lt;&gt;"",INDEX(ฐาน!$J$4:$M$44,MATCH(INT(K774),ฐาน!$J$4:$J$44,0),2),"")</f>
        <v/>
      </c>
      <c r="M774" s="309" t="str">
        <f>IF(L774&lt;&gt;"",INDEX(ฐาน!$J$4:$M$45,MATCH(L774,ฐาน!$K$4:$K$45,0),4),"")</f>
        <v/>
      </c>
      <c r="N774" s="310" t="str">
        <f>IF(I774&lt;&gt;"",INDEX(ฐาน!$A$4:$F$9,MATCH(I774,ฐาน!$A$4:$A$9,0),IF(J774&gt;=INDEX(ฐาน!$A$4:$F$9,MATCH(I774,ฐาน!$A$4:$A$9,0),3),6,5)),"")</f>
        <v/>
      </c>
      <c r="O774" s="311" t="str">
        <f>IF(I774&lt;&gt;"",IF(J774&gt;=INDEX(ฐาน!$A$4:$G$9,MATCH(I774,ฐาน!$A$4:$A$9,0),4),INDEX(ฐาน!$A$4:$G$9,MATCH(I774,ฐาน!$A$4:$A$9,0),7),INDEX(ฐาน!$A$4:$G$9,MATCH(I774,ฐาน!$A$4:$A$9,0),4)),"")</f>
        <v/>
      </c>
      <c r="P774" s="312">
        <f>IF(M774&lt;&gt;ฐาน!$M$45,IF(L774&lt;&gt;"",($L774*$N774/100),0),0)</f>
        <v>0</v>
      </c>
      <c r="Q774" s="311">
        <f>IF(M774&lt;&gt;ฐาน!$M$45,IF(L774&lt;&gt;"",ROUNDUP(($L774*$N774/100),-1),0),0)</f>
        <v>0</v>
      </c>
      <c r="R774" s="311">
        <f t="shared" si="22"/>
        <v>0</v>
      </c>
      <c r="S774" s="313">
        <f t="shared" si="23"/>
        <v>0</v>
      </c>
      <c r="T774" s="314">
        <f>IF(M774&lt;&gt;ฐาน!$M$45,IF(S774&lt;&gt;"",S774+R774,0),0)</f>
        <v>0</v>
      </c>
      <c r="U774" s="311">
        <f>IF(M774&lt;&gt;ฐาน!$M$45,IF(S774=0,J774+T774,O774),J774)</f>
        <v>0</v>
      </c>
      <c r="V774" s="98"/>
    </row>
    <row r="775" spans="1:22" x14ac:dyDescent="0.35">
      <c r="A775" s="93">
        <v>767</v>
      </c>
      <c r="B775" s="84"/>
      <c r="C775" s="96"/>
      <c r="D775" s="91"/>
      <c r="E775" s="89"/>
      <c r="F775" s="88"/>
      <c r="G775" s="91"/>
      <c r="H775" s="91"/>
      <c r="I775" s="88"/>
      <c r="J775" s="94"/>
      <c r="K775" s="212"/>
      <c r="L775" s="308" t="str">
        <f>IF(K775&lt;&gt;"",INDEX(ฐาน!$J$4:$M$44,MATCH(INT(K775),ฐาน!$J$4:$J$44,0),2),"")</f>
        <v/>
      </c>
      <c r="M775" s="309" t="str">
        <f>IF(L775&lt;&gt;"",INDEX(ฐาน!$J$4:$M$45,MATCH(L775,ฐาน!$K$4:$K$45,0),4),"")</f>
        <v/>
      </c>
      <c r="N775" s="310" t="str">
        <f>IF(I775&lt;&gt;"",INDEX(ฐาน!$A$4:$F$9,MATCH(I775,ฐาน!$A$4:$A$9,0),IF(J775&gt;=INDEX(ฐาน!$A$4:$F$9,MATCH(I775,ฐาน!$A$4:$A$9,0),3),6,5)),"")</f>
        <v/>
      </c>
      <c r="O775" s="311" t="str">
        <f>IF(I775&lt;&gt;"",IF(J775&gt;=INDEX(ฐาน!$A$4:$G$9,MATCH(I775,ฐาน!$A$4:$A$9,0),4),INDEX(ฐาน!$A$4:$G$9,MATCH(I775,ฐาน!$A$4:$A$9,0),7),INDEX(ฐาน!$A$4:$G$9,MATCH(I775,ฐาน!$A$4:$A$9,0),4)),"")</f>
        <v/>
      </c>
      <c r="P775" s="312">
        <f>IF(M775&lt;&gt;ฐาน!$M$45,IF(L775&lt;&gt;"",($L775*$N775/100),0),0)</f>
        <v>0</v>
      </c>
      <c r="Q775" s="311">
        <f>IF(M775&lt;&gt;ฐาน!$M$45,IF(L775&lt;&gt;"",ROUNDUP(($L775*$N775/100),-1),0),0)</f>
        <v>0</v>
      </c>
      <c r="R775" s="311">
        <f t="shared" si="22"/>
        <v>0</v>
      </c>
      <c r="S775" s="313">
        <f t="shared" si="23"/>
        <v>0</v>
      </c>
      <c r="T775" s="314">
        <f>IF(M775&lt;&gt;ฐาน!$M$45,IF(S775&lt;&gt;"",S775+R775,0),0)</f>
        <v>0</v>
      </c>
      <c r="U775" s="311">
        <f>IF(M775&lt;&gt;ฐาน!$M$45,IF(S775=0,J775+T775,O775),J775)</f>
        <v>0</v>
      </c>
      <c r="V775" s="98"/>
    </row>
    <row r="776" spans="1:22" x14ac:dyDescent="0.35">
      <c r="A776" s="93">
        <v>768</v>
      </c>
      <c r="B776" s="84"/>
      <c r="C776" s="85"/>
      <c r="D776" s="91"/>
      <c r="E776" s="89"/>
      <c r="F776" s="88"/>
      <c r="G776" s="91"/>
      <c r="H776" s="91"/>
      <c r="I776" s="88"/>
      <c r="J776" s="92"/>
      <c r="K776" s="212"/>
      <c r="L776" s="308" t="str">
        <f>IF(K776&lt;&gt;"",INDEX(ฐาน!$J$4:$M$44,MATCH(INT(K776),ฐาน!$J$4:$J$44,0),2),"")</f>
        <v/>
      </c>
      <c r="M776" s="309" t="str">
        <f>IF(L776&lt;&gt;"",INDEX(ฐาน!$J$4:$M$45,MATCH(L776,ฐาน!$K$4:$K$45,0),4),"")</f>
        <v/>
      </c>
      <c r="N776" s="310" t="str">
        <f>IF(I776&lt;&gt;"",INDEX(ฐาน!$A$4:$F$9,MATCH(I776,ฐาน!$A$4:$A$9,0),IF(J776&gt;=INDEX(ฐาน!$A$4:$F$9,MATCH(I776,ฐาน!$A$4:$A$9,0),3),6,5)),"")</f>
        <v/>
      </c>
      <c r="O776" s="311" t="str">
        <f>IF(I776&lt;&gt;"",IF(J776&gt;=INDEX(ฐาน!$A$4:$G$9,MATCH(I776,ฐาน!$A$4:$A$9,0),4),INDEX(ฐาน!$A$4:$G$9,MATCH(I776,ฐาน!$A$4:$A$9,0),7),INDEX(ฐาน!$A$4:$G$9,MATCH(I776,ฐาน!$A$4:$A$9,0),4)),"")</f>
        <v/>
      </c>
      <c r="P776" s="312">
        <f>IF(M776&lt;&gt;ฐาน!$M$45,IF(L776&lt;&gt;"",($L776*$N776/100),0),0)</f>
        <v>0</v>
      </c>
      <c r="Q776" s="311">
        <f>IF(M776&lt;&gt;ฐาน!$M$45,IF(L776&lt;&gt;"",ROUNDUP(($L776*$N776/100),-1),0),0)</f>
        <v>0</v>
      </c>
      <c r="R776" s="311">
        <f t="shared" si="22"/>
        <v>0</v>
      </c>
      <c r="S776" s="313">
        <f t="shared" si="23"/>
        <v>0</v>
      </c>
      <c r="T776" s="314">
        <f>IF(M776&lt;&gt;ฐาน!$M$45,IF(S776&lt;&gt;"",S776+R776,0),0)</f>
        <v>0</v>
      </c>
      <c r="U776" s="311">
        <f>IF(M776&lt;&gt;ฐาน!$M$45,IF(S776=0,J776+T776,O776),J776)</f>
        <v>0</v>
      </c>
      <c r="V776" s="98"/>
    </row>
    <row r="777" spans="1:22" x14ac:dyDescent="0.35">
      <c r="A777" s="93">
        <v>769</v>
      </c>
      <c r="B777" s="84"/>
      <c r="C777" s="85"/>
      <c r="D777" s="91"/>
      <c r="E777" s="89"/>
      <c r="F777" s="88"/>
      <c r="G777" s="91"/>
      <c r="H777" s="91"/>
      <c r="I777" s="88"/>
      <c r="J777" s="94"/>
      <c r="K777" s="212"/>
      <c r="L777" s="308" t="str">
        <f>IF(K777&lt;&gt;"",INDEX(ฐาน!$J$4:$M$44,MATCH(INT(K777),ฐาน!$J$4:$J$44,0),2),"")</f>
        <v/>
      </c>
      <c r="M777" s="309" t="str">
        <f>IF(L777&lt;&gt;"",INDEX(ฐาน!$J$4:$M$45,MATCH(L777,ฐาน!$K$4:$K$45,0),4),"")</f>
        <v/>
      </c>
      <c r="N777" s="310" t="str">
        <f>IF(I777&lt;&gt;"",INDEX(ฐาน!$A$4:$F$9,MATCH(I777,ฐาน!$A$4:$A$9,0),IF(J777&gt;=INDEX(ฐาน!$A$4:$F$9,MATCH(I777,ฐาน!$A$4:$A$9,0),3),6,5)),"")</f>
        <v/>
      </c>
      <c r="O777" s="311" t="str">
        <f>IF(I777&lt;&gt;"",IF(J777&gt;=INDEX(ฐาน!$A$4:$G$9,MATCH(I777,ฐาน!$A$4:$A$9,0),4),INDEX(ฐาน!$A$4:$G$9,MATCH(I777,ฐาน!$A$4:$A$9,0),7),INDEX(ฐาน!$A$4:$G$9,MATCH(I777,ฐาน!$A$4:$A$9,0),4)),"")</f>
        <v/>
      </c>
      <c r="P777" s="312">
        <f>IF(M777&lt;&gt;ฐาน!$M$45,IF(L777&lt;&gt;"",($L777*$N777/100),0),0)</f>
        <v>0</v>
      </c>
      <c r="Q777" s="311">
        <f>IF(M777&lt;&gt;ฐาน!$M$45,IF(L777&lt;&gt;"",ROUNDUP(($L777*$N777/100),-1),0),0)</f>
        <v>0</v>
      </c>
      <c r="R777" s="311">
        <f t="shared" si="22"/>
        <v>0</v>
      </c>
      <c r="S777" s="313">
        <f t="shared" si="23"/>
        <v>0</v>
      </c>
      <c r="T777" s="314">
        <f>IF(M777&lt;&gt;ฐาน!$M$45,IF(S777&lt;&gt;"",S777+R777,0),0)</f>
        <v>0</v>
      </c>
      <c r="U777" s="311">
        <f>IF(M777&lt;&gt;ฐาน!$M$45,IF(S777=0,J777+T777,O777),J777)</f>
        <v>0</v>
      </c>
      <c r="V777" s="98"/>
    </row>
    <row r="778" spans="1:22" x14ac:dyDescent="0.35">
      <c r="A778" s="93">
        <v>770</v>
      </c>
      <c r="B778" s="84"/>
      <c r="C778" s="85"/>
      <c r="D778" s="91"/>
      <c r="E778" s="89"/>
      <c r="F778" s="88"/>
      <c r="G778" s="91"/>
      <c r="H778" s="91"/>
      <c r="I778" s="88"/>
      <c r="J778" s="94"/>
      <c r="K778" s="212"/>
      <c r="L778" s="308" t="str">
        <f>IF(K778&lt;&gt;"",INDEX(ฐาน!$J$4:$M$44,MATCH(INT(K778),ฐาน!$J$4:$J$44,0),2),"")</f>
        <v/>
      </c>
      <c r="M778" s="309" t="str">
        <f>IF(L778&lt;&gt;"",INDEX(ฐาน!$J$4:$M$45,MATCH(L778,ฐาน!$K$4:$K$45,0),4),"")</f>
        <v/>
      </c>
      <c r="N778" s="310" t="str">
        <f>IF(I778&lt;&gt;"",INDEX(ฐาน!$A$4:$F$9,MATCH(I778,ฐาน!$A$4:$A$9,0),IF(J778&gt;=INDEX(ฐาน!$A$4:$F$9,MATCH(I778,ฐาน!$A$4:$A$9,0),3),6,5)),"")</f>
        <v/>
      </c>
      <c r="O778" s="311" t="str">
        <f>IF(I778&lt;&gt;"",IF(J778&gt;=INDEX(ฐาน!$A$4:$G$9,MATCH(I778,ฐาน!$A$4:$A$9,0),4),INDEX(ฐาน!$A$4:$G$9,MATCH(I778,ฐาน!$A$4:$A$9,0),7),INDEX(ฐาน!$A$4:$G$9,MATCH(I778,ฐาน!$A$4:$A$9,0),4)),"")</f>
        <v/>
      </c>
      <c r="P778" s="312">
        <f>IF(M778&lt;&gt;ฐาน!$M$45,IF(L778&lt;&gt;"",($L778*$N778/100),0),0)</f>
        <v>0</v>
      </c>
      <c r="Q778" s="311">
        <f>IF(M778&lt;&gt;ฐาน!$M$45,IF(L778&lt;&gt;"",ROUNDUP(($L778*$N778/100),-1),0),0)</f>
        <v>0</v>
      </c>
      <c r="R778" s="311">
        <f t="shared" ref="R778:R841" si="24">IF(Q778&lt;&gt;"",IF($J778+$P778&lt;=$O778,$Q778,$O778-$J778),"")</f>
        <v>0</v>
      </c>
      <c r="S778" s="313">
        <f t="shared" ref="S778:S841" si="25">IF(Q778&lt;&gt;R778,P778-R778,0)</f>
        <v>0</v>
      </c>
      <c r="T778" s="314">
        <f>IF(M778&lt;&gt;ฐาน!$M$45,IF(S778&lt;&gt;"",S778+R778,0),0)</f>
        <v>0</v>
      </c>
      <c r="U778" s="311">
        <f>IF(M778&lt;&gt;ฐาน!$M$45,IF(S778=0,J778+T778,O778),J778)</f>
        <v>0</v>
      </c>
      <c r="V778" s="98"/>
    </row>
    <row r="779" spans="1:22" x14ac:dyDescent="0.35">
      <c r="A779" s="93">
        <v>771</v>
      </c>
      <c r="B779" s="84"/>
      <c r="C779" s="85"/>
      <c r="D779" s="91"/>
      <c r="E779" s="89"/>
      <c r="F779" s="88"/>
      <c r="G779" s="91"/>
      <c r="H779" s="91"/>
      <c r="I779" s="88"/>
      <c r="J779" s="94"/>
      <c r="K779" s="212"/>
      <c r="L779" s="308" t="str">
        <f>IF(K779&lt;&gt;"",INDEX(ฐาน!$J$4:$M$44,MATCH(INT(K779),ฐาน!$J$4:$J$44,0),2),"")</f>
        <v/>
      </c>
      <c r="M779" s="309" t="str">
        <f>IF(L779&lt;&gt;"",INDEX(ฐาน!$J$4:$M$45,MATCH(L779,ฐาน!$K$4:$K$45,0),4),"")</f>
        <v/>
      </c>
      <c r="N779" s="310" t="str">
        <f>IF(I779&lt;&gt;"",INDEX(ฐาน!$A$4:$F$9,MATCH(I779,ฐาน!$A$4:$A$9,0),IF(J779&gt;=INDEX(ฐาน!$A$4:$F$9,MATCH(I779,ฐาน!$A$4:$A$9,0),3),6,5)),"")</f>
        <v/>
      </c>
      <c r="O779" s="311" t="str">
        <f>IF(I779&lt;&gt;"",IF(J779&gt;=INDEX(ฐาน!$A$4:$G$9,MATCH(I779,ฐาน!$A$4:$A$9,0),4),INDEX(ฐาน!$A$4:$G$9,MATCH(I779,ฐาน!$A$4:$A$9,0),7),INDEX(ฐาน!$A$4:$G$9,MATCH(I779,ฐาน!$A$4:$A$9,0),4)),"")</f>
        <v/>
      </c>
      <c r="P779" s="312">
        <f>IF(M779&lt;&gt;ฐาน!$M$45,IF(L779&lt;&gt;"",($L779*$N779/100),0),0)</f>
        <v>0</v>
      </c>
      <c r="Q779" s="311">
        <f>IF(M779&lt;&gt;ฐาน!$M$45,IF(L779&lt;&gt;"",ROUNDUP(($L779*$N779/100),-1),0),0)</f>
        <v>0</v>
      </c>
      <c r="R779" s="311">
        <f t="shared" si="24"/>
        <v>0</v>
      </c>
      <c r="S779" s="313">
        <f t="shared" si="25"/>
        <v>0</v>
      </c>
      <c r="T779" s="314">
        <f>IF(M779&lt;&gt;ฐาน!$M$45,IF(S779&lt;&gt;"",S779+R779,0),0)</f>
        <v>0</v>
      </c>
      <c r="U779" s="311">
        <f>IF(M779&lt;&gt;ฐาน!$M$45,IF(S779=0,J779+T779,O779),J779)</f>
        <v>0</v>
      </c>
      <c r="V779" s="98"/>
    </row>
    <row r="780" spans="1:22" x14ac:dyDescent="0.35">
      <c r="A780" s="93">
        <v>772</v>
      </c>
      <c r="B780" s="84"/>
      <c r="C780" s="85"/>
      <c r="D780" s="91"/>
      <c r="E780" s="89"/>
      <c r="F780" s="88"/>
      <c r="G780" s="91"/>
      <c r="H780" s="91"/>
      <c r="I780" s="88"/>
      <c r="J780" s="94"/>
      <c r="K780" s="212"/>
      <c r="L780" s="308" t="str">
        <f>IF(K780&lt;&gt;"",INDEX(ฐาน!$J$4:$M$44,MATCH(INT(K780),ฐาน!$J$4:$J$44,0),2),"")</f>
        <v/>
      </c>
      <c r="M780" s="309" t="str">
        <f>IF(L780&lt;&gt;"",INDEX(ฐาน!$J$4:$M$45,MATCH(L780,ฐาน!$K$4:$K$45,0),4),"")</f>
        <v/>
      </c>
      <c r="N780" s="310" t="str">
        <f>IF(I780&lt;&gt;"",INDEX(ฐาน!$A$4:$F$9,MATCH(I780,ฐาน!$A$4:$A$9,0),IF(J780&gt;=INDEX(ฐาน!$A$4:$F$9,MATCH(I780,ฐาน!$A$4:$A$9,0),3),6,5)),"")</f>
        <v/>
      </c>
      <c r="O780" s="311" t="str">
        <f>IF(I780&lt;&gt;"",IF(J780&gt;=INDEX(ฐาน!$A$4:$G$9,MATCH(I780,ฐาน!$A$4:$A$9,0),4),INDEX(ฐาน!$A$4:$G$9,MATCH(I780,ฐาน!$A$4:$A$9,0),7),INDEX(ฐาน!$A$4:$G$9,MATCH(I780,ฐาน!$A$4:$A$9,0),4)),"")</f>
        <v/>
      </c>
      <c r="P780" s="312">
        <f>IF(M780&lt;&gt;ฐาน!$M$45,IF(L780&lt;&gt;"",($L780*$N780/100),0),0)</f>
        <v>0</v>
      </c>
      <c r="Q780" s="311">
        <f>IF(M780&lt;&gt;ฐาน!$M$45,IF(L780&lt;&gt;"",ROUNDUP(($L780*$N780/100),-1),0),0)</f>
        <v>0</v>
      </c>
      <c r="R780" s="311">
        <f t="shared" si="24"/>
        <v>0</v>
      </c>
      <c r="S780" s="313">
        <f t="shared" si="25"/>
        <v>0</v>
      </c>
      <c r="T780" s="314">
        <f>IF(M780&lt;&gt;ฐาน!$M$45,IF(S780&lt;&gt;"",S780+R780,0),0)</f>
        <v>0</v>
      </c>
      <c r="U780" s="311">
        <f>IF(M780&lt;&gt;ฐาน!$M$45,IF(S780=0,J780+T780,O780),J780)</f>
        <v>0</v>
      </c>
      <c r="V780" s="98"/>
    </row>
    <row r="781" spans="1:22" x14ac:dyDescent="0.35">
      <c r="A781" s="93">
        <v>773</v>
      </c>
      <c r="B781" s="84"/>
      <c r="C781" s="85"/>
      <c r="D781" s="91"/>
      <c r="E781" s="89"/>
      <c r="F781" s="88"/>
      <c r="G781" s="91"/>
      <c r="H781" s="91"/>
      <c r="I781" s="88"/>
      <c r="J781" s="94"/>
      <c r="K781" s="212"/>
      <c r="L781" s="308" t="str">
        <f>IF(K781&lt;&gt;"",INDEX(ฐาน!$J$4:$M$44,MATCH(INT(K781),ฐาน!$J$4:$J$44,0),2),"")</f>
        <v/>
      </c>
      <c r="M781" s="309" t="str">
        <f>IF(L781&lt;&gt;"",INDEX(ฐาน!$J$4:$M$45,MATCH(L781,ฐาน!$K$4:$K$45,0),4),"")</f>
        <v/>
      </c>
      <c r="N781" s="310" t="str">
        <f>IF(I781&lt;&gt;"",INDEX(ฐาน!$A$4:$F$9,MATCH(I781,ฐาน!$A$4:$A$9,0),IF(J781&gt;=INDEX(ฐาน!$A$4:$F$9,MATCH(I781,ฐาน!$A$4:$A$9,0),3),6,5)),"")</f>
        <v/>
      </c>
      <c r="O781" s="311" t="str">
        <f>IF(I781&lt;&gt;"",IF(J781&gt;=INDEX(ฐาน!$A$4:$G$9,MATCH(I781,ฐาน!$A$4:$A$9,0),4),INDEX(ฐาน!$A$4:$G$9,MATCH(I781,ฐาน!$A$4:$A$9,0),7),INDEX(ฐาน!$A$4:$G$9,MATCH(I781,ฐาน!$A$4:$A$9,0),4)),"")</f>
        <v/>
      </c>
      <c r="P781" s="312">
        <f>IF(M781&lt;&gt;ฐาน!$M$45,IF(L781&lt;&gt;"",($L781*$N781/100),0),0)</f>
        <v>0</v>
      </c>
      <c r="Q781" s="311">
        <f>IF(M781&lt;&gt;ฐาน!$M$45,IF(L781&lt;&gt;"",ROUNDUP(($L781*$N781/100),-1),0),0)</f>
        <v>0</v>
      </c>
      <c r="R781" s="311">
        <f t="shared" si="24"/>
        <v>0</v>
      </c>
      <c r="S781" s="313">
        <f t="shared" si="25"/>
        <v>0</v>
      </c>
      <c r="T781" s="314">
        <f>IF(M781&lt;&gt;ฐาน!$M$45,IF(S781&lt;&gt;"",S781+R781,0),0)</f>
        <v>0</v>
      </c>
      <c r="U781" s="311">
        <f>IF(M781&lt;&gt;ฐาน!$M$45,IF(S781=0,J781+T781,O781),J781)</f>
        <v>0</v>
      </c>
      <c r="V781" s="98"/>
    </row>
    <row r="782" spans="1:22" x14ac:dyDescent="0.35">
      <c r="A782" s="93">
        <v>774</v>
      </c>
      <c r="B782" s="84"/>
      <c r="C782" s="85"/>
      <c r="D782" s="91"/>
      <c r="E782" s="89"/>
      <c r="F782" s="88"/>
      <c r="G782" s="91"/>
      <c r="H782" s="91"/>
      <c r="I782" s="88"/>
      <c r="J782" s="94"/>
      <c r="K782" s="212"/>
      <c r="L782" s="308" t="str">
        <f>IF(K782&lt;&gt;"",INDEX(ฐาน!$J$4:$M$44,MATCH(INT(K782),ฐาน!$J$4:$J$44,0),2),"")</f>
        <v/>
      </c>
      <c r="M782" s="309" t="str">
        <f>IF(L782&lt;&gt;"",INDEX(ฐาน!$J$4:$M$45,MATCH(L782,ฐาน!$K$4:$K$45,0),4),"")</f>
        <v/>
      </c>
      <c r="N782" s="310" t="str">
        <f>IF(I782&lt;&gt;"",INDEX(ฐาน!$A$4:$F$9,MATCH(I782,ฐาน!$A$4:$A$9,0),IF(J782&gt;=INDEX(ฐาน!$A$4:$F$9,MATCH(I782,ฐาน!$A$4:$A$9,0),3),6,5)),"")</f>
        <v/>
      </c>
      <c r="O782" s="311" t="str">
        <f>IF(I782&lt;&gt;"",IF(J782&gt;=INDEX(ฐาน!$A$4:$G$9,MATCH(I782,ฐาน!$A$4:$A$9,0),4),INDEX(ฐาน!$A$4:$G$9,MATCH(I782,ฐาน!$A$4:$A$9,0),7),INDEX(ฐาน!$A$4:$G$9,MATCH(I782,ฐาน!$A$4:$A$9,0),4)),"")</f>
        <v/>
      </c>
      <c r="P782" s="312">
        <f>IF(M782&lt;&gt;ฐาน!$M$45,IF(L782&lt;&gt;"",($L782*$N782/100),0),0)</f>
        <v>0</v>
      </c>
      <c r="Q782" s="311">
        <f>IF(M782&lt;&gt;ฐาน!$M$45,IF(L782&lt;&gt;"",ROUNDUP(($L782*$N782/100),-1),0),0)</f>
        <v>0</v>
      </c>
      <c r="R782" s="311">
        <f t="shared" si="24"/>
        <v>0</v>
      </c>
      <c r="S782" s="313">
        <f t="shared" si="25"/>
        <v>0</v>
      </c>
      <c r="T782" s="314">
        <f>IF(M782&lt;&gt;ฐาน!$M$45,IF(S782&lt;&gt;"",S782+R782,0),0)</f>
        <v>0</v>
      </c>
      <c r="U782" s="311">
        <f>IF(M782&lt;&gt;ฐาน!$M$45,IF(S782=0,J782+T782,O782),J782)</f>
        <v>0</v>
      </c>
      <c r="V782" s="98"/>
    </row>
    <row r="783" spans="1:22" x14ac:dyDescent="0.35">
      <c r="A783" s="93">
        <v>775</v>
      </c>
      <c r="B783" s="84"/>
      <c r="C783" s="85"/>
      <c r="D783" s="91"/>
      <c r="E783" s="89"/>
      <c r="F783" s="88"/>
      <c r="G783" s="91"/>
      <c r="H783" s="91"/>
      <c r="I783" s="88"/>
      <c r="J783" s="94"/>
      <c r="K783" s="212"/>
      <c r="L783" s="308" t="str">
        <f>IF(K783&lt;&gt;"",INDEX(ฐาน!$J$4:$M$44,MATCH(INT(K783),ฐาน!$J$4:$J$44,0),2),"")</f>
        <v/>
      </c>
      <c r="M783" s="309" t="str">
        <f>IF(L783&lt;&gt;"",INDEX(ฐาน!$J$4:$M$45,MATCH(L783,ฐาน!$K$4:$K$45,0),4),"")</f>
        <v/>
      </c>
      <c r="N783" s="310" t="str">
        <f>IF(I783&lt;&gt;"",INDEX(ฐาน!$A$4:$F$9,MATCH(I783,ฐาน!$A$4:$A$9,0),IF(J783&gt;=INDEX(ฐาน!$A$4:$F$9,MATCH(I783,ฐาน!$A$4:$A$9,0),3),6,5)),"")</f>
        <v/>
      </c>
      <c r="O783" s="311" t="str">
        <f>IF(I783&lt;&gt;"",IF(J783&gt;=INDEX(ฐาน!$A$4:$G$9,MATCH(I783,ฐาน!$A$4:$A$9,0),4),INDEX(ฐาน!$A$4:$G$9,MATCH(I783,ฐาน!$A$4:$A$9,0),7),INDEX(ฐาน!$A$4:$G$9,MATCH(I783,ฐาน!$A$4:$A$9,0),4)),"")</f>
        <v/>
      </c>
      <c r="P783" s="312">
        <f>IF(M783&lt;&gt;ฐาน!$M$45,IF(L783&lt;&gt;"",($L783*$N783/100),0),0)</f>
        <v>0</v>
      </c>
      <c r="Q783" s="311">
        <f>IF(M783&lt;&gt;ฐาน!$M$45,IF(L783&lt;&gt;"",ROUNDUP(($L783*$N783/100),-1),0),0)</f>
        <v>0</v>
      </c>
      <c r="R783" s="311">
        <f t="shared" si="24"/>
        <v>0</v>
      </c>
      <c r="S783" s="313">
        <f t="shared" si="25"/>
        <v>0</v>
      </c>
      <c r="T783" s="314">
        <f>IF(M783&lt;&gt;ฐาน!$M$45,IF(S783&lt;&gt;"",S783+R783,0),0)</f>
        <v>0</v>
      </c>
      <c r="U783" s="311">
        <f>IF(M783&lt;&gt;ฐาน!$M$45,IF(S783=0,J783+T783,O783),J783)</f>
        <v>0</v>
      </c>
      <c r="V783" s="98"/>
    </row>
    <row r="784" spans="1:22" x14ac:dyDescent="0.35">
      <c r="A784" s="93">
        <v>776</v>
      </c>
      <c r="B784" s="84"/>
      <c r="C784" s="85"/>
      <c r="D784" s="91"/>
      <c r="E784" s="89"/>
      <c r="F784" s="88"/>
      <c r="G784" s="91"/>
      <c r="H784" s="91"/>
      <c r="I784" s="88"/>
      <c r="J784" s="92"/>
      <c r="K784" s="212"/>
      <c r="L784" s="308" t="str">
        <f>IF(K784&lt;&gt;"",INDEX(ฐาน!$J$4:$M$44,MATCH(INT(K784),ฐาน!$J$4:$J$44,0),2),"")</f>
        <v/>
      </c>
      <c r="M784" s="309" t="str">
        <f>IF(L784&lt;&gt;"",INDEX(ฐาน!$J$4:$M$45,MATCH(L784,ฐาน!$K$4:$K$45,0),4),"")</f>
        <v/>
      </c>
      <c r="N784" s="310" t="str">
        <f>IF(I784&lt;&gt;"",INDEX(ฐาน!$A$4:$F$9,MATCH(I784,ฐาน!$A$4:$A$9,0),IF(J784&gt;=INDEX(ฐาน!$A$4:$F$9,MATCH(I784,ฐาน!$A$4:$A$9,0),3),6,5)),"")</f>
        <v/>
      </c>
      <c r="O784" s="311" t="str">
        <f>IF(I784&lt;&gt;"",IF(J784&gt;=INDEX(ฐาน!$A$4:$G$9,MATCH(I784,ฐาน!$A$4:$A$9,0),4),INDEX(ฐาน!$A$4:$G$9,MATCH(I784,ฐาน!$A$4:$A$9,0),7),INDEX(ฐาน!$A$4:$G$9,MATCH(I784,ฐาน!$A$4:$A$9,0),4)),"")</f>
        <v/>
      </c>
      <c r="P784" s="312">
        <f>IF(M784&lt;&gt;ฐาน!$M$45,IF(L784&lt;&gt;"",($L784*$N784/100),0),0)</f>
        <v>0</v>
      </c>
      <c r="Q784" s="311">
        <f>IF(M784&lt;&gt;ฐาน!$M$45,IF(L784&lt;&gt;"",ROUNDUP(($L784*$N784/100),-1),0),0)</f>
        <v>0</v>
      </c>
      <c r="R784" s="311">
        <f t="shared" si="24"/>
        <v>0</v>
      </c>
      <c r="S784" s="313">
        <f t="shared" si="25"/>
        <v>0</v>
      </c>
      <c r="T784" s="314">
        <f>IF(M784&lt;&gt;ฐาน!$M$45,IF(S784&lt;&gt;"",S784+R784,0),0)</f>
        <v>0</v>
      </c>
      <c r="U784" s="311">
        <f>IF(M784&lt;&gt;ฐาน!$M$45,IF(S784=0,J784+T784,O784),J784)</f>
        <v>0</v>
      </c>
      <c r="V784" s="98"/>
    </row>
    <row r="785" spans="1:22" x14ac:dyDescent="0.35">
      <c r="A785" s="93">
        <v>777</v>
      </c>
      <c r="B785" s="84"/>
      <c r="C785" s="85"/>
      <c r="D785" s="91"/>
      <c r="E785" s="89"/>
      <c r="F785" s="88"/>
      <c r="G785" s="91"/>
      <c r="H785" s="91"/>
      <c r="I785" s="88"/>
      <c r="J785" s="94"/>
      <c r="K785" s="212"/>
      <c r="L785" s="308" t="str">
        <f>IF(K785&lt;&gt;"",INDEX(ฐาน!$J$4:$M$44,MATCH(INT(K785),ฐาน!$J$4:$J$44,0),2),"")</f>
        <v/>
      </c>
      <c r="M785" s="309" t="str">
        <f>IF(L785&lt;&gt;"",INDEX(ฐาน!$J$4:$M$45,MATCH(L785,ฐาน!$K$4:$K$45,0),4),"")</f>
        <v/>
      </c>
      <c r="N785" s="310" t="str">
        <f>IF(I785&lt;&gt;"",INDEX(ฐาน!$A$4:$F$9,MATCH(I785,ฐาน!$A$4:$A$9,0),IF(J785&gt;=INDEX(ฐาน!$A$4:$F$9,MATCH(I785,ฐาน!$A$4:$A$9,0),3),6,5)),"")</f>
        <v/>
      </c>
      <c r="O785" s="311" t="str">
        <f>IF(I785&lt;&gt;"",IF(J785&gt;=INDEX(ฐาน!$A$4:$G$9,MATCH(I785,ฐาน!$A$4:$A$9,0),4),INDEX(ฐาน!$A$4:$G$9,MATCH(I785,ฐาน!$A$4:$A$9,0),7),INDEX(ฐาน!$A$4:$G$9,MATCH(I785,ฐาน!$A$4:$A$9,0),4)),"")</f>
        <v/>
      </c>
      <c r="P785" s="312">
        <f>IF(M785&lt;&gt;ฐาน!$M$45,IF(L785&lt;&gt;"",($L785*$N785/100),0),0)</f>
        <v>0</v>
      </c>
      <c r="Q785" s="311">
        <f>IF(M785&lt;&gt;ฐาน!$M$45,IF(L785&lt;&gt;"",ROUNDUP(($L785*$N785/100),-1),0),0)</f>
        <v>0</v>
      </c>
      <c r="R785" s="311">
        <f t="shared" si="24"/>
        <v>0</v>
      </c>
      <c r="S785" s="313">
        <f t="shared" si="25"/>
        <v>0</v>
      </c>
      <c r="T785" s="314">
        <f>IF(M785&lt;&gt;ฐาน!$M$45,IF(S785&lt;&gt;"",S785+R785,0),0)</f>
        <v>0</v>
      </c>
      <c r="U785" s="311">
        <f>IF(M785&lt;&gt;ฐาน!$M$45,IF(S785=0,J785+T785,O785),J785)</f>
        <v>0</v>
      </c>
      <c r="V785" s="98"/>
    </row>
    <row r="786" spans="1:22" x14ac:dyDescent="0.35">
      <c r="A786" s="93">
        <v>778</v>
      </c>
      <c r="B786" s="84"/>
      <c r="C786" s="85"/>
      <c r="D786" s="91"/>
      <c r="E786" s="89"/>
      <c r="F786" s="88"/>
      <c r="G786" s="91"/>
      <c r="H786" s="91"/>
      <c r="I786" s="88"/>
      <c r="J786" s="94"/>
      <c r="K786" s="212"/>
      <c r="L786" s="308" t="str">
        <f>IF(K786&lt;&gt;"",INDEX(ฐาน!$J$4:$M$44,MATCH(INT(K786),ฐาน!$J$4:$J$44,0),2),"")</f>
        <v/>
      </c>
      <c r="M786" s="309" t="str">
        <f>IF(L786&lt;&gt;"",INDEX(ฐาน!$J$4:$M$45,MATCH(L786,ฐาน!$K$4:$K$45,0),4),"")</f>
        <v/>
      </c>
      <c r="N786" s="310" t="str">
        <f>IF(I786&lt;&gt;"",INDEX(ฐาน!$A$4:$F$9,MATCH(I786,ฐาน!$A$4:$A$9,0),IF(J786&gt;=INDEX(ฐาน!$A$4:$F$9,MATCH(I786,ฐาน!$A$4:$A$9,0),3),6,5)),"")</f>
        <v/>
      </c>
      <c r="O786" s="311" t="str">
        <f>IF(I786&lt;&gt;"",IF(J786&gt;=INDEX(ฐาน!$A$4:$G$9,MATCH(I786,ฐาน!$A$4:$A$9,0),4),INDEX(ฐาน!$A$4:$G$9,MATCH(I786,ฐาน!$A$4:$A$9,0),7),INDEX(ฐาน!$A$4:$G$9,MATCH(I786,ฐาน!$A$4:$A$9,0),4)),"")</f>
        <v/>
      </c>
      <c r="P786" s="312">
        <f>IF(M786&lt;&gt;ฐาน!$M$45,IF(L786&lt;&gt;"",($L786*$N786/100),0),0)</f>
        <v>0</v>
      </c>
      <c r="Q786" s="311">
        <f>IF(M786&lt;&gt;ฐาน!$M$45,IF(L786&lt;&gt;"",ROUNDUP(($L786*$N786/100),-1),0),0)</f>
        <v>0</v>
      </c>
      <c r="R786" s="311">
        <f t="shared" si="24"/>
        <v>0</v>
      </c>
      <c r="S786" s="313">
        <f t="shared" si="25"/>
        <v>0</v>
      </c>
      <c r="T786" s="314">
        <f>IF(M786&lt;&gt;ฐาน!$M$45,IF(S786&lt;&gt;"",S786+R786,0),0)</f>
        <v>0</v>
      </c>
      <c r="U786" s="311">
        <f>IF(M786&lt;&gt;ฐาน!$M$45,IF(S786=0,J786+T786,O786),J786)</f>
        <v>0</v>
      </c>
      <c r="V786" s="98"/>
    </row>
    <row r="787" spans="1:22" x14ac:dyDescent="0.35">
      <c r="A787" s="93">
        <v>779</v>
      </c>
      <c r="B787" s="84"/>
      <c r="C787" s="85"/>
      <c r="D787" s="91"/>
      <c r="E787" s="89"/>
      <c r="F787" s="88"/>
      <c r="G787" s="91"/>
      <c r="H787" s="91"/>
      <c r="I787" s="88"/>
      <c r="J787" s="92"/>
      <c r="K787" s="212"/>
      <c r="L787" s="308" t="str">
        <f>IF(K787&lt;&gt;"",INDEX(ฐาน!$J$4:$M$44,MATCH(INT(K787),ฐาน!$J$4:$J$44,0),2),"")</f>
        <v/>
      </c>
      <c r="M787" s="309" t="str">
        <f>IF(L787&lt;&gt;"",INDEX(ฐาน!$J$4:$M$45,MATCH(L787,ฐาน!$K$4:$K$45,0),4),"")</f>
        <v/>
      </c>
      <c r="N787" s="310" t="str">
        <f>IF(I787&lt;&gt;"",INDEX(ฐาน!$A$4:$F$9,MATCH(I787,ฐาน!$A$4:$A$9,0),IF(J787&gt;=INDEX(ฐาน!$A$4:$F$9,MATCH(I787,ฐาน!$A$4:$A$9,0),3),6,5)),"")</f>
        <v/>
      </c>
      <c r="O787" s="311" t="str">
        <f>IF(I787&lt;&gt;"",IF(J787&gt;=INDEX(ฐาน!$A$4:$G$9,MATCH(I787,ฐาน!$A$4:$A$9,0),4),INDEX(ฐาน!$A$4:$G$9,MATCH(I787,ฐาน!$A$4:$A$9,0),7),INDEX(ฐาน!$A$4:$G$9,MATCH(I787,ฐาน!$A$4:$A$9,0),4)),"")</f>
        <v/>
      </c>
      <c r="P787" s="312">
        <f>IF(M787&lt;&gt;ฐาน!$M$45,IF(L787&lt;&gt;"",($L787*$N787/100),0),0)</f>
        <v>0</v>
      </c>
      <c r="Q787" s="311">
        <f>IF(M787&lt;&gt;ฐาน!$M$45,IF(L787&lt;&gt;"",ROUNDUP(($L787*$N787/100),-1),0),0)</f>
        <v>0</v>
      </c>
      <c r="R787" s="311">
        <f t="shared" si="24"/>
        <v>0</v>
      </c>
      <c r="S787" s="313">
        <f t="shared" si="25"/>
        <v>0</v>
      </c>
      <c r="T787" s="314">
        <f>IF(M787&lt;&gt;ฐาน!$M$45,IF(S787&lt;&gt;"",S787+R787,0),0)</f>
        <v>0</v>
      </c>
      <c r="U787" s="311">
        <f>IF(M787&lt;&gt;ฐาน!$M$45,IF(S787=0,J787+T787,O787),J787)</f>
        <v>0</v>
      </c>
      <c r="V787" s="98"/>
    </row>
    <row r="788" spans="1:22" x14ac:dyDescent="0.35">
      <c r="A788" s="93">
        <v>780</v>
      </c>
      <c r="B788" s="84"/>
      <c r="C788" s="85"/>
      <c r="D788" s="91"/>
      <c r="E788" s="89"/>
      <c r="F788" s="88"/>
      <c r="G788" s="91"/>
      <c r="H788" s="91"/>
      <c r="I788" s="88"/>
      <c r="J788" s="94"/>
      <c r="K788" s="212"/>
      <c r="L788" s="308" t="str">
        <f>IF(K788&lt;&gt;"",INDEX(ฐาน!$J$4:$M$44,MATCH(INT(K788),ฐาน!$J$4:$J$44,0),2),"")</f>
        <v/>
      </c>
      <c r="M788" s="309" t="str">
        <f>IF(L788&lt;&gt;"",INDEX(ฐาน!$J$4:$M$45,MATCH(L788,ฐาน!$K$4:$K$45,0),4),"")</f>
        <v/>
      </c>
      <c r="N788" s="310" t="str">
        <f>IF(I788&lt;&gt;"",INDEX(ฐาน!$A$4:$F$9,MATCH(I788,ฐาน!$A$4:$A$9,0),IF(J788&gt;=INDEX(ฐาน!$A$4:$F$9,MATCH(I788,ฐาน!$A$4:$A$9,0),3),6,5)),"")</f>
        <v/>
      </c>
      <c r="O788" s="311" t="str">
        <f>IF(I788&lt;&gt;"",IF(J788&gt;=INDEX(ฐาน!$A$4:$G$9,MATCH(I788,ฐาน!$A$4:$A$9,0),4),INDEX(ฐาน!$A$4:$G$9,MATCH(I788,ฐาน!$A$4:$A$9,0),7),INDEX(ฐาน!$A$4:$G$9,MATCH(I788,ฐาน!$A$4:$A$9,0),4)),"")</f>
        <v/>
      </c>
      <c r="P788" s="312">
        <f>IF(M788&lt;&gt;ฐาน!$M$45,IF(L788&lt;&gt;"",($L788*$N788/100),0),0)</f>
        <v>0</v>
      </c>
      <c r="Q788" s="311">
        <f>IF(M788&lt;&gt;ฐาน!$M$45,IF(L788&lt;&gt;"",ROUNDUP(($L788*$N788/100),-1),0),0)</f>
        <v>0</v>
      </c>
      <c r="R788" s="311">
        <f t="shared" si="24"/>
        <v>0</v>
      </c>
      <c r="S788" s="313">
        <f t="shared" si="25"/>
        <v>0</v>
      </c>
      <c r="T788" s="314">
        <f>IF(M788&lt;&gt;ฐาน!$M$45,IF(S788&lt;&gt;"",S788+R788,0),0)</f>
        <v>0</v>
      </c>
      <c r="U788" s="311">
        <f>IF(M788&lt;&gt;ฐาน!$M$45,IF(S788=0,J788+T788,O788),J788)</f>
        <v>0</v>
      </c>
      <c r="V788" s="98"/>
    </row>
    <row r="789" spans="1:22" x14ac:dyDescent="0.35">
      <c r="A789" s="93">
        <v>781</v>
      </c>
      <c r="B789" s="84"/>
      <c r="C789" s="85"/>
      <c r="D789" s="91"/>
      <c r="E789" s="89"/>
      <c r="F789" s="88"/>
      <c r="G789" s="91"/>
      <c r="H789" s="91"/>
      <c r="I789" s="88"/>
      <c r="J789" s="92"/>
      <c r="K789" s="212"/>
      <c r="L789" s="308" t="str">
        <f>IF(K789&lt;&gt;"",INDEX(ฐาน!$J$4:$M$44,MATCH(INT(K789),ฐาน!$J$4:$J$44,0),2),"")</f>
        <v/>
      </c>
      <c r="M789" s="309" t="str">
        <f>IF(L789&lt;&gt;"",INDEX(ฐาน!$J$4:$M$45,MATCH(L789,ฐาน!$K$4:$K$45,0),4),"")</f>
        <v/>
      </c>
      <c r="N789" s="310" t="str">
        <f>IF(I789&lt;&gt;"",INDEX(ฐาน!$A$4:$F$9,MATCH(I789,ฐาน!$A$4:$A$9,0),IF(J789&gt;=INDEX(ฐาน!$A$4:$F$9,MATCH(I789,ฐาน!$A$4:$A$9,0),3),6,5)),"")</f>
        <v/>
      </c>
      <c r="O789" s="311" t="str">
        <f>IF(I789&lt;&gt;"",IF(J789&gt;=INDEX(ฐาน!$A$4:$G$9,MATCH(I789,ฐาน!$A$4:$A$9,0),4),INDEX(ฐาน!$A$4:$G$9,MATCH(I789,ฐาน!$A$4:$A$9,0),7),INDEX(ฐาน!$A$4:$G$9,MATCH(I789,ฐาน!$A$4:$A$9,0),4)),"")</f>
        <v/>
      </c>
      <c r="P789" s="312">
        <f>IF(M789&lt;&gt;ฐาน!$M$45,IF(L789&lt;&gt;"",($L789*$N789/100),0),0)</f>
        <v>0</v>
      </c>
      <c r="Q789" s="311">
        <f>IF(M789&lt;&gt;ฐาน!$M$45,IF(L789&lt;&gt;"",ROUNDUP(($L789*$N789/100),-1),0),0)</f>
        <v>0</v>
      </c>
      <c r="R789" s="311">
        <f t="shared" si="24"/>
        <v>0</v>
      </c>
      <c r="S789" s="313">
        <f t="shared" si="25"/>
        <v>0</v>
      </c>
      <c r="T789" s="314">
        <f>IF(M789&lt;&gt;ฐาน!$M$45,IF(S789&lt;&gt;"",S789+R789,0),0)</f>
        <v>0</v>
      </c>
      <c r="U789" s="311">
        <f>IF(M789&lt;&gt;ฐาน!$M$45,IF(S789=0,J789+T789,O789),J789)</f>
        <v>0</v>
      </c>
      <c r="V789" s="98"/>
    </row>
    <row r="790" spans="1:22" x14ac:dyDescent="0.35">
      <c r="A790" s="93">
        <v>782</v>
      </c>
      <c r="B790" s="84"/>
      <c r="C790" s="85"/>
      <c r="D790" s="91"/>
      <c r="E790" s="89"/>
      <c r="F790" s="88"/>
      <c r="G790" s="91"/>
      <c r="H790" s="91"/>
      <c r="I790" s="88"/>
      <c r="J790" s="94"/>
      <c r="K790" s="212"/>
      <c r="L790" s="308" t="str">
        <f>IF(K790&lt;&gt;"",INDEX(ฐาน!$J$4:$M$44,MATCH(INT(K790),ฐาน!$J$4:$J$44,0),2),"")</f>
        <v/>
      </c>
      <c r="M790" s="309" t="str">
        <f>IF(L790&lt;&gt;"",INDEX(ฐาน!$J$4:$M$45,MATCH(L790,ฐาน!$K$4:$K$45,0),4),"")</f>
        <v/>
      </c>
      <c r="N790" s="310" t="str">
        <f>IF(I790&lt;&gt;"",INDEX(ฐาน!$A$4:$F$9,MATCH(I790,ฐาน!$A$4:$A$9,0),IF(J790&gt;=INDEX(ฐาน!$A$4:$F$9,MATCH(I790,ฐาน!$A$4:$A$9,0),3),6,5)),"")</f>
        <v/>
      </c>
      <c r="O790" s="311" t="str">
        <f>IF(I790&lt;&gt;"",IF(J790&gt;=INDEX(ฐาน!$A$4:$G$9,MATCH(I790,ฐาน!$A$4:$A$9,0),4),INDEX(ฐาน!$A$4:$G$9,MATCH(I790,ฐาน!$A$4:$A$9,0),7),INDEX(ฐาน!$A$4:$G$9,MATCH(I790,ฐาน!$A$4:$A$9,0),4)),"")</f>
        <v/>
      </c>
      <c r="P790" s="312">
        <f>IF(M790&lt;&gt;ฐาน!$M$45,IF(L790&lt;&gt;"",($L790*$N790/100),0),0)</f>
        <v>0</v>
      </c>
      <c r="Q790" s="311">
        <f>IF(M790&lt;&gt;ฐาน!$M$45,IF(L790&lt;&gt;"",ROUNDUP(($L790*$N790/100),-1),0),0)</f>
        <v>0</v>
      </c>
      <c r="R790" s="311">
        <f t="shared" si="24"/>
        <v>0</v>
      </c>
      <c r="S790" s="313">
        <f t="shared" si="25"/>
        <v>0</v>
      </c>
      <c r="T790" s="314">
        <f>IF(M790&lt;&gt;ฐาน!$M$45,IF(S790&lt;&gt;"",S790+R790,0),0)</f>
        <v>0</v>
      </c>
      <c r="U790" s="311">
        <f>IF(M790&lt;&gt;ฐาน!$M$45,IF(S790=0,J790+T790,O790),J790)</f>
        <v>0</v>
      </c>
      <c r="V790" s="98"/>
    </row>
    <row r="791" spans="1:22" x14ac:dyDescent="0.35">
      <c r="A791" s="93">
        <v>783</v>
      </c>
      <c r="B791" s="84"/>
      <c r="C791" s="85"/>
      <c r="D791" s="91"/>
      <c r="E791" s="89"/>
      <c r="F791" s="88"/>
      <c r="G791" s="91"/>
      <c r="H791" s="91"/>
      <c r="I791" s="88"/>
      <c r="J791" s="94"/>
      <c r="K791" s="212"/>
      <c r="L791" s="308" t="str">
        <f>IF(K791&lt;&gt;"",INDEX(ฐาน!$J$4:$M$44,MATCH(INT(K791),ฐาน!$J$4:$J$44,0),2),"")</f>
        <v/>
      </c>
      <c r="M791" s="309" t="str">
        <f>IF(L791&lt;&gt;"",INDEX(ฐาน!$J$4:$M$45,MATCH(L791,ฐาน!$K$4:$K$45,0),4),"")</f>
        <v/>
      </c>
      <c r="N791" s="310" t="str">
        <f>IF(I791&lt;&gt;"",INDEX(ฐาน!$A$4:$F$9,MATCH(I791,ฐาน!$A$4:$A$9,0),IF(J791&gt;=INDEX(ฐาน!$A$4:$F$9,MATCH(I791,ฐาน!$A$4:$A$9,0),3),6,5)),"")</f>
        <v/>
      </c>
      <c r="O791" s="311" t="str">
        <f>IF(I791&lt;&gt;"",IF(J791&gt;=INDEX(ฐาน!$A$4:$G$9,MATCH(I791,ฐาน!$A$4:$A$9,0),4),INDEX(ฐาน!$A$4:$G$9,MATCH(I791,ฐาน!$A$4:$A$9,0),7),INDEX(ฐาน!$A$4:$G$9,MATCH(I791,ฐาน!$A$4:$A$9,0),4)),"")</f>
        <v/>
      </c>
      <c r="P791" s="312">
        <f>IF(M791&lt;&gt;ฐาน!$M$45,IF(L791&lt;&gt;"",($L791*$N791/100),0),0)</f>
        <v>0</v>
      </c>
      <c r="Q791" s="311">
        <f>IF(M791&lt;&gt;ฐาน!$M$45,IF(L791&lt;&gt;"",ROUNDUP(($L791*$N791/100),-1),0),0)</f>
        <v>0</v>
      </c>
      <c r="R791" s="311">
        <f t="shared" si="24"/>
        <v>0</v>
      </c>
      <c r="S791" s="313">
        <f t="shared" si="25"/>
        <v>0</v>
      </c>
      <c r="T791" s="314">
        <f>IF(M791&lt;&gt;ฐาน!$M$45,IF(S791&lt;&gt;"",S791+R791,0),0)</f>
        <v>0</v>
      </c>
      <c r="U791" s="311">
        <f>IF(M791&lt;&gt;ฐาน!$M$45,IF(S791=0,J791+T791,O791),J791)</f>
        <v>0</v>
      </c>
      <c r="V791" s="98"/>
    </row>
    <row r="792" spans="1:22" x14ac:dyDescent="0.35">
      <c r="A792" s="93">
        <v>784</v>
      </c>
      <c r="B792" s="84"/>
      <c r="C792" s="85"/>
      <c r="D792" s="91"/>
      <c r="E792" s="89"/>
      <c r="F792" s="88"/>
      <c r="G792" s="91"/>
      <c r="H792" s="91"/>
      <c r="I792" s="88"/>
      <c r="J792" s="92"/>
      <c r="K792" s="212"/>
      <c r="L792" s="308" t="str">
        <f>IF(K792&lt;&gt;"",INDEX(ฐาน!$J$4:$M$44,MATCH(INT(K792),ฐาน!$J$4:$J$44,0),2),"")</f>
        <v/>
      </c>
      <c r="M792" s="309" t="str">
        <f>IF(L792&lt;&gt;"",INDEX(ฐาน!$J$4:$M$45,MATCH(L792,ฐาน!$K$4:$K$45,0),4),"")</f>
        <v/>
      </c>
      <c r="N792" s="310" t="str">
        <f>IF(I792&lt;&gt;"",INDEX(ฐาน!$A$4:$F$9,MATCH(I792,ฐาน!$A$4:$A$9,0),IF(J792&gt;=INDEX(ฐาน!$A$4:$F$9,MATCH(I792,ฐาน!$A$4:$A$9,0),3),6,5)),"")</f>
        <v/>
      </c>
      <c r="O792" s="311" t="str">
        <f>IF(I792&lt;&gt;"",IF(J792&gt;=INDEX(ฐาน!$A$4:$G$9,MATCH(I792,ฐาน!$A$4:$A$9,0),4),INDEX(ฐาน!$A$4:$G$9,MATCH(I792,ฐาน!$A$4:$A$9,0),7),INDEX(ฐาน!$A$4:$G$9,MATCH(I792,ฐาน!$A$4:$A$9,0),4)),"")</f>
        <v/>
      </c>
      <c r="P792" s="312">
        <f>IF(M792&lt;&gt;ฐาน!$M$45,IF(L792&lt;&gt;"",($L792*$N792/100),0),0)</f>
        <v>0</v>
      </c>
      <c r="Q792" s="311">
        <f>IF(M792&lt;&gt;ฐาน!$M$45,IF(L792&lt;&gt;"",ROUNDUP(($L792*$N792/100),-1),0),0)</f>
        <v>0</v>
      </c>
      <c r="R792" s="311">
        <f t="shared" si="24"/>
        <v>0</v>
      </c>
      <c r="S792" s="313">
        <f t="shared" si="25"/>
        <v>0</v>
      </c>
      <c r="T792" s="314">
        <f>IF(M792&lt;&gt;ฐาน!$M$45,IF(S792&lt;&gt;"",S792+R792,0),0)</f>
        <v>0</v>
      </c>
      <c r="U792" s="311">
        <f>IF(M792&lt;&gt;ฐาน!$M$45,IF(S792=0,J792+T792,O792),J792)</f>
        <v>0</v>
      </c>
      <c r="V792" s="98"/>
    </row>
    <row r="793" spans="1:22" x14ac:dyDescent="0.35">
      <c r="A793" s="93">
        <v>785</v>
      </c>
      <c r="B793" s="84"/>
      <c r="C793" s="85"/>
      <c r="D793" s="91"/>
      <c r="E793" s="89"/>
      <c r="F793" s="88"/>
      <c r="G793" s="91"/>
      <c r="H793" s="91"/>
      <c r="I793" s="88"/>
      <c r="J793" s="94"/>
      <c r="K793" s="212"/>
      <c r="L793" s="308" t="str">
        <f>IF(K793&lt;&gt;"",INDEX(ฐาน!$J$4:$M$44,MATCH(INT(K793),ฐาน!$J$4:$J$44,0),2),"")</f>
        <v/>
      </c>
      <c r="M793" s="309" t="str">
        <f>IF(L793&lt;&gt;"",INDEX(ฐาน!$J$4:$M$45,MATCH(L793,ฐาน!$K$4:$K$45,0),4),"")</f>
        <v/>
      </c>
      <c r="N793" s="310" t="str">
        <f>IF(I793&lt;&gt;"",INDEX(ฐาน!$A$4:$F$9,MATCH(I793,ฐาน!$A$4:$A$9,0),IF(J793&gt;=INDEX(ฐาน!$A$4:$F$9,MATCH(I793,ฐาน!$A$4:$A$9,0),3),6,5)),"")</f>
        <v/>
      </c>
      <c r="O793" s="311" t="str">
        <f>IF(I793&lt;&gt;"",IF(J793&gt;=INDEX(ฐาน!$A$4:$G$9,MATCH(I793,ฐาน!$A$4:$A$9,0),4),INDEX(ฐาน!$A$4:$G$9,MATCH(I793,ฐาน!$A$4:$A$9,0),7),INDEX(ฐาน!$A$4:$G$9,MATCH(I793,ฐาน!$A$4:$A$9,0),4)),"")</f>
        <v/>
      </c>
      <c r="P793" s="312">
        <f>IF(M793&lt;&gt;ฐาน!$M$45,IF(L793&lt;&gt;"",($L793*$N793/100),0),0)</f>
        <v>0</v>
      </c>
      <c r="Q793" s="311">
        <f>IF(M793&lt;&gt;ฐาน!$M$45,IF(L793&lt;&gt;"",ROUNDUP(($L793*$N793/100),-1),0),0)</f>
        <v>0</v>
      </c>
      <c r="R793" s="311">
        <f t="shared" si="24"/>
        <v>0</v>
      </c>
      <c r="S793" s="313">
        <f t="shared" si="25"/>
        <v>0</v>
      </c>
      <c r="T793" s="314">
        <f>IF(M793&lt;&gt;ฐาน!$M$45,IF(S793&lt;&gt;"",S793+R793,0),0)</f>
        <v>0</v>
      </c>
      <c r="U793" s="311">
        <f>IF(M793&lt;&gt;ฐาน!$M$45,IF(S793=0,J793+T793,O793),J793)</f>
        <v>0</v>
      </c>
      <c r="V793" s="98"/>
    </row>
    <row r="794" spans="1:22" x14ac:dyDescent="0.35">
      <c r="A794" s="93">
        <v>786</v>
      </c>
      <c r="B794" s="84"/>
      <c r="C794" s="85"/>
      <c r="D794" s="91"/>
      <c r="E794" s="89"/>
      <c r="F794" s="88"/>
      <c r="G794" s="91"/>
      <c r="H794" s="91"/>
      <c r="I794" s="88"/>
      <c r="J794" s="92"/>
      <c r="K794" s="212"/>
      <c r="L794" s="308" t="str">
        <f>IF(K794&lt;&gt;"",INDEX(ฐาน!$J$4:$M$44,MATCH(INT(K794),ฐาน!$J$4:$J$44,0),2),"")</f>
        <v/>
      </c>
      <c r="M794" s="309" t="str">
        <f>IF(L794&lt;&gt;"",INDEX(ฐาน!$J$4:$M$45,MATCH(L794,ฐาน!$K$4:$K$45,0),4),"")</f>
        <v/>
      </c>
      <c r="N794" s="310" t="str">
        <f>IF(I794&lt;&gt;"",INDEX(ฐาน!$A$4:$F$9,MATCH(I794,ฐาน!$A$4:$A$9,0),IF(J794&gt;=INDEX(ฐาน!$A$4:$F$9,MATCH(I794,ฐาน!$A$4:$A$9,0),3),6,5)),"")</f>
        <v/>
      </c>
      <c r="O794" s="311" t="str">
        <f>IF(I794&lt;&gt;"",IF(J794&gt;=INDEX(ฐาน!$A$4:$G$9,MATCH(I794,ฐาน!$A$4:$A$9,0),4),INDEX(ฐาน!$A$4:$G$9,MATCH(I794,ฐาน!$A$4:$A$9,0),7),INDEX(ฐาน!$A$4:$G$9,MATCH(I794,ฐาน!$A$4:$A$9,0),4)),"")</f>
        <v/>
      </c>
      <c r="P794" s="312">
        <f>IF(M794&lt;&gt;ฐาน!$M$45,IF(L794&lt;&gt;"",($L794*$N794/100),0),0)</f>
        <v>0</v>
      </c>
      <c r="Q794" s="311">
        <f>IF(M794&lt;&gt;ฐาน!$M$45,IF(L794&lt;&gt;"",ROUNDUP(($L794*$N794/100),-1),0),0)</f>
        <v>0</v>
      </c>
      <c r="R794" s="311">
        <f t="shared" si="24"/>
        <v>0</v>
      </c>
      <c r="S794" s="313">
        <f t="shared" si="25"/>
        <v>0</v>
      </c>
      <c r="T794" s="314">
        <f>IF(M794&lt;&gt;ฐาน!$M$45,IF(S794&lt;&gt;"",S794+R794,0),0)</f>
        <v>0</v>
      </c>
      <c r="U794" s="311">
        <f>IF(M794&lt;&gt;ฐาน!$M$45,IF(S794=0,J794+T794,O794),J794)</f>
        <v>0</v>
      </c>
      <c r="V794" s="98"/>
    </row>
    <row r="795" spans="1:22" x14ac:dyDescent="0.35">
      <c r="A795" s="93">
        <v>787</v>
      </c>
      <c r="B795" s="84"/>
      <c r="C795" s="85"/>
      <c r="D795" s="91"/>
      <c r="E795" s="89"/>
      <c r="F795" s="88"/>
      <c r="G795" s="91"/>
      <c r="H795" s="91"/>
      <c r="I795" s="88"/>
      <c r="J795" s="94"/>
      <c r="K795" s="212"/>
      <c r="L795" s="308" t="str">
        <f>IF(K795&lt;&gt;"",INDEX(ฐาน!$J$4:$M$44,MATCH(INT(K795),ฐาน!$J$4:$J$44,0),2),"")</f>
        <v/>
      </c>
      <c r="M795" s="309" t="str">
        <f>IF(L795&lt;&gt;"",INDEX(ฐาน!$J$4:$M$45,MATCH(L795,ฐาน!$K$4:$K$45,0),4),"")</f>
        <v/>
      </c>
      <c r="N795" s="310" t="str">
        <f>IF(I795&lt;&gt;"",INDEX(ฐาน!$A$4:$F$9,MATCH(I795,ฐาน!$A$4:$A$9,0),IF(J795&gt;=INDEX(ฐาน!$A$4:$F$9,MATCH(I795,ฐาน!$A$4:$A$9,0),3),6,5)),"")</f>
        <v/>
      </c>
      <c r="O795" s="311" t="str">
        <f>IF(I795&lt;&gt;"",IF(J795&gt;=INDEX(ฐาน!$A$4:$G$9,MATCH(I795,ฐาน!$A$4:$A$9,0),4),INDEX(ฐาน!$A$4:$G$9,MATCH(I795,ฐาน!$A$4:$A$9,0),7),INDEX(ฐาน!$A$4:$G$9,MATCH(I795,ฐาน!$A$4:$A$9,0),4)),"")</f>
        <v/>
      </c>
      <c r="P795" s="312">
        <f>IF(M795&lt;&gt;ฐาน!$M$45,IF(L795&lt;&gt;"",($L795*$N795/100),0),0)</f>
        <v>0</v>
      </c>
      <c r="Q795" s="311">
        <f>IF(M795&lt;&gt;ฐาน!$M$45,IF(L795&lt;&gt;"",ROUNDUP(($L795*$N795/100),-1),0),0)</f>
        <v>0</v>
      </c>
      <c r="R795" s="311">
        <f t="shared" si="24"/>
        <v>0</v>
      </c>
      <c r="S795" s="313">
        <f t="shared" si="25"/>
        <v>0</v>
      </c>
      <c r="T795" s="314">
        <f>IF(M795&lt;&gt;ฐาน!$M$45,IF(S795&lt;&gt;"",S795+R795,0),0)</f>
        <v>0</v>
      </c>
      <c r="U795" s="311">
        <f>IF(M795&lt;&gt;ฐาน!$M$45,IF(S795=0,J795+T795,O795),J795)</f>
        <v>0</v>
      </c>
      <c r="V795" s="98"/>
    </row>
    <row r="796" spans="1:22" x14ac:dyDescent="0.35">
      <c r="A796" s="93">
        <v>788</v>
      </c>
      <c r="B796" s="84"/>
      <c r="C796" s="85"/>
      <c r="D796" s="91"/>
      <c r="E796" s="89"/>
      <c r="F796" s="88"/>
      <c r="G796" s="91"/>
      <c r="H796" s="91"/>
      <c r="I796" s="88"/>
      <c r="J796" s="94"/>
      <c r="K796" s="212"/>
      <c r="L796" s="308" t="str">
        <f>IF(K796&lt;&gt;"",INDEX(ฐาน!$J$4:$M$44,MATCH(INT(K796),ฐาน!$J$4:$J$44,0),2),"")</f>
        <v/>
      </c>
      <c r="M796" s="309" t="str">
        <f>IF(L796&lt;&gt;"",INDEX(ฐาน!$J$4:$M$45,MATCH(L796,ฐาน!$K$4:$K$45,0),4),"")</f>
        <v/>
      </c>
      <c r="N796" s="310" t="str">
        <f>IF(I796&lt;&gt;"",INDEX(ฐาน!$A$4:$F$9,MATCH(I796,ฐาน!$A$4:$A$9,0),IF(J796&gt;=INDEX(ฐาน!$A$4:$F$9,MATCH(I796,ฐาน!$A$4:$A$9,0),3),6,5)),"")</f>
        <v/>
      </c>
      <c r="O796" s="311" t="str">
        <f>IF(I796&lt;&gt;"",IF(J796&gt;=INDEX(ฐาน!$A$4:$G$9,MATCH(I796,ฐาน!$A$4:$A$9,0),4),INDEX(ฐาน!$A$4:$G$9,MATCH(I796,ฐาน!$A$4:$A$9,0),7),INDEX(ฐาน!$A$4:$G$9,MATCH(I796,ฐาน!$A$4:$A$9,0),4)),"")</f>
        <v/>
      </c>
      <c r="P796" s="312">
        <f>IF(M796&lt;&gt;ฐาน!$M$45,IF(L796&lt;&gt;"",($L796*$N796/100),0),0)</f>
        <v>0</v>
      </c>
      <c r="Q796" s="311">
        <f>IF(M796&lt;&gt;ฐาน!$M$45,IF(L796&lt;&gt;"",ROUNDUP(($L796*$N796/100),-1),0),0)</f>
        <v>0</v>
      </c>
      <c r="R796" s="311">
        <f t="shared" si="24"/>
        <v>0</v>
      </c>
      <c r="S796" s="313">
        <f t="shared" si="25"/>
        <v>0</v>
      </c>
      <c r="T796" s="314">
        <f>IF(M796&lt;&gt;ฐาน!$M$45,IF(S796&lt;&gt;"",S796+R796,0),0)</f>
        <v>0</v>
      </c>
      <c r="U796" s="311">
        <f>IF(M796&lt;&gt;ฐาน!$M$45,IF(S796=0,J796+T796,O796),J796)</f>
        <v>0</v>
      </c>
      <c r="V796" s="98"/>
    </row>
    <row r="797" spans="1:22" x14ac:dyDescent="0.35">
      <c r="A797" s="93">
        <v>789</v>
      </c>
      <c r="B797" s="84"/>
      <c r="C797" s="85"/>
      <c r="D797" s="91"/>
      <c r="E797" s="89"/>
      <c r="F797" s="88"/>
      <c r="G797" s="91"/>
      <c r="H797" s="91"/>
      <c r="I797" s="171"/>
      <c r="J797" s="92"/>
      <c r="K797" s="212"/>
      <c r="L797" s="308" t="str">
        <f>IF(K797&lt;&gt;"",INDEX(ฐาน!$J$4:$M$44,MATCH(INT(K797),ฐาน!$J$4:$J$44,0),2),"")</f>
        <v/>
      </c>
      <c r="M797" s="309" t="str">
        <f>IF(L797&lt;&gt;"",INDEX(ฐาน!$J$4:$M$45,MATCH(L797,ฐาน!$K$4:$K$45,0),4),"")</f>
        <v/>
      </c>
      <c r="N797" s="310" t="str">
        <f>IF(I797&lt;&gt;"",INDEX(ฐาน!$A$4:$F$9,MATCH(I797,ฐาน!$A$4:$A$9,0),IF(J797&gt;=INDEX(ฐาน!$A$4:$F$9,MATCH(I797,ฐาน!$A$4:$A$9,0),3),6,5)),"")</f>
        <v/>
      </c>
      <c r="O797" s="311" t="str">
        <f>IF(I797&lt;&gt;"",IF(J797&gt;=INDEX(ฐาน!$A$4:$G$9,MATCH(I797,ฐาน!$A$4:$A$9,0),4),INDEX(ฐาน!$A$4:$G$9,MATCH(I797,ฐาน!$A$4:$A$9,0),7),INDEX(ฐาน!$A$4:$G$9,MATCH(I797,ฐาน!$A$4:$A$9,0),4)),"")</f>
        <v/>
      </c>
      <c r="P797" s="312">
        <f>IF(M797&lt;&gt;ฐาน!$M$45,IF(L797&lt;&gt;"",($L797*$N797/100),0),0)</f>
        <v>0</v>
      </c>
      <c r="Q797" s="311">
        <f>IF(M797&lt;&gt;ฐาน!$M$45,IF(L797&lt;&gt;"",ROUNDUP(($L797*$N797/100),-1),0),0)</f>
        <v>0</v>
      </c>
      <c r="R797" s="311">
        <f t="shared" si="24"/>
        <v>0</v>
      </c>
      <c r="S797" s="313">
        <f t="shared" si="25"/>
        <v>0</v>
      </c>
      <c r="T797" s="314">
        <f>IF(M797&lt;&gt;ฐาน!$M$45,IF(S797&lt;&gt;"",S797+R797,0),0)</f>
        <v>0</v>
      </c>
      <c r="U797" s="311">
        <f>IF(M797&lt;&gt;ฐาน!$M$45,IF(S797=0,J797+T797,O797),J797)</f>
        <v>0</v>
      </c>
      <c r="V797" s="98"/>
    </row>
    <row r="798" spans="1:22" x14ac:dyDescent="0.35">
      <c r="A798" s="93">
        <v>790</v>
      </c>
      <c r="B798" s="84"/>
      <c r="C798" s="85"/>
      <c r="D798" s="91"/>
      <c r="E798" s="89"/>
      <c r="F798" s="88"/>
      <c r="G798" s="91"/>
      <c r="H798" s="91"/>
      <c r="I798" s="88"/>
      <c r="J798" s="94"/>
      <c r="K798" s="212"/>
      <c r="L798" s="308" t="str">
        <f>IF(K798&lt;&gt;"",INDEX(ฐาน!$J$4:$M$44,MATCH(INT(K798),ฐาน!$J$4:$J$44,0),2),"")</f>
        <v/>
      </c>
      <c r="M798" s="309" t="str">
        <f>IF(L798&lt;&gt;"",INDEX(ฐาน!$J$4:$M$45,MATCH(L798,ฐาน!$K$4:$K$45,0),4),"")</f>
        <v/>
      </c>
      <c r="N798" s="310" t="str">
        <f>IF(I798&lt;&gt;"",INDEX(ฐาน!$A$4:$F$9,MATCH(I798,ฐาน!$A$4:$A$9,0),IF(J798&gt;=INDEX(ฐาน!$A$4:$F$9,MATCH(I798,ฐาน!$A$4:$A$9,0),3),6,5)),"")</f>
        <v/>
      </c>
      <c r="O798" s="311" t="str">
        <f>IF(I798&lt;&gt;"",IF(J798&gt;=INDEX(ฐาน!$A$4:$G$9,MATCH(I798,ฐาน!$A$4:$A$9,0),4),INDEX(ฐาน!$A$4:$G$9,MATCH(I798,ฐาน!$A$4:$A$9,0),7),INDEX(ฐาน!$A$4:$G$9,MATCH(I798,ฐาน!$A$4:$A$9,0),4)),"")</f>
        <v/>
      </c>
      <c r="P798" s="312">
        <f>IF(M798&lt;&gt;ฐาน!$M$45,IF(L798&lt;&gt;"",($L798*$N798/100),0),0)</f>
        <v>0</v>
      </c>
      <c r="Q798" s="311">
        <f>IF(M798&lt;&gt;ฐาน!$M$45,IF(L798&lt;&gt;"",ROUNDUP(($L798*$N798/100),-1),0),0)</f>
        <v>0</v>
      </c>
      <c r="R798" s="311">
        <f t="shared" si="24"/>
        <v>0</v>
      </c>
      <c r="S798" s="313">
        <f t="shared" si="25"/>
        <v>0</v>
      </c>
      <c r="T798" s="314">
        <f>IF(M798&lt;&gt;ฐาน!$M$45,IF(S798&lt;&gt;"",S798+R798,0),0)</f>
        <v>0</v>
      </c>
      <c r="U798" s="311">
        <f>IF(M798&lt;&gt;ฐาน!$M$45,IF(S798=0,J798+T798,O798),J798)</f>
        <v>0</v>
      </c>
      <c r="V798" s="98"/>
    </row>
    <row r="799" spans="1:22" x14ac:dyDescent="0.35">
      <c r="A799" s="93">
        <v>791</v>
      </c>
      <c r="B799" s="84"/>
      <c r="C799" s="85"/>
      <c r="D799" s="91"/>
      <c r="E799" s="89"/>
      <c r="F799" s="88"/>
      <c r="G799" s="91"/>
      <c r="H799" s="91"/>
      <c r="I799" s="88"/>
      <c r="J799" s="94"/>
      <c r="K799" s="212"/>
      <c r="L799" s="308" t="str">
        <f>IF(K799&lt;&gt;"",INDEX(ฐาน!$J$4:$M$44,MATCH(INT(K799),ฐาน!$J$4:$J$44,0),2),"")</f>
        <v/>
      </c>
      <c r="M799" s="309" t="str">
        <f>IF(L799&lt;&gt;"",INDEX(ฐาน!$J$4:$M$45,MATCH(L799,ฐาน!$K$4:$K$45,0),4),"")</f>
        <v/>
      </c>
      <c r="N799" s="310" t="str">
        <f>IF(I799&lt;&gt;"",INDEX(ฐาน!$A$4:$F$9,MATCH(I799,ฐาน!$A$4:$A$9,0),IF(J799&gt;=INDEX(ฐาน!$A$4:$F$9,MATCH(I799,ฐาน!$A$4:$A$9,0),3),6,5)),"")</f>
        <v/>
      </c>
      <c r="O799" s="311" t="str">
        <f>IF(I799&lt;&gt;"",IF(J799&gt;=INDEX(ฐาน!$A$4:$G$9,MATCH(I799,ฐาน!$A$4:$A$9,0),4),INDEX(ฐาน!$A$4:$G$9,MATCH(I799,ฐาน!$A$4:$A$9,0),7),INDEX(ฐาน!$A$4:$G$9,MATCH(I799,ฐาน!$A$4:$A$9,0),4)),"")</f>
        <v/>
      </c>
      <c r="P799" s="312">
        <f>IF(M799&lt;&gt;ฐาน!$M$45,IF(L799&lt;&gt;"",($L799*$N799/100),0),0)</f>
        <v>0</v>
      </c>
      <c r="Q799" s="311">
        <f>IF(M799&lt;&gt;ฐาน!$M$45,IF(L799&lt;&gt;"",ROUNDUP(($L799*$N799/100),-1),0),0)</f>
        <v>0</v>
      </c>
      <c r="R799" s="311">
        <f t="shared" si="24"/>
        <v>0</v>
      </c>
      <c r="S799" s="313">
        <f t="shared" si="25"/>
        <v>0</v>
      </c>
      <c r="T799" s="314">
        <f>IF(M799&lt;&gt;ฐาน!$M$45,IF(S799&lt;&gt;"",S799+R799,0),0)</f>
        <v>0</v>
      </c>
      <c r="U799" s="311">
        <f>IF(M799&lt;&gt;ฐาน!$M$45,IF(S799=0,J799+T799,O799),J799)</f>
        <v>0</v>
      </c>
      <c r="V799" s="98"/>
    </row>
    <row r="800" spans="1:22" x14ac:dyDescent="0.35">
      <c r="A800" s="93">
        <v>792</v>
      </c>
      <c r="B800" s="84"/>
      <c r="C800" s="85"/>
      <c r="D800" s="91"/>
      <c r="E800" s="89"/>
      <c r="F800" s="88"/>
      <c r="G800" s="91"/>
      <c r="H800" s="91"/>
      <c r="I800" s="88"/>
      <c r="J800" s="94"/>
      <c r="K800" s="212"/>
      <c r="L800" s="308" t="str">
        <f>IF(K800&lt;&gt;"",INDEX(ฐาน!$J$4:$M$44,MATCH(INT(K800),ฐาน!$J$4:$J$44,0),2),"")</f>
        <v/>
      </c>
      <c r="M800" s="309" t="str">
        <f>IF(L800&lt;&gt;"",INDEX(ฐาน!$J$4:$M$45,MATCH(L800,ฐาน!$K$4:$K$45,0),4),"")</f>
        <v/>
      </c>
      <c r="N800" s="310" t="str">
        <f>IF(I800&lt;&gt;"",INDEX(ฐาน!$A$4:$F$9,MATCH(I800,ฐาน!$A$4:$A$9,0),IF(J800&gt;=INDEX(ฐาน!$A$4:$F$9,MATCH(I800,ฐาน!$A$4:$A$9,0),3),6,5)),"")</f>
        <v/>
      </c>
      <c r="O800" s="311" t="str">
        <f>IF(I800&lt;&gt;"",IF(J800&gt;=INDEX(ฐาน!$A$4:$G$9,MATCH(I800,ฐาน!$A$4:$A$9,0),4),INDEX(ฐาน!$A$4:$G$9,MATCH(I800,ฐาน!$A$4:$A$9,0),7),INDEX(ฐาน!$A$4:$G$9,MATCH(I800,ฐาน!$A$4:$A$9,0),4)),"")</f>
        <v/>
      </c>
      <c r="P800" s="312">
        <f>IF(M800&lt;&gt;ฐาน!$M$45,IF(L800&lt;&gt;"",($L800*$N800/100),0),0)</f>
        <v>0</v>
      </c>
      <c r="Q800" s="311">
        <f>IF(M800&lt;&gt;ฐาน!$M$45,IF(L800&lt;&gt;"",ROUNDUP(($L800*$N800/100),-1),0),0)</f>
        <v>0</v>
      </c>
      <c r="R800" s="311">
        <f t="shared" si="24"/>
        <v>0</v>
      </c>
      <c r="S800" s="313">
        <f t="shared" si="25"/>
        <v>0</v>
      </c>
      <c r="T800" s="314">
        <f>IF(M800&lt;&gt;ฐาน!$M$45,IF(S800&lt;&gt;"",S800+R800,0),0)</f>
        <v>0</v>
      </c>
      <c r="U800" s="311">
        <f>IF(M800&lt;&gt;ฐาน!$M$45,IF(S800=0,J800+T800,O800),J800)</f>
        <v>0</v>
      </c>
      <c r="V800" s="98"/>
    </row>
    <row r="801" spans="1:22" x14ac:dyDescent="0.35">
      <c r="A801" s="93">
        <v>793</v>
      </c>
      <c r="B801" s="84"/>
      <c r="C801" s="85"/>
      <c r="D801" s="91"/>
      <c r="E801" s="89"/>
      <c r="F801" s="88"/>
      <c r="G801" s="91"/>
      <c r="H801" s="91"/>
      <c r="I801" s="88"/>
      <c r="J801" s="94"/>
      <c r="K801" s="212"/>
      <c r="L801" s="308" t="str">
        <f>IF(K801&lt;&gt;"",INDEX(ฐาน!$J$4:$M$44,MATCH(INT(K801),ฐาน!$J$4:$J$44,0),2),"")</f>
        <v/>
      </c>
      <c r="M801" s="309" t="str">
        <f>IF(L801&lt;&gt;"",INDEX(ฐาน!$J$4:$M$45,MATCH(L801,ฐาน!$K$4:$K$45,0),4),"")</f>
        <v/>
      </c>
      <c r="N801" s="310" t="str">
        <f>IF(I801&lt;&gt;"",INDEX(ฐาน!$A$4:$F$9,MATCH(I801,ฐาน!$A$4:$A$9,0),IF(J801&gt;=INDEX(ฐาน!$A$4:$F$9,MATCH(I801,ฐาน!$A$4:$A$9,0),3),6,5)),"")</f>
        <v/>
      </c>
      <c r="O801" s="311" t="str">
        <f>IF(I801&lt;&gt;"",IF(J801&gt;=INDEX(ฐาน!$A$4:$G$9,MATCH(I801,ฐาน!$A$4:$A$9,0),4),INDEX(ฐาน!$A$4:$G$9,MATCH(I801,ฐาน!$A$4:$A$9,0),7),INDEX(ฐาน!$A$4:$G$9,MATCH(I801,ฐาน!$A$4:$A$9,0),4)),"")</f>
        <v/>
      </c>
      <c r="P801" s="312">
        <f>IF(M801&lt;&gt;ฐาน!$M$45,IF(L801&lt;&gt;"",($L801*$N801/100),0),0)</f>
        <v>0</v>
      </c>
      <c r="Q801" s="311">
        <f>IF(M801&lt;&gt;ฐาน!$M$45,IF(L801&lt;&gt;"",ROUNDUP(($L801*$N801/100),-1),0),0)</f>
        <v>0</v>
      </c>
      <c r="R801" s="311">
        <f t="shared" si="24"/>
        <v>0</v>
      </c>
      <c r="S801" s="313">
        <f t="shared" si="25"/>
        <v>0</v>
      </c>
      <c r="T801" s="314">
        <f>IF(M801&lt;&gt;ฐาน!$M$45,IF(S801&lt;&gt;"",S801+R801,0),0)</f>
        <v>0</v>
      </c>
      <c r="U801" s="311">
        <f>IF(M801&lt;&gt;ฐาน!$M$45,IF(S801=0,J801+T801,O801),J801)</f>
        <v>0</v>
      </c>
      <c r="V801" s="98"/>
    </row>
    <row r="802" spans="1:22" x14ac:dyDescent="0.35">
      <c r="A802" s="93">
        <v>794</v>
      </c>
      <c r="B802" s="84"/>
      <c r="C802" s="85"/>
      <c r="D802" s="91"/>
      <c r="E802" s="89"/>
      <c r="F802" s="88"/>
      <c r="G802" s="91"/>
      <c r="H802" s="91"/>
      <c r="I802" s="88"/>
      <c r="J802" s="94"/>
      <c r="K802" s="212"/>
      <c r="L802" s="308" t="str">
        <f>IF(K802&lt;&gt;"",INDEX(ฐาน!$J$4:$M$44,MATCH(INT(K802),ฐาน!$J$4:$J$44,0),2),"")</f>
        <v/>
      </c>
      <c r="M802" s="309" t="str">
        <f>IF(L802&lt;&gt;"",INDEX(ฐาน!$J$4:$M$45,MATCH(L802,ฐาน!$K$4:$K$45,0),4),"")</f>
        <v/>
      </c>
      <c r="N802" s="310" t="str">
        <f>IF(I802&lt;&gt;"",INDEX(ฐาน!$A$4:$F$9,MATCH(I802,ฐาน!$A$4:$A$9,0),IF(J802&gt;=INDEX(ฐาน!$A$4:$F$9,MATCH(I802,ฐาน!$A$4:$A$9,0),3),6,5)),"")</f>
        <v/>
      </c>
      <c r="O802" s="311" t="str">
        <f>IF(I802&lt;&gt;"",IF(J802&gt;=INDEX(ฐาน!$A$4:$G$9,MATCH(I802,ฐาน!$A$4:$A$9,0),4),INDEX(ฐาน!$A$4:$G$9,MATCH(I802,ฐาน!$A$4:$A$9,0),7),INDEX(ฐาน!$A$4:$G$9,MATCH(I802,ฐาน!$A$4:$A$9,0),4)),"")</f>
        <v/>
      </c>
      <c r="P802" s="312">
        <f>IF(M802&lt;&gt;ฐาน!$M$45,IF(L802&lt;&gt;"",($L802*$N802/100),0),0)</f>
        <v>0</v>
      </c>
      <c r="Q802" s="311">
        <f>IF(M802&lt;&gt;ฐาน!$M$45,IF(L802&lt;&gt;"",ROUNDUP(($L802*$N802/100),-1),0),0)</f>
        <v>0</v>
      </c>
      <c r="R802" s="311">
        <f t="shared" si="24"/>
        <v>0</v>
      </c>
      <c r="S802" s="313">
        <f t="shared" si="25"/>
        <v>0</v>
      </c>
      <c r="T802" s="314">
        <f>IF(M802&lt;&gt;ฐาน!$M$45,IF(S802&lt;&gt;"",S802+R802,0),0)</f>
        <v>0</v>
      </c>
      <c r="U802" s="311">
        <f>IF(M802&lt;&gt;ฐาน!$M$45,IF(S802=0,J802+T802,O802),J802)</f>
        <v>0</v>
      </c>
      <c r="V802" s="98"/>
    </row>
    <row r="803" spans="1:22" x14ac:dyDescent="0.35">
      <c r="A803" s="93">
        <v>795</v>
      </c>
      <c r="B803" s="84"/>
      <c r="C803" s="85"/>
      <c r="D803" s="91"/>
      <c r="E803" s="89"/>
      <c r="F803" s="88"/>
      <c r="G803" s="91"/>
      <c r="H803" s="91"/>
      <c r="I803" s="88"/>
      <c r="J803" s="94"/>
      <c r="K803" s="212"/>
      <c r="L803" s="308" t="str">
        <f>IF(K803&lt;&gt;"",INDEX(ฐาน!$J$4:$M$44,MATCH(INT(K803),ฐาน!$J$4:$J$44,0),2),"")</f>
        <v/>
      </c>
      <c r="M803" s="309" t="str">
        <f>IF(L803&lt;&gt;"",INDEX(ฐาน!$J$4:$M$45,MATCH(L803,ฐาน!$K$4:$K$45,0),4),"")</f>
        <v/>
      </c>
      <c r="N803" s="310" t="str">
        <f>IF(I803&lt;&gt;"",INDEX(ฐาน!$A$4:$F$9,MATCH(I803,ฐาน!$A$4:$A$9,0),IF(J803&gt;=INDEX(ฐาน!$A$4:$F$9,MATCH(I803,ฐาน!$A$4:$A$9,0),3),6,5)),"")</f>
        <v/>
      </c>
      <c r="O803" s="311" t="str">
        <f>IF(I803&lt;&gt;"",IF(J803&gt;=INDEX(ฐาน!$A$4:$G$9,MATCH(I803,ฐาน!$A$4:$A$9,0),4),INDEX(ฐาน!$A$4:$G$9,MATCH(I803,ฐาน!$A$4:$A$9,0),7),INDEX(ฐาน!$A$4:$G$9,MATCH(I803,ฐาน!$A$4:$A$9,0),4)),"")</f>
        <v/>
      </c>
      <c r="P803" s="312">
        <f>IF(M803&lt;&gt;ฐาน!$M$45,IF(L803&lt;&gt;"",($L803*$N803/100),0),0)</f>
        <v>0</v>
      </c>
      <c r="Q803" s="311">
        <f>IF(M803&lt;&gt;ฐาน!$M$45,IF(L803&lt;&gt;"",ROUNDUP(($L803*$N803/100),-1),0),0)</f>
        <v>0</v>
      </c>
      <c r="R803" s="311">
        <f t="shared" si="24"/>
        <v>0</v>
      </c>
      <c r="S803" s="313">
        <f t="shared" si="25"/>
        <v>0</v>
      </c>
      <c r="T803" s="314">
        <f>IF(M803&lt;&gt;ฐาน!$M$45,IF(S803&lt;&gt;"",S803+R803,0),0)</f>
        <v>0</v>
      </c>
      <c r="U803" s="311">
        <f>IF(M803&lt;&gt;ฐาน!$M$45,IF(S803=0,J803+T803,O803),J803)</f>
        <v>0</v>
      </c>
      <c r="V803" s="98"/>
    </row>
    <row r="804" spans="1:22" x14ac:dyDescent="0.35">
      <c r="A804" s="93">
        <v>796</v>
      </c>
      <c r="B804" s="84"/>
      <c r="C804" s="85"/>
      <c r="D804" s="91"/>
      <c r="E804" s="89"/>
      <c r="F804" s="88"/>
      <c r="G804" s="91"/>
      <c r="H804" s="91"/>
      <c r="I804" s="88"/>
      <c r="J804" s="92"/>
      <c r="K804" s="212"/>
      <c r="L804" s="308" t="str">
        <f>IF(K804&lt;&gt;"",INDEX(ฐาน!$J$4:$M$44,MATCH(INT(K804),ฐาน!$J$4:$J$44,0),2),"")</f>
        <v/>
      </c>
      <c r="M804" s="309" t="str">
        <f>IF(L804&lt;&gt;"",INDEX(ฐาน!$J$4:$M$45,MATCH(L804,ฐาน!$K$4:$K$45,0),4),"")</f>
        <v/>
      </c>
      <c r="N804" s="310" t="str">
        <f>IF(I804&lt;&gt;"",INDEX(ฐาน!$A$4:$F$9,MATCH(I804,ฐาน!$A$4:$A$9,0),IF(J804&gt;=INDEX(ฐาน!$A$4:$F$9,MATCH(I804,ฐาน!$A$4:$A$9,0),3),6,5)),"")</f>
        <v/>
      </c>
      <c r="O804" s="311" t="str">
        <f>IF(I804&lt;&gt;"",IF(J804&gt;=INDEX(ฐาน!$A$4:$G$9,MATCH(I804,ฐาน!$A$4:$A$9,0),4),INDEX(ฐาน!$A$4:$G$9,MATCH(I804,ฐาน!$A$4:$A$9,0),7),INDEX(ฐาน!$A$4:$G$9,MATCH(I804,ฐาน!$A$4:$A$9,0),4)),"")</f>
        <v/>
      </c>
      <c r="P804" s="312">
        <f>IF(M804&lt;&gt;ฐาน!$M$45,IF(L804&lt;&gt;"",($L804*$N804/100),0),0)</f>
        <v>0</v>
      </c>
      <c r="Q804" s="311">
        <f>IF(M804&lt;&gt;ฐาน!$M$45,IF(L804&lt;&gt;"",ROUNDUP(($L804*$N804/100),-1),0),0)</f>
        <v>0</v>
      </c>
      <c r="R804" s="311">
        <f t="shared" si="24"/>
        <v>0</v>
      </c>
      <c r="S804" s="313">
        <f t="shared" si="25"/>
        <v>0</v>
      </c>
      <c r="T804" s="314">
        <f>IF(M804&lt;&gt;ฐาน!$M$45,IF(S804&lt;&gt;"",S804+R804,0),0)</f>
        <v>0</v>
      </c>
      <c r="U804" s="311">
        <f>IF(M804&lt;&gt;ฐาน!$M$45,IF(S804=0,J804+T804,O804),J804)</f>
        <v>0</v>
      </c>
      <c r="V804" s="98"/>
    </row>
    <row r="805" spans="1:22" x14ac:dyDescent="0.35">
      <c r="A805" s="93">
        <v>797</v>
      </c>
      <c r="B805" s="84"/>
      <c r="C805" s="85"/>
      <c r="D805" s="91"/>
      <c r="E805" s="89"/>
      <c r="F805" s="88"/>
      <c r="G805" s="91"/>
      <c r="H805" s="91"/>
      <c r="I805" s="88"/>
      <c r="J805" s="92"/>
      <c r="K805" s="212"/>
      <c r="L805" s="308" t="str">
        <f>IF(K805&lt;&gt;"",INDEX(ฐาน!$J$4:$M$44,MATCH(INT(K805),ฐาน!$J$4:$J$44,0),2),"")</f>
        <v/>
      </c>
      <c r="M805" s="309" t="str">
        <f>IF(L805&lt;&gt;"",INDEX(ฐาน!$J$4:$M$45,MATCH(L805,ฐาน!$K$4:$K$45,0),4),"")</f>
        <v/>
      </c>
      <c r="N805" s="310" t="str">
        <f>IF(I805&lt;&gt;"",INDEX(ฐาน!$A$4:$F$9,MATCH(I805,ฐาน!$A$4:$A$9,0),IF(J805&gt;=INDEX(ฐาน!$A$4:$F$9,MATCH(I805,ฐาน!$A$4:$A$9,0),3),6,5)),"")</f>
        <v/>
      </c>
      <c r="O805" s="311" t="str">
        <f>IF(I805&lt;&gt;"",IF(J805&gt;=INDEX(ฐาน!$A$4:$G$9,MATCH(I805,ฐาน!$A$4:$A$9,0),4),INDEX(ฐาน!$A$4:$G$9,MATCH(I805,ฐาน!$A$4:$A$9,0),7),INDEX(ฐาน!$A$4:$G$9,MATCH(I805,ฐาน!$A$4:$A$9,0),4)),"")</f>
        <v/>
      </c>
      <c r="P805" s="312">
        <f>IF(M805&lt;&gt;ฐาน!$M$45,IF(L805&lt;&gt;"",($L805*$N805/100),0),0)</f>
        <v>0</v>
      </c>
      <c r="Q805" s="311">
        <f>IF(M805&lt;&gt;ฐาน!$M$45,IF(L805&lt;&gt;"",ROUNDUP(($L805*$N805/100),-1),0),0)</f>
        <v>0</v>
      </c>
      <c r="R805" s="311">
        <f t="shared" si="24"/>
        <v>0</v>
      </c>
      <c r="S805" s="313">
        <f t="shared" si="25"/>
        <v>0</v>
      </c>
      <c r="T805" s="314">
        <f>IF(M805&lt;&gt;ฐาน!$M$45,IF(S805&lt;&gt;"",S805+R805,0),0)</f>
        <v>0</v>
      </c>
      <c r="U805" s="311">
        <f>IF(M805&lt;&gt;ฐาน!$M$45,IF(S805=0,J805+T805,O805),J805)</f>
        <v>0</v>
      </c>
      <c r="V805" s="98"/>
    </row>
    <row r="806" spans="1:22" x14ac:dyDescent="0.35">
      <c r="A806" s="93">
        <v>798</v>
      </c>
      <c r="B806" s="84"/>
      <c r="C806" s="85"/>
      <c r="D806" s="91"/>
      <c r="E806" s="89"/>
      <c r="F806" s="88"/>
      <c r="G806" s="91"/>
      <c r="H806" s="91"/>
      <c r="I806" s="88"/>
      <c r="J806" s="92"/>
      <c r="K806" s="212"/>
      <c r="L806" s="308" t="str">
        <f>IF(K806&lt;&gt;"",INDEX(ฐาน!$J$4:$M$44,MATCH(INT(K806),ฐาน!$J$4:$J$44,0),2),"")</f>
        <v/>
      </c>
      <c r="M806" s="309" t="str">
        <f>IF(L806&lt;&gt;"",INDEX(ฐาน!$J$4:$M$45,MATCH(L806,ฐาน!$K$4:$K$45,0),4),"")</f>
        <v/>
      </c>
      <c r="N806" s="310" t="str">
        <f>IF(I806&lt;&gt;"",INDEX(ฐาน!$A$4:$F$9,MATCH(I806,ฐาน!$A$4:$A$9,0),IF(J806&gt;=INDEX(ฐาน!$A$4:$F$9,MATCH(I806,ฐาน!$A$4:$A$9,0),3),6,5)),"")</f>
        <v/>
      </c>
      <c r="O806" s="311" t="str">
        <f>IF(I806&lt;&gt;"",IF(J806&gt;=INDEX(ฐาน!$A$4:$G$9,MATCH(I806,ฐาน!$A$4:$A$9,0),4),INDEX(ฐาน!$A$4:$G$9,MATCH(I806,ฐาน!$A$4:$A$9,0),7),INDEX(ฐาน!$A$4:$G$9,MATCH(I806,ฐาน!$A$4:$A$9,0),4)),"")</f>
        <v/>
      </c>
      <c r="P806" s="312">
        <f>IF(M806&lt;&gt;ฐาน!$M$45,IF(L806&lt;&gt;"",($L806*$N806/100),0),0)</f>
        <v>0</v>
      </c>
      <c r="Q806" s="311">
        <f>IF(M806&lt;&gt;ฐาน!$M$45,IF(L806&lt;&gt;"",ROUNDUP(($L806*$N806/100),-1),0),0)</f>
        <v>0</v>
      </c>
      <c r="R806" s="311">
        <f t="shared" si="24"/>
        <v>0</v>
      </c>
      <c r="S806" s="313">
        <f t="shared" si="25"/>
        <v>0</v>
      </c>
      <c r="T806" s="314">
        <f>IF(M806&lt;&gt;ฐาน!$M$45,IF(S806&lt;&gt;"",S806+R806,0),0)</f>
        <v>0</v>
      </c>
      <c r="U806" s="311">
        <f>IF(M806&lt;&gt;ฐาน!$M$45,IF(S806=0,J806+T806,O806),J806)</f>
        <v>0</v>
      </c>
      <c r="V806" s="98"/>
    </row>
    <row r="807" spans="1:22" x14ac:dyDescent="0.35">
      <c r="A807" s="93">
        <v>799</v>
      </c>
      <c r="B807" s="84"/>
      <c r="C807" s="85"/>
      <c r="D807" s="91"/>
      <c r="E807" s="89"/>
      <c r="F807" s="88"/>
      <c r="G807" s="91"/>
      <c r="H807" s="91"/>
      <c r="I807" s="88"/>
      <c r="J807" s="94"/>
      <c r="K807" s="212"/>
      <c r="L807" s="308" t="str">
        <f>IF(K807&lt;&gt;"",INDEX(ฐาน!$J$4:$M$44,MATCH(INT(K807),ฐาน!$J$4:$J$44,0),2),"")</f>
        <v/>
      </c>
      <c r="M807" s="309" t="str">
        <f>IF(L807&lt;&gt;"",INDEX(ฐาน!$J$4:$M$45,MATCH(L807,ฐาน!$K$4:$K$45,0),4),"")</f>
        <v/>
      </c>
      <c r="N807" s="310" t="str">
        <f>IF(I807&lt;&gt;"",INDEX(ฐาน!$A$4:$F$9,MATCH(I807,ฐาน!$A$4:$A$9,0),IF(J807&gt;=INDEX(ฐาน!$A$4:$F$9,MATCH(I807,ฐาน!$A$4:$A$9,0),3),6,5)),"")</f>
        <v/>
      </c>
      <c r="O807" s="311" t="str">
        <f>IF(I807&lt;&gt;"",IF(J807&gt;=INDEX(ฐาน!$A$4:$G$9,MATCH(I807,ฐาน!$A$4:$A$9,0),4),INDEX(ฐาน!$A$4:$G$9,MATCH(I807,ฐาน!$A$4:$A$9,0),7),INDEX(ฐาน!$A$4:$G$9,MATCH(I807,ฐาน!$A$4:$A$9,0),4)),"")</f>
        <v/>
      </c>
      <c r="P807" s="312">
        <f>IF(M807&lt;&gt;ฐาน!$M$45,IF(L807&lt;&gt;"",($L807*$N807/100),0),0)</f>
        <v>0</v>
      </c>
      <c r="Q807" s="311">
        <f>IF(M807&lt;&gt;ฐาน!$M$45,IF(L807&lt;&gt;"",ROUNDUP(($L807*$N807/100),-1),0),0)</f>
        <v>0</v>
      </c>
      <c r="R807" s="311">
        <f t="shared" si="24"/>
        <v>0</v>
      </c>
      <c r="S807" s="313">
        <f t="shared" si="25"/>
        <v>0</v>
      </c>
      <c r="T807" s="314">
        <f>IF(M807&lt;&gt;ฐาน!$M$45,IF(S807&lt;&gt;"",S807+R807,0),0)</f>
        <v>0</v>
      </c>
      <c r="U807" s="311">
        <f>IF(M807&lt;&gt;ฐาน!$M$45,IF(S807=0,J807+T807,O807),J807)</f>
        <v>0</v>
      </c>
      <c r="V807" s="98"/>
    </row>
    <row r="808" spans="1:22" x14ac:dyDescent="0.35">
      <c r="A808" s="93">
        <v>800</v>
      </c>
      <c r="B808" s="84"/>
      <c r="C808" s="85"/>
      <c r="D808" s="91"/>
      <c r="E808" s="89"/>
      <c r="F808" s="88"/>
      <c r="G808" s="91"/>
      <c r="H808" s="91"/>
      <c r="I808" s="88"/>
      <c r="J808" s="92"/>
      <c r="K808" s="212"/>
      <c r="L808" s="308" t="str">
        <f>IF(K808&lt;&gt;"",INDEX(ฐาน!$J$4:$M$44,MATCH(INT(K808),ฐาน!$J$4:$J$44,0),2),"")</f>
        <v/>
      </c>
      <c r="M808" s="309" t="str">
        <f>IF(L808&lt;&gt;"",INDEX(ฐาน!$J$4:$M$45,MATCH(L808,ฐาน!$K$4:$K$45,0),4),"")</f>
        <v/>
      </c>
      <c r="N808" s="310" t="str">
        <f>IF(I808&lt;&gt;"",INDEX(ฐาน!$A$4:$F$9,MATCH(I808,ฐาน!$A$4:$A$9,0),IF(J808&gt;=INDEX(ฐาน!$A$4:$F$9,MATCH(I808,ฐาน!$A$4:$A$9,0),3),6,5)),"")</f>
        <v/>
      </c>
      <c r="O808" s="311" t="str">
        <f>IF(I808&lt;&gt;"",IF(J808&gt;=INDEX(ฐาน!$A$4:$G$9,MATCH(I808,ฐาน!$A$4:$A$9,0),4),INDEX(ฐาน!$A$4:$G$9,MATCH(I808,ฐาน!$A$4:$A$9,0),7),INDEX(ฐาน!$A$4:$G$9,MATCH(I808,ฐาน!$A$4:$A$9,0),4)),"")</f>
        <v/>
      </c>
      <c r="P808" s="312">
        <f>IF(M808&lt;&gt;ฐาน!$M$45,IF(L808&lt;&gt;"",($L808*$N808/100),0),0)</f>
        <v>0</v>
      </c>
      <c r="Q808" s="311">
        <f>IF(M808&lt;&gt;ฐาน!$M$45,IF(L808&lt;&gt;"",ROUNDUP(($L808*$N808/100),-1),0),0)</f>
        <v>0</v>
      </c>
      <c r="R808" s="311">
        <f t="shared" si="24"/>
        <v>0</v>
      </c>
      <c r="S808" s="313">
        <f t="shared" si="25"/>
        <v>0</v>
      </c>
      <c r="T808" s="314">
        <f>IF(M808&lt;&gt;ฐาน!$M$45,IF(S808&lt;&gt;"",S808+R808,0),0)</f>
        <v>0</v>
      </c>
      <c r="U808" s="311">
        <f>IF(M808&lt;&gt;ฐาน!$M$45,IF(S808=0,J808+T808,O808),J808)</f>
        <v>0</v>
      </c>
      <c r="V808" s="98"/>
    </row>
    <row r="809" spans="1:22" x14ac:dyDescent="0.35">
      <c r="A809" s="93">
        <v>801</v>
      </c>
      <c r="B809" s="84"/>
      <c r="C809" s="85"/>
      <c r="D809" s="91"/>
      <c r="E809" s="89"/>
      <c r="F809" s="88"/>
      <c r="G809" s="91"/>
      <c r="H809" s="91"/>
      <c r="I809" s="88"/>
      <c r="J809" s="94"/>
      <c r="K809" s="212"/>
      <c r="L809" s="308" t="str">
        <f>IF(K809&lt;&gt;"",INDEX(ฐาน!$J$4:$M$44,MATCH(INT(K809),ฐาน!$J$4:$J$44,0),2),"")</f>
        <v/>
      </c>
      <c r="M809" s="309" t="str">
        <f>IF(L809&lt;&gt;"",INDEX(ฐาน!$J$4:$M$45,MATCH(L809,ฐาน!$K$4:$K$45,0),4),"")</f>
        <v/>
      </c>
      <c r="N809" s="310" t="str">
        <f>IF(I809&lt;&gt;"",INDEX(ฐาน!$A$4:$F$9,MATCH(I809,ฐาน!$A$4:$A$9,0),IF(J809&gt;=INDEX(ฐาน!$A$4:$F$9,MATCH(I809,ฐาน!$A$4:$A$9,0),3),6,5)),"")</f>
        <v/>
      </c>
      <c r="O809" s="311" t="str">
        <f>IF(I809&lt;&gt;"",IF(J809&gt;=INDEX(ฐาน!$A$4:$G$9,MATCH(I809,ฐาน!$A$4:$A$9,0),4),INDEX(ฐาน!$A$4:$G$9,MATCH(I809,ฐาน!$A$4:$A$9,0),7),INDEX(ฐาน!$A$4:$G$9,MATCH(I809,ฐาน!$A$4:$A$9,0),4)),"")</f>
        <v/>
      </c>
      <c r="P809" s="312">
        <f>IF(M809&lt;&gt;ฐาน!$M$45,IF(L809&lt;&gt;"",($L809*$N809/100),0),0)</f>
        <v>0</v>
      </c>
      <c r="Q809" s="311">
        <f>IF(M809&lt;&gt;ฐาน!$M$45,IF(L809&lt;&gt;"",ROUNDUP(($L809*$N809/100),-1),0),0)</f>
        <v>0</v>
      </c>
      <c r="R809" s="311">
        <f t="shared" si="24"/>
        <v>0</v>
      </c>
      <c r="S809" s="313">
        <f t="shared" si="25"/>
        <v>0</v>
      </c>
      <c r="T809" s="314">
        <f>IF(M809&lt;&gt;ฐาน!$M$45,IF(S809&lt;&gt;"",S809+R809,0),0)</f>
        <v>0</v>
      </c>
      <c r="U809" s="311">
        <f>IF(M809&lt;&gt;ฐาน!$M$45,IF(S809=0,J809+T809,O809),J809)</f>
        <v>0</v>
      </c>
      <c r="V809" s="98"/>
    </row>
    <row r="810" spans="1:22" x14ac:dyDescent="0.35">
      <c r="A810" s="93">
        <v>802</v>
      </c>
      <c r="B810" s="84"/>
      <c r="C810" s="85"/>
      <c r="D810" s="91"/>
      <c r="E810" s="89"/>
      <c r="F810" s="88"/>
      <c r="G810" s="91"/>
      <c r="H810" s="91"/>
      <c r="I810" s="88"/>
      <c r="J810" s="92"/>
      <c r="K810" s="212"/>
      <c r="L810" s="308" t="str">
        <f>IF(K810&lt;&gt;"",INDEX(ฐาน!$J$4:$M$44,MATCH(INT(K810),ฐาน!$J$4:$J$44,0),2),"")</f>
        <v/>
      </c>
      <c r="M810" s="309" t="str">
        <f>IF(L810&lt;&gt;"",INDEX(ฐาน!$J$4:$M$45,MATCH(L810,ฐาน!$K$4:$K$45,0),4),"")</f>
        <v/>
      </c>
      <c r="N810" s="310" t="str">
        <f>IF(I810&lt;&gt;"",INDEX(ฐาน!$A$4:$F$9,MATCH(I810,ฐาน!$A$4:$A$9,0),IF(J810&gt;=INDEX(ฐาน!$A$4:$F$9,MATCH(I810,ฐาน!$A$4:$A$9,0),3),6,5)),"")</f>
        <v/>
      </c>
      <c r="O810" s="311" t="str">
        <f>IF(I810&lt;&gt;"",IF(J810&gt;=INDEX(ฐาน!$A$4:$G$9,MATCH(I810,ฐาน!$A$4:$A$9,0),4),INDEX(ฐาน!$A$4:$G$9,MATCH(I810,ฐาน!$A$4:$A$9,0),7),INDEX(ฐาน!$A$4:$G$9,MATCH(I810,ฐาน!$A$4:$A$9,0),4)),"")</f>
        <v/>
      </c>
      <c r="P810" s="312">
        <f>IF(M810&lt;&gt;ฐาน!$M$45,IF(L810&lt;&gt;"",($L810*$N810/100),0),0)</f>
        <v>0</v>
      </c>
      <c r="Q810" s="311">
        <f>IF(M810&lt;&gt;ฐาน!$M$45,IF(L810&lt;&gt;"",ROUNDUP(($L810*$N810/100),-1),0),0)</f>
        <v>0</v>
      </c>
      <c r="R810" s="311">
        <f t="shared" si="24"/>
        <v>0</v>
      </c>
      <c r="S810" s="313">
        <f t="shared" si="25"/>
        <v>0</v>
      </c>
      <c r="T810" s="314">
        <f>IF(M810&lt;&gt;ฐาน!$M$45,IF(S810&lt;&gt;"",S810+R810,0),0)</f>
        <v>0</v>
      </c>
      <c r="U810" s="311">
        <f>IF(M810&lt;&gt;ฐาน!$M$45,IF(S810=0,J810+T810,O810),J810)</f>
        <v>0</v>
      </c>
      <c r="V810" s="98"/>
    </row>
    <row r="811" spans="1:22" x14ac:dyDescent="0.35">
      <c r="A811" s="93">
        <v>803</v>
      </c>
      <c r="B811" s="84"/>
      <c r="C811" s="85"/>
      <c r="D811" s="91"/>
      <c r="E811" s="89"/>
      <c r="F811" s="88"/>
      <c r="G811" s="91"/>
      <c r="H811" s="91"/>
      <c r="I811" s="88"/>
      <c r="J811" s="92"/>
      <c r="K811" s="212"/>
      <c r="L811" s="308" t="str">
        <f>IF(K811&lt;&gt;"",INDEX(ฐาน!$J$4:$M$44,MATCH(INT(K811),ฐาน!$J$4:$J$44,0),2),"")</f>
        <v/>
      </c>
      <c r="M811" s="309" t="str">
        <f>IF(L811&lt;&gt;"",INDEX(ฐาน!$J$4:$M$45,MATCH(L811,ฐาน!$K$4:$K$45,0),4),"")</f>
        <v/>
      </c>
      <c r="N811" s="310" t="str">
        <f>IF(I811&lt;&gt;"",INDEX(ฐาน!$A$4:$F$9,MATCH(I811,ฐาน!$A$4:$A$9,0),IF(J811&gt;=INDEX(ฐาน!$A$4:$F$9,MATCH(I811,ฐาน!$A$4:$A$9,0),3),6,5)),"")</f>
        <v/>
      </c>
      <c r="O811" s="311" t="str">
        <f>IF(I811&lt;&gt;"",IF(J811&gt;=INDEX(ฐาน!$A$4:$G$9,MATCH(I811,ฐาน!$A$4:$A$9,0),4),INDEX(ฐาน!$A$4:$G$9,MATCH(I811,ฐาน!$A$4:$A$9,0),7),INDEX(ฐาน!$A$4:$G$9,MATCH(I811,ฐาน!$A$4:$A$9,0),4)),"")</f>
        <v/>
      </c>
      <c r="P811" s="312">
        <f>IF(M811&lt;&gt;ฐาน!$M$45,IF(L811&lt;&gt;"",($L811*$N811/100),0),0)</f>
        <v>0</v>
      </c>
      <c r="Q811" s="311">
        <f>IF(M811&lt;&gt;ฐาน!$M$45,IF(L811&lt;&gt;"",ROUNDUP(($L811*$N811/100),-1),0),0)</f>
        <v>0</v>
      </c>
      <c r="R811" s="311">
        <f t="shared" si="24"/>
        <v>0</v>
      </c>
      <c r="S811" s="313">
        <f t="shared" si="25"/>
        <v>0</v>
      </c>
      <c r="T811" s="314">
        <f>IF(M811&lt;&gt;ฐาน!$M$45,IF(S811&lt;&gt;"",S811+R811,0),0)</f>
        <v>0</v>
      </c>
      <c r="U811" s="311">
        <f>IF(M811&lt;&gt;ฐาน!$M$45,IF(S811=0,J811+T811,O811),J811)</f>
        <v>0</v>
      </c>
      <c r="V811" s="98"/>
    </row>
    <row r="812" spans="1:22" x14ac:dyDescent="0.35">
      <c r="A812" s="93">
        <v>804</v>
      </c>
      <c r="B812" s="84"/>
      <c r="C812" s="85"/>
      <c r="D812" s="91"/>
      <c r="E812" s="89"/>
      <c r="F812" s="88"/>
      <c r="G812" s="91"/>
      <c r="H812" s="91"/>
      <c r="I812" s="88"/>
      <c r="J812" s="92"/>
      <c r="K812" s="212"/>
      <c r="L812" s="308" t="str">
        <f>IF(K812&lt;&gt;"",INDEX(ฐาน!$J$4:$M$44,MATCH(INT(K812),ฐาน!$J$4:$J$44,0),2),"")</f>
        <v/>
      </c>
      <c r="M812" s="309" t="str">
        <f>IF(L812&lt;&gt;"",INDEX(ฐาน!$J$4:$M$45,MATCH(L812,ฐาน!$K$4:$K$45,0),4),"")</f>
        <v/>
      </c>
      <c r="N812" s="310" t="str">
        <f>IF(I812&lt;&gt;"",INDEX(ฐาน!$A$4:$F$9,MATCH(I812,ฐาน!$A$4:$A$9,0),IF(J812&gt;=INDEX(ฐาน!$A$4:$F$9,MATCH(I812,ฐาน!$A$4:$A$9,0),3),6,5)),"")</f>
        <v/>
      </c>
      <c r="O812" s="311" t="str">
        <f>IF(I812&lt;&gt;"",IF(J812&gt;=INDEX(ฐาน!$A$4:$G$9,MATCH(I812,ฐาน!$A$4:$A$9,0),4),INDEX(ฐาน!$A$4:$G$9,MATCH(I812,ฐาน!$A$4:$A$9,0),7),INDEX(ฐาน!$A$4:$G$9,MATCH(I812,ฐาน!$A$4:$A$9,0),4)),"")</f>
        <v/>
      </c>
      <c r="P812" s="312">
        <f>IF(M812&lt;&gt;ฐาน!$M$45,IF(L812&lt;&gt;"",($L812*$N812/100),0),0)</f>
        <v>0</v>
      </c>
      <c r="Q812" s="311">
        <f>IF(M812&lt;&gt;ฐาน!$M$45,IF(L812&lt;&gt;"",ROUNDUP(($L812*$N812/100),-1),0),0)</f>
        <v>0</v>
      </c>
      <c r="R812" s="311">
        <f t="shared" si="24"/>
        <v>0</v>
      </c>
      <c r="S812" s="313">
        <f t="shared" si="25"/>
        <v>0</v>
      </c>
      <c r="T812" s="314">
        <f>IF(M812&lt;&gt;ฐาน!$M$45,IF(S812&lt;&gt;"",S812+R812,0),0)</f>
        <v>0</v>
      </c>
      <c r="U812" s="311">
        <f>IF(M812&lt;&gt;ฐาน!$M$45,IF(S812=0,J812+T812,O812),J812)</f>
        <v>0</v>
      </c>
      <c r="V812" s="98"/>
    </row>
    <row r="813" spans="1:22" x14ac:dyDescent="0.35">
      <c r="A813" s="93">
        <v>805</v>
      </c>
      <c r="B813" s="84"/>
      <c r="C813" s="85"/>
      <c r="D813" s="91"/>
      <c r="E813" s="89"/>
      <c r="F813" s="88"/>
      <c r="G813" s="91"/>
      <c r="H813" s="91"/>
      <c r="I813" s="88"/>
      <c r="J813" s="92"/>
      <c r="K813" s="212"/>
      <c r="L813" s="308" t="str">
        <f>IF(K813&lt;&gt;"",INDEX(ฐาน!$J$4:$M$44,MATCH(INT(K813),ฐาน!$J$4:$J$44,0),2),"")</f>
        <v/>
      </c>
      <c r="M813" s="309" t="str">
        <f>IF(L813&lt;&gt;"",INDEX(ฐาน!$J$4:$M$45,MATCH(L813,ฐาน!$K$4:$K$45,0),4),"")</f>
        <v/>
      </c>
      <c r="N813" s="310" t="str">
        <f>IF(I813&lt;&gt;"",INDEX(ฐาน!$A$4:$F$9,MATCH(I813,ฐาน!$A$4:$A$9,0),IF(J813&gt;=INDEX(ฐาน!$A$4:$F$9,MATCH(I813,ฐาน!$A$4:$A$9,0),3),6,5)),"")</f>
        <v/>
      </c>
      <c r="O813" s="311" t="str">
        <f>IF(I813&lt;&gt;"",IF(J813&gt;=INDEX(ฐาน!$A$4:$G$9,MATCH(I813,ฐาน!$A$4:$A$9,0),4),INDEX(ฐาน!$A$4:$G$9,MATCH(I813,ฐาน!$A$4:$A$9,0),7),INDEX(ฐาน!$A$4:$G$9,MATCH(I813,ฐาน!$A$4:$A$9,0),4)),"")</f>
        <v/>
      </c>
      <c r="P813" s="312">
        <f>IF(M813&lt;&gt;ฐาน!$M$45,IF(L813&lt;&gt;"",($L813*$N813/100),0),0)</f>
        <v>0</v>
      </c>
      <c r="Q813" s="311">
        <f>IF(M813&lt;&gt;ฐาน!$M$45,IF(L813&lt;&gt;"",ROUNDUP(($L813*$N813/100),-1),0),0)</f>
        <v>0</v>
      </c>
      <c r="R813" s="311">
        <f t="shared" si="24"/>
        <v>0</v>
      </c>
      <c r="S813" s="313">
        <f t="shared" si="25"/>
        <v>0</v>
      </c>
      <c r="T813" s="314">
        <f>IF(M813&lt;&gt;ฐาน!$M$45,IF(S813&lt;&gt;"",S813+R813,0),0)</f>
        <v>0</v>
      </c>
      <c r="U813" s="311">
        <f>IF(M813&lt;&gt;ฐาน!$M$45,IF(S813=0,J813+T813,O813),J813)</f>
        <v>0</v>
      </c>
      <c r="V813" s="98"/>
    </row>
    <row r="814" spans="1:22" x14ac:dyDescent="0.35">
      <c r="A814" s="93">
        <v>806</v>
      </c>
      <c r="B814" s="84"/>
      <c r="C814" s="85"/>
      <c r="D814" s="91"/>
      <c r="E814" s="89"/>
      <c r="F814" s="88"/>
      <c r="G814" s="91"/>
      <c r="H814" s="91"/>
      <c r="I814" s="88"/>
      <c r="J814" s="92"/>
      <c r="K814" s="212"/>
      <c r="L814" s="308" t="str">
        <f>IF(K814&lt;&gt;"",INDEX(ฐาน!$J$4:$M$44,MATCH(INT(K814),ฐาน!$J$4:$J$44,0),2),"")</f>
        <v/>
      </c>
      <c r="M814" s="309" t="str">
        <f>IF(L814&lt;&gt;"",INDEX(ฐาน!$J$4:$M$45,MATCH(L814,ฐาน!$K$4:$K$45,0),4),"")</f>
        <v/>
      </c>
      <c r="N814" s="310" t="str">
        <f>IF(I814&lt;&gt;"",INDEX(ฐาน!$A$4:$F$9,MATCH(I814,ฐาน!$A$4:$A$9,0),IF(J814&gt;=INDEX(ฐาน!$A$4:$F$9,MATCH(I814,ฐาน!$A$4:$A$9,0),3),6,5)),"")</f>
        <v/>
      </c>
      <c r="O814" s="311" t="str">
        <f>IF(I814&lt;&gt;"",IF(J814&gt;=INDEX(ฐาน!$A$4:$G$9,MATCH(I814,ฐาน!$A$4:$A$9,0),4),INDEX(ฐาน!$A$4:$G$9,MATCH(I814,ฐาน!$A$4:$A$9,0),7),INDEX(ฐาน!$A$4:$G$9,MATCH(I814,ฐาน!$A$4:$A$9,0),4)),"")</f>
        <v/>
      </c>
      <c r="P814" s="312">
        <f>IF(M814&lt;&gt;ฐาน!$M$45,IF(L814&lt;&gt;"",($L814*$N814/100),0),0)</f>
        <v>0</v>
      </c>
      <c r="Q814" s="311">
        <f>IF(M814&lt;&gt;ฐาน!$M$45,IF(L814&lt;&gt;"",ROUNDUP(($L814*$N814/100),-1),0),0)</f>
        <v>0</v>
      </c>
      <c r="R814" s="311">
        <f t="shared" si="24"/>
        <v>0</v>
      </c>
      <c r="S814" s="313">
        <f t="shared" si="25"/>
        <v>0</v>
      </c>
      <c r="T814" s="314">
        <f>IF(M814&lt;&gt;ฐาน!$M$45,IF(S814&lt;&gt;"",S814+R814,0),0)</f>
        <v>0</v>
      </c>
      <c r="U814" s="311">
        <f>IF(M814&lt;&gt;ฐาน!$M$45,IF(S814=0,J814+T814,O814),J814)</f>
        <v>0</v>
      </c>
      <c r="V814" s="98"/>
    </row>
    <row r="815" spans="1:22" x14ac:dyDescent="0.35">
      <c r="A815" s="93">
        <v>807</v>
      </c>
      <c r="B815" s="84"/>
      <c r="C815" s="85"/>
      <c r="D815" s="91"/>
      <c r="E815" s="89"/>
      <c r="F815" s="88"/>
      <c r="G815" s="91"/>
      <c r="H815" s="91"/>
      <c r="I815" s="88"/>
      <c r="J815" s="92"/>
      <c r="K815" s="212"/>
      <c r="L815" s="308" t="str">
        <f>IF(K815&lt;&gt;"",INDEX(ฐาน!$J$4:$M$44,MATCH(INT(K815),ฐาน!$J$4:$J$44,0),2),"")</f>
        <v/>
      </c>
      <c r="M815" s="309" t="str">
        <f>IF(L815&lt;&gt;"",INDEX(ฐาน!$J$4:$M$45,MATCH(L815,ฐาน!$K$4:$K$45,0),4),"")</f>
        <v/>
      </c>
      <c r="N815" s="310" t="str">
        <f>IF(I815&lt;&gt;"",INDEX(ฐาน!$A$4:$F$9,MATCH(I815,ฐาน!$A$4:$A$9,0),IF(J815&gt;=INDEX(ฐาน!$A$4:$F$9,MATCH(I815,ฐาน!$A$4:$A$9,0),3),6,5)),"")</f>
        <v/>
      </c>
      <c r="O815" s="311" t="str">
        <f>IF(I815&lt;&gt;"",IF(J815&gt;=INDEX(ฐาน!$A$4:$G$9,MATCH(I815,ฐาน!$A$4:$A$9,0),4),INDEX(ฐาน!$A$4:$G$9,MATCH(I815,ฐาน!$A$4:$A$9,0),7),INDEX(ฐาน!$A$4:$G$9,MATCH(I815,ฐาน!$A$4:$A$9,0),4)),"")</f>
        <v/>
      </c>
      <c r="P815" s="312">
        <f>IF(M815&lt;&gt;ฐาน!$M$45,IF(L815&lt;&gt;"",($L815*$N815/100),0),0)</f>
        <v>0</v>
      </c>
      <c r="Q815" s="311">
        <f>IF(M815&lt;&gt;ฐาน!$M$45,IF(L815&lt;&gt;"",ROUNDUP(($L815*$N815/100),-1),0),0)</f>
        <v>0</v>
      </c>
      <c r="R815" s="311">
        <f t="shared" si="24"/>
        <v>0</v>
      </c>
      <c r="S815" s="313">
        <f t="shared" si="25"/>
        <v>0</v>
      </c>
      <c r="T815" s="314">
        <f>IF(M815&lt;&gt;ฐาน!$M$45,IF(S815&lt;&gt;"",S815+R815,0),0)</f>
        <v>0</v>
      </c>
      <c r="U815" s="311">
        <f>IF(M815&lt;&gt;ฐาน!$M$45,IF(S815=0,J815+T815,O815),J815)</f>
        <v>0</v>
      </c>
      <c r="V815" s="98"/>
    </row>
    <row r="816" spans="1:22" x14ac:dyDescent="0.35">
      <c r="A816" s="93">
        <v>808</v>
      </c>
      <c r="B816" s="84"/>
      <c r="C816" s="85"/>
      <c r="D816" s="91"/>
      <c r="E816" s="89"/>
      <c r="F816" s="88"/>
      <c r="G816" s="91"/>
      <c r="H816" s="91"/>
      <c r="I816" s="88"/>
      <c r="J816" s="92"/>
      <c r="K816" s="212"/>
      <c r="L816" s="308" t="str">
        <f>IF(K816&lt;&gt;"",INDEX(ฐาน!$J$4:$M$44,MATCH(INT(K816),ฐาน!$J$4:$J$44,0),2),"")</f>
        <v/>
      </c>
      <c r="M816" s="309" t="str">
        <f>IF(L816&lt;&gt;"",INDEX(ฐาน!$J$4:$M$45,MATCH(L816,ฐาน!$K$4:$K$45,0),4),"")</f>
        <v/>
      </c>
      <c r="N816" s="310" t="str">
        <f>IF(I816&lt;&gt;"",INDEX(ฐาน!$A$4:$F$9,MATCH(I816,ฐาน!$A$4:$A$9,0),IF(J816&gt;=INDEX(ฐาน!$A$4:$F$9,MATCH(I816,ฐาน!$A$4:$A$9,0),3),6,5)),"")</f>
        <v/>
      </c>
      <c r="O816" s="311" t="str">
        <f>IF(I816&lt;&gt;"",IF(J816&gt;=INDEX(ฐาน!$A$4:$G$9,MATCH(I816,ฐาน!$A$4:$A$9,0),4),INDEX(ฐาน!$A$4:$G$9,MATCH(I816,ฐาน!$A$4:$A$9,0),7),INDEX(ฐาน!$A$4:$G$9,MATCH(I816,ฐาน!$A$4:$A$9,0),4)),"")</f>
        <v/>
      </c>
      <c r="P816" s="312">
        <f>IF(M816&lt;&gt;ฐาน!$M$45,IF(L816&lt;&gt;"",($L816*$N816/100),0),0)</f>
        <v>0</v>
      </c>
      <c r="Q816" s="311">
        <f>IF(M816&lt;&gt;ฐาน!$M$45,IF(L816&lt;&gt;"",ROUNDUP(($L816*$N816/100),-1),0),0)</f>
        <v>0</v>
      </c>
      <c r="R816" s="311">
        <f t="shared" si="24"/>
        <v>0</v>
      </c>
      <c r="S816" s="313">
        <f t="shared" si="25"/>
        <v>0</v>
      </c>
      <c r="T816" s="314">
        <f>IF(M816&lt;&gt;ฐาน!$M$45,IF(S816&lt;&gt;"",S816+R816,0),0)</f>
        <v>0</v>
      </c>
      <c r="U816" s="311">
        <f>IF(M816&lt;&gt;ฐาน!$M$45,IF(S816=0,J816+T816,O816),J816)</f>
        <v>0</v>
      </c>
      <c r="V816" s="98"/>
    </row>
    <row r="817" spans="1:22" x14ac:dyDescent="0.35">
      <c r="A817" s="93">
        <v>809</v>
      </c>
      <c r="B817" s="84"/>
      <c r="C817" s="85"/>
      <c r="D817" s="91"/>
      <c r="E817" s="89"/>
      <c r="F817" s="88"/>
      <c r="G817" s="91"/>
      <c r="H817" s="91"/>
      <c r="I817" s="88"/>
      <c r="J817" s="92"/>
      <c r="K817" s="212"/>
      <c r="L817" s="308" t="str">
        <f>IF(K817&lt;&gt;"",INDEX(ฐาน!$J$4:$M$44,MATCH(INT(K817),ฐาน!$J$4:$J$44,0),2),"")</f>
        <v/>
      </c>
      <c r="M817" s="309" t="str">
        <f>IF(L817&lt;&gt;"",INDEX(ฐาน!$J$4:$M$45,MATCH(L817,ฐาน!$K$4:$K$45,0),4),"")</f>
        <v/>
      </c>
      <c r="N817" s="310" t="str">
        <f>IF(I817&lt;&gt;"",INDEX(ฐาน!$A$4:$F$9,MATCH(I817,ฐาน!$A$4:$A$9,0),IF(J817&gt;=INDEX(ฐาน!$A$4:$F$9,MATCH(I817,ฐาน!$A$4:$A$9,0),3),6,5)),"")</f>
        <v/>
      </c>
      <c r="O817" s="311" t="str">
        <f>IF(I817&lt;&gt;"",IF(J817&gt;=INDEX(ฐาน!$A$4:$G$9,MATCH(I817,ฐาน!$A$4:$A$9,0),4),INDEX(ฐาน!$A$4:$G$9,MATCH(I817,ฐาน!$A$4:$A$9,0),7),INDEX(ฐาน!$A$4:$G$9,MATCH(I817,ฐาน!$A$4:$A$9,0),4)),"")</f>
        <v/>
      </c>
      <c r="P817" s="312">
        <f>IF(M817&lt;&gt;ฐาน!$M$45,IF(L817&lt;&gt;"",($L817*$N817/100),0),0)</f>
        <v>0</v>
      </c>
      <c r="Q817" s="311">
        <f>IF(M817&lt;&gt;ฐาน!$M$45,IF(L817&lt;&gt;"",ROUNDUP(($L817*$N817/100),-1),0),0)</f>
        <v>0</v>
      </c>
      <c r="R817" s="311">
        <f t="shared" si="24"/>
        <v>0</v>
      </c>
      <c r="S817" s="313">
        <f t="shared" si="25"/>
        <v>0</v>
      </c>
      <c r="T817" s="314">
        <f>IF(M817&lt;&gt;ฐาน!$M$45,IF(S817&lt;&gt;"",S817+R817,0),0)</f>
        <v>0</v>
      </c>
      <c r="U817" s="311">
        <f>IF(M817&lt;&gt;ฐาน!$M$45,IF(S817=0,J817+T817,O817),J817)</f>
        <v>0</v>
      </c>
      <c r="V817" s="98"/>
    </row>
    <row r="818" spans="1:22" x14ac:dyDescent="0.35">
      <c r="A818" s="93">
        <v>810</v>
      </c>
      <c r="B818" s="84"/>
      <c r="C818" s="85"/>
      <c r="D818" s="91"/>
      <c r="E818" s="89"/>
      <c r="F818" s="88"/>
      <c r="G818" s="91"/>
      <c r="H818" s="91"/>
      <c r="I818" s="88"/>
      <c r="J818" s="92"/>
      <c r="K818" s="212"/>
      <c r="L818" s="308" t="str">
        <f>IF(K818&lt;&gt;"",INDEX(ฐาน!$J$4:$M$44,MATCH(INT(K818),ฐาน!$J$4:$J$44,0),2),"")</f>
        <v/>
      </c>
      <c r="M818" s="309" t="str">
        <f>IF(L818&lt;&gt;"",INDEX(ฐาน!$J$4:$M$45,MATCH(L818,ฐาน!$K$4:$K$45,0),4),"")</f>
        <v/>
      </c>
      <c r="N818" s="310" t="str">
        <f>IF(I818&lt;&gt;"",INDEX(ฐาน!$A$4:$F$9,MATCH(I818,ฐาน!$A$4:$A$9,0),IF(J818&gt;=INDEX(ฐาน!$A$4:$F$9,MATCH(I818,ฐาน!$A$4:$A$9,0),3),6,5)),"")</f>
        <v/>
      </c>
      <c r="O818" s="311" t="str">
        <f>IF(I818&lt;&gt;"",IF(J818&gt;=INDEX(ฐาน!$A$4:$G$9,MATCH(I818,ฐาน!$A$4:$A$9,0),4),INDEX(ฐาน!$A$4:$G$9,MATCH(I818,ฐาน!$A$4:$A$9,0),7),INDEX(ฐาน!$A$4:$G$9,MATCH(I818,ฐาน!$A$4:$A$9,0),4)),"")</f>
        <v/>
      </c>
      <c r="P818" s="312">
        <f>IF(M818&lt;&gt;ฐาน!$M$45,IF(L818&lt;&gt;"",($L818*$N818/100),0),0)</f>
        <v>0</v>
      </c>
      <c r="Q818" s="311">
        <f>IF(M818&lt;&gt;ฐาน!$M$45,IF(L818&lt;&gt;"",ROUNDUP(($L818*$N818/100),-1),0),0)</f>
        <v>0</v>
      </c>
      <c r="R818" s="311">
        <f t="shared" si="24"/>
        <v>0</v>
      </c>
      <c r="S818" s="313">
        <f t="shared" si="25"/>
        <v>0</v>
      </c>
      <c r="T818" s="314">
        <f>IF(M818&lt;&gt;ฐาน!$M$45,IF(S818&lt;&gt;"",S818+R818,0),0)</f>
        <v>0</v>
      </c>
      <c r="U818" s="311">
        <f>IF(M818&lt;&gt;ฐาน!$M$45,IF(S818=0,J818+T818,O818),J818)</f>
        <v>0</v>
      </c>
      <c r="V818" s="98"/>
    </row>
    <row r="819" spans="1:22" x14ac:dyDescent="0.35">
      <c r="A819" s="93">
        <v>811</v>
      </c>
      <c r="B819" s="84"/>
      <c r="C819" s="85"/>
      <c r="D819" s="91"/>
      <c r="E819" s="89"/>
      <c r="F819" s="88"/>
      <c r="G819" s="91"/>
      <c r="H819" s="91"/>
      <c r="I819" s="88"/>
      <c r="J819" s="94"/>
      <c r="K819" s="212"/>
      <c r="L819" s="308" t="str">
        <f>IF(K819&lt;&gt;"",INDEX(ฐาน!$J$4:$M$44,MATCH(INT(K819),ฐาน!$J$4:$J$44,0),2),"")</f>
        <v/>
      </c>
      <c r="M819" s="309" t="str">
        <f>IF(L819&lt;&gt;"",INDEX(ฐาน!$J$4:$M$45,MATCH(L819,ฐาน!$K$4:$K$45,0),4),"")</f>
        <v/>
      </c>
      <c r="N819" s="310" t="str">
        <f>IF(I819&lt;&gt;"",INDEX(ฐาน!$A$4:$F$9,MATCH(I819,ฐาน!$A$4:$A$9,0),IF(J819&gt;=INDEX(ฐาน!$A$4:$F$9,MATCH(I819,ฐาน!$A$4:$A$9,0),3),6,5)),"")</f>
        <v/>
      </c>
      <c r="O819" s="311" t="str">
        <f>IF(I819&lt;&gt;"",IF(J819&gt;=INDEX(ฐาน!$A$4:$G$9,MATCH(I819,ฐาน!$A$4:$A$9,0),4),INDEX(ฐาน!$A$4:$G$9,MATCH(I819,ฐาน!$A$4:$A$9,0),7),INDEX(ฐาน!$A$4:$G$9,MATCH(I819,ฐาน!$A$4:$A$9,0),4)),"")</f>
        <v/>
      </c>
      <c r="P819" s="312">
        <f>IF(M819&lt;&gt;ฐาน!$M$45,IF(L819&lt;&gt;"",($L819*$N819/100),0),0)</f>
        <v>0</v>
      </c>
      <c r="Q819" s="311">
        <f>IF(M819&lt;&gt;ฐาน!$M$45,IF(L819&lt;&gt;"",ROUNDUP(($L819*$N819/100),-1),0),0)</f>
        <v>0</v>
      </c>
      <c r="R819" s="311">
        <f t="shared" si="24"/>
        <v>0</v>
      </c>
      <c r="S819" s="313">
        <f t="shared" si="25"/>
        <v>0</v>
      </c>
      <c r="T819" s="314">
        <f>IF(M819&lt;&gt;ฐาน!$M$45,IF(S819&lt;&gt;"",S819+R819,0),0)</f>
        <v>0</v>
      </c>
      <c r="U819" s="311">
        <f>IF(M819&lt;&gt;ฐาน!$M$45,IF(S819=0,J819+T819,O819),J819)</f>
        <v>0</v>
      </c>
      <c r="V819" s="98"/>
    </row>
    <row r="820" spans="1:22" x14ac:dyDescent="0.35">
      <c r="A820" s="93">
        <v>812</v>
      </c>
      <c r="B820" s="84"/>
      <c r="C820" s="85"/>
      <c r="D820" s="91"/>
      <c r="E820" s="89"/>
      <c r="F820" s="88"/>
      <c r="G820" s="91"/>
      <c r="H820" s="91"/>
      <c r="I820" s="88"/>
      <c r="J820" s="94"/>
      <c r="K820" s="212"/>
      <c r="L820" s="308" t="str">
        <f>IF(K820&lt;&gt;"",INDEX(ฐาน!$J$4:$M$44,MATCH(INT(K820),ฐาน!$J$4:$J$44,0),2),"")</f>
        <v/>
      </c>
      <c r="M820" s="309" t="str">
        <f>IF(L820&lt;&gt;"",INDEX(ฐาน!$J$4:$M$45,MATCH(L820,ฐาน!$K$4:$K$45,0),4),"")</f>
        <v/>
      </c>
      <c r="N820" s="310" t="str">
        <f>IF(I820&lt;&gt;"",INDEX(ฐาน!$A$4:$F$9,MATCH(I820,ฐาน!$A$4:$A$9,0),IF(J820&gt;=INDEX(ฐาน!$A$4:$F$9,MATCH(I820,ฐาน!$A$4:$A$9,0),3),6,5)),"")</f>
        <v/>
      </c>
      <c r="O820" s="311" t="str">
        <f>IF(I820&lt;&gt;"",IF(J820&gt;=INDEX(ฐาน!$A$4:$G$9,MATCH(I820,ฐาน!$A$4:$A$9,0),4),INDEX(ฐาน!$A$4:$G$9,MATCH(I820,ฐาน!$A$4:$A$9,0),7),INDEX(ฐาน!$A$4:$G$9,MATCH(I820,ฐาน!$A$4:$A$9,0),4)),"")</f>
        <v/>
      </c>
      <c r="P820" s="312">
        <f>IF(M820&lt;&gt;ฐาน!$M$45,IF(L820&lt;&gt;"",($L820*$N820/100),0),0)</f>
        <v>0</v>
      </c>
      <c r="Q820" s="311">
        <f>IF(M820&lt;&gt;ฐาน!$M$45,IF(L820&lt;&gt;"",ROUNDUP(($L820*$N820/100),-1),0),0)</f>
        <v>0</v>
      </c>
      <c r="R820" s="311">
        <f t="shared" si="24"/>
        <v>0</v>
      </c>
      <c r="S820" s="313">
        <f t="shared" si="25"/>
        <v>0</v>
      </c>
      <c r="T820" s="314">
        <f>IF(M820&lt;&gt;ฐาน!$M$45,IF(S820&lt;&gt;"",S820+R820,0),0)</f>
        <v>0</v>
      </c>
      <c r="U820" s="311">
        <f>IF(M820&lt;&gt;ฐาน!$M$45,IF(S820=0,J820+T820,O820),J820)</f>
        <v>0</v>
      </c>
      <c r="V820" s="98"/>
    </row>
    <row r="821" spans="1:22" x14ac:dyDescent="0.35">
      <c r="A821" s="93">
        <v>813</v>
      </c>
      <c r="B821" s="84"/>
      <c r="C821" s="85"/>
      <c r="D821" s="91"/>
      <c r="E821" s="89"/>
      <c r="F821" s="88"/>
      <c r="G821" s="91"/>
      <c r="H821" s="91"/>
      <c r="I821" s="88"/>
      <c r="J821" s="92"/>
      <c r="K821" s="212"/>
      <c r="L821" s="308" t="str">
        <f>IF(K821&lt;&gt;"",INDEX(ฐาน!$J$4:$M$44,MATCH(INT(K821),ฐาน!$J$4:$J$44,0),2),"")</f>
        <v/>
      </c>
      <c r="M821" s="309" t="str">
        <f>IF(L821&lt;&gt;"",INDEX(ฐาน!$J$4:$M$45,MATCH(L821,ฐาน!$K$4:$K$45,0),4),"")</f>
        <v/>
      </c>
      <c r="N821" s="310" t="str">
        <f>IF(I821&lt;&gt;"",INDEX(ฐาน!$A$4:$F$9,MATCH(I821,ฐาน!$A$4:$A$9,0),IF(J821&gt;=INDEX(ฐาน!$A$4:$F$9,MATCH(I821,ฐาน!$A$4:$A$9,0),3),6,5)),"")</f>
        <v/>
      </c>
      <c r="O821" s="311" t="str">
        <f>IF(I821&lt;&gt;"",IF(J821&gt;=INDEX(ฐาน!$A$4:$G$9,MATCH(I821,ฐาน!$A$4:$A$9,0),4),INDEX(ฐาน!$A$4:$G$9,MATCH(I821,ฐาน!$A$4:$A$9,0),7),INDEX(ฐาน!$A$4:$G$9,MATCH(I821,ฐาน!$A$4:$A$9,0),4)),"")</f>
        <v/>
      </c>
      <c r="P821" s="312">
        <f>IF(M821&lt;&gt;ฐาน!$M$45,IF(L821&lt;&gt;"",($L821*$N821/100),0),0)</f>
        <v>0</v>
      </c>
      <c r="Q821" s="311">
        <f>IF(M821&lt;&gt;ฐาน!$M$45,IF(L821&lt;&gt;"",ROUNDUP(($L821*$N821/100),-1),0),0)</f>
        <v>0</v>
      </c>
      <c r="R821" s="311">
        <f t="shared" si="24"/>
        <v>0</v>
      </c>
      <c r="S821" s="313">
        <f t="shared" si="25"/>
        <v>0</v>
      </c>
      <c r="T821" s="314">
        <f>IF(M821&lt;&gt;ฐาน!$M$45,IF(S821&lt;&gt;"",S821+R821,0),0)</f>
        <v>0</v>
      </c>
      <c r="U821" s="311">
        <f>IF(M821&lt;&gt;ฐาน!$M$45,IF(S821=0,J821+T821,O821),J821)</f>
        <v>0</v>
      </c>
      <c r="V821" s="98"/>
    </row>
    <row r="822" spans="1:22" x14ac:dyDescent="0.35">
      <c r="A822" s="93">
        <v>814</v>
      </c>
      <c r="B822" s="84"/>
      <c r="C822" s="85"/>
      <c r="D822" s="91"/>
      <c r="E822" s="89"/>
      <c r="F822" s="88"/>
      <c r="G822" s="91"/>
      <c r="H822" s="91"/>
      <c r="I822" s="88"/>
      <c r="J822" s="94"/>
      <c r="K822" s="212"/>
      <c r="L822" s="308" t="str">
        <f>IF(K822&lt;&gt;"",INDEX(ฐาน!$J$4:$M$44,MATCH(INT(K822),ฐาน!$J$4:$J$44,0),2),"")</f>
        <v/>
      </c>
      <c r="M822" s="309" t="str">
        <f>IF(L822&lt;&gt;"",INDEX(ฐาน!$J$4:$M$45,MATCH(L822,ฐาน!$K$4:$K$45,0),4),"")</f>
        <v/>
      </c>
      <c r="N822" s="310" t="str">
        <f>IF(I822&lt;&gt;"",INDEX(ฐาน!$A$4:$F$9,MATCH(I822,ฐาน!$A$4:$A$9,0),IF(J822&gt;=INDEX(ฐาน!$A$4:$F$9,MATCH(I822,ฐาน!$A$4:$A$9,0),3),6,5)),"")</f>
        <v/>
      </c>
      <c r="O822" s="311" t="str">
        <f>IF(I822&lt;&gt;"",IF(J822&gt;=INDEX(ฐาน!$A$4:$G$9,MATCH(I822,ฐาน!$A$4:$A$9,0),4),INDEX(ฐาน!$A$4:$G$9,MATCH(I822,ฐาน!$A$4:$A$9,0),7),INDEX(ฐาน!$A$4:$G$9,MATCH(I822,ฐาน!$A$4:$A$9,0),4)),"")</f>
        <v/>
      </c>
      <c r="P822" s="312">
        <f>IF(M822&lt;&gt;ฐาน!$M$45,IF(L822&lt;&gt;"",($L822*$N822/100),0),0)</f>
        <v>0</v>
      </c>
      <c r="Q822" s="311">
        <f>IF(M822&lt;&gt;ฐาน!$M$45,IF(L822&lt;&gt;"",ROUNDUP(($L822*$N822/100),-1),0),0)</f>
        <v>0</v>
      </c>
      <c r="R822" s="311">
        <f t="shared" si="24"/>
        <v>0</v>
      </c>
      <c r="S822" s="313">
        <f t="shared" si="25"/>
        <v>0</v>
      </c>
      <c r="T822" s="314">
        <f>IF(M822&lt;&gt;ฐาน!$M$45,IF(S822&lt;&gt;"",S822+R822,0),0)</f>
        <v>0</v>
      </c>
      <c r="U822" s="311">
        <f>IF(M822&lt;&gt;ฐาน!$M$45,IF(S822=0,J822+T822,O822),J822)</f>
        <v>0</v>
      </c>
      <c r="V822" s="98"/>
    </row>
    <row r="823" spans="1:22" x14ac:dyDescent="0.35">
      <c r="A823" s="93">
        <v>815</v>
      </c>
      <c r="B823" s="84"/>
      <c r="C823" s="85"/>
      <c r="D823" s="91"/>
      <c r="E823" s="89"/>
      <c r="F823" s="88"/>
      <c r="G823" s="91"/>
      <c r="H823" s="91"/>
      <c r="I823" s="88"/>
      <c r="J823" s="94"/>
      <c r="K823" s="212"/>
      <c r="L823" s="308" t="str">
        <f>IF(K823&lt;&gt;"",INDEX(ฐาน!$J$4:$M$44,MATCH(INT(K823),ฐาน!$J$4:$J$44,0),2),"")</f>
        <v/>
      </c>
      <c r="M823" s="309" t="str">
        <f>IF(L823&lt;&gt;"",INDEX(ฐาน!$J$4:$M$45,MATCH(L823,ฐาน!$K$4:$K$45,0),4),"")</f>
        <v/>
      </c>
      <c r="N823" s="310" t="str">
        <f>IF(I823&lt;&gt;"",INDEX(ฐาน!$A$4:$F$9,MATCH(I823,ฐาน!$A$4:$A$9,0),IF(J823&gt;=INDEX(ฐาน!$A$4:$F$9,MATCH(I823,ฐาน!$A$4:$A$9,0),3),6,5)),"")</f>
        <v/>
      </c>
      <c r="O823" s="311" t="str">
        <f>IF(I823&lt;&gt;"",IF(J823&gt;=INDEX(ฐาน!$A$4:$G$9,MATCH(I823,ฐาน!$A$4:$A$9,0),4),INDEX(ฐาน!$A$4:$G$9,MATCH(I823,ฐาน!$A$4:$A$9,0),7),INDEX(ฐาน!$A$4:$G$9,MATCH(I823,ฐาน!$A$4:$A$9,0),4)),"")</f>
        <v/>
      </c>
      <c r="P823" s="312">
        <f>IF(M823&lt;&gt;ฐาน!$M$45,IF(L823&lt;&gt;"",($L823*$N823/100),0),0)</f>
        <v>0</v>
      </c>
      <c r="Q823" s="311">
        <f>IF(M823&lt;&gt;ฐาน!$M$45,IF(L823&lt;&gt;"",ROUNDUP(($L823*$N823/100),-1),0),0)</f>
        <v>0</v>
      </c>
      <c r="R823" s="311">
        <f t="shared" si="24"/>
        <v>0</v>
      </c>
      <c r="S823" s="313">
        <f t="shared" si="25"/>
        <v>0</v>
      </c>
      <c r="T823" s="314">
        <f>IF(M823&lt;&gt;ฐาน!$M$45,IF(S823&lt;&gt;"",S823+R823,0),0)</f>
        <v>0</v>
      </c>
      <c r="U823" s="311">
        <f>IF(M823&lt;&gt;ฐาน!$M$45,IF(S823=0,J823+T823,O823),J823)</f>
        <v>0</v>
      </c>
      <c r="V823" s="98"/>
    </row>
    <row r="824" spans="1:22" x14ac:dyDescent="0.35">
      <c r="A824" s="93">
        <v>816</v>
      </c>
      <c r="B824" s="84"/>
      <c r="C824" s="85"/>
      <c r="D824" s="91"/>
      <c r="E824" s="89"/>
      <c r="F824" s="88"/>
      <c r="G824" s="91"/>
      <c r="H824" s="91"/>
      <c r="I824" s="88"/>
      <c r="J824" s="92"/>
      <c r="K824" s="212"/>
      <c r="L824" s="308" t="str">
        <f>IF(K824&lt;&gt;"",INDEX(ฐาน!$J$4:$M$44,MATCH(INT(K824),ฐาน!$J$4:$J$44,0),2),"")</f>
        <v/>
      </c>
      <c r="M824" s="309" t="str">
        <f>IF(L824&lt;&gt;"",INDEX(ฐาน!$J$4:$M$45,MATCH(L824,ฐาน!$K$4:$K$45,0),4),"")</f>
        <v/>
      </c>
      <c r="N824" s="310" t="str">
        <f>IF(I824&lt;&gt;"",INDEX(ฐาน!$A$4:$F$9,MATCH(I824,ฐาน!$A$4:$A$9,0),IF(J824&gt;=INDEX(ฐาน!$A$4:$F$9,MATCH(I824,ฐาน!$A$4:$A$9,0),3),6,5)),"")</f>
        <v/>
      </c>
      <c r="O824" s="311" t="str">
        <f>IF(I824&lt;&gt;"",IF(J824&gt;=INDEX(ฐาน!$A$4:$G$9,MATCH(I824,ฐาน!$A$4:$A$9,0),4),INDEX(ฐาน!$A$4:$G$9,MATCH(I824,ฐาน!$A$4:$A$9,0),7),INDEX(ฐาน!$A$4:$G$9,MATCH(I824,ฐาน!$A$4:$A$9,0),4)),"")</f>
        <v/>
      </c>
      <c r="P824" s="312">
        <f>IF(M824&lt;&gt;ฐาน!$M$45,IF(L824&lt;&gt;"",($L824*$N824/100),0),0)</f>
        <v>0</v>
      </c>
      <c r="Q824" s="311">
        <f>IF(M824&lt;&gt;ฐาน!$M$45,IF(L824&lt;&gt;"",ROUNDUP(($L824*$N824/100),-1),0),0)</f>
        <v>0</v>
      </c>
      <c r="R824" s="311">
        <f t="shared" si="24"/>
        <v>0</v>
      </c>
      <c r="S824" s="313">
        <f t="shared" si="25"/>
        <v>0</v>
      </c>
      <c r="T824" s="314">
        <f>IF(M824&lt;&gt;ฐาน!$M$45,IF(S824&lt;&gt;"",S824+R824,0),0)</f>
        <v>0</v>
      </c>
      <c r="U824" s="311">
        <f>IF(M824&lt;&gt;ฐาน!$M$45,IF(S824=0,J824+T824,O824),J824)</f>
        <v>0</v>
      </c>
      <c r="V824" s="98"/>
    </row>
    <row r="825" spans="1:22" x14ac:dyDescent="0.35">
      <c r="A825" s="93">
        <v>817</v>
      </c>
      <c r="B825" s="84"/>
      <c r="C825" s="85"/>
      <c r="D825" s="91"/>
      <c r="E825" s="89"/>
      <c r="F825" s="88"/>
      <c r="G825" s="91"/>
      <c r="H825" s="91"/>
      <c r="I825" s="88"/>
      <c r="J825" s="92"/>
      <c r="K825" s="212"/>
      <c r="L825" s="308" t="str">
        <f>IF(K825&lt;&gt;"",INDEX(ฐาน!$J$4:$M$44,MATCH(INT(K825),ฐาน!$J$4:$J$44,0),2),"")</f>
        <v/>
      </c>
      <c r="M825" s="309" t="str">
        <f>IF(L825&lt;&gt;"",INDEX(ฐาน!$J$4:$M$45,MATCH(L825,ฐาน!$K$4:$K$45,0),4),"")</f>
        <v/>
      </c>
      <c r="N825" s="310" t="str">
        <f>IF(I825&lt;&gt;"",INDEX(ฐาน!$A$4:$F$9,MATCH(I825,ฐาน!$A$4:$A$9,0),IF(J825&gt;=INDEX(ฐาน!$A$4:$F$9,MATCH(I825,ฐาน!$A$4:$A$9,0),3),6,5)),"")</f>
        <v/>
      </c>
      <c r="O825" s="311" t="str">
        <f>IF(I825&lt;&gt;"",IF(J825&gt;=INDEX(ฐาน!$A$4:$G$9,MATCH(I825,ฐาน!$A$4:$A$9,0),4),INDEX(ฐาน!$A$4:$G$9,MATCH(I825,ฐาน!$A$4:$A$9,0),7),INDEX(ฐาน!$A$4:$G$9,MATCH(I825,ฐาน!$A$4:$A$9,0),4)),"")</f>
        <v/>
      </c>
      <c r="P825" s="312">
        <f>IF(M825&lt;&gt;ฐาน!$M$45,IF(L825&lt;&gt;"",($L825*$N825/100),0),0)</f>
        <v>0</v>
      </c>
      <c r="Q825" s="311">
        <f>IF(M825&lt;&gt;ฐาน!$M$45,IF(L825&lt;&gt;"",ROUNDUP(($L825*$N825/100),-1),0),0)</f>
        <v>0</v>
      </c>
      <c r="R825" s="311">
        <f t="shared" si="24"/>
        <v>0</v>
      </c>
      <c r="S825" s="313">
        <f t="shared" si="25"/>
        <v>0</v>
      </c>
      <c r="T825" s="314">
        <f>IF(M825&lt;&gt;ฐาน!$M$45,IF(S825&lt;&gt;"",S825+R825,0),0)</f>
        <v>0</v>
      </c>
      <c r="U825" s="311">
        <f>IF(M825&lt;&gt;ฐาน!$M$45,IF(S825=0,J825+T825,O825),J825)</f>
        <v>0</v>
      </c>
      <c r="V825" s="98"/>
    </row>
    <row r="826" spans="1:22" x14ac:dyDescent="0.35">
      <c r="A826" s="93">
        <v>818</v>
      </c>
      <c r="B826" s="84"/>
      <c r="C826" s="85"/>
      <c r="D826" s="91"/>
      <c r="E826" s="89"/>
      <c r="F826" s="88"/>
      <c r="G826" s="91"/>
      <c r="H826" s="91"/>
      <c r="I826" s="88"/>
      <c r="J826" s="92"/>
      <c r="K826" s="212"/>
      <c r="L826" s="308" t="str">
        <f>IF(K826&lt;&gt;"",INDEX(ฐาน!$J$4:$M$44,MATCH(INT(K826),ฐาน!$J$4:$J$44,0),2),"")</f>
        <v/>
      </c>
      <c r="M826" s="309" t="str">
        <f>IF(L826&lt;&gt;"",INDEX(ฐาน!$J$4:$M$45,MATCH(L826,ฐาน!$K$4:$K$45,0),4),"")</f>
        <v/>
      </c>
      <c r="N826" s="310" t="str">
        <f>IF(I826&lt;&gt;"",INDEX(ฐาน!$A$4:$F$9,MATCH(I826,ฐาน!$A$4:$A$9,0),IF(J826&gt;=INDEX(ฐาน!$A$4:$F$9,MATCH(I826,ฐาน!$A$4:$A$9,0),3),6,5)),"")</f>
        <v/>
      </c>
      <c r="O826" s="311" t="str">
        <f>IF(I826&lt;&gt;"",IF(J826&gt;=INDEX(ฐาน!$A$4:$G$9,MATCH(I826,ฐาน!$A$4:$A$9,0),4),INDEX(ฐาน!$A$4:$G$9,MATCH(I826,ฐาน!$A$4:$A$9,0),7),INDEX(ฐาน!$A$4:$G$9,MATCH(I826,ฐาน!$A$4:$A$9,0),4)),"")</f>
        <v/>
      </c>
      <c r="P826" s="312">
        <f>IF(M826&lt;&gt;ฐาน!$M$45,IF(L826&lt;&gt;"",($L826*$N826/100),0),0)</f>
        <v>0</v>
      </c>
      <c r="Q826" s="311">
        <f>IF(M826&lt;&gt;ฐาน!$M$45,IF(L826&lt;&gt;"",ROUNDUP(($L826*$N826/100),-1),0),0)</f>
        <v>0</v>
      </c>
      <c r="R826" s="311">
        <f t="shared" si="24"/>
        <v>0</v>
      </c>
      <c r="S826" s="313">
        <f t="shared" si="25"/>
        <v>0</v>
      </c>
      <c r="T826" s="314">
        <f>IF(M826&lt;&gt;ฐาน!$M$45,IF(S826&lt;&gt;"",S826+R826,0),0)</f>
        <v>0</v>
      </c>
      <c r="U826" s="311">
        <f>IF(M826&lt;&gt;ฐาน!$M$45,IF(S826=0,J826+T826,O826),J826)</f>
        <v>0</v>
      </c>
      <c r="V826" s="98"/>
    </row>
    <row r="827" spans="1:22" x14ac:dyDescent="0.35">
      <c r="A827" s="93">
        <v>819</v>
      </c>
      <c r="B827" s="84"/>
      <c r="C827" s="85"/>
      <c r="D827" s="91"/>
      <c r="E827" s="89"/>
      <c r="F827" s="88"/>
      <c r="G827" s="91"/>
      <c r="H827" s="91"/>
      <c r="I827" s="88"/>
      <c r="J827" s="94"/>
      <c r="K827" s="212"/>
      <c r="L827" s="308" t="str">
        <f>IF(K827&lt;&gt;"",INDEX(ฐาน!$J$4:$M$44,MATCH(INT(K827),ฐาน!$J$4:$J$44,0),2),"")</f>
        <v/>
      </c>
      <c r="M827" s="309" t="str">
        <f>IF(L827&lt;&gt;"",INDEX(ฐาน!$J$4:$M$45,MATCH(L827,ฐาน!$K$4:$K$45,0),4),"")</f>
        <v/>
      </c>
      <c r="N827" s="310" t="str">
        <f>IF(I827&lt;&gt;"",INDEX(ฐาน!$A$4:$F$9,MATCH(I827,ฐาน!$A$4:$A$9,0),IF(J827&gt;=INDEX(ฐาน!$A$4:$F$9,MATCH(I827,ฐาน!$A$4:$A$9,0),3),6,5)),"")</f>
        <v/>
      </c>
      <c r="O827" s="311" t="str">
        <f>IF(I827&lt;&gt;"",IF(J827&gt;=INDEX(ฐาน!$A$4:$G$9,MATCH(I827,ฐาน!$A$4:$A$9,0),4),INDEX(ฐาน!$A$4:$G$9,MATCH(I827,ฐาน!$A$4:$A$9,0),7),INDEX(ฐาน!$A$4:$G$9,MATCH(I827,ฐาน!$A$4:$A$9,0),4)),"")</f>
        <v/>
      </c>
      <c r="P827" s="312">
        <f>IF(M827&lt;&gt;ฐาน!$M$45,IF(L827&lt;&gt;"",($L827*$N827/100),0),0)</f>
        <v>0</v>
      </c>
      <c r="Q827" s="311">
        <f>IF(M827&lt;&gt;ฐาน!$M$45,IF(L827&lt;&gt;"",ROUNDUP(($L827*$N827/100),-1),0),0)</f>
        <v>0</v>
      </c>
      <c r="R827" s="311">
        <f t="shared" si="24"/>
        <v>0</v>
      </c>
      <c r="S827" s="313">
        <f t="shared" si="25"/>
        <v>0</v>
      </c>
      <c r="T827" s="314">
        <f>IF(M827&lt;&gt;ฐาน!$M$45,IF(S827&lt;&gt;"",S827+R827,0),0)</f>
        <v>0</v>
      </c>
      <c r="U827" s="311">
        <f>IF(M827&lt;&gt;ฐาน!$M$45,IF(S827=0,J827+T827,O827),J827)</f>
        <v>0</v>
      </c>
      <c r="V827" s="98"/>
    </row>
    <row r="828" spans="1:22" x14ac:dyDescent="0.35">
      <c r="A828" s="93">
        <v>820</v>
      </c>
      <c r="B828" s="84"/>
      <c r="C828" s="85"/>
      <c r="D828" s="91"/>
      <c r="E828" s="89"/>
      <c r="F828" s="88"/>
      <c r="G828" s="91"/>
      <c r="H828" s="91"/>
      <c r="I828" s="88"/>
      <c r="J828" s="94"/>
      <c r="K828" s="212"/>
      <c r="L828" s="308" t="str">
        <f>IF(K828&lt;&gt;"",INDEX(ฐาน!$J$4:$M$44,MATCH(INT(K828),ฐาน!$J$4:$J$44,0),2),"")</f>
        <v/>
      </c>
      <c r="M828" s="309" t="str">
        <f>IF(L828&lt;&gt;"",INDEX(ฐาน!$J$4:$M$45,MATCH(L828,ฐาน!$K$4:$K$45,0),4),"")</f>
        <v/>
      </c>
      <c r="N828" s="310" t="str">
        <f>IF(I828&lt;&gt;"",INDEX(ฐาน!$A$4:$F$9,MATCH(I828,ฐาน!$A$4:$A$9,0),IF(J828&gt;=INDEX(ฐาน!$A$4:$F$9,MATCH(I828,ฐาน!$A$4:$A$9,0),3),6,5)),"")</f>
        <v/>
      </c>
      <c r="O828" s="311" t="str">
        <f>IF(I828&lt;&gt;"",IF(J828&gt;=INDEX(ฐาน!$A$4:$G$9,MATCH(I828,ฐาน!$A$4:$A$9,0),4),INDEX(ฐาน!$A$4:$G$9,MATCH(I828,ฐาน!$A$4:$A$9,0),7),INDEX(ฐาน!$A$4:$G$9,MATCH(I828,ฐาน!$A$4:$A$9,0),4)),"")</f>
        <v/>
      </c>
      <c r="P828" s="312">
        <f>IF(M828&lt;&gt;ฐาน!$M$45,IF(L828&lt;&gt;"",($L828*$N828/100),0),0)</f>
        <v>0</v>
      </c>
      <c r="Q828" s="311">
        <f>IF(M828&lt;&gt;ฐาน!$M$45,IF(L828&lt;&gt;"",ROUNDUP(($L828*$N828/100),-1),0),0)</f>
        <v>0</v>
      </c>
      <c r="R828" s="311">
        <f t="shared" si="24"/>
        <v>0</v>
      </c>
      <c r="S828" s="313">
        <f t="shared" si="25"/>
        <v>0</v>
      </c>
      <c r="T828" s="314">
        <f>IF(M828&lt;&gt;ฐาน!$M$45,IF(S828&lt;&gt;"",S828+R828,0),0)</f>
        <v>0</v>
      </c>
      <c r="U828" s="311">
        <f>IF(M828&lt;&gt;ฐาน!$M$45,IF(S828=0,J828+T828,O828),J828)</f>
        <v>0</v>
      </c>
      <c r="V828" s="98"/>
    </row>
    <row r="829" spans="1:22" x14ac:dyDescent="0.35">
      <c r="A829" s="93">
        <v>821</v>
      </c>
      <c r="B829" s="84"/>
      <c r="C829" s="85"/>
      <c r="D829" s="91"/>
      <c r="E829" s="89"/>
      <c r="F829" s="88"/>
      <c r="G829" s="91"/>
      <c r="H829" s="91"/>
      <c r="I829" s="88"/>
      <c r="J829" s="94"/>
      <c r="K829" s="212"/>
      <c r="L829" s="308" t="str">
        <f>IF(K829&lt;&gt;"",INDEX(ฐาน!$J$4:$M$44,MATCH(INT(K829),ฐาน!$J$4:$J$44,0),2),"")</f>
        <v/>
      </c>
      <c r="M829" s="309" t="str">
        <f>IF(L829&lt;&gt;"",INDEX(ฐาน!$J$4:$M$45,MATCH(L829,ฐาน!$K$4:$K$45,0),4),"")</f>
        <v/>
      </c>
      <c r="N829" s="310" t="str">
        <f>IF(I829&lt;&gt;"",INDEX(ฐาน!$A$4:$F$9,MATCH(I829,ฐาน!$A$4:$A$9,0),IF(J829&gt;=INDEX(ฐาน!$A$4:$F$9,MATCH(I829,ฐาน!$A$4:$A$9,0),3),6,5)),"")</f>
        <v/>
      </c>
      <c r="O829" s="311" t="str">
        <f>IF(I829&lt;&gt;"",IF(J829&gt;=INDEX(ฐาน!$A$4:$G$9,MATCH(I829,ฐาน!$A$4:$A$9,0),4),INDEX(ฐาน!$A$4:$G$9,MATCH(I829,ฐาน!$A$4:$A$9,0),7),INDEX(ฐาน!$A$4:$G$9,MATCH(I829,ฐาน!$A$4:$A$9,0),4)),"")</f>
        <v/>
      </c>
      <c r="P829" s="312">
        <f>IF(M829&lt;&gt;ฐาน!$M$45,IF(L829&lt;&gt;"",($L829*$N829/100),0),0)</f>
        <v>0</v>
      </c>
      <c r="Q829" s="311">
        <f>IF(M829&lt;&gt;ฐาน!$M$45,IF(L829&lt;&gt;"",ROUNDUP(($L829*$N829/100),-1),0),0)</f>
        <v>0</v>
      </c>
      <c r="R829" s="311">
        <f t="shared" si="24"/>
        <v>0</v>
      </c>
      <c r="S829" s="313">
        <f t="shared" si="25"/>
        <v>0</v>
      </c>
      <c r="T829" s="314">
        <f>IF(M829&lt;&gt;ฐาน!$M$45,IF(S829&lt;&gt;"",S829+R829,0),0)</f>
        <v>0</v>
      </c>
      <c r="U829" s="311">
        <f>IF(M829&lt;&gt;ฐาน!$M$45,IF(S829=0,J829+T829,O829),J829)</f>
        <v>0</v>
      </c>
      <c r="V829" s="98"/>
    </row>
    <row r="830" spans="1:22" x14ac:dyDescent="0.35">
      <c r="A830" s="93">
        <v>822</v>
      </c>
      <c r="B830" s="84"/>
      <c r="C830" s="85"/>
      <c r="D830" s="91"/>
      <c r="E830" s="89"/>
      <c r="F830" s="88"/>
      <c r="G830" s="91"/>
      <c r="H830" s="91"/>
      <c r="I830" s="88"/>
      <c r="J830" s="92"/>
      <c r="K830" s="212"/>
      <c r="L830" s="308" t="str">
        <f>IF(K830&lt;&gt;"",INDEX(ฐาน!$J$4:$M$44,MATCH(INT(K830),ฐาน!$J$4:$J$44,0),2),"")</f>
        <v/>
      </c>
      <c r="M830" s="309" t="str">
        <f>IF(L830&lt;&gt;"",INDEX(ฐาน!$J$4:$M$45,MATCH(L830,ฐาน!$K$4:$K$45,0),4),"")</f>
        <v/>
      </c>
      <c r="N830" s="310" t="str">
        <f>IF(I830&lt;&gt;"",INDEX(ฐาน!$A$4:$F$9,MATCH(I830,ฐาน!$A$4:$A$9,0),IF(J830&gt;=INDEX(ฐาน!$A$4:$F$9,MATCH(I830,ฐาน!$A$4:$A$9,0),3),6,5)),"")</f>
        <v/>
      </c>
      <c r="O830" s="311" t="str">
        <f>IF(I830&lt;&gt;"",IF(J830&gt;=INDEX(ฐาน!$A$4:$G$9,MATCH(I830,ฐาน!$A$4:$A$9,0),4),INDEX(ฐาน!$A$4:$G$9,MATCH(I830,ฐาน!$A$4:$A$9,0),7),INDEX(ฐาน!$A$4:$G$9,MATCH(I830,ฐาน!$A$4:$A$9,0),4)),"")</f>
        <v/>
      </c>
      <c r="P830" s="312">
        <f>IF(M830&lt;&gt;ฐาน!$M$45,IF(L830&lt;&gt;"",($L830*$N830/100),0),0)</f>
        <v>0</v>
      </c>
      <c r="Q830" s="311">
        <f>IF(M830&lt;&gt;ฐาน!$M$45,IF(L830&lt;&gt;"",ROUNDUP(($L830*$N830/100),-1),0),0)</f>
        <v>0</v>
      </c>
      <c r="R830" s="311">
        <f t="shared" si="24"/>
        <v>0</v>
      </c>
      <c r="S830" s="313">
        <f t="shared" si="25"/>
        <v>0</v>
      </c>
      <c r="T830" s="314">
        <f>IF(M830&lt;&gt;ฐาน!$M$45,IF(S830&lt;&gt;"",S830+R830,0),0)</f>
        <v>0</v>
      </c>
      <c r="U830" s="311">
        <f>IF(M830&lt;&gt;ฐาน!$M$45,IF(S830=0,J830+T830,O830),J830)</f>
        <v>0</v>
      </c>
      <c r="V830" s="98"/>
    </row>
    <row r="831" spans="1:22" x14ac:dyDescent="0.35">
      <c r="A831" s="93">
        <v>823</v>
      </c>
      <c r="B831" s="97"/>
      <c r="C831" s="85"/>
      <c r="D831" s="91"/>
      <c r="E831" s="89"/>
      <c r="F831" s="88"/>
      <c r="G831" s="91"/>
      <c r="H831" s="91"/>
      <c r="I831" s="88"/>
      <c r="J831" s="94"/>
      <c r="K831" s="212"/>
      <c r="L831" s="308" t="str">
        <f>IF(K831&lt;&gt;"",INDEX(ฐาน!$J$4:$M$44,MATCH(INT(K831),ฐาน!$J$4:$J$44,0),2),"")</f>
        <v/>
      </c>
      <c r="M831" s="309" t="str">
        <f>IF(L831&lt;&gt;"",INDEX(ฐาน!$J$4:$M$45,MATCH(L831,ฐาน!$K$4:$K$45,0),4),"")</f>
        <v/>
      </c>
      <c r="N831" s="310" t="str">
        <f>IF(I831&lt;&gt;"",INDEX(ฐาน!$A$4:$F$9,MATCH(I831,ฐาน!$A$4:$A$9,0),IF(J831&gt;=INDEX(ฐาน!$A$4:$F$9,MATCH(I831,ฐาน!$A$4:$A$9,0),3),6,5)),"")</f>
        <v/>
      </c>
      <c r="O831" s="311" t="str">
        <f>IF(I831&lt;&gt;"",IF(J831&gt;=INDEX(ฐาน!$A$4:$G$9,MATCH(I831,ฐาน!$A$4:$A$9,0),4),INDEX(ฐาน!$A$4:$G$9,MATCH(I831,ฐาน!$A$4:$A$9,0),7),INDEX(ฐาน!$A$4:$G$9,MATCH(I831,ฐาน!$A$4:$A$9,0),4)),"")</f>
        <v/>
      </c>
      <c r="P831" s="312">
        <f>IF(M831&lt;&gt;ฐาน!$M$45,IF(L831&lt;&gt;"",($L831*$N831/100),0),0)</f>
        <v>0</v>
      </c>
      <c r="Q831" s="311">
        <f>IF(M831&lt;&gt;ฐาน!$M$45,IF(L831&lt;&gt;"",ROUNDUP(($L831*$N831/100),-1),0),0)</f>
        <v>0</v>
      </c>
      <c r="R831" s="311">
        <f t="shared" si="24"/>
        <v>0</v>
      </c>
      <c r="S831" s="313">
        <f t="shared" si="25"/>
        <v>0</v>
      </c>
      <c r="T831" s="314">
        <f>IF(M831&lt;&gt;ฐาน!$M$45,IF(S831&lt;&gt;"",S831+R831,0),0)</f>
        <v>0</v>
      </c>
      <c r="U831" s="311">
        <f>IF(M831&lt;&gt;ฐาน!$M$45,IF(S831=0,J831+T831,O831),J831)</f>
        <v>0</v>
      </c>
      <c r="V831" s="98"/>
    </row>
    <row r="832" spans="1:22" x14ac:dyDescent="0.35">
      <c r="A832" s="93">
        <v>824</v>
      </c>
      <c r="B832" s="84"/>
      <c r="C832" s="96"/>
      <c r="D832" s="91"/>
      <c r="E832" s="89"/>
      <c r="F832" s="88"/>
      <c r="G832" s="91"/>
      <c r="H832" s="91"/>
      <c r="I832" s="88"/>
      <c r="J832" s="92"/>
      <c r="K832" s="212"/>
      <c r="L832" s="308" t="str">
        <f>IF(K832&lt;&gt;"",INDEX(ฐาน!$J$4:$M$44,MATCH(INT(K832),ฐาน!$J$4:$J$44,0),2),"")</f>
        <v/>
      </c>
      <c r="M832" s="309" t="str">
        <f>IF(L832&lt;&gt;"",INDEX(ฐาน!$J$4:$M$45,MATCH(L832,ฐาน!$K$4:$K$45,0),4),"")</f>
        <v/>
      </c>
      <c r="N832" s="310" t="str">
        <f>IF(I832&lt;&gt;"",INDEX(ฐาน!$A$4:$F$9,MATCH(I832,ฐาน!$A$4:$A$9,0),IF(J832&gt;=INDEX(ฐาน!$A$4:$F$9,MATCH(I832,ฐาน!$A$4:$A$9,0),3),6,5)),"")</f>
        <v/>
      </c>
      <c r="O832" s="311" t="str">
        <f>IF(I832&lt;&gt;"",IF(J832&gt;=INDEX(ฐาน!$A$4:$G$9,MATCH(I832,ฐาน!$A$4:$A$9,0),4),INDEX(ฐาน!$A$4:$G$9,MATCH(I832,ฐาน!$A$4:$A$9,0),7),INDEX(ฐาน!$A$4:$G$9,MATCH(I832,ฐาน!$A$4:$A$9,0),4)),"")</f>
        <v/>
      </c>
      <c r="P832" s="312">
        <f>IF(M832&lt;&gt;ฐาน!$M$45,IF(L832&lt;&gt;"",($L832*$N832/100),0),0)</f>
        <v>0</v>
      </c>
      <c r="Q832" s="311">
        <f>IF(M832&lt;&gt;ฐาน!$M$45,IF(L832&lt;&gt;"",ROUNDUP(($L832*$N832/100),-1),0),0)</f>
        <v>0</v>
      </c>
      <c r="R832" s="311">
        <f t="shared" si="24"/>
        <v>0</v>
      </c>
      <c r="S832" s="313">
        <f t="shared" si="25"/>
        <v>0</v>
      </c>
      <c r="T832" s="314">
        <f>IF(M832&lt;&gt;ฐาน!$M$45,IF(S832&lt;&gt;"",S832+R832,0),0)</f>
        <v>0</v>
      </c>
      <c r="U832" s="311">
        <f>IF(M832&lt;&gt;ฐาน!$M$45,IF(S832=0,J832+T832,O832),J832)</f>
        <v>0</v>
      </c>
      <c r="V832" s="98"/>
    </row>
    <row r="833" spans="1:22" x14ac:dyDescent="0.35">
      <c r="A833" s="93">
        <v>825</v>
      </c>
      <c r="B833" s="84"/>
      <c r="C833" s="85"/>
      <c r="D833" s="91"/>
      <c r="E833" s="89"/>
      <c r="F833" s="88"/>
      <c r="G833" s="91"/>
      <c r="H833" s="91"/>
      <c r="I833" s="88"/>
      <c r="J833" s="94"/>
      <c r="K833" s="212"/>
      <c r="L833" s="308" t="str">
        <f>IF(K833&lt;&gt;"",INDEX(ฐาน!$J$4:$M$44,MATCH(INT(K833),ฐาน!$J$4:$J$44,0),2),"")</f>
        <v/>
      </c>
      <c r="M833" s="309" t="str">
        <f>IF(L833&lt;&gt;"",INDEX(ฐาน!$J$4:$M$45,MATCH(L833,ฐาน!$K$4:$K$45,0),4),"")</f>
        <v/>
      </c>
      <c r="N833" s="310" t="str">
        <f>IF(I833&lt;&gt;"",INDEX(ฐาน!$A$4:$F$9,MATCH(I833,ฐาน!$A$4:$A$9,0),IF(J833&gt;=INDEX(ฐาน!$A$4:$F$9,MATCH(I833,ฐาน!$A$4:$A$9,0),3),6,5)),"")</f>
        <v/>
      </c>
      <c r="O833" s="311" t="str">
        <f>IF(I833&lt;&gt;"",IF(J833&gt;=INDEX(ฐาน!$A$4:$G$9,MATCH(I833,ฐาน!$A$4:$A$9,0),4),INDEX(ฐาน!$A$4:$G$9,MATCH(I833,ฐาน!$A$4:$A$9,0),7),INDEX(ฐาน!$A$4:$G$9,MATCH(I833,ฐาน!$A$4:$A$9,0),4)),"")</f>
        <v/>
      </c>
      <c r="P833" s="312">
        <f>IF(M833&lt;&gt;ฐาน!$M$45,IF(L833&lt;&gt;"",($L833*$N833/100),0),0)</f>
        <v>0</v>
      </c>
      <c r="Q833" s="311">
        <f>IF(M833&lt;&gt;ฐาน!$M$45,IF(L833&lt;&gt;"",ROUNDUP(($L833*$N833/100),-1),0),0)</f>
        <v>0</v>
      </c>
      <c r="R833" s="311">
        <f t="shared" si="24"/>
        <v>0</v>
      </c>
      <c r="S833" s="313">
        <f t="shared" si="25"/>
        <v>0</v>
      </c>
      <c r="T833" s="314">
        <f>IF(M833&lt;&gt;ฐาน!$M$45,IF(S833&lt;&gt;"",S833+R833,0),0)</f>
        <v>0</v>
      </c>
      <c r="U833" s="311">
        <f>IF(M833&lt;&gt;ฐาน!$M$45,IF(S833=0,J833+T833,O833),J833)</f>
        <v>0</v>
      </c>
      <c r="V833" s="98"/>
    </row>
    <row r="834" spans="1:22" x14ac:dyDescent="0.35">
      <c r="A834" s="93">
        <v>826</v>
      </c>
      <c r="B834" s="84"/>
      <c r="C834" s="85"/>
      <c r="D834" s="91"/>
      <c r="E834" s="89"/>
      <c r="F834" s="88"/>
      <c r="G834" s="91"/>
      <c r="H834" s="91"/>
      <c r="I834" s="88"/>
      <c r="J834" s="92"/>
      <c r="K834" s="212"/>
      <c r="L834" s="308" t="str">
        <f>IF(K834&lt;&gt;"",INDEX(ฐาน!$J$4:$M$44,MATCH(INT(K834),ฐาน!$J$4:$J$44,0),2),"")</f>
        <v/>
      </c>
      <c r="M834" s="309" t="str">
        <f>IF(L834&lt;&gt;"",INDEX(ฐาน!$J$4:$M$45,MATCH(L834,ฐาน!$K$4:$K$45,0),4),"")</f>
        <v/>
      </c>
      <c r="N834" s="310" t="str">
        <f>IF(I834&lt;&gt;"",INDEX(ฐาน!$A$4:$F$9,MATCH(I834,ฐาน!$A$4:$A$9,0),IF(J834&gt;=INDEX(ฐาน!$A$4:$F$9,MATCH(I834,ฐาน!$A$4:$A$9,0),3),6,5)),"")</f>
        <v/>
      </c>
      <c r="O834" s="311" t="str">
        <f>IF(I834&lt;&gt;"",IF(J834&gt;=INDEX(ฐาน!$A$4:$G$9,MATCH(I834,ฐาน!$A$4:$A$9,0),4),INDEX(ฐาน!$A$4:$G$9,MATCH(I834,ฐาน!$A$4:$A$9,0),7),INDEX(ฐาน!$A$4:$G$9,MATCH(I834,ฐาน!$A$4:$A$9,0),4)),"")</f>
        <v/>
      </c>
      <c r="P834" s="312">
        <f>IF(M834&lt;&gt;ฐาน!$M$45,IF(L834&lt;&gt;"",($L834*$N834/100),0),0)</f>
        <v>0</v>
      </c>
      <c r="Q834" s="311">
        <f>IF(M834&lt;&gt;ฐาน!$M$45,IF(L834&lt;&gt;"",ROUNDUP(($L834*$N834/100),-1),0),0)</f>
        <v>0</v>
      </c>
      <c r="R834" s="311">
        <f t="shared" si="24"/>
        <v>0</v>
      </c>
      <c r="S834" s="313">
        <f t="shared" si="25"/>
        <v>0</v>
      </c>
      <c r="T834" s="314">
        <f>IF(M834&lt;&gt;ฐาน!$M$45,IF(S834&lt;&gt;"",S834+R834,0),0)</f>
        <v>0</v>
      </c>
      <c r="U834" s="311">
        <f>IF(M834&lt;&gt;ฐาน!$M$45,IF(S834=0,J834+T834,O834),J834)</f>
        <v>0</v>
      </c>
      <c r="V834" s="98"/>
    </row>
    <row r="835" spans="1:22" x14ac:dyDescent="0.35">
      <c r="A835" s="93">
        <v>827</v>
      </c>
      <c r="B835" s="84"/>
      <c r="C835" s="85"/>
      <c r="D835" s="91"/>
      <c r="E835" s="89"/>
      <c r="F835" s="88"/>
      <c r="G835" s="91"/>
      <c r="H835" s="91"/>
      <c r="I835" s="88"/>
      <c r="J835" s="92"/>
      <c r="K835" s="212"/>
      <c r="L835" s="308" t="str">
        <f>IF(K835&lt;&gt;"",INDEX(ฐาน!$J$4:$M$44,MATCH(INT(K835),ฐาน!$J$4:$J$44,0),2),"")</f>
        <v/>
      </c>
      <c r="M835" s="309" t="str">
        <f>IF(L835&lt;&gt;"",INDEX(ฐาน!$J$4:$M$45,MATCH(L835,ฐาน!$K$4:$K$45,0),4),"")</f>
        <v/>
      </c>
      <c r="N835" s="310" t="str">
        <f>IF(I835&lt;&gt;"",INDEX(ฐาน!$A$4:$F$9,MATCH(I835,ฐาน!$A$4:$A$9,0),IF(J835&gt;=INDEX(ฐาน!$A$4:$F$9,MATCH(I835,ฐาน!$A$4:$A$9,0),3),6,5)),"")</f>
        <v/>
      </c>
      <c r="O835" s="311" t="str">
        <f>IF(I835&lt;&gt;"",IF(J835&gt;=INDEX(ฐาน!$A$4:$G$9,MATCH(I835,ฐาน!$A$4:$A$9,0),4),INDEX(ฐาน!$A$4:$G$9,MATCH(I835,ฐาน!$A$4:$A$9,0),7),INDEX(ฐาน!$A$4:$G$9,MATCH(I835,ฐาน!$A$4:$A$9,0),4)),"")</f>
        <v/>
      </c>
      <c r="P835" s="312">
        <f>IF(M835&lt;&gt;ฐาน!$M$45,IF(L835&lt;&gt;"",($L835*$N835/100),0),0)</f>
        <v>0</v>
      </c>
      <c r="Q835" s="311">
        <f>IF(M835&lt;&gt;ฐาน!$M$45,IF(L835&lt;&gt;"",ROUNDUP(($L835*$N835/100),-1),0),0)</f>
        <v>0</v>
      </c>
      <c r="R835" s="311">
        <f t="shared" si="24"/>
        <v>0</v>
      </c>
      <c r="S835" s="313">
        <f t="shared" si="25"/>
        <v>0</v>
      </c>
      <c r="T835" s="314">
        <f>IF(M835&lt;&gt;ฐาน!$M$45,IF(S835&lt;&gt;"",S835+R835,0),0)</f>
        <v>0</v>
      </c>
      <c r="U835" s="311">
        <f>IF(M835&lt;&gt;ฐาน!$M$45,IF(S835=0,J835+T835,O835),J835)</f>
        <v>0</v>
      </c>
      <c r="V835" s="98"/>
    </row>
    <row r="836" spans="1:22" x14ac:dyDescent="0.35">
      <c r="A836" s="93">
        <v>828</v>
      </c>
      <c r="B836" s="84"/>
      <c r="C836" s="85"/>
      <c r="D836" s="91"/>
      <c r="E836" s="89"/>
      <c r="F836" s="88"/>
      <c r="G836" s="91"/>
      <c r="H836" s="91"/>
      <c r="I836" s="88"/>
      <c r="J836" s="94"/>
      <c r="K836" s="212"/>
      <c r="L836" s="308" t="str">
        <f>IF(K836&lt;&gt;"",INDEX(ฐาน!$J$4:$M$44,MATCH(INT(K836),ฐาน!$J$4:$J$44,0),2),"")</f>
        <v/>
      </c>
      <c r="M836" s="309" t="str">
        <f>IF(L836&lt;&gt;"",INDEX(ฐาน!$J$4:$M$45,MATCH(L836,ฐาน!$K$4:$K$45,0),4),"")</f>
        <v/>
      </c>
      <c r="N836" s="310" t="str">
        <f>IF(I836&lt;&gt;"",INDEX(ฐาน!$A$4:$F$9,MATCH(I836,ฐาน!$A$4:$A$9,0),IF(J836&gt;=INDEX(ฐาน!$A$4:$F$9,MATCH(I836,ฐาน!$A$4:$A$9,0),3),6,5)),"")</f>
        <v/>
      </c>
      <c r="O836" s="311" t="str">
        <f>IF(I836&lt;&gt;"",IF(J836&gt;=INDEX(ฐาน!$A$4:$G$9,MATCH(I836,ฐาน!$A$4:$A$9,0),4),INDEX(ฐาน!$A$4:$G$9,MATCH(I836,ฐาน!$A$4:$A$9,0),7),INDEX(ฐาน!$A$4:$G$9,MATCH(I836,ฐาน!$A$4:$A$9,0),4)),"")</f>
        <v/>
      </c>
      <c r="P836" s="312">
        <f>IF(M836&lt;&gt;ฐาน!$M$45,IF(L836&lt;&gt;"",($L836*$N836/100),0),0)</f>
        <v>0</v>
      </c>
      <c r="Q836" s="311">
        <f>IF(M836&lt;&gt;ฐาน!$M$45,IF(L836&lt;&gt;"",ROUNDUP(($L836*$N836/100),-1),0),0)</f>
        <v>0</v>
      </c>
      <c r="R836" s="311">
        <f t="shared" si="24"/>
        <v>0</v>
      </c>
      <c r="S836" s="313">
        <f t="shared" si="25"/>
        <v>0</v>
      </c>
      <c r="T836" s="314">
        <f>IF(M836&lt;&gt;ฐาน!$M$45,IF(S836&lt;&gt;"",S836+R836,0),0)</f>
        <v>0</v>
      </c>
      <c r="U836" s="311">
        <f>IF(M836&lt;&gt;ฐาน!$M$45,IF(S836=0,J836+T836,O836),J836)</f>
        <v>0</v>
      </c>
      <c r="V836" s="98"/>
    </row>
    <row r="837" spans="1:22" x14ac:dyDescent="0.35">
      <c r="A837" s="93">
        <v>829</v>
      </c>
      <c r="B837" s="84"/>
      <c r="C837" s="85"/>
      <c r="D837" s="91"/>
      <c r="E837" s="89"/>
      <c r="F837" s="88"/>
      <c r="G837" s="91"/>
      <c r="H837" s="91"/>
      <c r="I837" s="88"/>
      <c r="J837" s="94"/>
      <c r="K837" s="212"/>
      <c r="L837" s="308" t="str">
        <f>IF(K837&lt;&gt;"",INDEX(ฐาน!$J$4:$M$44,MATCH(INT(K837),ฐาน!$J$4:$J$44,0),2),"")</f>
        <v/>
      </c>
      <c r="M837" s="309" t="str">
        <f>IF(L837&lt;&gt;"",INDEX(ฐาน!$J$4:$M$45,MATCH(L837,ฐาน!$K$4:$K$45,0),4),"")</f>
        <v/>
      </c>
      <c r="N837" s="310" t="str">
        <f>IF(I837&lt;&gt;"",INDEX(ฐาน!$A$4:$F$9,MATCH(I837,ฐาน!$A$4:$A$9,0),IF(J837&gt;=INDEX(ฐาน!$A$4:$F$9,MATCH(I837,ฐาน!$A$4:$A$9,0),3),6,5)),"")</f>
        <v/>
      </c>
      <c r="O837" s="311" t="str">
        <f>IF(I837&lt;&gt;"",IF(J837&gt;=INDEX(ฐาน!$A$4:$G$9,MATCH(I837,ฐาน!$A$4:$A$9,0),4),INDEX(ฐาน!$A$4:$G$9,MATCH(I837,ฐาน!$A$4:$A$9,0),7),INDEX(ฐาน!$A$4:$G$9,MATCH(I837,ฐาน!$A$4:$A$9,0),4)),"")</f>
        <v/>
      </c>
      <c r="P837" s="312">
        <f>IF(M837&lt;&gt;ฐาน!$M$45,IF(L837&lt;&gt;"",($L837*$N837/100),0),0)</f>
        <v>0</v>
      </c>
      <c r="Q837" s="311">
        <f>IF(M837&lt;&gt;ฐาน!$M$45,IF(L837&lt;&gt;"",ROUNDUP(($L837*$N837/100),-1),0),0)</f>
        <v>0</v>
      </c>
      <c r="R837" s="311">
        <f t="shared" si="24"/>
        <v>0</v>
      </c>
      <c r="S837" s="313">
        <f t="shared" si="25"/>
        <v>0</v>
      </c>
      <c r="T837" s="314">
        <f>IF(M837&lt;&gt;ฐาน!$M$45,IF(S837&lt;&gt;"",S837+R837,0),0)</f>
        <v>0</v>
      </c>
      <c r="U837" s="311">
        <f>IF(M837&lt;&gt;ฐาน!$M$45,IF(S837=0,J837+T837,O837),J837)</f>
        <v>0</v>
      </c>
      <c r="V837" s="98"/>
    </row>
    <row r="838" spans="1:22" x14ac:dyDescent="0.35">
      <c r="A838" s="93">
        <v>830</v>
      </c>
      <c r="B838" s="84"/>
      <c r="C838" s="85"/>
      <c r="D838" s="91"/>
      <c r="E838" s="89"/>
      <c r="F838" s="88"/>
      <c r="G838" s="91"/>
      <c r="H838" s="91"/>
      <c r="I838" s="88"/>
      <c r="J838" s="94"/>
      <c r="K838" s="212"/>
      <c r="L838" s="308" t="str">
        <f>IF(K838&lt;&gt;"",INDEX(ฐาน!$J$4:$M$44,MATCH(INT(K838),ฐาน!$J$4:$J$44,0),2),"")</f>
        <v/>
      </c>
      <c r="M838" s="309" t="str">
        <f>IF(L838&lt;&gt;"",INDEX(ฐาน!$J$4:$M$45,MATCH(L838,ฐาน!$K$4:$K$45,0),4),"")</f>
        <v/>
      </c>
      <c r="N838" s="310" t="str">
        <f>IF(I838&lt;&gt;"",INDEX(ฐาน!$A$4:$F$9,MATCH(I838,ฐาน!$A$4:$A$9,0),IF(J838&gt;=INDEX(ฐาน!$A$4:$F$9,MATCH(I838,ฐาน!$A$4:$A$9,0),3),6,5)),"")</f>
        <v/>
      </c>
      <c r="O838" s="311" t="str">
        <f>IF(I838&lt;&gt;"",IF(J838&gt;=INDEX(ฐาน!$A$4:$G$9,MATCH(I838,ฐาน!$A$4:$A$9,0),4),INDEX(ฐาน!$A$4:$G$9,MATCH(I838,ฐาน!$A$4:$A$9,0),7),INDEX(ฐาน!$A$4:$G$9,MATCH(I838,ฐาน!$A$4:$A$9,0),4)),"")</f>
        <v/>
      </c>
      <c r="P838" s="312">
        <f>IF(M838&lt;&gt;ฐาน!$M$45,IF(L838&lt;&gt;"",($L838*$N838/100),0),0)</f>
        <v>0</v>
      </c>
      <c r="Q838" s="311">
        <f>IF(M838&lt;&gt;ฐาน!$M$45,IF(L838&lt;&gt;"",ROUNDUP(($L838*$N838/100),-1),0),0)</f>
        <v>0</v>
      </c>
      <c r="R838" s="311">
        <f t="shared" si="24"/>
        <v>0</v>
      </c>
      <c r="S838" s="313">
        <f t="shared" si="25"/>
        <v>0</v>
      </c>
      <c r="T838" s="314">
        <f>IF(M838&lt;&gt;ฐาน!$M$45,IF(S838&lt;&gt;"",S838+R838,0),0)</f>
        <v>0</v>
      </c>
      <c r="U838" s="311">
        <f>IF(M838&lt;&gt;ฐาน!$M$45,IF(S838=0,J838+T838,O838),J838)</f>
        <v>0</v>
      </c>
      <c r="V838" s="98"/>
    </row>
    <row r="839" spans="1:22" x14ac:dyDescent="0.35">
      <c r="A839" s="93">
        <v>831</v>
      </c>
      <c r="B839" s="84"/>
      <c r="C839" s="85"/>
      <c r="D839" s="91"/>
      <c r="E839" s="89"/>
      <c r="F839" s="88"/>
      <c r="G839" s="91"/>
      <c r="H839" s="91"/>
      <c r="I839" s="88"/>
      <c r="J839" s="92"/>
      <c r="K839" s="212"/>
      <c r="L839" s="308" t="str">
        <f>IF(K839&lt;&gt;"",INDEX(ฐาน!$J$4:$M$44,MATCH(INT(K839),ฐาน!$J$4:$J$44,0),2),"")</f>
        <v/>
      </c>
      <c r="M839" s="309" t="str">
        <f>IF(L839&lt;&gt;"",INDEX(ฐาน!$J$4:$M$45,MATCH(L839,ฐาน!$K$4:$K$45,0),4),"")</f>
        <v/>
      </c>
      <c r="N839" s="310" t="str">
        <f>IF(I839&lt;&gt;"",INDEX(ฐาน!$A$4:$F$9,MATCH(I839,ฐาน!$A$4:$A$9,0),IF(J839&gt;=INDEX(ฐาน!$A$4:$F$9,MATCH(I839,ฐาน!$A$4:$A$9,0),3),6,5)),"")</f>
        <v/>
      </c>
      <c r="O839" s="311" t="str">
        <f>IF(I839&lt;&gt;"",IF(J839&gt;=INDEX(ฐาน!$A$4:$G$9,MATCH(I839,ฐาน!$A$4:$A$9,0),4),INDEX(ฐาน!$A$4:$G$9,MATCH(I839,ฐาน!$A$4:$A$9,0),7),INDEX(ฐาน!$A$4:$G$9,MATCH(I839,ฐาน!$A$4:$A$9,0),4)),"")</f>
        <v/>
      </c>
      <c r="P839" s="312">
        <f>IF(M839&lt;&gt;ฐาน!$M$45,IF(L839&lt;&gt;"",($L839*$N839/100),0),0)</f>
        <v>0</v>
      </c>
      <c r="Q839" s="311">
        <f>IF(M839&lt;&gt;ฐาน!$M$45,IF(L839&lt;&gt;"",ROUNDUP(($L839*$N839/100),-1),0),0)</f>
        <v>0</v>
      </c>
      <c r="R839" s="311">
        <f t="shared" si="24"/>
        <v>0</v>
      </c>
      <c r="S839" s="313">
        <f t="shared" si="25"/>
        <v>0</v>
      </c>
      <c r="T839" s="314">
        <f>IF(M839&lt;&gt;ฐาน!$M$45,IF(S839&lt;&gt;"",S839+R839,0),0)</f>
        <v>0</v>
      </c>
      <c r="U839" s="311">
        <f>IF(M839&lt;&gt;ฐาน!$M$45,IF(S839=0,J839+T839,O839),J839)</f>
        <v>0</v>
      </c>
      <c r="V839" s="98"/>
    </row>
    <row r="840" spans="1:22" x14ac:dyDescent="0.35">
      <c r="A840" s="93">
        <v>832</v>
      </c>
      <c r="B840" s="84"/>
      <c r="C840" s="85"/>
      <c r="D840" s="91"/>
      <c r="E840" s="89"/>
      <c r="F840" s="88"/>
      <c r="G840" s="91"/>
      <c r="H840" s="91"/>
      <c r="I840" s="88"/>
      <c r="J840" s="92"/>
      <c r="K840" s="212"/>
      <c r="L840" s="308" t="str">
        <f>IF(K840&lt;&gt;"",INDEX(ฐาน!$J$4:$M$44,MATCH(INT(K840),ฐาน!$J$4:$J$44,0),2),"")</f>
        <v/>
      </c>
      <c r="M840" s="309" t="str">
        <f>IF(L840&lt;&gt;"",INDEX(ฐาน!$J$4:$M$45,MATCH(L840,ฐาน!$K$4:$K$45,0),4),"")</f>
        <v/>
      </c>
      <c r="N840" s="310" t="str">
        <f>IF(I840&lt;&gt;"",INDEX(ฐาน!$A$4:$F$9,MATCH(I840,ฐาน!$A$4:$A$9,0),IF(J840&gt;=INDEX(ฐาน!$A$4:$F$9,MATCH(I840,ฐาน!$A$4:$A$9,0),3),6,5)),"")</f>
        <v/>
      </c>
      <c r="O840" s="311" t="str">
        <f>IF(I840&lt;&gt;"",IF(J840&gt;=INDEX(ฐาน!$A$4:$G$9,MATCH(I840,ฐาน!$A$4:$A$9,0),4),INDEX(ฐาน!$A$4:$G$9,MATCH(I840,ฐาน!$A$4:$A$9,0),7),INDEX(ฐาน!$A$4:$G$9,MATCH(I840,ฐาน!$A$4:$A$9,0),4)),"")</f>
        <v/>
      </c>
      <c r="P840" s="312">
        <f>IF(M840&lt;&gt;ฐาน!$M$45,IF(L840&lt;&gt;"",($L840*$N840/100),0),0)</f>
        <v>0</v>
      </c>
      <c r="Q840" s="311">
        <f>IF(M840&lt;&gt;ฐาน!$M$45,IF(L840&lt;&gt;"",ROUNDUP(($L840*$N840/100),-1),0),0)</f>
        <v>0</v>
      </c>
      <c r="R840" s="311">
        <f t="shared" si="24"/>
        <v>0</v>
      </c>
      <c r="S840" s="313">
        <f t="shared" si="25"/>
        <v>0</v>
      </c>
      <c r="T840" s="314">
        <f>IF(M840&lt;&gt;ฐาน!$M$45,IF(S840&lt;&gt;"",S840+R840,0),0)</f>
        <v>0</v>
      </c>
      <c r="U840" s="311">
        <f>IF(M840&lt;&gt;ฐาน!$M$45,IF(S840=0,J840+T840,O840),J840)</f>
        <v>0</v>
      </c>
      <c r="V840" s="98"/>
    </row>
    <row r="841" spans="1:22" x14ac:dyDescent="0.35">
      <c r="A841" s="93">
        <v>833</v>
      </c>
      <c r="B841" s="84"/>
      <c r="C841" s="86"/>
      <c r="D841" s="91"/>
      <c r="E841" s="89"/>
      <c r="F841" s="88"/>
      <c r="G841" s="91"/>
      <c r="H841" s="91"/>
      <c r="I841" s="88"/>
      <c r="J841" s="92"/>
      <c r="K841" s="212"/>
      <c r="L841" s="308" t="str">
        <f>IF(K841&lt;&gt;"",INDEX(ฐาน!$J$4:$M$44,MATCH(INT(K841),ฐาน!$J$4:$J$44,0),2),"")</f>
        <v/>
      </c>
      <c r="M841" s="309" t="str">
        <f>IF(L841&lt;&gt;"",INDEX(ฐาน!$J$4:$M$45,MATCH(L841,ฐาน!$K$4:$K$45,0),4),"")</f>
        <v/>
      </c>
      <c r="N841" s="310" t="str">
        <f>IF(I841&lt;&gt;"",INDEX(ฐาน!$A$4:$F$9,MATCH(I841,ฐาน!$A$4:$A$9,0),IF(J841&gt;=INDEX(ฐาน!$A$4:$F$9,MATCH(I841,ฐาน!$A$4:$A$9,0),3),6,5)),"")</f>
        <v/>
      </c>
      <c r="O841" s="311" t="str">
        <f>IF(I841&lt;&gt;"",IF(J841&gt;=INDEX(ฐาน!$A$4:$G$9,MATCH(I841,ฐาน!$A$4:$A$9,0),4),INDEX(ฐาน!$A$4:$G$9,MATCH(I841,ฐาน!$A$4:$A$9,0),7),INDEX(ฐาน!$A$4:$G$9,MATCH(I841,ฐาน!$A$4:$A$9,0),4)),"")</f>
        <v/>
      </c>
      <c r="P841" s="312">
        <f>IF(M841&lt;&gt;ฐาน!$M$45,IF(L841&lt;&gt;"",($L841*$N841/100),0),0)</f>
        <v>0</v>
      </c>
      <c r="Q841" s="311">
        <f>IF(M841&lt;&gt;ฐาน!$M$45,IF(L841&lt;&gt;"",ROUNDUP(($L841*$N841/100),-1),0),0)</f>
        <v>0</v>
      </c>
      <c r="R841" s="311">
        <f t="shared" si="24"/>
        <v>0</v>
      </c>
      <c r="S841" s="313">
        <f t="shared" si="25"/>
        <v>0</v>
      </c>
      <c r="T841" s="314">
        <f>IF(M841&lt;&gt;ฐาน!$M$45,IF(S841&lt;&gt;"",S841+R841,0),0)</f>
        <v>0</v>
      </c>
      <c r="U841" s="311">
        <f>IF(M841&lt;&gt;ฐาน!$M$45,IF(S841=0,J841+T841,O841),J841)</f>
        <v>0</v>
      </c>
      <c r="V841" s="98"/>
    </row>
    <row r="842" spans="1:22" x14ac:dyDescent="0.35">
      <c r="A842" s="93">
        <v>834</v>
      </c>
      <c r="B842" s="97"/>
      <c r="C842" s="96"/>
      <c r="D842" s="91"/>
      <c r="E842" s="89"/>
      <c r="F842" s="88"/>
      <c r="G842" s="91"/>
      <c r="H842" s="91"/>
      <c r="I842" s="88"/>
      <c r="J842" s="92"/>
      <c r="K842" s="212"/>
      <c r="L842" s="308" t="str">
        <f>IF(K842&lt;&gt;"",INDEX(ฐาน!$J$4:$M$44,MATCH(INT(K842),ฐาน!$J$4:$J$44,0),2),"")</f>
        <v/>
      </c>
      <c r="M842" s="309" t="str">
        <f>IF(L842&lt;&gt;"",INDEX(ฐาน!$J$4:$M$45,MATCH(L842,ฐาน!$K$4:$K$45,0),4),"")</f>
        <v/>
      </c>
      <c r="N842" s="310" t="str">
        <f>IF(I842&lt;&gt;"",INDEX(ฐาน!$A$4:$F$9,MATCH(I842,ฐาน!$A$4:$A$9,0),IF(J842&gt;=INDEX(ฐาน!$A$4:$F$9,MATCH(I842,ฐาน!$A$4:$A$9,0),3),6,5)),"")</f>
        <v/>
      </c>
      <c r="O842" s="311" t="str">
        <f>IF(I842&lt;&gt;"",IF(J842&gt;=INDEX(ฐาน!$A$4:$G$9,MATCH(I842,ฐาน!$A$4:$A$9,0),4),INDEX(ฐาน!$A$4:$G$9,MATCH(I842,ฐาน!$A$4:$A$9,0),7),INDEX(ฐาน!$A$4:$G$9,MATCH(I842,ฐาน!$A$4:$A$9,0),4)),"")</f>
        <v/>
      </c>
      <c r="P842" s="312">
        <f>IF(M842&lt;&gt;ฐาน!$M$45,IF(L842&lt;&gt;"",($L842*$N842/100),0),0)</f>
        <v>0</v>
      </c>
      <c r="Q842" s="311">
        <f>IF(M842&lt;&gt;ฐาน!$M$45,IF(L842&lt;&gt;"",ROUNDUP(($L842*$N842/100),-1),0),0)</f>
        <v>0</v>
      </c>
      <c r="R842" s="311">
        <f t="shared" ref="R842:R905" si="26">IF(Q842&lt;&gt;"",IF($J842+$P842&lt;=$O842,$Q842,$O842-$J842),"")</f>
        <v>0</v>
      </c>
      <c r="S842" s="313">
        <f t="shared" ref="S842:S905" si="27">IF(Q842&lt;&gt;R842,P842-R842,0)</f>
        <v>0</v>
      </c>
      <c r="T842" s="314">
        <f>IF(M842&lt;&gt;ฐาน!$M$45,IF(S842&lt;&gt;"",S842+R842,0),0)</f>
        <v>0</v>
      </c>
      <c r="U842" s="311">
        <f>IF(M842&lt;&gt;ฐาน!$M$45,IF(S842=0,J842+T842,O842),J842)</f>
        <v>0</v>
      </c>
      <c r="V842" s="98"/>
    </row>
    <row r="843" spans="1:22" x14ac:dyDescent="0.35">
      <c r="A843" s="93">
        <v>835</v>
      </c>
      <c r="B843" s="84"/>
      <c r="C843" s="85"/>
      <c r="D843" s="91"/>
      <c r="E843" s="89"/>
      <c r="F843" s="88"/>
      <c r="G843" s="91"/>
      <c r="H843" s="91"/>
      <c r="I843" s="88"/>
      <c r="J843" s="92"/>
      <c r="K843" s="212"/>
      <c r="L843" s="308" t="str">
        <f>IF(K843&lt;&gt;"",INDEX(ฐาน!$J$4:$M$44,MATCH(INT(K843),ฐาน!$J$4:$J$44,0),2),"")</f>
        <v/>
      </c>
      <c r="M843" s="309" t="str">
        <f>IF(L843&lt;&gt;"",INDEX(ฐาน!$J$4:$M$45,MATCH(L843,ฐาน!$K$4:$K$45,0),4),"")</f>
        <v/>
      </c>
      <c r="N843" s="310" t="str">
        <f>IF(I843&lt;&gt;"",INDEX(ฐาน!$A$4:$F$9,MATCH(I843,ฐาน!$A$4:$A$9,0),IF(J843&gt;=INDEX(ฐาน!$A$4:$F$9,MATCH(I843,ฐาน!$A$4:$A$9,0),3),6,5)),"")</f>
        <v/>
      </c>
      <c r="O843" s="311" t="str">
        <f>IF(I843&lt;&gt;"",IF(J843&gt;=INDEX(ฐาน!$A$4:$G$9,MATCH(I843,ฐาน!$A$4:$A$9,0),4),INDEX(ฐาน!$A$4:$G$9,MATCH(I843,ฐาน!$A$4:$A$9,0),7),INDEX(ฐาน!$A$4:$G$9,MATCH(I843,ฐาน!$A$4:$A$9,0),4)),"")</f>
        <v/>
      </c>
      <c r="P843" s="312">
        <f>IF(M843&lt;&gt;ฐาน!$M$45,IF(L843&lt;&gt;"",($L843*$N843/100),0),0)</f>
        <v>0</v>
      </c>
      <c r="Q843" s="311">
        <f>IF(M843&lt;&gt;ฐาน!$M$45,IF(L843&lt;&gt;"",ROUNDUP(($L843*$N843/100),-1),0),0)</f>
        <v>0</v>
      </c>
      <c r="R843" s="311">
        <f t="shared" si="26"/>
        <v>0</v>
      </c>
      <c r="S843" s="313">
        <f t="shared" si="27"/>
        <v>0</v>
      </c>
      <c r="T843" s="314">
        <f>IF(M843&lt;&gt;ฐาน!$M$45,IF(S843&lt;&gt;"",S843+R843,0),0)</f>
        <v>0</v>
      </c>
      <c r="U843" s="311">
        <f>IF(M843&lt;&gt;ฐาน!$M$45,IF(S843=0,J843+T843,O843),J843)</f>
        <v>0</v>
      </c>
      <c r="V843" s="98"/>
    </row>
    <row r="844" spans="1:22" x14ac:dyDescent="0.35">
      <c r="A844" s="93">
        <v>836</v>
      </c>
      <c r="B844" s="84"/>
      <c r="C844" s="85"/>
      <c r="D844" s="91"/>
      <c r="E844" s="89"/>
      <c r="F844" s="88"/>
      <c r="G844" s="91"/>
      <c r="H844" s="91"/>
      <c r="I844" s="88"/>
      <c r="J844" s="92"/>
      <c r="K844" s="212"/>
      <c r="L844" s="308" t="str">
        <f>IF(K844&lt;&gt;"",INDEX(ฐาน!$J$4:$M$44,MATCH(INT(K844),ฐาน!$J$4:$J$44,0),2),"")</f>
        <v/>
      </c>
      <c r="M844" s="309" t="str">
        <f>IF(L844&lt;&gt;"",INDEX(ฐาน!$J$4:$M$45,MATCH(L844,ฐาน!$K$4:$K$45,0),4),"")</f>
        <v/>
      </c>
      <c r="N844" s="310" t="str">
        <f>IF(I844&lt;&gt;"",INDEX(ฐาน!$A$4:$F$9,MATCH(I844,ฐาน!$A$4:$A$9,0),IF(J844&gt;=INDEX(ฐาน!$A$4:$F$9,MATCH(I844,ฐาน!$A$4:$A$9,0),3),6,5)),"")</f>
        <v/>
      </c>
      <c r="O844" s="311" t="str">
        <f>IF(I844&lt;&gt;"",IF(J844&gt;=INDEX(ฐาน!$A$4:$G$9,MATCH(I844,ฐาน!$A$4:$A$9,0),4),INDEX(ฐาน!$A$4:$G$9,MATCH(I844,ฐาน!$A$4:$A$9,0),7),INDEX(ฐาน!$A$4:$G$9,MATCH(I844,ฐาน!$A$4:$A$9,0),4)),"")</f>
        <v/>
      </c>
      <c r="P844" s="312">
        <f>IF(M844&lt;&gt;ฐาน!$M$45,IF(L844&lt;&gt;"",($L844*$N844/100),0),0)</f>
        <v>0</v>
      </c>
      <c r="Q844" s="311">
        <f>IF(M844&lt;&gt;ฐาน!$M$45,IF(L844&lt;&gt;"",ROUNDUP(($L844*$N844/100),-1),0),0)</f>
        <v>0</v>
      </c>
      <c r="R844" s="311">
        <f t="shared" si="26"/>
        <v>0</v>
      </c>
      <c r="S844" s="313">
        <f t="shared" si="27"/>
        <v>0</v>
      </c>
      <c r="T844" s="314">
        <f>IF(M844&lt;&gt;ฐาน!$M$45,IF(S844&lt;&gt;"",S844+R844,0),0)</f>
        <v>0</v>
      </c>
      <c r="U844" s="311">
        <f>IF(M844&lt;&gt;ฐาน!$M$45,IF(S844=0,J844+T844,O844),J844)</f>
        <v>0</v>
      </c>
      <c r="V844" s="98"/>
    </row>
    <row r="845" spans="1:22" x14ac:dyDescent="0.35">
      <c r="A845" s="93">
        <v>837</v>
      </c>
      <c r="B845" s="84"/>
      <c r="C845" s="85"/>
      <c r="D845" s="91"/>
      <c r="E845" s="89"/>
      <c r="F845" s="88"/>
      <c r="G845" s="91"/>
      <c r="H845" s="91"/>
      <c r="I845" s="88"/>
      <c r="J845" s="92"/>
      <c r="K845" s="212"/>
      <c r="L845" s="308" t="str">
        <f>IF(K845&lt;&gt;"",INDEX(ฐาน!$J$4:$M$44,MATCH(INT(K845),ฐาน!$J$4:$J$44,0),2),"")</f>
        <v/>
      </c>
      <c r="M845" s="309" t="str">
        <f>IF(L845&lt;&gt;"",INDEX(ฐาน!$J$4:$M$45,MATCH(L845,ฐาน!$K$4:$K$45,0),4),"")</f>
        <v/>
      </c>
      <c r="N845" s="310" t="str">
        <f>IF(I845&lt;&gt;"",INDEX(ฐาน!$A$4:$F$9,MATCH(I845,ฐาน!$A$4:$A$9,0),IF(J845&gt;=INDEX(ฐาน!$A$4:$F$9,MATCH(I845,ฐาน!$A$4:$A$9,0),3),6,5)),"")</f>
        <v/>
      </c>
      <c r="O845" s="311" t="str">
        <f>IF(I845&lt;&gt;"",IF(J845&gt;=INDEX(ฐาน!$A$4:$G$9,MATCH(I845,ฐาน!$A$4:$A$9,0),4),INDEX(ฐาน!$A$4:$G$9,MATCH(I845,ฐาน!$A$4:$A$9,0),7),INDEX(ฐาน!$A$4:$G$9,MATCH(I845,ฐาน!$A$4:$A$9,0),4)),"")</f>
        <v/>
      </c>
      <c r="P845" s="312">
        <f>IF(M845&lt;&gt;ฐาน!$M$45,IF(L845&lt;&gt;"",($L845*$N845/100),0),0)</f>
        <v>0</v>
      </c>
      <c r="Q845" s="311">
        <f>IF(M845&lt;&gt;ฐาน!$M$45,IF(L845&lt;&gt;"",ROUNDUP(($L845*$N845/100),-1),0),0)</f>
        <v>0</v>
      </c>
      <c r="R845" s="311">
        <f t="shared" si="26"/>
        <v>0</v>
      </c>
      <c r="S845" s="313">
        <f t="shared" si="27"/>
        <v>0</v>
      </c>
      <c r="T845" s="314">
        <f>IF(M845&lt;&gt;ฐาน!$M$45,IF(S845&lt;&gt;"",S845+R845,0),0)</f>
        <v>0</v>
      </c>
      <c r="U845" s="311">
        <f>IF(M845&lt;&gt;ฐาน!$M$45,IF(S845=0,J845+T845,O845),J845)</f>
        <v>0</v>
      </c>
      <c r="V845" s="98"/>
    </row>
    <row r="846" spans="1:22" x14ac:dyDescent="0.35">
      <c r="A846" s="93">
        <v>838</v>
      </c>
      <c r="B846" s="84"/>
      <c r="C846" s="85"/>
      <c r="D846" s="91"/>
      <c r="E846" s="89"/>
      <c r="F846" s="88"/>
      <c r="G846" s="91"/>
      <c r="H846" s="91"/>
      <c r="I846" s="88"/>
      <c r="J846" s="92"/>
      <c r="K846" s="212"/>
      <c r="L846" s="308" t="str">
        <f>IF(K846&lt;&gt;"",INDEX(ฐาน!$J$4:$M$44,MATCH(INT(K846),ฐาน!$J$4:$J$44,0),2),"")</f>
        <v/>
      </c>
      <c r="M846" s="309" t="str">
        <f>IF(L846&lt;&gt;"",INDEX(ฐาน!$J$4:$M$45,MATCH(L846,ฐาน!$K$4:$K$45,0),4),"")</f>
        <v/>
      </c>
      <c r="N846" s="310" t="str">
        <f>IF(I846&lt;&gt;"",INDEX(ฐาน!$A$4:$F$9,MATCH(I846,ฐาน!$A$4:$A$9,0),IF(J846&gt;=INDEX(ฐาน!$A$4:$F$9,MATCH(I846,ฐาน!$A$4:$A$9,0),3),6,5)),"")</f>
        <v/>
      </c>
      <c r="O846" s="311" t="str">
        <f>IF(I846&lt;&gt;"",IF(J846&gt;=INDEX(ฐาน!$A$4:$G$9,MATCH(I846,ฐาน!$A$4:$A$9,0),4),INDEX(ฐาน!$A$4:$G$9,MATCH(I846,ฐาน!$A$4:$A$9,0),7),INDEX(ฐาน!$A$4:$G$9,MATCH(I846,ฐาน!$A$4:$A$9,0),4)),"")</f>
        <v/>
      </c>
      <c r="P846" s="312">
        <f>IF(M846&lt;&gt;ฐาน!$M$45,IF(L846&lt;&gt;"",($L846*$N846/100),0),0)</f>
        <v>0</v>
      </c>
      <c r="Q846" s="311">
        <f>IF(M846&lt;&gt;ฐาน!$M$45,IF(L846&lt;&gt;"",ROUNDUP(($L846*$N846/100),-1),0),0)</f>
        <v>0</v>
      </c>
      <c r="R846" s="311">
        <f t="shared" si="26"/>
        <v>0</v>
      </c>
      <c r="S846" s="313">
        <f t="shared" si="27"/>
        <v>0</v>
      </c>
      <c r="T846" s="314">
        <f>IF(M846&lt;&gt;ฐาน!$M$45,IF(S846&lt;&gt;"",S846+R846,0),0)</f>
        <v>0</v>
      </c>
      <c r="U846" s="311">
        <f>IF(M846&lt;&gt;ฐาน!$M$45,IF(S846=0,J846+T846,O846),J846)</f>
        <v>0</v>
      </c>
      <c r="V846" s="98"/>
    </row>
    <row r="847" spans="1:22" x14ac:dyDescent="0.35">
      <c r="A847" s="93">
        <v>839</v>
      </c>
      <c r="B847" s="97"/>
      <c r="C847" s="96"/>
      <c r="D847" s="91"/>
      <c r="E847" s="89"/>
      <c r="F847" s="88"/>
      <c r="G847" s="91"/>
      <c r="H847" s="91"/>
      <c r="I847" s="88"/>
      <c r="J847" s="92"/>
      <c r="K847" s="212"/>
      <c r="L847" s="308" t="str">
        <f>IF(K847&lt;&gt;"",INDEX(ฐาน!$J$4:$M$44,MATCH(INT(K847),ฐาน!$J$4:$J$44,0),2),"")</f>
        <v/>
      </c>
      <c r="M847" s="309" t="str">
        <f>IF(L847&lt;&gt;"",INDEX(ฐาน!$J$4:$M$45,MATCH(L847,ฐาน!$K$4:$K$45,0),4),"")</f>
        <v/>
      </c>
      <c r="N847" s="310" t="str">
        <f>IF(I847&lt;&gt;"",INDEX(ฐาน!$A$4:$F$9,MATCH(I847,ฐาน!$A$4:$A$9,0),IF(J847&gt;=INDEX(ฐาน!$A$4:$F$9,MATCH(I847,ฐาน!$A$4:$A$9,0),3),6,5)),"")</f>
        <v/>
      </c>
      <c r="O847" s="311" t="str">
        <f>IF(I847&lt;&gt;"",IF(J847&gt;=INDEX(ฐาน!$A$4:$G$9,MATCH(I847,ฐาน!$A$4:$A$9,0),4),INDEX(ฐาน!$A$4:$G$9,MATCH(I847,ฐาน!$A$4:$A$9,0),7),INDEX(ฐาน!$A$4:$G$9,MATCH(I847,ฐาน!$A$4:$A$9,0),4)),"")</f>
        <v/>
      </c>
      <c r="P847" s="312">
        <f>IF(M847&lt;&gt;ฐาน!$M$45,IF(L847&lt;&gt;"",($L847*$N847/100),0),0)</f>
        <v>0</v>
      </c>
      <c r="Q847" s="311">
        <f>IF(M847&lt;&gt;ฐาน!$M$45,IF(L847&lt;&gt;"",ROUNDUP(($L847*$N847/100),-1),0),0)</f>
        <v>0</v>
      </c>
      <c r="R847" s="311">
        <f t="shared" si="26"/>
        <v>0</v>
      </c>
      <c r="S847" s="313">
        <f t="shared" si="27"/>
        <v>0</v>
      </c>
      <c r="T847" s="314">
        <f>IF(M847&lt;&gt;ฐาน!$M$45,IF(S847&lt;&gt;"",S847+R847,0),0)</f>
        <v>0</v>
      </c>
      <c r="U847" s="311">
        <f>IF(M847&lt;&gt;ฐาน!$M$45,IF(S847=0,J847+T847,O847),J847)</f>
        <v>0</v>
      </c>
      <c r="V847" s="98"/>
    </row>
    <row r="848" spans="1:22" x14ac:dyDescent="0.35">
      <c r="A848" s="93">
        <v>840</v>
      </c>
      <c r="B848" s="84"/>
      <c r="C848" s="85"/>
      <c r="D848" s="91"/>
      <c r="E848" s="89"/>
      <c r="F848" s="88"/>
      <c r="G848" s="91"/>
      <c r="H848" s="91"/>
      <c r="I848" s="88"/>
      <c r="J848" s="94"/>
      <c r="K848" s="212"/>
      <c r="L848" s="308" t="str">
        <f>IF(K848&lt;&gt;"",INDEX(ฐาน!$J$4:$M$44,MATCH(INT(K848),ฐาน!$J$4:$J$44,0),2),"")</f>
        <v/>
      </c>
      <c r="M848" s="309" t="str">
        <f>IF(L848&lt;&gt;"",INDEX(ฐาน!$J$4:$M$45,MATCH(L848,ฐาน!$K$4:$K$45,0),4),"")</f>
        <v/>
      </c>
      <c r="N848" s="310" t="str">
        <f>IF(I848&lt;&gt;"",INDEX(ฐาน!$A$4:$F$9,MATCH(I848,ฐาน!$A$4:$A$9,0),IF(J848&gt;=INDEX(ฐาน!$A$4:$F$9,MATCH(I848,ฐาน!$A$4:$A$9,0),3),6,5)),"")</f>
        <v/>
      </c>
      <c r="O848" s="311" t="str">
        <f>IF(I848&lt;&gt;"",IF(J848&gt;=INDEX(ฐาน!$A$4:$G$9,MATCH(I848,ฐาน!$A$4:$A$9,0),4),INDEX(ฐาน!$A$4:$G$9,MATCH(I848,ฐาน!$A$4:$A$9,0),7),INDEX(ฐาน!$A$4:$G$9,MATCH(I848,ฐาน!$A$4:$A$9,0),4)),"")</f>
        <v/>
      </c>
      <c r="P848" s="312">
        <f>IF(M848&lt;&gt;ฐาน!$M$45,IF(L848&lt;&gt;"",($L848*$N848/100),0),0)</f>
        <v>0</v>
      </c>
      <c r="Q848" s="311">
        <f>IF(M848&lt;&gt;ฐาน!$M$45,IF(L848&lt;&gt;"",ROUNDUP(($L848*$N848/100),-1),0),0)</f>
        <v>0</v>
      </c>
      <c r="R848" s="311">
        <f t="shared" si="26"/>
        <v>0</v>
      </c>
      <c r="S848" s="313">
        <f t="shared" si="27"/>
        <v>0</v>
      </c>
      <c r="T848" s="314">
        <f>IF(M848&lt;&gt;ฐาน!$M$45,IF(S848&lt;&gt;"",S848+R848,0),0)</f>
        <v>0</v>
      </c>
      <c r="U848" s="311">
        <f>IF(M848&lt;&gt;ฐาน!$M$45,IF(S848=0,J848+T848,O848),J848)</f>
        <v>0</v>
      </c>
      <c r="V848" s="98"/>
    </row>
    <row r="849" spans="1:22" x14ac:dyDescent="0.35">
      <c r="A849" s="93">
        <v>841</v>
      </c>
      <c r="B849" s="84"/>
      <c r="C849" s="85"/>
      <c r="D849" s="91"/>
      <c r="E849" s="89"/>
      <c r="F849" s="88"/>
      <c r="G849" s="91"/>
      <c r="H849" s="91"/>
      <c r="I849" s="88"/>
      <c r="J849" s="92"/>
      <c r="K849" s="212"/>
      <c r="L849" s="308" t="str">
        <f>IF(K849&lt;&gt;"",INDEX(ฐาน!$J$4:$M$44,MATCH(INT(K849),ฐาน!$J$4:$J$44,0),2),"")</f>
        <v/>
      </c>
      <c r="M849" s="309" t="str">
        <f>IF(L849&lt;&gt;"",INDEX(ฐาน!$J$4:$M$45,MATCH(L849,ฐาน!$K$4:$K$45,0),4),"")</f>
        <v/>
      </c>
      <c r="N849" s="310" t="str">
        <f>IF(I849&lt;&gt;"",INDEX(ฐาน!$A$4:$F$9,MATCH(I849,ฐาน!$A$4:$A$9,0),IF(J849&gt;=INDEX(ฐาน!$A$4:$F$9,MATCH(I849,ฐาน!$A$4:$A$9,0),3),6,5)),"")</f>
        <v/>
      </c>
      <c r="O849" s="311" t="str">
        <f>IF(I849&lt;&gt;"",IF(J849&gt;=INDEX(ฐาน!$A$4:$G$9,MATCH(I849,ฐาน!$A$4:$A$9,0),4),INDEX(ฐาน!$A$4:$G$9,MATCH(I849,ฐาน!$A$4:$A$9,0),7),INDEX(ฐาน!$A$4:$G$9,MATCH(I849,ฐาน!$A$4:$A$9,0),4)),"")</f>
        <v/>
      </c>
      <c r="P849" s="312">
        <f>IF(M849&lt;&gt;ฐาน!$M$45,IF(L849&lt;&gt;"",($L849*$N849/100),0),0)</f>
        <v>0</v>
      </c>
      <c r="Q849" s="311">
        <f>IF(M849&lt;&gt;ฐาน!$M$45,IF(L849&lt;&gt;"",ROUNDUP(($L849*$N849/100),-1),0),0)</f>
        <v>0</v>
      </c>
      <c r="R849" s="311">
        <f t="shared" si="26"/>
        <v>0</v>
      </c>
      <c r="S849" s="313">
        <f t="shared" si="27"/>
        <v>0</v>
      </c>
      <c r="T849" s="314">
        <f>IF(M849&lt;&gt;ฐาน!$M$45,IF(S849&lt;&gt;"",S849+R849,0),0)</f>
        <v>0</v>
      </c>
      <c r="U849" s="311">
        <f>IF(M849&lt;&gt;ฐาน!$M$45,IF(S849=0,J849+T849,O849),J849)</f>
        <v>0</v>
      </c>
      <c r="V849" s="98"/>
    </row>
    <row r="850" spans="1:22" x14ac:dyDescent="0.35">
      <c r="A850" s="93">
        <v>842</v>
      </c>
      <c r="B850" s="84"/>
      <c r="C850" s="85"/>
      <c r="D850" s="91"/>
      <c r="E850" s="89"/>
      <c r="F850" s="88"/>
      <c r="G850" s="91"/>
      <c r="H850" s="91"/>
      <c r="I850" s="88"/>
      <c r="J850" s="92"/>
      <c r="K850" s="212"/>
      <c r="L850" s="308" t="str">
        <f>IF(K850&lt;&gt;"",INDEX(ฐาน!$J$4:$M$44,MATCH(INT(K850),ฐาน!$J$4:$J$44,0),2),"")</f>
        <v/>
      </c>
      <c r="M850" s="309" t="str">
        <f>IF(L850&lt;&gt;"",INDEX(ฐาน!$J$4:$M$45,MATCH(L850,ฐาน!$K$4:$K$45,0),4),"")</f>
        <v/>
      </c>
      <c r="N850" s="310" t="str">
        <f>IF(I850&lt;&gt;"",INDEX(ฐาน!$A$4:$F$9,MATCH(I850,ฐาน!$A$4:$A$9,0),IF(J850&gt;=INDEX(ฐาน!$A$4:$F$9,MATCH(I850,ฐาน!$A$4:$A$9,0),3),6,5)),"")</f>
        <v/>
      </c>
      <c r="O850" s="311" t="str">
        <f>IF(I850&lt;&gt;"",IF(J850&gt;=INDEX(ฐาน!$A$4:$G$9,MATCH(I850,ฐาน!$A$4:$A$9,0),4),INDEX(ฐาน!$A$4:$G$9,MATCH(I850,ฐาน!$A$4:$A$9,0),7),INDEX(ฐาน!$A$4:$G$9,MATCH(I850,ฐาน!$A$4:$A$9,0),4)),"")</f>
        <v/>
      </c>
      <c r="P850" s="312">
        <f>IF(M850&lt;&gt;ฐาน!$M$45,IF(L850&lt;&gt;"",($L850*$N850/100),0),0)</f>
        <v>0</v>
      </c>
      <c r="Q850" s="311">
        <f>IF(M850&lt;&gt;ฐาน!$M$45,IF(L850&lt;&gt;"",ROUNDUP(($L850*$N850/100),-1),0),0)</f>
        <v>0</v>
      </c>
      <c r="R850" s="311">
        <f t="shared" si="26"/>
        <v>0</v>
      </c>
      <c r="S850" s="313">
        <f t="shared" si="27"/>
        <v>0</v>
      </c>
      <c r="T850" s="314">
        <f>IF(M850&lt;&gt;ฐาน!$M$45,IF(S850&lt;&gt;"",S850+R850,0),0)</f>
        <v>0</v>
      </c>
      <c r="U850" s="311">
        <f>IF(M850&lt;&gt;ฐาน!$M$45,IF(S850=0,J850+T850,O850),J850)</f>
        <v>0</v>
      </c>
      <c r="V850" s="98"/>
    </row>
    <row r="851" spans="1:22" x14ac:dyDescent="0.35">
      <c r="A851" s="93">
        <v>843</v>
      </c>
      <c r="B851" s="84"/>
      <c r="C851" s="85"/>
      <c r="D851" s="91"/>
      <c r="E851" s="89"/>
      <c r="F851" s="88"/>
      <c r="G851" s="91"/>
      <c r="H851" s="91"/>
      <c r="I851" s="88"/>
      <c r="J851" s="92"/>
      <c r="K851" s="212"/>
      <c r="L851" s="308" t="str">
        <f>IF(K851&lt;&gt;"",INDEX(ฐาน!$J$4:$M$44,MATCH(INT(K851),ฐาน!$J$4:$J$44,0),2),"")</f>
        <v/>
      </c>
      <c r="M851" s="309" t="str">
        <f>IF(L851&lt;&gt;"",INDEX(ฐาน!$J$4:$M$45,MATCH(L851,ฐาน!$K$4:$K$45,0),4),"")</f>
        <v/>
      </c>
      <c r="N851" s="310" t="str">
        <f>IF(I851&lt;&gt;"",INDEX(ฐาน!$A$4:$F$9,MATCH(I851,ฐาน!$A$4:$A$9,0),IF(J851&gt;=INDEX(ฐาน!$A$4:$F$9,MATCH(I851,ฐาน!$A$4:$A$9,0),3),6,5)),"")</f>
        <v/>
      </c>
      <c r="O851" s="311" t="str">
        <f>IF(I851&lt;&gt;"",IF(J851&gt;=INDEX(ฐาน!$A$4:$G$9,MATCH(I851,ฐาน!$A$4:$A$9,0),4),INDEX(ฐาน!$A$4:$G$9,MATCH(I851,ฐาน!$A$4:$A$9,0),7),INDEX(ฐาน!$A$4:$G$9,MATCH(I851,ฐาน!$A$4:$A$9,0),4)),"")</f>
        <v/>
      </c>
      <c r="P851" s="312">
        <f>IF(M851&lt;&gt;ฐาน!$M$45,IF(L851&lt;&gt;"",($L851*$N851/100),0),0)</f>
        <v>0</v>
      </c>
      <c r="Q851" s="311">
        <f>IF(M851&lt;&gt;ฐาน!$M$45,IF(L851&lt;&gt;"",ROUNDUP(($L851*$N851/100),-1),0),0)</f>
        <v>0</v>
      </c>
      <c r="R851" s="311">
        <f t="shared" si="26"/>
        <v>0</v>
      </c>
      <c r="S851" s="313">
        <f t="shared" si="27"/>
        <v>0</v>
      </c>
      <c r="T851" s="314">
        <f>IF(M851&lt;&gt;ฐาน!$M$45,IF(S851&lt;&gt;"",S851+R851,0),0)</f>
        <v>0</v>
      </c>
      <c r="U851" s="311">
        <f>IF(M851&lt;&gt;ฐาน!$M$45,IF(S851=0,J851+T851,O851),J851)</f>
        <v>0</v>
      </c>
      <c r="V851" s="98"/>
    </row>
    <row r="852" spans="1:22" x14ac:dyDescent="0.35">
      <c r="A852" s="93">
        <v>844</v>
      </c>
      <c r="B852" s="97"/>
      <c r="C852" s="96"/>
      <c r="D852" s="91"/>
      <c r="E852" s="89"/>
      <c r="F852" s="88"/>
      <c r="G852" s="95"/>
      <c r="H852" s="91"/>
      <c r="I852" s="88"/>
      <c r="J852" s="92"/>
      <c r="K852" s="212"/>
      <c r="L852" s="308" t="str">
        <f>IF(K852&lt;&gt;"",INDEX(ฐาน!$J$4:$M$44,MATCH(INT(K852),ฐาน!$J$4:$J$44,0),2),"")</f>
        <v/>
      </c>
      <c r="M852" s="309" t="str">
        <f>IF(L852&lt;&gt;"",INDEX(ฐาน!$J$4:$M$45,MATCH(L852,ฐาน!$K$4:$K$45,0),4),"")</f>
        <v/>
      </c>
      <c r="N852" s="310" t="str">
        <f>IF(I852&lt;&gt;"",INDEX(ฐาน!$A$4:$F$9,MATCH(I852,ฐาน!$A$4:$A$9,0),IF(J852&gt;=INDEX(ฐาน!$A$4:$F$9,MATCH(I852,ฐาน!$A$4:$A$9,0),3),6,5)),"")</f>
        <v/>
      </c>
      <c r="O852" s="311" t="str">
        <f>IF(I852&lt;&gt;"",IF(J852&gt;=INDEX(ฐาน!$A$4:$G$9,MATCH(I852,ฐาน!$A$4:$A$9,0),4),INDEX(ฐาน!$A$4:$G$9,MATCH(I852,ฐาน!$A$4:$A$9,0),7),INDEX(ฐาน!$A$4:$G$9,MATCH(I852,ฐาน!$A$4:$A$9,0),4)),"")</f>
        <v/>
      </c>
      <c r="P852" s="312">
        <f>IF(M852&lt;&gt;ฐาน!$M$45,IF(L852&lt;&gt;"",($L852*$N852/100),0),0)</f>
        <v>0</v>
      </c>
      <c r="Q852" s="311">
        <f>IF(M852&lt;&gt;ฐาน!$M$45,IF(L852&lt;&gt;"",ROUNDUP(($L852*$N852/100),-1),0),0)</f>
        <v>0</v>
      </c>
      <c r="R852" s="311">
        <f t="shared" si="26"/>
        <v>0</v>
      </c>
      <c r="S852" s="313">
        <f t="shared" si="27"/>
        <v>0</v>
      </c>
      <c r="T852" s="314">
        <f>IF(M852&lt;&gt;ฐาน!$M$45,IF(S852&lt;&gt;"",S852+R852,0),0)</f>
        <v>0</v>
      </c>
      <c r="U852" s="311">
        <f>IF(M852&lt;&gt;ฐาน!$M$45,IF(S852=0,J852+T852,O852),J852)</f>
        <v>0</v>
      </c>
      <c r="V852" s="98"/>
    </row>
    <row r="853" spans="1:22" x14ac:dyDescent="0.35">
      <c r="A853" s="93">
        <v>845</v>
      </c>
      <c r="B853" s="84"/>
      <c r="C853" s="85"/>
      <c r="D853" s="91"/>
      <c r="E853" s="89"/>
      <c r="F853" s="88"/>
      <c r="G853" s="91"/>
      <c r="H853" s="91"/>
      <c r="I853" s="88"/>
      <c r="J853" s="94"/>
      <c r="K853" s="212"/>
      <c r="L853" s="308" t="str">
        <f>IF(K853&lt;&gt;"",INDEX(ฐาน!$J$4:$M$44,MATCH(INT(K853),ฐาน!$J$4:$J$44,0),2),"")</f>
        <v/>
      </c>
      <c r="M853" s="309" t="str">
        <f>IF(L853&lt;&gt;"",INDEX(ฐาน!$J$4:$M$45,MATCH(L853,ฐาน!$K$4:$K$45,0),4),"")</f>
        <v/>
      </c>
      <c r="N853" s="310" t="str">
        <f>IF(I853&lt;&gt;"",INDEX(ฐาน!$A$4:$F$9,MATCH(I853,ฐาน!$A$4:$A$9,0),IF(J853&gt;=INDEX(ฐาน!$A$4:$F$9,MATCH(I853,ฐาน!$A$4:$A$9,0),3),6,5)),"")</f>
        <v/>
      </c>
      <c r="O853" s="311" t="str">
        <f>IF(I853&lt;&gt;"",IF(J853&gt;=INDEX(ฐาน!$A$4:$G$9,MATCH(I853,ฐาน!$A$4:$A$9,0),4),INDEX(ฐาน!$A$4:$G$9,MATCH(I853,ฐาน!$A$4:$A$9,0),7),INDEX(ฐาน!$A$4:$G$9,MATCH(I853,ฐาน!$A$4:$A$9,0),4)),"")</f>
        <v/>
      </c>
      <c r="P853" s="312">
        <f>IF(M853&lt;&gt;ฐาน!$M$45,IF(L853&lt;&gt;"",($L853*$N853/100),0),0)</f>
        <v>0</v>
      </c>
      <c r="Q853" s="311">
        <f>IF(M853&lt;&gt;ฐาน!$M$45,IF(L853&lt;&gt;"",ROUNDUP(($L853*$N853/100),-1),0),0)</f>
        <v>0</v>
      </c>
      <c r="R853" s="311">
        <f t="shared" si="26"/>
        <v>0</v>
      </c>
      <c r="S853" s="313">
        <f t="shared" si="27"/>
        <v>0</v>
      </c>
      <c r="T853" s="314">
        <f>IF(M853&lt;&gt;ฐาน!$M$45,IF(S853&lt;&gt;"",S853+R853,0),0)</f>
        <v>0</v>
      </c>
      <c r="U853" s="311">
        <f>IF(M853&lt;&gt;ฐาน!$M$45,IF(S853=0,J853+T853,O853),J853)</f>
        <v>0</v>
      </c>
      <c r="V853" s="98"/>
    </row>
    <row r="854" spans="1:22" x14ac:dyDescent="0.35">
      <c r="A854" s="93">
        <v>846</v>
      </c>
      <c r="B854" s="84"/>
      <c r="C854" s="85"/>
      <c r="D854" s="91"/>
      <c r="E854" s="89"/>
      <c r="F854" s="88"/>
      <c r="G854" s="91"/>
      <c r="H854" s="91"/>
      <c r="I854" s="88"/>
      <c r="J854" s="94"/>
      <c r="K854" s="212"/>
      <c r="L854" s="308" t="str">
        <f>IF(K854&lt;&gt;"",INDEX(ฐาน!$J$4:$M$44,MATCH(INT(K854),ฐาน!$J$4:$J$44,0),2),"")</f>
        <v/>
      </c>
      <c r="M854" s="309" t="str">
        <f>IF(L854&lt;&gt;"",INDEX(ฐาน!$J$4:$M$45,MATCH(L854,ฐาน!$K$4:$K$45,0),4),"")</f>
        <v/>
      </c>
      <c r="N854" s="310" t="str">
        <f>IF(I854&lt;&gt;"",INDEX(ฐาน!$A$4:$F$9,MATCH(I854,ฐาน!$A$4:$A$9,0),IF(J854&gt;=INDEX(ฐาน!$A$4:$F$9,MATCH(I854,ฐาน!$A$4:$A$9,0),3),6,5)),"")</f>
        <v/>
      </c>
      <c r="O854" s="311" t="str">
        <f>IF(I854&lt;&gt;"",IF(J854&gt;=INDEX(ฐาน!$A$4:$G$9,MATCH(I854,ฐาน!$A$4:$A$9,0),4),INDEX(ฐาน!$A$4:$G$9,MATCH(I854,ฐาน!$A$4:$A$9,0),7),INDEX(ฐาน!$A$4:$G$9,MATCH(I854,ฐาน!$A$4:$A$9,0),4)),"")</f>
        <v/>
      </c>
      <c r="P854" s="312">
        <f>IF(M854&lt;&gt;ฐาน!$M$45,IF(L854&lt;&gt;"",($L854*$N854/100),0),0)</f>
        <v>0</v>
      </c>
      <c r="Q854" s="311">
        <f>IF(M854&lt;&gt;ฐาน!$M$45,IF(L854&lt;&gt;"",ROUNDUP(($L854*$N854/100),-1),0),0)</f>
        <v>0</v>
      </c>
      <c r="R854" s="311">
        <f t="shared" si="26"/>
        <v>0</v>
      </c>
      <c r="S854" s="313">
        <f t="shared" si="27"/>
        <v>0</v>
      </c>
      <c r="T854" s="314">
        <f>IF(M854&lt;&gt;ฐาน!$M$45,IF(S854&lt;&gt;"",S854+R854,0),0)</f>
        <v>0</v>
      </c>
      <c r="U854" s="311">
        <f>IF(M854&lt;&gt;ฐาน!$M$45,IF(S854=0,J854+T854,O854),J854)</f>
        <v>0</v>
      </c>
      <c r="V854" s="98"/>
    </row>
    <row r="855" spans="1:22" x14ac:dyDescent="0.35">
      <c r="A855" s="93">
        <v>847</v>
      </c>
      <c r="B855" s="84"/>
      <c r="C855" s="85"/>
      <c r="D855" s="91"/>
      <c r="E855" s="89"/>
      <c r="F855" s="88"/>
      <c r="G855" s="91"/>
      <c r="H855" s="91"/>
      <c r="I855" s="88"/>
      <c r="J855" s="92"/>
      <c r="K855" s="212"/>
      <c r="L855" s="308" t="str">
        <f>IF(K855&lt;&gt;"",INDEX(ฐาน!$J$4:$M$44,MATCH(INT(K855),ฐาน!$J$4:$J$44,0),2),"")</f>
        <v/>
      </c>
      <c r="M855" s="309" t="str">
        <f>IF(L855&lt;&gt;"",INDEX(ฐาน!$J$4:$M$45,MATCH(L855,ฐาน!$K$4:$K$45,0),4),"")</f>
        <v/>
      </c>
      <c r="N855" s="310" t="str">
        <f>IF(I855&lt;&gt;"",INDEX(ฐาน!$A$4:$F$9,MATCH(I855,ฐาน!$A$4:$A$9,0),IF(J855&gt;=INDEX(ฐาน!$A$4:$F$9,MATCH(I855,ฐาน!$A$4:$A$9,0),3),6,5)),"")</f>
        <v/>
      </c>
      <c r="O855" s="311" t="str">
        <f>IF(I855&lt;&gt;"",IF(J855&gt;=INDEX(ฐาน!$A$4:$G$9,MATCH(I855,ฐาน!$A$4:$A$9,0),4),INDEX(ฐาน!$A$4:$G$9,MATCH(I855,ฐาน!$A$4:$A$9,0),7),INDEX(ฐาน!$A$4:$G$9,MATCH(I855,ฐาน!$A$4:$A$9,0),4)),"")</f>
        <v/>
      </c>
      <c r="P855" s="312">
        <f>IF(M855&lt;&gt;ฐาน!$M$45,IF(L855&lt;&gt;"",($L855*$N855/100),0),0)</f>
        <v>0</v>
      </c>
      <c r="Q855" s="311">
        <f>IF(M855&lt;&gt;ฐาน!$M$45,IF(L855&lt;&gt;"",ROUNDUP(($L855*$N855/100),-1),0),0)</f>
        <v>0</v>
      </c>
      <c r="R855" s="311">
        <f t="shared" si="26"/>
        <v>0</v>
      </c>
      <c r="S855" s="313">
        <f t="shared" si="27"/>
        <v>0</v>
      </c>
      <c r="T855" s="314">
        <f>IF(M855&lt;&gt;ฐาน!$M$45,IF(S855&lt;&gt;"",S855+R855,0),0)</f>
        <v>0</v>
      </c>
      <c r="U855" s="311">
        <f>IF(M855&lt;&gt;ฐาน!$M$45,IF(S855=0,J855+T855,O855),J855)</f>
        <v>0</v>
      </c>
      <c r="V855" s="98"/>
    </row>
    <row r="856" spans="1:22" x14ac:dyDescent="0.35">
      <c r="A856" s="93">
        <v>848</v>
      </c>
      <c r="B856" s="84"/>
      <c r="C856" s="85"/>
      <c r="D856" s="91"/>
      <c r="E856" s="89"/>
      <c r="F856" s="88"/>
      <c r="G856" s="91"/>
      <c r="H856" s="91"/>
      <c r="I856" s="88"/>
      <c r="J856" s="94"/>
      <c r="K856" s="212"/>
      <c r="L856" s="308" t="str">
        <f>IF(K856&lt;&gt;"",INDEX(ฐาน!$J$4:$M$44,MATCH(INT(K856),ฐาน!$J$4:$J$44,0),2),"")</f>
        <v/>
      </c>
      <c r="M856" s="309" t="str">
        <f>IF(L856&lt;&gt;"",INDEX(ฐาน!$J$4:$M$45,MATCH(L856,ฐาน!$K$4:$K$45,0),4),"")</f>
        <v/>
      </c>
      <c r="N856" s="310" t="str">
        <f>IF(I856&lt;&gt;"",INDEX(ฐาน!$A$4:$F$9,MATCH(I856,ฐาน!$A$4:$A$9,0),IF(J856&gt;=INDEX(ฐาน!$A$4:$F$9,MATCH(I856,ฐาน!$A$4:$A$9,0),3),6,5)),"")</f>
        <v/>
      </c>
      <c r="O856" s="311" t="str">
        <f>IF(I856&lt;&gt;"",IF(J856&gt;=INDEX(ฐาน!$A$4:$G$9,MATCH(I856,ฐาน!$A$4:$A$9,0),4),INDEX(ฐาน!$A$4:$G$9,MATCH(I856,ฐาน!$A$4:$A$9,0),7),INDEX(ฐาน!$A$4:$G$9,MATCH(I856,ฐาน!$A$4:$A$9,0),4)),"")</f>
        <v/>
      </c>
      <c r="P856" s="312">
        <f>IF(M856&lt;&gt;ฐาน!$M$45,IF(L856&lt;&gt;"",($L856*$N856/100),0),0)</f>
        <v>0</v>
      </c>
      <c r="Q856" s="311">
        <f>IF(M856&lt;&gt;ฐาน!$M$45,IF(L856&lt;&gt;"",ROUNDUP(($L856*$N856/100),-1),0),0)</f>
        <v>0</v>
      </c>
      <c r="R856" s="311">
        <f t="shared" si="26"/>
        <v>0</v>
      </c>
      <c r="S856" s="313">
        <f t="shared" si="27"/>
        <v>0</v>
      </c>
      <c r="T856" s="314">
        <f>IF(M856&lt;&gt;ฐาน!$M$45,IF(S856&lt;&gt;"",S856+R856,0),0)</f>
        <v>0</v>
      </c>
      <c r="U856" s="311">
        <f>IF(M856&lt;&gt;ฐาน!$M$45,IF(S856=0,J856+T856,O856),J856)</f>
        <v>0</v>
      </c>
      <c r="V856" s="98"/>
    </row>
    <row r="857" spans="1:22" x14ac:dyDescent="0.35">
      <c r="A857" s="93">
        <v>849</v>
      </c>
      <c r="B857" s="84"/>
      <c r="C857" s="85"/>
      <c r="D857" s="91"/>
      <c r="E857" s="89"/>
      <c r="F857" s="88"/>
      <c r="G857" s="91"/>
      <c r="H857" s="91"/>
      <c r="I857" s="88"/>
      <c r="J857" s="94"/>
      <c r="K857" s="212"/>
      <c r="L857" s="308" t="str">
        <f>IF(K857&lt;&gt;"",INDEX(ฐาน!$J$4:$M$44,MATCH(INT(K857),ฐาน!$J$4:$J$44,0),2),"")</f>
        <v/>
      </c>
      <c r="M857" s="309" t="str">
        <f>IF(L857&lt;&gt;"",INDEX(ฐาน!$J$4:$M$45,MATCH(L857,ฐาน!$K$4:$K$45,0),4),"")</f>
        <v/>
      </c>
      <c r="N857" s="310" t="str">
        <f>IF(I857&lt;&gt;"",INDEX(ฐาน!$A$4:$F$9,MATCH(I857,ฐาน!$A$4:$A$9,0),IF(J857&gt;=INDEX(ฐาน!$A$4:$F$9,MATCH(I857,ฐาน!$A$4:$A$9,0),3),6,5)),"")</f>
        <v/>
      </c>
      <c r="O857" s="311" t="str">
        <f>IF(I857&lt;&gt;"",IF(J857&gt;=INDEX(ฐาน!$A$4:$G$9,MATCH(I857,ฐาน!$A$4:$A$9,0),4),INDEX(ฐาน!$A$4:$G$9,MATCH(I857,ฐาน!$A$4:$A$9,0),7),INDEX(ฐาน!$A$4:$G$9,MATCH(I857,ฐาน!$A$4:$A$9,0),4)),"")</f>
        <v/>
      </c>
      <c r="P857" s="312">
        <f>IF(M857&lt;&gt;ฐาน!$M$45,IF(L857&lt;&gt;"",($L857*$N857/100),0),0)</f>
        <v>0</v>
      </c>
      <c r="Q857" s="311">
        <f>IF(M857&lt;&gt;ฐาน!$M$45,IF(L857&lt;&gt;"",ROUNDUP(($L857*$N857/100),-1),0),0)</f>
        <v>0</v>
      </c>
      <c r="R857" s="311">
        <f t="shared" si="26"/>
        <v>0</v>
      </c>
      <c r="S857" s="313">
        <f t="shared" si="27"/>
        <v>0</v>
      </c>
      <c r="T857" s="314">
        <f>IF(M857&lt;&gt;ฐาน!$M$45,IF(S857&lt;&gt;"",S857+R857,0),0)</f>
        <v>0</v>
      </c>
      <c r="U857" s="311">
        <f>IF(M857&lt;&gt;ฐาน!$M$45,IF(S857=0,J857+T857,O857),J857)</f>
        <v>0</v>
      </c>
      <c r="V857" s="98"/>
    </row>
    <row r="858" spans="1:22" x14ac:dyDescent="0.35">
      <c r="A858" s="93">
        <v>850</v>
      </c>
      <c r="B858" s="84"/>
      <c r="C858" s="85"/>
      <c r="D858" s="91"/>
      <c r="E858" s="89"/>
      <c r="F858" s="88"/>
      <c r="G858" s="91"/>
      <c r="H858" s="91"/>
      <c r="I858" s="88"/>
      <c r="J858" s="94"/>
      <c r="K858" s="212"/>
      <c r="L858" s="308" t="str">
        <f>IF(K858&lt;&gt;"",INDEX(ฐาน!$J$4:$M$44,MATCH(INT(K858),ฐาน!$J$4:$J$44,0),2),"")</f>
        <v/>
      </c>
      <c r="M858" s="309" t="str">
        <f>IF(L858&lt;&gt;"",INDEX(ฐาน!$J$4:$M$45,MATCH(L858,ฐาน!$K$4:$K$45,0),4),"")</f>
        <v/>
      </c>
      <c r="N858" s="310" t="str">
        <f>IF(I858&lt;&gt;"",INDEX(ฐาน!$A$4:$F$9,MATCH(I858,ฐาน!$A$4:$A$9,0),IF(J858&gt;=INDEX(ฐาน!$A$4:$F$9,MATCH(I858,ฐาน!$A$4:$A$9,0),3),6,5)),"")</f>
        <v/>
      </c>
      <c r="O858" s="311" t="str">
        <f>IF(I858&lt;&gt;"",IF(J858&gt;=INDEX(ฐาน!$A$4:$G$9,MATCH(I858,ฐาน!$A$4:$A$9,0),4),INDEX(ฐาน!$A$4:$G$9,MATCH(I858,ฐาน!$A$4:$A$9,0),7),INDEX(ฐาน!$A$4:$G$9,MATCH(I858,ฐาน!$A$4:$A$9,0),4)),"")</f>
        <v/>
      </c>
      <c r="P858" s="312">
        <f>IF(M858&lt;&gt;ฐาน!$M$45,IF(L858&lt;&gt;"",($L858*$N858/100),0),0)</f>
        <v>0</v>
      </c>
      <c r="Q858" s="311">
        <f>IF(M858&lt;&gt;ฐาน!$M$45,IF(L858&lt;&gt;"",ROUNDUP(($L858*$N858/100),-1),0),0)</f>
        <v>0</v>
      </c>
      <c r="R858" s="311">
        <f t="shared" si="26"/>
        <v>0</v>
      </c>
      <c r="S858" s="313">
        <f t="shared" si="27"/>
        <v>0</v>
      </c>
      <c r="T858" s="314">
        <f>IF(M858&lt;&gt;ฐาน!$M$45,IF(S858&lt;&gt;"",S858+R858,0),0)</f>
        <v>0</v>
      </c>
      <c r="U858" s="311">
        <f>IF(M858&lt;&gt;ฐาน!$M$45,IF(S858=0,J858+T858,O858),J858)</f>
        <v>0</v>
      </c>
      <c r="V858" s="98"/>
    </row>
    <row r="859" spans="1:22" x14ac:dyDescent="0.35">
      <c r="A859" s="93">
        <v>851</v>
      </c>
      <c r="B859" s="84"/>
      <c r="C859" s="85"/>
      <c r="D859" s="91"/>
      <c r="E859" s="89"/>
      <c r="F859" s="88"/>
      <c r="G859" s="91"/>
      <c r="H859" s="91"/>
      <c r="I859" s="88"/>
      <c r="J859" s="94"/>
      <c r="K859" s="212"/>
      <c r="L859" s="308" t="str">
        <f>IF(K859&lt;&gt;"",INDEX(ฐาน!$J$4:$M$44,MATCH(INT(K859),ฐาน!$J$4:$J$44,0),2),"")</f>
        <v/>
      </c>
      <c r="M859" s="309" t="str">
        <f>IF(L859&lt;&gt;"",INDEX(ฐาน!$J$4:$M$45,MATCH(L859,ฐาน!$K$4:$K$45,0),4),"")</f>
        <v/>
      </c>
      <c r="N859" s="310" t="str">
        <f>IF(I859&lt;&gt;"",INDEX(ฐาน!$A$4:$F$9,MATCH(I859,ฐาน!$A$4:$A$9,0),IF(J859&gt;=INDEX(ฐาน!$A$4:$F$9,MATCH(I859,ฐาน!$A$4:$A$9,0),3),6,5)),"")</f>
        <v/>
      </c>
      <c r="O859" s="311" t="str">
        <f>IF(I859&lt;&gt;"",IF(J859&gt;=INDEX(ฐาน!$A$4:$G$9,MATCH(I859,ฐาน!$A$4:$A$9,0),4),INDEX(ฐาน!$A$4:$G$9,MATCH(I859,ฐาน!$A$4:$A$9,0),7),INDEX(ฐาน!$A$4:$G$9,MATCH(I859,ฐาน!$A$4:$A$9,0),4)),"")</f>
        <v/>
      </c>
      <c r="P859" s="312">
        <f>IF(M859&lt;&gt;ฐาน!$M$45,IF(L859&lt;&gt;"",($L859*$N859/100),0),0)</f>
        <v>0</v>
      </c>
      <c r="Q859" s="311">
        <f>IF(M859&lt;&gt;ฐาน!$M$45,IF(L859&lt;&gt;"",ROUNDUP(($L859*$N859/100),-1),0),0)</f>
        <v>0</v>
      </c>
      <c r="R859" s="311">
        <f t="shared" si="26"/>
        <v>0</v>
      </c>
      <c r="S859" s="313">
        <f t="shared" si="27"/>
        <v>0</v>
      </c>
      <c r="T859" s="314">
        <f>IF(M859&lt;&gt;ฐาน!$M$45,IF(S859&lt;&gt;"",S859+R859,0),0)</f>
        <v>0</v>
      </c>
      <c r="U859" s="311">
        <f>IF(M859&lt;&gt;ฐาน!$M$45,IF(S859=0,J859+T859,O859),J859)</f>
        <v>0</v>
      </c>
      <c r="V859" s="98"/>
    </row>
    <row r="860" spans="1:22" x14ac:dyDescent="0.35">
      <c r="A860" s="93">
        <v>852</v>
      </c>
      <c r="B860" s="84"/>
      <c r="C860" s="85"/>
      <c r="D860" s="91"/>
      <c r="E860" s="89"/>
      <c r="F860" s="88"/>
      <c r="G860" s="91"/>
      <c r="H860" s="91"/>
      <c r="I860" s="88"/>
      <c r="J860" s="92"/>
      <c r="K860" s="212"/>
      <c r="L860" s="308" t="str">
        <f>IF(K860&lt;&gt;"",INDEX(ฐาน!$J$4:$M$44,MATCH(INT(K860),ฐาน!$J$4:$J$44,0),2),"")</f>
        <v/>
      </c>
      <c r="M860" s="309" t="str">
        <f>IF(L860&lt;&gt;"",INDEX(ฐาน!$J$4:$M$45,MATCH(L860,ฐาน!$K$4:$K$45,0),4),"")</f>
        <v/>
      </c>
      <c r="N860" s="310" t="str">
        <f>IF(I860&lt;&gt;"",INDEX(ฐาน!$A$4:$F$9,MATCH(I860,ฐาน!$A$4:$A$9,0),IF(J860&gt;=INDEX(ฐาน!$A$4:$F$9,MATCH(I860,ฐาน!$A$4:$A$9,0),3),6,5)),"")</f>
        <v/>
      </c>
      <c r="O860" s="311" t="str">
        <f>IF(I860&lt;&gt;"",IF(J860&gt;=INDEX(ฐาน!$A$4:$G$9,MATCH(I860,ฐาน!$A$4:$A$9,0),4),INDEX(ฐาน!$A$4:$G$9,MATCH(I860,ฐาน!$A$4:$A$9,0),7),INDEX(ฐาน!$A$4:$G$9,MATCH(I860,ฐาน!$A$4:$A$9,0),4)),"")</f>
        <v/>
      </c>
      <c r="P860" s="312">
        <f>IF(M860&lt;&gt;ฐาน!$M$45,IF(L860&lt;&gt;"",($L860*$N860/100),0),0)</f>
        <v>0</v>
      </c>
      <c r="Q860" s="311">
        <f>IF(M860&lt;&gt;ฐาน!$M$45,IF(L860&lt;&gt;"",ROUNDUP(($L860*$N860/100),-1),0),0)</f>
        <v>0</v>
      </c>
      <c r="R860" s="311">
        <f t="shared" si="26"/>
        <v>0</v>
      </c>
      <c r="S860" s="313">
        <f t="shared" si="27"/>
        <v>0</v>
      </c>
      <c r="T860" s="314">
        <f>IF(M860&lt;&gt;ฐาน!$M$45,IF(S860&lt;&gt;"",S860+R860,0),0)</f>
        <v>0</v>
      </c>
      <c r="U860" s="311">
        <f>IF(M860&lt;&gt;ฐาน!$M$45,IF(S860=0,J860+T860,O860),J860)</f>
        <v>0</v>
      </c>
      <c r="V860" s="98"/>
    </row>
    <row r="861" spans="1:22" x14ac:dyDescent="0.35">
      <c r="A861" s="93">
        <v>853</v>
      </c>
      <c r="B861" s="84"/>
      <c r="C861" s="85"/>
      <c r="D861" s="91"/>
      <c r="E861" s="89"/>
      <c r="F861" s="88"/>
      <c r="G861" s="91"/>
      <c r="H861" s="91"/>
      <c r="I861" s="88"/>
      <c r="J861" s="94"/>
      <c r="K861" s="212"/>
      <c r="L861" s="308" t="str">
        <f>IF(K861&lt;&gt;"",INDEX(ฐาน!$J$4:$M$44,MATCH(INT(K861),ฐาน!$J$4:$J$44,0),2),"")</f>
        <v/>
      </c>
      <c r="M861" s="309" t="str">
        <f>IF(L861&lt;&gt;"",INDEX(ฐาน!$J$4:$M$45,MATCH(L861,ฐาน!$K$4:$K$45,0),4),"")</f>
        <v/>
      </c>
      <c r="N861" s="310" t="str">
        <f>IF(I861&lt;&gt;"",INDEX(ฐาน!$A$4:$F$9,MATCH(I861,ฐาน!$A$4:$A$9,0),IF(J861&gt;=INDEX(ฐาน!$A$4:$F$9,MATCH(I861,ฐาน!$A$4:$A$9,0),3),6,5)),"")</f>
        <v/>
      </c>
      <c r="O861" s="311" t="str">
        <f>IF(I861&lt;&gt;"",IF(J861&gt;=INDEX(ฐาน!$A$4:$G$9,MATCH(I861,ฐาน!$A$4:$A$9,0),4),INDEX(ฐาน!$A$4:$G$9,MATCH(I861,ฐาน!$A$4:$A$9,0),7),INDEX(ฐาน!$A$4:$G$9,MATCH(I861,ฐาน!$A$4:$A$9,0),4)),"")</f>
        <v/>
      </c>
      <c r="P861" s="312">
        <f>IF(M861&lt;&gt;ฐาน!$M$45,IF(L861&lt;&gt;"",($L861*$N861/100),0),0)</f>
        <v>0</v>
      </c>
      <c r="Q861" s="311">
        <f>IF(M861&lt;&gt;ฐาน!$M$45,IF(L861&lt;&gt;"",ROUNDUP(($L861*$N861/100),-1),0),0)</f>
        <v>0</v>
      </c>
      <c r="R861" s="311">
        <f t="shared" si="26"/>
        <v>0</v>
      </c>
      <c r="S861" s="313">
        <f t="shared" si="27"/>
        <v>0</v>
      </c>
      <c r="T861" s="314">
        <f>IF(M861&lt;&gt;ฐาน!$M$45,IF(S861&lt;&gt;"",S861+R861,0),0)</f>
        <v>0</v>
      </c>
      <c r="U861" s="311">
        <f>IF(M861&lt;&gt;ฐาน!$M$45,IF(S861=0,J861+T861,O861),J861)</f>
        <v>0</v>
      </c>
      <c r="V861" s="98"/>
    </row>
    <row r="862" spans="1:22" x14ac:dyDescent="0.35">
      <c r="A862" s="93">
        <v>854</v>
      </c>
      <c r="B862" s="84"/>
      <c r="C862" s="85"/>
      <c r="D862" s="91"/>
      <c r="E862" s="89"/>
      <c r="F862" s="88"/>
      <c r="G862" s="91"/>
      <c r="H862" s="91"/>
      <c r="I862" s="88"/>
      <c r="J862" s="94"/>
      <c r="K862" s="212"/>
      <c r="L862" s="308" t="str">
        <f>IF(K862&lt;&gt;"",INDEX(ฐาน!$J$4:$M$44,MATCH(INT(K862),ฐาน!$J$4:$J$44,0),2),"")</f>
        <v/>
      </c>
      <c r="M862" s="309" t="str">
        <f>IF(L862&lt;&gt;"",INDEX(ฐาน!$J$4:$M$45,MATCH(L862,ฐาน!$K$4:$K$45,0),4),"")</f>
        <v/>
      </c>
      <c r="N862" s="310" t="str">
        <f>IF(I862&lt;&gt;"",INDEX(ฐาน!$A$4:$F$9,MATCH(I862,ฐาน!$A$4:$A$9,0),IF(J862&gt;=INDEX(ฐาน!$A$4:$F$9,MATCH(I862,ฐาน!$A$4:$A$9,0),3),6,5)),"")</f>
        <v/>
      </c>
      <c r="O862" s="311" t="str">
        <f>IF(I862&lt;&gt;"",IF(J862&gt;=INDEX(ฐาน!$A$4:$G$9,MATCH(I862,ฐาน!$A$4:$A$9,0),4),INDEX(ฐาน!$A$4:$G$9,MATCH(I862,ฐาน!$A$4:$A$9,0),7),INDEX(ฐาน!$A$4:$G$9,MATCH(I862,ฐาน!$A$4:$A$9,0),4)),"")</f>
        <v/>
      </c>
      <c r="P862" s="312">
        <f>IF(M862&lt;&gt;ฐาน!$M$45,IF(L862&lt;&gt;"",($L862*$N862/100),0),0)</f>
        <v>0</v>
      </c>
      <c r="Q862" s="311">
        <f>IF(M862&lt;&gt;ฐาน!$M$45,IF(L862&lt;&gt;"",ROUNDUP(($L862*$N862/100),-1),0),0)</f>
        <v>0</v>
      </c>
      <c r="R862" s="311">
        <f t="shared" si="26"/>
        <v>0</v>
      </c>
      <c r="S862" s="313">
        <f t="shared" si="27"/>
        <v>0</v>
      </c>
      <c r="T862" s="314">
        <f>IF(M862&lt;&gt;ฐาน!$M$45,IF(S862&lt;&gt;"",S862+R862,0),0)</f>
        <v>0</v>
      </c>
      <c r="U862" s="311">
        <f>IF(M862&lt;&gt;ฐาน!$M$45,IF(S862=0,J862+T862,O862),J862)</f>
        <v>0</v>
      </c>
      <c r="V862" s="98"/>
    </row>
    <row r="863" spans="1:22" x14ac:dyDescent="0.35">
      <c r="A863" s="93">
        <v>855</v>
      </c>
      <c r="B863" s="84"/>
      <c r="C863" s="85"/>
      <c r="D863" s="91"/>
      <c r="E863" s="89"/>
      <c r="F863" s="88"/>
      <c r="G863" s="91"/>
      <c r="H863" s="91"/>
      <c r="I863" s="88"/>
      <c r="J863" s="94"/>
      <c r="K863" s="212"/>
      <c r="L863" s="308" t="str">
        <f>IF(K863&lt;&gt;"",INDEX(ฐาน!$J$4:$M$44,MATCH(INT(K863),ฐาน!$J$4:$J$44,0),2),"")</f>
        <v/>
      </c>
      <c r="M863" s="309" t="str">
        <f>IF(L863&lt;&gt;"",INDEX(ฐาน!$J$4:$M$45,MATCH(L863,ฐาน!$K$4:$K$45,0),4),"")</f>
        <v/>
      </c>
      <c r="N863" s="310" t="str">
        <f>IF(I863&lt;&gt;"",INDEX(ฐาน!$A$4:$F$9,MATCH(I863,ฐาน!$A$4:$A$9,0),IF(J863&gt;=INDEX(ฐาน!$A$4:$F$9,MATCH(I863,ฐาน!$A$4:$A$9,0),3),6,5)),"")</f>
        <v/>
      </c>
      <c r="O863" s="311" t="str">
        <f>IF(I863&lt;&gt;"",IF(J863&gt;=INDEX(ฐาน!$A$4:$G$9,MATCH(I863,ฐาน!$A$4:$A$9,0),4),INDEX(ฐาน!$A$4:$G$9,MATCH(I863,ฐาน!$A$4:$A$9,0),7),INDEX(ฐาน!$A$4:$G$9,MATCH(I863,ฐาน!$A$4:$A$9,0),4)),"")</f>
        <v/>
      </c>
      <c r="P863" s="312">
        <f>IF(M863&lt;&gt;ฐาน!$M$45,IF(L863&lt;&gt;"",($L863*$N863/100),0),0)</f>
        <v>0</v>
      </c>
      <c r="Q863" s="311">
        <f>IF(M863&lt;&gt;ฐาน!$M$45,IF(L863&lt;&gt;"",ROUNDUP(($L863*$N863/100),-1),0),0)</f>
        <v>0</v>
      </c>
      <c r="R863" s="311">
        <f t="shared" si="26"/>
        <v>0</v>
      </c>
      <c r="S863" s="313">
        <f t="shared" si="27"/>
        <v>0</v>
      </c>
      <c r="T863" s="314">
        <f>IF(M863&lt;&gt;ฐาน!$M$45,IF(S863&lt;&gt;"",S863+R863,0),0)</f>
        <v>0</v>
      </c>
      <c r="U863" s="311">
        <f>IF(M863&lt;&gt;ฐาน!$M$45,IF(S863=0,J863+T863,O863),J863)</f>
        <v>0</v>
      </c>
      <c r="V863" s="98"/>
    </row>
    <row r="864" spans="1:22" x14ac:dyDescent="0.35">
      <c r="A864" s="93">
        <v>856</v>
      </c>
      <c r="B864" s="84"/>
      <c r="C864" s="85"/>
      <c r="D864" s="91"/>
      <c r="E864" s="89"/>
      <c r="F864" s="88"/>
      <c r="G864" s="91"/>
      <c r="H864" s="91"/>
      <c r="I864" s="88"/>
      <c r="J864" s="94"/>
      <c r="K864" s="212"/>
      <c r="L864" s="308" t="str">
        <f>IF(K864&lt;&gt;"",INDEX(ฐาน!$J$4:$M$44,MATCH(INT(K864),ฐาน!$J$4:$J$44,0),2),"")</f>
        <v/>
      </c>
      <c r="M864" s="309" t="str">
        <f>IF(L864&lt;&gt;"",INDEX(ฐาน!$J$4:$M$45,MATCH(L864,ฐาน!$K$4:$K$45,0),4),"")</f>
        <v/>
      </c>
      <c r="N864" s="310" t="str">
        <f>IF(I864&lt;&gt;"",INDEX(ฐาน!$A$4:$F$9,MATCH(I864,ฐาน!$A$4:$A$9,0),IF(J864&gt;=INDEX(ฐาน!$A$4:$F$9,MATCH(I864,ฐาน!$A$4:$A$9,0),3),6,5)),"")</f>
        <v/>
      </c>
      <c r="O864" s="311" t="str">
        <f>IF(I864&lt;&gt;"",IF(J864&gt;=INDEX(ฐาน!$A$4:$G$9,MATCH(I864,ฐาน!$A$4:$A$9,0),4),INDEX(ฐาน!$A$4:$G$9,MATCH(I864,ฐาน!$A$4:$A$9,0),7),INDEX(ฐาน!$A$4:$G$9,MATCH(I864,ฐาน!$A$4:$A$9,0),4)),"")</f>
        <v/>
      </c>
      <c r="P864" s="312">
        <f>IF(M864&lt;&gt;ฐาน!$M$45,IF(L864&lt;&gt;"",($L864*$N864/100),0),0)</f>
        <v>0</v>
      </c>
      <c r="Q864" s="311">
        <f>IF(M864&lt;&gt;ฐาน!$M$45,IF(L864&lt;&gt;"",ROUNDUP(($L864*$N864/100),-1),0),0)</f>
        <v>0</v>
      </c>
      <c r="R864" s="311">
        <f t="shared" si="26"/>
        <v>0</v>
      </c>
      <c r="S864" s="313">
        <f t="shared" si="27"/>
        <v>0</v>
      </c>
      <c r="T864" s="314">
        <f>IF(M864&lt;&gt;ฐาน!$M$45,IF(S864&lt;&gt;"",S864+R864,0),0)</f>
        <v>0</v>
      </c>
      <c r="U864" s="311">
        <f>IF(M864&lt;&gt;ฐาน!$M$45,IF(S864=0,J864+T864,O864),J864)</f>
        <v>0</v>
      </c>
      <c r="V864" s="98"/>
    </row>
    <row r="865" spans="1:22" x14ac:dyDescent="0.35">
      <c r="A865" s="93">
        <v>857</v>
      </c>
      <c r="B865" s="84"/>
      <c r="C865" s="85"/>
      <c r="D865" s="175"/>
      <c r="E865" s="89"/>
      <c r="F865" s="88"/>
      <c r="G865" s="95"/>
      <c r="H865" s="91"/>
      <c r="I865" s="88"/>
      <c r="J865" s="92"/>
      <c r="K865" s="212"/>
      <c r="L865" s="308" t="str">
        <f>IF(K865&lt;&gt;"",INDEX(ฐาน!$J$4:$M$44,MATCH(INT(K865),ฐาน!$J$4:$J$44,0),2),"")</f>
        <v/>
      </c>
      <c r="M865" s="309" t="str">
        <f>IF(L865&lt;&gt;"",INDEX(ฐาน!$J$4:$M$45,MATCH(L865,ฐาน!$K$4:$K$45,0),4),"")</f>
        <v/>
      </c>
      <c r="N865" s="310" t="str">
        <f>IF(I865&lt;&gt;"",INDEX(ฐาน!$A$4:$F$9,MATCH(I865,ฐาน!$A$4:$A$9,0),IF(J865&gt;=INDEX(ฐาน!$A$4:$F$9,MATCH(I865,ฐาน!$A$4:$A$9,0),3),6,5)),"")</f>
        <v/>
      </c>
      <c r="O865" s="311" t="str">
        <f>IF(I865&lt;&gt;"",IF(J865&gt;=INDEX(ฐาน!$A$4:$G$9,MATCH(I865,ฐาน!$A$4:$A$9,0),4),INDEX(ฐาน!$A$4:$G$9,MATCH(I865,ฐาน!$A$4:$A$9,0),7),INDEX(ฐาน!$A$4:$G$9,MATCH(I865,ฐาน!$A$4:$A$9,0),4)),"")</f>
        <v/>
      </c>
      <c r="P865" s="312">
        <f>IF(M865&lt;&gt;ฐาน!$M$45,IF(L865&lt;&gt;"",($L865*$N865/100),0),0)</f>
        <v>0</v>
      </c>
      <c r="Q865" s="311">
        <f>IF(M865&lt;&gt;ฐาน!$M$45,IF(L865&lt;&gt;"",ROUNDUP(($L865*$N865/100),-1),0),0)</f>
        <v>0</v>
      </c>
      <c r="R865" s="311">
        <f t="shared" si="26"/>
        <v>0</v>
      </c>
      <c r="S865" s="313">
        <f t="shared" si="27"/>
        <v>0</v>
      </c>
      <c r="T865" s="314">
        <f>IF(M865&lt;&gt;ฐาน!$M$45,IF(S865&lt;&gt;"",S865+R865,0),0)</f>
        <v>0</v>
      </c>
      <c r="U865" s="311">
        <f>IF(M865&lt;&gt;ฐาน!$M$45,IF(S865=0,J865+T865,O865),J865)</f>
        <v>0</v>
      </c>
      <c r="V865" s="98"/>
    </row>
    <row r="866" spans="1:22" x14ac:dyDescent="0.35">
      <c r="A866" s="93">
        <v>858</v>
      </c>
      <c r="B866" s="84"/>
      <c r="C866" s="85"/>
      <c r="D866" s="91"/>
      <c r="E866" s="89"/>
      <c r="F866" s="88"/>
      <c r="G866" s="91"/>
      <c r="H866" s="91"/>
      <c r="I866" s="88"/>
      <c r="J866" s="92"/>
      <c r="K866" s="212"/>
      <c r="L866" s="308" t="str">
        <f>IF(K866&lt;&gt;"",INDEX(ฐาน!$J$4:$M$44,MATCH(INT(K866),ฐาน!$J$4:$J$44,0),2),"")</f>
        <v/>
      </c>
      <c r="M866" s="309" t="str">
        <f>IF(L866&lt;&gt;"",INDEX(ฐาน!$J$4:$M$45,MATCH(L866,ฐาน!$K$4:$K$45,0),4),"")</f>
        <v/>
      </c>
      <c r="N866" s="310" t="str">
        <f>IF(I866&lt;&gt;"",INDEX(ฐาน!$A$4:$F$9,MATCH(I866,ฐาน!$A$4:$A$9,0),IF(J866&gt;=INDEX(ฐาน!$A$4:$F$9,MATCH(I866,ฐาน!$A$4:$A$9,0),3),6,5)),"")</f>
        <v/>
      </c>
      <c r="O866" s="311" t="str">
        <f>IF(I866&lt;&gt;"",IF(J866&gt;=INDEX(ฐาน!$A$4:$G$9,MATCH(I866,ฐาน!$A$4:$A$9,0),4),INDEX(ฐาน!$A$4:$G$9,MATCH(I866,ฐาน!$A$4:$A$9,0),7),INDEX(ฐาน!$A$4:$G$9,MATCH(I866,ฐาน!$A$4:$A$9,0),4)),"")</f>
        <v/>
      </c>
      <c r="P866" s="312">
        <f>IF(M866&lt;&gt;ฐาน!$M$45,IF(L866&lt;&gt;"",($L866*$N866/100),0),0)</f>
        <v>0</v>
      </c>
      <c r="Q866" s="311">
        <f>IF(M866&lt;&gt;ฐาน!$M$45,IF(L866&lt;&gt;"",ROUNDUP(($L866*$N866/100),-1),0),0)</f>
        <v>0</v>
      </c>
      <c r="R866" s="311">
        <f t="shared" si="26"/>
        <v>0</v>
      </c>
      <c r="S866" s="313">
        <f t="shared" si="27"/>
        <v>0</v>
      </c>
      <c r="T866" s="314">
        <f>IF(M866&lt;&gt;ฐาน!$M$45,IF(S866&lt;&gt;"",S866+R866,0),0)</f>
        <v>0</v>
      </c>
      <c r="U866" s="311">
        <f>IF(M866&lt;&gt;ฐาน!$M$45,IF(S866=0,J866+T866,O866),J866)</f>
        <v>0</v>
      </c>
      <c r="V866" s="98"/>
    </row>
    <row r="867" spans="1:22" x14ac:dyDescent="0.35">
      <c r="A867" s="93">
        <v>859</v>
      </c>
      <c r="B867" s="84"/>
      <c r="C867" s="85"/>
      <c r="D867" s="91"/>
      <c r="E867" s="89"/>
      <c r="F867" s="88"/>
      <c r="G867" s="91"/>
      <c r="H867" s="91"/>
      <c r="I867" s="88"/>
      <c r="J867" s="92"/>
      <c r="K867" s="212"/>
      <c r="L867" s="308" t="str">
        <f>IF(K867&lt;&gt;"",INDEX(ฐาน!$J$4:$M$44,MATCH(INT(K867),ฐาน!$J$4:$J$44,0),2),"")</f>
        <v/>
      </c>
      <c r="M867" s="309" t="str">
        <f>IF(L867&lt;&gt;"",INDEX(ฐาน!$J$4:$M$45,MATCH(L867,ฐาน!$K$4:$K$45,0),4),"")</f>
        <v/>
      </c>
      <c r="N867" s="310" t="str">
        <f>IF(I867&lt;&gt;"",INDEX(ฐาน!$A$4:$F$9,MATCH(I867,ฐาน!$A$4:$A$9,0),IF(J867&gt;=INDEX(ฐาน!$A$4:$F$9,MATCH(I867,ฐาน!$A$4:$A$9,0),3),6,5)),"")</f>
        <v/>
      </c>
      <c r="O867" s="311" t="str">
        <f>IF(I867&lt;&gt;"",IF(J867&gt;=INDEX(ฐาน!$A$4:$G$9,MATCH(I867,ฐาน!$A$4:$A$9,0),4),INDEX(ฐาน!$A$4:$G$9,MATCH(I867,ฐาน!$A$4:$A$9,0),7),INDEX(ฐาน!$A$4:$G$9,MATCH(I867,ฐาน!$A$4:$A$9,0),4)),"")</f>
        <v/>
      </c>
      <c r="P867" s="312">
        <f>IF(M867&lt;&gt;ฐาน!$M$45,IF(L867&lt;&gt;"",($L867*$N867/100),0),0)</f>
        <v>0</v>
      </c>
      <c r="Q867" s="311">
        <f>IF(M867&lt;&gt;ฐาน!$M$45,IF(L867&lt;&gt;"",ROUNDUP(($L867*$N867/100),-1),0),0)</f>
        <v>0</v>
      </c>
      <c r="R867" s="311">
        <f t="shared" si="26"/>
        <v>0</v>
      </c>
      <c r="S867" s="313">
        <f t="shared" si="27"/>
        <v>0</v>
      </c>
      <c r="T867" s="314">
        <f>IF(M867&lt;&gt;ฐาน!$M$45,IF(S867&lt;&gt;"",S867+R867,0),0)</f>
        <v>0</v>
      </c>
      <c r="U867" s="311">
        <f>IF(M867&lt;&gt;ฐาน!$M$45,IF(S867=0,J867+T867,O867),J867)</f>
        <v>0</v>
      </c>
      <c r="V867" s="98"/>
    </row>
    <row r="868" spans="1:22" x14ac:dyDescent="0.35">
      <c r="A868" s="93">
        <v>860</v>
      </c>
      <c r="B868" s="84"/>
      <c r="C868" s="85"/>
      <c r="D868" s="91"/>
      <c r="E868" s="89"/>
      <c r="F868" s="88"/>
      <c r="G868" s="91"/>
      <c r="H868" s="91"/>
      <c r="I868" s="88"/>
      <c r="J868" s="92"/>
      <c r="K868" s="212"/>
      <c r="L868" s="308" t="str">
        <f>IF(K868&lt;&gt;"",INDEX(ฐาน!$J$4:$M$44,MATCH(INT(K868),ฐาน!$J$4:$J$44,0),2),"")</f>
        <v/>
      </c>
      <c r="M868" s="309" t="str">
        <f>IF(L868&lt;&gt;"",INDEX(ฐาน!$J$4:$M$45,MATCH(L868,ฐาน!$K$4:$K$45,0),4),"")</f>
        <v/>
      </c>
      <c r="N868" s="310" t="str">
        <f>IF(I868&lt;&gt;"",INDEX(ฐาน!$A$4:$F$9,MATCH(I868,ฐาน!$A$4:$A$9,0),IF(J868&gt;=INDEX(ฐาน!$A$4:$F$9,MATCH(I868,ฐาน!$A$4:$A$9,0),3),6,5)),"")</f>
        <v/>
      </c>
      <c r="O868" s="311" t="str">
        <f>IF(I868&lt;&gt;"",IF(J868&gt;=INDEX(ฐาน!$A$4:$G$9,MATCH(I868,ฐาน!$A$4:$A$9,0),4),INDEX(ฐาน!$A$4:$G$9,MATCH(I868,ฐาน!$A$4:$A$9,0),7),INDEX(ฐาน!$A$4:$G$9,MATCH(I868,ฐาน!$A$4:$A$9,0),4)),"")</f>
        <v/>
      </c>
      <c r="P868" s="312">
        <f>IF(M868&lt;&gt;ฐาน!$M$45,IF(L868&lt;&gt;"",($L868*$N868/100),0),0)</f>
        <v>0</v>
      </c>
      <c r="Q868" s="311">
        <f>IF(M868&lt;&gt;ฐาน!$M$45,IF(L868&lt;&gt;"",ROUNDUP(($L868*$N868/100),-1),0),0)</f>
        <v>0</v>
      </c>
      <c r="R868" s="311">
        <f t="shared" si="26"/>
        <v>0</v>
      </c>
      <c r="S868" s="313">
        <f t="shared" si="27"/>
        <v>0</v>
      </c>
      <c r="T868" s="314">
        <f>IF(M868&lt;&gt;ฐาน!$M$45,IF(S868&lt;&gt;"",S868+R868,0),0)</f>
        <v>0</v>
      </c>
      <c r="U868" s="311">
        <f>IF(M868&lt;&gt;ฐาน!$M$45,IF(S868=0,J868+T868,O868),J868)</f>
        <v>0</v>
      </c>
      <c r="V868" s="98"/>
    </row>
    <row r="869" spans="1:22" x14ac:dyDescent="0.35">
      <c r="A869" s="93">
        <v>861</v>
      </c>
      <c r="B869" s="84"/>
      <c r="C869" s="85"/>
      <c r="D869" s="91"/>
      <c r="E869" s="89"/>
      <c r="F869" s="88"/>
      <c r="G869" s="91"/>
      <c r="H869" s="91"/>
      <c r="I869" s="88"/>
      <c r="J869" s="92"/>
      <c r="K869" s="212"/>
      <c r="L869" s="308" t="str">
        <f>IF(K869&lt;&gt;"",INDEX(ฐาน!$J$4:$M$44,MATCH(INT(K869),ฐาน!$J$4:$J$44,0),2),"")</f>
        <v/>
      </c>
      <c r="M869" s="309" t="str">
        <f>IF(L869&lt;&gt;"",INDEX(ฐาน!$J$4:$M$45,MATCH(L869,ฐาน!$K$4:$K$45,0),4),"")</f>
        <v/>
      </c>
      <c r="N869" s="310" t="str">
        <f>IF(I869&lt;&gt;"",INDEX(ฐาน!$A$4:$F$9,MATCH(I869,ฐาน!$A$4:$A$9,0),IF(J869&gt;=INDEX(ฐาน!$A$4:$F$9,MATCH(I869,ฐาน!$A$4:$A$9,0),3),6,5)),"")</f>
        <v/>
      </c>
      <c r="O869" s="311" t="str">
        <f>IF(I869&lt;&gt;"",IF(J869&gt;=INDEX(ฐาน!$A$4:$G$9,MATCH(I869,ฐาน!$A$4:$A$9,0),4),INDEX(ฐาน!$A$4:$G$9,MATCH(I869,ฐาน!$A$4:$A$9,0),7),INDEX(ฐาน!$A$4:$G$9,MATCH(I869,ฐาน!$A$4:$A$9,0),4)),"")</f>
        <v/>
      </c>
      <c r="P869" s="312">
        <f>IF(M869&lt;&gt;ฐาน!$M$45,IF(L869&lt;&gt;"",($L869*$N869/100),0),0)</f>
        <v>0</v>
      </c>
      <c r="Q869" s="311">
        <f>IF(M869&lt;&gt;ฐาน!$M$45,IF(L869&lt;&gt;"",ROUNDUP(($L869*$N869/100),-1),0),0)</f>
        <v>0</v>
      </c>
      <c r="R869" s="311">
        <f t="shared" si="26"/>
        <v>0</v>
      </c>
      <c r="S869" s="313">
        <f t="shared" si="27"/>
        <v>0</v>
      </c>
      <c r="T869" s="314">
        <f>IF(M869&lt;&gt;ฐาน!$M$45,IF(S869&lt;&gt;"",S869+R869,0),0)</f>
        <v>0</v>
      </c>
      <c r="U869" s="311">
        <f>IF(M869&lt;&gt;ฐาน!$M$45,IF(S869=0,J869+T869,O869),J869)</f>
        <v>0</v>
      </c>
      <c r="V869" s="98"/>
    </row>
    <row r="870" spans="1:22" x14ac:dyDescent="0.35">
      <c r="A870" s="93">
        <v>862</v>
      </c>
      <c r="B870" s="84"/>
      <c r="C870" s="85"/>
      <c r="D870" s="91"/>
      <c r="E870" s="89"/>
      <c r="F870" s="88"/>
      <c r="G870" s="91"/>
      <c r="H870" s="91"/>
      <c r="I870" s="88"/>
      <c r="J870" s="92"/>
      <c r="K870" s="212"/>
      <c r="L870" s="308" t="str">
        <f>IF(K870&lt;&gt;"",INDEX(ฐาน!$J$4:$M$44,MATCH(INT(K870),ฐาน!$J$4:$J$44,0),2),"")</f>
        <v/>
      </c>
      <c r="M870" s="309" t="str">
        <f>IF(L870&lt;&gt;"",INDEX(ฐาน!$J$4:$M$45,MATCH(L870,ฐาน!$K$4:$K$45,0),4),"")</f>
        <v/>
      </c>
      <c r="N870" s="310" t="str">
        <f>IF(I870&lt;&gt;"",INDEX(ฐาน!$A$4:$F$9,MATCH(I870,ฐาน!$A$4:$A$9,0),IF(J870&gt;=INDEX(ฐาน!$A$4:$F$9,MATCH(I870,ฐาน!$A$4:$A$9,0),3),6,5)),"")</f>
        <v/>
      </c>
      <c r="O870" s="311" t="str">
        <f>IF(I870&lt;&gt;"",IF(J870&gt;=INDEX(ฐาน!$A$4:$G$9,MATCH(I870,ฐาน!$A$4:$A$9,0),4),INDEX(ฐาน!$A$4:$G$9,MATCH(I870,ฐาน!$A$4:$A$9,0),7),INDEX(ฐาน!$A$4:$G$9,MATCH(I870,ฐาน!$A$4:$A$9,0),4)),"")</f>
        <v/>
      </c>
      <c r="P870" s="312">
        <f>IF(M870&lt;&gt;ฐาน!$M$45,IF(L870&lt;&gt;"",($L870*$N870/100),0),0)</f>
        <v>0</v>
      </c>
      <c r="Q870" s="311">
        <f>IF(M870&lt;&gt;ฐาน!$M$45,IF(L870&lt;&gt;"",ROUNDUP(($L870*$N870/100),-1),0),0)</f>
        <v>0</v>
      </c>
      <c r="R870" s="311">
        <f t="shared" si="26"/>
        <v>0</v>
      </c>
      <c r="S870" s="313">
        <f t="shared" si="27"/>
        <v>0</v>
      </c>
      <c r="T870" s="314">
        <f>IF(M870&lt;&gt;ฐาน!$M$45,IF(S870&lt;&gt;"",S870+R870,0),0)</f>
        <v>0</v>
      </c>
      <c r="U870" s="311">
        <f>IF(M870&lt;&gt;ฐาน!$M$45,IF(S870=0,J870+T870,O870),J870)</f>
        <v>0</v>
      </c>
      <c r="V870" s="98"/>
    </row>
    <row r="871" spans="1:22" x14ac:dyDescent="0.35">
      <c r="A871" s="93">
        <v>863</v>
      </c>
      <c r="B871" s="84"/>
      <c r="C871" s="85"/>
      <c r="D871" s="91"/>
      <c r="E871" s="89"/>
      <c r="F871" s="88"/>
      <c r="G871" s="91"/>
      <c r="H871" s="91"/>
      <c r="I871" s="88"/>
      <c r="J871" s="92"/>
      <c r="K871" s="212"/>
      <c r="L871" s="308" t="str">
        <f>IF(K871&lt;&gt;"",INDEX(ฐาน!$J$4:$M$44,MATCH(INT(K871),ฐาน!$J$4:$J$44,0),2),"")</f>
        <v/>
      </c>
      <c r="M871" s="309" t="str">
        <f>IF(L871&lt;&gt;"",INDEX(ฐาน!$J$4:$M$45,MATCH(L871,ฐาน!$K$4:$K$45,0),4),"")</f>
        <v/>
      </c>
      <c r="N871" s="310" t="str">
        <f>IF(I871&lt;&gt;"",INDEX(ฐาน!$A$4:$F$9,MATCH(I871,ฐาน!$A$4:$A$9,0),IF(J871&gt;=INDEX(ฐาน!$A$4:$F$9,MATCH(I871,ฐาน!$A$4:$A$9,0),3),6,5)),"")</f>
        <v/>
      </c>
      <c r="O871" s="311" t="str">
        <f>IF(I871&lt;&gt;"",IF(J871&gt;=INDEX(ฐาน!$A$4:$G$9,MATCH(I871,ฐาน!$A$4:$A$9,0),4),INDEX(ฐาน!$A$4:$G$9,MATCH(I871,ฐาน!$A$4:$A$9,0),7),INDEX(ฐาน!$A$4:$G$9,MATCH(I871,ฐาน!$A$4:$A$9,0),4)),"")</f>
        <v/>
      </c>
      <c r="P871" s="312">
        <f>IF(M871&lt;&gt;ฐาน!$M$45,IF(L871&lt;&gt;"",($L871*$N871/100),0),0)</f>
        <v>0</v>
      </c>
      <c r="Q871" s="311">
        <f>IF(M871&lt;&gt;ฐาน!$M$45,IF(L871&lt;&gt;"",ROUNDUP(($L871*$N871/100),-1),0),0)</f>
        <v>0</v>
      </c>
      <c r="R871" s="311">
        <f t="shared" si="26"/>
        <v>0</v>
      </c>
      <c r="S871" s="313">
        <f t="shared" si="27"/>
        <v>0</v>
      </c>
      <c r="T871" s="314">
        <f>IF(M871&lt;&gt;ฐาน!$M$45,IF(S871&lt;&gt;"",S871+R871,0),0)</f>
        <v>0</v>
      </c>
      <c r="U871" s="311">
        <f>IF(M871&lt;&gt;ฐาน!$M$45,IF(S871=0,J871+T871,O871),J871)</f>
        <v>0</v>
      </c>
      <c r="V871" s="98"/>
    </row>
    <row r="872" spans="1:22" x14ac:dyDescent="0.35">
      <c r="A872" s="93">
        <v>864</v>
      </c>
      <c r="B872" s="84"/>
      <c r="C872" s="85"/>
      <c r="D872" s="91"/>
      <c r="E872" s="89"/>
      <c r="F872" s="88"/>
      <c r="G872" s="95"/>
      <c r="H872" s="91"/>
      <c r="I872" s="88"/>
      <c r="J872" s="92"/>
      <c r="K872" s="212"/>
      <c r="L872" s="308" t="str">
        <f>IF(K872&lt;&gt;"",INDEX(ฐาน!$J$4:$M$44,MATCH(INT(K872),ฐาน!$J$4:$J$44,0),2),"")</f>
        <v/>
      </c>
      <c r="M872" s="309" t="str">
        <f>IF(L872&lt;&gt;"",INDEX(ฐาน!$J$4:$M$45,MATCH(L872,ฐาน!$K$4:$K$45,0),4),"")</f>
        <v/>
      </c>
      <c r="N872" s="310" t="str">
        <f>IF(I872&lt;&gt;"",INDEX(ฐาน!$A$4:$F$9,MATCH(I872,ฐาน!$A$4:$A$9,0),IF(J872&gt;=INDEX(ฐาน!$A$4:$F$9,MATCH(I872,ฐาน!$A$4:$A$9,0),3),6,5)),"")</f>
        <v/>
      </c>
      <c r="O872" s="311" t="str">
        <f>IF(I872&lt;&gt;"",IF(J872&gt;=INDEX(ฐาน!$A$4:$G$9,MATCH(I872,ฐาน!$A$4:$A$9,0),4),INDEX(ฐาน!$A$4:$G$9,MATCH(I872,ฐาน!$A$4:$A$9,0),7),INDEX(ฐาน!$A$4:$G$9,MATCH(I872,ฐาน!$A$4:$A$9,0),4)),"")</f>
        <v/>
      </c>
      <c r="P872" s="312">
        <f>IF(M872&lt;&gt;ฐาน!$M$45,IF(L872&lt;&gt;"",($L872*$N872/100),0),0)</f>
        <v>0</v>
      </c>
      <c r="Q872" s="311">
        <f>IF(M872&lt;&gt;ฐาน!$M$45,IF(L872&lt;&gt;"",ROUNDUP(($L872*$N872/100),-1),0),0)</f>
        <v>0</v>
      </c>
      <c r="R872" s="311">
        <f t="shared" si="26"/>
        <v>0</v>
      </c>
      <c r="S872" s="313">
        <f t="shared" si="27"/>
        <v>0</v>
      </c>
      <c r="T872" s="314">
        <f>IF(M872&lt;&gt;ฐาน!$M$45,IF(S872&lt;&gt;"",S872+R872,0),0)</f>
        <v>0</v>
      </c>
      <c r="U872" s="311">
        <f>IF(M872&lt;&gt;ฐาน!$M$45,IF(S872=0,J872+T872,O872),J872)</f>
        <v>0</v>
      </c>
      <c r="V872" s="98"/>
    </row>
    <row r="873" spans="1:22" x14ac:dyDescent="0.35">
      <c r="A873" s="93">
        <v>865</v>
      </c>
      <c r="B873" s="84"/>
      <c r="C873" s="85"/>
      <c r="D873" s="91"/>
      <c r="E873" s="89"/>
      <c r="F873" s="88"/>
      <c r="G873" s="91"/>
      <c r="H873" s="91"/>
      <c r="I873" s="88"/>
      <c r="J873" s="94"/>
      <c r="K873" s="212"/>
      <c r="L873" s="308" t="str">
        <f>IF(K873&lt;&gt;"",INDEX(ฐาน!$J$4:$M$44,MATCH(INT(K873),ฐาน!$J$4:$J$44,0),2),"")</f>
        <v/>
      </c>
      <c r="M873" s="309" t="str">
        <f>IF(L873&lt;&gt;"",INDEX(ฐาน!$J$4:$M$45,MATCH(L873,ฐาน!$K$4:$K$45,0),4),"")</f>
        <v/>
      </c>
      <c r="N873" s="310" t="str">
        <f>IF(I873&lt;&gt;"",INDEX(ฐาน!$A$4:$F$9,MATCH(I873,ฐาน!$A$4:$A$9,0),IF(J873&gt;=INDEX(ฐาน!$A$4:$F$9,MATCH(I873,ฐาน!$A$4:$A$9,0),3),6,5)),"")</f>
        <v/>
      </c>
      <c r="O873" s="311" t="str">
        <f>IF(I873&lt;&gt;"",IF(J873&gt;=INDEX(ฐาน!$A$4:$G$9,MATCH(I873,ฐาน!$A$4:$A$9,0),4),INDEX(ฐาน!$A$4:$G$9,MATCH(I873,ฐาน!$A$4:$A$9,0),7),INDEX(ฐาน!$A$4:$G$9,MATCH(I873,ฐาน!$A$4:$A$9,0),4)),"")</f>
        <v/>
      </c>
      <c r="P873" s="312">
        <f>IF(M873&lt;&gt;ฐาน!$M$45,IF(L873&lt;&gt;"",($L873*$N873/100),0),0)</f>
        <v>0</v>
      </c>
      <c r="Q873" s="311">
        <f>IF(M873&lt;&gt;ฐาน!$M$45,IF(L873&lt;&gt;"",ROUNDUP(($L873*$N873/100),-1),0),0)</f>
        <v>0</v>
      </c>
      <c r="R873" s="311">
        <f t="shared" si="26"/>
        <v>0</v>
      </c>
      <c r="S873" s="313">
        <f t="shared" si="27"/>
        <v>0</v>
      </c>
      <c r="T873" s="314">
        <f>IF(M873&lt;&gt;ฐาน!$M$45,IF(S873&lt;&gt;"",S873+R873,0),0)</f>
        <v>0</v>
      </c>
      <c r="U873" s="311">
        <f>IF(M873&lt;&gt;ฐาน!$M$45,IF(S873=0,J873+T873,O873),J873)</f>
        <v>0</v>
      </c>
      <c r="V873" s="98"/>
    </row>
    <row r="874" spans="1:22" x14ac:dyDescent="0.35">
      <c r="A874" s="93">
        <v>866</v>
      </c>
      <c r="B874" s="84"/>
      <c r="C874" s="85"/>
      <c r="D874" s="91"/>
      <c r="E874" s="89"/>
      <c r="F874" s="88"/>
      <c r="G874" s="91"/>
      <c r="H874" s="91"/>
      <c r="I874" s="88"/>
      <c r="J874" s="94"/>
      <c r="K874" s="212"/>
      <c r="L874" s="308" t="str">
        <f>IF(K874&lt;&gt;"",INDEX(ฐาน!$J$4:$M$44,MATCH(INT(K874),ฐาน!$J$4:$J$44,0),2),"")</f>
        <v/>
      </c>
      <c r="M874" s="309" t="str">
        <f>IF(L874&lt;&gt;"",INDEX(ฐาน!$J$4:$M$45,MATCH(L874,ฐาน!$K$4:$K$45,0),4),"")</f>
        <v/>
      </c>
      <c r="N874" s="310" t="str">
        <f>IF(I874&lt;&gt;"",INDEX(ฐาน!$A$4:$F$9,MATCH(I874,ฐาน!$A$4:$A$9,0),IF(J874&gt;=INDEX(ฐาน!$A$4:$F$9,MATCH(I874,ฐาน!$A$4:$A$9,0),3),6,5)),"")</f>
        <v/>
      </c>
      <c r="O874" s="311" t="str">
        <f>IF(I874&lt;&gt;"",IF(J874&gt;=INDEX(ฐาน!$A$4:$G$9,MATCH(I874,ฐาน!$A$4:$A$9,0),4),INDEX(ฐาน!$A$4:$G$9,MATCH(I874,ฐาน!$A$4:$A$9,0),7),INDEX(ฐาน!$A$4:$G$9,MATCH(I874,ฐาน!$A$4:$A$9,0),4)),"")</f>
        <v/>
      </c>
      <c r="P874" s="312">
        <f>IF(M874&lt;&gt;ฐาน!$M$45,IF(L874&lt;&gt;"",($L874*$N874/100),0),0)</f>
        <v>0</v>
      </c>
      <c r="Q874" s="311">
        <f>IF(M874&lt;&gt;ฐาน!$M$45,IF(L874&lt;&gt;"",ROUNDUP(($L874*$N874/100),-1),0),0)</f>
        <v>0</v>
      </c>
      <c r="R874" s="311">
        <f t="shared" si="26"/>
        <v>0</v>
      </c>
      <c r="S874" s="313">
        <f t="shared" si="27"/>
        <v>0</v>
      </c>
      <c r="T874" s="314">
        <f>IF(M874&lt;&gt;ฐาน!$M$45,IF(S874&lt;&gt;"",S874+R874,0),0)</f>
        <v>0</v>
      </c>
      <c r="U874" s="311">
        <f>IF(M874&lt;&gt;ฐาน!$M$45,IF(S874=0,J874+T874,O874),J874)</f>
        <v>0</v>
      </c>
      <c r="V874" s="98"/>
    </row>
    <row r="875" spans="1:22" x14ac:dyDescent="0.35">
      <c r="A875" s="93">
        <v>867</v>
      </c>
      <c r="B875" s="97"/>
      <c r="C875" s="85"/>
      <c r="D875" s="91"/>
      <c r="E875" s="89"/>
      <c r="F875" s="88"/>
      <c r="G875" s="91"/>
      <c r="H875" s="91"/>
      <c r="I875" s="88"/>
      <c r="J875" s="92"/>
      <c r="K875" s="212"/>
      <c r="L875" s="308" t="str">
        <f>IF(K875&lt;&gt;"",INDEX(ฐาน!$J$4:$M$44,MATCH(INT(K875),ฐาน!$J$4:$J$44,0),2),"")</f>
        <v/>
      </c>
      <c r="M875" s="309" t="str">
        <f>IF(L875&lt;&gt;"",INDEX(ฐาน!$J$4:$M$45,MATCH(L875,ฐาน!$K$4:$K$45,0),4),"")</f>
        <v/>
      </c>
      <c r="N875" s="310" t="str">
        <f>IF(I875&lt;&gt;"",INDEX(ฐาน!$A$4:$F$9,MATCH(I875,ฐาน!$A$4:$A$9,0),IF(J875&gt;=INDEX(ฐาน!$A$4:$F$9,MATCH(I875,ฐาน!$A$4:$A$9,0),3),6,5)),"")</f>
        <v/>
      </c>
      <c r="O875" s="311" t="str">
        <f>IF(I875&lt;&gt;"",IF(J875&gt;=INDEX(ฐาน!$A$4:$G$9,MATCH(I875,ฐาน!$A$4:$A$9,0),4),INDEX(ฐาน!$A$4:$G$9,MATCH(I875,ฐาน!$A$4:$A$9,0),7),INDEX(ฐาน!$A$4:$G$9,MATCH(I875,ฐาน!$A$4:$A$9,0),4)),"")</f>
        <v/>
      </c>
      <c r="P875" s="312">
        <f>IF(M875&lt;&gt;ฐาน!$M$45,IF(L875&lt;&gt;"",($L875*$N875/100),0),0)</f>
        <v>0</v>
      </c>
      <c r="Q875" s="311">
        <f>IF(M875&lt;&gt;ฐาน!$M$45,IF(L875&lt;&gt;"",ROUNDUP(($L875*$N875/100),-1),0),0)</f>
        <v>0</v>
      </c>
      <c r="R875" s="311">
        <f t="shared" si="26"/>
        <v>0</v>
      </c>
      <c r="S875" s="313">
        <f t="shared" si="27"/>
        <v>0</v>
      </c>
      <c r="T875" s="314">
        <f>IF(M875&lt;&gt;ฐาน!$M$45,IF(S875&lt;&gt;"",S875+R875,0),0)</f>
        <v>0</v>
      </c>
      <c r="U875" s="311">
        <f>IF(M875&lt;&gt;ฐาน!$M$45,IF(S875=0,J875+T875,O875),J875)</f>
        <v>0</v>
      </c>
      <c r="V875" s="98"/>
    </row>
    <row r="876" spans="1:22" x14ac:dyDescent="0.35">
      <c r="A876" s="93">
        <v>868</v>
      </c>
      <c r="B876" s="97"/>
      <c r="C876" s="96"/>
      <c r="D876" s="91"/>
      <c r="E876" s="89"/>
      <c r="F876" s="88"/>
      <c r="G876" s="91"/>
      <c r="H876" s="91"/>
      <c r="I876" s="88"/>
      <c r="J876" s="92"/>
      <c r="K876" s="212"/>
      <c r="L876" s="308" t="str">
        <f>IF(K876&lt;&gt;"",INDEX(ฐาน!$J$4:$M$44,MATCH(INT(K876),ฐาน!$J$4:$J$44,0),2),"")</f>
        <v/>
      </c>
      <c r="M876" s="309" t="str">
        <f>IF(L876&lt;&gt;"",INDEX(ฐาน!$J$4:$M$45,MATCH(L876,ฐาน!$K$4:$K$45,0),4),"")</f>
        <v/>
      </c>
      <c r="N876" s="310" t="str">
        <f>IF(I876&lt;&gt;"",INDEX(ฐาน!$A$4:$F$9,MATCH(I876,ฐาน!$A$4:$A$9,0),IF(J876&gt;=INDEX(ฐาน!$A$4:$F$9,MATCH(I876,ฐาน!$A$4:$A$9,0),3),6,5)),"")</f>
        <v/>
      </c>
      <c r="O876" s="311" t="str">
        <f>IF(I876&lt;&gt;"",IF(J876&gt;=INDEX(ฐาน!$A$4:$G$9,MATCH(I876,ฐาน!$A$4:$A$9,0),4),INDEX(ฐาน!$A$4:$G$9,MATCH(I876,ฐาน!$A$4:$A$9,0),7),INDEX(ฐาน!$A$4:$G$9,MATCH(I876,ฐาน!$A$4:$A$9,0),4)),"")</f>
        <v/>
      </c>
      <c r="P876" s="312">
        <f>IF(M876&lt;&gt;ฐาน!$M$45,IF(L876&lt;&gt;"",($L876*$N876/100),0),0)</f>
        <v>0</v>
      </c>
      <c r="Q876" s="311">
        <f>IF(M876&lt;&gt;ฐาน!$M$45,IF(L876&lt;&gt;"",ROUNDUP(($L876*$N876/100),-1),0),0)</f>
        <v>0</v>
      </c>
      <c r="R876" s="311">
        <f t="shared" si="26"/>
        <v>0</v>
      </c>
      <c r="S876" s="313">
        <f t="shared" si="27"/>
        <v>0</v>
      </c>
      <c r="T876" s="314">
        <f>IF(M876&lt;&gt;ฐาน!$M$45,IF(S876&lt;&gt;"",S876+R876,0),0)</f>
        <v>0</v>
      </c>
      <c r="U876" s="311">
        <f>IF(M876&lt;&gt;ฐาน!$M$45,IF(S876=0,J876+T876,O876),J876)</f>
        <v>0</v>
      </c>
      <c r="V876" s="98"/>
    </row>
    <row r="877" spans="1:22" x14ac:dyDescent="0.35">
      <c r="A877" s="93">
        <v>869</v>
      </c>
      <c r="B877" s="97"/>
      <c r="C877" s="98"/>
      <c r="D877" s="91"/>
      <c r="E877" s="89"/>
      <c r="F877" s="88"/>
      <c r="G877" s="91"/>
      <c r="H877" s="91"/>
      <c r="I877" s="88"/>
      <c r="J877" s="94"/>
      <c r="K877" s="212"/>
      <c r="L877" s="308" t="str">
        <f>IF(K877&lt;&gt;"",INDEX(ฐาน!$J$4:$M$44,MATCH(INT(K877),ฐาน!$J$4:$J$44,0),2),"")</f>
        <v/>
      </c>
      <c r="M877" s="309" t="str">
        <f>IF(L877&lt;&gt;"",INDEX(ฐาน!$J$4:$M$45,MATCH(L877,ฐาน!$K$4:$K$45,0),4),"")</f>
        <v/>
      </c>
      <c r="N877" s="310" t="str">
        <f>IF(I877&lt;&gt;"",INDEX(ฐาน!$A$4:$F$9,MATCH(I877,ฐาน!$A$4:$A$9,0),IF(J877&gt;=INDEX(ฐาน!$A$4:$F$9,MATCH(I877,ฐาน!$A$4:$A$9,0),3),6,5)),"")</f>
        <v/>
      </c>
      <c r="O877" s="311" t="str">
        <f>IF(I877&lt;&gt;"",IF(J877&gt;=INDEX(ฐาน!$A$4:$G$9,MATCH(I877,ฐาน!$A$4:$A$9,0),4),INDEX(ฐาน!$A$4:$G$9,MATCH(I877,ฐาน!$A$4:$A$9,0),7),INDEX(ฐาน!$A$4:$G$9,MATCH(I877,ฐาน!$A$4:$A$9,0),4)),"")</f>
        <v/>
      </c>
      <c r="P877" s="312">
        <f>IF(M877&lt;&gt;ฐาน!$M$45,IF(L877&lt;&gt;"",($L877*$N877/100),0),0)</f>
        <v>0</v>
      </c>
      <c r="Q877" s="311">
        <f>IF(M877&lt;&gt;ฐาน!$M$45,IF(L877&lt;&gt;"",ROUNDUP(($L877*$N877/100),-1),0),0)</f>
        <v>0</v>
      </c>
      <c r="R877" s="311">
        <f t="shared" si="26"/>
        <v>0</v>
      </c>
      <c r="S877" s="313">
        <f t="shared" si="27"/>
        <v>0</v>
      </c>
      <c r="T877" s="314">
        <f>IF(M877&lt;&gt;ฐาน!$M$45,IF(S877&lt;&gt;"",S877+R877,0),0)</f>
        <v>0</v>
      </c>
      <c r="U877" s="311">
        <f>IF(M877&lt;&gt;ฐาน!$M$45,IF(S877=0,J877+T877,O877),J877)</f>
        <v>0</v>
      </c>
      <c r="V877" s="98"/>
    </row>
    <row r="878" spans="1:22" x14ac:dyDescent="0.35">
      <c r="A878" s="93">
        <v>870</v>
      </c>
      <c r="B878" s="84"/>
      <c r="C878" s="98"/>
      <c r="D878" s="91"/>
      <c r="E878" s="89"/>
      <c r="F878" s="88"/>
      <c r="G878" s="91"/>
      <c r="H878" s="91"/>
      <c r="I878" s="88"/>
      <c r="J878" s="92"/>
      <c r="K878" s="212"/>
      <c r="L878" s="308" t="str">
        <f>IF(K878&lt;&gt;"",INDEX(ฐาน!$J$4:$M$44,MATCH(INT(K878),ฐาน!$J$4:$J$44,0),2),"")</f>
        <v/>
      </c>
      <c r="M878" s="309" t="str">
        <f>IF(L878&lt;&gt;"",INDEX(ฐาน!$J$4:$M$45,MATCH(L878,ฐาน!$K$4:$K$45,0),4),"")</f>
        <v/>
      </c>
      <c r="N878" s="310" t="str">
        <f>IF(I878&lt;&gt;"",INDEX(ฐาน!$A$4:$F$9,MATCH(I878,ฐาน!$A$4:$A$9,0),IF(J878&gt;=INDEX(ฐาน!$A$4:$F$9,MATCH(I878,ฐาน!$A$4:$A$9,0),3),6,5)),"")</f>
        <v/>
      </c>
      <c r="O878" s="311" t="str">
        <f>IF(I878&lt;&gt;"",IF(J878&gt;=INDEX(ฐาน!$A$4:$G$9,MATCH(I878,ฐาน!$A$4:$A$9,0),4),INDEX(ฐาน!$A$4:$G$9,MATCH(I878,ฐาน!$A$4:$A$9,0),7),INDEX(ฐาน!$A$4:$G$9,MATCH(I878,ฐาน!$A$4:$A$9,0),4)),"")</f>
        <v/>
      </c>
      <c r="P878" s="312">
        <f>IF(M878&lt;&gt;ฐาน!$M$45,IF(L878&lt;&gt;"",($L878*$N878/100),0),0)</f>
        <v>0</v>
      </c>
      <c r="Q878" s="311">
        <f>IF(M878&lt;&gt;ฐาน!$M$45,IF(L878&lt;&gt;"",ROUNDUP(($L878*$N878/100),-1),0),0)</f>
        <v>0</v>
      </c>
      <c r="R878" s="311">
        <f t="shared" si="26"/>
        <v>0</v>
      </c>
      <c r="S878" s="313">
        <f t="shared" si="27"/>
        <v>0</v>
      </c>
      <c r="T878" s="314">
        <f>IF(M878&lt;&gt;ฐาน!$M$45,IF(S878&lt;&gt;"",S878+R878,0),0)</f>
        <v>0</v>
      </c>
      <c r="U878" s="311">
        <f>IF(M878&lt;&gt;ฐาน!$M$45,IF(S878=0,J878+T878,O878),J878)</f>
        <v>0</v>
      </c>
      <c r="V878" s="98"/>
    </row>
    <row r="879" spans="1:22" x14ac:dyDescent="0.35">
      <c r="A879" s="93">
        <v>871</v>
      </c>
      <c r="B879" s="84"/>
      <c r="C879" s="85"/>
      <c r="D879" s="91"/>
      <c r="E879" s="89"/>
      <c r="F879" s="88"/>
      <c r="G879" s="91"/>
      <c r="H879" s="91"/>
      <c r="I879" s="88"/>
      <c r="J879" s="92"/>
      <c r="K879" s="212"/>
      <c r="L879" s="308" t="str">
        <f>IF(K879&lt;&gt;"",INDEX(ฐาน!$J$4:$M$44,MATCH(INT(K879),ฐาน!$J$4:$J$44,0),2),"")</f>
        <v/>
      </c>
      <c r="M879" s="309" t="str">
        <f>IF(L879&lt;&gt;"",INDEX(ฐาน!$J$4:$M$45,MATCH(L879,ฐาน!$K$4:$K$45,0),4),"")</f>
        <v/>
      </c>
      <c r="N879" s="310" t="str">
        <f>IF(I879&lt;&gt;"",INDEX(ฐาน!$A$4:$F$9,MATCH(I879,ฐาน!$A$4:$A$9,0),IF(J879&gt;=INDEX(ฐาน!$A$4:$F$9,MATCH(I879,ฐาน!$A$4:$A$9,0),3),6,5)),"")</f>
        <v/>
      </c>
      <c r="O879" s="311" t="str">
        <f>IF(I879&lt;&gt;"",IF(J879&gt;=INDEX(ฐาน!$A$4:$G$9,MATCH(I879,ฐาน!$A$4:$A$9,0),4),INDEX(ฐาน!$A$4:$G$9,MATCH(I879,ฐาน!$A$4:$A$9,0),7),INDEX(ฐาน!$A$4:$G$9,MATCH(I879,ฐาน!$A$4:$A$9,0),4)),"")</f>
        <v/>
      </c>
      <c r="P879" s="312">
        <f>IF(M879&lt;&gt;ฐาน!$M$45,IF(L879&lt;&gt;"",($L879*$N879/100),0),0)</f>
        <v>0</v>
      </c>
      <c r="Q879" s="311">
        <f>IF(M879&lt;&gt;ฐาน!$M$45,IF(L879&lt;&gt;"",ROUNDUP(($L879*$N879/100),-1),0),0)</f>
        <v>0</v>
      </c>
      <c r="R879" s="311">
        <f t="shared" si="26"/>
        <v>0</v>
      </c>
      <c r="S879" s="313">
        <f t="shared" si="27"/>
        <v>0</v>
      </c>
      <c r="T879" s="314">
        <f>IF(M879&lt;&gt;ฐาน!$M$45,IF(S879&lt;&gt;"",S879+R879,0),0)</f>
        <v>0</v>
      </c>
      <c r="U879" s="311">
        <f>IF(M879&lt;&gt;ฐาน!$M$45,IF(S879=0,J879+T879,O879),J879)</f>
        <v>0</v>
      </c>
      <c r="V879" s="98"/>
    </row>
    <row r="880" spans="1:22" x14ac:dyDescent="0.35">
      <c r="A880" s="93">
        <v>872</v>
      </c>
      <c r="B880" s="84"/>
      <c r="C880" s="85"/>
      <c r="D880" s="91"/>
      <c r="E880" s="89"/>
      <c r="F880" s="88"/>
      <c r="G880" s="91"/>
      <c r="H880" s="91"/>
      <c r="I880" s="88"/>
      <c r="J880" s="92"/>
      <c r="K880" s="212"/>
      <c r="L880" s="308" t="str">
        <f>IF(K880&lt;&gt;"",INDEX(ฐาน!$J$4:$M$44,MATCH(INT(K880),ฐาน!$J$4:$J$44,0),2),"")</f>
        <v/>
      </c>
      <c r="M880" s="309" t="str">
        <f>IF(L880&lt;&gt;"",INDEX(ฐาน!$J$4:$M$45,MATCH(L880,ฐาน!$K$4:$K$45,0),4),"")</f>
        <v/>
      </c>
      <c r="N880" s="310" t="str">
        <f>IF(I880&lt;&gt;"",INDEX(ฐาน!$A$4:$F$9,MATCH(I880,ฐาน!$A$4:$A$9,0),IF(J880&gt;=INDEX(ฐาน!$A$4:$F$9,MATCH(I880,ฐาน!$A$4:$A$9,0),3),6,5)),"")</f>
        <v/>
      </c>
      <c r="O880" s="311" t="str">
        <f>IF(I880&lt;&gt;"",IF(J880&gt;=INDEX(ฐาน!$A$4:$G$9,MATCH(I880,ฐาน!$A$4:$A$9,0),4),INDEX(ฐาน!$A$4:$G$9,MATCH(I880,ฐาน!$A$4:$A$9,0),7),INDEX(ฐาน!$A$4:$G$9,MATCH(I880,ฐาน!$A$4:$A$9,0),4)),"")</f>
        <v/>
      </c>
      <c r="P880" s="312">
        <f>IF(M880&lt;&gt;ฐาน!$M$45,IF(L880&lt;&gt;"",($L880*$N880/100),0),0)</f>
        <v>0</v>
      </c>
      <c r="Q880" s="311">
        <f>IF(M880&lt;&gt;ฐาน!$M$45,IF(L880&lt;&gt;"",ROUNDUP(($L880*$N880/100),-1),0),0)</f>
        <v>0</v>
      </c>
      <c r="R880" s="311">
        <f t="shared" si="26"/>
        <v>0</v>
      </c>
      <c r="S880" s="313">
        <f t="shared" si="27"/>
        <v>0</v>
      </c>
      <c r="T880" s="314">
        <f>IF(M880&lt;&gt;ฐาน!$M$45,IF(S880&lt;&gt;"",S880+R880,0),0)</f>
        <v>0</v>
      </c>
      <c r="U880" s="311">
        <f>IF(M880&lt;&gt;ฐาน!$M$45,IF(S880=0,J880+T880,O880),J880)</f>
        <v>0</v>
      </c>
      <c r="V880" s="98"/>
    </row>
    <row r="881" spans="1:22" x14ac:dyDescent="0.35">
      <c r="A881" s="93">
        <v>873</v>
      </c>
      <c r="B881" s="84"/>
      <c r="C881" s="85"/>
      <c r="D881" s="91"/>
      <c r="E881" s="89"/>
      <c r="F881" s="88"/>
      <c r="G881" s="91"/>
      <c r="H881" s="91"/>
      <c r="I881" s="88"/>
      <c r="J881" s="94"/>
      <c r="K881" s="212"/>
      <c r="L881" s="308" t="str">
        <f>IF(K881&lt;&gt;"",INDEX(ฐาน!$J$4:$M$44,MATCH(INT(K881),ฐาน!$J$4:$J$44,0),2),"")</f>
        <v/>
      </c>
      <c r="M881" s="309" t="str">
        <f>IF(L881&lt;&gt;"",INDEX(ฐาน!$J$4:$M$45,MATCH(L881,ฐาน!$K$4:$K$45,0),4),"")</f>
        <v/>
      </c>
      <c r="N881" s="310" t="str">
        <f>IF(I881&lt;&gt;"",INDEX(ฐาน!$A$4:$F$9,MATCH(I881,ฐาน!$A$4:$A$9,0),IF(J881&gt;=INDEX(ฐาน!$A$4:$F$9,MATCH(I881,ฐาน!$A$4:$A$9,0),3),6,5)),"")</f>
        <v/>
      </c>
      <c r="O881" s="311" t="str">
        <f>IF(I881&lt;&gt;"",IF(J881&gt;=INDEX(ฐาน!$A$4:$G$9,MATCH(I881,ฐาน!$A$4:$A$9,0),4),INDEX(ฐาน!$A$4:$G$9,MATCH(I881,ฐาน!$A$4:$A$9,0),7),INDEX(ฐาน!$A$4:$G$9,MATCH(I881,ฐาน!$A$4:$A$9,0),4)),"")</f>
        <v/>
      </c>
      <c r="P881" s="312">
        <f>IF(M881&lt;&gt;ฐาน!$M$45,IF(L881&lt;&gt;"",($L881*$N881/100),0),0)</f>
        <v>0</v>
      </c>
      <c r="Q881" s="311">
        <f>IF(M881&lt;&gt;ฐาน!$M$45,IF(L881&lt;&gt;"",ROUNDUP(($L881*$N881/100),-1),0),0)</f>
        <v>0</v>
      </c>
      <c r="R881" s="311">
        <f t="shared" si="26"/>
        <v>0</v>
      </c>
      <c r="S881" s="313">
        <f t="shared" si="27"/>
        <v>0</v>
      </c>
      <c r="T881" s="314">
        <f>IF(M881&lt;&gt;ฐาน!$M$45,IF(S881&lt;&gt;"",S881+R881,0),0)</f>
        <v>0</v>
      </c>
      <c r="U881" s="311">
        <f>IF(M881&lt;&gt;ฐาน!$M$45,IF(S881=0,J881+T881,O881),J881)</f>
        <v>0</v>
      </c>
      <c r="V881" s="98"/>
    </row>
    <row r="882" spans="1:22" x14ac:dyDescent="0.35">
      <c r="A882" s="93">
        <v>874</v>
      </c>
      <c r="B882" s="84"/>
      <c r="C882" s="85"/>
      <c r="D882" s="91"/>
      <c r="E882" s="89"/>
      <c r="F882" s="88"/>
      <c r="G882" s="91"/>
      <c r="H882" s="91"/>
      <c r="I882" s="88"/>
      <c r="J882" s="94"/>
      <c r="K882" s="212"/>
      <c r="L882" s="308" t="str">
        <f>IF(K882&lt;&gt;"",INDEX(ฐาน!$J$4:$M$44,MATCH(INT(K882),ฐาน!$J$4:$J$44,0),2),"")</f>
        <v/>
      </c>
      <c r="M882" s="309" t="str">
        <f>IF(L882&lt;&gt;"",INDEX(ฐาน!$J$4:$M$45,MATCH(L882,ฐาน!$K$4:$K$45,0),4),"")</f>
        <v/>
      </c>
      <c r="N882" s="310" t="str">
        <f>IF(I882&lt;&gt;"",INDEX(ฐาน!$A$4:$F$9,MATCH(I882,ฐาน!$A$4:$A$9,0),IF(J882&gt;=INDEX(ฐาน!$A$4:$F$9,MATCH(I882,ฐาน!$A$4:$A$9,0),3),6,5)),"")</f>
        <v/>
      </c>
      <c r="O882" s="311" t="str">
        <f>IF(I882&lt;&gt;"",IF(J882&gt;=INDEX(ฐาน!$A$4:$G$9,MATCH(I882,ฐาน!$A$4:$A$9,0),4),INDEX(ฐาน!$A$4:$G$9,MATCH(I882,ฐาน!$A$4:$A$9,0),7),INDEX(ฐาน!$A$4:$G$9,MATCH(I882,ฐาน!$A$4:$A$9,0),4)),"")</f>
        <v/>
      </c>
      <c r="P882" s="312">
        <f>IF(M882&lt;&gt;ฐาน!$M$45,IF(L882&lt;&gt;"",($L882*$N882/100),0),0)</f>
        <v>0</v>
      </c>
      <c r="Q882" s="311">
        <f>IF(M882&lt;&gt;ฐาน!$M$45,IF(L882&lt;&gt;"",ROUNDUP(($L882*$N882/100),-1),0),0)</f>
        <v>0</v>
      </c>
      <c r="R882" s="311">
        <f t="shared" si="26"/>
        <v>0</v>
      </c>
      <c r="S882" s="313">
        <f t="shared" si="27"/>
        <v>0</v>
      </c>
      <c r="T882" s="314">
        <f>IF(M882&lt;&gt;ฐาน!$M$45,IF(S882&lt;&gt;"",S882+R882,0),0)</f>
        <v>0</v>
      </c>
      <c r="U882" s="311">
        <f>IF(M882&lt;&gt;ฐาน!$M$45,IF(S882=0,J882+T882,O882),J882)</f>
        <v>0</v>
      </c>
      <c r="V882" s="98"/>
    </row>
    <row r="883" spans="1:22" x14ac:dyDescent="0.35">
      <c r="A883" s="93">
        <v>875</v>
      </c>
      <c r="B883" s="84"/>
      <c r="C883" s="85"/>
      <c r="D883" s="91"/>
      <c r="E883" s="89"/>
      <c r="F883" s="88"/>
      <c r="G883" s="91"/>
      <c r="H883" s="91"/>
      <c r="I883" s="88"/>
      <c r="J883" s="94"/>
      <c r="K883" s="212"/>
      <c r="L883" s="308" t="str">
        <f>IF(K883&lt;&gt;"",INDEX(ฐาน!$J$4:$M$44,MATCH(INT(K883),ฐาน!$J$4:$J$44,0),2),"")</f>
        <v/>
      </c>
      <c r="M883" s="309" t="str">
        <f>IF(L883&lt;&gt;"",INDEX(ฐาน!$J$4:$M$45,MATCH(L883,ฐาน!$K$4:$K$45,0),4),"")</f>
        <v/>
      </c>
      <c r="N883" s="310" t="str">
        <f>IF(I883&lt;&gt;"",INDEX(ฐาน!$A$4:$F$9,MATCH(I883,ฐาน!$A$4:$A$9,0),IF(J883&gt;=INDEX(ฐาน!$A$4:$F$9,MATCH(I883,ฐาน!$A$4:$A$9,0),3),6,5)),"")</f>
        <v/>
      </c>
      <c r="O883" s="311" t="str">
        <f>IF(I883&lt;&gt;"",IF(J883&gt;=INDEX(ฐาน!$A$4:$G$9,MATCH(I883,ฐาน!$A$4:$A$9,0),4),INDEX(ฐาน!$A$4:$G$9,MATCH(I883,ฐาน!$A$4:$A$9,0),7),INDEX(ฐาน!$A$4:$G$9,MATCH(I883,ฐาน!$A$4:$A$9,0),4)),"")</f>
        <v/>
      </c>
      <c r="P883" s="312">
        <f>IF(M883&lt;&gt;ฐาน!$M$45,IF(L883&lt;&gt;"",($L883*$N883/100),0),0)</f>
        <v>0</v>
      </c>
      <c r="Q883" s="311">
        <f>IF(M883&lt;&gt;ฐาน!$M$45,IF(L883&lt;&gt;"",ROUNDUP(($L883*$N883/100),-1),0),0)</f>
        <v>0</v>
      </c>
      <c r="R883" s="311">
        <f t="shared" si="26"/>
        <v>0</v>
      </c>
      <c r="S883" s="313">
        <f t="shared" si="27"/>
        <v>0</v>
      </c>
      <c r="T883" s="314">
        <f>IF(M883&lt;&gt;ฐาน!$M$45,IF(S883&lt;&gt;"",S883+R883,0),0)</f>
        <v>0</v>
      </c>
      <c r="U883" s="311">
        <f>IF(M883&lt;&gt;ฐาน!$M$45,IF(S883=0,J883+T883,O883),J883)</f>
        <v>0</v>
      </c>
      <c r="V883" s="98"/>
    </row>
    <row r="884" spans="1:22" x14ac:dyDescent="0.35">
      <c r="A884" s="93">
        <v>876</v>
      </c>
      <c r="B884" s="84"/>
      <c r="C884" s="85"/>
      <c r="D884" s="91"/>
      <c r="E884" s="89"/>
      <c r="F884" s="88"/>
      <c r="G884" s="91"/>
      <c r="H884" s="91"/>
      <c r="I884" s="88"/>
      <c r="J884" s="92"/>
      <c r="K884" s="212"/>
      <c r="L884" s="308" t="str">
        <f>IF(K884&lt;&gt;"",INDEX(ฐาน!$J$4:$M$44,MATCH(INT(K884),ฐาน!$J$4:$J$44,0),2),"")</f>
        <v/>
      </c>
      <c r="M884" s="309" t="str">
        <f>IF(L884&lt;&gt;"",INDEX(ฐาน!$J$4:$M$45,MATCH(L884,ฐาน!$K$4:$K$45,0),4),"")</f>
        <v/>
      </c>
      <c r="N884" s="310" t="str">
        <f>IF(I884&lt;&gt;"",INDEX(ฐาน!$A$4:$F$9,MATCH(I884,ฐาน!$A$4:$A$9,0),IF(J884&gt;=INDEX(ฐาน!$A$4:$F$9,MATCH(I884,ฐาน!$A$4:$A$9,0),3),6,5)),"")</f>
        <v/>
      </c>
      <c r="O884" s="311" t="str">
        <f>IF(I884&lt;&gt;"",IF(J884&gt;=INDEX(ฐาน!$A$4:$G$9,MATCH(I884,ฐาน!$A$4:$A$9,0),4),INDEX(ฐาน!$A$4:$G$9,MATCH(I884,ฐาน!$A$4:$A$9,0),7),INDEX(ฐาน!$A$4:$G$9,MATCH(I884,ฐาน!$A$4:$A$9,0),4)),"")</f>
        <v/>
      </c>
      <c r="P884" s="312">
        <f>IF(M884&lt;&gt;ฐาน!$M$45,IF(L884&lt;&gt;"",($L884*$N884/100),0),0)</f>
        <v>0</v>
      </c>
      <c r="Q884" s="311">
        <f>IF(M884&lt;&gt;ฐาน!$M$45,IF(L884&lt;&gt;"",ROUNDUP(($L884*$N884/100),-1),0),0)</f>
        <v>0</v>
      </c>
      <c r="R884" s="311">
        <f t="shared" si="26"/>
        <v>0</v>
      </c>
      <c r="S884" s="313">
        <f t="shared" si="27"/>
        <v>0</v>
      </c>
      <c r="T884" s="314">
        <f>IF(M884&lt;&gt;ฐาน!$M$45,IF(S884&lt;&gt;"",S884+R884,0),0)</f>
        <v>0</v>
      </c>
      <c r="U884" s="311">
        <f>IF(M884&lt;&gt;ฐาน!$M$45,IF(S884=0,J884+T884,O884),J884)</f>
        <v>0</v>
      </c>
      <c r="V884" s="98"/>
    </row>
    <row r="885" spans="1:22" x14ac:dyDescent="0.35">
      <c r="A885" s="93">
        <v>877</v>
      </c>
      <c r="B885" s="97"/>
      <c r="C885" s="85"/>
      <c r="D885" s="91"/>
      <c r="E885" s="89"/>
      <c r="F885" s="88"/>
      <c r="G885" s="91"/>
      <c r="H885" s="91"/>
      <c r="I885" s="88"/>
      <c r="J885" s="92"/>
      <c r="K885" s="212"/>
      <c r="L885" s="308" t="str">
        <f>IF(K885&lt;&gt;"",INDEX(ฐาน!$J$4:$M$44,MATCH(INT(K885),ฐาน!$J$4:$J$44,0),2),"")</f>
        <v/>
      </c>
      <c r="M885" s="309" t="str">
        <f>IF(L885&lt;&gt;"",INDEX(ฐาน!$J$4:$M$45,MATCH(L885,ฐาน!$K$4:$K$45,0),4),"")</f>
        <v/>
      </c>
      <c r="N885" s="310" t="str">
        <f>IF(I885&lt;&gt;"",INDEX(ฐาน!$A$4:$F$9,MATCH(I885,ฐาน!$A$4:$A$9,0),IF(J885&gt;=INDEX(ฐาน!$A$4:$F$9,MATCH(I885,ฐาน!$A$4:$A$9,0),3),6,5)),"")</f>
        <v/>
      </c>
      <c r="O885" s="311" t="str">
        <f>IF(I885&lt;&gt;"",IF(J885&gt;=INDEX(ฐาน!$A$4:$G$9,MATCH(I885,ฐาน!$A$4:$A$9,0),4),INDEX(ฐาน!$A$4:$G$9,MATCH(I885,ฐาน!$A$4:$A$9,0),7),INDEX(ฐาน!$A$4:$G$9,MATCH(I885,ฐาน!$A$4:$A$9,0),4)),"")</f>
        <v/>
      </c>
      <c r="P885" s="312">
        <f>IF(M885&lt;&gt;ฐาน!$M$45,IF(L885&lt;&gt;"",($L885*$N885/100),0),0)</f>
        <v>0</v>
      </c>
      <c r="Q885" s="311">
        <f>IF(M885&lt;&gt;ฐาน!$M$45,IF(L885&lt;&gt;"",ROUNDUP(($L885*$N885/100),-1),0),0)</f>
        <v>0</v>
      </c>
      <c r="R885" s="311">
        <f t="shared" si="26"/>
        <v>0</v>
      </c>
      <c r="S885" s="313">
        <f t="shared" si="27"/>
        <v>0</v>
      </c>
      <c r="T885" s="314">
        <f>IF(M885&lt;&gt;ฐาน!$M$45,IF(S885&lt;&gt;"",S885+R885,0),0)</f>
        <v>0</v>
      </c>
      <c r="U885" s="311">
        <f>IF(M885&lt;&gt;ฐาน!$M$45,IF(S885=0,J885+T885,O885),J885)</f>
        <v>0</v>
      </c>
      <c r="V885" s="98"/>
    </row>
    <row r="886" spans="1:22" x14ac:dyDescent="0.35">
      <c r="A886" s="93">
        <v>878</v>
      </c>
      <c r="B886" s="97"/>
      <c r="C886" s="98"/>
      <c r="D886" s="91"/>
      <c r="E886" s="89"/>
      <c r="F886" s="88"/>
      <c r="G886" s="91"/>
      <c r="H886" s="91"/>
      <c r="I886" s="88"/>
      <c r="J886" s="92"/>
      <c r="K886" s="212"/>
      <c r="L886" s="308" t="str">
        <f>IF(K886&lt;&gt;"",INDEX(ฐาน!$J$4:$M$44,MATCH(INT(K886),ฐาน!$J$4:$J$44,0),2),"")</f>
        <v/>
      </c>
      <c r="M886" s="309" t="str">
        <f>IF(L886&lt;&gt;"",INDEX(ฐาน!$J$4:$M$45,MATCH(L886,ฐาน!$K$4:$K$45,0),4),"")</f>
        <v/>
      </c>
      <c r="N886" s="310" t="str">
        <f>IF(I886&lt;&gt;"",INDEX(ฐาน!$A$4:$F$9,MATCH(I886,ฐาน!$A$4:$A$9,0),IF(J886&gt;=INDEX(ฐาน!$A$4:$F$9,MATCH(I886,ฐาน!$A$4:$A$9,0),3),6,5)),"")</f>
        <v/>
      </c>
      <c r="O886" s="311" t="str">
        <f>IF(I886&lt;&gt;"",IF(J886&gt;=INDEX(ฐาน!$A$4:$G$9,MATCH(I886,ฐาน!$A$4:$A$9,0),4),INDEX(ฐาน!$A$4:$G$9,MATCH(I886,ฐาน!$A$4:$A$9,0),7),INDEX(ฐาน!$A$4:$G$9,MATCH(I886,ฐาน!$A$4:$A$9,0),4)),"")</f>
        <v/>
      </c>
      <c r="P886" s="312">
        <f>IF(M886&lt;&gt;ฐาน!$M$45,IF(L886&lt;&gt;"",($L886*$N886/100),0),0)</f>
        <v>0</v>
      </c>
      <c r="Q886" s="311">
        <f>IF(M886&lt;&gt;ฐาน!$M$45,IF(L886&lt;&gt;"",ROUNDUP(($L886*$N886/100),-1),0),0)</f>
        <v>0</v>
      </c>
      <c r="R886" s="311">
        <f t="shared" si="26"/>
        <v>0</v>
      </c>
      <c r="S886" s="313">
        <f t="shared" si="27"/>
        <v>0</v>
      </c>
      <c r="T886" s="314">
        <f>IF(M886&lt;&gt;ฐาน!$M$45,IF(S886&lt;&gt;"",S886+R886,0),0)</f>
        <v>0</v>
      </c>
      <c r="U886" s="311">
        <f>IF(M886&lt;&gt;ฐาน!$M$45,IF(S886=0,J886+T886,O886),J886)</f>
        <v>0</v>
      </c>
      <c r="V886" s="98"/>
    </row>
    <row r="887" spans="1:22" x14ac:dyDescent="0.35">
      <c r="A887" s="93">
        <v>879</v>
      </c>
      <c r="B887" s="97"/>
      <c r="C887" s="98"/>
      <c r="D887" s="91"/>
      <c r="E887" s="89"/>
      <c r="F887" s="88"/>
      <c r="G887" s="91"/>
      <c r="H887" s="91"/>
      <c r="I887" s="88"/>
      <c r="J887" s="92"/>
      <c r="K887" s="212"/>
      <c r="L887" s="308" t="str">
        <f>IF(K887&lt;&gt;"",INDEX(ฐาน!$J$4:$M$44,MATCH(INT(K887),ฐาน!$J$4:$J$44,0),2),"")</f>
        <v/>
      </c>
      <c r="M887" s="309" t="str">
        <f>IF(L887&lt;&gt;"",INDEX(ฐาน!$J$4:$M$45,MATCH(L887,ฐาน!$K$4:$K$45,0),4),"")</f>
        <v/>
      </c>
      <c r="N887" s="310" t="str">
        <f>IF(I887&lt;&gt;"",INDEX(ฐาน!$A$4:$F$9,MATCH(I887,ฐาน!$A$4:$A$9,0),IF(J887&gt;=INDEX(ฐาน!$A$4:$F$9,MATCH(I887,ฐาน!$A$4:$A$9,0),3),6,5)),"")</f>
        <v/>
      </c>
      <c r="O887" s="311" t="str">
        <f>IF(I887&lt;&gt;"",IF(J887&gt;=INDEX(ฐาน!$A$4:$G$9,MATCH(I887,ฐาน!$A$4:$A$9,0),4),INDEX(ฐาน!$A$4:$G$9,MATCH(I887,ฐาน!$A$4:$A$9,0),7),INDEX(ฐาน!$A$4:$G$9,MATCH(I887,ฐาน!$A$4:$A$9,0),4)),"")</f>
        <v/>
      </c>
      <c r="P887" s="312">
        <f>IF(M887&lt;&gt;ฐาน!$M$45,IF(L887&lt;&gt;"",($L887*$N887/100),0),0)</f>
        <v>0</v>
      </c>
      <c r="Q887" s="311">
        <f>IF(M887&lt;&gt;ฐาน!$M$45,IF(L887&lt;&gt;"",ROUNDUP(($L887*$N887/100),-1),0),0)</f>
        <v>0</v>
      </c>
      <c r="R887" s="311">
        <f t="shared" si="26"/>
        <v>0</v>
      </c>
      <c r="S887" s="313">
        <f t="shared" si="27"/>
        <v>0</v>
      </c>
      <c r="T887" s="314">
        <f>IF(M887&lt;&gt;ฐาน!$M$45,IF(S887&lt;&gt;"",S887+R887,0),0)</f>
        <v>0</v>
      </c>
      <c r="U887" s="311">
        <f>IF(M887&lt;&gt;ฐาน!$M$45,IF(S887=0,J887+T887,O887),J887)</f>
        <v>0</v>
      </c>
      <c r="V887" s="98"/>
    </row>
    <row r="888" spans="1:22" x14ac:dyDescent="0.35">
      <c r="A888" s="93">
        <v>880</v>
      </c>
      <c r="B888" s="97"/>
      <c r="C888" s="98"/>
      <c r="D888" s="91"/>
      <c r="E888" s="89"/>
      <c r="F888" s="88"/>
      <c r="G888" s="91"/>
      <c r="H888" s="91"/>
      <c r="I888" s="88"/>
      <c r="J888" s="92"/>
      <c r="K888" s="212"/>
      <c r="L888" s="308" t="str">
        <f>IF(K888&lt;&gt;"",INDEX(ฐาน!$J$4:$M$44,MATCH(INT(K888),ฐาน!$J$4:$J$44,0),2),"")</f>
        <v/>
      </c>
      <c r="M888" s="309" t="str">
        <f>IF(L888&lt;&gt;"",INDEX(ฐาน!$J$4:$M$45,MATCH(L888,ฐาน!$K$4:$K$45,0),4),"")</f>
        <v/>
      </c>
      <c r="N888" s="310" t="str">
        <f>IF(I888&lt;&gt;"",INDEX(ฐาน!$A$4:$F$9,MATCH(I888,ฐาน!$A$4:$A$9,0),IF(J888&gt;=INDEX(ฐาน!$A$4:$F$9,MATCH(I888,ฐาน!$A$4:$A$9,0),3),6,5)),"")</f>
        <v/>
      </c>
      <c r="O888" s="311" t="str">
        <f>IF(I888&lt;&gt;"",IF(J888&gt;=INDEX(ฐาน!$A$4:$G$9,MATCH(I888,ฐาน!$A$4:$A$9,0),4),INDEX(ฐาน!$A$4:$G$9,MATCH(I888,ฐาน!$A$4:$A$9,0),7),INDEX(ฐาน!$A$4:$G$9,MATCH(I888,ฐาน!$A$4:$A$9,0),4)),"")</f>
        <v/>
      </c>
      <c r="P888" s="312">
        <f>IF(M888&lt;&gt;ฐาน!$M$45,IF(L888&lt;&gt;"",($L888*$N888/100),0),0)</f>
        <v>0</v>
      </c>
      <c r="Q888" s="311">
        <f>IF(M888&lt;&gt;ฐาน!$M$45,IF(L888&lt;&gt;"",ROUNDUP(($L888*$N888/100),-1),0),0)</f>
        <v>0</v>
      </c>
      <c r="R888" s="311">
        <f t="shared" si="26"/>
        <v>0</v>
      </c>
      <c r="S888" s="313">
        <f t="shared" si="27"/>
        <v>0</v>
      </c>
      <c r="T888" s="314">
        <f>IF(M888&lt;&gt;ฐาน!$M$45,IF(S888&lt;&gt;"",S888+R888,0),0)</f>
        <v>0</v>
      </c>
      <c r="U888" s="311">
        <f>IF(M888&lt;&gt;ฐาน!$M$45,IF(S888=0,J888+T888,O888),J888)</f>
        <v>0</v>
      </c>
      <c r="V888" s="98"/>
    </row>
    <row r="889" spans="1:22" x14ac:dyDescent="0.35">
      <c r="A889" s="93">
        <v>881</v>
      </c>
      <c r="B889" s="97"/>
      <c r="C889" s="98"/>
      <c r="D889" s="91"/>
      <c r="E889" s="89"/>
      <c r="F889" s="88"/>
      <c r="G889" s="91"/>
      <c r="H889" s="91"/>
      <c r="I889" s="88"/>
      <c r="J889" s="92"/>
      <c r="K889" s="212"/>
      <c r="L889" s="308" t="str">
        <f>IF(K889&lt;&gt;"",INDEX(ฐาน!$J$4:$M$44,MATCH(INT(K889),ฐาน!$J$4:$J$44,0),2),"")</f>
        <v/>
      </c>
      <c r="M889" s="309" t="str">
        <f>IF(L889&lt;&gt;"",INDEX(ฐาน!$J$4:$M$45,MATCH(L889,ฐาน!$K$4:$K$45,0),4),"")</f>
        <v/>
      </c>
      <c r="N889" s="310" t="str">
        <f>IF(I889&lt;&gt;"",INDEX(ฐาน!$A$4:$F$9,MATCH(I889,ฐาน!$A$4:$A$9,0),IF(J889&gt;=INDEX(ฐาน!$A$4:$F$9,MATCH(I889,ฐาน!$A$4:$A$9,0),3),6,5)),"")</f>
        <v/>
      </c>
      <c r="O889" s="311" t="str">
        <f>IF(I889&lt;&gt;"",IF(J889&gt;=INDEX(ฐาน!$A$4:$G$9,MATCH(I889,ฐาน!$A$4:$A$9,0),4),INDEX(ฐาน!$A$4:$G$9,MATCH(I889,ฐาน!$A$4:$A$9,0),7),INDEX(ฐาน!$A$4:$G$9,MATCH(I889,ฐาน!$A$4:$A$9,0),4)),"")</f>
        <v/>
      </c>
      <c r="P889" s="312">
        <f>IF(M889&lt;&gt;ฐาน!$M$45,IF(L889&lt;&gt;"",($L889*$N889/100),0),0)</f>
        <v>0</v>
      </c>
      <c r="Q889" s="311">
        <f>IF(M889&lt;&gt;ฐาน!$M$45,IF(L889&lt;&gt;"",ROUNDUP(($L889*$N889/100),-1),0),0)</f>
        <v>0</v>
      </c>
      <c r="R889" s="311">
        <f t="shared" si="26"/>
        <v>0</v>
      </c>
      <c r="S889" s="313">
        <f t="shared" si="27"/>
        <v>0</v>
      </c>
      <c r="T889" s="314">
        <f>IF(M889&lt;&gt;ฐาน!$M$45,IF(S889&lt;&gt;"",S889+R889,0),0)</f>
        <v>0</v>
      </c>
      <c r="U889" s="311">
        <f>IF(M889&lt;&gt;ฐาน!$M$45,IF(S889=0,J889+T889,O889),J889)</f>
        <v>0</v>
      </c>
      <c r="V889" s="98"/>
    </row>
    <row r="890" spans="1:22" x14ac:dyDescent="0.35">
      <c r="A890" s="93">
        <v>882</v>
      </c>
      <c r="B890" s="97"/>
      <c r="C890" s="98"/>
      <c r="D890" s="91"/>
      <c r="E890" s="89"/>
      <c r="F890" s="88"/>
      <c r="G890" s="91"/>
      <c r="H890" s="91"/>
      <c r="I890" s="88"/>
      <c r="J890" s="92"/>
      <c r="K890" s="212"/>
      <c r="L890" s="308" t="str">
        <f>IF(K890&lt;&gt;"",INDEX(ฐาน!$J$4:$M$44,MATCH(INT(K890),ฐาน!$J$4:$J$44,0),2),"")</f>
        <v/>
      </c>
      <c r="M890" s="309" t="str">
        <f>IF(L890&lt;&gt;"",INDEX(ฐาน!$J$4:$M$45,MATCH(L890,ฐาน!$K$4:$K$45,0),4),"")</f>
        <v/>
      </c>
      <c r="N890" s="310" t="str">
        <f>IF(I890&lt;&gt;"",INDEX(ฐาน!$A$4:$F$9,MATCH(I890,ฐาน!$A$4:$A$9,0),IF(J890&gt;=INDEX(ฐาน!$A$4:$F$9,MATCH(I890,ฐาน!$A$4:$A$9,0),3),6,5)),"")</f>
        <v/>
      </c>
      <c r="O890" s="311" t="str">
        <f>IF(I890&lt;&gt;"",IF(J890&gt;=INDEX(ฐาน!$A$4:$G$9,MATCH(I890,ฐาน!$A$4:$A$9,0),4),INDEX(ฐาน!$A$4:$G$9,MATCH(I890,ฐาน!$A$4:$A$9,0),7),INDEX(ฐาน!$A$4:$G$9,MATCH(I890,ฐาน!$A$4:$A$9,0),4)),"")</f>
        <v/>
      </c>
      <c r="P890" s="312">
        <f>IF(M890&lt;&gt;ฐาน!$M$45,IF(L890&lt;&gt;"",($L890*$N890/100),0),0)</f>
        <v>0</v>
      </c>
      <c r="Q890" s="311">
        <f>IF(M890&lt;&gt;ฐาน!$M$45,IF(L890&lt;&gt;"",ROUNDUP(($L890*$N890/100),-1),0),0)</f>
        <v>0</v>
      </c>
      <c r="R890" s="311">
        <f t="shared" si="26"/>
        <v>0</v>
      </c>
      <c r="S890" s="313">
        <f t="shared" si="27"/>
        <v>0</v>
      </c>
      <c r="T890" s="314">
        <f>IF(M890&lt;&gt;ฐาน!$M$45,IF(S890&lt;&gt;"",S890+R890,0),0)</f>
        <v>0</v>
      </c>
      <c r="U890" s="311">
        <f>IF(M890&lt;&gt;ฐาน!$M$45,IF(S890=0,J890+T890,O890),J890)</f>
        <v>0</v>
      </c>
      <c r="V890" s="98"/>
    </row>
    <row r="891" spans="1:22" x14ac:dyDescent="0.35">
      <c r="A891" s="93">
        <v>883</v>
      </c>
      <c r="B891" s="97"/>
      <c r="C891" s="98"/>
      <c r="D891" s="91"/>
      <c r="E891" s="89"/>
      <c r="F891" s="88"/>
      <c r="G891" s="95"/>
      <c r="H891" s="91"/>
      <c r="I891" s="88"/>
      <c r="J891" s="92"/>
      <c r="K891" s="212"/>
      <c r="L891" s="308" t="str">
        <f>IF(K891&lt;&gt;"",INDEX(ฐาน!$J$4:$M$44,MATCH(INT(K891),ฐาน!$J$4:$J$44,0),2),"")</f>
        <v/>
      </c>
      <c r="M891" s="309" t="str">
        <f>IF(L891&lt;&gt;"",INDEX(ฐาน!$J$4:$M$45,MATCH(L891,ฐาน!$K$4:$K$45,0),4),"")</f>
        <v/>
      </c>
      <c r="N891" s="310" t="str">
        <f>IF(I891&lt;&gt;"",INDEX(ฐาน!$A$4:$F$9,MATCH(I891,ฐาน!$A$4:$A$9,0),IF(J891&gt;=INDEX(ฐาน!$A$4:$F$9,MATCH(I891,ฐาน!$A$4:$A$9,0),3),6,5)),"")</f>
        <v/>
      </c>
      <c r="O891" s="311" t="str">
        <f>IF(I891&lt;&gt;"",IF(J891&gt;=INDEX(ฐาน!$A$4:$G$9,MATCH(I891,ฐาน!$A$4:$A$9,0),4),INDEX(ฐาน!$A$4:$G$9,MATCH(I891,ฐาน!$A$4:$A$9,0),7),INDEX(ฐาน!$A$4:$G$9,MATCH(I891,ฐาน!$A$4:$A$9,0),4)),"")</f>
        <v/>
      </c>
      <c r="P891" s="312">
        <f>IF(M891&lt;&gt;ฐาน!$M$45,IF(L891&lt;&gt;"",($L891*$N891/100),0),0)</f>
        <v>0</v>
      </c>
      <c r="Q891" s="311">
        <f>IF(M891&lt;&gt;ฐาน!$M$45,IF(L891&lt;&gt;"",ROUNDUP(($L891*$N891/100),-1),0),0)</f>
        <v>0</v>
      </c>
      <c r="R891" s="311">
        <f t="shared" si="26"/>
        <v>0</v>
      </c>
      <c r="S891" s="313">
        <f t="shared" si="27"/>
        <v>0</v>
      </c>
      <c r="T891" s="314">
        <f>IF(M891&lt;&gt;ฐาน!$M$45,IF(S891&lt;&gt;"",S891+R891,0),0)</f>
        <v>0</v>
      </c>
      <c r="U891" s="311">
        <f>IF(M891&lt;&gt;ฐาน!$M$45,IF(S891=0,J891+T891,O891),J891)</f>
        <v>0</v>
      </c>
      <c r="V891" s="98"/>
    </row>
    <row r="892" spans="1:22" x14ac:dyDescent="0.35">
      <c r="A892" s="93">
        <v>884</v>
      </c>
      <c r="B892" s="97"/>
      <c r="C892" s="98"/>
      <c r="D892" s="91"/>
      <c r="E892" s="89"/>
      <c r="F892" s="88"/>
      <c r="G892" s="91"/>
      <c r="H892" s="91"/>
      <c r="I892" s="88"/>
      <c r="J892" s="92"/>
      <c r="K892" s="212"/>
      <c r="L892" s="308" t="str">
        <f>IF(K892&lt;&gt;"",INDEX(ฐาน!$J$4:$M$44,MATCH(INT(K892),ฐาน!$J$4:$J$44,0),2),"")</f>
        <v/>
      </c>
      <c r="M892" s="309" t="str">
        <f>IF(L892&lt;&gt;"",INDEX(ฐาน!$J$4:$M$45,MATCH(L892,ฐาน!$K$4:$K$45,0),4),"")</f>
        <v/>
      </c>
      <c r="N892" s="310" t="str">
        <f>IF(I892&lt;&gt;"",INDEX(ฐาน!$A$4:$F$9,MATCH(I892,ฐาน!$A$4:$A$9,0),IF(J892&gt;=INDEX(ฐาน!$A$4:$F$9,MATCH(I892,ฐาน!$A$4:$A$9,0),3),6,5)),"")</f>
        <v/>
      </c>
      <c r="O892" s="311" t="str">
        <f>IF(I892&lt;&gt;"",IF(J892&gt;=INDEX(ฐาน!$A$4:$G$9,MATCH(I892,ฐาน!$A$4:$A$9,0),4),INDEX(ฐาน!$A$4:$G$9,MATCH(I892,ฐาน!$A$4:$A$9,0),7),INDEX(ฐาน!$A$4:$G$9,MATCH(I892,ฐาน!$A$4:$A$9,0),4)),"")</f>
        <v/>
      </c>
      <c r="P892" s="312">
        <f>IF(M892&lt;&gt;ฐาน!$M$45,IF(L892&lt;&gt;"",($L892*$N892/100),0),0)</f>
        <v>0</v>
      </c>
      <c r="Q892" s="311">
        <f>IF(M892&lt;&gt;ฐาน!$M$45,IF(L892&lt;&gt;"",ROUNDUP(($L892*$N892/100),-1),0),0)</f>
        <v>0</v>
      </c>
      <c r="R892" s="311">
        <f t="shared" si="26"/>
        <v>0</v>
      </c>
      <c r="S892" s="313">
        <f t="shared" si="27"/>
        <v>0</v>
      </c>
      <c r="T892" s="314">
        <f>IF(M892&lt;&gt;ฐาน!$M$45,IF(S892&lt;&gt;"",S892+R892,0),0)</f>
        <v>0</v>
      </c>
      <c r="U892" s="311">
        <f>IF(M892&lt;&gt;ฐาน!$M$45,IF(S892=0,J892+T892,O892),J892)</f>
        <v>0</v>
      </c>
      <c r="V892" s="98"/>
    </row>
    <row r="893" spans="1:22" x14ac:dyDescent="0.35">
      <c r="A893" s="93">
        <v>885</v>
      </c>
      <c r="B893" s="97"/>
      <c r="C893" s="98"/>
      <c r="D893" s="91"/>
      <c r="E893" s="89"/>
      <c r="F893" s="88"/>
      <c r="G893" s="95"/>
      <c r="H893" s="91"/>
      <c r="I893" s="88"/>
      <c r="J893" s="92"/>
      <c r="K893" s="212"/>
      <c r="L893" s="308" t="str">
        <f>IF(K893&lt;&gt;"",INDEX(ฐาน!$J$4:$M$44,MATCH(INT(K893),ฐาน!$J$4:$J$44,0),2),"")</f>
        <v/>
      </c>
      <c r="M893" s="309" t="str">
        <f>IF(L893&lt;&gt;"",INDEX(ฐาน!$J$4:$M$45,MATCH(L893,ฐาน!$K$4:$K$45,0),4),"")</f>
        <v/>
      </c>
      <c r="N893" s="310" t="str">
        <f>IF(I893&lt;&gt;"",INDEX(ฐาน!$A$4:$F$9,MATCH(I893,ฐาน!$A$4:$A$9,0),IF(J893&gt;=INDEX(ฐาน!$A$4:$F$9,MATCH(I893,ฐาน!$A$4:$A$9,0),3),6,5)),"")</f>
        <v/>
      </c>
      <c r="O893" s="311" t="str">
        <f>IF(I893&lt;&gt;"",IF(J893&gt;=INDEX(ฐาน!$A$4:$G$9,MATCH(I893,ฐาน!$A$4:$A$9,0),4),INDEX(ฐาน!$A$4:$G$9,MATCH(I893,ฐาน!$A$4:$A$9,0),7),INDEX(ฐาน!$A$4:$G$9,MATCH(I893,ฐาน!$A$4:$A$9,0),4)),"")</f>
        <v/>
      </c>
      <c r="P893" s="312">
        <f>IF(M893&lt;&gt;ฐาน!$M$45,IF(L893&lt;&gt;"",($L893*$N893/100),0),0)</f>
        <v>0</v>
      </c>
      <c r="Q893" s="311">
        <f>IF(M893&lt;&gt;ฐาน!$M$45,IF(L893&lt;&gt;"",ROUNDUP(($L893*$N893/100),-1),0),0)</f>
        <v>0</v>
      </c>
      <c r="R893" s="311">
        <f t="shared" si="26"/>
        <v>0</v>
      </c>
      <c r="S893" s="313">
        <f t="shared" si="27"/>
        <v>0</v>
      </c>
      <c r="T893" s="314">
        <f>IF(M893&lt;&gt;ฐาน!$M$45,IF(S893&lt;&gt;"",S893+R893,0),0)</f>
        <v>0</v>
      </c>
      <c r="U893" s="311">
        <f>IF(M893&lt;&gt;ฐาน!$M$45,IF(S893=0,J893+T893,O893),J893)</f>
        <v>0</v>
      </c>
      <c r="V893" s="98"/>
    </row>
    <row r="894" spans="1:22" x14ac:dyDescent="0.35">
      <c r="A894" s="93">
        <v>886</v>
      </c>
      <c r="B894" s="84"/>
      <c r="C894" s="85"/>
      <c r="D894" s="88"/>
      <c r="E894" s="91"/>
      <c r="F894" s="88"/>
      <c r="G894" s="95"/>
      <c r="H894" s="91"/>
      <c r="I894" s="88"/>
      <c r="J894" s="94"/>
      <c r="K894" s="212"/>
      <c r="L894" s="308" t="str">
        <f>IF(K894&lt;&gt;"",INDEX(ฐาน!$J$4:$M$44,MATCH(INT(K894),ฐาน!$J$4:$J$44,0),2),"")</f>
        <v/>
      </c>
      <c r="M894" s="309" t="str">
        <f>IF(L894&lt;&gt;"",INDEX(ฐาน!$J$4:$M$45,MATCH(L894,ฐาน!$K$4:$K$45,0),4),"")</f>
        <v/>
      </c>
      <c r="N894" s="310" t="str">
        <f>IF(I894&lt;&gt;"",INDEX(ฐาน!$A$4:$F$9,MATCH(I894,ฐาน!$A$4:$A$9,0),IF(J894&gt;=INDEX(ฐาน!$A$4:$F$9,MATCH(I894,ฐาน!$A$4:$A$9,0),3),6,5)),"")</f>
        <v/>
      </c>
      <c r="O894" s="311" t="str">
        <f>IF(I894&lt;&gt;"",IF(J894&gt;=INDEX(ฐาน!$A$4:$G$9,MATCH(I894,ฐาน!$A$4:$A$9,0),4),INDEX(ฐาน!$A$4:$G$9,MATCH(I894,ฐาน!$A$4:$A$9,0),7),INDEX(ฐาน!$A$4:$G$9,MATCH(I894,ฐาน!$A$4:$A$9,0),4)),"")</f>
        <v/>
      </c>
      <c r="P894" s="312">
        <f>IF(M894&lt;&gt;ฐาน!$M$45,IF(L894&lt;&gt;"",($L894*$N894/100),0),0)</f>
        <v>0</v>
      </c>
      <c r="Q894" s="311">
        <f>IF(M894&lt;&gt;ฐาน!$M$45,IF(L894&lt;&gt;"",ROUNDUP(($L894*$N894/100),-1),0),0)</f>
        <v>0</v>
      </c>
      <c r="R894" s="311">
        <f t="shared" si="26"/>
        <v>0</v>
      </c>
      <c r="S894" s="313">
        <f t="shared" si="27"/>
        <v>0</v>
      </c>
      <c r="T894" s="314">
        <f>IF(M894&lt;&gt;ฐาน!$M$45,IF(S894&lt;&gt;"",S894+R894,0),0)</f>
        <v>0</v>
      </c>
      <c r="U894" s="311">
        <f>IF(M894&lt;&gt;ฐาน!$M$45,IF(S894=0,J894+T894,O894),J894)</f>
        <v>0</v>
      </c>
      <c r="V894" s="98"/>
    </row>
    <row r="895" spans="1:22" x14ac:dyDescent="0.35">
      <c r="A895" s="93">
        <v>887</v>
      </c>
      <c r="B895" s="84"/>
      <c r="C895" s="85"/>
      <c r="D895" s="91"/>
      <c r="E895" s="89"/>
      <c r="F895" s="88"/>
      <c r="G895" s="91"/>
      <c r="H895" s="91"/>
      <c r="I895" s="88"/>
      <c r="J895" s="92"/>
      <c r="K895" s="212"/>
      <c r="L895" s="308" t="str">
        <f>IF(K895&lt;&gt;"",INDEX(ฐาน!$J$4:$M$44,MATCH(INT(K895),ฐาน!$J$4:$J$44,0),2),"")</f>
        <v/>
      </c>
      <c r="M895" s="309" t="str">
        <f>IF(L895&lt;&gt;"",INDEX(ฐาน!$J$4:$M$45,MATCH(L895,ฐาน!$K$4:$K$45,0),4),"")</f>
        <v/>
      </c>
      <c r="N895" s="310" t="str">
        <f>IF(I895&lt;&gt;"",INDEX(ฐาน!$A$4:$F$9,MATCH(I895,ฐาน!$A$4:$A$9,0),IF(J895&gt;=INDEX(ฐาน!$A$4:$F$9,MATCH(I895,ฐาน!$A$4:$A$9,0),3),6,5)),"")</f>
        <v/>
      </c>
      <c r="O895" s="311" t="str">
        <f>IF(I895&lt;&gt;"",IF(J895&gt;=INDEX(ฐาน!$A$4:$G$9,MATCH(I895,ฐาน!$A$4:$A$9,0),4),INDEX(ฐาน!$A$4:$G$9,MATCH(I895,ฐาน!$A$4:$A$9,0),7),INDEX(ฐาน!$A$4:$G$9,MATCH(I895,ฐาน!$A$4:$A$9,0),4)),"")</f>
        <v/>
      </c>
      <c r="P895" s="312">
        <f>IF(M895&lt;&gt;ฐาน!$M$45,IF(L895&lt;&gt;"",($L895*$N895/100),0),0)</f>
        <v>0</v>
      </c>
      <c r="Q895" s="311">
        <f>IF(M895&lt;&gt;ฐาน!$M$45,IF(L895&lt;&gt;"",ROUNDUP(($L895*$N895/100),-1),0),0)</f>
        <v>0</v>
      </c>
      <c r="R895" s="311">
        <f t="shared" si="26"/>
        <v>0</v>
      </c>
      <c r="S895" s="313">
        <f t="shared" si="27"/>
        <v>0</v>
      </c>
      <c r="T895" s="314">
        <f>IF(M895&lt;&gt;ฐาน!$M$45,IF(S895&lt;&gt;"",S895+R895,0),0)</f>
        <v>0</v>
      </c>
      <c r="U895" s="311">
        <f>IF(M895&lt;&gt;ฐาน!$M$45,IF(S895=0,J895+T895,O895),J895)</f>
        <v>0</v>
      </c>
      <c r="V895" s="98"/>
    </row>
    <row r="896" spans="1:22" x14ac:dyDescent="0.35">
      <c r="A896" s="93">
        <v>888</v>
      </c>
      <c r="B896" s="84"/>
      <c r="C896" s="85"/>
      <c r="D896" s="91"/>
      <c r="E896" s="89"/>
      <c r="F896" s="88"/>
      <c r="G896" s="91"/>
      <c r="H896" s="91"/>
      <c r="I896" s="88"/>
      <c r="J896" s="94"/>
      <c r="K896" s="212"/>
      <c r="L896" s="308" t="str">
        <f>IF(K896&lt;&gt;"",INDEX(ฐาน!$J$4:$M$44,MATCH(INT(K896),ฐาน!$J$4:$J$44,0),2),"")</f>
        <v/>
      </c>
      <c r="M896" s="309" t="str">
        <f>IF(L896&lt;&gt;"",INDEX(ฐาน!$J$4:$M$45,MATCH(L896,ฐาน!$K$4:$K$45,0),4),"")</f>
        <v/>
      </c>
      <c r="N896" s="310" t="str">
        <f>IF(I896&lt;&gt;"",INDEX(ฐาน!$A$4:$F$9,MATCH(I896,ฐาน!$A$4:$A$9,0),IF(J896&gt;=INDEX(ฐาน!$A$4:$F$9,MATCH(I896,ฐาน!$A$4:$A$9,0),3),6,5)),"")</f>
        <v/>
      </c>
      <c r="O896" s="311" t="str">
        <f>IF(I896&lt;&gt;"",IF(J896&gt;=INDEX(ฐาน!$A$4:$G$9,MATCH(I896,ฐาน!$A$4:$A$9,0),4),INDEX(ฐาน!$A$4:$G$9,MATCH(I896,ฐาน!$A$4:$A$9,0),7),INDEX(ฐาน!$A$4:$G$9,MATCH(I896,ฐาน!$A$4:$A$9,0),4)),"")</f>
        <v/>
      </c>
      <c r="P896" s="312">
        <f>IF(M896&lt;&gt;ฐาน!$M$45,IF(L896&lt;&gt;"",($L896*$N896/100),0),0)</f>
        <v>0</v>
      </c>
      <c r="Q896" s="311">
        <f>IF(M896&lt;&gt;ฐาน!$M$45,IF(L896&lt;&gt;"",ROUNDUP(($L896*$N896/100),-1),0),0)</f>
        <v>0</v>
      </c>
      <c r="R896" s="311">
        <f t="shared" si="26"/>
        <v>0</v>
      </c>
      <c r="S896" s="313">
        <f t="shared" si="27"/>
        <v>0</v>
      </c>
      <c r="T896" s="314">
        <f>IF(M896&lt;&gt;ฐาน!$M$45,IF(S896&lt;&gt;"",S896+R896,0),0)</f>
        <v>0</v>
      </c>
      <c r="U896" s="311">
        <f>IF(M896&lt;&gt;ฐาน!$M$45,IF(S896=0,J896+T896,O896),J896)</f>
        <v>0</v>
      </c>
      <c r="V896" s="98"/>
    </row>
    <row r="897" spans="1:22" x14ac:dyDescent="0.35">
      <c r="A897" s="93">
        <v>889</v>
      </c>
      <c r="B897" s="84"/>
      <c r="C897" s="85"/>
      <c r="D897" s="91"/>
      <c r="E897" s="89"/>
      <c r="F897" s="88"/>
      <c r="G897" s="91"/>
      <c r="H897" s="91"/>
      <c r="I897" s="88"/>
      <c r="J897" s="94"/>
      <c r="K897" s="212"/>
      <c r="L897" s="308" t="str">
        <f>IF(K897&lt;&gt;"",INDEX(ฐาน!$J$4:$M$44,MATCH(INT(K897),ฐาน!$J$4:$J$44,0),2),"")</f>
        <v/>
      </c>
      <c r="M897" s="309" t="str">
        <f>IF(L897&lt;&gt;"",INDEX(ฐาน!$J$4:$M$45,MATCH(L897,ฐาน!$K$4:$K$45,0),4),"")</f>
        <v/>
      </c>
      <c r="N897" s="310" t="str">
        <f>IF(I897&lt;&gt;"",INDEX(ฐาน!$A$4:$F$9,MATCH(I897,ฐาน!$A$4:$A$9,0),IF(J897&gt;=INDEX(ฐาน!$A$4:$F$9,MATCH(I897,ฐาน!$A$4:$A$9,0),3),6,5)),"")</f>
        <v/>
      </c>
      <c r="O897" s="311" t="str">
        <f>IF(I897&lt;&gt;"",IF(J897&gt;=INDEX(ฐาน!$A$4:$G$9,MATCH(I897,ฐาน!$A$4:$A$9,0),4),INDEX(ฐาน!$A$4:$G$9,MATCH(I897,ฐาน!$A$4:$A$9,0),7),INDEX(ฐาน!$A$4:$G$9,MATCH(I897,ฐาน!$A$4:$A$9,0),4)),"")</f>
        <v/>
      </c>
      <c r="P897" s="312">
        <f>IF(M897&lt;&gt;ฐาน!$M$45,IF(L897&lt;&gt;"",($L897*$N897/100),0),0)</f>
        <v>0</v>
      </c>
      <c r="Q897" s="311">
        <f>IF(M897&lt;&gt;ฐาน!$M$45,IF(L897&lt;&gt;"",ROUNDUP(($L897*$N897/100),-1),0),0)</f>
        <v>0</v>
      </c>
      <c r="R897" s="311">
        <f t="shared" si="26"/>
        <v>0</v>
      </c>
      <c r="S897" s="313">
        <f t="shared" si="27"/>
        <v>0</v>
      </c>
      <c r="T897" s="314">
        <f>IF(M897&lt;&gt;ฐาน!$M$45,IF(S897&lt;&gt;"",S897+R897,0),0)</f>
        <v>0</v>
      </c>
      <c r="U897" s="311">
        <f>IF(M897&lt;&gt;ฐาน!$M$45,IF(S897=0,J897+T897,O897),J897)</f>
        <v>0</v>
      </c>
      <c r="V897" s="98"/>
    </row>
    <row r="898" spans="1:22" x14ac:dyDescent="0.35">
      <c r="A898" s="93">
        <v>890</v>
      </c>
      <c r="B898" s="84"/>
      <c r="C898" s="85"/>
      <c r="D898" s="91"/>
      <c r="E898" s="89"/>
      <c r="F898" s="88"/>
      <c r="G898" s="91"/>
      <c r="H898" s="91"/>
      <c r="I898" s="88"/>
      <c r="J898" s="92"/>
      <c r="K898" s="212"/>
      <c r="L898" s="308" t="str">
        <f>IF(K898&lt;&gt;"",INDEX(ฐาน!$J$4:$M$44,MATCH(INT(K898),ฐาน!$J$4:$J$44,0),2),"")</f>
        <v/>
      </c>
      <c r="M898" s="309" t="str">
        <f>IF(L898&lt;&gt;"",INDEX(ฐาน!$J$4:$M$45,MATCH(L898,ฐาน!$K$4:$K$45,0),4),"")</f>
        <v/>
      </c>
      <c r="N898" s="310" t="str">
        <f>IF(I898&lt;&gt;"",INDEX(ฐาน!$A$4:$F$9,MATCH(I898,ฐาน!$A$4:$A$9,0),IF(J898&gt;=INDEX(ฐาน!$A$4:$F$9,MATCH(I898,ฐาน!$A$4:$A$9,0),3),6,5)),"")</f>
        <v/>
      </c>
      <c r="O898" s="311" t="str">
        <f>IF(I898&lt;&gt;"",IF(J898&gt;=INDEX(ฐาน!$A$4:$G$9,MATCH(I898,ฐาน!$A$4:$A$9,0),4),INDEX(ฐาน!$A$4:$G$9,MATCH(I898,ฐาน!$A$4:$A$9,0),7),INDEX(ฐาน!$A$4:$G$9,MATCH(I898,ฐาน!$A$4:$A$9,0),4)),"")</f>
        <v/>
      </c>
      <c r="P898" s="312">
        <f>IF(M898&lt;&gt;ฐาน!$M$45,IF(L898&lt;&gt;"",($L898*$N898/100),0),0)</f>
        <v>0</v>
      </c>
      <c r="Q898" s="311">
        <f>IF(M898&lt;&gt;ฐาน!$M$45,IF(L898&lt;&gt;"",ROUNDUP(($L898*$N898/100),-1),0),0)</f>
        <v>0</v>
      </c>
      <c r="R898" s="311">
        <f t="shared" si="26"/>
        <v>0</v>
      </c>
      <c r="S898" s="313">
        <f t="shared" si="27"/>
        <v>0</v>
      </c>
      <c r="T898" s="314">
        <f>IF(M898&lt;&gt;ฐาน!$M$45,IF(S898&lt;&gt;"",S898+R898,0),0)</f>
        <v>0</v>
      </c>
      <c r="U898" s="311">
        <f>IF(M898&lt;&gt;ฐาน!$M$45,IF(S898=0,J898+T898,O898),J898)</f>
        <v>0</v>
      </c>
      <c r="V898" s="98"/>
    </row>
    <row r="899" spans="1:22" x14ac:dyDescent="0.35">
      <c r="A899" s="93">
        <v>891</v>
      </c>
      <c r="B899" s="84"/>
      <c r="C899" s="85"/>
      <c r="D899" s="91"/>
      <c r="E899" s="89"/>
      <c r="F899" s="88"/>
      <c r="G899" s="91"/>
      <c r="H899" s="91"/>
      <c r="I899" s="88"/>
      <c r="J899" s="94"/>
      <c r="K899" s="212"/>
      <c r="L899" s="308" t="str">
        <f>IF(K899&lt;&gt;"",INDEX(ฐาน!$J$4:$M$44,MATCH(INT(K899),ฐาน!$J$4:$J$44,0),2),"")</f>
        <v/>
      </c>
      <c r="M899" s="309" t="str">
        <f>IF(L899&lt;&gt;"",INDEX(ฐาน!$J$4:$M$45,MATCH(L899,ฐาน!$K$4:$K$45,0),4),"")</f>
        <v/>
      </c>
      <c r="N899" s="310" t="str">
        <f>IF(I899&lt;&gt;"",INDEX(ฐาน!$A$4:$F$9,MATCH(I899,ฐาน!$A$4:$A$9,0),IF(J899&gt;=INDEX(ฐาน!$A$4:$F$9,MATCH(I899,ฐาน!$A$4:$A$9,0),3),6,5)),"")</f>
        <v/>
      </c>
      <c r="O899" s="311" t="str">
        <f>IF(I899&lt;&gt;"",IF(J899&gt;=INDEX(ฐาน!$A$4:$G$9,MATCH(I899,ฐาน!$A$4:$A$9,0),4),INDEX(ฐาน!$A$4:$G$9,MATCH(I899,ฐาน!$A$4:$A$9,0),7),INDEX(ฐาน!$A$4:$G$9,MATCH(I899,ฐาน!$A$4:$A$9,0),4)),"")</f>
        <v/>
      </c>
      <c r="P899" s="312">
        <f>IF(M899&lt;&gt;ฐาน!$M$45,IF(L899&lt;&gt;"",($L899*$N899/100),0),0)</f>
        <v>0</v>
      </c>
      <c r="Q899" s="311">
        <f>IF(M899&lt;&gt;ฐาน!$M$45,IF(L899&lt;&gt;"",ROUNDUP(($L899*$N899/100),-1),0),0)</f>
        <v>0</v>
      </c>
      <c r="R899" s="311">
        <f t="shared" si="26"/>
        <v>0</v>
      </c>
      <c r="S899" s="313">
        <f t="shared" si="27"/>
        <v>0</v>
      </c>
      <c r="T899" s="314">
        <f>IF(M899&lt;&gt;ฐาน!$M$45,IF(S899&lt;&gt;"",S899+R899,0),0)</f>
        <v>0</v>
      </c>
      <c r="U899" s="311">
        <f>IF(M899&lt;&gt;ฐาน!$M$45,IF(S899=0,J899+T899,O899),J899)</f>
        <v>0</v>
      </c>
      <c r="V899" s="98"/>
    </row>
    <row r="900" spans="1:22" x14ac:dyDescent="0.35">
      <c r="A900" s="93">
        <v>892</v>
      </c>
      <c r="B900" s="84"/>
      <c r="C900" s="85"/>
      <c r="D900" s="91"/>
      <c r="E900" s="89"/>
      <c r="F900" s="88"/>
      <c r="G900" s="91"/>
      <c r="H900" s="91"/>
      <c r="I900" s="88"/>
      <c r="J900" s="92"/>
      <c r="K900" s="212"/>
      <c r="L900" s="308" t="str">
        <f>IF(K900&lt;&gt;"",INDEX(ฐาน!$J$4:$M$44,MATCH(INT(K900),ฐาน!$J$4:$J$44,0),2),"")</f>
        <v/>
      </c>
      <c r="M900" s="309" t="str">
        <f>IF(L900&lt;&gt;"",INDEX(ฐาน!$J$4:$M$45,MATCH(L900,ฐาน!$K$4:$K$45,0),4),"")</f>
        <v/>
      </c>
      <c r="N900" s="310" t="str">
        <f>IF(I900&lt;&gt;"",INDEX(ฐาน!$A$4:$F$9,MATCH(I900,ฐาน!$A$4:$A$9,0),IF(J900&gt;=INDEX(ฐาน!$A$4:$F$9,MATCH(I900,ฐาน!$A$4:$A$9,0),3),6,5)),"")</f>
        <v/>
      </c>
      <c r="O900" s="311" t="str">
        <f>IF(I900&lt;&gt;"",IF(J900&gt;=INDEX(ฐาน!$A$4:$G$9,MATCH(I900,ฐาน!$A$4:$A$9,0),4),INDEX(ฐาน!$A$4:$G$9,MATCH(I900,ฐาน!$A$4:$A$9,0),7),INDEX(ฐาน!$A$4:$G$9,MATCH(I900,ฐาน!$A$4:$A$9,0),4)),"")</f>
        <v/>
      </c>
      <c r="P900" s="312">
        <f>IF(M900&lt;&gt;ฐาน!$M$45,IF(L900&lt;&gt;"",($L900*$N900/100),0),0)</f>
        <v>0</v>
      </c>
      <c r="Q900" s="311">
        <f>IF(M900&lt;&gt;ฐาน!$M$45,IF(L900&lt;&gt;"",ROUNDUP(($L900*$N900/100),-1),0),0)</f>
        <v>0</v>
      </c>
      <c r="R900" s="311">
        <f t="shared" si="26"/>
        <v>0</v>
      </c>
      <c r="S900" s="313">
        <f t="shared" si="27"/>
        <v>0</v>
      </c>
      <c r="T900" s="314">
        <f>IF(M900&lt;&gt;ฐาน!$M$45,IF(S900&lt;&gt;"",S900+R900,0),0)</f>
        <v>0</v>
      </c>
      <c r="U900" s="311">
        <f>IF(M900&lt;&gt;ฐาน!$M$45,IF(S900=0,J900+T900,O900),J900)</f>
        <v>0</v>
      </c>
      <c r="V900" s="98"/>
    </row>
    <row r="901" spans="1:22" x14ac:dyDescent="0.35">
      <c r="A901" s="93">
        <v>893</v>
      </c>
      <c r="B901" s="84"/>
      <c r="C901" s="85"/>
      <c r="D901" s="91"/>
      <c r="E901" s="89"/>
      <c r="F901" s="88"/>
      <c r="G901" s="91"/>
      <c r="H901" s="91"/>
      <c r="I901" s="88"/>
      <c r="J901" s="92"/>
      <c r="K901" s="212"/>
      <c r="L901" s="308" t="str">
        <f>IF(K901&lt;&gt;"",INDEX(ฐาน!$J$4:$M$44,MATCH(INT(K901),ฐาน!$J$4:$J$44,0),2),"")</f>
        <v/>
      </c>
      <c r="M901" s="309" t="str">
        <f>IF(L901&lt;&gt;"",INDEX(ฐาน!$J$4:$M$45,MATCH(L901,ฐาน!$K$4:$K$45,0),4),"")</f>
        <v/>
      </c>
      <c r="N901" s="310" t="str">
        <f>IF(I901&lt;&gt;"",INDEX(ฐาน!$A$4:$F$9,MATCH(I901,ฐาน!$A$4:$A$9,0),IF(J901&gt;=INDEX(ฐาน!$A$4:$F$9,MATCH(I901,ฐาน!$A$4:$A$9,0),3),6,5)),"")</f>
        <v/>
      </c>
      <c r="O901" s="311" t="str">
        <f>IF(I901&lt;&gt;"",IF(J901&gt;=INDEX(ฐาน!$A$4:$G$9,MATCH(I901,ฐาน!$A$4:$A$9,0),4),INDEX(ฐาน!$A$4:$G$9,MATCH(I901,ฐาน!$A$4:$A$9,0),7),INDEX(ฐาน!$A$4:$G$9,MATCH(I901,ฐาน!$A$4:$A$9,0),4)),"")</f>
        <v/>
      </c>
      <c r="P901" s="312">
        <f>IF(M901&lt;&gt;ฐาน!$M$45,IF(L901&lt;&gt;"",($L901*$N901/100),0),0)</f>
        <v>0</v>
      </c>
      <c r="Q901" s="311">
        <f>IF(M901&lt;&gt;ฐาน!$M$45,IF(L901&lt;&gt;"",ROUNDUP(($L901*$N901/100),-1),0),0)</f>
        <v>0</v>
      </c>
      <c r="R901" s="311">
        <f t="shared" si="26"/>
        <v>0</v>
      </c>
      <c r="S901" s="313">
        <f t="shared" si="27"/>
        <v>0</v>
      </c>
      <c r="T901" s="314">
        <f>IF(M901&lt;&gt;ฐาน!$M$45,IF(S901&lt;&gt;"",S901+R901,0),0)</f>
        <v>0</v>
      </c>
      <c r="U901" s="311">
        <f>IF(M901&lt;&gt;ฐาน!$M$45,IF(S901=0,J901+T901,O901),J901)</f>
        <v>0</v>
      </c>
      <c r="V901" s="98"/>
    </row>
    <row r="902" spans="1:22" x14ac:dyDescent="0.35">
      <c r="A902" s="93">
        <v>894</v>
      </c>
      <c r="B902" s="84"/>
      <c r="C902" s="85"/>
      <c r="D902" s="91"/>
      <c r="E902" s="89"/>
      <c r="F902" s="88"/>
      <c r="G902" s="95"/>
      <c r="H902" s="91"/>
      <c r="I902" s="88"/>
      <c r="J902" s="92"/>
      <c r="K902" s="212"/>
      <c r="L902" s="308" t="str">
        <f>IF(K902&lt;&gt;"",INDEX(ฐาน!$J$4:$M$44,MATCH(INT(K902),ฐาน!$J$4:$J$44,0),2),"")</f>
        <v/>
      </c>
      <c r="M902" s="309" t="str">
        <f>IF(L902&lt;&gt;"",INDEX(ฐาน!$J$4:$M$45,MATCH(L902,ฐาน!$K$4:$K$45,0),4),"")</f>
        <v/>
      </c>
      <c r="N902" s="310" t="str">
        <f>IF(I902&lt;&gt;"",INDEX(ฐาน!$A$4:$F$9,MATCH(I902,ฐาน!$A$4:$A$9,0),IF(J902&gt;=INDEX(ฐาน!$A$4:$F$9,MATCH(I902,ฐาน!$A$4:$A$9,0),3),6,5)),"")</f>
        <v/>
      </c>
      <c r="O902" s="311" t="str">
        <f>IF(I902&lt;&gt;"",IF(J902&gt;=INDEX(ฐาน!$A$4:$G$9,MATCH(I902,ฐาน!$A$4:$A$9,0),4),INDEX(ฐาน!$A$4:$G$9,MATCH(I902,ฐาน!$A$4:$A$9,0),7),INDEX(ฐาน!$A$4:$G$9,MATCH(I902,ฐาน!$A$4:$A$9,0),4)),"")</f>
        <v/>
      </c>
      <c r="P902" s="312">
        <f>IF(M902&lt;&gt;ฐาน!$M$45,IF(L902&lt;&gt;"",($L902*$N902/100),0),0)</f>
        <v>0</v>
      </c>
      <c r="Q902" s="311">
        <f>IF(M902&lt;&gt;ฐาน!$M$45,IF(L902&lt;&gt;"",ROUNDUP(($L902*$N902/100),-1),0),0)</f>
        <v>0</v>
      </c>
      <c r="R902" s="311">
        <f t="shared" si="26"/>
        <v>0</v>
      </c>
      <c r="S902" s="313">
        <f t="shared" si="27"/>
        <v>0</v>
      </c>
      <c r="T902" s="314">
        <f>IF(M902&lt;&gt;ฐาน!$M$45,IF(S902&lt;&gt;"",S902+R902,0),0)</f>
        <v>0</v>
      </c>
      <c r="U902" s="311">
        <f>IF(M902&lt;&gt;ฐาน!$M$45,IF(S902=0,J902+T902,O902),J902)</f>
        <v>0</v>
      </c>
      <c r="V902" s="98"/>
    </row>
    <row r="903" spans="1:22" x14ac:dyDescent="0.35">
      <c r="A903" s="93">
        <v>895</v>
      </c>
      <c r="B903" s="97"/>
      <c r="C903" s="98"/>
      <c r="D903" s="91"/>
      <c r="E903" s="89"/>
      <c r="F903" s="88"/>
      <c r="G903" s="91"/>
      <c r="H903" s="91"/>
      <c r="I903" s="88"/>
      <c r="J903" s="92"/>
      <c r="K903" s="212"/>
      <c r="L903" s="308" t="str">
        <f>IF(K903&lt;&gt;"",INDEX(ฐาน!$J$4:$M$44,MATCH(INT(K903),ฐาน!$J$4:$J$44,0),2),"")</f>
        <v/>
      </c>
      <c r="M903" s="309" t="str">
        <f>IF(L903&lt;&gt;"",INDEX(ฐาน!$J$4:$M$45,MATCH(L903,ฐาน!$K$4:$K$45,0),4),"")</f>
        <v/>
      </c>
      <c r="N903" s="310" t="str">
        <f>IF(I903&lt;&gt;"",INDEX(ฐาน!$A$4:$F$9,MATCH(I903,ฐาน!$A$4:$A$9,0),IF(J903&gt;=INDEX(ฐาน!$A$4:$F$9,MATCH(I903,ฐาน!$A$4:$A$9,0),3),6,5)),"")</f>
        <v/>
      </c>
      <c r="O903" s="311" t="str">
        <f>IF(I903&lt;&gt;"",IF(J903&gt;=INDEX(ฐาน!$A$4:$G$9,MATCH(I903,ฐาน!$A$4:$A$9,0),4),INDEX(ฐาน!$A$4:$G$9,MATCH(I903,ฐาน!$A$4:$A$9,0),7),INDEX(ฐาน!$A$4:$G$9,MATCH(I903,ฐาน!$A$4:$A$9,0),4)),"")</f>
        <v/>
      </c>
      <c r="P903" s="312">
        <f>IF(M903&lt;&gt;ฐาน!$M$45,IF(L903&lt;&gt;"",($L903*$N903/100),0),0)</f>
        <v>0</v>
      </c>
      <c r="Q903" s="311">
        <f>IF(M903&lt;&gt;ฐาน!$M$45,IF(L903&lt;&gt;"",ROUNDUP(($L903*$N903/100),-1),0),0)</f>
        <v>0</v>
      </c>
      <c r="R903" s="311">
        <f t="shared" si="26"/>
        <v>0</v>
      </c>
      <c r="S903" s="313">
        <f t="shared" si="27"/>
        <v>0</v>
      </c>
      <c r="T903" s="314">
        <f>IF(M903&lt;&gt;ฐาน!$M$45,IF(S903&lt;&gt;"",S903+R903,0),0)</f>
        <v>0</v>
      </c>
      <c r="U903" s="311">
        <f>IF(M903&lt;&gt;ฐาน!$M$45,IF(S903=0,J903+T903,O903),J903)</f>
        <v>0</v>
      </c>
      <c r="V903" s="98"/>
    </row>
    <row r="904" spans="1:22" x14ac:dyDescent="0.35">
      <c r="A904" s="93">
        <v>896</v>
      </c>
      <c r="B904" s="84"/>
      <c r="C904" s="85"/>
      <c r="D904" s="91"/>
      <c r="E904" s="89"/>
      <c r="F904" s="88"/>
      <c r="G904" s="91"/>
      <c r="H904" s="91"/>
      <c r="I904" s="88"/>
      <c r="J904" s="92"/>
      <c r="K904" s="212"/>
      <c r="L904" s="308" t="str">
        <f>IF(K904&lt;&gt;"",INDEX(ฐาน!$J$4:$M$44,MATCH(INT(K904),ฐาน!$J$4:$J$44,0),2),"")</f>
        <v/>
      </c>
      <c r="M904" s="309" t="str">
        <f>IF(L904&lt;&gt;"",INDEX(ฐาน!$J$4:$M$45,MATCH(L904,ฐาน!$K$4:$K$45,0),4),"")</f>
        <v/>
      </c>
      <c r="N904" s="310" t="str">
        <f>IF(I904&lt;&gt;"",INDEX(ฐาน!$A$4:$F$9,MATCH(I904,ฐาน!$A$4:$A$9,0),IF(J904&gt;=INDEX(ฐาน!$A$4:$F$9,MATCH(I904,ฐาน!$A$4:$A$9,0),3),6,5)),"")</f>
        <v/>
      </c>
      <c r="O904" s="311" t="str">
        <f>IF(I904&lt;&gt;"",IF(J904&gt;=INDEX(ฐาน!$A$4:$G$9,MATCH(I904,ฐาน!$A$4:$A$9,0),4),INDEX(ฐาน!$A$4:$G$9,MATCH(I904,ฐาน!$A$4:$A$9,0),7),INDEX(ฐาน!$A$4:$G$9,MATCH(I904,ฐาน!$A$4:$A$9,0),4)),"")</f>
        <v/>
      </c>
      <c r="P904" s="312">
        <f>IF(M904&lt;&gt;ฐาน!$M$45,IF(L904&lt;&gt;"",($L904*$N904/100),0),0)</f>
        <v>0</v>
      </c>
      <c r="Q904" s="311">
        <f>IF(M904&lt;&gt;ฐาน!$M$45,IF(L904&lt;&gt;"",ROUNDUP(($L904*$N904/100),-1),0),0)</f>
        <v>0</v>
      </c>
      <c r="R904" s="311">
        <f t="shared" si="26"/>
        <v>0</v>
      </c>
      <c r="S904" s="313">
        <f t="shared" si="27"/>
        <v>0</v>
      </c>
      <c r="T904" s="314">
        <f>IF(M904&lt;&gt;ฐาน!$M$45,IF(S904&lt;&gt;"",S904+R904,0),0)</f>
        <v>0</v>
      </c>
      <c r="U904" s="311">
        <f>IF(M904&lt;&gt;ฐาน!$M$45,IF(S904=0,J904+T904,O904),J904)</f>
        <v>0</v>
      </c>
      <c r="V904" s="98"/>
    </row>
    <row r="905" spans="1:22" x14ac:dyDescent="0.35">
      <c r="A905" s="93">
        <v>897</v>
      </c>
      <c r="B905" s="84"/>
      <c r="C905" s="85"/>
      <c r="D905" s="91"/>
      <c r="E905" s="89"/>
      <c r="F905" s="88"/>
      <c r="G905" s="95"/>
      <c r="H905" s="91"/>
      <c r="I905" s="88"/>
      <c r="J905" s="92"/>
      <c r="K905" s="212"/>
      <c r="L905" s="308" t="str">
        <f>IF(K905&lt;&gt;"",INDEX(ฐาน!$J$4:$M$44,MATCH(INT(K905),ฐาน!$J$4:$J$44,0),2),"")</f>
        <v/>
      </c>
      <c r="M905" s="309" t="str">
        <f>IF(L905&lt;&gt;"",INDEX(ฐาน!$J$4:$M$45,MATCH(L905,ฐาน!$K$4:$K$45,0),4),"")</f>
        <v/>
      </c>
      <c r="N905" s="310" t="str">
        <f>IF(I905&lt;&gt;"",INDEX(ฐาน!$A$4:$F$9,MATCH(I905,ฐาน!$A$4:$A$9,0),IF(J905&gt;=INDEX(ฐาน!$A$4:$F$9,MATCH(I905,ฐาน!$A$4:$A$9,0),3),6,5)),"")</f>
        <v/>
      </c>
      <c r="O905" s="311" t="str">
        <f>IF(I905&lt;&gt;"",IF(J905&gt;=INDEX(ฐาน!$A$4:$G$9,MATCH(I905,ฐาน!$A$4:$A$9,0),4),INDEX(ฐาน!$A$4:$G$9,MATCH(I905,ฐาน!$A$4:$A$9,0),7),INDEX(ฐาน!$A$4:$G$9,MATCH(I905,ฐาน!$A$4:$A$9,0),4)),"")</f>
        <v/>
      </c>
      <c r="P905" s="312">
        <f>IF(M905&lt;&gt;ฐาน!$M$45,IF(L905&lt;&gt;"",($L905*$N905/100),0),0)</f>
        <v>0</v>
      </c>
      <c r="Q905" s="311">
        <f>IF(M905&lt;&gt;ฐาน!$M$45,IF(L905&lt;&gt;"",ROUNDUP(($L905*$N905/100),-1),0),0)</f>
        <v>0</v>
      </c>
      <c r="R905" s="311">
        <f t="shared" si="26"/>
        <v>0</v>
      </c>
      <c r="S905" s="313">
        <f t="shared" si="27"/>
        <v>0</v>
      </c>
      <c r="T905" s="314">
        <f>IF(M905&lt;&gt;ฐาน!$M$45,IF(S905&lt;&gt;"",S905+R905,0),0)</f>
        <v>0</v>
      </c>
      <c r="U905" s="311">
        <f>IF(M905&lt;&gt;ฐาน!$M$45,IF(S905=0,J905+T905,O905),J905)</f>
        <v>0</v>
      </c>
      <c r="V905" s="98"/>
    </row>
    <row r="906" spans="1:22" x14ac:dyDescent="0.35">
      <c r="A906" s="93">
        <v>898</v>
      </c>
      <c r="B906" s="84"/>
      <c r="C906" s="98"/>
      <c r="D906" s="91"/>
      <c r="E906" s="89"/>
      <c r="F906" s="88"/>
      <c r="G906" s="91"/>
      <c r="H906" s="91"/>
      <c r="I906" s="88"/>
      <c r="J906" s="92"/>
      <c r="K906" s="212"/>
      <c r="L906" s="308" t="str">
        <f>IF(K906&lt;&gt;"",INDEX(ฐาน!$J$4:$M$44,MATCH(INT(K906),ฐาน!$J$4:$J$44,0),2),"")</f>
        <v/>
      </c>
      <c r="M906" s="309" t="str">
        <f>IF(L906&lt;&gt;"",INDEX(ฐาน!$J$4:$M$45,MATCH(L906,ฐาน!$K$4:$K$45,0),4),"")</f>
        <v/>
      </c>
      <c r="N906" s="310" t="str">
        <f>IF(I906&lt;&gt;"",INDEX(ฐาน!$A$4:$F$9,MATCH(I906,ฐาน!$A$4:$A$9,0),IF(J906&gt;=INDEX(ฐาน!$A$4:$F$9,MATCH(I906,ฐาน!$A$4:$A$9,0),3),6,5)),"")</f>
        <v/>
      </c>
      <c r="O906" s="311" t="str">
        <f>IF(I906&lt;&gt;"",IF(J906&gt;=INDEX(ฐาน!$A$4:$G$9,MATCH(I906,ฐาน!$A$4:$A$9,0),4),INDEX(ฐาน!$A$4:$G$9,MATCH(I906,ฐาน!$A$4:$A$9,0),7),INDEX(ฐาน!$A$4:$G$9,MATCH(I906,ฐาน!$A$4:$A$9,0),4)),"")</f>
        <v/>
      </c>
      <c r="P906" s="312">
        <f>IF(M906&lt;&gt;ฐาน!$M$45,IF(L906&lt;&gt;"",($L906*$N906/100),0),0)</f>
        <v>0</v>
      </c>
      <c r="Q906" s="311">
        <f>IF(M906&lt;&gt;ฐาน!$M$45,IF(L906&lt;&gt;"",ROUNDUP(($L906*$N906/100),-1),0),0)</f>
        <v>0</v>
      </c>
      <c r="R906" s="311">
        <f t="shared" ref="R906:R969" si="28">IF(Q906&lt;&gt;"",IF($J906+$P906&lt;=$O906,$Q906,$O906-$J906),"")</f>
        <v>0</v>
      </c>
      <c r="S906" s="313">
        <f t="shared" ref="S906:S969" si="29">IF(Q906&lt;&gt;R906,P906-R906,0)</f>
        <v>0</v>
      </c>
      <c r="T906" s="314">
        <f>IF(M906&lt;&gt;ฐาน!$M$45,IF(S906&lt;&gt;"",S906+R906,0),0)</f>
        <v>0</v>
      </c>
      <c r="U906" s="311">
        <f>IF(M906&lt;&gt;ฐาน!$M$45,IF(S906=0,J906+T906,O906),J906)</f>
        <v>0</v>
      </c>
      <c r="V906" s="98"/>
    </row>
    <row r="907" spans="1:22" x14ac:dyDescent="0.35">
      <c r="A907" s="93">
        <v>899</v>
      </c>
      <c r="B907" s="84"/>
      <c r="C907" s="86"/>
      <c r="D907" s="91"/>
      <c r="E907" s="89"/>
      <c r="F907" s="88"/>
      <c r="G907" s="91"/>
      <c r="H907" s="91"/>
      <c r="I907" s="88"/>
      <c r="J907" s="92"/>
      <c r="K907" s="212"/>
      <c r="L907" s="308" t="str">
        <f>IF(K907&lt;&gt;"",INDEX(ฐาน!$J$4:$M$44,MATCH(INT(K907),ฐาน!$J$4:$J$44,0),2),"")</f>
        <v/>
      </c>
      <c r="M907" s="309" t="str">
        <f>IF(L907&lt;&gt;"",INDEX(ฐาน!$J$4:$M$45,MATCH(L907,ฐาน!$K$4:$K$45,0),4),"")</f>
        <v/>
      </c>
      <c r="N907" s="310" t="str">
        <f>IF(I907&lt;&gt;"",INDEX(ฐาน!$A$4:$F$9,MATCH(I907,ฐาน!$A$4:$A$9,0),IF(J907&gt;=INDEX(ฐาน!$A$4:$F$9,MATCH(I907,ฐาน!$A$4:$A$9,0),3),6,5)),"")</f>
        <v/>
      </c>
      <c r="O907" s="311" t="str">
        <f>IF(I907&lt;&gt;"",IF(J907&gt;=INDEX(ฐาน!$A$4:$G$9,MATCH(I907,ฐาน!$A$4:$A$9,0),4),INDEX(ฐาน!$A$4:$G$9,MATCH(I907,ฐาน!$A$4:$A$9,0),7),INDEX(ฐาน!$A$4:$G$9,MATCH(I907,ฐาน!$A$4:$A$9,0),4)),"")</f>
        <v/>
      </c>
      <c r="P907" s="312">
        <f>IF(M907&lt;&gt;ฐาน!$M$45,IF(L907&lt;&gt;"",($L907*$N907/100),0),0)</f>
        <v>0</v>
      </c>
      <c r="Q907" s="311">
        <f>IF(M907&lt;&gt;ฐาน!$M$45,IF(L907&lt;&gt;"",ROUNDUP(($L907*$N907/100),-1),0),0)</f>
        <v>0</v>
      </c>
      <c r="R907" s="311">
        <f t="shared" si="28"/>
        <v>0</v>
      </c>
      <c r="S907" s="313">
        <f t="shared" si="29"/>
        <v>0</v>
      </c>
      <c r="T907" s="314">
        <f>IF(M907&lt;&gt;ฐาน!$M$45,IF(S907&lt;&gt;"",S907+R907,0),0)</f>
        <v>0</v>
      </c>
      <c r="U907" s="311">
        <f>IF(M907&lt;&gt;ฐาน!$M$45,IF(S907=0,J907+T907,O907),J907)</f>
        <v>0</v>
      </c>
      <c r="V907" s="98"/>
    </row>
    <row r="908" spans="1:22" x14ac:dyDescent="0.35">
      <c r="A908" s="93">
        <v>900</v>
      </c>
      <c r="B908" s="84"/>
      <c r="C908" s="85"/>
      <c r="D908" s="91"/>
      <c r="E908" s="89"/>
      <c r="F908" s="88"/>
      <c r="G908" s="91"/>
      <c r="H908" s="91"/>
      <c r="I908" s="88"/>
      <c r="J908" s="94"/>
      <c r="K908" s="212"/>
      <c r="L908" s="308" t="str">
        <f>IF(K908&lt;&gt;"",INDEX(ฐาน!$J$4:$M$44,MATCH(INT(K908),ฐาน!$J$4:$J$44,0),2),"")</f>
        <v/>
      </c>
      <c r="M908" s="309" t="str">
        <f>IF(L908&lt;&gt;"",INDEX(ฐาน!$J$4:$M$45,MATCH(L908,ฐาน!$K$4:$K$45,0),4),"")</f>
        <v/>
      </c>
      <c r="N908" s="310" t="str">
        <f>IF(I908&lt;&gt;"",INDEX(ฐาน!$A$4:$F$9,MATCH(I908,ฐาน!$A$4:$A$9,0),IF(J908&gt;=INDEX(ฐาน!$A$4:$F$9,MATCH(I908,ฐาน!$A$4:$A$9,0),3),6,5)),"")</f>
        <v/>
      </c>
      <c r="O908" s="311" t="str">
        <f>IF(I908&lt;&gt;"",IF(J908&gt;=INDEX(ฐาน!$A$4:$G$9,MATCH(I908,ฐาน!$A$4:$A$9,0),4),INDEX(ฐาน!$A$4:$G$9,MATCH(I908,ฐาน!$A$4:$A$9,0),7),INDEX(ฐาน!$A$4:$G$9,MATCH(I908,ฐาน!$A$4:$A$9,0),4)),"")</f>
        <v/>
      </c>
      <c r="P908" s="312">
        <f>IF(M908&lt;&gt;ฐาน!$M$45,IF(L908&lt;&gt;"",($L908*$N908/100),0),0)</f>
        <v>0</v>
      </c>
      <c r="Q908" s="311">
        <f>IF(M908&lt;&gt;ฐาน!$M$45,IF(L908&lt;&gt;"",ROUNDUP(($L908*$N908/100),-1),0),0)</f>
        <v>0</v>
      </c>
      <c r="R908" s="311">
        <f t="shared" si="28"/>
        <v>0</v>
      </c>
      <c r="S908" s="313">
        <f t="shared" si="29"/>
        <v>0</v>
      </c>
      <c r="T908" s="314">
        <f>IF(M908&lt;&gt;ฐาน!$M$45,IF(S908&lt;&gt;"",S908+R908,0),0)</f>
        <v>0</v>
      </c>
      <c r="U908" s="311">
        <f>IF(M908&lt;&gt;ฐาน!$M$45,IF(S908=0,J908+T908,O908),J908)</f>
        <v>0</v>
      </c>
      <c r="V908" s="98"/>
    </row>
    <row r="909" spans="1:22" x14ac:dyDescent="0.35">
      <c r="A909" s="93">
        <v>901</v>
      </c>
      <c r="B909" s="84"/>
      <c r="C909" s="85"/>
      <c r="D909" s="91"/>
      <c r="E909" s="89"/>
      <c r="F909" s="88"/>
      <c r="G909" s="95"/>
      <c r="H909" s="91"/>
      <c r="I909" s="88"/>
      <c r="J909" s="92"/>
      <c r="K909" s="212"/>
      <c r="L909" s="308" t="str">
        <f>IF(K909&lt;&gt;"",INDEX(ฐาน!$J$4:$M$44,MATCH(INT(K909),ฐาน!$J$4:$J$44,0),2),"")</f>
        <v/>
      </c>
      <c r="M909" s="309" t="str">
        <f>IF(L909&lt;&gt;"",INDEX(ฐาน!$J$4:$M$45,MATCH(L909,ฐาน!$K$4:$K$45,0),4),"")</f>
        <v/>
      </c>
      <c r="N909" s="310" t="str">
        <f>IF(I909&lt;&gt;"",INDEX(ฐาน!$A$4:$F$9,MATCH(I909,ฐาน!$A$4:$A$9,0),IF(J909&gt;=INDEX(ฐาน!$A$4:$F$9,MATCH(I909,ฐาน!$A$4:$A$9,0),3),6,5)),"")</f>
        <v/>
      </c>
      <c r="O909" s="311" t="str">
        <f>IF(I909&lt;&gt;"",IF(J909&gt;=INDEX(ฐาน!$A$4:$G$9,MATCH(I909,ฐาน!$A$4:$A$9,0),4),INDEX(ฐาน!$A$4:$G$9,MATCH(I909,ฐาน!$A$4:$A$9,0),7),INDEX(ฐาน!$A$4:$G$9,MATCH(I909,ฐาน!$A$4:$A$9,0),4)),"")</f>
        <v/>
      </c>
      <c r="P909" s="312">
        <f>IF(M909&lt;&gt;ฐาน!$M$45,IF(L909&lt;&gt;"",($L909*$N909/100),0),0)</f>
        <v>0</v>
      </c>
      <c r="Q909" s="311">
        <f>IF(M909&lt;&gt;ฐาน!$M$45,IF(L909&lt;&gt;"",ROUNDUP(($L909*$N909/100),-1),0),0)</f>
        <v>0</v>
      </c>
      <c r="R909" s="311">
        <f t="shared" si="28"/>
        <v>0</v>
      </c>
      <c r="S909" s="313">
        <f t="shared" si="29"/>
        <v>0</v>
      </c>
      <c r="T909" s="314">
        <f>IF(M909&lt;&gt;ฐาน!$M$45,IF(S909&lt;&gt;"",S909+R909,0),0)</f>
        <v>0</v>
      </c>
      <c r="U909" s="311">
        <f>IF(M909&lt;&gt;ฐาน!$M$45,IF(S909=0,J909+T909,O909),J909)</f>
        <v>0</v>
      </c>
      <c r="V909" s="98"/>
    </row>
    <row r="910" spans="1:22" x14ac:dyDescent="0.35">
      <c r="A910" s="93">
        <v>902</v>
      </c>
      <c r="B910" s="84"/>
      <c r="C910" s="85"/>
      <c r="D910" s="91"/>
      <c r="E910" s="89"/>
      <c r="F910" s="88"/>
      <c r="G910" s="91"/>
      <c r="H910" s="91"/>
      <c r="I910" s="88"/>
      <c r="J910" s="92"/>
      <c r="K910" s="212"/>
      <c r="L910" s="308" t="str">
        <f>IF(K910&lt;&gt;"",INDEX(ฐาน!$J$4:$M$44,MATCH(INT(K910),ฐาน!$J$4:$J$44,0),2),"")</f>
        <v/>
      </c>
      <c r="M910" s="309" t="str">
        <f>IF(L910&lt;&gt;"",INDEX(ฐาน!$J$4:$M$45,MATCH(L910,ฐาน!$K$4:$K$45,0),4),"")</f>
        <v/>
      </c>
      <c r="N910" s="310" t="str">
        <f>IF(I910&lt;&gt;"",INDEX(ฐาน!$A$4:$F$9,MATCH(I910,ฐาน!$A$4:$A$9,0),IF(J910&gt;=INDEX(ฐาน!$A$4:$F$9,MATCH(I910,ฐาน!$A$4:$A$9,0),3),6,5)),"")</f>
        <v/>
      </c>
      <c r="O910" s="311" t="str">
        <f>IF(I910&lt;&gt;"",IF(J910&gt;=INDEX(ฐาน!$A$4:$G$9,MATCH(I910,ฐาน!$A$4:$A$9,0),4),INDEX(ฐาน!$A$4:$G$9,MATCH(I910,ฐาน!$A$4:$A$9,0),7),INDEX(ฐาน!$A$4:$G$9,MATCH(I910,ฐาน!$A$4:$A$9,0),4)),"")</f>
        <v/>
      </c>
      <c r="P910" s="312">
        <f>IF(M910&lt;&gt;ฐาน!$M$45,IF(L910&lt;&gt;"",($L910*$N910/100),0),0)</f>
        <v>0</v>
      </c>
      <c r="Q910" s="311">
        <f>IF(M910&lt;&gt;ฐาน!$M$45,IF(L910&lt;&gt;"",ROUNDUP(($L910*$N910/100),-1),0),0)</f>
        <v>0</v>
      </c>
      <c r="R910" s="311">
        <f t="shared" si="28"/>
        <v>0</v>
      </c>
      <c r="S910" s="313">
        <f t="shared" si="29"/>
        <v>0</v>
      </c>
      <c r="T910" s="314">
        <f>IF(M910&lt;&gt;ฐาน!$M$45,IF(S910&lt;&gt;"",S910+R910,0),0)</f>
        <v>0</v>
      </c>
      <c r="U910" s="311">
        <f>IF(M910&lt;&gt;ฐาน!$M$45,IF(S910=0,J910+T910,O910),J910)</f>
        <v>0</v>
      </c>
      <c r="V910" s="98"/>
    </row>
    <row r="911" spans="1:22" x14ac:dyDescent="0.35">
      <c r="A911" s="93">
        <v>903</v>
      </c>
      <c r="B911" s="84"/>
      <c r="C911" s="85"/>
      <c r="D911" s="91"/>
      <c r="E911" s="89"/>
      <c r="F911" s="88"/>
      <c r="G911" s="91"/>
      <c r="H911" s="91"/>
      <c r="I911" s="88"/>
      <c r="J911" s="94"/>
      <c r="K911" s="212"/>
      <c r="L911" s="308" t="str">
        <f>IF(K911&lt;&gt;"",INDEX(ฐาน!$J$4:$M$44,MATCH(INT(K911),ฐาน!$J$4:$J$44,0),2),"")</f>
        <v/>
      </c>
      <c r="M911" s="309" t="str">
        <f>IF(L911&lt;&gt;"",INDEX(ฐาน!$J$4:$M$45,MATCH(L911,ฐาน!$K$4:$K$45,0),4),"")</f>
        <v/>
      </c>
      <c r="N911" s="310" t="str">
        <f>IF(I911&lt;&gt;"",INDEX(ฐาน!$A$4:$F$9,MATCH(I911,ฐาน!$A$4:$A$9,0),IF(J911&gt;=INDEX(ฐาน!$A$4:$F$9,MATCH(I911,ฐาน!$A$4:$A$9,0),3),6,5)),"")</f>
        <v/>
      </c>
      <c r="O911" s="311" t="str">
        <f>IF(I911&lt;&gt;"",IF(J911&gt;=INDEX(ฐาน!$A$4:$G$9,MATCH(I911,ฐาน!$A$4:$A$9,0),4),INDEX(ฐาน!$A$4:$G$9,MATCH(I911,ฐาน!$A$4:$A$9,0),7),INDEX(ฐาน!$A$4:$G$9,MATCH(I911,ฐาน!$A$4:$A$9,0),4)),"")</f>
        <v/>
      </c>
      <c r="P911" s="312">
        <f>IF(M911&lt;&gt;ฐาน!$M$45,IF(L911&lt;&gt;"",($L911*$N911/100),0),0)</f>
        <v>0</v>
      </c>
      <c r="Q911" s="311">
        <f>IF(M911&lt;&gt;ฐาน!$M$45,IF(L911&lt;&gt;"",ROUNDUP(($L911*$N911/100),-1),0),0)</f>
        <v>0</v>
      </c>
      <c r="R911" s="311">
        <f t="shared" si="28"/>
        <v>0</v>
      </c>
      <c r="S911" s="313">
        <f t="shared" si="29"/>
        <v>0</v>
      </c>
      <c r="T911" s="314">
        <f>IF(M911&lt;&gt;ฐาน!$M$45,IF(S911&lt;&gt;"",S911+R911,0),0)</f>
        <v>0</v>
      </c>
      <c r="U911" s="311">
        <f>IF(M911&lt;&gt;ฐาน!$M$45,IF(S911=0,J911+T911,O911),J911)</f>
        <v>0</v>
      </c>
      <c r="V911" s="98"/>
    </row>
    <row r="912" spans="1:22" x14ac:dyDescent="0.35">
      <c r="A912" s="93">
        <v>904</v>
      </c>
      <c r="B912" s="84"/>
      <c r="C912" s="85"/>
      <c r="D912" s="91"/>
      <c r="E912" s="89"/>
      <c r="F912" s="88"/>
      <c r="G912" s="95"/>
      <c r="H912" s="91"/>
      <c r="I912" s="88"/>
      <c r="J912" s="94"/>
      <c r="K912" s="212"/>
      <c r="L912" s="308" t="str">
        <f>IF(K912&lt;&gt;"",INDEX(ฐาน!$J$4:$M$44,MATCH(INT(K912),ฐาน!$J$4:$J$44,0),2),"")</f>
        <v/>
      </c>
      <c r="M912" s="309" t="str">
        <f>IF(L912&lt;&gt;"",INDEX(ฐาน!$J$4:$M$45,MATCH(L912,ฐาน!$K$4:$K$45,0),4),"")</f>
        <v/>
      </c>
      <c r="N912" s="310" t="str">
        <f>IF(I912&lt;&gt;"",INDEX(ฐาน!$A$4:$F$9,MATCH(I912,ฐาน!$A$4:$A$9,0),IF(J912&gt;=INDEX(ฐาน!$A$4:$F$9,MATCH(I912,ฐาน!$A$4:$A$9,0),3),6,5)),"")</f>
        <v/>
      </c>
      <c r="O912" s="311" t="str">
        <f>IF(I912&lt;&gt;"",IF(J912&gt;=INDEX(ฐาน!$A$4:$G$9,MATCH(I912,ฐาน!$A$4:$A$9,0),4),INDEX(ฐาน!$A$4:$G$9,MATCH(I912,ฐาน!$A$4:$A$9,0),7),INDEX(ฐาน!$A$4:$G$9,MATCH(I912,ฐาน!$A$4:$A$9,0),4)),"")</f>
        <v/>
      </c>
      <c r="P912" s="312">
        <f>IF(M912&lt;&gt;ฐาน!$M$45,IF(L912&lt;&gt;"",($L912*$N912/100),0),0)</f>
        <v>0</v>
      </c>
      <c r="Q912" s="311">
        <f>IF(M912&lt;&gt;ฐาน!$M$45,IF(L912&lt;&gt;"",ROUNDUP(($L912*$N912/100),-1),0),0)</f>
        <v>0</v>
      </c>
      <c r="R912" s="311">
        <f t="shared" si="28"/>
        <v>0</v>
      </c>
      <c r="S912" s="313">
        <f t="shared" si="29"/>
        <v>0</v>
      </c>
      <c r="T912" s="314">
        <f>IF(M912&lt;&gt;ฐาน!$M$45,IF(S912&lt;&gt;"",S912+R912,0),0)</f>
        <v>0</v>
      </c>
      <c r="U912" s="311">
        <f>IF(M912&lt;&gt;ฐาน!$M$45,IF(S912=0,J912+T912,O912),J912)</f>
        <v>0</v>
      </c>
      <c r="V912" s="98"/>
    </row>
    <row r="913" spans="1:22" x14ac:dyDescent="0.35">
      <c r="A913" s="93">
        <v>905</v>
      </c>
      <c r="B913" s="84"/>
      <c r="C913" s="85"/>
      <c r="D913" s="91"/>
      <c r="E913" s="89"/>
      <c r="F913" s="88"/>
      <c r="G913" s="91"/>
      <c r="H913" s="91"/>
      <c r="I913" s="88"/>
      <c r="J913" s="92"/>
      <c r="K913" s="212"/>
      <c r="L913" s="308" t="str">
        <f>IF(K913&lt;&gt;"",INDEX(ฐาน!$J$4:$M$44,MATCH(INT(K913),ฐาน!$J$4:$J$44,0),2),"")</f>
        <v/>
      </c>
      <c r="M913" s="309" t="str">
        <f>IF(L913&lt;&gt;"",INDEX(ฐาน!$J$4:$M$45,MATCH(L913,ฐาน!$K$4:$K$45,0),4),"")</f>
        <v/>
      </c>
      <c r="N913" s="310" t="str">
        <f>IF(I913&lt;&gt;"",INDEX(ฐาน!$A$4:$F$9,MATCH(I913,ฐาน!$A$4:$A$9,0),IF(J913&gt;=INDEX(ฐาน!$A$4:$F$9,MATCH(I913,ฐาน!$A$4:$A$9,0),3),6,5)),"")</f>
        <v/>
      </c>
      <c r="O913" s="311" t="str">
        <f>IF(I913&lt;&gt;"",IF(J913&gt;=INDEX(ฐาน!$A$4:$G$9,MATCH(I913,ฐาน!$A$4:$A$9,0),4),INDEX(ฐาน!$A$4:$G$9,MATCH(I913,ฐาน!$A$4:$A$9,0),7),INDEX(ฐาน!$A$4:$G$9,MATCH(I913,ฐาน!$A$4:$A$9,0),4)),"")</f>
        <v/>
      </c>
      <c r="P913" s="312">
        <f>IF(M913&lt;&gt;ฐาน!$M$45,IF(L913&lt;&gt;"",($L913*$N913/100),0),0)</f>
        <v>0</v>
      </c>
      <c r="Q913" s="311">
        <f>IF(M913&lt;&gt;ฐาน!$M$45,IF(L913&lt;&gt;"",ROUNDUP(($L913*$N913/100),-1),0),0)</f>
        <v>0</v>
      </c>
      <c r="R913" s="311">
        <f t="shared" si="28"/>
        <v>0</v>
      </c>
      <c r="S913" s="313">
        <f t="shared" si="29"/>
        <v>0</v>
      </c>
      <c r="T913" s="314">
        <f>IF(M913&lt;&gt;ฐาน!$M$45,IF(S913&lt;&gt;"",S913+R913,0),0)</f>
        <v>0</v>
      </c>
      <c r="U913" s="311">
        <f>IF(M913&lt;&gt;ฐาน!$M$45,IF(S913=0,J913+T913,O913),J913)</f>
        <v>0</v>
      </c>
      <c r="V913" s="98"/>
    </row>
    <row r="914" spans="1:22" x14ac:dyDescent="0.35">
      <c r="A914" s="93">
        <v>906</v>
      </c>
      <c r="B914" s="84"/>
      <c r="C914" s="85"/>
      <c r="D914" s="91"/>
      <c r="E914" s="89"/>
      <c r="F914" s="88"/>
      <c r="G914" s="91"/>
      <c r="H914" s="91"/>
      <c r="I914" s="88"/>
      <c r="J914" s="92"/>
      <c r="K914" s="212"/>
      <c r="L914" s="308" t="str">
        <f>IF(K914&lt;&gt;"",INDEX(ฐาน!$J$4:$M$44,MATCH(INT(K914),ฐาน!$J$4:$J$44,0),2),"")</f>
        <v/>
      </c>
      <c r="M914" s="309" t="str">
        <f>IF(L914&lt;&gt;"",INDEX(ฐาน!$J$4:$M$45,MATCH(L914,ฐาน!$K$4:$K$45,0),4),"")</f>
        <v/>
      </c>
      <c r="N914" s="310" t="str">
        <f>IF(I914&lt;&gt;"",INDEX(ฐาน!$A$4:$F$9,MATCH(I914,ฐาน!$A$4:$A$9,0),IF(J914&gt;=INDEX(ฐาน!$A$4:$F$9,MATCH(I914,ฐาน!$A$4:$A$9,0),3),6,5)),"")</f>
        <v/>
      </c>
      <c r="O914" s="311" t="str">
        <f>IF(I914&lt;&gt;"",IF(J914&gt;=INDEX(ฐาน!$A$4:$G$9,MATCH(I914,ฐาน!$A$4:$A$9,0),4),INDEX(ฐาน!$A$4:$G$9,MATCH(I914,ฐาน!$A$4:$A$9,0),7),INDEX(ฐาน!$A$4:$G$9,MATCH(I914,ฐาน!$A$4:$A$9,0),4)),"")</f>
        <v/>
      </c>
      <c r="P914" s="312">
        <f>IF(M914&lt;&gt;ฐาน!$M$45,IF(L914&lt;&gt;"",($L914*$N914/100),0),0)</f>
        <v>0</v>
      </c>
      <c r="Q914" s="311">
        <f>IF(M914&lt;&gt;ฐาน!$M$45,IF(L914&lt;&gt;"",ROUNDUP(($L914*$N914/100),-1),0),0)</f>
        <v>0</v>
      </c>
      <c r="R914" s="311">
        <f t="shared" si="28"/>
        <v>0</v>
      </c>
      <c r="S914" s="313">
        <f t="shared" si="29"/>
        <v>0</v>
      </c>
      <c r="T914" s="314">
        <f>IF(M914&lt;&gt;ฐาน!$M$45,IF(S914&lt;&gt;"",S914+R914,0),0)</f>
        <v>0</v>
      </c>
      <c r="U914" s="311">
        <f>IF(M914&lt;&gt;ฐาน!$M$45,IF(S914=0,J914+T914,O914),J914)</f>
        <v>0</v>
      </c>
      <c r="V914" s="98"/>
    </row>
    <row r="915" spans="1:22" x14ac:dyDescent="0.35">
      <c r="A915" s="93">
        <v>907</v>
      </c>
      <c r="B915" s="84"/>
      <c r="C915" s="85"/>
      <c r="D915" s="91"/>
      <c r="E915" s="89"/>
      <c r="F915" s="88"/>
      <c r="G915" s="91"/>
      <c r="H915" s="91"/>
      <c r="I915" s="88"/>
      <c r="J915" s="94"/>
      <c r="K915" s="212"/>
      <c r="L915" s="308" t="str">
        <f>IF(K915&lt;&gt;"",INDEX(ฐาน!$J$4:$M$44,MATCH(INT(K915),ฐาน!$J$4:$J$44,0),2),"")</f>
        <v/>
      </c>
      <c r="M915" s="309" t="str">
        <f>IF(L915&lt;&gt;"",INDEX(ฐาน!$J$4:$M$45,MATCH(L915,ฐาน!$K$4:$K$45,0),4),"")</f>
        <v/>
      </c>
      <c r="N915" s="310" t="str">
        <f>IF(I915&lt;&gt;"",INDEX(ฐาน!$A$4:$F$9,MATCH(I915,ฐาน!$A$4:$A$9,0),IF(J915&gt;=INDEX(ฐาน!$A$4:$F$9,MATCH(I915,ฐาน!$A$4:$A$9,0),3),6,5)),"")</f>
        <v/>
      </c>
      <c r="O915" s="311" t="str">
        <f>IF(I915&lt;&gt;"",IF(J915&gt;=INDEX(ฐาน!$A$4:$G$9,MATCH(I915,ฐาน!$A$4:$A$9,0),4),INDEX(ฐาน!$A$4:$G$9,MATCH(I915,ฐาน!$A$4:$A$9,0),7),INDEX(ฐาน!$A$4:$G$9,MATCH(I915,ฐาน!$A$4:$A$9,0),4)),"")</f>
        <v/>
      </c>
      <c r="P915" s="312">
        <f>IF(M915&lt;&gt;ฐาน!$M$45,IF(L915&lt;&gt;"",($L915*$N915/100),0),0)</f>
        <v>0</v>
      </c>
      <c r="Q915" s="311">
        <f>IF(M915&lt;&gt;ฐาน!$M$45,IF(L915&lt;&gt;"",ROUNDUP(($L915*$N915/100),-1),0),0)</f>
        <v>0</v>
      </c>
      <c r="R915" s="311">
        <f t="shared" si="28"/>
        <v>0</v>
      </c>
      <c r="S915" s="313">
        <f t="shared" si="29"/>
        <v>0</v>
      </c>
      <c r="T915" s="314">
        <f>IF(M915&lt;&gt;ฐาน!$M$45,IF(S915&lt;&gt;"",S915+R915,0),0)</f>
        <v>0</v>
      </c>
      <c r="U915" s="311">
        <f>IF(M915&lt;&gt;ฐาน!$M$45,IF(S915=0,J915+T915,O915),J915)</f>
        <v>0</v>
      </c>
      <c r="V915" s="98"/>
    </row>
    <row r="916" spans="1:22" x14ac:dyDescent="0.35">
      <c r="A916" s="93">
        <v>908</v>
      </c>
      <c r="B916" s="84"/>
      <c r="C916" s="85"/>
      <c r="D916" s="91"/>
      <c r="E916" s="89"/>
      <c r="F916" s="88"/>
      <c r="G916" s="91"/>
      <c r="H916" s="91"/>
      <c r="I916" s="88"/>
      <c r="J916" s="92"/>
      <c r="K916" s="212"/>
      <c r="L916" s="308" t="str">
        <f>IF(K916&lt;&gt;"",INDEX(ฐาน!$J$4:$M$44,MATCH(INT(K916),ฐาน!$J$4:$J$44,0),2),"")</f>
        <v/>
      </c>
      <c r="M916" s="309" t="str">
        <f>IF(L916&lt;&gt;"",INDEX(ฐาน!$J$4:$M$45,MATCH(L916,ฐาน!$K$4:$K$45,0),4),"")</f>
        <v/>
      </c>
      <c r="N916" s="310" t="str">
        <f>IF(I916&lt;&gt;"",INDEX(ฐาน!$A$4:$F$9,MATCH(I916,ฐาน!$A$4:$A$9,0),IF(J916&gt;=INDEX(ฐาน!$A$4:$F$9,MATCH(I916,ฐาน!$A$4:$A$9,0),3),6,5)),"")</f>
        <v/>
      </c>
      <c r="O916" s="311" t="str">
        <f>IF(I916&lt;&gt;"",IF(J916&gt;=INDEX(ฐาน!$A$4:$G$9,MATCH(I916,ฐาน!$A$4:$A$9,0),4),INDEX(ฐาน!$A$4:$G$9,MATCH(I916,ฐาน!$A$4:$A$9,0),7),INDEX(ฐาน!$A$4:$G$9,MATCH(I916,ฐาน!$A$4:$A$9,0),4)),"")</f>
        <v/>
      </c>
      <c r="P916" s="312">
        <f>IF(M916&lt;&gt;ฐาน!$M$45,IF(L916&lt;&gt;"",($L916*$N916/100),0),0)</f>
        <v>0</v>
      </c>
      <c r="Q916" s="311">
        <f>IF(M916&lt;&gt;ฐาน!$M$45,IF(L916&lt;&gt;"",ROUNDUP(($L916*$N916/100),-1),0),0)</f>
        <v>0</v>
      </c>
      <c r="R916" s="311">
        <f t="shared" si="28"/>
        <v>0</v>
      </c>
      <c r="S916" s="313">
        <f t="shared" si="29"/>
        <v>0</v>
      </c>
      <c r="T916" s="314">
        <f>IF(M916&lt;&gt;ฐาน!$M$45,IF(S916&lt;&gt;"",S916+R916,0),0)</f>
        <v>0</v>
      </c>
      <c r="U916" s="311">
        <f>IF(M916&lt;&gt;ฐาน!$M$45,IF(S916=0,J916+T916,O916),J916)</f>
        <v>0</v>
      </c>
      <c r="V916" s="98"/>
    </row>
    <row r="917" spans="1:22" x14ac:dyDescent="0.35">
      <c r="A917" s="93">
        <v>909</v>
      </c>
      <c r="B917" s="84"/>
      <c r="C917" s="85"/>
      <c r="D917" s="91"/>
      <c r="E917" s="89"/>
      <c r="F917" s="88"/>
      <c r="G917" s="91"/>
      <c r="H917" s="91"/>
      <c r="I917" s="88"/>
      <c r="J917" s="94"/>
      <c r="K917" s="212"/>
      <c r="L917" s="308" t="str">
        <f>IF(K917&lt;&gt;"",INDEX(ฐาน!$J$4:$M$44,MATCH(INT(K917),ฐาน!$J$4:$J$44,0),2),"")</f>
        <v/>
      </c>
      <c r="M917" s="309" t="str">
        <f>IF(L917&lt;&gt;"",INDEX(ฐาน!$J$4:$M$45,MATCH(L917,ฐาน!$K$4:$K$45,0),4),"")</f>
        <v/>
      </c>
      <c r="N917" s="310" t="str">
        <f>IF(I917&lt;&gt;"",INDEX(ฐาน!$A$4:$F$9,MATCH(I917,ฐาน!$A$4:$A$9,0),IF(J917&gt;=INDEX(ฐาน!$A$4:$F$9,MATCH(I917,ฐาน!$A$4:$A$9,0),3),6,5)),"")</f>
        <v/>
      </c>
      <c r="O917" s="311" t="str">
        <f>IF(I917&lt;&gt;"",IF(J917&gt;=INDEX(ฐาน!$A$4:$G$9,MATCH(I917,ฐาน!$A$4:$A$9,0),4),INDEX(ฐาน!$A$4:$G$9,MATCH(I917,ฐาน!$A$4:$A$9,0),7),INDEX(ฐาน!$A$4:$G$9,MATCH(I917,ฐาน!$A$4:$A$9,0),4)),"")</f>
        <v/>
      </c>
      <c r="P917" s="312">
        <f>IF(M917&lt;&gt;ฐาน!$M$45,IF(L917&lt;&gt;"",($L917*$N917/100),0),0)</f>
        <v>0</v>
      </c>
      <c r="Q917" s="311">
        <f>IF(M917&lt;&gt;ฐาน!$M$45,IF(L917&lt;&gt;"",ROUNDUP(($L917*$N917/100),-1),0),0)</f>
        <v>0</v>
      </c>
      <c r="R917" s="311">
        <f t="shared" si="28"/>
        <v>0</v>
      </c>
      <c r="S917" s="313">
        <f t="shared" si="29"/>
        <v>0</v>
      </c>
      <c r="T917" s="314">
        <f>IF(M917&lt;&gt;ฐาน!$M$45,IF(S917&lt;&gt;"",S917+R917,0),0)</f>
        <v>0</v>
      </c>
      <c r="U917" s="311">
        <f>IF(M917&lt;&gt;ฐาน!$M$45,IF(S917=0,J917+T917,O917),J917)</f>
        <v>0</v>
      </c>
      <c r="V917" s="98"/>
    </row>
    <row r="918" spans="1:22" x14ac:dyDescent="0.35">
      <c r="A918" s="93">
        <v>910</v>
      </c>
      <c r="B918" s="84"/>
      <c r="C918" s="85"/>
      <c r="D918" s="91"/>
      <c r="E918" s="89"/>
      <c r="F918" s="88"/>
      <c r="G918" s="91"/>
      <c r="H918" s="91"/>
      <c r="I918" s="88"/>
      <c r="J918" s="94"/>
      <c r="K918" s="212"/>
      <c r="L918" s="308" t="str">
        <f>IF(K918&lt;&gt;"",INDEX(ฐาน!$J$4:$M$44,MATCH(INT(K918),ฐาน!$J$4:$J$44,0),2),"")</f>
        <v/>
      </c>
      <c r="M918" s="309" t="str">
        <f>IF(L918&lt;&gt;"",INDEX(ฐาน!$J$4:$M$45,MATCH(L918,ฐาน!$K$4:$K$45,0),4),"")</f>
        <v/>
      </c>
      <c r="N918" s="310" t="str">
        <f>IF(I918&lt;&gt;"",INDEX(ฐาน!$A$4:$F$9,MATCH(I918,ฐาน!$A$4:$A$9,0),IF(J918&gt;=INDEX(ฐาน!$A$4:$F$9,MATCH(I918,ฐาน!$A$4:$A$9,0),3),6,5)),"")</f>
        <v/>
      </c>
      <c r="O918" s="311" t="str">
        <f>IF(I918&lt;&gt;"",IF(J918&gt;=INDEX(ฐาน!$A$4:$G$9,MATCH(I918,ฐาน!$A$4:$A$9,0),4),INDEX(ฐาน!$A$4:$G$9,MATCH(I918,ฐาน!$A$4:$A$9,0),7),INDEX(ฐาน!$A$4:$G$9,MATCH(I918,ฐาน!$A$4:$A$9,0),4)),"")</f>
        <v/>
      </c>
      <c r="P918" s="312">
        <f>IF(M918&lt;&gt;ฐาน!$M$45,IF(L918&lt;&gt;"",($L918*$N918/100),0),0)</f>
        <v>0</v>
      </c>
      <c r="Q918" s="311">
        <f>IF(M918&lt;&gt;ฐาน!$M$45,IF(L918&lt;&gt;"",ROUNDUP(($L918*$N918/100),-1),0),0)</f>
        <v>0</v>
      </c>
      <c r="R918" s="311">
        <f t="shared" si="28"/>
        <v>0</v>
      </c>
      <c r="S918" s="313">
        <f t="shared" si="29"/>
        <v>0</v>
      </c>
      <c r="T918" s="314">
        <f>IF(M918&lt;&gt;ฐาน!$M$45,IF(S918&lt;&gt;"",S918+R918,0),0)</f>
        <v>0</v>
      </c>
      <c r="U918" s="311">
        <f>IF(M918&lt;&gt;ฐาน!$M$45,IF(S918=0,J918+T918,O918),J918)</f>
        <v>0</v>
      </c>
      <c r="V918" s="98"/>
    </row>
    <row r="919" spans="1:22" x14ac:dyDescent="0.35">
      <c r="A919" s="93">
        <v>911</v>
      </c>
      <c r="B919" s="97"/>
      <c r="C919" s="85"/>
      <c r="D919" s="91"/>
      <c r="E919" s="89"/>
      <c r="F919" s="88"/>
      <c r="G919" s="95"/>
      <c r="H919" s="91"/>
      <c r="I919" s="88"/>
      <c r="J919" s="92"/>
      <c r="K919" s="212"/>
      <c r="L919" s="308" t="str">
        <f>IF(K919&lt;&gt;"",INDEX(ฐาน!$J$4:$M$44,MATCH(INT(K919),ฐาน!$J$4:$J$44,0),2),"")</f>
        <v/>
      </c>
      <c r="M919" s="309" t="str">
        <f>IF(L919&lt;&gt;"",INDEX(ฐาน!$J$4:$M$45,MATCH(L919,ฐาน!$K$4:$K$45,0),4),"")</f>
        <v/>
      </c>
      <c r="N919" s="310" t="str">
        <f>IF(I919&lt;&gt;"",INDEX(ฐาน!$A$4:$F$9,MATCH(I919,ฐาน!$A$4:$A$9,0),IF(J919&gt;=INDEX(ฐาน!$A$4:$F$9,MATCH(I919,ฐาน!$A$4:$A$9,0),3),6,5)),"")</f>
        <v/>
      </c>
      <c r="O919" s="311" t="str">
        <f>IF(I919&lt;&gt;"",IF(J919&gt;=INDEX(ฐาน!$A$4:$G$9,MATCH(I919,ฐาน!$A$4:$A$9,0),4),INDEX(ฐาน!$A$4:$G$9,MATCH(I919,ฐาน!$A$4:$A$9,0),7),INDEX(ฐาน!$A$4:$G$9,MATCH(I919,ฐาน!$A$4:$A$9,0),4)),"")</f>
        <v/>
      </c>
      <c r="P919" s="312">
        <f>IF(M919&lt;&gt;ฐาน!$M$45,IF(L919&lt;&gt;"",($L919*$N919/100),0),0)</f>
        <v>0</v>
      </c>
      <c r="Q919" s="311">
        <f>IF(M919&lt;&gt;ฐาน!$M$45,IF(L919&lt;&gt;"",ROUNDUP(($L919*$N919/100),-1),0),0)</f>
        <v>0</v>
      </c>
      <c r="R919" s="311">
        <f t="shared" si="28"/>
        <v>0</v>
      </c>
      <c r="S919" s="313">
        <f t="shared" si="29"/>
        <v>0</v>
      </c>
      <c r="T919" s="314">
        <f>IF(M919&lt;&gt;ฐาน!$M$45,IF(S919&lt;&gt;"",S919+R919,0),0)</f>
        <v>0</v>
      </c>
      <c r="U919" s="311">
        <f>IF(M919&lt;&gt;ฐาน!$M$45,IF(S919=0,J919+T919,O919),J919)</f>
        <v>0</v>
      </c>
      <c r="V919" s="98"/>
    </row>
    <row r="920" spans="1:22" x14ac:dyDescent="0.35">
      <c r="A920" s="93">
        <v>912</v>
      </c>
      <c r="B920" s="84"/>
      <c r="C920" s="98"/>
      <c r="D920" s="91"/>
      <c r="E920" s="89"/>
      <c r="F920" s="88"/>
      <c r="G920" s="95"/>
      <c r="H920" s="91"/>
      <c r="I920" s="88"/>
      <c r="J920" s="94"/>
      <c r="K920" s="212"/>
      <c r="L920" s="308" t="str">
        <f>IF(K920&lt;&gt;"",INDEX(ฐาน!$J$4:$M$44,MATCH(INT(K920),ฐาน!$J$4:$J$44,0),2),"")</f>
        <v/>
      </c>
      <c r="M920" s="309" t="str">
        <f>IF(L920&lt;&gt;"",INDEX(ฐาน!$J$4:$M$45,MATCH(L920,ฐาน!$K$4:$K$45,0),4),"")</f>
        <v/>
      </c>
      <c r="N920" s="310" t="str">
        <f>IF(I920&lt;&gt;"",INDEX(ฐาน!$A$4:$F$9,MATCH(I920,ฐาน!$A$4:$A$9,0),IF(J920&gt;=INDEX(ฐาน!$A$4:$F$9,MATCH(I920,ฐาน!$A$4:$A$9,0),3),6,5)),"")</f>
        <v/>
      </c>
      <c r="O920" s="311" t="str">
        <f>IF(I920&lt;&gt;"",IF(J920&gt;=INDEX(ฐาน!$A$4:$G$9,MATCH(I920,ฐาน!$A$4:$A$9,0),4),INDEX(ฐาน!$A$4:$G$9,MATCH(I920,ฐาน!$A$4:$A$9,0),7),INDEX(ฐาน!$A$4:$G$9,MATCH(I920,ฐาน!$A$4:$A$9,0),4)),"")</f>
        <v/>
      </c>
      <c r="P920" s="312">
        <f>IF(M920&lt;&gt;ฐาน!$M$45,IF(L920&lt;&gt;"",($L920*$N920/100),0),0)</f>
        <v>0</v>
      </c>
      <c r="Q920" s="311">
        <f>IF(M920&lt;&gt;ฐาน!$M$45,IF(L920&lt;&gt;"",ROUNDUP(($L920*$N920/100),-1),0),0)</f>
        <v>0</v>
      </c>
      <c r="R920" s="311">
        <f t="shared" si="28"/>
        <v>0</v>
      </c>
      <c r="S920" s="313">
        <f t="shared" si="29"/>
        <v>0</v>
      </c>
      <c r="T920" s="314">
        <f>IF(M920&lt;&gt;ฐาน!$M$45,IF(S920&lt;&gt;"",S920+R920,0),0)</f>
        <v>0</v>
      </c>
      <c r="U920" s="311">
        <f>IF(M920&lt;&gt;ฐาน!$M$45,IF(S920=0,J920+T920,O920),J920)</f>
        <v>0</v>
      </c>
      <c r="V920" s="98"/>
    </row>
    <row r="921" spans="1:22" x14ac:dyDescent="0.35">
      <c r="A921" s="93">
        <v>913</v>
      </c>
      <c r="B921" s="84"/>
      <c r="C921" s="85"/>
      <c r="D921" s="91"/>
      <c r="E921" s="89"/>
      <c r="F921" s="88"/>
      <c r="G921" s="95"/>
      <c r="H921" s="91"/>
      <c r="I921" s="88"/>
      <c r="J921" s="94"/>
      <c r="K921" s="212"/>
      <c r="L921" s="308" t="str">
        <f>IF(K921&lt;&gt;"",INDEX(ฐาน!$J$4:$M$44,MATCH(INT(K921),ฐาน!$J$4:$J$44,0),2),"")</f>
        <v/>
      </c>
      <c r="M921" s="309" t="str">
        <f>IF(L921&lt;&gt;"",INDEX(ฐาน!$J$4:$M$45,MATCH(L921,ฐาน!$K$4:$K$45,0),4),"")</f>
        <v/>
      </c>
      <c r="N921" s="310" t="str">
        <f>IF(I921&lt;&gt;"",INDEX(ฐาน!$A$4:$F$9,MATCH(I921,ฐาน!$A$4:$A$9,0),IF(J921&gt;=INDEX(ฐาน!$A$4:$F$9,MATCH(I921,ฐาน!$A$4:$A$9,0),3),6,5)),"")</f>
        <v/>
      </c>
      <c r="O921" s="311" t="str">
        <f>IF(I921&lt;&gt;"",IF(J921&gt;=INDEX(ฐาน!$A$4:$G$9,MATCH(I921,ฐาน!$A$4:$A$9,0),4),INDEX(ฐาน!$A$4:$G$9,MATCH(I921,ฐาน!$A$4:$A$9,0),7),INDEX(ฐาน!$A$4:$G$9,MATCH(I921,ฐาน!$A$4:$A$9,0),4)),"")</f>
        <v/>
      </c>
      <c r="P921" s="312">
        <f>IF(M921&lt;&gt;ฐาน!$M$45,IF(L921&lt;&gt;"",($L921*$N921/100),0),0)</f>
        <v>0</v>
      </c>
      <c r="Q921" s="311">
        <f>IF(M921&lt;&gt;ฐาน!$M$45,IF(L921&lt;&gt;"",ROUNDUP(($L921*$N921/100),-1),0),0)</f>
        <v>0</v>
      </c>
      <c r="R921" s="311">
        <f t="shared" si="28"/>
        <v>0</v>
      </c>
      <c r="S921" s="313">
        <f t="shared" si="29"/>
        <v>0</v>
      </c>
      <c r="T921" s="314">
        <f>IF(M921&lt;&gt;ฐาน!$M$45,IF(S921&lt;&gt;"",S921+R921,0),0)</f>
        <v>0</v>
      </c>
      <c r="U921" s="311">
        <f>IF(M921&lt;&gt;ฐาน!$M$45,IF(S921=0,J921+T921,O921),J921)</f>
        <v>0</v>
      </c>
      <c r="V921" s="98"/>
    </row>
    <row r="922" spans="1:22" x14ac:dyDescent="0.35">
      <c r="A922" s="93">
        <v>914</v>
      </c>
      <c r="B922" s="97"/>
      <c r="C922" s="98"/>
      <c r="D922" s="91"/>
      <c r="E922" s="89"/>
      <c r="F922" s="88"/>
      <c r="G922" s="91"/>
      <c r="H922" s="91"/>
      <c r="I922" s="88"/>
      <c r="J922" s="92"/>
      <c r="K922" s="212"/>
      <c r="L922" s="308" t="str">
        <f>IF(K922&lt;&gt;"",INDEX(ฐาน!$J$4:$M$44,MATCH(INT(K922),ฐาน!$J$4:$J$44,0),2),"")</f>
        <v/>
      </c>
      <c r="M922" s="309" t="str">
        <f>IF(L922&lt;&gt;"",INDEX(ฐาน!$J$4:$M$45,MATCH(L922,ฐาน!$K$4:$K$45,0),4),"")</f>
        <v/>
      </c>
      <c r="N922" s="310" t="str">
        <f>IF(I922&lt;&gt;"",INDEX(ฐาน!$A$4:$F$9,MATCH(I922,ฐาน!$A$4:$A$9,0),IF(J922&gt;=INDEX(ฐาน!$A$4:$F$9,MATCH(I922,ฐาน!$A$4:$A$9,0),3),6,5)),"")</f>
        <v/>
      </c>
      <c r="O922" s="311" t="str">
        <f>IF(I922&lt;&gt;"",IF(J922&gt;=INDEX(ฐาน!$A$4:$G$9,MATCH(I922,ฐาน!$A$4:$A$9,0),4),INDEX(ฐาน!$A$4:$G$9,MATCH(I922,ฐาน!$A$4:$A$9,0),7),INDEX(ฐาน!$A$4:$G$9,MATCH(I922,ฐาน!$A$4:$A$9,0),4)),"")</f>
        <v/>
      </c>
      <c r="P922" s="312">
        <f>IF(M922&lt;&gt;ฐาน!$M$45,IF(L922&lt;&gt;"",($L922*$N922/100),0),0)</f>
        <v>0</v>
      </c>
      <c r="Q922" s="311">
        <f>IF(M922&lt;&gt;ฐาน!$M$45,IF(L922&lt;&gt;"",ROUNDUP(($L922*$N922/100),-1),0),0)</f>
        <v>0</v>
      </c>
      <c r="R922" s="311">
        <f t="shared" si="28"/>
        <v>0</v>
      </c>
      <c r="S922" s="313">
        <f t="shared" si="29"/>
        <v>0</v>
      </c>
      <c r="T922" s="314">
        <f>IF(M922&lt;&gt;ฐาน!$M$45,IF(S922&lt;&gt;"",S922+R922,0),0)</f>
        <v>0</v>
      </c>
      <c r="U922" s="311">
        <f>IF(M922&lt;&gt;ฐาน!$M$45,IF(S922=0,J922+T922,O922),J922)</f>
        <v>0</v>
      </c>
      <c r="V922" s="98"/>
    </row>
    <row r="923" spans="1:22" x14ac:dyDescent="0.35">
      <c r="A923" s="93">
        <v>915</v>
      </c>
      <c r="B923" s="84"/>
      <c r="C923" s="85"/>
      <c r="D923" s="91"/>
      <c r="E923" s="89"/>
      <c r="F923" s="88"/>
      <c r="G923" s="91"/>
      <c r="H923" s="91"/>
      <c r="I923" s="88"/>
      <c r="J923" s="92"/>
      <c r="K923" s="212"/>
      <c r="L923" s="308" t="str">
        <f>IF(K923&lt;&gt;"",INDEX(ฐาน!$J$4:$M$44,MATCH(INT(K923),ฐาน!$J$4:$J$44,0),2),"")</f>
        <v/>
      </c>
      <c r="M923" s="309" t="str">
        <f>IF(L923&lt;&gt;"",INDEX(ฐาน!$J$4:$M$45,MATCH(L923,ฐาน!$K$4:$K$45,0),4),"")</f>
        <v/>
      </c>
      <c r="N923" s="310" t="str">
        <f>IF(I923&lt;&gt;"",INDEX(ฐาน!$A$4:$F$9,MATCH(I923,ฐาน!$A$4:$A$9,0),IF(J923&gt;=INDEX(ฐาน!$A$4:$F$9,MATCH(I923,ฐาน!$A$4:$A$9,0),3),6,5)),"")</f>
        <v/>
      </c>
      <c r="O923" s="311" t="str">
        <f>IF(I923&lt;&gt;"",IF(J923&gt;=INDEX(ฐาน!$A$4:$G$9,MATCH(I923,ฐาน!$A$4:$A$9,0),4),INDEX(ฐาน!$A$4:$G$9,MATCH(I923,ฐาน!$A$4:$A$9,0),7),INDEX(ฐาน!$A$4:$G$9,MATCH(I923,ฐาน!$A$4:$A$9,0),4)),"")</f>
        <v/>
      </c>
      <c r="P923" s="312">
        <f>IF(M923&lt;&gt;ฐาน!$M$45,IF(L923&lt;&gt;"",($L923*$N923/100),0),0)</f>
        <v>0</v>
      </c>
      <c r="Q923" s="311">
        <f>IF(M923&lt;&gt;ฐาน!$M$45,IF(L923&lt;&gt;"",ROUNDUP(($L923*$N923/100),-1),0),0)</f>
        <v>0</v>
      </c>
      <c r="R923" s="311">
        <f t="shared" si="28"/>
        <v>0</v>
      </c>
      <c r="S923" s="313">
        <f t="shared" si="29"/>
        <v>0</v>
      </c>
      <c r="T923" s="314">
        <f>IF(M923&lt;&gt;ฐาน!$M$45,IF(S923&lt;&gt;"",S923+R923,0),0)</f>
        <v>0</v>
      </c>
      <c r="U923" s="311">
        <f>IF(M923&lt;&gt;ฐาน!$M$45,IF(S923=0,J923+T923,O923),J923)</f>
        <v>0</v>
      </c>
      <c r="V923" s="98"/>
    </row>
    <row r="924" spans="1:22" x14ac:dyDescent="0.35">
      <c r="A924" s="93">
        <v>916</v>
      </c>
      <c r="B924" s="84"/>
      <c r="C924" s="98"/>
      <c r="D924" s="91"/>
      <c r="E924" s="89"/>
      <c r="F924" s="88"/>
      <c r="G924" s="91"/>
      <c r="H924" s="91"/>
      <c r="I924" s="88"/>
      <c r="J924" s="94"/>
      <c r="K924" s="212"/>
      <c r="L924" s="308" t="str">
        <f>IF(K924&lt;&gt;"",INDEX(ฐาน!$J$4:$M$44,MATCH(INT(K924),ฐาน!$J$4:$J$44,0),2),"")</f>
        <v/>
      </c>
      <c r="M924" s="309" t="str">
        <f>IF(L924&lt;&gt;"",INDEX(ฐาน!$J$4:$M$45,MATCH(L924,ฐาน!$K$4:$K$45,0),4),"")</f>
        <v/>
      </c>
      <c r="N924" s="310" t="str">
        <f>IF(I924&lt;&gt;"",INDEX(ฐาน!$A$4:$F$9,MATCH(I924,ฐาน!$A$4:$A$9,0),IF(J924&gt;=INDEX(ฐาน!$A$4:$F$9,MATCH(I924,ฐาน!$A$4:$A$9,0),3),6,5)),"")</f>
        <v/>
      </c>
      <c r="O924" s="311" t="str">
        <f>IF(I924&lt;&gt;"",IF(J924&gt;=INDEX(ฐาน!$A$4:$G$9,MATCH(I924,ฐาน!$A$4:$A$9,0),4),INDEX(ฐาน!$A$4:$G$9,MATCH(I924,ฐาน!$A$4:$A$9,0),7),INDEX(ฐาน!$A$4:$G$9,MATCH(I924,ฐาน!$A$4:$A$9,0),4)),"")</f>
        <v/>
      </c>
      <c r="P924" s="312">
        <f>IF(M924&lt;&gt;ฐาน!$M$45,IF(L924&lt;&gt;"",($L924*$N924/100),0),0)</f>
        <v>0</v>
      </c>
      <c r="Q924" s="311">
        <f>IF(M924&lt;&gt;ฐาน!$M$45,IF(L924&lt;&gt;"",ROUNDUP(($L924*$N924/100),-1),0),0)</f>
        <v>0</v>
      </c>
      <c r="R924" s="311">
        <f t="shared" si="28"/>
        <v>0</v>
      </c>
      <c r="S924" s="313">
        <f t="shared" si="29"/>
        <v>0</v>
      </c>
      <c r="T924" s="314">
        <f>IF(M924&lt;&gt;ฐาน!$M$45,IF(S924&lt;&gt;"",S924+R924,0),0)</f>
        <v>0</v>
      </c>
      <c r="U924" s="311">
        <f>IF(M924&lt;&gt;ฐาน!$M$45,IF(S924=0,J924+T924,O924),J924)</f>
        <v>0</v>
      </c>
      <c r="V924" s="98"/>
    </row>
    <row r="925" spans="1:22" x14ac:dyDescent="0.35">
      <c r="A925" s="93">
        <v>917</v>
      </c>
      <c r="B925" s="84"/>
      <c r="C925" s="85"/>
      <c r="D925" s="91"/>
      <c r="E925" s="89"/>
      <c r="F925" s="88"/>
      <c r="G925" s="91"/>
      <c r="H925" s="91"/>
      <c r="I925" s="88"/>
      <c r="J925" s="94"/>
      <c r="K925" s="212"/>
      <c r="L925" s="308" t="str">
        <f>IF(K925&lt;&gt;"",INDEX(ฐาน!$J$4:$M$44,MATCH(INT(K925),ฐาน!$J$4:$J$44,0),2),"")</f>
        <v/>
      </c>
      <c r="M925" s="309" t="str">
        <f>IF(L925&lt;&gt;"",INDEX(ฐาน!$J$4:$M$45,MATCH(L925,ฐาน!$K$4:$K$45,0),4),"")</f>
        <v/>
      </c>
      <c r="N925" s="310" t="str">
        <f>IF(I925&lt;&gt;"",INDEX(ฐาน!$A$4:$F$9,MATCH(I925,ฐาน!$A$4:$A$9,0),IF(J925&gt;=INDEX(ฐาน!$A$4:$F$9,MATCH(I925,ฐาน!$A$4:$A$9,0),3),6,5)),"")</f>
        <v/>
      </c>
      <c r="O925" s="311" t="str">
        <f>IF(I925&lt;&gt;"",IF(J925&gt;=INDEX(ฐาน!$A$4:$G$9,MATCH(I925,ฐาน!$A$4:$A$9,0),4),INDEX(ฐาน!$A$4:$G$9,MATCH(I925,ฐาน!$A$4:$A$9,0),7),INDEX(ฐาน!$A$4:$G$9,MATCH(I925,ฐาน!$A$4:$A$9,0),4)),"")</f>
        <v/>
      </c>
      <c r="P925" s="312">
        <f>IF(M925&lt;&gt;ฐาน!$M$45,IF(L925&lt;&gt;"",($L925*$N925/100),0),0)</f>
        <v>0</v>
      </c>
      <c r="Q925" s="311">
        <f>IF(M925&lt;&gt;ฐาน!$M$45,IF(L925&lt;&gt;"",ROUNDUP(($L925*$N925/100),-1),0),0)</f>
        <v>0</v>
      </c>
      <c r="R925" s="311">
        <f t="shared" si="28"/>
        <v>0</v>
      </c>
      <c r="S925" s="313">
        <f t="shared" si="29"/>
        <v>0</v>
      </c>
      <c r="T925" s="314">
        <f>IF(M925&lt;&gt;ฐาน!$M$45,IF(S925&lt;&gt;"",S925+R925,0),0)</f>
        <v>0</v>
      </c>
      <c r="U925" s="311">
        <f>IF(M925&lt;&gt;ฐาน!$M$45,IF(S925=0,J925+T925,O925),J925)</f>
        <v>0</v>
      </c>
      <c r="V925" s="98"/>
    </row>
    <row r="926" spans="1:22" x14ac:dyDescent="0.35">
      <c r="A926" s="93">
        <v>918</v>
      </c>
      <c r="B926" s="84"/>
      <c r="C926" s="85"/>
      <c r="D926" s="91"/>
      <c r="E926" s="89"/>
      <c r="F926" s="88"/>
      <c r="G926" s="91"/>
      <c r="H926" s="91"/>
      <c r="I926" s="88"/>
      <c r="J926" s="92"/>
      <c r="K926" s="212"/>
      <c r="L926" s="308" t="str">
        <f>IF(K926&lt;&gt;"",INDEX(ฐาน!$J$4:$M$44,MATCH(INT(K926),ฐาน!$J$4:$J$44,0),2),"")</f>
        <v/>
      </c>
      <c r="M926" s="309" t="str">
        <f>IF(L926&lt;&gt;"",INDEX(ฐาน!$J$4:$M$45,MATCH(L926,ฐาน!$K$4:$K$45,0),4),"")</f>
        <v/>
      </c>
      <c r="N926" s="310" t="str">
        <f>IF(I926&lt;&gt;"",INDEX(ฐาน!$A$4:$F$9,MATCH(I926,ฐาน!$A$4:$A$9,0),IF(J926&gt;=INDEX(ฐาน!$A$4:$F$9,MATCH(I926,ฐาน!$A$4:$A$9,0),3),6,5)),"")</f>
        <v/>
      </c>
      <c r="O926" s="311" t="str">
        <f>IF(I926&lt;&gt;"",IF(J926&gt;=INDEX(ฐาน!$A$4:$G$9,MATCH(I926,ฐาน!$A$4:$A$9,0),4),INDEX(ฐาน!$A$4:$G$9,MATCH(I926,ฐาน!$A$4:$A$9,0),7),INDEX(ฐาน!$A$4:$G$9,MATCH(I926,ฐาน!$A$4:$A$9,0),4)),"")</f>
        <v/>
      </c>
      <c r="P926" s="312">
        <f>IF(M926&lt;&gt;ฐาน!$M$45,IF(L926&lt;&gt;"",($L926*$N926/100),0),0)</f>
        <v>0</v>
      </c>
      <c r="Q926" s="311">
        <f>IF(M926&lt;&gt;ฐาน!$M$45,IF(L926&lt;&gt;"",ROUNDUP(($L926*$N926/100),-1),0),0)</f>
        <v>0</v>
      </c>
      <c r="R926" s="311">
        <f t="shared" si="28"/>
        <v>0</v>
      </c>
      <c r="S926" s="313">
        <f t="shared" si="29"/>
        <v>0</v>
      </c>
      <c r="T926" s="314">
        <f>IF(M926&lt;&gt;ฐาน!$M$45,IF(S926&lt;&gt;"",S926+R926,0),0)</f>
        <v>0</v>
      </c>
      <c r="U926" s="311">
        <f>IF(M926&lt;&gt;ฐาน!$M$45,IF(S926=0,J926+T926,O926),J926)</f>
        <v>0</v>
      </c>
      <c r="V926" s="98"/>
    </row>
    <row r="927" spans="1:22" x14ac:dyDescent="0.35">
      <c r="A927" s="93">
        <v>919</v>
      </c>
      <c r="B927" s="84"/>
      <c r="C927" s="85"/>
      <c r="D927" s="91"/>
      <c r="E927" s="89"/>
      <c r="F927" s="88"/>
      <c r="G927" s="91"/>
      <c r="H927" s="91"/>
      <c r="I927" s="88"/>
      <c r="J927" s="94"/>
      <c r="K927" s="212"/>
      <c r="L927" s="308" t="str">
        <f>IF(K927&lt;&gt;"",INDEX(ฐาน!$J$4:$M$44,MATCH(INT(K927),ฐาน!$J$4:$J$44,0),2),"")</f>
        <v/>
      </c>
      <c r="M927" s="309" t="str">
        <f>IF(L927&lt;&gt;"",INDEX(ฐาน!$J$4:$M$45,MATCH(L927,ฐาน!$K$4:$K$45,0),4),"")</f>
        <v/>
      </c>
      <c r="N927" s="310" t="str">
        <f>IF(I927&lt;&gt;"",INDEX(ฐาน!$A$4:$F$9,MATCH(I927,ฐาน!$A$4:$A$9,0),IF(J927&gt;=INDEX(ฐาน!$A$4:$F$9,MATCH(I927,ฐาน!$A$4:$A$9,0),3),6,5)),"")</f>
        <v/>
      </c>
      <c r="O927" s="311" t="str">
        <f>IF(I927&lt;&gt;"",IF(J927&gt;=INDEX(ฐาน!$A$4:$G$9,MATCH(I927,ฐาน!$A$4:$A$9,0),4),INDEX(ฐาน!$A$4:$G$9,MATCH(I927,ฐาน!$A$4:$A$9,0),7),INDEX(ฐาน!$A$4:$G$9,MATCH(I927,ฐาน!$A$4:$A$9,0),4)),"")</f>
        <v/>
      </c>
      <c r="P927" s="312">
        <f>IF(M927&lt;&gt;ฐาน!$M$45,IF(L927&lt;&gt;"",($L927*$N927/100),0),0)</f>
        <v>0</v>
      </c>
      <c r="Q927" s="311">
        <f>IF(M927&lt;&gt;ฐาน!$M$45,IF(L927&lt;&gt;"",ROUNDUP(($L927*$N927/100),-1),0),0)</f>
        <v>0</v>
      </c>
      <c r="R927" s="311">
        <f t="shared" si="28"/>
        <v>0</v>
      </c>
      <c r="S927" s="313">
        <f t="shared" si="29"/>
        <v>0</v>
      </c>
      <c r="T927" s="314">
        <f>IF(M927&lt;&gt;ฐาน!$M$45,IF(S927&lt;&gt;"",S927+R927,0),0)</f>
        <v>0</v>
      </c>
      <c r="U927" s="311">
        <f>IF(M927&lt;&gt;ฐาน!$M$45,IF(S927=0,J927+T927,O927),J927)</f>
        <v>0</v>
      </c>
      <c r="V927" s="98"/>
    </row>
    <row r="928" spans="1:22" x14ac:dyDescent="0.35">
      <c r="A928" s="93">
        <v>920</v>
      </c>
      <c r="B928" s="84"/>
      <c r="C928" s="85"/>
      <c r="D928" s="91"/>
      <c r="E928" s="89"/>
      <c r="F928" s="88"/>
      <c r="G928" s="91"/>
      <c r="H928" s="91"/>
      <c r="I928" s="88"/>
      <c r="J928" s="92"/>
      <c r="K928" s="212"/>
      <c r="L928" s="308" t="str">
        <f>IF(K928&lt;&gt;"",INDEX(ฐาน!$J$4:$M$44,MATCH(INT(K928),ฐาน!$J$4:$J$44,0),2),"")</f>
        <v/>
      </c>
      <c r="M928" s="309" t="str">
        <f>IF(L928&lt;&gt;"",INDEX(ฐาน!$J$4:$M$45,MATCH(L928,ฐาน!$K$4:$K$45,0),4),"")</f>
        <v/>
      </c>
      <c r="N928" s="310" t="str">
        <f>IF(I928&lt;&gt;"",INDEX(ฐาน!$A$4:$F$9,MATCH(I928,ฐาน!$A$4:$A$9,0),IF(J928&gt;=INDEX(ฐาน!$A$4:$F$9,MATCH(I928,ฐาน!$A$4:$A$9,0),3),6,5)),"")</f>
        <v/>
      </c>
      <c r="O928" s="311" t="str">
        <f>IF(I928&lt;&gt;"",IF(J928&gt;=INDEX(ฐาน!$A$4:$G$9,MATCH(I928,ฐาน!$A$4:$A$9,0),4),INDEX(ฐาน!$A$4:$G$9,MATCH(I928,ฐาน!$A$4:$A$9,0),7),INDEX(ฐาน!$A$4:$G$9,MATCH(I928,ฐาน!$A$4:$A$9,0),4)),"")</f>
        <v/>
      </c>
      <c r="P928" s="312">
        <f>IF(M928&lt;&gt;ฐาน!$M$45,IF(L928&lt;&gt;"",($L928*$N928/100),0),0)</f>
        <v>0</v>
      </c>
      <c r="Q928" s="311">
        <f>IF(M928&lt;&gt;ฐาน!$M$45,IF(L928&lt;&gt;"",ROUNDUP(($L928*$N928/100),-1),0),0)</f>
        <v>0</v>
      </c>
      <c r="R928" s="311">
        <f t="shared" si="28"/>
        <v>0</v>
      </c>
      <c r="S928" s="313">
        <f t="shared" si="29"/>
        <v>0</v>
      </c>
      <c r="T928" s="314">
        <f>IF(M928&lt;&gt;ฐาน!$M$45,IF(S928&lt;&gt;"",S928+R928,0),0)</f>
        <v>0</v>
      </c>
      <c r="U928" s="311">
        <f>IF(M928&lt;&gt;ฐาน!$M$45,IF(S928=0,J928+T928,O928),J928)</f>
        <v>0</v>
      </c>
      <c r="V928" s="98"/>
    </row>
    <row r="929" spans="1:22" x14ac:dyDescent="0.35">
      <c r="A929" s="93">
        <v>921</v>
      </c>
      <c r="B929" s="84"/>
      <c r="C929" s="85"/>
      <c r="D929" s="91"/>
      <c r="E929" s="89"/>
      <c r="F929" s="88"/>
      <c r="G929" s="91"/>
      <c r="H929" s="91"/>
      <c r="I929" s="88"/>
      <c r="J929" s="94"/>
      <c r="K929" s="212"/>
      <c r="L929" s="308" t="str">
        <f>IF(K929&lt;&gt;"",INDEX(ฐาน!$J$4:$M$44,MATCH(INT(K929),ฐาน!$J$4:$J$44,0),2),"")</f>
        <v/>
      </c>
      <c r="M929" s="309" t="str">
        <f>IF(L929&lt;&gt;"",INDEX(ฐาน!$J$4:$M$45,MATCH(L929,ฐาน!$K$4:$K$45,0),4),"")</f>
        <v/>
      </c>
      <c r="N929" s="310" t="str">
        <f>IF(I929&lt;&gt;"",INDEX(ฐาน!$A$4:$F$9,MATCH(I929,ฐาน!$A$4:$A$9,0),IF(J929&gt;=INDEX(ฐาน!$A$4:$F$9,MATCH(I929,ฐาน!$A$4:$A$9,0),3),6,5)),"")</f>
        <v/>
      </c>
      <c r="O929" s="311" t="str">
        <f>IF(I929&lt;&gt;"",IF(J929&gt;=INDEX(ฐาน!$A$4:$G$9,MATCH(I929,ฐาน!$A$4:$A$9,0),4),INDEX(ฐาน!$A$4:$G$9,MATCH(I929,ฐาน!$A$4:$A$9,0),7),INDEX(ฐาน!$A$4:$G$9,MATCH(I929,ฐาน!$A$4:$A$9,0),4)),"")</f>
        <v/>
      </c>
      <c r="P929" s="312">
        <f>IF(M929&lt;&gt;ฐาน!$M$45,IF(L929&lt;&gt;"",($L929*$N929/100),0),0)</f>
        <v>0</v>
      </c>
      <c r="Q929" s="311">
        <f>IF(M929&lt;&gt;ฐาน!$M$45,IF(L929&lt;&gt;"",ROUNDUP(($L929*$N929/100),-1),0),0)</f>
        <v>0</v>
      </c>
      <c r="R929" s="311">
        <f t="shared" si="28"/>
        <v>0</v>
      </c>
      <c r="S929" s="313">
        <f t="shared" si="29"/>
        <v>0</v>
      </c>
      <c r="T929" s="314">
        <f>IF(M929&lt;&gt;ฐาน!$M$45,IF(S929&lt;&gt;"",S929+R929,0),0)</f>
        <v>0</v>
      </c>
      <c r="U929" s="311">
        <f>IF(M929&lt;&gt;ฐาน!$M$45,IF(S929=0,J929+T929,O929),J929)</f>
        <v>0</v>
      </c>
      <c r="V929" s="98"/>
    </row>
    <row r="930" spans="1:22" x14ac:dyDescent="0.35">
      <c r="A930" s="93">
        <v>922</v>
      </c>
      <c r="B930" s="84"/>
      <c r="C930" s="85"/>
      <c r="D930" s="91"/>
      <c r="E930" s="89"/>
      <c r="F930" s="88"/>
      <c r="G930" s="91"/>
      <c r="H930" s="91"/>
      <c r="I930" s="88"/>
      <c r="J930" s="92"/>
      <c r="K930" s="212"/>
      <c r="L930" s="308" t="str">
        <f>IF(K930&lt;&gt;"",INDEX(ฐาน!$J$4:$M$44,MATCH(INT(K930),ฐาน!$J$4:$J$44,0),2),"")</f>
        <v/>
      </c>
      <c r="M930" s="309" t="str">
        <f>IF(L930&lt;&gt;"",INDEX(ฐาน!$J$4:$M$45,MATCH(L930,ฐาน!$K$4:$K$45,0),4),"")</f>
        <v/>
      </c>
      <c r="N930" s="310" t="str">
        <f>IF(I930&lt;&gt;"",INDEX(ฐาน!$A$4:$F$9,MATCH(I930,ฐาน!$A$4:$A$9,0),IF(J930&gt;=INDEX(ฐาน!$A$4:$F$9,MATCH(I930,ฐาน!$A$4:$A$9,0),3),6,5)),"")</f>
        <v/>
      </c>
      <c r="O930" s="311" t="str">
        <f>IF(I930&lt;&gt;"",IF(J930&gt;=INDEX(ฐาน!$A$4:$G$9,MATCH(I930,ฐาน!$A$4:$A$9,0),4),INDEX(ฐาน!$A$4:$G$9,MATCH(I930,ฐาน!$A$4:$A$9,0),7),INDEX(ฐาน!$A$4:$G$9,MATCH(I930,ฐาน!$A$4:$A$9,0),4)),"")</f>
        <v/>
      </c>
      <c r="P930" s="312">
        <f>IF(M930&lt;&gt;ฐาน!$M$45,IF(L930&lt;&gt;"",($L930*$N930/100),0),0)</f>
        <v>0</v>
      </c>
      <c r="Q930" s="311">
        <f>IF(M930&lt;&gt;ฐาน!$M$45,IF(L930&lt;&gt;"",ROUNDUP(($L930*$N930/100),-1),0),0)</f>
        <v>0</v>
      </c>
      <c r="R930" s="311">
        <f t="shared" si="28"/>
        <v>0</v>
      </c>
      <c r="S930" s="313">
        <f t="shared" si="29"/>
        <v>0</v>
      </c>
      <c r="T930" s="314">
        <f>IF(M930&lt;&gt;ฐาน!$M$45,IF(S930&lt;&gt;"",S930+R930,0),0)</f>
        <v>0</v>
      </c>
      <c r="U930" s="311">
        <f>IF(M930&lt;&gt;ฐาน!$M$45,IF(S930=0,J930+T930,O930),J930)</f>
        <v>0</v>
      </c>
      <c r="V930" s="98"/>
    </row>
    <row r="931" spans="1:22" x14ac:dyDescent="0.35">
      <c r="A931" s="93">
        <v>923</v>
      </c>
      <c r="B931" s="97"/>
      <c r="C931" s="85"/>
      <c r="D931" s="91"/>
      <c r="E931" s="89"/>
      <c r="F931" s="88"/>
      <c r="G931" s="91"/>
      <c r="H931" s="91"/>
      <c r="I931" s="88"/>
      <c r="J931" s="92"/>
      <c r="K931" s="212"/>
      <c r="L931" s="308" t="str">
        <f>IF(K931&lt;&gt;"",INDEX(ฐาน!$J$4:$M$44,MATCH(INT(K931),ฐาน!$J$4:$J$44,0),2),"")</f>
        <v/>
      </c>
      <c r="M931" s="309" t="str">
        <f>IF(L931&lt;&gt;"",INDEX(ฐาน!$J$4:$M$45,MATCH(L931,ฐาน!$K$4:$K$45,0),4),"")</f>
        <v/>
      </c>
      <c r="N931" s="310" t="str">
        <f>IF(I931&lt;&gt;"",INDEX(ฐาน!$A$4:$F$9,MATCH(I931,ฐาน!$A$4:$A$9,0),IF(J931&gt;=INDEX(ฐาน!$A$4:$F$9,MATCH(I931,ฐาน!$A$4:$A$9,0),3),6,5)),"")</f>
        <v/>
      </c>
      <c r="O931" s="311" t="str">
        <f>IF(I931&lt;&gt;"",IF(J931&gt;=INDEX(ฐาน!$A$4:$G$9,MATCH(I931,ฐาน!$A$4:$A$9,0),4),INDEX(ฐาน!$A$4:$G$9,MATCH(I931,ฐาน!$A$4:$A$9,0),7),INDEX(ฐาน!$A$4:$G$9,MATCH(I931,ฐาน!$A$4:$A$9,0),4)),"")</f>
        <v/>
      </c>
      <c r="P931" s="312">
        <f>IF(M931&lt;&gt;ฐาน!$M$45,IF(L931&lt;&gt;"",($L931*$N931/100),0),0)</f>
        <v>0</v>
      </c>
      <c r="Q931" s="311">
        <f>IF(M931&lt;&gt;ฐาน!$M$45,IF(L931&lt;&gt;"",ROUNDUP(($L931*$N931/100),-1),0),0)</f>
        <v>0</v>
      </c>
      <c r="R931" s="311">
        <f t="shared" si="28"/>
        <v>0</v>
      </c>
      <c r="S931" s="313">
        <f t="shared" si="29"/>
        <v>0</v>
      </c>
      <c r="T931" s="314">
        <f>IF(M931&lt;&gt;ฐาน!$M$45,IF(S931&lt;&gt;"",S931+R931,0),0)</f>
        <v>0</v>
      </c>
      <c r="U931" s="311">
        <f>IF(M931&lt;&gt;ฐาน!$M$45,IF(S931=0,J931+T931,O931),J931)</f>
        <v>0</v>
      </c>
      <c r="V931" s="98"/>
    </row>
    <row r="932" spans="1:22" x14ac:dyDescent="0.35">
      <c r="A932" s="93">
        <v>924</v>
      </c>
      <c r="B932" s="97"/>
      <c r="C932" s="96"/>
      <c r="D932" s="91"/>
      <c r="E932" s="89"/>
      <c r="F932" s="88"/>
      <c r="G932" s="91"/>
      <c r="H932" s="91"/>
      <c r="I932" s="96"/>
      <c r="J932" s="92"/>
      <c r="K932" s="212"/>
      <c r="L932" s="308" t="str">
        <f>IF(K932&lt;&gt;"",INDEX(ฐาน!$J$4:$M$44,MATCH(INT(K932),ฐาน!$J$4:$J$44,0),2),"")</f>
        <v/>
      </c>
      <c r="M932" s="309" t="str">
        <f>IF(L932&lt;&gt;"",INDEX(ฐาน!$J$4:$M$45,MATCH(L932,ฐาน!$K$4:$K$45,0),4),"")</f>
        <v/>
      </c>
      <c r="N932" s="310" t="str">
        <f>IF(I932&lt;&gt;"",INDEX(ฐาน!$A$4:$F$9,MATCH(I932,ฐาน!$A$4:$A$9,0),IF(J932&gt;=INDEX(ฐาน!$A$4:$F$9,MATCH(I932,ฐาน!$A$4:$A$9,0),3),6,5)),"")</f>
        <v/>
      </c>
      <c r="O932" s="311" t="str">
        <f>IF(I932&lt;&gt;"",IF(J932&gt;=INDEX(ฐาน!$A$4:$G$9,MATCH(I932,ฐาน!$A$4:$A$9,0),4),INDEX(ฐาน!$A$4:$G$9,MATCH(I932,ฐาน!$A$4:$A$9,0),7),INDEX(ฐาน!$A$4:$G$9,MATCH(I932,ฐาน!$A$4:$A$9,0),4)),"")</f>
        <v/>
      </c>
      <c r="P932" s="312">
        <f>IF(M932&lt;&gt;ฐาน!$M$45,IF(L932&lt;&gt;"",($L932*$N932/100),0),0)</f>
        <v>0</v>
      </c>
      <c r="Q932" s="311">
        <f>IF(M932&lt;&gt;ฐาน!$M$45,IF(L932&lt;&gt;"",ROUNDUP(($L932*$N932/100),-1),0),0)</f>
        <v>0</v>
      </c>
      <c r="R932" s="311">
        <f t="shared" si="28"/>
        <v>0</v>
      </c>
      <c r="S932" s="313">
        <f t="shared" si="29"/>
        <v>0</v>
      </c>
      <c r="T932" s="314">
        <f>IF(M932&lt;&gt;ฐาน!$M$45,IF(S932&lt;&gt;"",S932+R932,0),0)</f>
        <v>0</v>
      </c>
      <c r="U932" s="311">
        <f>IF(M932&lt;&gt;ฐาน!$M$45,IF(S932=0,J932+T932,O932),J932)</f>
        <v>0</v>
      </c>
      <c r="V932" s="98"/>
    </row>
    <row r="933" spans="1:22" x14ac:dyDescent="0.35">
      <c r="A933" s="93">
        <v>925</v>
      </c>
      <c r="B933" s="84"/>
      <c r="C933" s="96"/>
      <c r="D933" s="91"/>
      <c r="E933" s="89"/>
      <c r="F933" s="88"/>
      <c r="G933" s="91"/>
      <c r="H933" s="91"/>
      <c r="I933" s="88"/>
      <c r="J933" s="92"/>
      <c r="K933" s="212"/>
      <c r="L933" s="308" t="str">
        <f>IF(K933&lt;&gt;"",INDEX(ฐาน!$J$4:$M$44,MATCH(INT(K933),ฐาน!$J$4:$J$44,0),2),"")</f>
        <v/>
      </c>
      <c r="M933" s="309" t="str">
        <f>IF(L933&lt;&gt;"",INDEX(ฐาน!$J$4:$M$45,MATCH(L933,ฐาน!$K$4:$K$45,0),4),"")</f>
        <v/>
      </c>
      <c r="N933" s="310" t="str">
        <f>IF(I933&lt;&gt;"",INDEX(ฐาน!$A$4:$F$9,MATCH(I933,ฐาน!$A$4:$A$9,0),IF(J933&gt;=INDEX(ฐาน!$A$4:$F$9,MATCH(I933,ฐาน!$A$4:$A$9,0),3),6,5)),"")</f>
        <v/>
      </c>
      <c r="O933" s="311" t="str">
        <f>IF(I933&lt;&gt;"",IF(J933&gt;=INDEX(ฐาน!$A$4:$G$9,MATCH(I933,ฐาน!$A$4:$A$9,0),4),INDEX(ฐาน!$A$4:$G$9,MATCH(I933,ฐาน!$A$4:$A$9,0),7),INDEX(ฐาน!$A$4:$G$9,MATCH(I933,ฐาน!$A$4:$A$9,0),4)),"")</f>
        <v/>
      </c>
      <c r="P933" s="312">
        <f>IF(M933&lt;&gt;ฐาน!$M$45,IF(L933&lt;&gt;"",($L933*$N933/100),0),0)</f>
        <v>0</v>
      </c>
      <c r="Q933" s="311">
        <f>IF(M933&lt;&gt;ฐาน!$M$45,IF(L933&lt;&gt;"",ROUNDUP(($L933*$N933/100),-1),0),0)</f>
        <v>0</v>
      </c>
      <c r="R933" s="311">
        <f t="shared" si="28"/>
        <v>0</v>
      </c>
      <c r="S933" s="313">
        <f t="shared" si="29"/>
        <v>0</v>
      </c>
      <c r="T933" s="314">
        <f>IF(M933&lt;&gt;ฐาน!$M$45,IF(S933&lt;&gt;"",S933+R933,0),0)</f>
        <v>0</v>
      </c>
      <c r="U933" s="311">
        <f>IF(M933&lt;&gt;ฐาน!$M$45,IF(S933=0,J933+T933,O933),J933)</f>
        <v>0</v>
      </c>
      <c r="V933" s="98"/>
    </row>
    <row r="934" spans="1:22" x14ac:dyDescent="0.35">
      <c r="A934" s="93">
        <v>926</v>
      </c>
      <c r="B934" s="84"/>
      <c r="C934" s="85"/>
      <c r="D934" s="91"/>
      <c r="E934" s="89"/>
      <c r="F934" s="88"/>
      <c r="G934" s="95"/>
      <c r="H934" s="91"/>
      <c r="I934" s="88"/>
      <c r="J934" s="92"/>
      <c r="K934" s="212"/>
      <c r="L934" s="308" t="str">
        <f>IF(K934&lt;&gt;"",INDEX(ฐาน!$J$4:$M$44,MATCH(INT(K934),ฐาน!$J$4:$J$44,0),2),"")</f>
        <v/>
      </c>
      <c r="M934" s="309" t="str">
        <f>IF(L934&lt;&gt;"",INDEX(ฐาน!$J$4:$M$45,MATCH(L934,ฐาน!$K$4:$K$45,0),4),"")</f>
        <v/>
      </c>
      <c r="N934" s="310" t="str">
        <f>IF(I934&lt;&gt;"",INDEX(ฐาน!$A$4:$F$9,MATCH(I934,ฐาน!$A$4:$A$9,0),IF(J934&gt;=INDEX(ฐาน!$A$4:$F$9,MATCH(I934,ฐาน!$A$4:$A$9,0),3),6,5)),"")</f>
        <v/>
      </c>
      <c r="O934" s="311" t="str">
        <f>IF(I934&lt;&gt;"",IF(J934&gt;=INDEX(ฐาน!$A$4:$G$9,MATCH(I934,ฐาน!$A$4:$A$9,0),4),INDEX(ฐาน!$A$4:$G$9,MATCH(I934,ฐาน!$A$4:$A$9,0),7),INDEX(ฐาน!$A$4:$G$9,MATCH(I934,ฐาน!$A$4:$A$9,0),4)),"")</f>
        <v/>
      </c>
      <c r="P934" s="312">
        <f>IF(M934&lt;&gt;ฐาน!$M$45,IF(L934&lt;&gt;"",($L934*$N934/100),0),0)</f>
        <v>0</v>
      </c>
      <c r="Q934" s="311">
        <f>IF(M934&lt;&gt;ฐาน!$M$45,IF(L934&lt;&gt;"",ROUNDUP(($L934*$N934/100),-1),0),0)</f>
        <v>0</v>
      </c>
      <c r="R934" s="311">
        <f t="shared" si="28"/>
        <v>0</v>
      </c>
      <c r="S934" s="313">
        <f t="shared" si="29"/>
        <v>0</v>
      </c>
      <c r="T934" s="314">
        <f>IF(M934&lt;&gt;ฐาน!$M$45,IF(S934&lt;&gt;"",S934+R934,0),0)</f>
        <v>0</v>
      </c>
      <c r="U934" s="311">
        <f>IF(M934&lt;&gt;ฐาน!$M$45,IF(S934=0,J934+T934,O934),J934)</f>
        <v>0</v>
      </c>
      <c r="V934" s="98"/>
    </row>
    <row r="935" spans="1:22" x14ac:dyDescent="0.35">
      <c r="A935" s="93">
        <v>927</v>
      </c>
      <c r="B935" s="97"/>
      <c r="C935" s="85"/>
      <c r="D935" s="91"/>
      <c r="E935" s="89"/>
      <c r="F935" s="88"/>
      <c r="G935" s="91"/>
      <c r="H935" s="91"/>
      <c r="I935" s="88"/>
      <c r="J935" s="92"/>
      <c r="K935" s="212"/>
      <c r="L935" s="308" t="str">
        <f>IF(K935&lt;&gt;"",INDEX(ฐาน!$J$4:$M$44,MATCH(INT(K935),ฐาน!$J$4:$J$44,0),2),"")</f>
        <v/>
      </c>
      <c r="M935" s="309" t="str">
        <f>IF(L935&lt;&gt;"",INDEX(ฐาน!$J$4:$M$45,MATCH(L935,ฐาน!$K$4:$K$45,0),4),"")</f>
        <v/>
      </c>
      <c r="N935" s="310" t="str">
        <f>IF(I935&lt;&gt;"",INDEX(ฐาน!$A$4:$F$9,MATCH(I935,ฐาน!$A$4:$A$9,0),IF(J935&gt;=INDEX(ฐาน!$A$4:$F$9,MATCH(I935,ฐาน!$A$4:$A$9,0),3),6,5)),"")</f>
        <v/>
      </c>
      <c r="O935" s="311" t="str">
        <f>IF(I935&lt;&gt;"",IF(J935&gt;=INDEX(ฐาน!$A$4:$G$9,MATCH(I935,ฐาน!$A$4:$A$9,0),4),INDEX(ฐาน!$A$4:$G$9,MATCH(I935,ฐาน!$A$4:$A$9,0),7),INDEX(ฐาน!$A$4:$G$9,MATCH(I935,ฐาน!$A$4:$A$9,0),4)),"")</f>
        <v/>
      </c>
      <c r="P935" s="312">
        <f>IF(M935&lt;&gt;ฐาน!$M$45,IF(L935&lt;&gt;"",($L935*$N935/100),0),0)</f>
        <v>0</v>
      </c>
      <c r="Q935" s="311">
        <f>IF(M935&lt;&gt;ฐาน!$M$45,IF(L935&lt;&gt;"",ROUNDUP(($L935*$N935/100),-1),0),0)</f>
        <v>0</v>
      </c>
      <c r="R935" s="311">
        <f t="shared" si="28"/>
        <v>0</v>
      </c>
      <c r="S935" s="313">
        <f t="shared" si="29"/>
        <v>0</v>
      </c>
      <c r="T935" s="314">
        <f>IF(M935&lt;&gt;ฐาน!$M$45,IF(S935&lt;&gt;"",S935+R935,0),0)</f>
        <v>0</v>
      </c>
      <c r="U935" s="311">
        <f>IF(M935&lt;&gt;ฐาน!$M$45,IF(S935=0,J935+T935,O935),J935)</f>
        <v>0</v>
      </c>
      <c r="V935" s="98"/>
    </row>
    <row r="936" spans="1:22" x14ac:dyDescent="0.35">
      <c r="A936" s="93">
        <v>928</v>
      </c>
      <c r="B936" s="172"/>
      <c r="C936" s="96"/>
      <c r="D936" s="91"/>
      <c r="E936" s="89"/>
      <c r="F936" s="88"/>
      <c r="G936" s="91"/>
      <c r="H936" s="91"/>
      <c r="I936" s="88"/>
      <c r="J936" s="92"/>
      <c r="K936" s="212"/>
      <c r="L936" s="308" t="str">
        <f>IF(K936&lt;&gt;"",INDEX(ฐาน!$J$4:$M$44,MATCH(INT(K936),ฐาน!$J$4:$J$44,0),2),"")</f>
        <v/>
      </c>
      <c r="M936" s="309" t="str">
        <f>IF(L936&lt;&gt;"",INDEX(ฐาน!$J$4:$M$45,MATCH(L936,ฐาน!$K$4:$K$45,0),4),"")</f>
        <v/>
      </c>
      <c r="N936" s="310" t="str">
        <f>IF(I936&lt;&gt;"",INDEX(ฐาน!$A$4:$F$9,MATCH(I936,ฐาน!$A$4:$A$9,0),IF(J936&gt;=INDEX(ฐาน!$A$4:$F$9,MATCH(I936,ฐาน!$A$4:$A$9,0),3),6,5)),"")</f>
        <v/>
      </c>
      <c r="O936" s="311" t="str">
        <f>IF(I936&lt;&gt;"",IF(J936&gt;=INDEX(ฐาน!$A$4:$G$9,MATCH(I936,ฐาน!$A$4:$A$9,0),4),INDEX(ฐาน!$A$4:$G$9,MATCH(I936,ฐาน!$A$4:$A$9,0),7),INDEX(ฐาน!$A$4:$G$9,MATCH(I936,ฐาน!$A$4:$A$9,0),4)),"")</f>
        <v/>
      </c>
      <c r="P936" s="312">
        <f>IF(M936&lt;&gt;ฐาน!$M$45,IF(L936&lt;&gt;"",($L936*$N936/100),0),0)</f>
        <v>0</v>
      </c>
      <c r="Q936" s="311">
        <f>IF(M936&lt;&gt;ฐาน!$M$45,IF(L936&lt;&gt;"",ROUNDUP(($L936*$N936/100),-1),0),0)</f>
        <v>0</v>
      </c>
      <c r="R936" s="311">
        <f t="shared" si="28"/>
        <v>0</v>
      </c>
      <c r="S936" s="313">
        <f t="shared" si="29"/>
        <v>0</v>
      </c>
      <c r="T936" s="314">
        <f>IF(M936&lt;&gt;ฐาน!$M$45,IF(S936&lt;&gt;"",S936+R936,0),0)</f>
        <v>0</v>
      </c>
      <c r="U936" s="311">
        <f>IF(M936&lt;&gt;ฐาน!$M$45,IF(S936=0,J936+T936,O936),J936)</f>
        <v>0</v>
      </c>
      <c r="V936" s="98"/>
    </row>
    <row r="937" spans="1:22" x14ac:dyDescent="0.35">
      <c r="A937" s="93">
        <v>929</v>
      </c>
      <c r="B937" s="84"/>
      <c r="C937" s="96"/>
      <c r="D937" s="91"/>
      <c r="E937" s="89"/>
      <c r="F937" s="88"/>
      <c r="G937" s="91"/>
      <c r="H937" s="91"/>
      <c r="I937" s="88"/>
      <c r="J937" s="92"/>
      <c r="K937" s="212"/>
      <c r="L937" s="308" t="str">
        <f>IF(K937&lt;&gt;"",INDEX(ฐาน!$J$4:$M$44,MATCH(INT(K937),ฐาน!$J$4:$J$44,0),2),"")</f>
        <v/>
      </c>
      <c r="M937" s="309" t="str">
        <f>IF(L937&lt;&gt;"",INDEX(ฐาน!$J$4:$M$45,MATCH(L937,ฐาน!$K$4:$K$45,0),4),"")</f>
        <v/>
      </c>
      <c r="N937" s="310" t="str">
        <f>IF(I937&lt;&gt;"",INDEX(ฐาน!$A$4:$F$9,MATCH(I937,ฐาน!$A$4:$A$9,0),IF(J937&gt;=INDEX(ฐาน!$A$4:$F$9,MATCH(I937,ฐาน!$A$4:$A$9,0),3),6,5)),"")</f>
        <v/>
      </c>
      <c r="O937" s="311" t="str">
        <f>IF(I937&lt;&gt;"",IF(J937&gt;=INDEX(ฐาน!$A$4:$G$9,MATCH(I937,ฐาน!$A$4:$A$9,0),4),INDEX(ฐาน!$A$4:$G$9,MATCH(I937,ฐาน!$A$4:$A$9,0),7),INDEX(ฐาน!$A$4:$G$9,MATCH(I937,ฐาน!$A$4:$A$9,0),4)),"")</f>
        <v/>
      </c>
      <c r="P937" s="312">
        <f>IF(M937&lt;&gt;ฐาน!$M$45,IF(L937&lt;&gt;"",($L937*$N937/100),0),0)</f>
        <v>0</v>
      </c>
      <c r="Q937" s="311">
        <f>IF(M937&lt;&gt;ฐาน!$M$45,IF(L937&lt;&gt;"",ROUNDUP(($L937*$N937/100),-1),0),0)</f>
        <v>0</v>
      </c>
      <c r="R937" s="311">
        <f t="shared" si="28"/>
        <v>0</v>
      </c>
      <c r="S937" s="313">
        <f t="shared" si="29"/>
        <v>0</v>
      </c>
      <c r="T937" s="314">
        <f>IF(M937&lt;&gt;ฐาน!$M$45,IF(S937&lt;&gt;"",S937+R937,0),0)</f>
        <v>0</v>
      </c>
      <c r="U937" s="311">
        <f>IF(M937&lt;&gt;ฐาน!$M$45,IF(S937=0,J937+T937,O937),J937)</f>
        <v>0</v>
      </c>
      <c r="V937" s="98"/>
    </row>
    <row r="938" spans="1:22" x14ac:dyDescent="0.35">
      <c r="A938" s="93">
        <v>930</v>
      </c>
      <c r="B938" s="84"/>
      <c r="C938" s="85"/>
      <c r="D938" s="91"/>
      <c r="E938" s="89"/>
      <c r="F938" s="88"/>
      <c r="G938" s="91"/>
      <c r="H938" s="91"/>
      <c r="I938" s="88"/>
      <c r="J938" s="94"/>
      <c r="K938" s="212"/>
      <c r="L938" s="308" t="str">
        <f>IF(K938&lt;&gt;"",INDEX(ฐาน!$J$4:$M$44,MATCH(INT(K938),ฐาน!$J$4:$J$44,0),2),"")</f>
        <v/>
      </c>
      <c r="M938" s="309" t="str">
        <f>IF(L938&lt;&gt;"",INDEX(ฐาน!$J$4:$M$45,MATCH(L938,ฐาน!$K$4:$K$45,0),4),"")</f>
        <v/>
      </c>
      <c r="N938" s="310" t="str">
        <f>IF(I938&lt;&gt;"",INDEX(ฐาน!$A$4:$F$9,MATCH(I938,ฐาน!$A$4:$A$9,0),IF(J938&gt;=INDEX(ฐาน!$A$4:$F$9,MATCH(I938,ฐาน!$A$4:$A$9,0),3),6,5)),"")</f>
        <v/>
      </c>
      <c r="O938" s="311" t="str">
        <f>IF(I938&lt;&gt;"",IF(J938&gt;=INDEX(ฐาน!$A$4:$G$9,MATCH(I938,ฐาน!$A$4:$A$9,0),4),INDEX(ฐาน!$A$4:$G$9,MATCH(I938,ฐาน!$A$4:$A$9,0),7),INDEX(ฐาน!$A$4:$G$9,MATCH(I938,ฐาน!$A$4:$A$9,0),4)),"")</f>
        <v/>
      </c>
      <c r="P938" s="312">
        <f>IF(M938&lt;&gt;ฐาน!$M$45,IF(L938&lt;&gt;"",($L938*$N938/100),0),0)</f>
        <v>0</v>
      </c>
      <c r="Q938" s="311">
        <f>IF(M938&lt;&gt;ฐาน!$M$45,IF(L938&lt;&gt;"",ROUNDUP(($L938*$N938/100),-1),0),0)</f>
        <v>0</v>
      </c>
      <c r="R938" s="311">
        <f t="shared" si="28"/>
        <v>0</v>
      </c>
      <c r="S938" s="313">
        <f t="shared" si="29"/>
        <v>0</v>
      </c>
      <c r="T938" s="314">
        <f>IF(M938&lt;&gt;ฐาน!$M$45,IF(S938&lt;&gt;"",S938+R938,0),0)</f>
        <v>0</v>
      </c>
      <c r="U938" s="311">
        <f>IF(M938&lt;&gt;ฐาน!$M$45,IF(S938=0,J938+T938,O938),J938)</f>
        <v>0</v>
      </c>
      <c r="V938" s="98"/>
    </row>
    <row r="939" spans="1:22" x14ac:dyDescent="0.35">
      <c r="A939" s="93">
        <v>931</v>
      </c>
      <c r="B939" s="84"/>
      <c r="C939" s="85"/>
      <c r="D939" s="91"/>
      <c r="E939" s="89"/>
      <c r="F939" s="88"/>
      <c r="G939" s="91"/>
      <c r="H939" s="91"/>
      <c r="I939" s="88"/>
      <c r="J939" s="92"/>
      <c r="K939" s="212"/>
      <c r="L939" s="308" t="str">
        <f>IF(K939&lt;&gt;"",INDEX(ฐาน!$J$4:$M$44,MATCH(INT(K939),ฐาน!$J$4:$J$44,0),2),"")</f>
        <v/>
      </c>
      <c r="M939" s="309" t="str">
        <f>IF(L939&lt;&gt;"",INDEX(ฐาน!$J$4:$M$45,MATCH(L939,ฐาน!$K$4:$K$45,0),4),"")</f>
        <v/>
      </c>
      <c r="N939" s="310" t="str">
        <f>IF(I939&lt;&gt;"",INDEX(ฐาน!$A$4:$F$9,MATCH(I939,ฐาน!$A$4:$A$9,0),IF(J939&gt;=INDEX(ฐาน!$A$4:$F$9,MATCH(I939,ฐาน!$A$4:$A$9,0),3),6,5)),"")</f>
        <v/>
      </c>
      <c r="O939" s="311" t="str">
        <f>IF(I939&lt;&gt;"",IF(J939&gt;=INDEX(ฐาน!$A$4:$G$9,MATCH(I939,ฐาน!$A$4:$A$9,0),4),INDEX(ฐาน!$A$4:$G$9,MATCH(I939,ฐาน!$A$4:$A$9,0),7),INDEX(ฐาน!$A$4:$G$9,MATCH(I939,ฐาน!$A$4:$A$9,0),4)),"")</f>
        <v/>
      </c>
      <c r="P939" s="312">
        <f>IF(M939&lt;&gt;ฐาน!$M$45,IF(L939&lt;&gt;"",($L939*$N939/100),0),0)</f>
        <v>0</v>
      </c>
      <c r="Q939" s="311">
        <f>IF(M939&lt;&gt;ฐาน!$M$45,IF(L939&lt;&gt;"",ROUNDUP(($L939*$N939/100),-1),0),0)</f>
        <v>0</v>
      </c>
      <c r="R939" s="311">
        <f t="shared" si="28"/>
        <v>0</v>
      </c>
      <c r="S939" s="313">
        <f t="shared" si="29"/>
        <v>0</v>
      </c>
      <c r="T939" s="314">
        <f>IF(M939&lt;&gt;ฐาน!$M$45,IF(S939&lt;&gt;"",S939+R939,0),0)</f>
        <v>0</v>
      </c>
      <c r="U939" s="311">
        <f>IF(M939&lt;&gt;ฐาน!$M$45,IF(S939=0,J939+T939,O939),J939)</f>
        <v>0</v>
      </c>
      <c r="V939" s="98"/>
    </row>
    <row r="940" spans="1:22" x14ac:dyDescent="0.35">
      <c r="A940" s="93">
        <v>932</v>
      </c>
      <c r="B940" s="84"/>
      <c r="C940" s="85"/>
      <c r="D940" s="91"/>
      <c r="E940" s="89"/>
      <c r="F940" s="88"/>
      <c r="G940" s="91"/>
      <c r="H940" s="91"/>
      <c r="I940" s="88"/>
      <c r="J940" s="92"/>
      <c r="K940" s="212"/>
      <c r="L940" s="308" t="str">
        <f>IF(K940&lt;&gt;"",INDEX(ฐาน!$J$4:$M$44,MATCH(INT(K940),ฐาน!$J$4:$J$44,0),2),"")</f>
        <v/>
      </c>
      <c r="M940" s="309" t="str">
        <f>IF(L940&lt;&gt;"",INDEX(ฐาน!$J$4:$M$45,MATCH(L940,ฐาน!$K$4:$K$45,0),4),"")</f>
        <v/>
      </c>
      <c r="N940" s="310" t="str">
        <f>IF(I940&lt;&gt;"",INDEX(ฐาน!$A$4:$F$9,MATCH(I940,ฐาน!$A$4:$A$9,0),IF(J940&gt;=INDEX(ฐาน!$A$4:$F$9,MATCH(I940,ฐาน!$A$4:$A$9,0),3),6,5)),"")</f>
        <v/>
      </c>
      <c r="O940" s="311" t="str">
        <f>IF(I940&lt;&gt;"",IF(J940&gt;=INDEX(ฐาน!$A$4:$G$9,MATCH(I940,ฐาน!$A$4:$A$9,0),4),INDEX(ฐาน!$A$4:$G$9,MATCH(I940,ฐาน!$A$4:$A$9,0),7),INDEX(ฐาน!$A$4:$G$9,MATCH(I940,ฐาน!$A$4:$A$9,0),4)),"")</f>
        <v/>
      </c>
      <c r="P940" s="312">
        <f>IF(M940&lt;&gt;ฐาน!$M$45,IF(L940&lt;&gt;"",($L940*$N940/100),0),0)</f>
        <v>0</v>
      </c>
      <c r="Q940" s="311">
        <f>IF(M940&lt;&gt;ฐาน!$M$45,IF(L940&lt;&gt;"",ROUNDUP(($L940*$N940/100),-1),0),0)</f>
        <v>0</v>
      </c>
      <c r="R940" s="311">
        <f t="shared" si="28"/>
        <v>0</v>
      </c>
      <c r="S940" s="313">
        <f t="shared" si="29"/>
        <v>0</v>
      </c>
      <c r="T940" s="314">
        <f>IF(M940&lt;&gt;ฐาน!$M$45,IF(S940&lt;&gt;"",S940+R940,0),0)</f>
        <v>0</v>
      </c>
      <c r="U940" s="311">
        <f>IF(M940&lt;&gt;ฐาน!$M$45,IF(S940=0,J940+T940,O940),J940)</f>
        <v>0</v>
      </c>
      <c r="V940" s="98"/>
    </row>
    <row r="941" spans="1:22" x14ac:dyDescent="0.35">
      <c r="A941" s="93">
        <v>933</v>
      </c>
      <c r="B941" s="84"/>
      <c r="C941" s="85"/>
      <c r="D941" s="91"/>
      <c r="E941" s="89"/>
      <c r="F941" s="88"/>
      <c r="G941" s="91"/>
      <c r="H941" s="91"/>
      <c r="I941" s="171"/>
      <c r="J941" s="94"/>
      <c r="K941" s="212"/>
      <c r="L941" s="308" t="str">
        <f>IF(K941&lt;&gt;"",INDEX(ฐาน!$J$4:$M$44,MATCH(INT(K941),ฐาน!$J$4:$J$44,0),2),"")</f>
        <v/>
      </c>
      <c r="M941" s="309" t="str">
        <f>IF(L941&lt;&gt;"",INDEX(ฐาน!$J$4:$M$45,MATCH(L941,ฐาน!$K$4:$K$45,0),4),"")</f>
        <v/>
      </c>
      <c r="N941" s="310" t="str">
        <f>IF(I941&lt;&gt;"",INDEX(ฐาน!$A$4:$F$9,MATCH(I941,ฐาน!$A$4:$A$9,0),IF(J941&gt;=INDEX(ฐาน!$A$4:$F$9,MATCH(I941,ฐาน!$A$4:$A$9,0),3),6,5)),"")</f>
        <v/>
      </c>
      <c r="O941" s="311" t="str">
        <f>IF(I941&lt;&gt;"",IF(J941&gt;=INDEX(ฐาน!$A$4:$G$9,MATCH(I941,ฐาน!$A$4:$A$9,0),4),INDEX(ฐาน!$A$4:$G$9,MATCH(I941,ฐาน!$A$4:$A$9,0),7),INDEX(ฐาน!$A$4:$G$9,MATCH(I941,ฐาน!$A$4:$A$9,0),4)),"")</f>
        <v/>
      </c>
      <c r="P941" s="312">
        <f>IF(M941&lt;&gt;ฐาน!$M$45,IF(L941&lt;&gt;"",($L941*$N941/100),0),0)</f>
        <v>0</v>
      </c>
      <c r="Q941" s="311">
        <f>IF(M941&lt;&gt;ฐาน!$M$45,IF(L941&lt;&gt;"",ROUNDUP(($L941*$N941/100),-1),0),0)</f>
        <v>0</v>
      </c>
      <c r="R941" s="311">
        <f t="shared" si="28"/>
        <v>0</v>
      </c>
      <c r="S941" s="313">
        <f t="shared" si="29"/>
        <v>0</v>
      </c>
      <c r="T941" s="314">
        <f>IF(M941&lt;&gt;ฐาน!$M$45,IF(S941&lt;&gt;"",S941+R941,0),0)</f>
        <v>0</v>
      </c>
      <c r="U941" s="311">
        <f>IF(M941&lt;&gt;ฐาน!$M$45,IF(S941=0,J941+T941,O941),J941)</f>
        <v>0</v>
      </c>
      <c r="V941" s="98"/>
    </row>
    <row r="942" spans="1:22" x14ac:dyDescent="0.35">
      <c r="A942" s="93">
        <v>934</v>
      </c>
      <c r="B942" s="97"/>
      <c r="C942" s="85"/>
      <c r="D942" s="91"/>
      <c r="E942" s="89"/>
      <c r="F942" s="88"/>
      <c r="G942" s="91"/>
      <c r="H942" s="91"/>
      <c r="I942" s="88"/>
      <c r="J942" s="94"/>
      <c r="K942" s="212"/>
      <c r="L942" s="308" t="str">
        <f>IF(K942&lt;&gt;"",INDEX(ฐาน!$J$4:$M$44,MATCH(INT(K942),ฐาน!$J$4:$J$44,0),2),"")</f>
        <v/>
      </c>
      <c r="M942" s="309" t="str">
        <f>IF(L942&lt;&gt;"",INDEX(ฐาน!$J$4:$M$45,MATCH(L942,ฐาน!$K$4:$K$45,0),4),"")</f>
        <v/>
      </c>
      <c r="N942" s="310" t="str">
        <f>IF(I942&lt;&gt;"",INDEX(ฐาน!$A$4:$F$9,MATCH(I942,ฐาน!$A$4:$A$9,0),IF(J942&gt;=INDEX(ฐาน!$A$4:$F$9,MATCH(I942,ฐาน!$A$4:$A$9,0),3),6,5)),"")</f>
        <v/>
      </c>
      <c r="O942" s="311" t="str">
        <f>IF(I942&lt;&gt;"",IF(J942&gt;=INDEX(ฐาน!$A$4:$G$9,MATCH(I942,ฐาน!$A$4:$A$9,0),4),INDEX(ฐาน!$A$4:$G$9,MATCH(I942,ฐาน!$A$4:$A$9,0),7),INDEX(ฐาน!$A$4:$G$9,MATCH(I942,ฐาน!$A$4:$A$9,0),4)),"")</f>
        <v/>
      </c>
      <c r="P942" s="312">
        <f>IF(M942&lt;&gt;ฐาน!$M$45,IF(L942&lt;&gt;"",($L942*$N942/100),0),0)</f>
        <v>0</v>
      </c>
      <c r="Q942" s="311">
        <f>IF(M942&lt;&gt;ฐาน!$M$45,IF(L942&lt;&gt;"",ROUNDUP(($L942*$N942/100),-1),0),0)</f>
        <v>0</v>
      </c>
      <c r="R942" s="311">
        <f t="shared" si="28"/>
        <v>0</v>
      </c>
      <c r="S942" s="313">
        <f t="shared" si="29"/>
        <v>0</v>
      </c>
      <c r="T942" s="314">
        <f>IF(M942&lt;&gt;ฐาน!$M$45,IF(S942&lt;&gt;"",S942+R942,0),0)</f>
        <v>0</v>
      </c>
      <c r="U942" s="311">
        <f>IF(M942&lt;&gt;ฐาน!$M$45,IF(S942=0,J942+T942,O942),J942)</f>
        <v>0</v>
      </c>
      <c r="V942" s="98"/>
    </row>
    <row r="943" spans="1:22" x14ac:dyDescent="0.35">
      <c r="A943" s="93">
        <v>935</v>
      </c>
      <c r="B943" s="84"/>
      <c r="C943" s="96"/>
      <c r="D943" s="91"/>
      <c r="E943" s="89"/>
      <c r="F943" s="88"/>
      <c r="G943" s="91"/>
      <c r="H943" s="91"/>
      <c r="I943" s="88"/>
      <c r="J943" s="92"/>
      <c r="K943" s="212"/>
      <c r="L943" s="308" t="str">
        <f>IF(K943&lt;&gt;"",INDEX(ฐาน!$J$4:$M$44,MATCH(INT(K943),ฐาน!$J$4:$J$44,0),2),"")</f>
        <v/>
      </c>
      <c r="M943" s="309" t="str">
        <f>IF(L943&lt;&gt;"",INDEX(ฐาน!$J$4:$M$45,MATCH(L943,ฐาน!$K$4:$K$45,0),4),"")</f>
        <v/>
      </c>
      <c r="N943" s="310" t="str">
        <f>IF(I943&lt;&gt;"",INDEX(ฐาน!$A$4:$F$9,MATCH(I943,ฐาน!$A$4:$A$9,0),IF(J943&gt;=INDEX(ฐาน!$A$4:$F$9,MATCH(I943,ฐาน!$A$4:$A$9,0),3),6,5)),"")</f>
        <v/>
      </c>
      <c r="O943" s="311" t="str">
        <f>IF(I943&lt;&gt;"",IF(J943&gt;=INDEX(ฐาน!$A$4:$G$9,MATCH(I943,ฐาน!$A$4:$A$9,0),4),INDEX(ฐาน!$A$4:$G$9,MATCH(I943,ฐาน!$A$4:$A$9,0),7),INDEX(ฐาน!$A$4:$G$9,MATCH(I943,ฐาน!$A$4:$A$9,0),4)),"")</f>
        <v/>
      </c>
      <c r="P943" s="312">
        <f>IF(M943&lt;&gt;ฐาน!$M$45,IF(L943&lt;&gt;"",($L943*$N943/100),0),0)</f>
        <v>0</v>
      </c>
      <c r="Q943" s="311">
        <f>IF(M943&lt;&gt;ฐาน!$M$45,IF(L943&lt;&gt;"",ROUNDUP(($L943*$N943/100),-1),0),0)</f>
        <v>0</v>
      </c>
      <c r="R943" s="311">
        <f t="shared" si="28"/>
        <v>0</v>
      </c>
      <c r="S943" s="313">
        <f t="shared" si="29"/>
        <v>0</v>
      </c>
      <c r="T943" s="314">
        <f>IF(M943&lt;&gt;ฐาน!$M$45,IF(S943&lt;&gt;"",S943+R943,0),0)</f>
        <v>0</v>
      </c>
      <c r="U943" s="311">
        <f>IF(M943&lt;&gt;ฐาน!$M$45,IF(S943=0,J943+T943,O943),J943)</f>
        <v>0</v>
      </c>
      <c r="V943" s="98"/>
    </row>
    <row r="944" spans="1:22" x14ac:dyDescent="0.35">
      <c r="A944" s="93">
        <v>936</v>
      </c>
      <c r="B944" s="84"/>
      <c r="C944" s="85"/>
      <c r="D944" s="91"/>
      <c r="E944" s="89"/>
      <c r="F944" s="88"/>
      <c r="G944" s="91"/>
      <c r="H944" s="91"/>
      <c r="I944" s="88"/>
      <c r="J944" s="94"/>
      <c r="K944" s="212"/>
      <c r="L944" s="308" t="str">
        <f>IF(K944&lt;&gt;"",INDEX(ฐาน!$J$4:$M$44,MATCH(INT(K944),ฐาน!$J$4:$J$44,0),2),"")</f>
        <v/>
      </c>
      <c r="M944" s="309" t="str">
        <f>IF(L944&lt;&gt;"",INDEX(ฐาน!$J$4:$M$45,MATCH(L944,ฐาน!$K$4:$K$45,0),4),"")</f>
        <v/>
      </c>
      <c r="N944" s="310" t="str">
        <f>IF(I944&lt;&gt;"",INDEX(ฐาน!$A$4:$F$9,MATCH(I944,ฐาน!$A$4:$A$9,0),IF(J944&gt;=INDEX(ฐาน!$A$4:$F$9,MATCH(I944,ฐาน!$A$4:$A$9,0),3),6,5)),"")</f>
        <v/>
      </c>
      <c r="O944" s="311" t="str">
        <f>IF(I944&lt;&gt;"",IF(J944&gt;=INDEX(ฐาน!$A$4:$G$9,MATCH(I944,ฐาน!$A$4:$A$9,0),4),INDEX(ฐาน!$A$4:$G$9,MATCH(I944,ฐาน!$A$4:$A$9,0),7),INDEX(ฐาน!$A$4:$G$9,MATCH(I944,ฐาน!$A$4:$A$9,0),4)),"")</f>
        <v/>
      </c>
      <c r="P944" s="312">
        <f>IF(M944&lt;&gt;ฐาน!$M$45,IF(L944&lt;&gt;"",($L944*$N944/100),0),0)</f>
        <v>0</v>
      </c>
      <c r="Q944" s="311">
        <f>IF(M944&lt;&gt;ฐาน!$M$45,IF(L944&lt;&gt;"",ROUNDUP(($L944*$N944/100),-1),0),0)</f>
        <v>0</v>
      </c>
      <c r="R944" s="311">
        <f t="shared" si="28"/>
        <v>0</v>
      </c>
      <c r="S944" s="313">
        <f t="shared" si="29"/>
        <v>0</v>
      </c>
      <c r="T944" s="314">
        <f>IF(M944&lt;&gt;ฐาน!$M$45,IF(S944&lt;&gt;"",S944+R944,0),0)</f>
        <v>0</v>
      </c>
      <c r="U944" s="311">
        <f>IF(M944&lt;&gt;ฐาน!$M$45,IF(S944=0,J944+T944,O944),J944)</f>
        <v>0</v>
      </c>
      <c r="V944" s="98"/>
    </row>
    <row r="945" spans="1:22" x14ac:dyDescent="0.35">
      <c r="A945" s="93">
        <v>937</v>
      </c>
      <c r="B945" s="84"/>
      <c r="C945" s="85"/>
      <c r="D945" s="91"/>
      <c r="E945" s="89"/>
      <c r="F945" s="88"/>
      <c r="G945" s="91"/>
      <c r="H945" s="91"/>
      <c r="I945" s="88"/>
      <c r="J945" s="92"/>
      <c r="K945" s="212"/>
      <c r="L945" s="308" t="str">
        <f>IF(K945&lt;&gt;"",INDEX(ฐาน!$J$4:$M$44,MATCH(INT(K945),ฐาน!$J$4:$J$44,0),2),"")</f>
        <v/>
      </c>
      <c r="M945" s="309" t="str">
        <f>IF(L945&lt;&gt;"",INDEX(ฐาน!$J$4:$M$45,MATCH(L945,ฐาน!$K$4:$K$45,0),4),"")</f>
        <v/>
      </c>
      <c r="N945" s="310" t="str">
        <f>IF(I945&lt;&gt;"",INDEX(ฐาน!$A$4:$F$9,MATCH(I945,ฐาน!$A$4:$A$9,0),IF(J945&gt;=INDEX(ฐาน!$A$4:$F$9,MATCH(I945,ฐาน!$A$4:$A$9,0),3),6,5)),"")</f>
        <v/>
      </c>
      <c r="O945" s="311" t="str">
        <f>IF(I945&lt;&gt;"",IF(J945&gt;=INDEX(ฐาน!$A$4:$G$9,MATCH(I945,ฐาน!$A$4:$A$9,0),4),INDEX(ฐาน!$A$4:$G$9,MATCH(I945,ฐาน!$A$4:$A$9,0),7),INDEX(ฐาน!$A$4:$G$9,MATCH(I945,ฐาน!$A$4:$A$9,0),4)),"")</f>
        <v/>
      </c>
      <c r="P945" s="312">
        <f>IF(M945&lt;&gt;ฐาน!$M$45,IF(L945&lt;&gt;"",($L945*$N945/100),0),0)</f>
        <v>0</v>
      </c>
      <c r="Q945" s="311">
        <f>IF(M945&lt;&gt;ฐาน!$M$45,IF(L945&lt;&gt;"",ROUNDUP(($L945*$N945/100),-1),0),0)</f>
        <v>0</v>
      </c>
      <c r="R945" s="311">
        <f t="shared" si="28"/>
        <v>0</v>
      </c>
      <c r="S945" s="313">
        <f t="shared" si="29"/>
        <v>0</v>
      </c>
      <c r="T945" s="314">
        <f>IF(M945&lt;&gt;ฐาน!$M$45,IF(S945&lt;&gt;"",S945+R945,0),0)</f>
        <v>0</v>
      </c>
      <c r="U945" s="311">
        <f>IF(M945&lt;&gt;ฐาน!$M$45,IF(S945=0,J945+T945,O945),J945)</f>
        <v>0</v>
      </c>
      <c r="V945" s="98"/>
    </row>
    <row r="946" spans="1:22" x14ac:dyDescent="0.35">
      <c r="A946" s="93">
        <v>938</v>
      </c>
      <c r="B946" s="84"/>
      <c r="C946" s="85"/>
      <c r="D946" s="91"/>
      <c r="E946" s="89"/>
      <c r="F946" s="88"/>
      <c r="G946" s="91"/>
      <c r="H946" s="91"/>
      <c r="I946" s="88"/>
      <c r="J946" s="92"/>
      <c r="K946" s="212"/>
      <c r="L946" s="308" t="str">
        <f>IF(K946&lt;&gt;"",INDEX(ฐาน!$J$4:$M$44,MATCH(INT(K946),ฐาน!$J$4:$J$44,0),2),"")</f>
        <v/>
      </c>
      <c r="M946" s="309" t="str">
        <f>IF(L946&lt;&gt;"",INDEX(ฐาน!$J$4:$M$45,MATCH(L946,ฐาน!$K$4:$K$45,0),4),"")</f>
        <v/>
      </c>
      <c r="N946" s="310" t="str">
        <f>IF(I946&lt;&gt;"",INDEX(ฐาน!$A$4:$F$9,MATCH(I946,ฐาน!$A$4:$A$9,0),IF(J946&gt;=INDEX(ฐาน!$A$4:$F$9,MATCH(I946,ฐาน!$A$4:$A$9,0),3),6,5)),"")</f>
        <v/>
      </c>
      <c r="O946" s="311" t="str">
        <f>IF(I946&lt;&gt;"",IF(J946&gt;=INDEX(ฐาน!$A$4:$G$9,MATCH(I946,ฐาน!$A$4:$A$9,0),4),INDEX(ฐาน!$A$4:$G$9,MATCH(I946,ฐาน!$A$4:$A$9,0),7),INDEX(ฐาน!$A$4:$G$9,MATCH(I946,ฐาน!$A$4:$A$9,0),4)),"")</f>
        <v/>
      </c>
      <c r="P946" s="312">
        <f>IF(M946&lt;&gt;ฐาน!$M$45,IF(L946&lt;&gt;"",($L946*$N946/100),0),0)</f>
        <v>0</v>
      </c>
      <c r="Q946" s="311">
        <f>IF(M946&lt;&gt;ฐาน!$M$45,IF(L946&lt;&gt;"",ROUNDUP(($L946*$N946/100),-1),0),0)</f>
        <v>0</v>
      </c>
      <c r="R946" s="311">
        <f t="shared" si="28"/>
        <v>0</v>
      </c>
      <c r="S946" s="313">
        <f t="shared" si="29"/>
        <v>0</v>
      </c>
      <c r="T946" s="314">
        <f>IF(M946&lt;&gt;ฐาน!$M$45,IF(S946&lt;&gt;"",S946+R946,0),0)</f>
        <v>0</v>
      </c>
      <c r="U946" s="311">
        <f>IF(M946&lt;&gt;ฐาน!$M$45,IF(S946=0,J946+T946,O946),J946)</f>
        <v>0</v>
      </c>
      <c r="V946" s="98"/>
    </row>
    <row r="947" spans="1:22" x14ac:dyDescent="0.35">
      <c r="A947" s="93">
        <v>939</v>
      </c>
      <c r="B947" s="84"/>
      <c r="C947" s="85"/>
      <c r="D947" s="91"/>
      <c r="E947" s="89"/>
      <c r="F947" s="88"/>
      <c r="G947" s="91"/>
      <c r="H947" s="91"/>
      <c r="I947" s="88"/>
      <c r="J947" s="94"/>
      <c r="K947" s="212"/>
      <c r="L947" s="308" t="str">
        <f>IF(K947&lt;&gt;"",INDEX(ฐาน!$J$4:$M$44,MATCH(INT(K947),ฐาน!$J$4:$J$44,0),2),"")</f>
        <v/>
      </c>
      <c r="M947" s="309" t="str">
        <f>IF(L947&lt;&gt;"",INDEX(ฐาน!$J$4:$M$45,MATCH(L947,ฐาน!$K$4:$K$45,0),4),"")</f>
        <v/>
      </c>
      <c r="N947" s="310" t="str">
        <f>IF(I947&lt;&gt;"",INDEX(ฐาน!$A$4:$F$9,MATCH(I947,ฐาน!$A$4:$A$9,0),IF(J947&gt;=INDEX(ฐาน!$A$4:$F$9,MATCH(I947,ฐาน!$A$4:$A$9,0),3),6,5)),"")</f>
        <v/>
      </c>
      <c r="O947" s="311" t="str">
        <f>IF(I947&lt;&gt;"",IF(J947&gt;=INDEX(ฐาน!$A$4:$G$9,MATCH(I947,ฐาน!$A$4:$A$9,0),4),INDEX(ฐาน!$A$4:$G$9,MATCH(I947,ฐาน!$A$4:$A$9,0),7),INDEX(ฐาน!$A$4:$G$9,MATCH(I947,ฐาน!$A$4:$A$9,0),4)),"")</f>
        <v/>
      </c>
      <c r="P947" s="312">
        <f>IF(M947&lt;&gt;ฐาน!$M$45,IF(L947&lt;&gt;"",($L947*$N947/100),0),0)</f>
        <v>0</v>
      </c>
      <c r="Q947" s="311">
        <f>IF(M947&lt;&gt;ฐาน!$M$45,IF(L947&lt;&gt;"",ROUNDUP(($L947*$N947/100),-1),0),0)</f>
        <v>0</v>
      </c>
      <c r="R947" s="311">
        <f t="shared" si="28"/>
        <v>0</v>
      </c>
      <c r="S947" s="313">
        <f t="shared" si="29"/>
        <v>0</v>
      </c>
      <c r="T947" s="314">
        <f>IF(M947&lt;&gt;ฐาน!$M$45,IF(S947&lt;&gt;"",S947+R947,0),0)</f>
        <v>0</v>
      </c>
      <c r="U947" s="311">
        <f>IF(M947&lt;&gt;ฐาน!$M$45,IF(S947=0,J947+T947,O947),J947)</f>
        <v>0</v>
      </c>
      <c r="V947" s="98"/>
    </row>
    <row r="948" spans="1:22" x14ac:dyDescent="0.35">
      <c r="A948" s="93">
        <v>940</v>
      </c>
      <c r="B948" s="84"/>
      <c r="C948" s="85"/>
      <c r="D948" s="91"/>
      <c r="E948" s="89"/>
      <c r="F948" s="88"/>
      <c r="G948" s="91"/>
      <c r="H948" s="91"/>
      <c r="I948" s="88"/>
      <c r="J948" s="94"/>
      <c r="K948" s="212"/>
      <c r="L948" s="308" t="str">
        <f>IF(K948&lt;&gt;"",INDEX(ฐาน!$J$4:$M$44,MATCH(INT(K948),ฐาน!$J$4:$J$44,0),2),"")</f>
        <v/>
      </c>
      <c r="M948" s="309" t="str">
        <f>IF(L948&lt;&gt;"",INDEX(ฐาน!$J$4:$M$45,MATCH(L948,ฐาน!$K$4:$K$45,0),4),"")</f>
        <v/>
      </c>
      <c r="N948" s="310" t="str">
        <f>IF(I948&lt;&gt;"",INDEX(ฐาน!$A$4:$F$9,MATCH(I948,ฐาน!$A$4:$A$9,0),IF(J948&gt;=INDEX(ฐาน!$A$4:$F$9,MATCH(I948,ฐาน!$A$4:$A$9,0),3),6,5)),"")</f>
        <v/>
      </c>
      <c r="O948" s="311" t="str">
        <f>IF(I948&lt;&gt;"",IF(J948&gt;=INDEX(ฐาน!$A$4:$G$9,MATCH(I948,ฐาน!$A$4:$A$9,0),4),INDEX(ฐาน!$A$4:$G$9,MATCH(I948,ฐาน!$A$4:$A$9,0),7),INDEX(ฐาน!$A$4:$G$9,MATCH(I948,ฐาน!$A$4:$A$9,0),4)),"")</f>
        <v/>
      </c>
      <c r="P948" s="312">
        <f>IF(M948&lt;&gt;ฐาน!$M$45,IF(L948&lt;&gt;"",($L948*$N948/100),0),0)</f>
        <v>0</v>
      </c>
      <c r="Q948" s="311">
        <f>IF(M948&lt;&gt;ฐาน!$M$45,IF(L948&lt;&gt;"",ROUNDUP(($L948*$N948/100),-1),0),0)</f>
        <v>0</v>
      </c>
      <c r="R948" s="311">
        <f t="shared" si="28"/>
        <v>0</v>
      </c>
      <c r="S948" s="313">
        <f t="shared" si="29"/>
        <v>0</v>
      </c>
      <c r="T948" s="314">
        <f>IF(M948&lt;&gt;ฐาน!$M$45,IF(S948&lt;&gt;"",S948+R948,0),0)</f>
        <v>0</v>
      </c>
      <c r="U948" s="311">
        <f>IF(M948&lt;&gt;ฐาน!$M$45,IF(S948=0,J948+T948,O948),J948)</f>
        <v>0</v>
      </c>
      <c r="V948" s="98"/>
    </row>
    <row r="949" spans="1:22" x14ac:dyDescent="0.35">
      <c r="A949" s="93">
        <v>941</v>
      </c>
      <c r="B949" s="84"/>
      <c r="C949" s="85"/>
      <c r="D949" s="91"/>
      <c r="E949" s="89"/>
      <c r="F949" s="88"/>
      <c r="G949" s="91"/>
      <c r="H949" s="91"/>
      <c r="I949" s="88"/>
      <c r="J949" s="94"/>
      <c r="K949" s="212"/>
      <c r="L949" s="308" t="str">
        <f>IF(K949&lt;&gt;"",INDEX(ฐาน!$J$4:$M$44,MATCH(INT(K949),ฐาน!$J$4:$J$44,0),2),"")</f>
        <v/>
      </c>
      <c r="M949" s="309" t="str">
        <f>IF(L949&lt;&gt;"",INDEX(ฐาน!$J$4:$M$45,MATCH(L949,ฐาน!$K$4:$K$45,0),4),"")</f>
        <v/>
      </c>
      <c r="N949" s="310" t="str">
        <f>IF(I949&lt;&gt;"",INDEX(ฐาน!$A$4:$F$9,MATCH(I949,ฐาน!$A$4:$A$9,0),IF(J949&gt;=INDEX(ฐาน!$A$4:$F$9,MATCH(I949,ฐาน!$A$4:$A$9,0),3),6,5)),"")</f>
        <v/>
      </c>
      <c r="O949" s="311" t="str">
        <f>IF(I949&lt;&gt;"",IF(J949&gt;=INDEX(ฐาน!$A$4:$G$9,MATCH(I949,ฐาน!$A$4:$A$9,0),4),INDEX(ฐาน!$A$4:$G$9,MATCH(I949,ฐาน!$A$4:$A$9,0),7),INDEX(ฐาน!$A$4:$G$9,MATCH(I949,ฐาน!$A$4:$A$9,0),4)),"")</f>
        <v/>
      </c>
      <c r="P949" s="312">
        <f>IF(M949&lt;&gt;ฐาน!$M$45,IF(L949&lt;&gt;"",($L949*$N949/100),0),0)</f>
        <v>0</v>
      </c>
      <c r="Q949" s="311">
        <f>IF(M949&lt;&gt;ฐาน!$M$45,IF(L949&lt;&gt;"",ROUNDUP(($L949*$N949/100),-1),0),0)</f>
        <v>0</v>
      </c>
      <c r="R949" s="311">
        <f t="shared" si="28"/>
        <v>0</v>
      </c>
      <c r="S949" s="313">
        <f t="shared" si="29"/>
        <v>0</v>
      </c>
      <c r="T949" s="314">
        <f>IF(M949&lt;&gt;ฐาน!$M$45,IF(S949&lt;&gt;"",S949+R949,0),0)</f>
        <v>0</v>
      </c>
      <c r="U949" s="311">
        <f>IF(M949&lt;&gt;ฐาน!$M$45,IF(S949=0,J949+T949,O949),J949)</f>
        <v>0</v>
      </c>
      <c r="V949" s="98"/>
    </row>
    <row r="950" spans="1:22" x14ac:dyDescent="0.35">
      <c r="A950" s="93">
        <v>942</v>
      </c>
      <c r="B950" s="84"/>
      <c r="C950" s="85"/>
      <c r="D950" s="91"/>
      <c r="E950" s="89"/>
      <c r="F950" s="88"/>
      <c r="G950" s="91"/>
      <c r="H950" s="91"/>
      <c r="I950" s="88"/>
      <c r="J950" s="94"/>
      <c r="K950" s="212"/>
      <c r="L950" s="308" t="str">
        <f>IF(K950&lt;&gt;"",INDEX(ฐาน!$J$4:$M$44,MATCH(INT(K950),ฐาน!$J$4:$J$44,0),2),"")</f>
        <v/>
      </c>
      <c r="M950" s="309" t="str">
        <f>IF(L950&lt;&gt;"",INDEX(ฐาน!$J$4:$M$45,MATCH(L950,ฐาน!$K$4:$K$45,0),4),"")</f>
        <v/>
      </c>
      <c r="N950" s="310" t="str">
        <f>IF(I950&lt;&gt;"",INDEX(ฐาน!$A$4:$F$9,MATCH(I950,ฐาน!$A$4:$A$9,0),IF(J950&gt;=INDEX(ฐาน!$A$4:$F$9,MATCH(I950,ฐาน!$A$4:$A$9,0),3),6,5)),"")</f>
        <v/>
      </c>
      <c r="O950" s="311" t="str">
        <f>IF(I950&lt;&gt;"",IF(J950&gt;=INDEX(ฐาน!$A$4:$G$9,MATCH(I950,ฐาน!$A$4:$A$9,0),4),INDEX(ฐาน!$A$4:$G$9,MATCH(I950,ฐาน!$A$4:$A$9,0),7),INDEX(ฐาน!$A$4:$G$9,MATCH(I950,ฐาน!$A$4:$A$9,0),4)),"")</f>
        <v/>
      </c>
      <c r="P950" s="312">
        <f>IF(M950&lt;&gt;ฐาน!$M$45,IF(L950&lt;&gt;"",($L950*$N950/100),0),0)</f>
        <v>0</v>
      </c>
      <c r="Q950" s="311">
        <f>IF(M950&lt;&gt;ฐาน!$M$45,IF(L950&lt;&gt;"",ROUNDUP(($L950*$N950/100),-1),0),0)</f>
        <v>0</v>
      </c>
      <c r="R950" s="311">
        <f t="shared" si="28"/>
        <v>0</v>
      </c>
      <c r="S950" s="313">
        <f t="shared" si="29"/>
        <v>0</v>
      </c>
      <c r="T950" s="314">
        <f>IF(M950&lt;&gt;ฐาน!$M$45,IF(S950&lt;&gt;"",S950+R950,0),0)</f>
        <v>0</v>
      </c>
      <c r="U950" s="311">
        <f>IF(M950&lt;&gt;ฐาน!$M$45,IF(S950=0,J950+T950,O950),J950)</f>
        <v>0</v>
      </c>
      <c r="V950" s="98"/>
    </row>
    <row r="951" spans="1:22" x14ac:dyDescent="0.35">
      <c r="A951" s="93">
        <v>943</v>
      </c>
      <c r="B951" s="84"/>
      <c r="C951" s="85"/>
      <c r="D951" s="91"/>
      <c r="E951" s="89"/>
      <c r="F951" s="88"/>
      <c r="G951" s="91"/>
      <c r="H951" s="91"/>
      <c r="I951" s="88"/>
      <c r="J951" s="94"/>
      <c r="K951" s="212"/>
      <c r="L951" s="308" t="str">
        <f>IF(K951&lt;&gt;"",INDEX(ฐาน!$J$4:$M$44,MATCH(INT(K951),ฐาน!$J$4:$J$44,0),2),"")</f>
        <v/>
      </c>
      <c r="M951" s="309" t="str">
        <f>IF(L951&lt;&gt;"",INDEX(ฐาน!$J$4:$M$45,MATCH(L951,ฐาน!$K$4:$K$45,0),4),"")</f>
        <v/>
      </c>
      <c r="N951" s="310" t="str">
        <f>IF(I951&lt;&gt;"",INDEX(ฐาน!$A$4:$F$9,MATCH(I951,ฐาน!$A$4:$A$9,0),IF(J951&gt;=INDEX(ฐาน!$A$4:$F$9,MATCH(I951,ฐาน!$A$4:$A$9,0),3),6,5)),"")</f>
        <v/>
      </c>
      <c r="O951" s="311" t="str">
        <f>IF(I951&lt;&gt;"",IF(J951&gt;=INDEX(ฐาน!$A$4:$G$9,MATCH(I951,ฐาน!$A$4:$A$9,0),4),INDEX(ฐาน!$A$4:$G$9,MATCH(I951,ฐาน!$A$4:$A$9,0),7),INDEX(ฐาน!$A$4:$G$9,MATCH(I951,ฐาน!$A$4:$A$9,0),4)),"")</f>
        <v/>
      </c>
      <c r="P951" s="312">
        <f>IF(M951&lt;&gt;ฐาน!$M$45,IF(L951&lt;&gt;"",($L951*$N951/100),0),0)</f>
        <v>0</v>
      </c>
      <c r="Q951" s="311">
        <f>IF(M951&lt;&gt;ฐาน!$M$45,IF(L951&lt;&gt;"",ROUNDUP(($L951*$N951/100),-1),0),0)</f>
        <v>0</v>
      </c>
      <c r="R951" s="311">
        <f t="shared" si="28"/>
        <v>0</v>
      </c>
      <c r="S951" s="313">
        <f t="shared" si="29"/>
        <v>0</v>
      </c>
      <c r="T951" s="314">
        <f>IF(M951&lt;&gt;ฐาน!$M$45,IF(S951&lt;&gt;"",S951+R951,0),0)</f>
        <v>0</v>
      </c>
      <c r="U951" s="311">
        <f>IF(M951&lt;&gt;ฐาน!$M$45,IF(S951=0,J951+T951,O951),J951)</f>
        <v>0</v>
      </c>
      <c r="V951" s="98"/>
    </row>
    <row r="952" spans="1:22" x14ac:dyDescent="0.35">
      <c r="A952" s="93">
        <v>944</v>
      </c>
      <c r="B952" s="84"/>
      <c r="C952" s="85"/>
      <c r="D952" s="91"/>
      <c r="E952" s="89"/>
      <c r="F952" s="88"/>
      <c r="G952" s="91"/>
      <c r="H952" s="91"/>
      <c r="I952" s="88"/>
      <c r="J952" s="92"/>
      <c r="K952" s="212"/>
      <c r="L952" s="308" t="str">
        <f>IF(K952&lt;&gt;"",INDEX(ฐาน!$J$4:$M$44,MATCH(INT(K952),ฐาน!$J$4:$J$44,0),2),"")</f>
        <v/>
      </c>
      <c r="M952" s="309" t="str">
        <f>IF(L952&lt;&gt;"",INDEX(ฐาน!$J$4:$M$45,MATCH(L952,ฐาน!$K$4:$K$45,0),4),"")</f>
        <v/>
      </c>
      <c r="N952" s="310" t="str">
        <f>IF(I952&lt;&gt;"",INDEX(ฐาน!$A$4:$F$9,MATCH(I952,ฐาน!$A$4:$A$9,0),IF(J952&gt;=INDEX(ฐาน!$A$4:$F$9,MATCH(I952,ฐาน!$A$4:$A$9,0),3),6,5)),"")</f>
        <v/>
      </c>
      <c r="O952" s="311" t="str">
        <f>IF(I952&lt;&gt;"",IF(J952&gt;=INDEX(ฐาน!$A$4:$G$9,MATCH(I952,ฐาน!$A$4:$A$9,0),4),INDEX(ฐาน!$A$4:$G$9,MATCH(I952,ฐาน!$A$4:$A$9,0),7),INDEX(ฐาน!$A$4:$G$9,MATCH(I952,ฐาน!$A$4:$A$9,0),4)),"")</f>
        <v/>
      </c>
      <c r="P952" s="312">
        <f>IF(M952&lt;&gt;ฐาน!$M$45,IF(L952&lt;&gt;"",($L952*$N952/100),0),0)</f>
        <v>0</v>
      </c>
      <c r="Q952" s="311">
        <f>IF(M952&lt;&gt;ฐาน!$M$45,IF(L952&lt;&gt;"",ROUNDUP(($L952*$N952/100),-1),0),0)</f>
        <v>0</v>
      </c>
      <c r="R952" s="311">
        <f t="shared" si="28"/>
        <v>0</v>
      </c>
      <c r="S952" s="313">
        <f t="shared" si="29"/>
        <v>0</v>
      </c>
      <c r="T952" s="314">
        <f>IF(M952&lt;&gt;ฐาน!$M$45,IF(S952&lt;&gt;"",S952+R952,0),0)</f>
        <v>0</v>
      </c>
      <c r="U952" s="311">
        <f>IF(M952&lt;&gt;ฐาน!$M$45,IF(S952=0,J952+T952,O952),J952)</f>
        <v>0</v>
      </c>
      <c r="V952" s="98"/>
    </row>
    <row r="953" spans="1:22" x14ac:dyDescent="0.35">
      <c r="A953" s="93">
        <v>945</v>
      </c>
      <c r="B953" s="84"/>
      <c r="C953" s="85"/>
      <c r="D953" s="91"/>
      <c r="E953" s="89"/>
      <c r="F953" s="88"/>
      <c r="G953" s="91"/>
      <c r="H953" s="91"/>
      <c r="I953" s="88"/>
      <c r="J953" s="92"/>
      <c r="K953" s="212"/>
      <c r="L953" s="308" t="str">
        <f>IF(K953&lt;&gt;"",INDEX(ฐาน!$J$4:$M$44,MATCH(INT(K953),ฐาน!$J$4:$J$44,0),2),"")</f>
        <v/>
      </c>
      <c r="M953" s="309" t="str">
        <f>IF(L953&lt;&gt;"",INDEX(ฐาน!$J$4:$M$45,MATCH(L953,ฐาน!$K$4:$K$45,0),4),"")</f>
        <v/>
      </c>
      <c r="N953" s="310" t="str">
        <f>IF(I953&lt;&gt;"",INDEX(ฐาน!$A$4:$F$9,MATCH(I953,ฐาน!$A$4:$A$9,0),IF(J953&gt;=INDEX(ฐาน!$A$4:$F$9,MATCH(I953,ฐาน!$A$4:$A$9,0),3),6,5)),"")</f>
        <v/>
      </c>
      <c r="O953" s="311" t="str">
        <f>IF(I953&lt;&gt;"",IF(J953&gt;=INDEX(ฐาน!$A$4:$G$9,MATCH(I953,ฐาน!$A$4:$A$9,0),4),INDEX(ฐาน!$A$4:$G$9,MATCH(I953,ฐาน!$A$4:$A$9,0),7),INDEX(ฐาน!$A$4:$G$9,MATCH(I953,ฐาน!$A$4:$A$9,0),4)),"")</f>
        <v/>
      </c>
      <c r="P953" s="312">
        <f>IF(M953&lt;&gt;ฐาน!$M$45,IF(L953&lt;&gt;"",($L953*$N953/100),0),0)</f>
        <v>0</v>
      </c>
      <c r="Q953" s="311">
        <f>IF(M953&lt;&gt;ฐาน!$M$45,IF(L953&lt;&gt;"",ROUNDUP(($L953*$N953/100),-1),0),0)</f>
        <v>0</v>
      </c>
      <c r="R953" s="311">
        <f t="shared" si="28"/>
        <v>0</v>
      </c>
      <c r="S953" s="313">
        <f t="shared" si="29"/>
        <v>0</v>
      </c>
      <c r="T953" s="314">
        <f>IF(M953&lt;&gt;ฐาน!$M$45,IF(S953&lt;&gt;"",S953+R953,0),0)</f>
        <v>0</v>
      </c>
      <c r="U953" s="311">
        <f>IF(M953&lt;&gt;ฐาน!$M$45,IF(S953=0,J953+T953,O953),J953)</f>
        <v>0</v>
      </c>
      <c r="V953" s="98"/>
    </row>
    <row r="954" spans="1:22" x14ac:dyDescent="0.35">
      <c r="A954" s="93">
        <v>946</v>
      </c>
      <c r="B954" s="84"/>
      <c r="C954" s="85"/>
      <c r="D954" s="91"/>
      <c r="E954" s="89"/>
      <c r="F954" s="88"/>
      <c r="G954" s="91"/>
      <c r="H954" s="91"/>
      <c r="I954" s="88"/>
      <c r="J954" s="94"/>
      <c r="K954" s="212"/>
      <c r="L954" s="308" t="str">
        <f>IF(K954&lt;&gt;"",INDEX(ฐาน!$J$4:$M$44,MATCH(INT(K954),ฐาน!$J$4:$J$44,0),2),"")</f>
        <v/>
      </c>
      <c r="M954" s="309" t="str">
        <f>IF(L954&lt;&gt;"",INDEX(ฐาน!$J$4:$M$45,MATCH(L954,ฐาน!$K$4:$K$45,0),4),"")</f>
        <v/>
      </c>
      <c r="N954" s="310" t="str">
        <f>IF(I954&lt;&gt;"",INDEX(ฐาน!$A$4:$F$9,MATCH(I954,ฐาน!$A$4:$A$9,0),IF(J954&gt;=INDEX(ฐาน!$A$4:$F$9,MATCH(I954,ฐาน!$A$4:$A$9,0),3),6,5)),"")</f>
        <v/>
      </c>
      <c r="O954" s="311" t="str">
        <f>IF(I954&lt;&gt;"",IF(J954&gt;=INDEX(ฐาน!$A$4:$G$9,MATCH(I954,ฐาน!$A$4:$A$9,0),4),INDEX(ฐาน!$A$4:$G$9,MATCH(I954,ฐาน!$A$4:$A$9,0),7),INDEX(ฐาน!$A$4:$G$9,MATCH(I954,ฐาน!$A$4:$A$9,0),4)),"")</f>
        <v/>
      </c>
      <c r="P954" s="312">
        <f>IF(M954&lt;&gt;ฐาน!$M$45,IF(L954&lt;&gt;"",($L954*$N954/100),0),0)</f>
        <v>0</v>
      </c>
      <c r="Q954" s="311">
        <f>IF(M954&lt;&gt;ฐาน!$M$45,IF(L954&lt;&gt;"",ROUNDUP(($L954*$N954/100),-1),0),0)</f>
        <v>0</v>
      </c>
      <c r="R954" s="311">
        <f t="shared" si="28"/>
        <v>0</v>
      </c>
      <c r="S954" s="313">
        <f t="shared" si="29"/>
        <v>0</v>
      </c>
      <c r="T954" s="314">
        <f>IF(M954&lt;&gt;ฐาน!$M$45,IF(S954&lt;&gt;"",S954+R954,0),0)</f>
        <v>0</v>
      </c>
      <c r="U954" s="311">
        <f>IF(M954&lt;&gt;ฐาน!$M$45,IF(S954=0,J954+T954,O954),J954)</f>
        <v>0</v>
      </c>
      <c r="V954" s="98"/>
    </row>
    <row r="955" spans="1:22" x14ac:dyDescent="0.35">
      <c r="A955" s="93">
        <v>947</v>
      </c>
      <c r="B955" s="84"/>
      <c r="C955" s="85"/>
      <c r="D955" s="91"/>
      <c r="E955" s="89"/>
      <c r="F955" s="88"/>
      <c r="G955" s="91"/>
      <c r="H955" s="91"/>
      <c r="I955" s="88"/>
      <c r="J955" s="92"/>
      <c r="K955" s="212"/>
      <c r="L955" s="308" t="str">
        <f>IF(K955&lt;&gt;"",INDEX(ฐาน!$J$4:$M$44,MATCH(INT(K955),ฐาน!$J$4:$J$44,0),2),"")</f>
        <v/>
      </c>
      <c r="M955" s="309" t="str">
        <f>IF(L955&lt;&gt;"",INDEX(ฐาน!$J$4:$M$45,MATCH(L955,ฐาน!$K$4:$K$45,0),4),"")</f>
        <v/>
      </c>
      <c r="N955" s="310" t="str">
        <f>IF(I955&lt;&gt;"",INDEX(ฐาน!$A$4:$F$9,MATCH(I955,ฐาน!$A$4:$A$9,0),IF(J955&gt;=INDEX(ฐาน!$A$4:$F$9,MATCH(I955,ฐาน!$A$4:$A$9,0),3),6,5)),"")</f>
        <v/>
      </c>
      <c r="O955" s="311" t="str">
        <f>IF(I955&lt;&gt;"",IF(J955&gt;=INDEX(ฐาน!$A$4:$G$9,MATCH(I955,ฐาน!$A$4:$A$9,0),4),INDEX(ฐาน!$A$4:$G$9,MATCH(I955,ฐาน!$A$4:$A$9,0),7),INDEX(ฐาน!$A$4:$G$9,MATCH(I955,ฐาน!$A$4:$A$9,0),4)),"")</f>
        <v/>
      </c>
      <c r="P955" s="312">
        <f>IF(M955&lt;&gt;ฐาน!$M$45,IF(L955&lt;&gt;"",($L955*$N955/100),0),0)</f>
        <v>0</v>
      </c>
      <c r="Q955" s="311">
        <f>IF(M955&lt;&gt;ฐาน!$M$45,IF(L955&lt;&gt;"",ROUNDUP(($L955*$N955/100),-1),0),0)</f>
        <v>0</v>
      </c>
      <c r="R955" s="311">
        <f t="shared" si="28"/>
        <v>0</v>
      </c>
      <c r="S955" s="313">
        <f t="shared" si="29"/>
        <v>0</v>
      </c>
      <c r="T955" s="314">
        <f>IF(M955&lt;&gt;ฐาน!$M$45,IF(S955&lt;&gt;"",S955+R955,0),0)</f>
        <v>0</v>
      </c>
      <c r="U955" s="311">
        <f>IF(M955&lt;&gt;ฐาน!$M$45,IF(S955=0,J955+T955,O955),J955)</f>
        <v>0</v>
      </c>
      <c r="V955" s="98"/>
    </row>
    <row r="956" spans="1:22" x14ac:dyDescent="0.35">
      <c r="A956" s="93">
        <v>948</v>
      </c>
      <c r="B956" s="84"/>
      <c r="C956" s="85"/>
      <c r="D956" s="91"/>
      <c r="E956" s="89"/>
      <c r="F956" s="88"/>
      <c r="G956" s="91"/>
      <c r="H956" s="91"/>
      <c r="I956" s="88"/>
      <c r="J956" s="92"/>
      <c r="K956" s="212"/>
      <c r="L956" s="308" t="str">
        <f>IF(K956&lt;&gt;"",INDEX(ฐาน!$J$4:$M$44,MATCH(INT(K956),ฐาน!$J$4:$J$44,0),2),"")</f>
        <v/>
      </c>
      <c r="M956" s="309" t="str">
        <f>IF(L956&lt;&gt;"",INDEX(ฐาน!$J$4:$M$45,MATCH(L956,ฐาน!$K$4:$K$45,0),4),"")</f>
        <v/>
      </c>
      <c r="N956" s="310" t="str">
        <f>IF(I956&lt;&gt;"",INDEX(ฐาน!$A$4:$F$9,MATCH(I956,ฐาน!$A$4:$A$9,0),IF(J956&gt;=INDEX(ฐาน!$A$4:$F$9,MATCH(I956,ฐาน!$A$4:$A$9,0),3),6,5)),"")</f>
        <v/>
      </c>
      <c r="O956" s="311" t="str">
        <f>IF(I956&lt;&gt;"",IF(J956&gt;=INDEX(ฐาน!$A$4:$G$9,MATCH(I956,ฐาน!$A$4:$A$9,0),4),INDEX(ฐาน!$A$4:$G$9,MATCH(I956,ฐาน!$A$4:$A$9,0),7),INDEX(ฐาน!$A$4:$G$9,MATCH(I956,ฐาน!$A$4:$A$9,0),4)),"")</f>
        <v/>
      </c>
      <c r="P956" s="312">
        <f>IF(M956&lt;&gt;ฐาน!$M$45,IF(L956&lt;&gt;"",($L956*$N956/100),0),0)</f>
        <v>0</v>
      </c>
      <c r="Q956" s="311">
        <f>IF(M956&lt;&gt;ฐาน!$M$45,IF(L956&lt;&gt;"",ROUNDUP(($L956*$N956/100),-1),0),0)</f>
        <v>0</v>
      </c>
      <c r="R956" s="311">
        <f t="shared" si="28"/>
        <v>0</v>
      </c>
      <c r="S956" s="313">
        <f t="shared" si="29"/>
        <v>0</v>
      </c>
      <c r="T956" s="314">
        <f>IF(M956&lt;&gt;ฐาน!$M$45,IF(S956&lt;&gt;"",S956+R956,0),0)</f>
        <v>0</v>
      </c>
      <c r="U956" s="311">
        <f>IF(M956&lt;&gt;ฐาน!$M$45,IF(S956=0,J956+T956,O956),J956)</f>
        <v>0</v>
      </c>
      <c r="V956" s="98"/>
    </row>
    <row r="957" spans="1:22" x14ac:dyDescent="0.35">
      <c r="A957" s="93">
        <v>949</v>
      </c>
      <c r="B957" s="84"/>
      <c r="C957" s="85"/>
      <c r="D957" s="91"/>
      <c r="E957" s="89"/>
      <c r="F957" s="88"/>
      <c r="G957" s="91"/>
      <c r="H957" s="91"/>
      <c r="I957" s="88"/>
      <c r="J957" s="92"/>
      <c r="K957" s="212"/>
      <c r="L957" s="308" t="str">
        <f>IF(K957&lt;&gt;"",INDEX(ฐาน!$J$4:$M$44,MATCH(INT(K957),ฐาน!$J$4:$J$44,0),2),"")</f>
        <v/>
      </c>
      <c r="M957" s="309" t="str">
        <f>IF(L957&lt;&gt;"",INDEX(ฐาน!$J$4:$M$45,MATCH(L957,ฐาน!$K$4:$K$45,0),4),"")</f>
        <v/>
      </c>
      <c r="N957" s="310" t="str">
        <f>IF(I957&lt;&gt;"",INDEX(ฐาน!$A$4:$F$9,MATCH(I957,ฐาน!$A$4:$A$9,0),IF(J957&gt;=INDEX(ฐาน!$A$4:$F$9,MATCH(I957,ฐาน!$A$4:$A$9,0),3),6,5)),"")</f>
        <v/>
      </c>
      <c r="O957" s="311" t="str">
        <f>IF(I957&lt;&gt;"",IF(J957&gt;=INDEX(ฐาน!$A$4:$G$9,MATCH(I957,ฐาน!$A$4:$A$9,0),4),INDEX(ฐาน!$A$4:$G$9,MATCH(I957,ฐาน!$A$4:$A$9,0),7),INDEX(ฐาน!$A$4:$G$9,MATCH(I957,ฐาน!$A$4:$A$9,0),4)),"")</f>
        <v/>
      </c>
      <c r="P957" s="312">
        <f>IF(M957&lt;&gt;ฐาน!$M$45,IF(L957&lt;&gt;"",($L957*$N957/100),0),0)</f>
        <v>0</v>
      </c>
      <c r="Q957" s="311">
        <f>IF(M957&lt;&gt;ฐาน!$M$45,IF(L957&lt;&gt;"",ROUNDUP(($L957*$N957/100),-1),0),0)</f>
        <v>0</v>
      </c>
      <c r="R957" s="311">
        <f t="shared" si="28"/>
        <v>0</v>
      </c>
      <c r="S957" s="313">
        <f t="shared" si="29"/>
        <v>0</v>
      </c>
      <c r="T957" s="314">
        <f>IF(M957&lt;&gt;ฐาน!$M$45,IF(S957&lt;&gt;"",S957+R957,0),0)</f>
        <v>0</v>
      </c>
      <c r="U957" s="311">
        <f>IF(M957&lt;&gt;ฐาน!$M$45,IF(S957=0,J957+T957,O957),J957)</f>
        <v>0</v>
      </c>
      <c r="V957" s="98"/>
    </row>
    <row r="958" spans="1:22" x14ac:dyDescent="0.35">
      <c r="A958" s="93">
        <v>950</v>
      </c>
      <c r="B958" s="97"/>
      <c r="C958" s="86"/>
      <c r="D958" s="91"/>
      <c r="E958" s="89"/>
      <c r="F958" s="88"/>
      <c r="G958" s="91"/>
      <c r="H958" s="91"/>
      <c r="I958" s="88"/>
      <c r="J958" s="92"/>
      <c r="K958" s="212"/>
      <c r="L958" s="308" t="str">
        <f>IF(K958&lt;&gt;"",INDEX(ฐาน!$J$4:$M$44,MATCH(INT(K958),ฐาน!$J$4:$J$44,0),2),"")</f>
        <v/>
      </c>
      <c r="M958" s="309" t="str">
        <f>IF(L958&lt;&gt;"",INDEX(ฐาน!$J$4:$M$45,MATCH(L958,ฐาน!$K$4:$K$45,0),4),"")</f>
        <v/>
      </c>
      <c r="N958" s="310" t="str">
        <f>IF(I958&lt;&gt;"",INDEX(ฐาน!$A$4:$F$9,MATCH(I958,ฐาน!$A$4:$A$9,0),IF(J958&gt;=INDEX(ฐาน!$A$4:$F$9,MATCH(I958,ฐาน!$A$4:$A$9,0),3),6,5)),"")</f>
        <v/>
      </c>
      <c r="O958" s="311" t="str">
        <f>IF(I958&lt;&gt;"",IF(J958&gt;=INDEX(ฐาน!$A$4:$G$9,MATCH(I958,ฐาน!$A$4:$A$9,0),4),INDEX(ฐาน!$A$4:$G$9,MATCH(I958,ฐาน!$A$4:$A$9,0),7),INDEX(ฐาน!$A$4:$G$9,MATCH(I958,ฐาน!$A$4:$A$9,0),4)),"")</f>
        <v/>
      </c>
      <c r="P958" s="312">
        <f>IF(M958&lt;&gt;ฐาน!$M$45,IF(L958&lt;&gt;"",($L958*$N958/100),0),0)</f>
        <v>0</v>
      </c>
      <c r="Q958" s="311">
        <f>IF(M958&lt;&gt;ฐาน!$M$45,IF(L958&lt;&gt;"",ROUNDUP(($L958*$N958/100),-1),0),0)</f>
        <v>0</v>
      </c>
      <c r="R958" s="311">
        <f t="shared" si="28"/>
        <v>0</v>
      </c>
      <c r="S958" s="313">
        <f t="shared" si="29"/>
        <v>0</v>
      </c>
      <c r="T958" s="314">
        <f>IF(M958&lt;&gt;ฐาน!$M$45,IF(S958&lt;&gt;"",S958+R958,0),0)</f>
        <v>0</v>
      </c>
      <c r="U958" s="311">
        <f>IF(M958&lt;&gt;ฐาน!$M$45,IF(S958=0,J958+T958,O958),J958)</f>
        <v>0</v>
      </c>
      <c r="V958" s="98"/>
    </row>
    <row r="959" spans="1:22" x14ac:dyDescent="0.35">
      <c r="A959" s="93">
        <v>951</v>
      </c>
      <c r="B959" s="97"/>
      <c r="C959" s="98"/>
      <c r="D959" s="91"/>
      <c r="E959" s="89"/>
      <c r="F959" s="88"/>
      <c r="G959" s="91"/>
      <c r="H959" s="91"/>
      <c r="I959" s="88"/>
      <c r="J959" s="92"/>
      <c r="K959" s="212"/>
      <c r="L959" s="308" t="str">
        <f>IF(K959&lt;&gt;"",INDEX(ฐาน!$J$4:$M$44,MATCH(INT(K959),ฐาน!$J$4:$J$44,0),2),"")</f>
        <v/>
      </c>
      <c r="M959" s="309" t="str">
        <f>IF(L959&lt;&gt;"",INDEX(ฐาน!$J$4:$M$45,MATCH(L959,ฐาน!$K$4:$K$45,0),4),"")</f>
        <v/>
      </c>
      <c r="N959" s="310" t="str">
        <f>IF(I959&lt;&gt;"",INDEX(ฐาน!$A$4:$F$9,MATCH(I959,ฐาน!$A$4:$A$9,0),IF(J959&gt;=INDEX(ฐาน!$A$4:$F$9,MATCH(I959,ฐาน!$A$4:$A$9,0),3),6,5)),"")</f>
        <v/>
      </c>
      <c r="O959" s="311" t="str">
        <f>IF(I959&lt;&gt;"",IF(J959&gt;=INDEX(ฐาน!$A$4:$G$9,MATCH(I959,ฐาน!$A$4:$A$9,0),4),INDEX(ฐาน!$A$4:$G$9,MATCH(I959,ฐาน!$A$4:$A$9,0),7),INDEX(ฐาน!$A$4:$G$9,MATCH(I959,ฐาน!$A$4:$A$9,0),4)),"")</f>
        <v/>
      </c>
      <c r="P959" s="312">
        <f>IF(M959&lt;&gt;ฐาน!$M$45,IF(L959&lt;&gt;"",($L959*$N959/100),0),0)</f>
        <v>0</v>
      </c>
      <c r="Q959" s="311">
        <f>IF(M959&lt;&gt;ฐาน!$M$45,IF(L959&lt;&gt;"",ROUNDUP(($L959*$N959/100),-1),0),0)</f>
        <v>0</v>
      </c>
      <c r="R959" s="311">
        <f t="shared" si="28"/>
        <v>0</v>
      </c>
      <c r="S959" s="313">
        <f t="shared" si="29"/>
        <v>0</v>
      </c>
      <c r="T959" s="314">
        <f>IF(M959&lt;&gt;ฐาน!$M$45,IF(S959&lt;&gt;"",S959+R959,0),0)</f>
        <v>0</v>
      </c>
      <c r="U959" s="311">
        <f>IF(M959&lt;&gt;ฐาน!$M$45,IF(S959=0,J959+T959,O959),J959)</f>
        <v>0</v>
      </c>
      <c r="V959" s="98"/>
    </row>
    <row r="960" spans="1:22" x14ac:dyDescent="0.35">
      <c r="A960" s="93">
        <v>952</v>
      </c>
      <c r="B960" s="97"/>
      <c r="C960" s="98"/>
      <c r="D960" s="91"/>
      <c r="E960" s="89"/>
      <c r="F960" s="88"/>
      <c r="G960" s="91"/>
      <c r="H960" s="91"/>
      <c r="I960" s="88"/>
      <c r="J960" s="92"/>
      <c r="K960" s="212"/>
      <c r="L960" s="308" t="str">
        <f>IF(K960&lt;&gt;"",INDEX(ฐาน!$J$4:$M$44,MATCH(INT(K960),ฐาน!$J$4:$J$44,0),2),"")</f>
        <v/>
      </c>
      <c r="M960" s="309" t="str">
        <f>IF(L960&lt;&gt;"",INDEX(ฐาน!$J$4:$M$45,MATCH(L960,ฐาน!$K$4:$K$45,0),4),"")</f>
        <v/>
      </c>
      <c r="N960" s="310" t="str">
        <f>IF(I960&lt;&gt;"",INDEX(ฐาน!$A$4:$F$9,MATCH(I960,ฐาน!$A$4:$A$9,0),IF(J960&gt;=INDEX(ฐาน!$A$4:$F$9,MATCH(I960,ฐาน!$A$4:$A$9,0),3),6,5)),"")</f>
        <v/>
      </c>
      <c r="O960" s="311" t="str">
        <f>IF(I960&lt;&gt;"",IF(J960&gt;=INDEX(ฐาน!$A$4:$G$9,MATCH(I960,ฐาน!$A$4:$A$9,0),4),INDEX(ฐาน!$A$4:$G$9,MATCH(I960,ฐาน!$A$4:$A$9,0),7),INDEX(ฐาน!$A$4:$G$9,MATCH(I960,ฐาน!$A$4:$A$9,0),4)),"")</f>
        <v/>
      </c>
      <c r="P960" s="312">
        <f>IF(M960&lt;&gt;ฐาน!$M$45,IF(L960&lt;&gt;"",($L960*$N960/100),0),0)</f>
        <v>0</v>
      </c>
      <c r="Q960" s="311">
        <f>IF(M960&lt;&gt;ฐาน!$M$45,IF(L960&lt;&gt;"",ROUNDUP(($L960*$N960/100),-1),0),0)</f>
        <v>0</v>
      </c>
      <c r="R960" s="311">
        <f t="shared" si="28"/>
        <v>0</v>
      </c>
      <c r="S960" s="313">
        <f t="shared" si="29"/>
        <v>0</v>
      </c>
      <c r="T960" s="314">
        <f>IF(M960&lt;&gt;ฐาน!$M$45,IF(S960&lt;&gt;"",S960+R960,0),0)</f>
        <v>0</v>
      </c>
      <c r="U960" s="311">
        <f>IF(M960&lt;&gt;ฐาน!$M$45,IF(S960=0,J960+T960,O960),J960)</f>
        <v>0</v>
      </c>
      <c r="V960" s="98"/>
    </row>
    <row r="961" spans="1:22" x14ac:dyDescent="0.35">
      <c r="A961" s="93">
        <v>953</v>
      </c>
      <c r="B961" s="97"/>
      <c r="C961" s="98"/>
      <c r="D961" s="91"/>
      <c r="E961" s="89"/>
      <c r="F961" s="88"/>
      <c r="G961" s="91"/>
      <c r="H961" s="91"/>
      <c r="I961" s="88"/>
      <c r="J961" s="92"/>
      <c r="K961" s="212"/>
      <c r="L961" s="308" t="str">
        <f>IF(K961&lt;&gt;"",INDEX(ฐาน!$J$4:$M$44,MATCH(INT(K961),ฐาน!$J$4:$J$44,0),2),"")</f>
        <v/>
      </c>
      <c r="M961" s="309" t="str">
        <f>IF(L961&lt;&gt;"",INDEX(ฐาน!$J$4:$M$45,MATCH(L961,ฐาน!$K$4:$K$45,0),4),"")</f>
        <v/>
      </c>
      <c r="N961" s="310" t="str">
        <f>IF(I961&lt;&gt;"",INDEX(ฐาน!$A$4:$F$9,MATCH(I961,ฐาน!$A$4:$A$9,0),IF(J961&gt;=INDEX(ฐาน!$A$4:$F$9,MATCH(I961,ฐาน!$A$4:$A$9,0),3),6,5)),"")</f>
        <v/>
      </c>
      <c r="O961" s="311" t="str">
        <f>IF(I961&lt;&gt;"",IF(J961&gt;=INDEX(ฐาน!$A$4:$G$9,MATCH(I961,ฐาน!$A$4:$A$9,0),4),INDEX(ฐาน!$A$4:$G$9,MATCH(I961,ฐาน!$A$4:$A$9,0),7),INDEX(ฐาน!$A$4:$G$9,MATCH(I961,ฐาน!$A$4:$A$9,0),4)),"")</f>
        <v/>
      </c>
      <c r="P961" s="312">
        <f>IF(M961&lt;&gt;ฐาน!$M$45,IF(L961&lt;&gt;"",($L961*$N961/100),0),0)</f>
        <v>0</v>
      </c>
      <c r="Q961" s="311">
        <f>IF(M961&lt;&gt;ฐาน!$M$45,IF(L961&lt;&gt;"",ROUNDUP(($L961*$N961/100),-1),0),0)</f>
        <v>0</v>
      </c>
      <c r="R961" s="311">
        <f t="shared" si="28"/>
        <v>0</v>
      </c>
      <c r="S961" s="313">
        <f t="shared" si="29"/>
        <v>0</v>
      </c>
      <c r="T961" s="314">
        <f>IF(M961&lt;&gt;ฐาน!$M$45,IF(S961&lt;&gt;"",S961+R961,0),0)</f>
        <v>0</v>
      </c>
      <c r="U961" s="311">
        <f>IF(M961&lt;&gt;ฐาน!$M$45,IF(S961=0,J961+T961,O961),J961)</f>
        <v>0</v>
      </c>
      <c r="V961" s="98"/>
    </row>
    <row r="962" spans="1:22" x14ac:dyDescent="0.35">
      <c r="A962" s="93">
        <v>954</v>
      </c>
      <c r="B962" s="84"/>
      <c r="C962" s="98"/>
      <c r="D962" s="91"/>
      <c r="E962" s="89"/>
      <c r="F962" s="88"/>
      <c r="G962" s="91"/>
      <c r="H962" s="91"/>
      <c r="I962" s="88"/>
      <c r="J962" s="92"/>
      <c r="K962" s="212"/>
      <c r="L962" s="308" t="str">
        <f>IF(K962&lt;&gt;"",INDEX(ฐาน!$J$4:$M$44,MATCH(INT(K962),ฐาน!$J$4:$J$44,0),2),"")</f>
        <v/>
      </c>
      <c r="M962" s="309" t="str">
        <f>IF(L962&lt;&gt;"",INDEX(ฐาน!$J$4:$M$45,MATCH(L962,ฐาน!$K$4:$K$45,0),4),"")</f>
        <v/>
      </c>
      <c r="N962" s="310" t="str">
        <f>IF(I962&lt;&gt;"",INDEX(ฐาน!$A$4:$F$9,MATCH(I962,ฐาน!$A$4:$A$9,0),IF(J962&gt;=INDEX(ฐาน!$A$4:$F$9,MATCH(I962,ฐาน!$A$4:$A$9,0),3),6,5)),"")</f>
        <v/>
      </c>
      <c r="O962" s="311" t="str">
        <f>IF(I962&lt;&gt;"",IF(J962&gt;=INDEX(ฐาน!$A$4:$G$9,MATCH(I962,ฐาน!$A$4:$A$9,0),4),INDEX(ฐาน!$A$4:$G$9,MATCH(I962,ฐาน!$A$4:$A$9,0),7),INDEX(ฐาน!$A$4:$G$9,MATCH(I962,ฐาน!$A$4:$A$9,0),4)),"")</f>
        <v/>
      </c>
      <c r="P962" s="312">
        <f>IF(M962&lt;&gt;ฐาน!$M$45,IF(L962&lt;&gt;"",($L962*$N962/100),0),0)</f>
        <v>0</v>
      </c>
      <c r="Q962" s="311">
        <f>IF(M962&lt;&gt;ฐาน!$M$45,IF(L962&lt;&gt;"",ROUNDUP(($L962*$N962/100),-1),0),0)</f>
        <v>0</v>
      </c>
      <c r="R962" s="311">
        <f t="shared" si="28"/>
        <v>0</v>
      </c>
      <c r="S962" s="313">
        <f t="shared" si="29"/>
        <v>0</v>
      </c>
      <c r="T962" s="314">
        <f>IF(M962&lt;&gt;ฐาน!$M$45,IF(S962&lt;&gt;"",S962+R962,0),0)</f>
        <v>0</v>
      </c>
      <c r="U962" s="311">
        <f>IF(M962&lt;&gt;ฐาน!$M$45,IF(S962=0,J962+T962,O962),J962)</f>
        <v>0</v>
      </c>
      <c r="V962" s="98"/>
    </row>
    <row r="963" spans="1:22" x14ac:dyDescent="0.35">
      <c r="A963" s="93">
        <v>955</v>
      </c>
      <c r="B963" s="84"/>
      <c r="C963" s="86"/>
      <c r="D963" s="91"/>
      <c r="E963" s="89"/>
      <c r="F963" s="88"/>
      <c r="G963" s="91"/>
      <c r="H963" s="91"/>
      <c r="I963" s="88"/>
      <c r="J963" s="92"/>
      <c r="K963" s="212"/>
      <c r="L963" s="308" t="str">
        <f>IF(K963&lt;&gt;"",INDEX(ฐาน!$J$4:$M$44,MATCH(INT(K963),ฐาน!$J$4:$J$44,0),2),"")</f>
        <v/>
      </c>
      <c r="M963" s="309" t="str">
        <f>IF(L963&lt;&gt;"",INDEX(ฐาน!$J$4:$M$45,MATCH(L963,ฐาน!$K$4:$K$45,0),4),"")</f>
        <v/>
      </c>
      <c r="N963" s="310" t="str">
        <f>IF(I963&lt;&gt;"",INDEX(ฐาน!$A$4:$F$9,MATCH(I963,ฐาน!$A$4:$A$9,0),IF(J963&gt;=INDEX(ฐาน!$A$4:$F$9,MATCH(I963,ฐาน!$A$4:$A$9,0),3),6,5)),"")</f>
        <v/>
      </c>
      <c r="O963" s="311" t="str">
        <f>IF(I963&lt;&gt;"",IF(J963&gt;=INDEX(ฐาน!$A$4:$G$9,MATCH(I963,ฐาน!$A$4:$A$9,0),4),INDEX(ฐาน!$A$4:$G$9,MATCH(I963,ฐาน!$A$4:$A$9,0),7),INDEX(ฐาน!$A$4:$G$9,MATCH(I963,ฐาน!$A$4:$A$9,0),4)),"")</f>
        <v/>
      </c>
      <c r="P963" s="312">
        <f>IF(M963&lt;&gt;ฐาน!$M$45,IF(L963&lt;&gt;"",($L963*$N963/100),0),0)</f>
        <v>0</v>
      </c>
      <c r="Q963" s="311">
        <f>IF(M963&lt;&gt;ฐาน!$M$45,IF(L963&lt;&gt;"",ROUNDUP(($L963*$N963/100),-1),0),0)</f>
        <v>0</v>
      </c>
      <c r="R963" s="311">
        <f t="shared" si="28"/>
        <v>0</v>
      </c>
      <c r="S963" s="313">
        <f t="shared" si="29"/>
        <v>0</v>
      </c>
      <c r="T963" s="314">
        <f>IF(M963&lt;&gt;ฐาน!$M$45,IF(S963&lt;&gt;"",S963+R963,0),0)</f>
        <v>0</v>
      </c>
      <c r="U963" s="311">
        <f>IF(M963&lt;&gt;ฐาน!$M$45,IF(S963=0,J963+T963,O963),J963)</f>
        <v>0</v>
      </c>
      <c r="V963" s="98"/>
    </row>
    <row r="964" spans="1:22" x14ac:dyDescent="0.35">
      <c r="A964" s="93">
        <v>956</v>
      </c>
      <c r="B964" s="97"/>
      <c r="C964" s="86"/>
      <c r="D964" s="91"/>
      <c r="E964" s="89"/>
      <c r="F964" s="88"/>
      <c r="G964" s="91"/>
      <c r="H964" s="91"/>
      <c r="I964" s="88"/>
      <c r="J964" s="92"/>
      <c r="K964" s="212"/>
      <c r="L964" s="308" t="str">
        <f>IF(K964&lt;&gt;"",INDEX(ฐาน!$J$4:$M$44,MATCH(INT(K964),ฐาน!$J$4:$J$44,0),2),"")</f>
        <v/>
      </c>
      <c r="M964" s="309" t="str">
        <f>IF(L964&lt;&gt;"",INDEX(ฐาน!$J$4:$M$45,MATCH(L964,ฐาน!$K$4:$K$45,0),4),"")</f>
        <v/>
      </c>
      <c r="N964" s="310" t="str">
        <f>IF(I964&lt;&gt;"",INDEX(ฐาน!$A$4:$F$9,MATCH(I964,ฐาน!$A$4:$A$9,0),IF(J964&gt;=INDEX(ฐาน!$A$4:$F$9,MATCH(I964,ฐาน!$A$4:$A$9,0),3),6,5)),"")</f>
        <v/>
      </c>
      <c r="O964" s="311" t="str">
        <f>IF(I964&lt;&gt;"",IF(J964&gt;=INDEX(ฐาน!$A$4:$G$9,MATCH(I964,ฐาน!$A$4:$A$9,0),4),INDEX(ฐาน!$A$4:$G$9,MATCH(I964,ฐาน!$A$4:$A$9,0),7),INDEX(ฐาน!$A$4:$G$9,MATCH(I964,ฐาน!$A$4:$A$9,0),4)),"")</f>
        <v/>
      </c>
      <c r="P964" s="312">
        <f>IF(M964&lt;&gt;ฐาน!$M$45,IF(L964&lt;&gt;"",($L964*$N964/100),0),0)</f>
        <v>0</v>
      </c>
      <c r="Q964" s="311">
        <f>IF(M964&lt;&gt;ฐาน!$M$45,IF(L964&lt;&gt;"",ROUNDUP(($L964*$N964/100),-1),0),0)</f>
        <v>0</v>
      </c>
      <c r="R964" s="311">
        <f t="shared" si="28"/>
        <v>0</v>
      </c>
      <c r="S964" s="313">
        <f t="shared" si="29"/>
        <v>0</v>
      </c>
      <c r="T964" s="314">
        <f>IF(M964&lt;&gt;ฐาน!$M$45,IF(S964&lt;&gt;"",S964+R964,0),0)</f>
        <v>0</v>
      </c>
      <c r="U964" s="311">
        <f>IF(M964&lt;&gt;ฐาน!$M$45,IF(S964=0,J964+T964,O964),J964)</f>
        <v>0</v>
      </c>
      <c r="V964" s="98"/>
    </row>
    <row r="965" spans="1:22" x14ac:dyDescent="0.35">
      <c r="A965" s="93">
        <v>957</v>
      </c>
      <c r="B965" s="97"/>
      <c r="C965" s="98"/>
      <c r="D965" s="91"/>
      <c r="E965" s="89"/>
      <c r="F965" s="88"/>
      <c r="G965" s="91"/>
      <c r="H965" s="91"/>
      <c r="I965" s="88"/>
      <c r="J965" s="92"/>
      <c r="K965" s="212"/>
      <c r="L965" s="308" t="str">
        <f>IF(K965&lt;&gt;"",INDEX(ฐาน!$J$4:$M$44,MATCH(INT(K965),ฐาน!$J$4:$J$44,0),2),"")</f>
        <v/>
      </c>
      <c r="M965" s="309" t="str">
        <f>IF(L965&lt;&gt;"",INDEX(ฐาน!$J$4:$M$45,MATCH(L965,ฐาน!$K$4:$K$45,0),4),"")</f>
        <v/>
      </c>
      <c r="N965" s="310" t="str">
        <f>IF(I965&lt;&gt;"",INDEX(ฐาน!$A$4:$F$9,MATCH(I965,ฐาน!$A$4:$A$9,0),IF(J965&gt;=INDEX(ฐาน!$A$4:$F$9,MATCH(I965,ฐาน!$A$4:$A$9,0),3),6,5)),"")</f>
        <v/>
      </c>
      <c r="O965" s="311" t="str">
        <f>IF(I965&lt;&gt;"",IF(J965&gt;=INDEX(ฐาน!$A$4:$G$9,MATCH(I965,ฐาน!$A$4:$A$9,0),4),INDEX(ฐาน!$A$4:$G$9,MATCH(I965,ฐาน!$A$4:$A$9,0),7),INDEX(ฐาน!$A$4:$G$9,MATCH(I965,ฐาน!$A$4:$A$9,0),4)),"")</f>
        <v/>
      </c>
      <c r="P965" s="312">
        <f>IF(M965&lt;&gt;ฐาน!$M$45,IF(L965&lt;&gt;"",($L965*$N965/100),0),0)</f>
        <v>0</v>
      </c>
      <c r="Q965" s="311">
        <f>IF(M965&lt;&gt;ฐาน!$M$45,IF(L965&lt;&gt;"",ROUNDUP(($L965*$N965/100),-1),0),0)</f>
        <v>0</v>
      </c>
      <c r="R965" s="311">
        <f t="shared" si="28"/>
        <v>0</v>
      </c>
      <c r="S965" s="313">
        <f t="shared" si="29"/>
        <v>0</v>
      </c>
      <c r="T965" s="314">
        <f>IF(M965&lt;&gt;ฐาน!$M$45,IF(S965&lt;&gt;"",S965+R965,0),0)</f>
        <v>0</v>
      </c>
      <c r="U965" s="311">
        <f>IF(M965&lt;&gt;ฐาน!$M$45,IF(S965=0,J965+T965,O965),J965)</f>
        <v>0</v>
      </c>
      <c r="V965" s="98"/>
    </row>
    <row r="966" spans="1:22" x14ac:dyDescent="0.35">
      <c r="A966" s="93">
        <v>958</v>
      </c>
      <c r="B966" s="97"/>
      <c r="C966" s="98"/>
      <c r="D966" s="91"/>
      <c r="E966" s="89"/>
      <c r="F966" s="88"/>
      <c r="G966" s="91"/>
      <c r="H966" s="91"/>
      <c r="I966" s="88"/>
      <c r="J966" s="92"/>
      <c r="K966" s="212"/>
      <c r="L966" s="308" t="str">
        <f>IF(K966&lt;&gt;"",INDEX(ฐาน!$J$4:$M$44,MATCH(INT(K966),ฐาน!$J$4:$J$44,0),2),"")</f>
        <v/>
      </c>
      <c r="M966" s="309" t="str">
        <f>IF(L966&lt;&gt;"",INDEX(ฐาน!$J$4:$M$45,MATCH(L966,ฐาน!$K$4:$K$45,0),4),"")</f>
        <v/>
      </c>
      <c r="N966" s="310" t="str">
        <f>IF(I966&lt;&gt;"",INDEX(ฐาน!$A$4:$F$9,MATCH(I966,ฐาน!$A$4:$A$9,0),IF(J966&gt;=INDEX(ฐาน!$A$4:$F$9,MATCH(I966,ฐาน!$A$4:$A$9,0),3),6,5)),"")</f>
        <v/>
      </c>
      <c r="O966" s="311" t="str">
        <f>IF(I966&lt;&gt;"",IF(J966&gt;=INDEX(ฐาน!$A$4:$G$9,MATCH(I966,ฐาน!$A$4:$A$9,0),4),INDEX(ฐาน!$A$4:$G$9,MATCH(I966,ฐาน!$A$4:$A$9,0),7),INDEX(ฐาน!$A$4:$G$9,MATCH(I966,ฐาน!$A$4:$A$9,0),4)),"")</f>
        <v/>
      </c>
      <c r="P966" s="312">
        <f>IF(M966&lt;&gt;ฐาน!$M$45,IF(L966&lt;&gt;"",($L966*$N966/100),0),0)</f>
        <v>0</v>
      </c>
      <c r="Q966" s="311">
        <f>IF(M966&lt;&gt;ฐาน!$M$45,IF(L966&lt;&gt;"",ROUNDUP(($L966*$N966/100),-1),0),0)</f>
        <v>0</v>
      </c>
      <c r="R966" s="311">
        <f t="shared" si="28"/>
        <v>0</v>
      </c>
      <c r="S966" s="313">
        <f t="shared" si="29"/>
        <v>0</v>
      </c>
      <c r="T966" s="314">
        <f>IF(M966&lt;&gt;ฐาน!$M$45,IF(S966&lt;&gt;"",S966+R966,0),0)</f>
        <v>0</v>
      </c>
      <c r="U966" s="311">
        <f>IF(M966&lt;&gt;ฐาน!$M$45,IF(S966=0,J966+T966,O966),J966)</f>
        <v>0</v>
      </c>
      <c r="V966" s="98"/>
    </row>
    <row r="967" spans="1:22" x14ac:dyDescent="0.35">
      <c r="A967" s="93">
        <v>959</v>
      </c>
      <c r="B967" s="97"/>
      <c r="C967" s="85"/>
      <c r="D967" s="91"/>
      <c r="E967" s="89"/>
      <c r="F967" s="88"/>
      <c r="G967" s="91"/>
      <c r="H967" s="91"/>
      <c r="I967" s="88"/>
      <c r="J967" s="92"/>
      <c r="K967" s="212"/>
      <c r="L967" s="308" t="str">
        <f>IF(K967&lt;&gt;"",INDEX(ฐาน!$J$4:$M$44,MATCH(INT(K967),ฐาน!$J$4:$J$44,0),2),"")</f>
        <v/>
      </c>
      <c r="M967" s="309" t="str">
        <f>IF(L967&lt;&gt;"",INDEX(ฐาน!$J$4:$M$45,MATCH(L967,ฐาน!$K$4:$K$45,0),4),"")</f>
        <v/>
      </c>
      <c r="N967" s="310" t="str">
        <f>IF(I967&lt;&gt;"",INDEX(ฐาน!$A$4:$F$9,MATCH(I967,ฐาน!$A$4:$A$9,0),IF(J967&gt;=INDEX(ฐาน!$A$4:$F$9,MATCH(I967,ฐาน!$A$4:$A$9,0),3),6,5)),"")</f>
        <v/>
      </c>
      <c r="O967" s="311" t="str">
        <f>IF(I967&lt;&gt;"",IF(J967&gt;=INDEX(ฐาน!$A$4:$G$9,MATCH(I967,ฐาน!$A$4:$A$9,0),4),INDEX(ฐาน!$A$4:$G$9,MATCH(I967,ฐาน!$A$4:$A$9,0),7),INDEX(ฐาน!$A$4:$G$9,MATCH(I967,ฐาน!$A$4:$A$9,0),4)),"")</f>
        <v/>
      </c>
      <c r="P967" s="312">
        <f>IF(M967&lt;&gt;ฐาน!$M$45,IF(L967&lt;&gt;"",($L967*$N967/100),0),0)</f>
        <v>0</v>
      </c>
      <c r="Q967" s="311">
        <f>IF(M967&lt;&gt;ฐาน!$M$45,IF(L967&lt;&gt;"",ROUNDUP(($L967*$N967/100),-1),0),0)</f>
        <v>0</v>
      </c>
      <c r="R967" s="311">
        <f t="shared" si="28"/>
        <v>0</v>
      </c>
      <c r="S967" s="313">
        <f t="shared" si="29"/>
        <v>0</v>
      </c>
      <c r="T967" s="314">
        <f>IF(M967&lt;&gt;ฐาน!$M$45,IF(S967&lt;&gt;"",S967+R967,0),0)</f>
        <v>0</v>
      </c>
      <c r="U967" s="311">
        <f>IF(M967&lt;&gt;ฐาน!$M$45,IF(S967=0,J967+T967,O967),J967)</f>
        <v>0</v>
      </c>
      <c r="V967" s="98"/>
    </row>
    <row r="968" spans="1:22" x14ac:dyDescent="0.35">
      <c r="A968" s="93">
        <v>960</v>
      </c>
      <c r="B968" s="97"/>
      <c r="C968" s="98"/>
      <c r="D968" s="91"/>
      <c r="E968" s="89"/>
      <c r="F968" s="88"/>
      <c r="G968" s="91"/>
      <c r="H968" s="91"/>
      <c r="I968" s="88"/>
      <c r="J968" s="92"/>
      <c r="K968" s="212"/>
      <c r="L968" s="308" t="str">
        <f>IF(K968&lt;&gt;"",INDEX(ฐาน!$J$4:$M$44,MATCH(INT(K968),ฐาน!$J$4:$J$44,0),2),"")</f>
        <v/>
      </c>
      <c r="M968" s="309" t="str">
        <f>IF(L968&lt;&gt;"",INDEX(ฐาน!$J$4:$M$45,MATCH(L968,ฐาน!$K$4:$K$45,0),4),"")</f>
        <v/>
      </c>
      <c r="N968" s="310" t="str">
        <f>IF(I968&lt;&gt;"",INDEX(ฐาน!$A$4:$F$9,MATCH(I968,ฐาน!$A$4:$A$9,0),IF(J968&gt;=INDEX(ฐาน!$A$4:$F$9,MATCH(I968,ฐาน!$A$4:$A$9,0),3),6,5)),"")</f>
        <v/>
      </c>
      <c r="O968" s="311" t="str">
        <f>IF(I968&lt;&gt;"",IF(J968&gt;=INDEX(ฐาน!$A$4:$G$9,MATCH(I968,ฐาน!$A$4:$A$9,0),4),INDEX(ฐาน!$A$4:$G$9,MATCH(I968,ฐาน!$A$4:$A$9,0),7),INDEX(ฐาน!$A$4:$G$9,MATCH(I968,ฐาน!$A$4:$A$9,0),4)),"")</f>
        <v/>
      </c>
      <c r="P968" s="312">
        <f>IF(M968&lt;&gt;ฐาน!$M$45,IF(L968&lt;&gt;"",($L968*$N968/100),0),0)</f>
        <v>0</v>
      </c>
      <c r="Q968" s="311">
        <f>IF(M968&lt;&gt;ฐาน!$M$45,IF(L968&lt;&gt;"",ROUNDUP(($L968*$N968/100),-1),0),0)</f>
        <v>0</v>
      </c>
      <c r="R968" s="311">
        <f t="shared" si="28"/>
        <v>0</v>
      </c>
      <c r="S968" s="313">
        <f t="shared" si="29"/>
        <v>0</v>
      </c>
      <c r="T968" s="314">
        <f>IF(M968&lt;&gt;ฐาน!$M$45,IF(S968&lt;&gt;"",S968+R968,0),0)</f>
        <v>0</v>
      </c>
      <c r="U968" s="311">
        <f>IF(M968&lt;&gt;ฐาน!$M$45,IF(S968=0,J968+T968,O968),J968)</f>
        <v>0</v>
      </c>
      <c r="V968" s="98"/>
    </row>
    <row r="969" spans="1:22" x14ac:dyDescent="0.35">
      <c r="A969" s="93">
        <v>961</v>
      </c>
      <c r="B969" s="84"/>
      <c r="C969" s="98"/>
      <c r="D969" s="91"/>
      <c r="E969" s="89"/>
      <c r="F969" s="88"/>
      <c r="G969" s="91"/>
      <c r="H969" s="91"/>
      <c r="I969" s="88"/>
      <c r="J969" s="92"/>
      <c r="K969" s="212"/>
      <c r="L969" s="308" t="str">
        <f>IF(K969&lt;&gt;"",INDEX(ฐาน!$J$4:$M$44,MATCH(INT(K969),ฐาน!$J$4:$J$44,0),2),"")</f>
        <v/>
      </c>
      <c r="M969" s="309" t="str">
        <f>IF(L969&lt;&gt;"",INDEX(ฐาน!$J$4:$M$45,MATCH(L969,ฐาน!$K$4:$K$45,0),4),"")</f>
        <v/>
      </c>
      <c r="N969" s="310" t="str">
        <f>IF(I969&lt;&gt;"",INDEX(ฐาน!$A$4:$F$9,MATCH(I969,ฐาน!$A$4:$A$9,0),IF(J969&gt;=INDEX(ฐาน!$A$4:$F$9,MATCH(I969,ฐาน!$A$4:$A$9,0),3),6,5)),"")</f>
        <v/>
      </c>
      <c r="O969" s="311" t="str">
        <f>IF(I969&lt;&gt;"",IF(J969&gt;=INDEX(ฐาน!$A$4:$G$9,MATCH(I969,ฐาน!$A$4:$A$9,0),4),INDEX(ฐาน!$A$4:$G$9,MATCH(I969,ฐาน!$A$4:$A$9,0),7),INDEX(ฐาน!$A$4:$G$9,MATCH(I969,ฐาน!$A$4:$A$9,0),4)),"")</f>
        <v/>
      </c>
      <c r="P969" s="312">
        <f>IF(M969&lt;&gt;ฐาน!$M$45,IF(L969&lt;&gt;"",($L969*$N969/100),0),0)</f>
        <v>0</v>
      </c>
      <c r="Q969" s="311">
        <f>IF(M969&lt;&gt;ฐาน!$M$45,IF(L969&lt;&gt;"",ROUNDUP(($L969*$N969/100),-1),0),0)</f>
        <v>0</v>
      </c>
      <c r="R969" s="311">
        <f t="shared" si="28"/>
        <v>0</v>
      </c>
      <c r="S969" s="313">
        <f t="shared" si="29"/>
        <v>0</v>
      </c>
      <c r="T969" s="314">
        <f>IF(M969&lt;&gt;ฐาน!$M$45,IF(S969&lt;&gt;"",S969+R969,0),0)</f>
        <v>0</v>
      </c>
      <c r="U969" s="311">
        <f>IF(M969&lt;&gt;ฐาน!$M$45,IF(S969=0,J969+T969,O969),J969)</f>
        <v>0</v>
      </c>
      <c r="V969" s="98"/>
    </row>
    <row r="970" spans="1:22" x14ac:dyDescent="0.35">
      <c r="A970" s="93">
        <v>962</v>
      </c>
      <c r="B970" s="84"/>
      <c r="C970" s="86"/>
      <c r="D970" s="91"/>
      <c r="E970" s="89"/>
      <c r="F970" s="88"/>
      <c r="G970" s="91"/>
      <c r="H970" s="91"/>
      <c r="I970" s="88"/>
      <c r="J970" s="92"/>
      <c r="K970" s="212"/>
      <c r="L970" s="308" t="str">
        <f>IF(K970&lt;&gt;"",INDEX(ฐาน!$J$4:$M$44,MATCH(INT(K970),ฐาน!$J$4:$J$44,0),2),"")</f>
        <v/>
      </c>
      <c r="M970" s="309" t="str">
        <f>IF(L970&lt;&gt;"",INDEX(ฐาน!$J$4:$M$45,MATCH(L970,ฐาน!$K$4:$K$45,0),4),"")</f>
        <v/>
      </c>
      <c r="N970" s="310" t="str">
        <f>IF(I970&lt;&gt;"",INDEX(ฐาน!$A$4:$F$9,MATCH(I970,ฐาน!$A$4:$A$9,0),IF(J970&gt;=INDEX(ฐาน!$A$4:$F$9,MATCH(I970,ฐาน!$A$4:$A$9,0),3),6,5)),"")</f>
        <v/>
      </c>
      <c r="O970" s="311" t="str">
        <f>IF(I970&lt;&gt;"",IF(J970&gt;=INDEX(ฐาน!$A$4:$G$9,MATCH(I970,ฐาน!$A$4:$A$9,0),4),INDEX(ฐาน!$A$4:$G$9,MATCH(I970,ฐาน!$A$4:$A$9,0),7),INDEX(ฐาน!$A$4:$G$9,MATCH(I970,ฐาน!$A$4:$A$9,0),4)),"")</f>
        <v/>
      </c>
      <c r="P970" s="312">
        <f>IF(M970&lt;&gt;ฐาน!$M$45,IF(L970&lt;&gt;"",($L970*$N970/100),0),0)</f>
        <v>0</v>
      </c>
      <c r="Q970" s="311">
        <f>IF(M970&lt;&gt;ฐาน!$M$45,IF(L970&lt;&gt;"",ROUNDUP(($L970*$N970/100),-1),0),0)</f>
        <v>0</v>
      </c>
      <c r="R970" s="311">
        <f t="shared" ref="R970:R1033" si="30">IF(Q970&lt;&gt;"",IF($J970+$P970&lt;=$O970,$Q970,$O970-$J970),"")</f>
        <v>0</v>
      </c>
      <c r="S970" s="313">
        <f t="shared" ref="S970:S1033" si="31">IF(Q970&lt;&gt;R970,P970-R970,0)</f>
        <v>0</v>
      </c>
      <c r="T970" s="314">
        <f>IF(M970&lt;&gt;ฐาน!$M$45,IF(S970&lt;&gt;"",S970+R970,0),0)</f>
        <v>0</v>
      </c>
      <c r="U970" s="311">
        <f>IF(M970&lt;&gt;ฐาน!$M$45,IF(S970=0,J970+T970,O970),J970)</f>
        <v>0</v>
      </c>
      <c r="V970" s="98"/>
    </row>
    <row r="971" spans="1:22" x14ac:dyDescent="0.35">
      <c r="A971" s="93">
        <v>963</v>
      </c>
      <c r="B971" s="97"/>
      <c r="C971" s="86"/>
      <c r="D971" s="91"/>
      <c r="E971" s="89"/>
      <c r="F971" s="88"/>
      <c r="G971" s="91"/>
      <c r="H971" s="91"/>
      <c r="I971" s="88"/>
      <c r="J971" s="92"/>
      <c r="K971" s="212"/>
      <c r="L971" s="308" t="str">
        <f>IF(K971&lt;&gt;"",INDEX(ฐาน!$J$4:$M$44,MATCH(INT(K971),ฐาน!$J$4:$J$44,0),2),"")</f>
        <v/>
      </c>
      <c r="M971" s="309" t="str">
        <f>IF(L971&lt;&gt;"",INDEX(ฐาน!$J$4:$M$45,MATCH(L971,ฐาน!$K$4:$K$45,0),4),"")</f>
        <v/>
      </c>
      <c r="N971" s="310" t="str">
        <f>IF(I971&lt;&gt;"",INDEX(ฐาน!$A$4:$F$9,MATCH(I971,ฐาน!$A$4:$A$9,0),IF(J971&gt;=INDEX(ฐาน!$A$4:$F$9,MATCH(I971,ฐาน!$A$4:$A$9,0),3),6,5)),"")</f>
        <v/>
      </c>
      <c r="O971" s="311" t="str">
        <f>IF(I971&lt;&gt;"",IF(J971&gt;=INDEX(ฐาน!$A$4:$G$9,MATCH(I971,ฐาน!$A$4:$A$9,0),4),INDEX(ฐาน!$A$4:$G$9,MATCH(I971,ฐาน!$A$4:$A$9,0),7),INDEX(ฐาน!$A$4:$G$9,MATCH(I971,ฐาน!$A$4:$A$9,0),4)),"")</f>
        <v/>
      </c>
      <c r="P971" s="312">
        <f>IF(M971&lt;&gt;ฐาน!$M$45,IF(L971&lt;&gt;"",($L971*$N971/100),0),0)</f>
        <v>0</v>
      </c>
      <c r="Q971" s="311">
        <f>IF(M971&lt;&gt;ฐาน!$M$45,IF(L971&lt;&gt;"",ROUNDUP(($L971*$N971/100),-1),0),0)</f>
        <v>0</v>
      </c>
      <c r="R971" s="311">
        <f t="shared" si="30"/>
        <v>0</v>
      </c>
      <c r="S971" s="313">
        <f t="shared" si="31"/>
        <v>0</v>
      </c>
      <c r="T971" s="314">
        <f>IF(M971&lt;&gt;ฐาน!$M$45,IF(S971&lt;&gt;"",S971+R971,0),0)</f>
        <v>0</v>
      </c>
      <c r="U971" s="311">
        <f>IF(M971&lt;&gt;ฐาน!$M$45,IF(S971=0,J971+T971,O971),J971)</f>
        <v>0</v>
      </c>
      <c r="V971" s="98"/>
    </row>
    <row r="972" spans="1:22" x14ac:dyDescent="0.35">
      <c r="A972" s="93">
        <v>964</v>
      </c>
      <c r="B972" s="97"/>
      <c r="C972" s="85"/>
      <c r="D972" s="91"/>
      <c r="E972" s="89"/>
      <c r="F972" s="88"/>
      <c r="G972" s="95"/>
      <c r="H972" s="91"/>
      <c r="I972" s="88"/>
      <c r="J972" s="92"/>
      <c r="K972" s="212"/>
      <c r="L972" s="308" t="str">
        <f>IF(K972&lt;&gt;"",INDEX(ฐาน!$J$4:$M$44,MATCH(INT(K972),ฐาน!$J$4:$J$44,0),2),"")</f>
        <v/>
      </c>
      <c r="M972" s="309" t="str">
        <f>IF(L972&lt;&gt;"",INDEX(ฐาน!$J$4:$M$45,MATCH(L972,ฐาน!$K$4:$K$45,0),4),"")</f>
        <v/>
      </c>
      <c r="N972" s="310" t="str">
        <f>IF(I972&lt;&gt;"",INDEX(ฐาน!$A$4:$F$9,MATCH(I972,ฐาน!$A$4:$A$9,0),IF(J972&gt;=INDEX(ฐาน!$A$4:$F$9,MATCH(I972,ฐาน!$A$4:$A$9,0),3),6,5)),"")</f>
        <v/>
      </c>
      <c r="O972" s="311" t="str">
        <f>IF(I972&lt;&gt;"",IF(J972&gt;=INDEX(ฐาน!$A$4:$G$9,MATCH(I972,ฐาน!$A$4:$A$9,0),4),INDEX(ฐาน!$A$4:$G$9,MATCH(I972,ฐาน!$A$4:$A$9,0),7),INDEX(ฐาน!$A$4:$G$9,MATCH(I972,ฐาน!$A$4:$A$9,0),4)),"")</f>
        <v/>
      </c>
      <c r="P972" s="312">
        <f>IF(M972&lt;&gt;ฐาน!$M$45,IF(L972&lt;&gt;"",($L972*$N972/100),0),0)</f>
        <v>0</v>
      </c>
      <c r="Q972" s="311">
        <f>IF(M972&lt;&gt;ฐาน!$M$45,IF(L972&lt;&gt;"",ROUNDUP(($L972*$N972/100),-1),0),0)</f>
        <v>0</v>
      </c>
      <c r="R972" s="311">
        <f t="shared" si="30"/>
        <v>0</v>
      </c>
      <c r="S972" s="313">
        <f t="shared" si="31"/>
        <v>0</v>
      </c>
      <c r="T972" s="314">
        <f>IF(M972&lt;&gt;ฐาน!$M$45,IF(S972&lt;&gt;"",S972+R972,0),0)</f>
        <v>0</v>
      </c>
      <c r="U972" s="311">
        <f>IF(M972&lt;&gt;ฐาน!$M$45,IF(S972=0,J972+T972,O972),J972)</f>
        <v>0</v>
      </c>
      <c r="V972" s="98"/>
    </row>
    <row r="973" spans="1:22" x14ac:dyDescent="0.35">
      <c r="A973" s="93">
        <v>965</v>
      </c>
      <c r="B973" s="84"/>
      <c r="C973" s="98"/>
      <c r="D973" s="91"/>
      <c r="E973" s="89"/>
      <c r="F973" s="88"/>
      <c r="G973" s="91"/>
      <c r="H973" s="91"/>
      <c r="I973" s="88"/>
      <c r="J973" s="92"/>
      <c r="K973" s="212"/>
      <c r="L973" s="308" t="str">
        <f>IF(K973&lt;&gt;"",INDEX(ฐาน!$J$4:$M$44,MATCH(INT(K973),ฐาน!$J$4:$J$44,0),2),"")</f>
        <v/>
      </c>
      <c r="M973" s="309" t="str">
        <f>IF(L973&lt;&gt;"",INDEX(ฐาน!$J$4:$M$45,MATCH(L973,ฐาน!$K$4:$K$45,0),4),"")</f>
        <v/>
      </c>
      <c r="N973" s="310" t="str">
        <f>IF(I973&lt;&gt;"",INDEX(ฐาน!$A$4:$F$9,MATCH(I973,ฐาน!$A$4:$A$9,0),IF(J973&gt;=INDEX(ฐาน!$A$4:$F$9,MATCH(I973,ฐาน!$A$4:$A$9,0),3),6,5)),"")</f>
        <v/>
      </c>
      <c r="O973" s="311" t="str">
        <f>IF(I973&lt;&gt;"",IF(J973&gt;=INDEX(ฐาน!$A$4:$G$9,MATCH(I973,ฐาน!$A$4:$A$9,0),4),INDEX(ฐาน!$A$4:$G$9,MATCH(I973,ฐาน!$A$4:$A$9,0),7),INDEX(ฐาน!$A$4:$G$9,MATCH(I973,ฐาน!$A$4:$A$9,0),4)),"")</f>
        <v/>
      </c>
      <c r="P973" s="312">
        <f>IF(M973&lt;&gt;ฐาน!$M$45,IF(L973&lt;&gt;"",($L973*$N973/100),0),0)</f>
        <v>0</v>
      </c>
      <c r="Q973" s="311">
        <f>IF(M973&lt;&gt;ฐาน!$M$45,IF(L973&lt;&gt;"",ROUNDUP(($L973*$N973/100),-1),0),0)</f>
        <v>0</v>
      </c>
      <c r="R973" s="311">
        <f t="shared" si="30"/>
        <v>0</v>
      </c>
      <c r="S973" s="313">
        <f t="shared" si="31"/>
        <v>0</v>
      </c>
      <c r="T973" s="314">
        <f>IF(M973&lt;&gt;ฐาน!$M$45,IF(S973&lt;&gt;"",S973+R973,0),0)</f>
        <v>0</v>
      </c>
      <c r="U973" s="311">
        <f>IF(M973&lt;&gt;ฐาน!$M$45,IF(S973=0,J973+T973,O973),J973)</f>
        <v>0</v>
      </c>
      <c r="V973" s="98"/>
    </row>
    <row r="974" spans="1:22" x14ac:dyDescent="0.35">
      <c r="A974" s="93">
        <v>966</v>
      </c>
      <c r="B974" s="97"/>
      <c r="C974" s="86"/>
      <c r="D974" s="91"/>
      <c r="E974" s="89"/>
      <c r="F974" s="88"/>
      <c r="G974" s="91"/>
      <c r="H974" s="91"/>
      <c r="I974" s="88"/>
      <c r="J974" s="92"/>
      <c r="K974" s="212"/>
      <c r="L974" s="308" t="str">
        <f>IF(K974&lt;&gt;"",INDEX(ฐาน!$J$4:$M$44,MATCH(INT(K974),ฐาน!$J$4:$J$44,0),2),"")</f>
        <v/>
      </c>
      <c r="M974" s="309" t="str">
        <f>IF(L974&lt;&gt;"",INDEX(ฐาน!$J$4:$M$45,MATCH(L974,ฐาน!$K$4:$K$45,0),4),"")</f>
        <v/>
      </c>
      <c r="N974" s="310" t="str">
        <f>IF(I974&lt;&gt;"",INDEX(ฐาน!$A$4:$F$9,MATCH(I974,ฐาน!$A$4:$A$9,0),IF(J974&gt;=INDEX(ฐาน!$A$4:$F$9,MATCH(I974,ฐาน!$A$4:$A$9,0),3),6,5)),"")</f>
        <v/>
      </c>
      <c r="O974" s="311" t="str">
        <f>IF(I974&lt;&gt;"",IF(J974&gt;=INDEX(ฐาน!$A$4:$G$9,MATCH(I974,ฐาน!$A$4:$A$9,0),4),INDEX(ฐาน!$A$4:$G$9,MATCH(I974,ฐาน!$A$4:$A$9,0),7),INDEX(ฐาน!$A$4:$G$9,MATCH(I974,ฐาน!$A$4:$A$9,0),4)),"")</f>
        <v/>
      </c>
      <c r="P974" s="312">
        <f>IF(M974&lt;&gt;ฐาน!$M$45,IF(L974&lt;&gt;"",($L974*$N974/100),0),0)</f>
        <v>0</v>
      </c>
      <c r="Q974" s="311">
        <f>IF(M974&lt;&gt;ฐาน!$M$45,IF(L974&lt;&gt;"",ROUNDUP(($L974*$N974/100),-1),0),0)</f>
        <v>0</v>
      </c>
      <c r="R974" s="311">
        <f t="shared" si="30"/>
        <v>0</v>
      </c>
      <c r="S974" s="313">
        <f t="shared" si="31"/>
        <v>0</v>
      </c>
      <c r="T974" s="314">
        <f>IF(M974&lt;&gt;ฐาน!$M$45,IF(S974&lt;&gt;"",S974+R974,0),0)</f>
        <v>0</v>
      </c>
      <c r="U974" s="311">
        <f>IF(M974&lt;&gt;ฐาน!$M$45,IF(S974=0,J974+T974,O974),J974)</f>
        <v>0</v>
      </c>
      <c r="V974" s="98"/>
    </row>
    <row r="975" spans="1:22" x14ac:dyDescent="0.35">
      <c r="A975" s="93">
        <v>967</v>
      </c>
      <c r="B975" s="97"/>
      <c r="C975" s="98"/>
      <c r="D975" s="91"/>
      <c r="E975" s="89"/>
      <c r="F975" s="88"/>
      <c r="G975" s="91"/>
      <c r="H975" s="91"/>
      <c r="I975" s="88"/>
      <c r="J975" s="92"/>
      <c r="K975" s="212"/>
      <c r="L975" s="308" t="str">
        <f>IF(K975&lt;&gt;"",INDEX(ฐาน!$J$4:$M$44,MATCH(INT(K975),ฐาน!$J$4:$J$44,0),2),"")</f>
        <v/>
      </c>
      <c r="M975" s="309" t="str">
        <f>IF(L975&lt;&gt;"",INDEX(ฐาน!$J$4:$M$45,MATCH(L975,ฐาน!$K$4:$K$45,0),4),"")</f>
        <v/>
      </c>
      <c r="N975" s="310" t="str">
        <f>IF(I975&lt;&gt;"",INDEX(ฐาน!$A$4:$F$9,MATCH(I975,ฐาน!$A$4:$A$9,0),IF(J975&gt;=INDEX(ฐาน!$A$4:$F$9,MATCH(I975,ฐาน!$A$4:$A$9,0),3),6,5)),"")</f>
        <v/>
      </c>
      <c r="O975" s="311" t="str">
        <f>IF(I975&lt;&gt;"",IF(J975&gt;=INDEX(ฐาน!$A$4:$G$9,MATCH(I975,ฐาน!$A$4:$A$9,0),4),INDEX(ฐาน!$A$4:$G$9,MATCH(I975,ฐาน!$A$4:$A$9,0),7),INDEX(ฐาน!$A$4:$G$9,MATCH(I975,ฐาน!$A$4:$A$9,0),4)),"")</f>
        <v/>
      </c>
      <c r="P975" s="312">
        <f>IF(M975&lt;&gt;ฐาน!$M$45,IF(L975&lt;&gt;"",($L975*$N975/100),0),0)</f>
        <v>0</v>
      </c>
      <c r="Q975" s="311">
        <f>IF(M975&lt;&gt;ฐาน!$M$45,IF(L975&lt;&gt;"",ROUNDUP(($L975*$N975/100),-1),0),0)</f>
        <v>0</v>
      </c>
      <c r="R975" s="311">
        <f t="shared" si="30"/>
        <v>0</v>
      </c>
      <c r="S975" s="313">
        <f t="shared" si="31"/>
        <v>0</v>
      </c>
      <c r="T975" s="314">
        <f>IF(M975&lt;&gt;ฐาน!$M$45,IF(S975&lt;&gt;"",S975+R975,0),0)</f>
        <v>0</v>
      </c>
      <c r="U975" s="311">
        <f>IF(M975&lt;&gt;ฐาน!$M$45,IF(S975=0,J975+T975,O975),J975)</f>
        <v>0</v>
      </c>
      <c r="V975" s="98"/>
    </row>
    <row r="976" spans="1:22" x14ac:dyDescent="0.35">
      <c r="A976" s="93">
        <v>968</v>
      </c>
      <c r="B976" s="97"/>
      <c r="C976" s="98"/>
      <c r="D976" s="91"/>
      <c r="E976" s="89"/>
      <c r="F976" s="88"/>
      <c r="G976" s="95"/>
      <c r="H976" s="91"/>
      <c r="I976" s="88"/>
      <c r="J976" s="92"/>
      <c r="K976" s="212"/>
      <c r="L976" s="308" t="str">
        <f>IF(K976&lt;&gt;"",INDEX(ฐาน!$J$4:$M$44,MATCH(INT(K976),ฐาน!$J$4:$J$44,0),2),"")</f>
        <v/>
      </c>
      <c r="M976" s="309" t="str">
        <f>IF(L976&lt;&gt;"",INDEX(ฐาน!$J$4:$M$45,MATCH(L976,ฐาน!$K$4:$K$45,0),4),"")</f>
        <v/>
      </c>
      <c r="N976" s="310" t="str">
        <f>IF(I976&lt;&gt;"",INDEX(ฐาน!$A$4:$F$9,MATCH(I976,ฐาน!$A$4:$A$9,0),IF(J976&gt;=INDEX(ฐาน!$A$4:$F$9,MATCH(I976,ฐาน!$A$4:$A$9,0),3),6,5)),"")</f>
        <v/>
      </c>
      <c r="O976" s="311" t="str">
        <f>IF(I976&lt;&gt;"",IF(J976&gt;=INDEX(ฐาน!$A$4:$G$9,MATCH(I976,ฐาน!$A$4:$A$9,0),4),INDEX(ฐาน!$A$4:$G$9,MATCH(I976,ฐาน!$A$4:$A$9,0),7),INDEX(ฐาน!$A$4:$G$9,MATCH(I976,ฐาน!$A$4:$A$9,0),4)),"")</f>
        <v/>
      </c>
      <c r="P976" s="312">
        <f>IF(M976&lt;&gt;ฐาน!$M$45,IF(L976&lt;&gt;"",($L976*$N976/100),0),0)</f>
        <v>0</v>
      </c>
      <c r="Q976" s="311">
        <f>IF(M976&lt;&gt;ฐาน!$M$45,IF(L976&lt;&gt;"",ROUNDUP(($L976*$N976/100),-1),0),0)</f>
        <v>0</v>
      </c>
      <c r="R976" s="311">
        <f t="shared" si="30"/>
        <v>0</v>
      </c>
      <c r="S976" s="313">
        <f t="shared" si="31"/>
        <v>0</v>
      </c>
      <c r="T976" s="314">
        <f>IF(M976&lt;&gt;ฐาน!$M$45,IF(S976&lt;&gt;"",S976+R976,0),0)</f>
        <v>0</v>
      </c>
      <c r="U976" s="311">
        <f>IF(M976&lt;&gt;ฐาน!$M$45,IF(S976=0,J976+T976,O976),J976)</f>
        <v>0</v>
      </c>
      <c r="V976" s="98"/>
    </row>
    <row r="977" spans="1:22" x14ac:dyDescent="0.35">
      <c r="A977" s="93">
        <v>969</v>
      </c>
      <c r="B977" s="97"/>
      <c r="C977" s="98"/>
      <c r="D977" s="91"/>
      <c r="E977" s="89"/>
      <c r="F977" s="88"/>
      <c r="G977" s="91"/>
      <c r="H977" s="91"/>
      <c r="I977" s="88"/>
      <c r="J977" s="92"/>
      <c r="K977" s="212"/>
      <c r="L977" s="308" t="str">
        <f>IF(K977&lt;&gt;"",INDEX(ฐาน!$J$4:$M$44,MATCH(INT(K977),ฐาน!$J$4:$J$44,0),2),"")</f>
        <v/>
      </c>
      <c r="M977" s="309" t="str">
        <f>IF(L977&lt;&gt;"",INDEX(ฐาน!$J$4:$M$45,MATCH(L977,ฐาน!$K$4:$K$45,0),4),"")</f>
        <v/>
      </c>
      <c r="N977" s="310" t="str">
        <f>IF(I977&lt;&gt;"",INDEX(ฐาน!$A$4:$F$9,MATCH(I977,ฐาน!$A$4:$A$9,0),IF(J977&gt;=INDEX(ฐาน!$A$4:$F$9,MATCH(I977,ฐาน!$A$4:$A$9,0),3),6,5)),"")</f>
        <v/>
      </c>
      <c r="O977" s="311" t="str">
        <f>IF(I977&lt;&gt;"",IF(J977&gt;=INDEX(ฐาน!$A$4:$G$9,MATCH(I977,ฐาน!$A$4:$A$9,0),4),INDEX(ฐาน!$A$4:$G$9,MATCH(I977,ฐาน!$A$4:$A$9,0),7),INDEX(ฐาน!$A$4:$G$9,MATCH(I977,ฐาน!$A$4:$A$9,0),4)),"")</f>
        <v/>
      </c>
      <c r="P977" s="312">
        <f>IF(M977&lt;&gt;ฐาน!$M$45,IF(L977&lt;&gt;"",($L977*$N977/100),0),0)</f>
        <v>0</v>
      </c>
      <c r="Q977" s="311">
        <f>IF(M977&lt;&gt;ฐาน!$M$45,IF(L977&lt;&gt;"",ROUNDUP(($L977*$N977/100),-1),0),0)</f>
        <v>0</v>
      </c>
      <c r="R977" s="311">
        <f t="shared" si="30"/>
        <v>0</v>
      </c>
      <c r="S977" s="313">
        <f t="shared" si="31"/>
        <v>0</v>
      </c>
      <c r="T977" s="314">
        <f>IF(M977&lt;&gt;ฐาน!$M$45,IF(S977&lt;&gt;"",S977+R977,0),0)</f>
        <v>0</v>
      </c>
      <c r="U977" s="311">
        <f>IF(M977&lt;&gt;ฐาน!$M$45,IF(S977=0,J977+T977,O977),J977)</f>
        <v>0</v>
      </c>
      <c r="V977" s="98"/>
    </row>
    <row r="978" spans="1:22" x14ac:dyDescent="0.35">
      <c r="A978" s="93">
        <v>970</v>
      </c>
      <c r="B978" s="97"/>
      <c r="C978" s="98"/>
      <c r="D978" s="91"/>
      <c r="E978" s="89"/>
      <c r="F978" s="88"/>
      <c r="G978" s="91"/>
      <c r="H978" s="91"/>
      <c r="I978" s="88"/>
      <c r="J978" s="92"/>
      <c r="K978" s="212"/>
      <c r="L978" s="308" t="str">
        <f>IF(K978&lt;&gt;"",INDEX(ฐาน!$J$4:$M$44,MATCH(INT(K978),ฐาน!$J$4:$J$44,0),2),"")</f>
        <v/>
      </c>
      <c r="M978" s="309" t="str">
        <f>IF(L978&lt;&gt;"",INDEX(ฐาน!$J$4:$M$45,MATCH(L978,ฐาน!$K$4:$K$45,0),4),"")</f>
        <v/>
      </c>
      <c r="N978" s="310" t="str">
        <f>IF(I978&lt;&gt;"",INDEX(ฐาน!$A$4:$F$9,MATCH(I978,ฐาน!$A$4:$A$9,0),IF(J978&gt;=INDEX(ฐาน!$A$4:$F$9,MATCH(I978,ฐาน!$A$4:$A$9,0),3),6,5)),"")</f>
        <v/>
      </c>
      <c r="O978" s="311" t="str">
        <f>IF(I978&lt;&gt;"",IF(J978&gt;=INDEX(ฐาน!$A$4:$G$9,MATCH(I978,ฐาน!$A$4:$A$9,0),4),INDEX(ฐาน!$A$4:$G$9,MATCH(I978,ฐาน!$A$4:$A$9,0),7),INDEX(ฐาน!$A$4:$G$9,MATCH(I978,ฐาน!$A$4:$A$9,0),4)),"")</f>
        <v/>
      </c>
      <c r="P978" s="312">
        <f>IF(M978&lt;&gt;ฐาน!$M$45,IF(L978&lt;&gt;"",($L978*$N978/100),0),0)</f>
        <v>0</v>
      </c>
      <c r="Q978" s="311">
        <f>IF(M978&lt;&gt;ฐาน!$M$45,IF(L978&lt;&gt;"",ROUNDUP(($L978*$N978/100),-1),0),0)</f>
        <v>0</v>
      </c>
      <c r="R978" s="311">
        <f t="shared" si="30"/>
        <v>0</v>
      </c>
      <c r="S978" s="313">
        <f t="shared" si="31"/>
        <v>0</v>
      </c>
      <c r="T978" s="314">
        <f>IF(M978&lt;&gt;ฐาน!$M$45,IF(S978&lt;&gt;"",S978+R978,0),0)</f>
        <v>0</v>
      </c>
      <c r="U978" s="311">
        <f>IF(M978&lt;&gt;ฐาน!$M$45,IF(S978=0,J978+T978,O978),J978)</f>
        <v>0</v>
      </c>
      <c r="V978" s="98"/>
    </row>
    <row r="979" spans="1:22" x14ac:dyDescent="0.35">
      <c r="A979" s="93">
        <v>971</v>
      </c>
      <c r="B979" s="97"/>
      <c r="C979" s="98"/>
      <c r="D979" s="91"/>
      <c r="E979" s="89"/>
      <c r="F979" s="88"/>
      <c r="G979" s="91"/>
      <c r="H979" s="91"/>
      <c r="I979" s="88"/>
      <c r="J979" s="92"/>
      <c r="K979" s="212"/>
      <c r="L979" s="308" t="str">
        <f>IF(K979&lt;&gt;"",INDEX(ฐาน!$J$4:$M$44,MATCH(INT(K979),ฐาน!$J$4:$J$44,0),2),"")</f>
        <v/>
      </c>
      <c r="M979" s="309" t="str">
        <f>IF(L979&lt;&gt;"",INDEX(ฐาน!$J$4:$M$45,MATCH(L979,ฐาน!$K$4:$K$45,0),4),"")</f>
        <v/>
      </c>
      <c r="N979" s="310" t="str">
        <f>IF(I979&lt;&gt;"",INDEX(ฐาน!$A$4:$F$9,MATCH(I979,ฐาน!$A$4:$A$9,0),IF(J979&gt;=INDEX(ฐาน!$A$4:$F$9,MATCH(I979,ฐาน!$A$4:$A$9,0),3),6,5)),"")</f>
        <v/>
      </c>
      <c r="O979" s="311" t="str">
        <f>IF(I979&lt;&gt;"",IF(J979&gt;=INDEX(ฐาน!$A$4:$G$9,MATCH(I979,ฐาน!$A$4:$A$9,0),4),INDEX(ฐาน!$A$4:$G$9,MATCH(I979,ฐาน!$A$4:$A$9,0),7),INDEX(ฐาน!$A$4:$G$9,MATCH(I979,ฐาน!$A$4:$A$9,0),4)),"")</f>
        <v/>
      </c>
      <c r="P979" s="312">
        <f>IF(M979&lt;&gt;ฐาน!$M$45,IF(L979&lt;&gt;"",($L979*$N979/100),0),0)</f>
        <v>0</v>
      </c>
      <c r="Q979" s="311">
        <f>IF(M979&lt;&gt;ฐาน!$M$45,IF(L979&lt;&gt;"",ROUNDUP(($L979*$N979/100),-1),0),0)</f>
        <v>0</v>
      </c>
      <c r="R979" s="311">
        <f t="shared" si="30"/>
        <v>0</v>
      </c>
      <c r="S979" s="313">
        <f t="shared" si="31"/>
        <v>0</v>
      </c>
      <c r="T979" s="314">
        <f>IF(M979&lt;&gt;ฐาน!$M$45,IF(S979&lt;&gt;"",S979+R979,0),0)</f>
        <v>0</v>
      </c>
      <c r="U979" s="311">
        <f>IF(M979&lt;&gt;ฐาน!$M$45,IF(S979=0,J979+T979,O979),J979)</f>
        <v>0</v>
      </c>
      <c r="V979" s="98"/>
    </row>
    <row r="980" spans="1:22" x14ac:dyDescent="0.35">
      <c r="A980" s="93">
        <v>972</v>
      </c>
      <c r="B980" s="97"/>
      <c r="C980" s="98"/>
      <c r="D980" s="91"/>
      <c r="E980" s="89"/>
      <c r="F980" s="88"/>
      <c r="G980" s="95"/>
      <c r="H980" s="91"/>
      <c r="I980" s="88"/>
      <c r="J980" s="92"/>
      <c r="K980" s="212"/>
      <c r="L980" s="308" t="str">
        <f>IF(K980&lt;&gt;"",INDEX(ฐาน!$J$4:$M$44,MATCH(INT(K980),ฐาน!$J$4:$J$44,0),2),"")</f>
        <v/>
      </c>
      <c r="M980" s="309" t="str">
        <f>IF(L980&lt;&gt;"",INDEX(ฐาน!$J$4:$M$45,MATCH(L980,ฐาน!$K$4:$K$45,0),4),"")</f>
        <v/>
      </c>
      <c r="N980" s="310" t="str">
        <f>IF(I980&lt;&gt;"",INDEX(ฐาน!$A$4:$F$9,MATCH(I980,ฐาน!$A$4:$A$9,0),IF(J980&gt;=INDEX(ฐาน!$A$4:$F$9,MATCH(I980,ฐาน!$A$4:$A$9,0),3),6,5)),"")</f>
        <v/>
      </c>
      <c r="O980" s="311" t="str">
        <f>IF(I980&lt;&gt;"",IF(J980&gt;=INDEX(ฐาน!$A$4:$G$9,MATCH(I980,ฐาน!$A$4:$A$9,0),4),INDEX(ฐาน!$A$4:$G$9,MATCH(I980,ฐาน!$A$4:$A$9,0),7),INDEX(ฐาน!$A$4:$G$9,MATCH(I980,ฐาน!$A$4:$A$9,0),4)),"")</f>
        <v/>
      </c>
      <c r="P980" s="312">
        <f>IF(M980&lt;&gt;ฐาน!$M$45,IF(L980&lt;&gt;"",($L980*$N980/100),0),0)</f>
        <v>0</v>
      </c>
      <c r="Q980" s="311">
        <f>IF(M980&lt;&gt;ฐาน!$M$45,IF(L980&lt;&gt;"",ROUNDUP(($L980*$N980/100),-1),0),0)</f>
        <v>0</v>
      </c>
      <c r="R980" s="311">
        <f t="shared" si="30"/>
        <v>0</v>
      </c>
      <c r="S980" s="313">
        <f t="shared" si="31"/>
        <v>0</v>
      </c>
      <c r="T980" s="314">
        <f>IF(M980&lt;&gt;ฐาน!$M$45,IF(S980&lt;&gt;"",S980+R980,0),0)</f>
        <v>0</v>
      </c>
      <c r="U980" s="311">
        <f>IF(M980&lt;&gt;ฐาน!$M$45,IF(S980=0,J980+T980,O980),J980)</f>
        <v>0</v>
      </c>
      <c r="V980" s="98"/>
    </row>
    <row r="981" spans="1:22" x14ac:dyDescent="0.35">
      <c r="A981" s="93">
        <v>973</v>
      </c>
      <c r="B981" s="84"/>
      <c r="C981" s="98"/>
      <c r="D981" s="91"/>
      <c r="E981" s="89"/>
      <c r="F981" s="88"/>
      <c r="G981" s="91"/>
      <c r="H981" s="91"/>
      <c r="I981" s="88"/>
      <c r="J981" s="92"/>
      <c r="K981" s="212"/>
      <c r="L981" s="308" t="str">
        <f>IF(K981&lt;&gt;"",INDEX(ฐาน!$J$4:$M$44,MATCH(INT(K981),ฐาน!$J$4:$J$44,0),2),"")</f>
        <v/>
      </c>
      <c r="M981" s="309" t="str">
        <f>IF(L981&lt;&gt;"",INDEX(ฐาน!$J$4:$M$45,MATCH(L981,ฐาน!$K$4:$K$45,0),4),"")</f>
        <v/>
      </c>
      <c r="N981" s="310" t="str">
        <f>IF(I981&lt;&gt;"",INDEX(ฐาน!$A$4:$F$9,MATCH(I981,ฐาน!$A$4:$A$9,0),IF(J981&gt;=INDEX(ฐาน!$A$4:$F$9,MATCH(I981,ฐาน!$A$4:$A$9,0),3),6,5)),"")</f>
        <v/>
      </c>
      <c r="O981" s="311" t="str">
        <f>IF(I981&lt;&gt;"",IF(J981&gt;=INDEX(ฐาน!$A$4:$G$9,MATCH(I981,ฐาน!$A$4:$A$9,0),4),INDEX(ฐาน!$A$4:$G$9,MATCH(I981,ฐาน!$A$4:$A$9,0),7),INDEX(ฐาน!$A$4:$G$9,MATCH(I981,ฐาน!$A$4:$A$9,0),4)),"")</f>
        <v/>
      </c>
      <c r="P981" s="312">
        <f>IF(M981&lt;&gt;ฐาน!$M$45,IF(L981&lt;&gt;"",($L981*$N981/100),0),0)</f>
        <v>0</v>
      </c>
      <c r="Q981" s="311">
        <f>IF(M981&lt;&gt;ฐาน!$M$45,IF(L981&lt;&gt;"",ROUNDUP(($L981*$N981/100),-1),0),0)</f>
        <v>0</v>
      </c>
      <c r="R981" s="311">
        <f t="shared" si="30"/>
        <v>0</v>
      </c>
      <c r="S981" s="313">
        <f t="shared" si="31"/>
        <v>0</v>
      </c>
      <c r="T981" s="314">
        <f>IF(M981&lt;&gt;ฐาน!$M$45,IF(S981&lt;&gt;"",S981+R981,0),0)</f>
        <v>0</v>
      </c>
      <c r="U981" s="311">
        <f>IF(M981&lt;&gt;ฐาน!$M$45,IF(S981=0,J981+T981,O981),J981)</f>
        <v>0</v>
      </c>
      <c r="V981" s="98"/>
    </row>
    <row r="982" spans="1:22" x14ac:dyDescent="0.35">
      <c r="A982" s="93">
        <v>974</v>
      </c>
      <c r="B982" s="97"/>
      <c r="C982" s="86"/>
      <c r="D982" s="91"/>
      <c r="E982" s="89"/>
      <c r="F982" s="88"/>
      <c r="G982" s="91"/>
      <c r="H982" s="91"/>
      <c r="I982" s="88"/>
      <c r="J982" s="92"/>
      <c r="K982" s="212"/>
      <c r="L982" s="308" t="str">
        <f>IF(K982&lt;&gt;"",INDEX(ฐาน!$J$4:$M$44,MATCH(INT(K982),ฐาน!$J$4:$J$44,0),2),"")</f>
        <v/>
      </c>
      <c r="M982" s="309" t="str">
        <f>IF(L982&lt;&gt;"",INDEX(ฐาน!$J$4:$M$45,MATCH(L982,ฐาน!$K$4:$K$45,0),4),"")</f>
        <v/>
      </c>
      <c r="N982" s="310" t="str">
        <f>IF(I982&lt;&gt;"",INDEX(ฐาน!$A$4:$F$9,MATCH(I982,ฐาน!$A$4:$A$9,0),IF(J982&gt;=INDEX(ฐาน!$A$4:$F$9,MATCH(I982,ฐาน!$A$4:$A$9,0),3),6,5)),"")</f>
        <v/>
      </c>
      <c r="O982" s="311" t="str">
        <f>IF(I982&lt;&gt;"",IF(J982&gt;=INDEX(ฐาน!$A$4:$G$9,MATCH(I982,ฐาน!$A$4:$A$9,0),4),INDEX(ฐาน!$A$4:$G$9,MATCH(I982,ฐาน!$A$4:$A$9,0),7),INDEX(ฐาน!$A$4:$G$9,MATCH(I982,ฐาน!$A$4:$A$9,0),4)),"")</f>
        <v/>
      </c>
      <c r="P982" s="312">
        <f>IF(M982&lt;&gt;ฐาน!$M$45,IF(L982&lt;&gt;"",($L982*$N982/100),0),0)</f>
        <v>0</v>
      </c>
      <c r="Q982" s="311">
        <f>IF(M982&lt;&gt;ฐาน!$M$45,IF(L982&lt;&gt;"",ROUNDUP(($L982*$N982/100),-1),0),0)</f>
        <v>0</v>
      </c>
      <c r="R982" s="311">
        <f t="shared" si="30"/>
        <v>0</v>
      </c>
      <c r="S982" s="313">
        <f t="shared" si="31"/>
        <v>0</v>
      </c>
      <c r="T982" s="314">
        <f>IF(M982&lt;&gt;ฐาน!$M$45,IF(S982&lt;&gt;"",S982+R982,0),0)</f>
        <v>0</v>
      </c>
      <c r="U982" s="311">
        <f>IF(M982&lt;&gt;ฐาน!$M$45,IF(S982=0,J982+T982,O982),J982)</f>
        <v>0</v>
      </c>
      <c r="V982" s="98"/>
    </row>
    <row r="983" spans="1:22" x14ac:dyDescent="0.35">
      <c r="A983" s="93">
        <v>975</v>
      </c>
      <c r="B983" s="97"/>
      <c r="C983" s="98"/>
      <c r="D983" s="91"/>
      <c r="E983" s="89"/>
      <c r="F983" s="88"/>
      <c r="G983" s="91"/>
      <c r="H983" s="91"/>
      <c r="I983" s="88"/>
      <c r="J983" s="92"/>
      <c r="K983" s="212"/>
      <c r="L983" s="308" t="str">
        <f>IF(K983&lt;&gt;"",INDEX(ฐาน!$J$4:$M$44,MATCH(INT(K983),ฐาน!$J$4:$J$44,0),2),"")</f>
        <v/>
      </c>
      <c r="M983" s="309" t="str">
        <f>IF(L983&lt;&gt;"",INDEX(ฐาน!$J$4:$M$45,MATCH(L983,ฐาน!$K$4:$K$45,0),4),"")</f>
        <v/>
      </c>
      <c r="N983" s="310" t="str">
        <f>IF(I983&lt;&gt;"",INDEX(ฐาน!$A$4:$F$9,MATCH(I983,ฐาน!$A$4:$A$9,0),IF(J983&gt;=INDEX(ฐาน!$A$4:$F$9,MATCH(I983,ฐาน!$A$4:$A$9,0),3),6,5)),"")</f>
        <v/>
      </c>
      <c r="O983" s="311" t="str">
        <f>IF(I983&lt;&gt;"",IF(J983&gt;=INDEX(ฐาน!$A$4:$G$9,MATCH(I983,ฐาน!$A$4:$A$9,0),4),INDEX(ฐาน!$A$4:$G$9,MATCH(I983,ฐาน!$A$4:$A$9,0),7),INDEX(ฐาน!$A$4:$G$9,MATCH(I983,ฐาน!$A$4:$A$9,0),4)),"")</f>
        <v/>
      </c>
      <c r="P983" s="312">
        <f>IF(M983&lt;&gt;ฐาน!$M$45,IF(L983&lt;&gt;"",($L983*$N983/100),0),0)</f>
        <v>0</v>
      </c>
      <c r="Q983" s="311">
        <f>IF(M983&lt;&gt;ฐาน!$M$45,IF(L983&lt;&gt;"",ROUNDUP(($L983*$N983/100),-1),0),0)</f>
        <v>0</v>
      </c>
      <c r="R983" s="311">
        <f t="shared" si="30"/>
        <v>0</v>
      </c>
      <c r="S983" s="313">
        <f t="shared" si="31"/>
        <v>0</v>
      </c>
      <c r="T983" s="314">
        <f>IF(M983&lt;&gt;ฐาน!$M$45,IF(S983&lt;&gt;"",S983+R983,0),0)</f>
        <v>0</v>
      </c>
      <c r="U983" s="311">
        <f>IF(M983&lt;&gt;ฐาน!$M$45,IF(S983=0,J983+T983,O983),J983)</f>
        <v>0</v>
      </c>
      <c r="V983" s="98"/>
    </row>
    <row r="984" spans="1:22" x14ac:dyDescent="0.35">
      <c r="A984" s="93">
        <v>976</v>
      </c>
      <c r="B984" s="97"/>
      <c r="C984" s="98"/>
      <c r="D984" s="91"/>
      <c r="E984" s="89"/>
      <c r="F984" s="88"/>
      <c r="G984" s="95"/>
      <c r="H984" s="91"/>
      <c r="I984" s="88"/>
      <c r="J984" s="92"/>
      <c r="K984" s="212"/>
      <c r="L984" s="308" t="str">
        <f>IF(K984&lt;&gt;"",INDEX(ฐาน!$J$4:$M$44,MATCH(INT(K984),ฐาน!$J$4:$J$44,0),2),"")</f>
        <v/>
      </c>
      <c r="M984" s="309" t="str">
        <f>IF(L984&lt;&gt;"",INDEX(ฐาน!$J$4:$M$45,MATCH(L984,ฐาน!$K$4:$K$45,0),4),"")</f>
        <v/>
      </c>
      <c r="N984" s="310" t="str">
        <f>IF(I984&lt;&gt;"",INDEX(ฐาน!$A$4:$F$9,MATCH(I984,ฐาน!$A$4:$A$9,0),IF(J984&gt;=INDEX(ฐาน!$A$4:$F$9,MATCH(I984,ฐาน!$A$4:$A$9,0),3),6,5)),"")</f>
        <v/>
      </c>
      <c r="O984" s="311" t="str">
        <f>IF(I984&lt;&gt;"",IF(J984&gt;=INDEX(ฐาน!$A$4:$G$9,MATCH(I984,ฐาน!$A$4:$A$9,0),4),INDEX(ฐาน!$A$4:$G$9,MATCH(I984,ฐาน!$A$4:$A$9,0),7),INDEX(ฐาน!$A$4:$G$9,MATCH(I984,ฐาน!$A$4:$A$9,0),4)),"")</f>
        <v/>
      </c>
      <c r="P984" s="312">
        <f>IF(M984&lt;&gt;ฐาน!$M$45,IF(L984&lt;&gt;"",($L984*$N984/100),0),0)</f>
        <v>0</v>
      </c>
      <c r="Q984" s="311">
        <f>IF(M984&lt;&gt;ฐาน!$M$45,IF(L984&lt;&gt;"",ROUNDUP(($L984*$N984/100),-1),0),0)</f>
        <v>0</v>
      </c>
      <c r="R984" s="311">
        <f t="shared" si="30"/>
        <v>0</v>
      </c>
      <c r="S984" s="313">
        <f t="shared" si="31"/>
        <v>0</v>
      </c>
      <c r="T984" s="314">
        <f>IF(M984&lt;&gt;ฐาน!$M$45,IF(S984&lt;&gt;"",S984+R984,0),0)</f>
        <v>0</v>
      </c>
      <c r="U984" s="311">
        <f>IF(M984&lt;&gt;ฐาน!$M$45,IF(S984=0,J984+T984,O984),J984)</f>
        <v>0</v>
      </c>
      <c r="V984" s="98"/>
    </row>
    <row r="985" spans="1:22" x14ac:dyDescent="0.35">
      <c r="A985" s="93">
        <v>977</v>
      </c>
      <c r="B985" s="97"/>
      <c r="C985" s="98"/>
      <c r="D985" s="91"/>
      <c r="E985" s="89"/>
      <c r="F985" s="88"/>
      <c r="G985" s="95"/>
      <c r="H985" s="91"/>
      <c r="I985" s="88"/>
      <c r="J985" s="92"/>
      <c r="K985" s="212"/>
      <c r="L985" s="308" t="str">
        <f>IF(K985&lt;&gt;"",INDEX(ฐาน!$J$4:$M$44,MATCH(INT(K985),ฐาน!$J$4:$J$44,0),2),"")</f>
        <v/>
      </c>
      <c r="M985" s="309" t="str">
        <f>IF(L985&lt;&gt;"",INDEX(ฐาน!$J$4:$M$45,MATCH(L985,ฐาน!$K$4:$K$45,0),4),"")</f>
        <v/>
      </c>
      <c r="N985" s="310" t="str">
        <f>IF(I985&lt;&gt;"",INDEX(ฐาน!$A$4:$F$9,MATCH(I985,ฐาน!$A$4:$A$9,0),IF(J985&gt;=INDEX(ฐาน!$A$4:$F$9,MATCH(I985,ฐาน!$A$4:$A$9,0),3),6,5)),"")</f>
        <v/>
      </c>
      <c r="O985" s="311" t="str">
        <f>IF(I985&lt;&gt;"",IF(J985&gt;=INDEX(ฐาน!$A$4:$G$9,MATCH(I985,ฐาน!$A$4:$A$9,0),4),INDEX(ฐาน!$A$4:$G$9,MATCH(I985,ฐาน!$A$4:$A$9,0),7),INDEX(ฐาน!$A$4:$G$9,MATCH(I985,ฐาน!$A$4:$A$9,0),4)),"")</f>
        <v/>
      </c>
      <c r="P985" s="312">
        <f>IF(M985&lt;&gt;ฐาน!$M$45,IF(L985&lt;&gt;"",($L985*$N985/100),0),0)</f>
        <v>0</v>
      </c>
      <c r="Q985" s="311">
        <f>IF(M985&lt;&gt;ฐาน!$M$45,IF(L985&lt;&gt;"",ROUNDUP(($L985*$N985/100),-1),0),0)</f>
        <v>0</v>
      </c>
      <c r="R985" s="311">
        <f t="shared" si="30"/>
        <v>0</v>
      </c>
      <c r="S985" s="313">
        <f t="shared" si="31"/>
        <v>0</v>
      </c>
      <c r="T985" s="314">
        <f>IF(M985&lt;&gt;ฐาน!$M$45,IF(S985&lt;&gt;"",S985+R985,0),0)</f>
        <v>0</v>
      </c>
      <c r="U985" s="311">
        <f>IF(M985&lt;&gt;ฐาน!$M$45,IF(S985=0,J985+T985,O985),J985)</f>
        <v>0</v>
      </c>
      <c r="V985" s="98"/>
    </row>
    <row r="986" spans="1:22" x14ac:dyDescent="0.35">
      <c r="A986" s="93">
        <v>978</v>
      </c>
      <c r="B986" s="97"/>
      <c r="C986" s="98"/>
      <c r="D986" s="91"/>
      <c r="E986" s="89"/>
      <c r="F986" s="88"/>
      <c r="G986" s="95"/>
      <c r="H986" s="91"/>
      <c r="I986" s="88"/>
      <c r="J986" s="92"/>
      <c r="K986" s="212"/>
      <c r="L986" s="308" t="str">
        <f>IF(K986&lt;&gt;"",INDEX(ฐาน!$J$4:$M$44,MATCH(INT(K986),ฐาน!$J$4:$J$44,0),2),"")</f>
        <v/>
      </c>
      <c r="M986" s="309" t="str">
        <f>IF(L986&lt;&gt;"",INDEX(ฐาน!$J$4:$M$45,MATCH(L986,ฐาน!$K$4:$K$45,0),4),"")</f>
        <v/>
      </c>
      <c r="N986" s="310" t="str">
        <f>IF(I986&lt;&gt;"",INDEX(ฐาน!$A$4:$F$9,MATCH(I986,ฐาน!$A$4:$A$9,0),IF(J986&gt;=INDEX(ฐาน!$A$4:$F$9,MATCH(I986,ฐาน!$A$4:$A$9,0),3),6,5)),"")</f>
        <v/>
      </c>
      <c r="O986" s="311" t="str">
        <f>IF(I986&lt;&gt;"",IF(J986&gt;=INDEX(ฐาน!$A$4:$G$9,MATCH(I986,ฐาน!$A$4:$A$9,0),4),INDEX(ฐาน!$A$4:$G$9,MATCH(I986,ฐาน!$A$4:$A$9,0),7),INDEX(ฐาน!$A$4:$G$9,MATCH(I986,ฐาน!$A$4:$A$9,0),4)),"")</f>
        <v/>
      </c>
      <c r="P986" s="312">
        <f>IF(M986&lt;&gt;ฐาน!$M$45,IF(L986&lt;&gt;"",($L986*$N986/100),0),0)</f>
        <v>0</v>
      </c>
      <c r="Q986" s="311">
        <f>IF(M986&lt;&gt;ฐาน!$M$45,IF(L986&lt;&gt;"",ROUNDUP(($L986*$N986/100),-1),0),0)</f>
        <v>0</v>
      </c>
      <c r="R986" s="311">
        <f t="shared" si="30"/>
        <v>0</v>
      </c>
      <c r="S986" s="313">
        <f t="shared" si="31"/>
        <v>0</v>
      </c>
      <c r="T986" s="314">
        <f>IF(M986&lt;&gt;ฐาน!$M$45,IF(S986&lt;&gt;"",S986+R986,0),0)</f>
        <v>0</v>
      </c>
      <c r="U986" s="311">
        <f>IF(M986&lt;&gt;ฐาน!$M$45,IF(S986=0,J986+T986,O986),J986)</f>
        <v>0</v>
      </c>
      <c r="V986" s="98"/>
    </row>
    <row r="987" spans="1:22" x14ac:dyDescent="0.35">
      <c r="A987" s="93">
        <v>979</v>
      </c>
      <c r="B987" s="172"/>
      <c r="C987" s="85"/>
      <c r="D987" s="91"/>
      <c r="E987" s="89"/>
      <c r="F987" s="88"/>
      <c r="G987" s="91"/>
      <c r="H987" s="91"/>
      <c r="I987" s="88"/>
      <c r="J987" s="92"/>
      <c r="K987" s="212"/>
      <c r="L987" s="308" t="str">
        <f>IF(K987&lt;&gt;"",INDEX(ฐาน!$J$4:$M$44,MATCH(INT(K987),ฐาน!$J$4:$J$44,0),2),"")</f>
        <v/>
      </c>
      <c r="M987" s="309" t="str">
        <f>IF(L987&lt;&gt;"",INDEX(ฐาน!$J$4:$M$45,MATCH(L987,ฐาน!$K$4:$K$45,0),4),"")</f>
        <v/>
      </c>
      <c r="N987" s="310" t="str">
        <f>IF(I987&lt;&gt;"",INDEX(ฐาน!$A$4:$F$9,MATCH(I987,ฐาน!$A$4:$A$9,0),IF(J987&gt;=INDEX(ฐาน!$A$4:$F$9,MATCH(I987,ฐาน!$A$4:$A$9,0),3),6,5)),"")</f>
        <v/>
      </c>
      <c r="O987" s="311" t="str">
        <f>IF(I987&lt;&gt;"",IF(J987&gt;=INDEX(ฐาน!$A$4:$G$9,MATCH(I987,ฐาน!$A$4:$A$9,0),4),INDEX(ฐาน!$A$4:$G$9,MATCH(I987,ฐาน!$A$4:$A$9,0),7),INDEX(ฐาน!$A$4:$G$9,MATCH(I987,ฐาน!$A$4:$A$9,0),4)),"")</f>
        <v/>
      </c>
      <c r="P987" s="312">
        <f>IF(M987&lt;&gt;ฐาน!$M$45,IF(L987&lt;&gt;"",($L987*$N987/100),0),0)</f>
        <v>0</v>
      </c>
      <c r="Q987" s="311">
        <f>IF(M987&lt;&gt;ฐาน!$M$45,IF(L987&lt;&gt;"",ROUNDUP(($L987*$N987/100),-1),0),0)</f>
        <v>0</v>
      </c>
      <c r="R987" s="311">
        <f t="shared" si="30"/>
        <v>0</v>
      </c>
      <c r="S987" s="313">
        <f t="shared" si="31"/>
        <v>0</v>
      </c>
      <c r="T987" s="314">
        <f>IF(M987&lt;&gt;ฐาน!$M$45,IF(S987&lt;&gt;"",S987+R987,0),0)</f>
        <v>0</v>
      </c>
      <c r="U987" s="311">
        <f>IF(M987&lt;&gt;ฐาน!$M$45,IF(S987=0,J987+T987,O987),J987)</f>
        <v>0</v>
      </c>
      <c r="V987" s="98"/>
    </row>
    <row r="988" spans="1:22" x14ac:dyDescent="0.35">
      <c r="A988" s="93">
        <v>980</v>
      </c>
      <c r="B988" s="97"/>
      <c r="C988" s="96"/>
      <c r="D988" s="91"/>
      <c r="E988" s="89"/>
      <c r="F988" s="88"/>
      <c r="G988" s="91"/>
      <c r="H988" s="91"/>
      <c r="I988" s="88"/>
      <c r="J988" s="92"/>
      <c r="K988" s="212"/>
      <c r="L988" s="308" t="str">
        <f>IF(K988&lt;&gt;"",INDEX(ฐาน!$J$4:$M$44,MATCH(INT(K988),ฐาน!$J$4:$J$44,0),2),"")</f>
        <v/>
      </c>
      <c r="M988" s="309" t="str">
        <f>IF(L988&lt;&gt;"",INDEX(ฐาน!$J$4:$M$45,MATCH(L988,ฐาน!$K$4:$K$45,0),4),"")</f>
        <v/>
      </c>
      <c r="N988" s="310" t="str">
        <f>IF(I988&lt;&gt;"",INDEX(ฐาน!$A$4:$F$9,MATCH(I988,ฐาน!$A$4:$A$9,0),IF(J988&gt;=INDEX(ฐาน!$A$4:$F$9,MATCH(I988,ฐาน!$A$4:$A$9,0),3),6,5)),"")</f>
        <v/>
      </c>
      <c r="O988" s="311" t="str">
        <f>IF(I988&lt;&gt;"",IF(J988&gt;=INDEX(ฐาน!$A$4:$G$9,MATCH(I988,ฐาน!$A$4:$A$9,0),4),INDEX(ฐาน!$A$4:$G$9,MATCH(I988,ฐาน!$A$4:$A$9,0),7),INDEX(ฐาน!$A$4:$G$9,MATCH(I988,ฐาน!$A$4:$A$9,0),4)),"")</f>
        <v/>
      </c>
      <c r="P988" s="312">
        <f>IF(M988&lt;&gt;ฐาน!$M$45,IF(L988&lt;&gt;"",($L988*$N988/100),0),0)</f>
        <v>0</v>
      </c>
      <c r="Q988" s="311">
        <f>IF(M988&lt;&gt;ฐาน!$M$45,IF(L988&lt;&gt;"",ROUNDUP(($L988*$N988/100),-1),0),0)</f>
        <v>0</v>
      </c>
      <c r="R988" s="311">
        <f t="shared" si="30"/>
        <v>0</v>
      </c>
      <c r="S988" s="313">
        <f t="shared" si="31"/>
        <v>0</v>
      </c>
      <c r="T988" s="314">
        <f>IF(M988&lt;&gt;ฐาน!$M$45,IF(S988&lt;&gt;"",S988+R988,0),0)</f>
        <v>0</v>
      </c>
      <c r="U988" s="311">
        <f>IF(M988&lt;&gt;ฐาน!$M$45,IF(S988=0,J988+T988,O988),J988)</f>
        <v>0</v>
      </c>
      <c r="V988" s="98"/>
    </row>
    <row r="989" spans="1:22" x14ac:dyDescent="0.35">
      <c r="A989" s="93">
        <v>981</v>
      </c>
      <c r="B989" s="84"/>
      <c r="C989" s="96"/>
      <c r="D989" s="91"/>
      <c r="E989" s="89"/>
      <c r="F989" s="88"/>
      <c r="G989" s="91"/>
      <c r="H989" s="91"/>
      <c r="I989" s="88"/>
      <c r="J989" s="94"/>
      <c r="K989" s="212"/>
      <c r="L989" s="308" t="str">
        <f>IF(K989&lt;&gt;"",INDEX(ฐาน!$J$4:$M$44,MATCH(INT(K989),ฐาน!$J$4:$J$44,0),2),"")</f>
        <v/>
      </c>
      <c r="M989" s="309" t="str">
        <f>IF(L989&lt;&gt;"",INDEX(ฐาน!$J$4:$M$45,MATCH(L989,ฐาน!$K$4:$K$45,0),4),"")</f>
        <v/>
      </c>
      <c r="N989" s="310" t="str">
        <f>IF(I989&lt;&gt;"",INDEX(ฐาน!$A$4:$F$9,MATCH(I989,ฐาน!$A$4:$A$9,0),IF(J989&gt;=INDEX(ฐาน!$A$4:$F$9,MATCH(I989,ฐาน!$A$4:$A$9,0),3),6,5)),"")</f>
        <v/>
      </c>
      <c r="O989" s="311" t="str">
        <f>IF(I989&lt;&gt;"",IF(J989&gt;=INDEX(ฐาน!$A$4:$G$9,MATCH(I989,ฐาน!$A$4:$A$9,0),4),INDEX(ฐาน!$A$4:$G$9,MATCH(I989,ฐาน!$A$4:$A$9,0),7),INDEX(ฐาน!$A$4:$G$9,MATCH(I989,ฐาน!$A$4:$A$9,0),4)),"")</f>
        <v/>
      </c>
      <c r="P989" s="312">
        <f>IF(M989&lt;&gt;ฐาน!$M$45,IF(L989&lt;&gt;"",($L989*$N989/100),0),0)</f>
        <v>0</v>
      </c>
      <c r="Q989" s="311">
        <f>IF(M989&lt;&gt;ฐาน!$M$45,IF(L989&lt;&gt;"",ROUNDUP(($L989*$N989/100),-1),0),0)</f>
        <v>0</v>
      </c>
      <c r="R989" s="311">
        <f t="shared" si="30"/>
        <v>0</v>
      </c>
      <c r="S989" s="313">
        <f t="shared" si="31"/>
        <v>0</v>
      </c>
      <c r="T989" s="314">
        <f>IF(M989&lt;&gt;ฐาน!$M$45,IF(S989&lt;&gt;"",S989+R989,0),0)</f>
        <v>0</v>
      </c>
      <c r="U989" s="311">
        <f>IF(M989&lt;&gt;ฐาน!$M$45,IF(S989=0,J989+T989,O989),J989)</f>
        <v>0</v>
      </c>
      <c r="V989" s="98"/>
    </row>
    <row r="990" spans="1:22" x14ac:dyDescent="0.35">
      <c r="A990" s="93">
        <v>982</v>
      </c>
      <c r="B990" s="84"/>
      <c r="C990" s="85"/>
      <c r="D990" s="91"/>
      <c r="E990" s="89"/>
      <c r="F990" s="88"/>
      <c r="G990" s="91"/>
      <c r="H990" s="91"/>
      <c r="I990" s="88"/>
      <c r="J990" s="92"/>
      <c r="K990" s="212"/>
      <c r="L990" s="308" t="str">
        <f>IF(K990&lt;&gt;"",INDEX(ฐาน!$J$4:$M$44,MATCH(INT(K990),ฐาน!$J$4:$J$44,0),2),"")</f>
        <v/>
      </c>
      <c r="M990" s="309" t="str">
        <f>IF(L990&lt;&gt;"",INDEX(ฐาน!$J$4:$M$45,MATCH(L990,ฐาน!$K$4:$K$45,0),4),"")</f>
        <v/>
      </c>
      <c r="N990" s="310" t="str">
        <f>IF(I990&lt;&gt;"",INDEX(ฐาน!$A$4:$F$9,MATCH(I990,ฐาน!$A$4:$A$9,0),IF(J990&gt;=INDEX(ฐาน!$A$4:$F$9,MATCH(I990,ฐาน!$A$4:$A$9,0),3),6,5)),"")</f>
        <v/>
      </c>
      <c r="O990" s="311" t="str">
        <f>IF(I990&lt;&gt;"",IF(J990&gt;=INDEX(ฐาน!$A$4:$G$9,MATCH(I990,ฐาน!$A$4:$A$9,0),4),INDEX(ฐาน!$A$4:$G$9,MATCH(I990,ฐาน!$A$4:$A$9,0),7),INDEX(ฐาน!$A$4:$G$9,MATCH(I990,ฐาน!$A$4:$A$9,0),4)),"")</f>
        <v/>
      </c>
      <c r="P990" s="312">
        <f>IF(M990&lt;&gt;ฐาน!$M$45,IF(L990&lt;&gt;"",($L990*$N990/100),0),0)</f>
        <v>0</v>
      </c>
      <c r="Q990" s="311">
        <f>IF(M990&lt;&gt;ฐาน!$M$45,IF(L990&lt;&gt;"",ROUNDUP(($L990*$N990/100),-1),0),0)</f>
        <v>0</v>
      </c>
      <c r="R990" s="311">
        <f t="shared" si="30"/>
        <v>0</v>
      </c>
      <c r="S990" s="313">
        <f t="shared" si="31"/>
        <v>0</v>
      </c>
      <c r="T990" s="314">
        <f>IF(M990&lt;&gt;ฐาน!$M$45,IF(S990&lt;&gt;"",S990+R990,0),0)</f>
        <v>0</v>
      </c>
      <c r="U990" s="311">
        <f>IF(M990&lt;&gt;ฐาน!$M$45,IF(S990=0,J990+T990,O990),J990)</f>
        <v>0</v>
      </c>
      <c r="V990" s="98"/>
    </row>
    <row r="991" spans="1:22" x14ac:dyDescent="0.35">
      <c r="A991" s="93">
        <v>983</v>
      </c>
      <c r="B991" s="97"/>
      <c r="C991" s="85"/>
      <c r="D991" s="91"/>
      <c r="E991" s="89"/>
      <c r="F991" s="88"/>
      <c r="G991" s="91"/>
      <c r="H991" s="91"/>
      <c r="I991" s="88"/>
      <c r="J991" s="92"/>
      <c r="K991" s="212"/>
      <c r="L991" s="308" t="str">
        <f>IF(K991&lt;&gt;"",INDEX(ฐาน!$J$4:$M$44,MATCH(INT(K991),ฐาน!$J$4:$J$44,0),2),"")</f>
        <v/>
      </c>
      <c r="M991" s="309" t="str">
        <f>IF(L991&lt;&gt;"",INDEX(ฐาน!$J$4:$M$45,MATCH(L991,ฐาน!$K$4:$K$45,0),4),"")</f>
        <v/>
      </c>
      <c r="N991" s="310" t="str">
        <f>IF(I991&lt;&gt;"",INDEX(ฐาน!$A$4:$F$9,MATCH(I991,ฐาน!$A$4:$A$9,0),IF(J991&gt;=INDEX(ฐาน!$A$4:$F$9,MATCH(I991,ฐาน!$A$4:$A$9,0),3),6,5)),"")</f>
        <v/>
      </c>
      <c r="O991" s="311" t="str">
        <f>IF(I991&lt;&gt;"",IF(J991&gt;=INDEX(ฐาน!$A$4:$G$9,MATCH(I991,ฐาน!$A$4:$A$9,0),4),INDEX(ฐาน!$A$4:$G$9,MATCH(I991,ฐาน!$A$4:$A$9,0),7),INDEX(ฐาน!$A$4:$G$9,MATCH(I991,ฐาน!$A$4:$A$9,0),4)),"")</f>
        <v/>
      </c>
      <c r="P991" s="312">
        <f>IF(M991&lt;&gt;ฐาน!$M$45,IF(L991&lt;&gt;"",($L991*$N991/100),0),0)</f>
        <v>0</v>
      </c>
      <c r="Q991" s="311">
        <f>IF(M991&lt;&gt;ฐาน!$M$45,IF(L991&lt;&gt;"",ROUNDUP(($L991*$N991/100),-1),0),0)</f>
        <v>0</v>
      </c>
      <c r="R991" s="311">
        <f t="shared" si="30"/>
        <v>0</v>
      </c>
      <c r="S991" s="313">
        <f t="shared" si="31"/>
        <v>0</v>
      </c>
      <c r="T991" s="314">
        <f>IF(M991&lt;&gt;ฐาน!$M$45,IF(S991&lt;&gt;"",S991+R991,0),0)</f>
        <v>0</v>
      </c>
      <c r="U991" s="311">
        <f>IF(M991&lt;&gt;ฐาน!$M$45,IF(S991=0,J991+T991,O991),J991)</f>
        <v>0</v>
      </c>
      <c r="V991" s="98"/>
    </row>
    <row r="992" spans="1:22" x14ac:dyDescent="0.35">
      <c r="A992" s="93">
        <v>984</v>
      </c>
      <c r="B992" s="97"/>
      <c r="C992" s="96"/>
      <c r="D992" s="91"/>
      <c r="E992" s="89"/>
      <c r="F992" s="88"/>
      <c r="G992" s="91"/>
      <c r="H992" s="91"/>
      <c r="I992" s="88"/>
      <c r="J992" s="92"/>
      <c r="K992" s="212"/>
      <c r="L992" s="308" t="str">
        <f>IF(K992&lt;&gt;"",INDEX(ฐาน!$J$4:$M$44,MATCH(INT(K992),ฐาน!$J$4:$J$44,0),2),"")</f>
        <v/>
      </c>
      <c r="M992" s="309" t="str">
        <f>IF(L992&lt;&gt;"",INDEX(ฐาน!$J$4:$M$45,MATCH(L992,ฐาน!$K$4:$K$45,0),4),"")</f>
        <v/>
      </c>
      <c r="N992" s="310" t="str">
        <f>IF(I992&lt;&gt;"",INDEX(ฐาน!$A$4:$F$9,MATCH(I992,ฐาน!$A$4:$A$9,0),IF(J992&gt;=INDEX(ฐาน!$A$4:$F$9,MATCH(I992,ฐาน!$A$4:$A$9,0),3),6,5)),"")</f>
        <v/>
      </c>
      <c r="O992" s="311" t="str">
        <f>IF(I992&lt;&gt;"",IF(J992&gt;=INDEX(ฐาน!$A$4:$G$9,MATCH(I992,ฐาน!$A$4:$A$9,0),4),INDEX(ฐาน!$A$4:$G$9,MATCH(I992,ฐาน!$A$4:$A$9,0),7),INDEX(ฐาน!$A$4:$G$9,MATCH(I992,ฐาน!$A$4:$A$9,0),4)),"")</f>
        <v/>
      </c>
      <c r="P992" s="312">
        <f>IF(M992&lt;&gt;ฐาน!$M$45,IF(L992&lt;&gt;"",($L992*$N992/100),0),0)</f>
        <v>0</v>
      </c>
      <c r="Q992" s="311">
        <f>IF(M992&lt;&gt;ฐาน!$M$45,IF(L992&lt;&gt;"",ROUNDUP(($L992*$N992/100),-1),0),0)</f>
        <v>0</v>
      </c>
      <c r="R992" s="311">
        <f t="shared" si="30"/>
        <v>0</v>
      </c>
      <c r="S992" s="313">
        <f t="shared" si="31"/>
        <v>0</v>
      </c>
      <c r="T992" s="314">
        <f>IF(M992&lt;&gt;ฐาน!$M$45,IF(S992&lt;&gt;"",S992+R992,0),0)</f>
        <v>0</v>
      </c>
      <c r="U992" s="311">
        <f>IF(M992&lt;&gt;ฐาน!$M$45,IF(S992=0,J992+T992,O992),J992)</f>
        <v>0</v>
      </c>
      <c r="V992" s="98"/>
    </row>
    <row r="993" spans="1:22" x14ac:dyDescent="0.35">
      <c r="A993" s="93">
        <v>985</v>
      </c>
      <c r="B993" s="84"/>
      <c r="C993" s="98"/>
      <c r="D993" s="91"/>
      <c r="E993" s="89"/>
      <c r="F993" s="88"/>
      <c r="G993" s="91"/>
      <c r="H993" s="91"/>
      <c r="I993" s="88"/>
      <c r="J993" s="92"/>
      <c r="K993" s="212"/>
      <c r="L993" s="308" t="str">
        <f>IF(K993&lt;&gt;"",INDEX(ฐาน!$J$4:$M$44,MATCH(INT(K993),ฐาน!$J$4:$J$44,0),2),"")</f>
        <v/>
      </c>
      <c r="M993" s="309" t="str">
        <f>IF(L993&lt;&gt;"",INDEX(ฐาน!$J$4:$M$45,MATCH(L993,ฐาน!$K$4:$K$45,0),4),"")</f>
        <v/>
      </c>
      <c r="N993" s="310" t="str">
        <f>IF(I993&lt;&gt;"",INDEX(ฐาน!$A$4:$F$9,MATCH(I993,ฐาน!$A$4:$A$9,0),IF(J993&gt;=INDEX(ฐาน!$A$4:$F$9,MATCH(I993,ฐาน!$A$4:$A$9,0),3),6,5)),"")</f>
        <v/>
      </c>
      <c r="O993" s="311" t="str">
        <f>IF(I993&lt;&gt;"",IF(J993&gt;=INDEX(ฐาน!$A$4:$G$9,MATCH(I993,ฐาน!$A$4:$A$9,0),4),INDEX(ฐาน!$A$4:$G$9,MATCH(I993,ฐาน!$A$4:$A$9,0),7),INDEX(ฐาน!$A$4:$G$9,MATCH(I993,ฐาน!$A$4:$A$9,0),4)),"")</f>
        <v/>
      </c>
      <c r="P993" s="312">
        <f>IF(M993&lt;&gt;ฐาน!$M$45,IF(L993&lt;&gt;"",($L993*$N993/100),0),0)</f>
        <v>0</v>
      </c>
      <c r="Q993" s="311">
        <f>IF(M993&lt;&gt;ฐาน!$M$45,IF(L993&lt;&gt;"",ROUNDUP(($L993*$N993/100),-1),0),0)</f>
        <v>0</v>
      </c>
      <c r="R993" s="311">
        <f t="shared" si="30"/>
        <v>0</v>
      </c>
      <c r="S993" s="313">
        <f t="shared" si="31"/>
        <v>0</v>
      </c>
      <c r="T993" s="314">
        <f>IF(M993&lt;&gt;ฐาน!$M$45,IF(S993&lt;&gt;"",S993+R993,0),0)</f>
        <v>0</v>
      </c>
      <c r="U993" s="311">
        <f>IF(M993&lt;&gt;ฐาน!$M$45,IF(S993=0,J993+T993,O993),J993)</f>
        <v>0</v>
      </c>
      <c r="V993" s="98"/>
    </row>
    <row r="994" spans="1:22" x14ac:dyDescent="0.35">
      <c r="A994" s="93">
        <v>986</v>
      </c>
      <c r="B994" s="84"/>
      <c r="C994" s="85"/>
      <c r="D994" s="91"/>
      <c r="E994" s="89"/>
      <c r="F994" s="88"/>
      <c r="G994" s="91"/>
      <c r="H994" s="91"/>
      <c r="I994" s="88"/>
      <c r="J994" s="92"/>
      <c r="K994" s="212"/>
      <c r="L994" s="308" t="str">
        <f>IF(K994&lt;&gt;"",INDEX(ฐาน!$J$4:$M$44,MATCH(INT(K994),ฐาน!$J$4:$J$44,0),2),"")</f>
        <v/>
      </c>
      <c r="M994" s="309" t="str">
        <f>IF(L994&lt;&gt;"",INDEX(ฐาน!$J$4:$M$45,MATCH(L994,ฐาน!$K$4:$K$45,0),4),"")</f>
        <v/>
      </c>
      <c r="N994" s="310" t="str">
        <f>IF(I994&lt;&gt;"",INDEX(ฐาน!$A$4:$F$9,MATCH(I994,ฐาน!$A$4:$A$9,0),IF(J994&gt;=INDEX(ฐาน!$A$4:$F$9,MATCH(I994,ฐาน!$A$4:$A$9,0),3),6,5)),"")</f>
        <v/>
      </c>
      <c r="O994" s="311" t="str">
        <f>IF(I994&lt;&gt;"",IF(J994&gt;=INDEX(ฐาน!$A$4:$G$9,MATCH(I994,ฐาน!$A$4:$A$9,0),4),INDEX(ฐาน!$A$4:$G$9,MATCH(I994,ฐาน!$A$4:$A$9,0),7),INDEX(ฐาน!$A$4:$G$9,MATCH(I994,ฐาน!$A$4:$A$9,0),4)),"")</f>
        <v/>
      </c>
      <c r="P994" s="312">
        <f>IF(M994&lt;&gt;ฐาน!$M$45,IF(L994&lt;&gt;"",($L994*$N994/100),0),0)</f>
        <v>0</v>
      </c>
      <c r="Q994" s="311">
        <f>IF(M994&lt;&gt;ฐาน!$M$45,IF(L994&lt;&gt;"",ROUNDUP(($L994*$N994/100),-1),0),0)</f>
        <v>0</v>
      </c>
      <c r="R994" s="311">
        <f t="shared" si="30"/>
        <v>0</v>
      </c>
      <c r="S994" s="313">
        <f t="shared" si="31"/>
        <v>0</v>
      </c>
      <c r="T994" s="314">
        <f>IF(M994&lt;&gt;ฐาน!$M$45,IF(S994&lt;&gt;"",S994+R994,0),0)</f>
        <v>0</v>
      </c>
      <c r="U994" s="311">
        <f>IF(M994&lt;&gt;ฐาน!$M$45,IF(S994=0,J994+T994,O994),J994)</f>
        <v>0</v>
      </c>
      <c r="V994" s="98"/>
    </row>
    <row r="995" spans="1:22" x14ac:dyDescent="0.35">
      <c r="A995" s="93">
        <v>987</v>
      </c>
      <c r="B995" s="84"/>
      <c r="C995" s="85"/>
      <c r="D995" s="91"/>
      <c r="E995" s="89"/>
      <c r="F995" s="88"/>
      <c r="G995" s="91"/>
      <c r="H995" s="91"/>
      <c r="I995" s="88"/>
      <c r="J995" s="92"/>
      <c r="K995" s="212"/>
      <c r="L995" s="308" t="str">
        <f>IF(K995&lt;&gt;"",INDEX(ฐาน!$J$4:$M$44,MATCH(INT(K995),ฐาน!$J$4:$J$44,0),2),"")</f>
        <v/>
      </c>
      <c r="M995" s="309" t="str">
        <f>IF(L995&lt;&gt;"",INDEX(ฐาน!$J$4:$M$45,MATCH(L995,ฐาน!$K$4:$K$45,0),4),"")</f>
        <v/>
      </c>
      <c r="N995" s="310" t="str">
        <f>IF(I995&lt;&gt;"",INDEX(ฐาน!$A$4:$F$9,MATCH(I995,ฐาน!$A$4:$A$9,0),IF(J995&gt;=INDEX(ฐาน!$A$4:$F$9,MATCH(I995,ฐาน!$A$4:$A$9,0),3),6,5)),"")</f>
        <v/>
      </c>
      <c r="O995" s="311" t="str">
        <f>IF(I995&lt;&gt;"",IF(J995&gt;=INDEX(ฐาน!$A$4:$G$9,MATCH(I995,ฐาน!$A$4:$A$9,0),4),INDEX(ฐาน!$A$4:$G$9,MATCH(I995,ฐาน!$A$4:$A$9,0),7),INDEX(ฐาน!$A$4:$G$9,MATCH(I995,ฐาน!$A$4:$A$9,0),4)),"")</f>
        <v/>
      </c>
      <c r="P995" s="312">
        <f>IF(M995&lt;&gt;ฐาน!$M$45,IF(L995&lt;&gt;"",($L995*$N995/100),0),0)</f>
        <v>0</v>
      </c>
      <c r="Q995" s="311">
        <f>IF(M995&lt;&gt;ฐาน!$M$45,IF(L995&lt;&gt;"",ROUNDUP(($L995*$N995/100),-1),0),0)</f>
        <v>0</v>
      </c>
      <c r="R995" s="311">
        <f t="shared" si="30"/>
        <v>0</v>
      </c>
      <c r="S995" s="313">
        <f t="shared" si="31"/>
        <v>0</v>
      </c>
      <c r="T995" s="314">
        <f>IF(M995&lt;&gt;ฐาน!$M$45,IF(S995&lt;&gt;"",S995+R995,0),0)</f>
        <v>0</v>
      </c>
      <c r="U995" s="311">
        <f>IF(M995&lt;&gt;ฐาน!$M$45,IF(S995=0,J995+T995,O995),J995)</f>
        <v>0</v>
      </c>
      <c r="V995" s="98"/>
    </row>
    <row r="996" spans="1:22" x14ac:dyDescent="0.35">
      <c r="A996" s="93">
        <v>988</v>
      </c>
      <c r="B996" s="84"/>
      <c r="C996" s="85"/>
      <c r="D996" s="91"/>
      <c r="E996" s="89"/>
      <c r="F996" s="88"/>
      <c r="G996" s="91"/>
      <c r="H996" s="91"/>
      <c r="I996" s="88"/>
      <c r="J996" s="92"/>
      <c r="K996" s="212"/>
      <c r="L996" s="308" t="str">
        <f>IF(K996&lt;&gt;"",INDEX(ฐาน!$J$4:$M$44,MATCH(INT(K996),ฐาน!$J$4:$J$44,0),2),"")</f>
        <v/>
      </c>
      <c r="M996" s="309" t="str">
        <f>IF(L996&lt;&gt;"",INDEX(ฐาน!$J$4:$M$45,MATCH(L996,ฐาน!$K$4:$K$45,0),4),"")</f>
        <v/>
      </c>
      <c r="N996" s="310" t="str">
        <f>IF(I996&lt;&gt;"",INDEX(ฐาน!$A$4:$F$9,MATCH(I996,ฐาน!$A$4:$A$9,0),IF(J996&gt;=INDEX(ฐาน!$A$4:$F$9,MATCH(I996,ฐาน!$A$4:$A$9,0),3),6,5)),"")</f>
        <v/>
      </c>
      <c r="O996" s="311" t="str">
        <f>IF(I996&lt;&gt;"",IF(J996&gt;=INDEX(ฐาน!$A$4:$G$9,MATCH(I996,ฐาน!$A$4:$A$9,0),4),INDEX(ฐาน!$A$4:$G$9,MATCH(I996,ฐาน!$A$4:$A$9,0),7),INDEX(ฐาน!$A$4:$G$9,MATCH(I996,ฐาน!$A$4:$A$9,0),4)),"")</f>
        <v/>
      </c>
      <c r="P996" s="312">
        <f>IF(M996&lt;&gt;ฐาน!$M$45,IF(L996&lt;&gt;"",($L996*$N996/100),0),0)</f>
        <v>0</v>
      </c>
      <c r="Q996" s="311">
        <f>IF(M996&lt;&gt;ฐาน!$M$45,IF(L996&lt;&gt;"",ROUNDUP(($L996*$N996/100),-1),0),0)</f>
        <v>0</v>
      </c>
      <c r="R996" s="311">
        <f t="shared" si="30"/>
        <v>0</v>
      </c>
      <c r="S996" s="313">
        <f t="shared" si="31"/>
        <v>0</v>
      </c>
      <c r="T996" s="314">
        <f>IF(M996&lt;&gt;ฐาน!$M$45,IF(S996&lt;&gt;"",S996+R996,0),0)</f>
        <v>0</v>
      </c>
      <c r="U996" s="311">
        <f>IF(M996&lt;&gt;ฐาน!$M$45,IF(S996=0,J996+T996,O996),J996)</f>
        <v>0</v>
      </c>
      <c r="V996" s="98"/>
    </row>
    <row r="997" spans="1:22" x14ac:dyDescent="0.35">
      <c r="A997" s="93">
        <v>989</v>
      </c>
      <c r="B997" s="84"/>
      <c r="C997" s="85"/>
      <c r="D997" s="91"/>
      <c r="E997" s="89"/>
      <c r="F997" s="88"/>
      <c r="G997" s="91"/>
      <c r="H997" s="91"/>
      <c r="I997" s="88"/>
      <c r="J997" s="94"/>
      <c r="K997" s="212"/>
      <c r="L997" s="308" t="str">
        <f>IF(K997&lt;&gt;"",INDEX(ฐาน!$J$4:$M$44,MATCH(INT(K997),ฐาน!$J$4:$J$44,0),2),"")</f>
        <v/>
      </c>
      <c r="M997" s="309" t="str">
        <f>IF(L997&lt;&gt;"",INDEX(ฐาน!$J$4:$M$45,MATCH(L997,ฐาน!$K$4:$K$45,0),4),"")</f>
        <v/>
      </c>
      <c r="N997" s="310" t="str">
        <f>IF(I997&lt;&gt;"",INDEX(ฐาน!$A$4:$F$9,MATCH(I997,ฐาน!$A$4:$A$9,0),IF(J997&gt;=INDEX(ฐาน!$A$4:$F$9,MATCH(I997,ฐาน!$A$4:$A$9,0),3),6,5)),"")</f>
        <v/>
      </c>
      <c r="O997" s="311" t="str">
        <f>IF(I997&lt;&gt;"",IF(J997&gt;=INDEX(ฐาน!$A$4:$G$9,MATCH(I997,ฐาน!$A$4:$A$9,0),4),INDEX(ฐาน!$A$4:$G$9,MATCH(I997,ฐาน!$A$4:$A$9,0),7),INDEX(ฐาน!$A$4:$G$9,MATCH(I997,ฐาน!$A$4:$A$9,0),4)),"")</f>
        <v/>
      </c>
      <c r="P997" s="312">
        <f>IF(M997&lt;&gt;ฐาน!$M$45,IF(L997&lt;&gt;"",($L997*$N997/100),0),0)</f>
        <v>0</v>
      </c>
      <c r="Q997" s="311">
        <f>IF(M997&lt;&gt;ฐาน!$M$45,IF(L997&lt;&gt;"",ROUNDUP(($L997*$N997/100),-1),0),0)</f>
        <v>0</v>
      </c>
      <c r="R997" s="311">
        <f t="shared" si="30"/>
        <v>0</v>
      </c>
      <c r="S997" s="313">
        <f t="shared" si="31"/>
        <v>0</v>
      </c>
      <c r="T997" s="314">
        <f>IF(M997&lt;&gt;ฐาน!$M$45,IF(S997&lt;&gt;"",S997+R997,0),0)</f>
        <v>0</v>
      </c>
      <c r="U997" s="311">
        <f>IF(M997&lt;&gt;ฐาน!$M$45,IF(S997=0,J997+T997,O997),J997)</f>
        <v>0</v>
      </c>
      <c r="V997" s="98"/>
    </row>
    <row r="998" spans="1:22" x14ac:dyDescent="0.35">
      <c r="A998" s="93">
        <v>990</v>
      </c>
      <c r="B998" s="84"/>
      <c r="C998" s="85"/>
      <c r="D998" s="91"/>
      <c r="E998" s="89"/>
      <c r="F998" s="88"/>
      <c r="G998" s="91"/>
      <c r="H998" s="91"/>
      <c r="I998" s="88"/>
      <c r="J998" s="94"/>
      <c r="K998" s="212"/>
      <c r="L998" s="308" t="str">
        <f>IF(K998&lt;&gt;"",INDEX(ฐาน!$J$4:$M$44,MATCH(INT(K998),ฐาน!$J$4:$J$44,0),2),"")</f>
        <v/>
      </c>
      <c r="M998" s="309" t="str">
        <f>IF(L998&lt;&gt;"",INDEX(ฐาน!$J$4:$M$45,MATCH(L998,ฐาน!$K$4:$K$45,0),4),"")</f>
        <v/>
      </c>
      <c r="N998" s="310" t="str">
        <f>IF(I998&lt;&gt;"",INDEX(ฐาน!$A$4:$F$9,MATCH(I998,ฐาน!$A$4:$A$9,0),IF(J998&gt;=INDEX(ฐาน!$A$4:$F$9,MATCH(I998,ฐาน!$A$4:$A$9,0),3),6,5)),"")</f>
        <v/>
      </c>
      <c r="O998" s="311" t="str">
        <f>IF(I998&lt;&gt;"",IF(J998&gt;=INDEX(ฐาน!$A$4:$G$9,MATCH(I998,ฐาน!$A$4:$A$9,0),4),INDEX(ฐาน!$A$4:$G$9,MATCH(I998,ฐาน!$A$4:$A$9,0),7),INDEX(ฐาน!$A$4:$G$9,MATCH(I998,ฐาน!$A$4:$A$9,0),4)),"")</f>
        <v/>
      </c>
      <c r="P998" s="312">
        <f>IF(M998&lt;&gt;ฐาน!$M$45,IF(L998&lt;&gt;"",($L998*$N998/100),0),0)</f>
        <v>0</v>
      </c>
      <c r="Q998" s="311">
        <f>IF(M998&lt;&gt;ฐาน!$M$45,IF(L998&lt;&gt;"",ROUNDUP(($L998*$N998/100),-1),0),0)</f>
        <v>0</v>
      </c>
      <c r="R998" s="311">
        <f t="shared" si="30"/>
        <v>0</v>
      </c>
      <c r="S998" s="313">
        <f t="shared" si="31"/>
        <v>0</v>
      </c>
      <c r="T998" s="314">
        <f>IF(M998&lt;&gt;ฐาน!$M$45,IF(S998&lt;&gt;"",S998+R998,0),0)</f>
        <v>0</v>
      </c>
      <c r="U998" s="311">
        <f>IF(M998&lt;&gt;ฐาน!$M$45,IF(S998=0,J998+T998,O998),J998)</f>
        <v>0</v>
      </c>
      <c r="V998" s="98"/>
    </row>
    <row r="999" spans="1:22" x14ac:dyDescent="0.35">
      <c r="A999" s="93">
        <v>991</v>
      </c>
      <c r="B999" s="84"/>
      <c r="C999" s="85"/>
      <c r="D999" s="91"/>
      <c r="E999" s="89"/>
      <c r="F999" s="88"/>
      <c r="G999" s="91"/>
      <c r="H999" s="91"/>
      <c r="I999" s="88"/>
      <c r="J999" s="92"/>
      <c r="K999" s="212"/>
      <c r="L999" s="308" t="str">
        <f>IF(K999&lt;&gt;"",INDEX(ฐาน!$J$4:$M$44,MATCH(INT(K999),ฐาน!$J$4:$J$44,0),2),"")</f>
        <v/>
      </c>
      <c r="M999" s="309" t="str">
        <f>IF(L999&lt;&gt;"",INDEX(ฐาน!$J$4:$M$45,MATCH(L999,ฐาน!$K$4:$K$45,0),4),"")</f>
        <v/>
      </c>
      <c r="N999" s="310" t="str">
        <f>IF(I999&lt;&gt;"",INDEX(ฐาน!$A$4:$F$9,MATCH(I999,ฐาน!$A$4:$A$9,0),IF(J999&gt;=INDEX(ฐาน!$A$4:$F$9,MATCH(I999,ฐาน!$A$4:$A$9,0),3),6,5)),"")</f>
        <v/>
      </c>
      <c r="O999" s="311" t="str">
        <f>IF(I999&lt;&gt;"",IF(J999&gt;=INDEX(ฐาน!$A$4:$G$9,MATCH(I999,ฐาน!$A$4:$A$9,0),4),INDEX(ฐาน!$A$4:$G$9,MATCH(I999,ฐาน!$A$4:$A$9,0),7),INDEX(ฐาน!$A$4:$G$9,MATCH(I999,ฐาน!$A$4:$A$9,0),4)),"")</f>
        <v/>
      </c>
      <c r="P999" s="312">
        <f>IF(M999&lt;&gt;ฐาน!$M$45,IF(L999&lt;&gt;"",($L999*$N999/100),0),0)</f>
        <v>0</v>
      </c>
      <c r="Q999" s="311">
        <f>IF(M999&lt;&gt;ฐาน!$M$45,IF(L999&lt;&gt;"",ROUNDUP(($L999*$N999/100),-1),0),0)</f>
        <v>0</v>
      </c>
      <c r="R999" s="311">
        <f t="shared" si="30"/>
        <v>0</v>
      </c>
      <c r="S999" s="313">
        <f t="shared" si="31"/>
        <v>0</v>
      </c>
      <c r="T999" s="314">
        <f>IF(M999&lt;&gt;ฐาน!$M$45,IF(S999&lt;&gt;"",S999+R999,0),0)</f>
        <v>0</v>
      </c>
      <c r="U999" s="311">
        <f>IF(M999&lt;&gt;ฐาน!$M$45,IF(S999=0,J999+T999,O999),J999)</f>
        <v>0</v>
      </c>
      <c r="V999" s="98"/>
    </row>
    <row r="1000" spans="1:22" x14ac:dyDescent="0.35">
      <c r="A1000" s="93">
        <v>992</v>
      </c>
      <c r="B1000" s="84"/>
      <c r="C1000" s="85"/>
      <c r="D1000" s="91"/>
      <c r="E1000" s="89"/>
      <c r="F1000" s="88"/>
      <c r="G1000" s="91"/>
      <c r="H1000" s="91"/>
      <c r="I1000" s="88"/>
      <c r="J1000" s="94"/>
      <c r="K1000" s="212"/>
      <c r="L1000" s="308" t="str">
        <f>IF(K1000&lt;&gt;"",INDEX(ฐาน!$J$4:$M$44,MATCH(INT(K1000),ฐาน!$J$4:$J$44,0),2),"")</f>
        <v/>
      </c>
      <c r="M1000" s="309" t="str">
        <f>IF(L1000&lt;&gt;"",INDEX(ฐาน!$J$4:$M$45,MATCH(L1000,ฐาน!$K$4:$K$45,0),4),"")</f>
        <v/>
      </c>
      <c r="N1000" s="310" t="str">
        <f>IF(I1000&lt;&gt;"",INDEX(ฐาน!$A$4:$F$9,MATCH(I1000,ฐาน!$A$4:$A$9,0),IF(J1000&gt;=INDEX(ฐาน!$A$4:$F$9,MATCH(I1000,ฐาน!$A$4:$A$9,0),3),6,5)),"")</f>
        <v/>
      </c>
      <c r="O1000" s="311" t="str">
        <f>IF(I1000&lt;&gt;"",IF(J1000&gt;=INDEX(ฐาน!$A$4:$G$9,MATCH(I1000,ฐาน!$A$4:$A$9,0),4),INDEX(ฐาน!$A$4:$G$9,MATCH(I1000,ฐาน!$A$4:$A$9,0),7),INDEX(ฐาน!$A$4:$G$9,MATCH(I1000,ฐาน!$A$4:$A$9,0),4)),"")</f>
        <v/>
      </c>
      <c r="P1000" s="312">
        <f>IF(M1000&lt;&gt;ฐาน!$M$45,IF(L1000&lt;&gt;"",($L1000*$N1000/100),0),0)</f>
        <v>0</v>
      </c>
      <c r="Q1000" s="311">
        <f>IF(M1000&lt;&gt;ฐาน!$M$45,IF(L1000&lt;&gt;"",ROUNDUP(($L1000*$N1000/100),-1),0),0)</f>
        <v>0</v>
      </c>
      <c r="R1000" s="311">
        <f t="shared" si="30"/>
        <v>0</v>
      </c>
      <c r="S1000" s="313">
        <f t="shared" si="31"/>
        <v>0</v>
      </c>
      <c r="T1000" s="314">
        <f>IF(M1000&lt;&gt;ฐาน!$M$45,IF(S1000&lt;&gt;"",S1000+R1000,0),0)</f>
        <v>0</v>
      </c>
      <c r="U1000" s="311">
        <f>IF(M1000&lt;&gt;ฐาน!$M$45,IF(S1000=0,J1000+T1000,O1000),J1000)</f>
        <v>0</v>
      </c>
      <c r="V1000" s="98"/>
    </row>
    <row r="1001" spans="1:22" x14ac:dyDescent="0.35">
      <c r="A1001" s="93">
        <v>993</v>
      </c>
      <c r="B1001" s="84"/>
      <c r="C1001" s="85"/>
      <c r="D1001" s="91"/>
      <c r="E1001" s="89"/>
      <c r="F1001" s="88"/>
      <c r="G1001" s="91"/>
      <c r="H1001" s="91"/>
      <c r="I1001" s="88"/>
      <c r="J1001" s="94"/>
      <c r="K1001" s="212"/>
      <c r="L1001" s="308" t="str">
        <f>IF(K1001&lt;&gt;"",INDEX(ฐาน!$J$4:$M$44,MATCH(INT(K1001),ฐาน!$J$4:$J$44,0),2),"")</f>
        <v/>
      </c>
      <c r="M1001" s="309" t="str">
        <f>IF(L1001&lt;&gt;"",INDEX(ฐาน!$J$4:$M$45,MATCH(L1001,ฐาน!$K$4:$K$45,0),4),"")</f>
        <v/>
      </c>
      <c r="N1001" s="310" t="str">
        <f>IF(I1001&lt;&gt;"",INDEX(ฐาน!$A$4:$F$9,MATCH(I1001,ฐาน!$A$4:$A$9,0),IF(J1001&gt;=INDEX(ฐาน!$A$4:$F$9,MATCH(I1001,ฐาน!$A$4:$A$9,0),3),6,5)),"")</f>
        <v/>
      </c>
      <c r="O1001" s="311" t="str">
        <f>IF(I1001&lt;&gt;"",IF(J1001&gt;=INDEX(ฐาน!$A$4:$G$9,MATCH(I1001,ฐาน!$A$4:$A$9,0),4),INDEX(ฐาน!$A$4:$G$9,MATCH(I1001,ฐาน!$A$4:$A$9,0),7),INDEX(ฐาน!$A$4:$G$9,MATCH(I1001,ฐาน!$A$4:$A$9,0),4)),"")</f>
        <v/>
      </c>
      <c r="P1001" s="312">
        <f>IF(M1001&lt;&gt;ฐาน!$M$45,IF(L1001&lt;&gt;"",($L1001*$N1001/100),0),0)</f>
        <v>0</v>
      </c>
      <c r="Q1001" s="311">
        <f>IF(M1001&lt;&gt;ฐาน!$M$45,IF(L1001&lt;&gt;"",ROUNDUP(($L1001*$N1001/100),-1),0),0)</f>
        <v>0</v>
      </c>
      <c r="R1001" s="311">
        <f t="shared" si="30"/>
        <v>0</v>
      </c>
      <c r="S1001" s="313">
        <f t="shared" si="31"/>
        <v>0</v>
      </c>
      <c r="T1001" s="314">
        <f>IF(M1001&lt;&gt;ฐาน!$M$45,IF(S1001&lt;&gt;"",S1001+R1001,0),0)</f>
        <v>0</v>
      </c>
      <c r="U1001" s="311">
        <f>IF(M1001&lt;&gt;ฐาน!$M$45,IF(S1001=0,J1001+T1001,O1001),J1001)</f>
        <v>0</v>
      </c>
      <c r="V1001" s="98"/>
    </row>
    <row r="1002" spans="1:22" x14ac:dyDescent="0.35">
      <c r="A1002" s="93">
        <v>994</v>
      </c>
      <c r="B1002" s="97"/>
      <c r="C1002" s="85"/>
      <c r="D1002" s="91"/>
      <c r="E1002" s="89"/>
      <c r="F1002" s="88"/>
      <c r="G1002" s="95"/>
      <c r="H1002" s="91"/>
      <c r="I1002" s="88"/>
      <c r="J1002" s="92"/>
      <c r="K1002" s="212"/>
      <c r="L1002" s="308" t="str">
        <f>IF(K1002&lt;&gt;"",INDEX(ฐาน!$J$4:$M$44,MATCH(INT(K1002),ฐาน!$J$4:$J$44,0),2),"")</f>
        <v/>
      </c>
      <c r="M1002" s="309" t="str">
        <f>IF(L1002&lt;&gt;"",INDEX(ฐาน!$J$4:$M$45,MATCH(L1002,ฐาน!$K$4:$K$45,0),4),"")</f>
        <v/>
      </c>
      <c r="N1002" s="310" t="str">
        <f>IF(I1002&lt;&gt;"",INDEX(ฐาน!$A$4:$F$9,MATCH(I1002,ฐาน!$A$4:$A$9,0),IF(J1002&gt;=INDEX(ฐาน!$A$4:$F$9,MATCH(I1002,ฐาน!$A$4:$A$9,0),3),6,5)),"")</f>
        <v/>
      </c>
      <c r="O1002" s="311" t="str">
        <f>IF(I1002&lt;&gt;"",IF(J1002&gt;=INDEX(ฐาน!$A$4:$G$9,MATCH(I1002,ฐาน!$A$4:$A$9,0),4),INDEX(ฐาน!$A$4:$G$9,MATCH(I1002,ฐาน!$A$4:$A$9,0),7),INDEX(ฐาน!$A$4:$G$9,MATCH(I1002,ฐาน!$A$4:$A$9,0),4)),"")</f>
        <v/>
      </c>
      <c r="P1002" s="312">
        <f>IF(M1002&lt;&gt;ฐาน!$M$45,IF(L1002&lt;&gt;"",($L1002*$N1002/100),0),0)</f>
        <v>0</v>
      </c>
      <c r="Q1002" s="311">
        <f>IF(M1002&lt;&gt;ฐาน!$M$45,IF(L1002&lt;&gt;"",ROUNDUP(($L1002*$N1002/100),-1),0),0)</f>
        <v>0</v>
      </c>
      <c r="R1002" s="311">
        <f t="shared" si="30"/>
        <v>0</v>
      </c>
      <c r="S1002" s="313">
        <f t="shared" si="31"/>
        <v>0</v>
      </c>
      <c r="T1002" s="314">
        <f>IF(M1002&lt;&gt;ฐาน!$M$45,IF(S1002&lt;&gt;"",S1002+R1002,0),0)</f>
        <v>0</v>
      </c>
      <c r="U1002" s="311">
        <f>IF(M1002&lt;&gt;ฐาน!$M$45,IF(S1002=0,J1002+T1002,O1002),J1002)</f>
        <v>0</v>
      </c>
      <c r="V1002" s="98"/>
    </row>
    <row r="1003" spans="1:22" x14ac:dyDescent="0.35">
      <c r="A1003" s="93">
        <v>995</v>
      </c>
      <c r="B1003" s="84"/>
      <c r="C1003" s="85"/>
      <c r="D1003" s="91"/>
      <c r="E1003" s="89"/>
      <c r="F1003" s="88"/>
      <c r="G1003" s="91"/>
      <c r="H1003" s="91"/>
      <c r="I1003" s="88"/>
      <c r="J1003" s="94"/>
      <c r="K1003" s="212"/>
      <c r="L1003" s="308" t="str">
        <f>IF(K1003&lt;&gt;"",INDEX(ฐาน!$J$4:$M$44,MATCH(INT(K1003),ฐาน!$J$4:$J$44,0),2),"")</f>
        <v/>
      </c>
      <c r="M1003" s="309" t="str">
        <f>IF(L1003&lt;&gt;"",INDEX(ฐาน!$J$4:$M$45,MATCH(L1003,ฐาน!$K$4:$K$45,0),4),"")</f>
        <v/>
      </c>
      <c r="N1003" s="310" t="str">
        <f>IF(I1003&lt;&gt;"",INDEX(ฐาน!$A$4:$F$9,MATCH(I1003,ฐาน!$A$4:$A$9,0),IF(J1003&gt;=INDEX(ฐาน!$A$4:$F$9,MATCH(I1003,ฐาน!$A$4:$A$9,0),3),6,5)),"")</f>
        <v/>
      </c>
      <c r="O1003" s="311" t="str">
        <f>IF(I1003&lt;&gt;"",IF(J1003&gt;=INDEX(ฐาน!$A$4:$G$9,MATCH(I1003,ฐาน!$A$4:$A$9,0),4),INDEX(ฐาน!$A$4:$G$9,MATCH(I1003,ฐาน!$A$4:$A$9,0),7),INDEX(ฐาน!$A$4:$G$9,MATCH(I1003,ฐาน!$A$4:$A$9,0),4)),"")</f>
        <v/>
      </c>
      <c r="P1003" s="312">
        <f>IF(M1003&lt;&gt;ฐาน!$M$45,IF(L1003&lt;&gt;"",($L1003*$N1003/100),0),0)</f>
        <v>0</v>
      </c>
      <c r="Q1003" s="311">
        <f>IF(M1003&lt;&gt;ฐาน!$M$45,IF(L1003&lt;&gt;"",ROUNDUP(($L1003*$N1003/100),-1),0),0)</f>
        <v>0</v>
      </c>
      <c r="R1003" s="311">
        <f t="shared" si="30"/>
        <v>0</v>
      </c>
      <c r="S1003" s="313">
        <f t="shared" si="31"/>
        <v>0</v>
      </c>
      <c r="T1003" s="314">
        <f>IF(M1003&lt;&gt;ฐาน!$M$45,IF(S1003&lt;&gt;"",S1003+R1003,0),0)</f>
        <v>0</v>
      </c>
      <c r="U1003" s="311">
        <f>IF(M1003&lt;&gt;ฐาน!$M$45,IF(S1003=0,J1003+T1003,O1003),J1003)</f>
        <v>0</v>
      </c>
      <c r="V1003" s="98"/>
    </row>
    <row r="1004" spans="1:22" x14ac:dyDescent="0.35">
      <c r="A1004" s="93">
        <v>996</v>
      </c>
      <c r="B1004" s="97"/>
      <c r="C1004" s="85"/>
      <c r="D1004" s="91"/>
      <c r="E1004" s="89"/>
      <c r="F1004" s="88"/>
      <c r="G1004" s="91"/>
      <c r="H1004" s="91"/>
      <c r="I1004" s="88"/>
      <c r="J1004" s="92"/>
      <c r="K1004" s="212"/>
      <c r="L1004" s="308" t="str">
        <f>IF(K1004&lt;&gt;"",INDEX(ฐาน!$J$4:$M$44,MATCH(INT(K1004),ฐาน!$J$4:$J$44,0),2),"")</f>
        <v/>
      </c>
      <c r="M1004" s="309" t="str">
        <f>IF(L1004&lt;&gt;"",INDEX(ฐาน!$J$4:$M$45,MATCH(L1004,ฐาน!$K$4:$K$45,0),4),"")</f>
        <v/>
      </c>
      <c r="N1004" s="310" t="str">
        <f>IF(I1004&lt;&gt;"",INDEX(ฐาน!$A$4:$F$9,MATCH(I1004,ฐาน!$A$4:$A$9,0),IF(J1004&gt;=INDEX(ฐาน!$A$4:$F$9,MATCH(I1004,ฐาน!$A$4:$A$9,0),3),6,5)),"")</f>
        <v/>
      </c>
      <c r="O1004" s="311" t="str">
        <f>IF(I1004&lt;&gt;"",IF(J1004&gt;=INDEX(ฐาน!$A$4:$G$9,MATCH(I1004,ฐาน!$A$4:$A$9,0),4),INDEX(ฐาน!$A$4:$G$9,MATCH(I1004,ฐาน!$A$4:$A$9,0),7),INDEX(ฐาน!$A$4:$G$9,MATCH(I1004,ฐาน!$A$4:$A$9,0),4)),"")</f>
        <v/>
      </c>
      <c r="P1004" s="312">
        <f>IF(M1004&lt;&gt;ฐาน!$M$45,IF(L1004&lt;&gt;"",($L1004*$N1004/100),0),0)</f>
        <v>0</v>
      </c>
      <c r="Q1004" s="311">
        <f>IF(M1004&lt;&gt;ฐาน!$M$45,IF(L1004&lt;&gt;"",ROUNDUP(($L1004*$N1004/100),-1),0),0)</f>
        <v>0</v>
      </c>
      <c r="R1004" s="311">
        <f t="shared" si="30"/>
        <v>0</v>
      </c>
      <c r="S1004" s="313">
        <f t="shared" si="31"/>
        <v>0</v>
      </c>
      <c r="T1004" s="314">
        <f>IF(M1004&lt;&gt;ฐาน!$M$45,IF(S1004&lt;&gt;"",S1004+R1004,0),0)</f>
        <v>0</v>
      </c>
      <c r="U1004" s="311">
        <f>IF(M1004&lt;&gt;ฐาน!$M$45,IF(S1004=0,J1004+T1004,O1004),J1004)</f>
        <v>0</v>
      </c>
      <c r="V1004" s="98"/>
    </row>
    <row r="1005" spans="1:22" x14ac:dyDescent="0.35">
      <c r="A1005" s="93">
        <v>997</v>
      </c>
      <c r="B1005" s="84"/>
      <c r="C1005" s="96"/>
      <c r="D1005" s="91"/>
      <c r="E1005" s="89"/>
      <c r="F1005" s="88"/>
      <c r="G1005" s="91"/>
      <c r="H1005" s="91"/>
      <c r="I1005" s="88"/>
      <c r="J1005" s="92"/>
      <c r="K1005" s="212"/>
      <c r="L1005" s="308" t="str">
        <f>IF(K1005&lt;&gt;"",INDEX(ฐาน!$J$4:$M$44,MATCH(INT(K1005),ฐาน!$J$4:$J$44,0),2),"")</f>
        <v/>
      </c>
      <c r="M1005" s="309" t="str">
        <f>IF(L1005&lt;&gt;"",INDEX(ฐาน!$J$4:$M$45,MATCH(L1005,ฐาน!$K$4:$K$45,0),4),"")</f>
        <v/>
      </c>
      <c r="N1005" s="310" t="str">
        <f>IF(I1005&lt;&gt;"",INDEX(ฐาน!$A$4:$F$9,MATCH(I1005,ฐาน!$A$4:$A$9,0),IF(J1005&gt;=INDEX(ฐาน!$A$4:$F$9,MATCH(I1005,ฐาน!$A$4:$A$9,0),3),6,5)),"")</f>
        <v/>
      </c>
      <c r="O1005" s="311" t="str">
        <f>IF(I1005&lt;&gt;"",IF(J1005&gt;=INDEX(ฐาน!$A$4:$G$9,MATCH(I1005,ฐาน!$A$4:$A$9,0),4),INDEX(ฐาน!$A$4:$G$9,MATCH(I1005,ฐาน!$A$4:$A$9,0),7),INDEX(ฐาน!$A$4:$G$9,MATCH(I1005,ฐาน!$A$4:$A$9,0),4)),"")</f>
        <v/>
      </c>
      <c r="P1005" s="312">
        <f>IF(M1005&lt;&gt;ฐาน!$M$45,IF(L1005&lt;&gt;"",($L1005*$N1005/100),0),0)</f>
        <v>0</v>
      </c>
      <c r="Q1005" s="311">
        <f>IF(M1005&lt;&gt;ฐาน!$M$45,IF(L1005&lt;&gt;"",ROUNDUP(($L1005*$N1005/100),-1),0),0)</f>
        <v>0</v>
      </c>
      <c r="R1005" s="311">
        <f t="shared" si="30"/>
        <v>0</v>
      </c>
      <c r="S1005" s="313">
        <f t="shared" si="31"/>
        <v>0</v>
      </c>
      <c r="T1005" s="314">
        <f>IF(M1005&lt;&gt;ฐาน!$M$45,IF(S1005&lt;&gt;"",S1005+R1005,0),0)</f>
        <v>0</v>
      </c>
      <c r="U1005" s="311">
        <f>IF(M1005&lt;&gt;ฐาน!$M$45,IF(S1005=0,J1005+T1005,O1005),J1005)</f>
        <v>0</v>
      </c>
      <c r="V1005" s="98"/>
    </row>
    <row r="1006" spans="1:22" x14ac:dyDescent="0.35">
      <c r="A1006" s="93">
        <v>998</v>
      </c>
      <c r="B1006" s="84"/>
      <c r="C1006" s="85"/>
      <c r="D1006" s="91"/>
      <c r="E1006" s="89"/>
      <c r="F1006" s="88"/>
      <c r="G1006" s="91"/>
      <c r="H1006" s="91"/>
      <c r="I1006" s="88"/>
      <c r="J1006" s="94"/>
      <c r="K1006" s="212"/>
      <c r="L1006" s="308" t="str">
        <f>IF(K1006&lt;&gt;"",INDEX(ฐาน!$J$4:$M$44,MATCH(INT(K1006),ฐาน!$J$4:$J$44,0),2),"")</f>
        <v/>
      </c>
      <c r="M1006" s="309" t="str">
        <f>IF(L1006&lt;&gt;"",INDEX(ฐาน!$J$4:$M$45,MATCH(L1006,ฐาน!$K$4:$K$45,0),4),"")</f>
        <v/>
      </c>
      <c r="N1006" s="310" t="str">
        <f>IF(I1006&lt;&gt;"",INDEX(ฐาน!$A$4:$F$9,MATCH(I1006,ฐาน!$A$4:$A$9,0),IF(J1006&gt;=INDEX(ฐาน!$A$4:$F$9,MATCH(I1006,ฐาน!$A$4:$A$9,0),3),6,5)),"")</f>
        <v/>
      </c>
      <c r="O1006" s="311" t="str">
        <f>IF(I1006&lt;&gt;"",IF(J1006&gt;=INDEX(ฐาน!$A$4:$G$9,MATCH(I1006,ฐาน!$A$4:$A$9,0),4),INDEX(ฐาน!$A$4:$G$9,MATCH(I1006,ฐาน!$A$4:$A$9,0),7),INDEX(ฐาน!$A$4:$G$9,MATCH(I1006,ฐาน!$A$4:$A$9,0),4)),"")</f>
        <v/>
      </c>
      <c r="P1006" s="312">
        <f>IF(M1006&lt;&gt;ฐาน!$M$45,IF(L1006&lt;&gt;"",($L1006*$N1006/100),0),0)</f>
        <v>0</v>
      </c>
      <c r="Q1006" s="311">
        <f>IF(M1006&lt;&gt;ฐาน!$M$45,IF(L1006&lt;&gt;"",ROUNDUP(($L1006*$N1006/100),-1),0),0)</f>
        <v>0</v>
      </c>
      <c r="R1006" s="311">
        <f t="shared" si="30"/>
        <v>0</v>
      </c>
      <c r="S1006" s="313">
        <f t="shared" si="31"/>
        <v>0</v>
      </c>
      <c r="T1006" s="314">
        <f>IF(M1006&lt;&gt;ฐาน!$M$45,IF(S1006&lt;&gt;"",S1006+R1006,0),0)</f>
        <v>0</v>
      </c>
      <c r="U1006" s="311">
        <f>IF(M1006&lt;&gt;ฐาน!$M$45,IF(S1006=0,J1006+T1006,O1006),J1006)</f>
        <v>0</v>
      </c>
      <c r="V1006" s="98"/>
    </row>
    <row r="1007" spans="1:22" x14ac:dyDescent="0.35">
      <c r="A1007" s="93">
        <v>999</v>
      </c>
      <c r="B1007" s="84"/>
      <c r="C1007" s="85"/>
      <c r="D1007" s="91"/>
      <c r="E1007" s="89"/>
      <c r="F1007" s="88"/>
      <c r="G1007" s="91"/>
      <c r="H1007" s="91"/>
      <c r="I1007" s="88"/>
      <c r="J1007" s="92"/>
      <c r="K1007" s="212"/>
      <c r="L1007" s="308" t="str">
        <f>IF(K1007&lt;&gt;"",INDEX(ฐาน!$J$4:$M$44,MATCH(INT(K1007),ฐาน!$J$4:$J$44,0),2),"")</f>
        <v/>
      </c>
      <c r="M1007" s="309" t="str">
        <f>IF(L1007&lt;&gt;"",INDEX(ฐาน!$J$4:$M$45,MATCH(L1007,ฐาน!$K$4:$K$45,0),4),"")</f>
        <v/>
      </c>
      <c r="N1007" s="310" t="str">
        <f>IF(I1007&lt;&gt;"",INDEX(ฐาน!$A$4:$F$9,MATCH(I1007,ฐาน!$A$4:$A$9,0),IF(J1007&gt;=INDEX(ฐาน!$A$4:$F$9,MATCH(I1007,ฐาน!$A$4:$A$9,0),3),6,5)),"")</f>
        <v/>
      </c>
      <c r="O1007" s="311" t="str">
        <f>IF(I1007&lt;&gt;"",IF(J1007&gt;=INDEX(ฐาน!$A$4:$G$9,MATCH(I1007,ฐาน!$A$4:$A$9,0),4),INDEX(ฐาน!$A$4:$G$9,MATCH(I1007,ฐาน!$A$4:$A$9,0),7),INDEX(ฐาน!$A$4:$G$9,MATCH(I1007,ฐาน!$A$4:$A$9,0),4)),"")</f>
        <v/>
      </c>
      <c r="P1007" s="312">
        <f>IF(M1007&lt;&gt;ฐาน!$M$45,IF(L1007&lt;&gt;"",($L1007*$N1007/100),0),0)</f>
        <v>0</v>
      </c>
      <c r="Q1007" s="311">
        <f>IF(M1007&lt;&gt;ฐาน!$M$45,IF(L1007&lt;&gt;"",ROUNDUP(($L1007*$N1007/100),-1),0),0)</f>
        <v>0</v>
      </c>
      <c r="R1007" s="311">
        <f t="shared" si="30"/>
        <v>0</v>
      </c>
      <c r="S1007" s="313">
        <f t="shared" si="31"/>
        <v>0</v>
      </c>
      <c r="T1007" s="314">
        <f>IF(M1007&lt;&gt;ฐาน!$M$45,IF(S1007&lt;&gt;"",S1007+R1007,0),0)</f>
        <v>0</v>
      </c>
      <c r="U1007" s="311">
        <f>IF(M1007&lt;&gt;ฐาน!$M$45,IF(S1007=0,J1007+T1007,O1007),J1007)</f>
        <v>0</v>
      </c>
      <c r="V1007" s="98"/>
    </row>
    <row r="1008" spans="1:22" x14ac:dyDescent="0.35">
      <c r="A1008" s="93">
        <v>1000</v>
      </c>
      <c r="B1008" s="97"/>
      <c r="C1008" s="85"/>
      <c r="D1008" s="91"/>
      <c r="E1008" s="89"/>
      <c r="F1008" s="88"/>
      <c r="G1008" s="91"/>
      <c r="H1008" s="91"/>
      <c r="I1008" s="88"/>
      <c r="J1008" s="92"/>
      <c r="K1008" s="212"/>
      <c r="L1008" s="308" t="str">
        <f>IF(K1008&lt;&gt;"",INDEX(ฐาน!$J$4:$M$44,MATCH(INT(K1008),ฐาน!$J$4:$J$44,0),2),"")</f>
        <v/>
      </c>
      <c r="M1008" s="309" t="str">
        <f>IF(L1008&lt;&gt;"",INDEX(ฐาน!$J$4:$M$45,MATCH(L1008,ฐาน!$K$4:$K$45,0),4),"")</f>
        <v/>
      </c>
      <c r="N1008" s="310" t="str">
        <f>IF(I1008&lt;&gt;"",INDEX(ฐาน!$A$4:$F$9,MATCH(I1008,ฐาน!$A$4:$A$9,0),IF(J1008&gt;=INDEX(ฐาน!$A$4:$F$9,MATCH(I1008,ฐาน!$A$4:$A$9,0),3),6,5)),"")</f>
        <v/>
      </c>
      <c r="O1008" s="311" t="str">
        <f>IF(I1008&lt;&gt;"",IF(J1008&gt;=INDEX(ฐาน!$A$4:$G$9,MATCH(I1008,ฐาน!$A$4:$A$9,0),4),INDEX(ฐาน!$A$4:$G$9,MATCH(I1008,ฐาน!$A$4:$A$9,0),7),INDEX(ฐาน!$A$4:$G$9,MATCH(I1008,ฐาน!$A$4:$A$9,0),4)),"")</f>
        <v/>
      </c>
      <c r="P1008" s="312">
        <f>IF(M1008&lt;&gt;ฐาน!$M$45,IF(L1008&lt;&gt;"",($L1008*$N1008/100),0),0)</f>
        <v>0</v>
      </c>
      <c r="Q1008" s="311">
        <f>IF(M1008&lt;&gt;ฐาน!$M$45,IF(L1008&lt;&gt;"",ROUNDUP(($L1008*$N1008/100),-1),0),0)</f>
        <v>0</v>
      </c>
      <c r="R1008" s="311">
        <f t="shared" si="30"/>
        <v>0</v>
      </c>
      <c r="S1008" s="313">
        <f t="shared" si="31"/>
        <v>0</v>
      </c>
      <c r="T1008" s="314">
        <f>IF(M1008&lt;&gt;ฐาน!$M$45,IF(S1008&lt;&gt;"",S1008+R1008,0),0)</f>
        <v>0</v>
      </c>
      <c r="U1008" s="311">
        <f>IF(M1008&lt;&gt;ฐาน!$M$45,IF(S1008=0,J1008+T1008,O1008),J1008)</f>
        <v>0</v>
      </c>
      <c r="V1008" s="98"/>
    </row>
    <row r="1009" spans="1:22" x14ac:dyDescent="0.35">
      <c r="A1009" s="93">
        <v>1001</v>
      </c>
      <c r="B1009" s="84"/>
      <c r="C1009" s="85"/>
      <c r="D1009" s="91"/>
      <c r="E1009" s="89"/>
      <c r="F1009" s="88"/>
      <c r="G1009" s="91"/>
      <c r="H1009" s="91"/>
      <c r="I1009" s="88"/>
      <c r="J1009" s="92"/>
      <c r="K1009" s="212"/>
      <c r="L1009" s="308" t="str">
        <f>IF(K1009&lt;&gt;"",INDEX(ฐาน!$J$4:$M$44,MATCH(INT(K1009),ฐาน!$J$4:$J$44,0),2),"")</f>
        <v/>
      </c>
      <c r="M1009" s="309" t="str">
        <f>IF(L1009&lt;&gt;"",INDEX(ฐาน!$J$4:$M$45,MATCH(L1009,ฐาน!$K$4:$K$45,0),4),"")</f>
        <v/>
      </c>
      <c r="N1009" s="310" t="str">
        <f>IF(I1009&lt;&gt;"",INDEX(ฐาน!$A$4:$F$9,MATCH(I1009,ฐาน!$A$4:$A$9,0),IF(J1009&gt;=INDEX(ฐาน!$A$4:$F$9,MATCH(I1009,ฐาน!$A$4:$A$9,0),3),6,5)),"")</f>
        <v/>
      </c>
      <c r="O1009" s="311" t="str">
        <f>IF(I1009&lt;&gt;"",IF(J1009&gt;=INDEX(ฐาน!$A$4:$G$9,MATCH(I1009,ฐาน!$A$4:$A$9,0),4),INDEX(ฐาน!$A$4:$G$9,MATCH(I1009,ฐาน!$A$4:$A$9,0),7),INDEX(ฐาน!$A$4:$G$9,MATCH(I1009,ฐาน!$A$4:$A$9,0),4)),"")</f>
        <v/>
      </c>
      <c r="P1009" s="312">
        <f>IF(M1009&lt;&gt;ฐาน!$M$45,IF(L1009&lt;&gt;"",($L1009*$N1009/100),0),0)</f>
        <v>0</v>
      </c>
      <c r="Q1009" s="311">
        <f>IF(M1009&lt;&gt;ฐาน!$M$45,IF(L1009&lt;&gt;"",ROUNDUP(($L1009*$N1009/100),-1),0),0)</f>
        <v>0</v>
      </c>
      <c r="R1009" s="311">
        <f t="shared" si="30"/>
        <v>0</v>
      </c>
      <c r="S1009" s="313">
        <f t="shared" si="31"/>
        <v>0</v>
      </c>
      <c r="T1009" s="314">
        <f>IF(M1009&lt;&gt;ฐาน!$M$45,IF(S1009&lt;&gt;"",S1009+R1009,0),0)</f>
        <v>0</v>
      </c>
      <c r="U1009" s="311">
        <f>IF(M1009&lt;&gt;ฐาน!$M$45,IF(S1009=0,J1009+T1009,O1009),J1009)</f>
        <v>0</v>
      </c>
      <c r="V1009" s="98"/>
    </row>
    <row r="1010" spans="1:22" x14ac:dyDescent="0.35">
      <c r="A1010" s="93">
        <v>1002</v>
      </c>
      <c r="B1010" s="97"/>
      <c r="C1010" s="98"/>
      <c r="D1010" s="91"/>
      <c r="E1010" s="89"/>
      <c r="F1010" s="88"/>
      <c r="G1010" s="95"/>
      <c r="H1010" s="91"/>
      <c r="I1010" s="99"/>
      <c r="J1010" s="92"/>
      <c r="K1010" s="212"/>
      <c r="L1010" s="308" t="str">
        <f>IF(K1010&lt;&gt;"",INDEX(ฐาน!$J$4:$M$44,MATCH(INT(K1010),ฐาน!$J$4:$J$44,0),2),"")</f>
        <v/>
      </c>
      <c r="M1010" s="309" t="str">
        <f>IF(L1010&lt;&gt;"",INDEX(ฐาน!$J$4:$M$45,MATCH(L1010,ฐาน!$K$4:$K$45,0),4),"")</f>
        <v/>
      </c>
      <c r="N1010" s="310" t="str">
        <f>IF(I1010&lt;&gt;"",INDEX(ฐาน!$A$4:$F$9,MATCH(I1010,ฐาน!$A$4:$A$9,0),IF(J1010&gt;=INDEX(ฐาน!$A$4:$F$9,MATCH(I1010,ฐาน!$A$4:$A$9,0),3),6,5)),"")</f>
        <v/>
      </c>
      <c r="O1010" s="311" t="str">
        <f>IF(I1010&lt;&gt;"",IF(J1010&gt;=INDEX(ฐาน!$A$4:$G$9,MATCH(I1010,ฐาน!$A$4:$A$9,0),4),INDEX(ฐาน!$A$4:$G$9,MATCH(I1010,ฐาน!$A$4:$A$9,0),7),INDEX(ฐาน!$A$4:$G$9,MATCH(I1010,ฐาน!$A$4:$A$9,0),4)),"")</f>
        <v/>
      </c>
      <c r="P1010" s="312">
        <f>IF(M1010&lt;&gt;ฐาน!$M$45,IF(L1010&lt;&gt;"",($L1010*$N1010/100),0),0)</f>
        <v>0</v>
      </c>
      <c r="Q1010" s="311">
        <f>IF(M1010&lt;&gt;ฐาน!$M$45,IF(L1010&lt;&gt;"",ROUNDUP(($L1010*$N1010/100),-1),0),0)</f>
        <v>0</v>
      </c>
      <c r="R1010" s="311">
        <f t="shared" si="30"/>
        <v>0</v>
      </c>
      <c r="S1010" s="313">
        <f t="shared" si="31"/>
        <v>0</v>
      </c>
      <c r="T1010" s="314">
        <f>IF(M1010&lt;&gt;ฐาน!$M$45,IF(S1010&lt;&gt;"",S1010+R1010,0),0)</f>
        <v>0</v>
      </c>
      <c r="U1010" s="311">
        <f>IF(M1010&lt;&gt;ฐาน!$M$45,IF(S1010=0,J1010+T1010,O1010),J1010)</f>
        <v>0</v>
      </c>
      <c r="V1010" s="98"/>
    </row>
    <row r="1011" spans="1:22" x14ac:dyDescent="0.35">
      <c r="A1011" s="93">
        <v>1003</v>
      </c>
      <c r="B1011" s="97"/>
      <c r="C1011" s="98"/>
      <c r="D1011" s="91"/>
      <c r="E1011" s="89"/>
      <c r="F1011" s="88"/>
      <c r="G1011" s="95"/>
      <c r="H1011" s="91"/>
      <c r="I1011" s="99"/>
      <c r="J1011" s="92"/>
      <c r="K1011" s="212"/>
      <c r="L1011" s="308" t="str">
        <f>IF(K1011&lt;&gt;"",INDEX(ฐาน!$J$4:$M$44,MATCH(INT(K1011),ฐาน!$J$4:$J$44,0),2),"")</f>
        <v/>
      </c>
      <c r="M1011" s="309" t="str">
        <f>IF(L1011&lt;&gt;"",INDEX(ฐาน!$J$4:$M$45,MATCH(L1011,ฐาน!$K$4:$K$45,0),4),"")</f>
        <v/>
      </c>
      <c r="N1011" s="310" t="str">
        <f>IF(I1011&lt;&gt;"",INDEX(ฐาน!$A$4:$F$9,MATCH(I1011,ฐาน!$A$4:$A$9,0),IF(J1011&gt;=INDEX(ฐาน!$A$4:$F$9,MATCH(I1011,ฐาน!$A$4:$A$9,0),3),6,5)),"")</f>
        <v/>
      </c>
      <c r="O1011" s="311" t="str">
        <f>IF(I1011&lt;&gt;"",IF(J1011&gt;=INDEX(ฐาน!$A$4:$G$9,MATCH(I1011,ฐาน!$A$4:$A$9,0),4),INDEX(ฐาน!$A$4:$G$9,MATCH(I1011,ฐาน!$A$4:$A$9,0),7),INDEX(ฐาน!$A$4:$G$9,MATCH(I1011,ฐาน!$A$4:$A$9,0),4)),"")</f>
        <v/>
      </c>
      <c r="P1011" s="312">
        <f>IF(M1011&lt;&gt;ฐาน!$M$45,IF(L1011&lt;&gt;"",($L1011*$N1011/100),0),0)</f>
        <v>0</v>
      </c>
      <c r="Q1011" s="311">
        <f>IF(M1011&lt;&gt;ฐาน!$M$45,IF(L1011&lt;&gt;"",ROUNDUP(($L1011*$N1011/100),-1),0),0)</f>
        <v>0</v>
      </c>
      <c r="R1011" s="311">
        <f t="shared" si="30"/>
        <v>0</v>
      </c>
      <c r="S1011" s="313">
        <f t="shared" si="31"/>
        <v>0</v>
      </c>
      <c r="T1011" s="314">
        <f>IF(M1011&lt;&gt;ฐาน!$M$45,IF(S1011&lt;&gt;"",S1011+R1011,0),0)</f>
        <v>0</v>
      </c>
      <c r="U1011" s="311">
        <f>IF(M1011&lt;&gt;ฐาน!$M$45,IF(S1011=0,J1011+T1011,O1011),J1011)</f>
        <v>0</v>
      </c>
      <c r="V1011" s="98"/>
    </row>
    <row r="1012" spans="1:22" x14ac:dyDescent="0.35">
      <c r="A1012" s="93">
        <v>1004</v>
      </c>
      <c r="B1012" s="84"/>
      <c r="C1012" s="85"/>
      <c r="D1012" s="91"/>
      <c r="E1012" s="89"/>
      <c r="F1012" s="88"/>
      <c r="G1012" s="95"/>
      <c r="H1012" s="91"/>
      <c r="I1012" s="88"/>
      <c r="J1012" s="92"/>
      <c r="K1012" s="212"/>
      <c r="L1012" s="308" t="str">
        <f>IF(K1012&lt;&gt;"",INDEX(ฐาน!$J$4:$M$44,MATCH(INT(K1012),ฐาน!$J$4:$J$44,0),2),"")</f>
        <v/>
      </c>
      <c r="M1012" s="309" t="str">
        <f>IF(L1012&lt;&gt;"",INDEX(ฐาน!$J$4:$M$45,MATCH(L1012,ฐาน!$K$4:$K$45,0),4),"")</f>
        <v/>
      </c>
      <c r="N1012" s="310" t="str">
        <f>IF(I1012&lt;&gt;"",INDEX(ฐาน!$A$4:$F$9,MATCH(I1012,ฐาน!$A$4:$A$9,0),IF(J1012&gt;=INDEX(ฐาน!$A$4:$F$9,MATCH(I1012,ฐาน!$A$4:$A$9,0),3),6,5)),"")</f>
        <v/>
      </c>
      <c r="O1012" s="311" t="str">
        <f>IF(I1012&lt;&gt;"",IF(J1012&gt;=INDEX(ฐาน!$A$4:$G$9,MATCH(I1012,ฐาน!$A$4:$A$9,0),4),INDEX(ฐาน!$A$4:$G$9,MATCH(I1012,ฐาน!$A$4:$A$9,0),7),INDEX(ฐาน!$A$4:$G$9,MATCH(I1012,ฐาน!$A$4:$A$9,0),4)),"")</f>
        <v/>
      </c>
      <c r="P1012" s="312">
        <f>IF(M1012&lt;&gt;ฐาน!$M$45,IF(L1012&lt;&gt;"",($L1012*$N1012/100),0),0)</f>
        <v>0</v>
      </c>
      <c r="Q1012" s="311">
        <f>IF(M1012&lt;&gt;ฐาน!$M$45,IF(L1012&lt;&gt;"",ROUNDUP(($L1012*$N1012/100),-1),0),0)</f>
        <v>0</v>
      </c>
      <c r="R1012" s="311">
        <f t="shared" si="30"/>
        <v>0</v>
      </c>
      <c r="S1012" s="313">
        <f t="shared" si="31"/>
        <v>0</v>
      </c>
      <c r="T1012" s="314">
        <f>IF(M1012&lt;&gt;ฐาน!$M$45,IF(S1012&lt;&gt;"",S1012+R1012,0),0)</f>
        <v>0</v>
      </c>
      <c r="U1012" s="311">
        <f>IF(M1012&lt;&gt;ฐาน!$M$45,IF(S1012=0,J1012+T1012,O1012),J1012)</f>
        <v>0</v>
      </c>
      <c r="V1012" s="98"/>
    </row>
    <row r="1013" spans="1:22" x14ac:dyDescent="0.35">
      <c r="A1013" s="93">
        <v>1005</v>
      </c>
      <c r="B1013" s="84"/>
      <c r="C1013" s="85"/>
      <c r="D1013" s="91"/>
      <c r="E1013" s="89"/>
      <c r="F1013" s="88"/>
      <c r="G1013" s="91"/>
      <c r="H1013" s="91"/>
      <c r="I1013" s="88"/>
      <c r="J1013" s="92"/>
      <c r="K1013" s="212"/>
      <c r="L1013" s="308" t="str">
        <f>IF(K1013&lt;&gt;"",INDEX(ฐาน!$J$4:$M$44,MATCH(INT(K1013),ฐาน!$J$4:$J$44,0),2),"")</f>
        <v/>
      </c>
      <c r="M1013" s="309" t="str">
        <f>IF(L1013&lt;&gt;"",INDEX(ฐาน!$J$4:$M$45,MATCH(L1013,ฐาน!$K$4:$K$45,0),4),"")</f>
        <v/>
      </c>
      <c r="N1013" s="310" t="str">
        <f>IF(I1013&lt;&gt;"",INDEX(ฐาน!$A$4:$F$9,MATCH(I1013,ฐาน!$A$4:$A$9,0),IF(J1013&gt;=INDEX(ฐาน!$A$4:$F$9,MATCH(I1013,ฐาน!$A$4:$A$9,0),3),6,5)),"")</f>
        <v/>
      </c>
      <c r="O1013" s="311" t="str">
        <f>IF(I1013&lt;&gt;"",IF(J1013&gt;=INDEX(ฐาน!$A$4:$G$9,MATCH(I1013,ฐาน!$A$4:$A$9,0),4),INDEX(ฐาน!$A$4:$G$9,MATCH(I1013,ฐาน!$A$4:$A$9,0),7),INDEX(ฐาน!$A$4:$G$9,MATCH(I1013,ฐาน!$A$4:$A$9,0),4)),"")</f>
        <v/>
      </c>
      <c r="P1013" s="312">
        <f>IF(M1013&lt;&gt;ฐาน!$M$45,IF(L1013&lt;&gt;"",($L1013*$N1013/100),0),0)</f>
        <v>0</v>
      </c>
      <c r="Q1013" s="311">
        <f>IF(M1013&lt;&gt;ฐาน!$M$45,IF(L1013&lt;&gt;"",ROUNDUP(($L1013*$N1013/100),-1),0),0)</f>
        <v>0</v>
      </c>
      <c r="R1013" s="311">
        <f t="shared" si="30"/>
        <v>0</v>
      </c>
      <c r="S1013" s="313">
        <f t="shared" si="31"/>
        <v>0</v>
      </c>
      <c r="T1013" s="314">
        <f>IF(M1013&lt;&gt;ฐาน!$M$45,IF(S1013&lt;&gt;"",S1013+R1013,0),0)</f>
        <v>0</v>
      </c>
      <c r="U1013" s="311">
        <f>IF(M1013&lt;&gt;ฐาน!$M$45,IF(S1013=0,J1013+T1013,O1013),J1013)</f>
        <v>0</v>
      </c>
      <c r="V1013" s="98"/>
    </row>
    <row r="1014" spans="1:22" x14ac:dyDescent="0.35">
      <c r="A1014" s="93">
        <v>1006</v>
      </c>
      <c r="B1014" s="84"/>
      <c r="C1014" s="85"/>
      <c r="D1014" s="91"/>
      <c r="E1014" s="89"/>
      <c r="F1014" s="88"/>
      <c r="G1014" s="91"/>
      <c r="H1014" s="91"/>
      <c r="I1014" s="88"/>
      <c r="J1014" s="92"/>
      <c r="K1014" s="212"/>
      <c r="L1014" s="308" t="str">
        <f>IF(K1014&lt;&gt;"",INDEX(ฐาน!$J$4:$M$44,MATCH(INT(K1014),ฐาน!$J$4:$J$44,0),2),"")</f>
        <v/>
      </c>
      <c r="M1014" s="309" t="str">
        <f>IF(L1014&lt;&gt;"",INDEX(ฐาน!$J$4:$M$45,MATCH(L1014,ฐาน!$K$4:$K$45,0),4),"")</f>
        <v/>
      </c>
      <c r="N1014" s="310" t="str">
        <f>IF(I1014&lt;&gt;"",INDEX(ฐาน!$A$4:$F$9,MATCH(I1014,ฐาน!$A$4:$A$9,0),IF(J1014&gt;=INDEX(ฐาน!$A$4:$F$9,MATCH(I1014,ฐาน!$A$4:$A$9,0),3),6,5)),"")</f>
        <v/>
      </c>
      <c r="O1014" s="311" t="str">
        <f>IF(I1014&lt;&gt;"",IF(J1014&gt;=INDEX(ฐาน!$A$4:$G$9,MATCH(I1014,ฐาน!$A$4:$A$9,0),4),INDEX(ฐาน!$A$4:$G$9,MATCH(I1014,ฐาน!$A$4:$A$9,0),7),INDEX(ฐาน!$A$4:$G$9,MATCH(I1014,ฐาน!$A$4:$A$9,0),4)),"")</f>
        <v/>
      </c>
      <c r="P1014" s="312">
        <f>IF(M1014&lt;&gt;ฐาน!$M$45,IF(L1014&lt;&gt;"",($L1014*$N1014/100),0),0)</f>
        <v>0</v>
      </c>
      <c r="Q1014" s="311">
        <f>IF(M1014&lt;&gt;ฐาน!$M$45,IF(L1014&lt;&gt;"",ROUNDUP(($L1014*$N1014/100),-1),0),0)</f>
        <v>0</v>
      </c>
      <c r="R1014" s="311">
        <f t="shared" si="30"/>
        <v>0</v>
      </c>
      <c r="S1014" s="313">
        <f t="shared" si="31"/>
        <v>0</v>
      </c>
      <c r="T1014" s="314">
        <f>IF(M1014&lt;&gt;ฐาน!$M$45,IF(S1014&lt;&gt;"",S1014+R1014,0),0)</f>
        <v>0</v>
      </c>
      <c r="U1014" s="311">
        <f>IF(M1014&lt;&gt;ฐาน!$M$45,IF(S1014=0,J1014+T1014,O1014),J1014)</f>
        <v>0</v>
      </c>
      <c r="V1014" s="98"/>
    </row>
    <row r="1015" spans="1:22" x14ac:dyDescent="0.35">
      <c r="A1015" s="93">
        <v>1007</v>
      </c>
      <c r="B1015" s="84"/>
      <c r="C1015" s="85"/>
      <c r="D1015" s="91"/>
      <c r="E1015" s="89"/>
      <c r="F1015" s="88"/>
      <c r="G1015" s="91"/>
      <c r="H1015" s="91"/>
      <c r="I1015" s="88"/>
      <c r="J1015" s="92"/>
      <c r="K1015" s="212"/>
      <c r="L1015" s="308" t="str">
        <f>IF(K1015&lt;&gt;"",INDEX(ฐาน!$J$4:$M$44,MATCH(INT(K1015),ฐาน!$J$4:$J$44,0),2),"")</f>
        <v/>
      </c>
      <c r="M1015" s="309" t="str">
        <f>IF(L1015&lt;&gt;"",INDEX(ฐาน!$J$4:$M$45,MATCH(L1015,ฐาน!$K$4:$K$45,0),4),"")</f>
        <v/>
      </c>
      <c r="N1015" s="310" t="str">
        <f>IF(I1015&lt;&gt;"",INDEX(ฐาน!$A$4:$F$9,MATCH(I1015,ฐาน!$A$4:$A$9,0),IF(J1015&gt;=INDEX(ฐาน!$A$4:$F$9,MATCH(I1015,ฐาน!$A$4:$A$9,0),3),6,5)),"")</f>
        <v/>
      </c>
      <c r="O1015" s="311" t="str">
        <f>IF(I1015&lt;&gt;"",IF(J1015&gt;=INDEX(ฐาน!$A$4:$G$9,MATCH(I1015,ฐาน!$A$4:$A$9,0),4),INDEX(ฐาน!$A$4:$G$9,MATCH(I1015,ฐาน!$A$4:$A$9,0),7),INDEX(ฐาน!$A$4:$G$9,MATCH(I1015,ฐาน!$A$4:$A$9,0),4)),"")</f>
        <v/>
      </c>
      <c r="P1015" s="312">
        <f>IF(M1015&lt;&gt;ฐาน!$M$45,IF(L1015&lt;&gt;"",($L1015*$N1015/100),0),0)</f>
        <v>0</v>
      </c>
      <c r="Q1015" s="311">
        <f>IF(M1015&lt;&gt;ฐาน!$M$45,IF(L1015&lt;&gt;"",ROUNDUP(($L1015*$N1015/100),-1),0),0)</f>
        <v>0</v>
      </c>
      <c r="R1015" s="311">
        <f t="shared" si="30"/>
        <v>0</v>
      </c>
      <c r="S1015" s="313">
        <f t="shared" si="31"/>
        <v>0</v>
      </c>
      <c r="T1015" s="314">
        <f>IF(M1015&lt;&gt;ฐาน!$M$45,IF(S1015&lt;&gt;"",S1015+R1015,0),0)</f>
        <v>0</v>
      </c>
      <c r="U1015" s="311">
        <f>IF(M1015&lt;&gt;ฐาน!$M$45,IF(S1015=0,J1015+T1015,O1015),J1015)</f>
        <v>0</v>
      </c>
      <c r="V1015" s="98"/>
    </row>
    <row r="1016" spans="1:22" x14ac:dyDescent="0.35">
      <c r="A1016" s="93">
        <v>1008</v>
      </c>
      <c r="B1016" s="84"/>
      <c r="C1016" s="85"/>
      <c r="D1016" s="91"/>
      <c r="E1016" s="89"/>
      <c r="F1016" s="88"/>
      <c r="G1016" s="91"/>
      <c r="H1016" s="91"/>
      <c r="I1016" s="88"/>
      <c r="J1016" s="92"/>
      <c r="K1016" s="212"/>
      <c r="L1016" s="308" t="str">
        <f>IF(K1016&lt;&gt;"",INDEX(ฐาน!$J$4:$M$44,MATCH(INT(K1016),ฐาน!$J$4:$J$44,0),2),"")</f>
        <v/>
      </c>
      <c r="M1016" s="309" t="str">
        <f>IF(L1016&lt;&gt;"",INDEX(ฐาน!$J$4:$M$45,MATCH(L1016,ฐาน!$K$4:$K$45,0),4),"")</f>
        <v/>
      </c>
      <c r="N1016" s="310" t="str">
        <f>IF(I1016&lt;&gt;"",INDEX(ฐาน!$A$4:$F$9,MATCH(I1016,ฐาน!$A$4:$A$9,0),IF(J1016&gt;=INDEX(ฐาน!$A$4:$F$9,MATCH(I1016,ฐาน!$A$4:$A$9,0),3),6,5)),"")</f>
        <v/>
      </c>
      <c r="O1016" s="311" t="str">
        <f>IF(I1016&lt;&gt;"",IF(J1016&gt;=INDEX(ฐาน!$A$4:$G$9,MATCH(I1016,ฐาน!$A$4:$A$9,0),4),INDEX(ฐาน!$A$4:$G$9,MATCH(I1016,ฐาน!$A$4:$A$9,0),7),INDEX(ฐาน!$A$4:$G$9,MATCH(I1016,ฐาน!$A$4:$A$9,0),4)),"")</f>
        <v/>
      </c>
      <c r="P1016" s="312">
        <f>IF(M1016&lt;&gt;ฐาน!$M$45,IF(L1016&lt;&gt;"",($L1016*$N1016/100),0),0)</f>
        <v>0</v>
      </c>
      <c r="Q1016" s="311">
        <f>IF(M1016&lt;&gt;ฐาน!$M$45,IF(L1016&lt;&gt;"",ROUNDUP(($L1016*$N1016/100),-1),0),0)</f>
        <v>0</v>
      </c>
      <c r="R1016" s="311">
        <f t="shared" si="30"/>
        <v>0</v>
      </c>
      <c r="S1016" s="313">
        <f t="shared" si="31"/>
        <v>0</v>
      </c>
      <c r="T1016" s="314">
        <f>IF(M1016&lt;&gt;ฐาน!$M$45,IF(S1016&lt;&gt;"",S1016+R1016,0),0)</f>
        <v>0</v>
      </c>
      <c r="U1016" s="311">
        <f>IF(M1016&lt;&gt;ฐาน!$M$45,IF(S1016=0,J1016+T1016,O1016),J1016)</f>
        <v>0</v>
      </c>
      <c r="V1016" s="98"/>
    </row>
    <row r="1017" spans="1:22" x14ac:dyDescent="0.35">
      <c r="A1017" s="93">
        <v>1009</v>
      </c>
      <c r="B1017" s="172"/>
      <c r="C1017" s="98"/>
      <c r="D1017" s="91"/>
      <c r="E1017" s="89"/>
      <c r="F1017" s="88"/>
      <c r="G1017" s="91"/>
      <c r="H1017" s="91"/>
      <c r="I1017" s="88"/>
      <c r="J1017" s="92"/>
      <c r="K1017" s="212"/>
      <c r="L1017" s="308" t="str">
        <f>IF(K1017&lt;&gt;"",INDEX(ฐาน!$J$4:$M$44,MATCH(INT(K1017),ฐาน!$J$4:$J$44,0),2),"")</f>
        <v/>
      </c>
      <c r="M1017" s="309" t="str">
        <f>IF(L1017&lt;&gt;"",INDEX(ฐาน!$J$4:$M$45,MATCH(L1017,ฐาน!$K$4:$K$45,0),4),"")</f>
        <v/>
      </c>
      <c r="N1017" s="310" t="str">
        <f>IF(I1017&lt;&gt;"",INDEX(ฐาน!$A$4:$F$9,MATCH(I1017,ฐาน!$A$4:$A$9,0),IF(J1017&gt;=INDEX(ฐาน!$A$4:$F$9,MATCH(I1017,ฐาน!$A$4:$A$9,0),3),6,5)),"")</f>
        <v/>
      </c>
      <c r="O1017" s="311" t="str">
        <f>IF(I1017&lt;&gt;"",IF(J1017&gt;=INDEX(ฐาน!$A$4:$G$9,MATCH(I1017,ฐาน!$A$4:$A$9,0),4),INDEX(ฐาน!$A$4:$G$9,MATCH(I1017,ฐาน!$A$4:$A$9,0),7),INDEX(ฐาน!$A$4:$G$9,MATCH(I1017,ฐาน!$A$4:$A$9,0),4)),"")</f>
        <v/>
      </c>
      <c r="P1017" s="312">
        <f>IF(M1017&lt;&gt;ฐาน!$M$45,IF(L1017&lt;&gt;"",($L1017*$N1017/100),0),0)</f>
        <v>0</v>
      </c>
      <c r="Q1017" s="311">
        <f>IF(M1017&lt;&gt;ฐาน!$M$45,IF(L1017&lt;&gt;"",ROUNDUP(($L1017*$N1017/100),-1),0),0)</f>
        <v>0</v>
      </c>
      <c r="R1017" s="311">
        <f t="shared" si="30"/>
        <v>0</v>
      </c>
      <c r="S1017" s="313">
        <f t="shared" si="31"/>
        <v>0</v>
      </c>
      <c r="T1017" s="314">
        <f>IF(M1017&lt;&gt;ฐาน!$M$45,IF(S1017&lt;&gt;"",S1017+R1017,0),0)</f>
        <v>0</v>
      </c>
      <c r="U1017" s="311">
        <f>IF(M1017&lt;&gt;ฐาน!$M$45,IF(S1017=0,J1017+T1017,O1017),J1017)</f>
        <v>0</v>
      </c>
      <c r="V1017" s="98"/>
    </row>
    <row r="1018" spans="1:22" x14ac:dyDescent="0.35">
      <c r="A1018" s="93">
        <v>1010</v>
      </c>
      <c r="B1018" s="84"/>
      <c r="C1018" s="85"/>
      <c r="D1018" s="91"/>
      <c r="E1018" s="89"/>
      <c r="F1018" s="88"/>
      <c r="G1018" s="91"/>
      <c r="H1018" s="91"/>
      <c r="I1018" s="88"/>
      <c r="J1018" s="94"/>
      <c r="K1018" s="212"/>
      <c r="L1018" s="308" t="str">
        <f>IF(K1018&lt;&gt;"",INDEX(ฐาน!$J$4:$M$44,MATCH(INT(K1018),ฐาน!$J$4:$J$44,0),2),"")</f>
        <v/>
      </c>
      <c r="M1018" s="309" t="str">
        <f>IF(L1018&lt;&gt;"",INDEX(ฐาน!$J$4:$M$45,MATCH(L1018,ฐาน!$K$4:$K$45,0),4),"")</f>
        <v/>
      </c>
      <c r="N1018" s="310" t="str">
        <f>IF(I1018&lt;&gt;"",INDEX(ฐาน!$A$4:$F$9,MATCH(I1018,ฐาน!$A$4:$A$9,0),IF(J1018&gt;=INDEX(ฐาน!$A$4:$F$9,MATCH(I1018,ฐาน!$A$4:$A$9,0),3),6,5)),"")</f>
        <v/>
      </c>
      <c r="O1018" s="311" t="str">
        <f>IF(I1018&lt;&gt;"",IF(J1018&gt;=INDEX(ฐาน!$A$4:$G$9,MATCH(I1018,ฐาน!$A$4:$A$9,0),4),INDEX(ฐาน!$A$4:$G$9,MATCH(I1018,ฐาน!$A$4:$A$9,0),7),INDEX(ฐาน!$A$4:$G$9,MATCH(I1018,ฐาน!$A$4:$A$9,0),4)),"")</f>
        <v/>
      </c>
      <c r="P1018" s="312">
        <f>IF(M1018&lt;&gt;ฐาน!$M$45,IF(L1018&lt;&gt;"",($L1018*$N1018/100),0),0)</f>
        <v>0</v>
      </c>
      <c r="Q1018" s="311">
        <f>IF(M1018&lt;&gt;ฐาน!$M$45,IF(L1018&lt;&gt;"",ROUNDUP(($L1018*$N1018/100),-1),0),0)</f>
        <v>0</v>
      </c>
      <c r="R1018" s="311">
        <f t="shared" si="30"/>
        <v>0</v>
      </c>
      <c r="S1018" s="313">
        <f t="shared" si="31"/>
        <v>0</v>
      </c>
      <c r="T1018" s="314">
        <f>IF(M1018&lt;&gt;ฐาน!$M$45,IF(S1018&lt;&gt;"",S1018+R1018,0),0)</f>
        <v>0</v>
      </c>
      <c r="U1018" s="311">
        <f>IF(M1018&lt;&gt;ฐาน!$M$45,IF(S1018=0,J1018+T1018,O1018),J1018)</f>
        <v>0</v>
      </c>
      <c r="V1018" s="98"/>
    </row>
    <row r="1019" spans="1:22" x14ac:dyDescent="0.35">
      <c r="A1019" s="93">
        <v>1011</v>
      </c>
      <c r="B1019" s="84"/>
      <c r="C1019" s="85"/>
      <c r="D1019" s="91"/>
      <c r="E1019" s="89"/>
      <c r="F1019" s="88"/>
      <c r="G1019" s="91"/>
      <c r="H1019" s="91"/>
      <c r="I1019" s="88"/>
      <c r="J1019" s="94"/>
      <c r="K1019" s="212"/>
      <c r="L1019" s="308" t="str">
        <f>IF(K1019&lt;&gt;"",INDEX(ฐาน!$J$4:$M$44,MATCH(INT(K1019),ฐาน!$J$4:$J$44,0),2),"")</f>
        <v/>
      </c>
      <c r="M1019" s="309" t="str">
        <f>IF(L1019&lt;&gt;"",INDEX(ฐาน!$J$4:$M$45,MATCH(L1019,ฐาน!$K$4:$K$45,0),4),"")</f>
        <v/>
      </c>
      <c r="N1019" s="310" t="str">
        <f>IF(I1019&lt;&gt;"",INDEX(ฐาน!$A$4:$F$9,MATCH(I1019,ฐาน!$A$4:$A$9,0),IF(J1019&gt;=INDEX(ฐาน!$A$4:$F$9,MATCH(I1019,ฐาน!$A$4:$A$9,0),3),6,5)),"")</f>
        <v/>
      </c>
      <c r="O1019" s="311" t="str">
        <f>IF(I1019&lt;&gt;"",IF(J1019&gt;=INDEX(ฐาน!$A$4:$G$9,MATCH(I1019,ฐาน!$A$4:$A$9,0),4),INDEX(ฐาน!$A$4:$G$9,MATCH(I1019,ฐาน!$A$4:$A$9,0),7),INDEX(ฐาน!$A$4:$G$9,MATCH(I1019,ฐาน!$A$4:$A$9,0),4)),"")</f>
        <v/>
      </c>
      <c r="P1019" s="312">
        <f>IF(M1019&lt;&gt;ฐาน!$M$45,IF(L1019&lt;&gt;"",($L1019*$N1019/100),0),0)</f>
        <v>0</v>
      </c>
      <c r="Q1019" s="311">
        <f>IF(M1019&lt;&gt;ฐาน!$M$45,IF(L1019&lt;&gt;"",ROUNDUP(($L1019*$N1019/100),-1),0),0)</f>
        <v>0</v>
      </c>
      <c r="R1019" s="311">
        <f t="shared" si="30"/>
        <v>0</v>
      </c>
      <c r="S1019" s="313">
        <f t="shared" si="31"/>
        <v>0</v>
      </c>
      <c r="T1019" s="314">
        <f>IF(M1019&lt;&gt;ฐาน!$M$45,IF(S1019&lt;&gt;"",S1019+R1019,0),0)</f>
        <v>0</v>
      </c>
      <c r="U1019" s="311">
        <f>IF(M1019&lt;&gt;ฐาน!$M$45,IF(S1019=0,J1019+T1019,O1019),J1019)</f>
        <v>0</v>
      </c>
      <c r="V1019" s="98"/>
    </row>
    <row r="1020" spans="1:22" x14ac:dyDescent="0.35">
      <c r="A1020" s="93">
        <v>1012</v>
      </c>
      <c r="B1020" s="84"/>
      <c r="C1020" s="85"/>
      <c r="D1020" s="91"/>
      <c r="E1020" s="89"/>
      <c r="F1020" s="88"/>
      <c r="G1020" s="91"/>
      <c r="H1020" s="91"/>
      <c r="I1020" s="88"/>
      <c r="J1020" s="94"/>
      <c r="K1020" s="212"/>
      <c r="L1020" s="308" t="str">
        <f>IF(K1020&lt;&gt;"",INDEX(ฐาน!$J$4:$M$44,MATCH(INT(K1020),ฐาน!$J$4:$J$44,0),2),"")</f>
        <v/>
      </c>
      <c r="M1020" s="309" t="str">
        <f>IF(L1020&lt;&gt;"",INDEX(ฐาน!$J$4:$M$45,MATCH(L1020,ฐาน!$K$4:$K$45,0),4),"")</f>
        <v/>
      </c>
      <c r="N1020" s="310" t="str">
        <f>IF(I1020&lt;&gt;"",INDEX(ฐาน!$A$4:$F$9,MATCH(I1020,ฐาน!$A$4:$A$9,0),IF(J1020&gt;=INDEX(ฐาน!$A$4:$F$9,MATCH(I1020,ฐาน!$A$4:$A$9,0),3),6,5)),"")</f>
        <v/>
      </c>
      <c r="O1020" s="311" t="str">
        <f>IF(I1020&lt;&gt;"",IF(J1020&gt;=INDEX(ฐาน!$A$4:$G$9,MATCH(I1020,ฐาน!$A$4:$A$9,0),4),INDEX(ฐาน!$A$4:$G$9,MATCH(I1020,ฐาน!$A$4:$A$9,0),7),INDEX(ฐาน!$A$4:$G$9,MATCH(I1020,ฐาน!$A$4:$A$9,0),4)),"")</f>
        <v/>
      </c>
      <c r="P1020" s="312">
        <f>IF(M1020&lt;&gt;ฐาน!$M$45,IF(L1020&lt;&gt;"",($L1020*$N1020/100),0),0)</f>
        <v>0</v>
      </c>
      <c r="Q1020" s="311">
        <f>IF(M1020&lt;&gt;ฐาน!$M$45,IF(L1020&lt;&gt;"",ROUNDUP(($L1020*$N1020/100),-1),0),0)</f>
        <v>0</v>
      </c>
      <c r="R1020" s="311">
        <f t="shared" si="30"/>
        <v>0</v>
      </c>
      <c r="S1020" s="313">
        <f t="shared" si="31"/>
        <v>0</v>
      </c>
      <c r="T1020" s="314">
        <f>IF(M1020&lt;&gt;ฐาน!$M$45,IF(S1020&lt;&gt;"",S1020+R1020,0),0)</f>
        <v>0</v>
      </c>
      <c r="U1020" s="311">
        <f>IF(M1020&lt;&gt;ฐาน!$M$45,IF(S1020=0,J1020+T1020,O1020),J1020)</f>
        <v>0</v>
      </c>
      <c r="V1020" s="98"/>
    </row>
    <row r="1021" spans="1:22" x14ac:dyDescent="0.35">
      <c r="A1021" s="93">
        <v>1013</v>
      </c>
      <c r="B1021" s="84"/>
      <c r="C1021" s="85"/>
      <c r="D1021" s="91"/>
      <c r="E1021" s="89"/>
      <c r="F1021" s="88"/>
      <c r="G1021" s="91"/>
      <c r="H1021" s="91"/>
      <c r="I1021" s="88"/>
      <c r="J1021" s="92"/>
      <c r="K1021" s="212"/>
      <c r="L1021" s="308" t="str">
        <f>IF(K1021&lt;&gt;"",INDEX(ฐาน!$J$4:$M$44,MATCH(INT(K1021),ฐาน!$J$4:$J$44,0),2),"")</f>
        <v/>
      </c>
      <c r="M1021" s="309" t="str">
        <f>IF(L1021&lt;&gt;"",INDEX(ฐาน!$J$4:$M$45,MATCH(L1021,ฐาน!$K$4:$K$45,0),4),"")</f>
        <v/>
      </c>
      <c r="N1021" s="310" t="str">
        <f>IF(I1021&lt;&gt;"",INDEX(ฐาน!$A$4:$F$9,MATCH(I1021,ฐาน!$A$4:$A$9,0),IF(J1021&gt;=INDEX(ฐาน!$A$4:$F$9,MATCH(I1021,ฐาน!$A$4:$A$9,0),3),6,5)),"")</f>
        <v/>
      </c>
      <c r="O1021" s="311" t="str">
        <f>IF(I1021&lt;&gt;"",IF(J1021&gt;=INDEX(ฐาน!$A$4:$G$9,MATCH(I1021,ฐาน!$A$4:$A$9,0),4),INDEX(ฐาน!$A$4:$G$9,MATCH(I1021,ฐาน!$A$4:$A$9,0),7),INDEX(ฐาน!$A$4:$G$9,MATCH(I1021,ฐาน!$A$4:$A$9,0),4)),"")</f>
        <v/>
      </c>
      <c r="P1021" s="312">
        <f>IF(M1021&lt;&gt;ฐาน!$M$45,IF(L1021&lt;&gt;"",($L1021*$N1021/100),0),0)</f>
        <v>0</v>
      </c>
      <c r="Q1021" s="311">
        <f>IF(M1021&lt;&gt;ฐาน!$M$45,IF(L1021&lt;&gt;"",ROUNDUP(($L1021*$N1021/100),-1),0),0)</f>
        <v>0</v>
      </c>
      <c r="R1021" s="311">
        <f t="shared" si="30"/>
        <v>0</v>
      </c>
      <c r="S1021" s="313">
        <f t="shared" si="31"/>
        <v>0</v>
      </c>
      <c r="T1021" s="314">
        <f>IF(M1021&lt;&gt;ฐาน!$M$45,IF(S1021&lt;&gt;"",S1021+R1021,0),0)</f>
        <v>0</v>
      </c>
      <c r="U1021" s="311">
        <f>IF(M1021&lt;&gt;ฐาน!$M$45,IF(S1021=0,J1021+T1021,O1021),J1021)</f>
        <v>0</v>
      </c>
      <c r="V1021" s="98"/>
    </row>
    <row r="1022" spans="1:22" x14ac:dyDescent="0.35">
      <c r="A1022" s="93">
        <v>1014</v>
      </c>
      <c r="B1022" s="84"/>
      <c r="C1022" s="85"/>
      <c r="D1022" s="91"/>
      <c r="E1022" s="89"/>
      <c r="F1022" s="88"/>
      <c r="G1022" s="91"/>
      <c r="H1022" s="91"/>
      <c r="I1022" s="88"/>
      <c r="J1022" s="94"/>
      <c r="K1022" s="212"/>
      <c r="L1022" s="308" t="str">
        <f>IF(K1022&lt;&gt;"",INDEX(ฐาน!$J$4:$M$44,MATCH(INT(K1022),ฐาน!$J$4:$J$44,0),2),"")</f>
        <v/>
      </c>
      <c r="M1022" s="309" t="str">
        <f>IF(L1022&lt;&gt;"",INDEX(ฐาน!$J$4:$M$45,MATCH(L1022,ฐาน!$K$4:$K$45,0),4),"")</f>
        <v/>
      </c>
      <c r="N1022" s="310" t="str">
        <f>IF(I1022&lt;&gt;"",INDEX(ฐาน!$A$4:$F$9,MATCH(I1022,ฐาน!$A$4:$A$9,0),IF(J1022&gt;=INDEX(ฐาน!$A$4:$F$9,MATCH(I1022,ฐาน!$A$4:$A$9,0),3),6,5)),"")</f>
        <v/>
      </c>
      <c r="O1022" s="311" t="str">
        <f>IF(I1022&lt;&gt;"",IF(J1022&gt;=INDEX(ฐาน!$A$4:$G$9,MATCH(I1022,ฐาน!$A$4:$A$9,0),4),INDEX(ฐาน!$A$4:$G$9,MATCH(I1022,ฐาน!$A$4:$A$9,0),7),INDEX(ฐาน!$A$4:$G$9,MATCH(I1022,ฐาน!$A$4:$A$9,0),4)),"")</f>
        <v/>
      </c>
      <c r="P1022" s="312">
        <f>IF(M1022&lt;&gt;ฐาน!$M$45,IF(L1022&lt;&gt;"",($L1022*$N1022/100),0),0)</f>
        <v>0</v>
      </c>
      <c r="Q1022" s="311">
        <f>IF(M1022&lt;&gt;ฐาน!$M$45,IF(L1022&lt;&gt;"",ROUNDUP(($L1022*$N1022/100),-1),0),0)</f>
        <v>0</v>
      </c>
      <c r="R1022" s="311">
        <f t="shared" si="30"/>
        <v>0</v>
      </c>
      <c r="S1022" s="313">
        <f t="shared" si="31"/>
        <v>0</v>
      </c>
      <c r="T1022" s="314">
        <f>IF(M1022&lt;&gt;ฐาน!$M$45,IF(S1022&lt;&gt;"",S1022+R1022,0),0)</f>
        <v>0</v>
      </c>
      <c r="U1022" s="311">
        <f>IF(M1022&lt;&gt;ฐาน!$M$45,IF(S1022=0,J1022+T1022,O1022),J1022)</f>
        <v>0</v>
      </c>
      <c r="V1022" s="98"/>
    </row>
    <row r="1023" spans="1:22" x14ac:dyDescent="0.35">
      <c r="A1023" s="93">
        <v>1015</v>
      </c>
      <c r="B1023" s="84"/>
      <c r="C1023" s="85"/>
      <c r="D1023" s="91"/>
      <c r="E1023" s="89"/>
      <c r="F1023" s="88"/>
      <c r="G1023" s="91"/>
      <c r="H1023" s="91"/>
      <c r="I1023" s="171"/>
      <c r="J1023" s="94"/>
      <c r="K1023" s="212"/>
      <c r="L1023" s="308" t="str">
        <f>IF(K1023&lt;&gt;"",INDEX(ฐาน!$J$4:$M$44,MATCH(INT(K1023),ฐาน!$J$4:$J$44,0),2),"")</f>
        <v/>
      </c>
      <c r="M1023" s="309" t="str">
        <f>IF(L1023&lt;&gt;"",INDEX(ฐาน!$J$4:$M$45,MATCH(L1023,ฐาน!$K$4:$K$45,0),4),"")</f>
        <v/>
      </c>
      <c r="N1023" s="310" t="str">
        <f>IF(I1023&lt;&gt;"",INDEX(ฐาน!$A$4:$F$9,MATCH(I1023,ฐาน!$A$4:$A$9,0),IF(J1023&gt;=INDEX(ฐาน!$A$4:$F$9,MATCH(I1023,ฐาน!$A$4:$A$9,0),3),6,5)),"")</f>
        <v/>
      </c>
      <c r="O1023" s="311" t="str">
        <f>IF(I1023&lt;&gt;"",IF(J1023&gt;=INDEX(ฐาน!$A$4:$G$9,MATCH(I1023,ฐาน!$A$4:$A$9,0),4),INDEX(ฐาน!$A$4:$G$9,MATCH(I1023,ฐาน!$A$4:$A$9,0),7),INDEX(ฐาน!$A$4:$G$9,MATCH(I1023,ฐาน!$A$4:$A$9,0),4)),"")</f>
        <v/>
      </c>
      <c r="P1023" s="312">
        <f>IF(M1023&lt;&gt;ฐาน!$M$45,IF(L1023&lt;&gt;"",($L1023*$N1023/100),0),0)</f>
        <v>0</v>
      </c>
      <c r="Q1023" s="311">
        <f>IF(M1023&lt;&gt;ฐาน!$M$45,IF(L1023&lt;&gt;"",ROUNDUP(($L1023*$N1023/100),-1),0),0)</f>
        <v>0</v>
      </c>
      <c r="R1023" s="311">
        <f t="shared" si="30"/>
        <v>0</v>
      </c>
      <c r="S1023" s="313">
        <f t="shared" si="31"/>
        <v>0</v>
      </c>
      <c r="T1023" s="314">
        <f>IF(M1023&lt;&gt;ฐาน!$M$45,IF(S1023&lt;&gt;"",S1023+R1023,0),0)</f>
        <v>0</v>
      </c>
      <c r="U1023" s="311">
        <f>IF(M1023&lt;&gt;ฐาน!$M$45,IF(S1023=0,J1023+T1023,O1023),J1023)</f>
        <v>0</v>
      </c>
      <c r="V1023" s="98"/>
    </row>
    <row r="1024" spans="1:22" x14ac:dyDescent="0.35">
      <c r="A1024" s="93">
        <v>1016</v>
      </c>
      <c r="B1024" s="97"/>
      <c r="C1024" s="85"/>
      <c r="D1024" s="91"/>
      <c r="E1024" s="89"/>
      <c r="F1024" s="88"/>
      <c r="G1024" s="91"/>
      <c r="H1024" s="91"/>
      <c r="I1024" s="88"/>
      <c r="J1024" s="92"/>
      <c r="K1024" s="212"/>
      <c r="L1024" s="308" t="str">
        <f>IF(K1024&lt;&gt;"",INDEX(ฐาน!$J$4:$M$44,MATCH(INT(K1024),ฐาน!$J$4:$J$44,0),2),"")</f>
        <v/>
      </c>
      <c r="M1024" s="309" t="str">
        <f>IF(L1024&lt;&gt;"",INDEX(ฐาน!$J$4:$M$45,MATCH(L1024,ฐาน!$K$4:$K$45,0),4),"")</f>
        <v/>
      </c>
      <c r="N1024" s="310" t="str">
        <f>IF(I1024&lt;&gt;"",INDEX(ฐาน!$A$4:$F$9,MATCH(I1024,ฐาน!$A$4:$A$9,0),IF(J1024&gt;=INDEX(ฐาน!$A$4:$F$9,MATCH(I1024,ฐาน!$A$4:$A$9,0),3),6,5)),"")</f>
        <v/>
      </c>
      <c r="O1024" s="311" t="str">
        <f>IF(I1024&lt;&gt;"",IF(J1024&gt;=INDEX(ฐาน!$A$4:$G$9,MATCH(I1024,ฐาน!$A$4:$A$9,0),4),INDEX(ฐาน!$A$4:$G$9,MATCH(I1024,ฐาน!$A$4:$A$9,0),7),INDEX(ฐาน!$A$4:$G$9,MATCH(I1024,ฐาน!$A$4:$A$9,0),4)),"")</f>
        <v/>
      </c>
      <c r="P1024" s="312">
        <f>IF(M1024&lt;&gt;ฐาน!$M$45,IF(L1024&lt;&gt;"",($L1024*$N1024/100),0),0)</f>
        <v>0</v>
      </c>
      <c r="Q1024" s="311">
        <f>IF(M1024&lt;&gt;ฐาน!$M$45,IF(L1024&lt;&gt;"",ROUNDUP(($L1024*$N1024/100),-1),0),0)</f>
        <v>0</v>
      </c>
      <c r="R1024" s="311">
        <f t="shared" si="30"/>
        <v>0</v>
      </c>
      <c r="S1024" s="313">
        <f t="shared" si="31"/>
        <v>0</v>
      </c>
      <c r="T1024" s="314">
        <f>IF(M1024&lt;&gt;ฐาน!$M$45,IF(S1024&lt;&gt;"",S1024+R1024,0),0)</f>
        <v>0</v>
      </c>
      <c r="U1024" s="311">
        <f>IF(M1024&lt;&gt;ฐาน!$M$45,IF(S1024=0,J1024+T1024,O1024),J1024)</f>
        <v>0</v>
      </c>
      <c r="V1024" s="98"/>
    </row>
    <row r="1025" spans="1:22" x14ac:dyDescent="0.35">
      <c r="A1025" s="93">
        <v>1017</v>
      </c>
      <c r="B1025" s="84"/>
      <c r="C1025" s="85"/>
      <c r="D1025" s="91"/>
      <c r="E1025" s="89"/>
      <c r="F1025" s="88"/>
      <c r="G1025" s="91"/>
      <c r="H1025" s="91"/>
      <c r="I1025" s="88"/>
      <c r="J1025" s="94"/>
      <c r="K1025" s="212"/>
      <c r="L1025" s="308" t="str">
        <f>IF(K1025&lt;&gt;"",INDEX(ฐาน!$J$4:$M$44,MATCH(INT(K1025),ฐาน!$J$4:$J$44,0),2),"")</f>
        <v/>
      </c>
      <c r="M1025" s="309" t="str">
        <f>IF(L1025&lt;&gt;"",INDEX(ฐาน!$J$4:$M$45,MATCH(L1025,ฐาน!$K$4:$K$45,0),4),"")</f>
        <v/>
      </c>
      <c r="N1025" s="310" t="str">
        <f>IF(I1025&lt;&gt;"",INDEX(ฐาน!$A$4:$F$9,MATCH(I1025,ฐาน!$A$4:$A$9,0),IF(J1025&gt;=INDEX(ฐาน!$A$4:$F$9,MATCH(I1025,ฐาน!$A$4:$A$9,0),3),6,5)),"")</f>
        <v/>
      </c>
      <c r="O1025" s="311" t="str">
        <f>IF(I1025&lt;&gt;"",IF(J1025&gt;=INDEX(ฐาน!$A$4:$G$9,MATCH(I1025,ฐาน!$A$4:$A$9,0),4),INDEX(ฐาน!$A$4:$G$9,MATCH(I1025,ฐาน!$A$4:$A$9,0),7),INDEX(ฐาน!$A$4:$G$9,MATCH(I1025,ฐาน!$A$4:$A$9,0),4)),"")</f>
        <v/>
      </c>
      <c r="P1025" s="312">
        <f>IF(M1025&lt;&gt;ฐาน!$M$45,IF(L1025&lt;&gt;"",($L1025*$N1025/100),0),0)</f>
        <v>0</v>
      </c>
      <c r="Q1025" s="311">
        <f>IF(M1025&lt;&gt;ฐาน!$M$45,IF(L1025&lt;&gt;"",ROUNDUP(($L1025*$N1025/100),-1),0),0)</f>
        <v>0</v>
      </c>
      <c r="R1025" s="311">
        <f t="shared" si="30"/>
        <v>0</v>
      </c>
      <c r="S1025" s="313">
        <f t="shared" si="31"/>
        <v>0</v>
      </c>
      <c r="T1025" s="314">
        <f>IF(M1025&lt;&gt;ฐาน!$M$45,IF(S1025&lt;&gt;"",S1025+R1025,0),0)</f>
        <v>0</v>
      </c>
      <c r="U1025" s="311">
        <f>IF(M1025&lt;&gt;ฐาน!$M$45,IF(S1025=0,J1025+T1025,O1025),J1025)</f>
        <v>0</v>
      </c>
      <c r="V1025" s="98"/>
    </row>
    <row r="1026" spans="1:22" x14ac:dyDescent="0.35">
      <c r="A1026" s="93">
        <v>1018</v>
      </c>
      <c r="B1026" s="97"/>
      <c r="C1026" s="85"/>
      <c r="D1026" s="91"/>
      <c r="E1026" s="89"/>
      <c r="F1026" s="88"/>
      <c r="G1026" s="91"/>
      <c r="H1026" s="91"/>
      <c r="I1026" s="88"/>
      <c r="J1026" s="92"/>
      <c r="K1026" s="212"/>
      <c r="L1026" s="308" t="str">
        <f>IF(K1026&lt;&gt;"",INDEX(ฐาน!$J$4:$M$44,MATCH(INT(K1026),ฐาน!$J$4:$J$44,0),2),"")</f>
        <v/>
      </c>
      <c r="M1026" s="309" t="str">
        <f>IF(L1026&lt;&gt;"",INDEX(ฐาน!$J$4:$M$45,MATCH(L1026,ฐาน!$K$4:$K$45,0),4),"")</f>
        <v/>
      </c>
      <c r="N1026" s="310" t="str">
        <f>IF(I1026&lt;&gt;"",INDEX(ฐาน!$A$4:$F$9,MATCH(I1026,ฐาน!$A$4:$A$9,0),IF(J1026&gt;=INDEX(ฐาน!$A$4:$F$9,MATCH(I1026,ฐาน!$A$4:$A$9,0),3),6,5)),"")</f>
        <v/>
      </c>
      <c r="O1026" s="311" t="str">
        <f>IF(I1026&lt;&gt;"",IF(J1026&gt;=INDEX(ฐาน!$A$4:$G$9,MATCH(I1026,ฐาน!$A$4:$A$9,0),4),INDEX(ฐาน!$A$4:$G$9,MATCH(I1026,ฐาน!$A$4:$A$9,0),7),INDEX(ฐาน!$A$4:$G$9,MATCH(I1026,ฐาน!$A$4:$A$9,0),4)),"")</f>
        <v/>
      </c>
      <c r="P1026" s="312">
        <f>IF(M1026&lt;&gt;ฐาน!$M$45,IF(L1026&lt;&gt;"",($L1026*$N1026/100),0),0)</f>
        <v>0</v>
      </c>
      <c r="Q1026" s="311">
        <f>IF(M1026&lt;&gt;ฐาน!$M$45,IF(L1026&lt;&gt;"",ROUNDUP(($L1026*$N1026/100),-1),0),0)</f>
        <v>0</v>
      </c>
      <c r="R1026" s="311">
        <f t="shared" si="30"/>
        <v>0</v>
      </c>
      <c r="S1026" s="313">
        <f t="shared" si="31"/>
        <v>0</v>
      </c>
      <c r="T1026" s="314">
        <f>IF(M1026&lt;&gt;ฐาน!$M$45,IF(S1026&lt;&gt;"",S1026+R1026,0),0)</f>
        <v>0</v>
      </c>
      <c r="U1026" s="311">
        <f>IF(M1026&lt;&gt;ฐาน!$M$45,IF(S1026=0,J1026+T1026,O1026),J1026)</f>
        <v>0</v>
      </c>
      <c r="V1026" s="98"/>
    </row>
    <row r="1027" spans="1:22" x14ac:dyDescent="0.35">
      <c r="A1027" s="93">
        <v>1019</v>
      </c>
      <c r="B1027" s="84"/>
      <c r="C1027" s="98"/>
      <c r="D1027" s="91"/>
      <c r="E1027" s="89"/>
      <c r="F1027" s="88"/>
      <c r="G1027" s="95"/>
      <c r="H1027" s="91"/>
      <c r="I1027" s="88"/>
      <c r="J1027" s="92"/>
      <c r="K1027" s="212"/>
      <c r="L1027" s="308" t="str">
        <f>IF(K1027&lt;&gt;"",INDEX(ฐาน!$J$4:$M$44,MATCH(INT(K1027),ฐาน!$J$4:$J$44,0),2),"")</f>
        <v/>
      </c>
      <c r="M1027" s="309" t="str">
        <f>IF(L1027&lt;&gt;"",INDEX(ฐาน!$J$4:$M$45,MATCH(L1027,ฐาน!$K$4:$K$45,0),4),"")</f>
        <v/>
      </c>
      <c r="N1027" s="310" t="str">
        <f>IF(I1027&lt;&gt;"",INDEX(ฐาน!$A$4:$F$9,MATCH(I1027,ฐาน!$A$4:$A$9,0),IF(J1027&gt;=INDEX(ฐาน!$A$4:$F$9,MATCH(I1027,ฐาน!$A$4:$A$9,0),3),6,5)),"")</f>
        <v/>
      </c>
      <c r="O1027" s="311" t="str">
        <f>IF(I1027&lt;&gt;"",IF(J1027&gt;=INDEX(ฐาน!$A$4:$G$9,MATCH(I1027,ฐาน!$A$4:$A$9,0),4),INDEX(ฐาน!$A$4:$G$9,MATCH(I1027,ฐาน!$A$4:$A$9,0),7),INDEX(ฐาน!$A$4:$G$9,MATCH(I1027,ฐาน!$A$4:$A$9,0),4)),"")</f>
        <v/>
      </c>
      <c r="P1027" s="312">
        <f>IF(M1027&lt;&gt;ฐาน!$M$45,IF(L1027&lt;&gt;"",($L1027*$N1027/100),0),0)</f>
        <v>0</v>
      </c>
      <c r="Q1027" s="311">
        <f>IF(M1027&lt;&gt;ฐาน!$M$45,IF(L1027&lt;&gt;"",ROUNDUP(($L1027*$N1027/100),-1),0),0)</f>
        <v>0</v>
      </c>
      <c r="R1027" s="311">
        <f t="shared" si="30"/>
        <v>0</v>
      </c>
      <c r="S1027" s="313">
        <f t="shared" si="31"/>
        <v>0</v>
      </c>
      <c r="T1027" s="314">
        <f>IF(M1027&lt;&gt;ฐาน!$M$45,IF(S1027&lt;&gt;"",S1027+R1027,0),0)</f>
        <v>0</v>
      </c>
      <c r="U1027" s="311">
        <f>IF(M1027&lt;&gt;ฐาน!$M$45,IF(S1027=0,J1027+T1027,O1027),J1027)</f>
        <v>0</v>
      </c>
      <c r="V1027" s="98"/>
    </row>
    <row r="1028" spans="1:22" x14ac:dyDescent="0.35">
      <c r="A1028" s="93">
        <v>1020</v>
      </c>
      <c r="B1028" s="84"/>
      <c r="C1028" s="85"/>
      <c r="D1028" s="91"/>
      <c r="E1028" s="89"/>
      <c r="F1028" s="88"/>
      <c r="G1028" s="91"/>
      <c r="H1028" s="91"/>
      <c r="I1028" s="88"/>
      <c r="J1028" s="92"/>
      <c r="K1028" s="212"/>
      <c r="L1028" s="308" t="str">
        <f>IF(K1028&lt;&gt;"",INDEX(ฐาน!$J$4:$M$44,MATCH(INT(K1028),ฐาน!$J$4:$J$44,0),2),"")</f>
        <v/>
      </c>
      <c r="M1028" s="309" t="str">
        <f>IF(L1028&lt;&gt;"",INDEX(ฐาน!$J$4:$M$45,MATCH(L1028,ฐาน!$K$4:$K$45,0),4),"")</f>
        <v/>
      </c>
      <c r="N1028" s="310" t="str">
        <f>IF(I1028&lt;&gt;"",INDEX(ฐาน!$A$4:$F$9,MATCH(I1028,ฐาน!$A$4:$A$9,0),IF(J1028&gt;=INDEX(ฐาน!$A$4:$F$9,MATCH(I1028,ฐาน!$A$4:$A$9,0),3),6,5)),"")</f>
        <v/>
      </c>
      <c r="O1028" s="311" t="str">
        <f>IF(I1028&lt;&gt;"",IF(J1028&gt;=INDEX(ฐาน!$A$4:$G$9,MATCH(I1028,ฐาน!$A$4:$A$9,0),4),INDEX(ฐาน!$A$4:$G$9,MATCH(I1028,ฐาน!$A$4:$A$9,0),7),INDEX(ฐาน!$A$4:$G$9,MATCH(I1028,ฐาน!$A$4:$A$9,0),4)),"")</f>
        <v/>
      </c>
      <c r="P1028" s="312">
        <f>IF(M1028&lt;&gt;ฐาน!$M$45,IF(L1028&lt;&gt;"",($L1028*$N1028/100),0),0)</f>
        <v>0</v>
      </c>
      <c r="Q1028" s="311">
        <f>IF(M1028&lt;&gt;ฐาน!$M$45,IF(L1028&lt;&gt;"",ROUNDUP(($L1028*$N1028/100),-1),0),0)</f>
        <v>0</v>
      </c>
      <c r="R1028" s="311">
        <f t="shared" si="30"/>
        <v>0</v>
      </c>
      <c r="S1028" s="313">
        <f t="shared" si="31"/>
        <v>0</v>
      </c>
      <c r="T1028" s="314">
        <f>IF(M1028&lt;&gt;ฐาน!$M$45,IF(S1028&lt;&gt;"",S1028+R1028,0),0)</f>
        <v>0</v>
      </c>
      <c r="U1028" s="311">
        <f>IF(M1028&lt;&gt;ฐาน!$M$45,IF(S1028=0,J1028+T1028,O1028),J1028)</f>
        <v>0</v>
      </c>
      <c r="V1028" s="98"/>
    </row>
    <row r="1029" spans="1:22" x14ac:dyDescent="0.35">
      <c r="A1029" s="93">
        <v>1021</v>
      </c>
      <c r="B1029" s="172"/>
      <c r="C1029" s="85"/>
      <c r="D1029" s="91"/>
      <c r="E1029" s="89"/>
      <c r="F1029" s="88"/>
      <c r="G1029" s="91"/>
      <c r="H1029" s="91"/>
      <c r="I1029" s="88"/>
      <c r="J1029" s="92"/>
      <c r="K1029" s="212"/>
      <c r="L1029" s="308" t="str">
        <f>IF(K1029&lt;&gt;"",INDEX(ฐาน!$J$4:$M$44,MATCH(INT(K1029),ฐาน!$J$4:$J$44,0),2),"")</f>
        <v/>
      </c>
      <c r="M1029" s="309" t="str">
        <f>IF(L1029&lt;&gt;"",INDEX(ฐาน!$J$4:$M$45,MATCH(L1029,ฐาน!$K$4:$K$45,0),4),"")</f>
        <v/>
      </c>
      <c r="N1029" s="310" t="str">
        <f>IF(I1029&lt;&gt;"",INDEX(ฐาน!$A$4:$F$9,MATCH(I1029,ฐาน!$A$4:$A$9,0),IF(J1029&gt;=INDEX(ฐาน!$A$4:$F$9,MATCH(I1029,ฐาน!$A$4:$A$9,0),3),6,5)),"")</f>
        <v/>
      </c>
      <c r="O1029" s="311" t="str">
        <f>IF(I1029&lt;&gt;"",IF(J1029&gt;=INDEX(ฐาน!$A$4:$G$9,MATCH(I1029,ฐาน!$A$4:$A$9,0),4),INDEX(ฐาน!$A$4:$G$9,MATCH(I1029,ฐาน!$A$4:$A$9,0),7),INDEX(ฐาน!$A$4:$G$9,MATCH(I1029,ฐาน!$A$4:$A$9,0),4)),"")</f>
        <v/>
      </c>
      <c r="P1029" s="312">
        <f>IF(M1029&lt;&gt;ฐาน!$M$45,IF(L1029&lt;&gt;"",($L1029*$N1029/100),0),0)</f>
        <v>0</v>
      </c>
      <c r="Q1029" s="311">
        <f>IF(M1029&lt;&gt;ฐาน!$M$45,IF(L1029&lt;&gt;"",ROUNDUP(($L1029*$N1029/100),-1),0),0)</f>
        <v>0</v>
      </c>
      <c r="R1029" s="311">
        <f t="shared" si="30"/>
        <v>0</v>
      </c>
      <c r="S1029" s="313">
        <f t="shared" si="31"/>
        <v>0</v>
      </c>
      <c r="T1029" s="314">
        <f>IF(M1029&lt;&gt;ฐาน!$M$45,IF(S1029&lt;&gt;"",S1029+R1029,0),0)</f>
        <v>0</v>
      </c>
      <c r="U1029" s="311">
        <f>IF(M1029&lt;&gt;ฐาน!$M$45,IF(S1029=0,J1029+T1029,O1029),J1029)</f>
        <v>0</v>
      </c>
      <c r="V1029" s="98"/>
    </row>
    <row r="1030" spans="1:22" x14ac:dyDescent="0.35">
      <c r="A1030" s="93">
        <v>1022</v>
      </c>
      <c r="B1030" s="84"/>
      <c r="C1030" s="96"/>
      <c r="D1030" s="91"/>
      <c r="E1030" s="89"/>
      <c r="F1030" s="88"/>
      <c r="G1030" s="91"/>
      <c r="H1030" s="91"/>
      <c r="I1030" s="88"/>
      <c r="J1030" s="94"/>
      <c r="K1030" s="212"/>
      <c r="L1030" s="308" t="str">
        <f>IF(K1030&lt;&gt;"",INDEX(ฐาน!$J$4:$M$44,MATCH(INT(K1030),ฐาน!$J$4:$J$44,0),2),"")</f>
        <v/>
      </c>
      <c r="M1030" s="309" t="str">
        <f>IF(L1030&lt;&gt;"",INDEX(ฐาน!$J$4:$M$45,MATCH(L1030,ฐาน!$K$4:$K$45,0),4),"")</f>
        <v/>
      </c>
      <c r="N1030" s="310" t="str">
        <f>IF(I1030&lt;&gt;"",INDEX(ฐาน!$A$4:$F$9,MATCH(I1030,ฐาน!$A$4:$A$9,0),IF(J1030&gt;=INDEX(ฐาน!$A$4:$F$9,MATCH(I1030,ฐาน!$A$4:$A$9,0),3),6,5)),"")</f>
        <v/>
      </c>
      <c r="O1030" s="311" t="str">
        <f>IF(I1030&lt;&gt;"",IF(J1030&gt;=INDEX(ฐาน!$A$4:$G$9,MATCH(I1030,ฐาน!$A$4:$A$9,0),4),INDEX(ฐาน!$A$4:$G$9,MATCH(I1030,ฐาน!$A$4:$A$9,0),7),INDEX(ฐาน!$A$4:$G$9,MATCH(I1030,ฐาน!$A$4:$A$9,0),4)),"")</f>
        <v/>
      </c>
      <c r="P1030" s="312">
        <f>IF(M1030&lt;&gt;ฐาน!$M$45,IF(L1030&lt;&gt;"",($L1030*$N1030/100),0),0)</f>
        <v>0</v>
      </c>
      <c r="Q1030" s="311">
        <f>IF(M1030&lt;&gt;ฐาน!$M$45,IF(L1030&lt;&gt;"",ROUNDUP(($L1030*$N1030/100),-1),0),0)</f>
        <v>0</v>
      </c>
      <c r="R1030" s="311">
        <f t="shared" si="30"/>
        <v>0</v>
      </c>
      <c r="S1030" s="313">
        <f t="shared" si="31"/>
        <v>0</v>
      </c>
      <c r="T1030" s="314">
        <f>IF(M1030&lt;&gt;ฐาน!$M$45,IF(S1030&lt;&gt;"",S1030+R1030,0),0)</f>
        <v>0</v>
      </c>
      <c r="U1030" s="311">
        <f>IF(M1030&lt;&gt;ฐาน!$M$45,IF(S1030=0,J1030+T1030,O1030),J1030)</f>
        <v>0</v>
      </c>
      <c r="V1030" s="98"/>
    </row>
    <row r="1031" spans="1:22" x14ac:dyDescent="0.35">
      <c r="A1031" s="93">
        <v>1023</v>
      </c>
      <c r="B1031" s="84"/>
      <c r="C1031" s="85"/>
      <c r="D1031" s="91"/>
      <c r="E1031" s="89"/>
      <c r="F1031" s="88"/>
      <c r="G1031" s="91"/>
      <c r="H1031" s="91"/>
      <c r="I1031" s="88"/>
      <c r="J1031" s="94"/>
      <c r="K1031" s="212"/>
      <c r="L1031" s="308" t="str">
        <f>IF(K1031&lt;&gt;"",INDEX(ฐาน!$J$4:$M$44,MATCH(INT(K1031),ฐาน!$J$4:$J$44,0),2),"")</f>
        <v/>
      </c>
      <c r="M1031" s="309" t="str">
        <f>IF(L1031&lt;&gt;"",INDEX(ฐาน!$J$4:$M$45,MATCH(L1031,ฐาน!$K$4:$K$45,0),4),"")</f>
        <v/>
      </c>
      <c r="N1031" s="310" t="str">
        <f>IF(I1031&lt;&gt;"",INDEX(ฐาน!$A$4:$F$9,MATCH(I1031,ฐาน!$A$4:$A$9,0),IF(J1031&gt;=INDEX(ฐาน!$A$4:$F$9,MATCH(I1031,ฐาน!$A$4:$A$9,0),3),6,5)),"")</f>
        <v/>
      </c>
      <c r="O1031" s="311" t="str">
        <f>IF(I1031&lt;&gt;"",IF(J1031&gt;=INDEX(ฐาน!$A$4:$G$9,MATCH(I1031,ฐาน!$A$4:$A$9,0),4),INDEX(ฐาน!$A$4:$G$9,MATCH(I1031,ฐาน!$A$4:$A$9,0),7),INDEX(ฐาน!$A$4:$G$9,MATCH(I1031,ฐาน!$A$4:$A$9,0),4)),"")</f>
        <v/>
      </c>
      <c r="P1031" s="312">
        <f>IF(M1031&lt;&gt;ฐาน!$M$45,IF(L1031&lt;&gt;"",($L1031*$N1031/100),0),0)</f>
        <v>0</v>
      </c>
      <c r="Q1031" s="311">
        <f>IF(M1031&lt;&gt;ฐาน!$M$45,IF(L1031&lt;&gt;"",ROUNDUP(($L1031*$N1031/100),-1),0),0)</f>
        <v>0</v>
      </c>
      <c r="R1031" s="311">
        <f t="shared" si="30"/>
        <v>0</v>
      </c>
      <c r="S1031" s="313">
        <f t="shared" si="31"/>
        <v>0</v>
      </c>
      <c r="T1031" s="314">
        <f>IF(M1031&lt;&gt;ฐาน!$M$45,IF(S1031&lt;&gt;"",S1031+R1031,0),0)</f>
        <v>0</v>
      </c>
      <c r="U1031" s="311">
        <f>IF(M1031&lt;&gt;ฐาน!$M$45,IF(S1031=0,J1031+T1031,O1031),J1031)</f>
        <v>0</v>
      </c>
      <c r="V1031" s="98"/>
    </row>
    <row r="1032" spans="1:22" x14ac:dyDescent="0.35">
      <c r="A1032" s="93">
        <v>1024</v>
      </c>
      <c r="B1032" s="84"/>
      <c r="C1032" s="85"/>
      <c r="D1032" s="91"/>
      <c r="E1032" s="89"/>
      <c r="F1032" s="88"/>
      <c r="G1032" s="91"/>
      <c r="H1032" s="91"/>
      <c r="I1032" s="88"/>
      <c r="J1032" s="94"/>
      <c r="K1032" s="212"/>
      <c r="L1032" s="308" t="str">
        <f>IF(K1032&lt;&gt;"",INDEX(ฐาน!$J$4:$M$44,MATCH(INT(K1032),ฐาน!$J$4:$J$44,0),2),"")</f>
        <v/>
      </c>
      <c r="M1032" s="309" t="str">
        <f>IF(L1032&lt;&gt;"",INDEX(ฐาน!$J$4:$M$45,MATCH(L1032,ฐาน!$K$4:$K$45,0),4),"")</f>
        <v/>
      </c>
      <c r="N1032" s="310" t="str">
        <f>IF(I1032&lt;&gt;"",INDEX(ฐาน!$A$4:$F$9,MATCH(I1032,ฐาน!$A$4:$A$9,0),IF(J1032&gt;=INDEX(ฐาน!$A$4:$F$9,MATCH(I1032,ฐาน!$A$4:$A$9,0),3),6,5)),"")</f>
        <v/>
      </c>
      <c r="O1032" s="311" t="str">
        <f>IF(I1032&lt;&gt;"",IF(J1032&gt;=INDEX(ฐาน!$A$4:$G$9,MATCH(I1032,ฐาน!$A$4:$A$9,0),4),INDEX(ฐาน!$A$4:$G$9,MATCH(I1032,ฐาน!$A$4:$A$9,0),7),INDEX(ฐาน!$A$4:$G$9,MATCH(I1032,ฐาน!$A$4:$A$9,0),4)),"")</f>
        <v/>
      </c>
      <c r="P1032" s="312">
        <f>IF(M1032&lt;&gt;ฐาน!$M$45,IF(L1032&lt;&gt;"",($L1032*$N1032/100),0),0)</f>
        <v>0</v>
      </c>
      <c r="Q1032" s="311">
        <f>IF(M1032&lt;&gt;ฐาน!$M$45,IF(L1032&lt;&gt;"",ROUNDUP(($L1032*$N1032/100),-1),0),0)</f>
        <v>0</v>
      </c>
      <c r="R1032" s="311">
        <f t="shared" si="30"/>
        <v>0</v>
      </c>
      <c r="S1032" s="313">
        <f t="shared" si="31"/>
        <v>0</v>
      </c>
      <c r="T1032" s="314">
        <f>IF(M1032&lt;&gt;ฐาน!$M$45,IF(S1032&lt;&gt;"",S1032+R1032,0),0)</f>
        <v>0</v>
      </c>
      <c r="U1032" s="311">
        <f>IF(M1032&lt;&gt;ฐาน!$M$45,IF(S1032=0,J1032+T1032,O1032),J1032)</f>
        <v>0</v>
      </c>
      <c r="V1032" s="98"/>
    </row>
    <row r="1033" spans="1:22" x14ac:dyDescent="0.35">
      <c r="A1033" s="93">
        <v>1025</v>
      </c>
      <c r="B1033" s="97"/>
      <c r="C1033" s="85"/>
      <c r="D1033" s="91"/>
      <c r="E1033" s="89"/>
      <c r="F1033" s="88"/>
      <c r="G1033" s="91"/>
      <c r="H1033" s="91"/>
      <c r="I1033" s="88"/>
      <c r="J1033" s="92"/>
      <c r="K1033" s="212"/>
      <c r="L1033" s="308" t="str">
        <f>IF(K1033&lt;&gt;"",INDEX(ฐาน!$J$4:$M$44,MATCH(INT(K1033),ฐาน!$J$4:$J$44,0),2),"")</f>
        <v/>
      </c>
      <c r="M1033" s="309" t="str">
        <f>IF(L1033&lt;&gt;"",INDEX(ฐาน!$J$4:$M$45,MATCH(L1033,ฐาน!$K$4:$K$45,0),4),"")</f>
        <v/>
      </c>
      <c r="N1033" s="310" t="str">
        <f>IF(I1033&lt;&gt;"",INDEX(ฐาน!$A$4:$F$9,MATCH(I1033,ฐาน!$A$4:$A$9,0),IF(J1033&gt;=INDEX(ฐาน!$A$4:$F$9,MATCH(I1033,ฐาน!$A$4:$A$9,0),3),6,5)),"")</f>
        <v/>
      </c>
      <c r="O1033" s="311" t="str">
        <f>IF(I1033&lt;&gt;"",IF(J1033&gt;=INDEX(ฐาน!$A$4:$G$9,MATCH(I1033,ฐาน!$A$4:$A$9,0),4),INDEX(ฐาน!$A$4:$G$9,MATCH(I1033,ฐาน!$A$4:$A$9,0),7),INDEX(ฐาน!$A$4:$G$9,MATCH(I1033,ฐาน!$A$4:$A$9,0),4)),"")</f>
        <v/>
      </c>
      <c r="P1033" s="312">
        <f>IF(M1033&lt;&gt;ฐาน!$M$45,IF(L1033&lt;&gt;"",($L1033*$N1033/100),0),0)</f>
        <v>0</v>
      </c>
      <c r="Q1033" s="311">
        <f>IF(M1033&lt;&gt;ฐาน!$M$45,IF(L1033&lt;&gt;"",ROUNDUP(($L1033*$N1033/100),-1),0),0)</f>
        <v>0</v>
      </c>
      <c r="R1033" s="311">
        <f t="shared" si="30"/>
        <v>0</v>
      </c>
      <c r="S1033" s="313">
        <f t="shared" si="31"/>
        <v>0</v>
      </c>
      <c r="T1033" s="314">
        <f>IF(M1033&lt;&gt;ฐาน!$M$45,IF(S1033&lt;&gt;"",S1033+R1033,0),0)</f>
        <v>0</v>
      </c>
      <c r="U1033" s="311">
        <f>IF(M1033&lt;&gt;ฐาน!$M$45,IF(S1033=0,J1033+T1033,O1033),J1033)</f>
        <v>0</v>
      </c>
      <c r="V1033" s="98"/>
    </row>
    <row r="1034" spans="1:22" x14ac:dyDescent="0.35">
      <c r="A1034" s="93">
        <v>1026</v>
      </c>
      <c r="B1034" s="84"/>
      <c r="C1034" s="98"/>
      <c r="D1034" s="91"/>
      <c r="E1034" s="89"/>
      <c r="F1034" s="88"/>
      <c r="G1034" s="91"/>
      <c r="H1034" s="91"/>
      <c r="I1034" s="88"/>
      <c r="J1034" s="92"/>
      <c r="K1034" s="212"/>
      <c r="L1034" s="308" t="str">
        <f>IF(K1034&lt;&gt;"",INDEX(ฐาน!$J$4:$M$44,MATCH(INT(K1034),ฐาน!$J$4:$J$44,0),2),"")</f>
        <v/>
      </c>
      <c r="M1034" s="309" t="str">
        <f>IF(L1034&lt;&gt;"",INDEX(ฐาน!$J$4:$M$45,MATCH(L1034,ฐาน!$K$4:$K$45,0),4),"")</f>
        <v/>
      </c>
      <c r="N1034" s="310" t="str">
        <f>IF(I1034&lt;&gt;"",INDEX(ฐาน!$A$4:$F$9,MATCH(I1034,ฐาน!$A$4:$A$9,0),IF(J1034&gt;=INDEX(ฐาน!$A$4:$F$9,MATCH(I1034,ฐาน!$A$4:$A$9,0),3),6,5)),"")</f>
        <v/>
      </c>
      <c r="O1034" s="311" t="str">
        <f>IF(I1034&lt;&gt;"",IF(J1034&gt;=INDEX(ฐาน!$A$4:$G$9,MATCH(I1034,ฐาน!$A$4:$A$9,0),4),INDEX(ฐาน!$A$4:$G$9,MATCH(I1034,ฐาน!$A$4:$A$9,0),7),INDEX(ฐาน!$A$4:$G$9,MATCH(I1034,ฐาน!$A$4:$A$9,0),4)),"")</f>
        <v/>
      </c>
      <c r="P1034" s="312">
        <f>IF(M1034&lt;&gt;ฐาน!$M$45,IF(L1034&lt;&gt;"",($L1034*$N1034/100),0),0)</f>
        <v>0</v>
      </c>
      <c r="Q1034" s="311">
        <f>IF(M1034&lt;&gt;ฐาน!$M$45,IF(L1034&lt;&gt;"",ROUNDUP(($L1034*$N1034/100),-1),0),0)</f>
        <v>0</v>
      </c>
      <c r="R1034" s="311">
        <f t="shared" ref="R1034:R1097" si="32">IF(Q1034&lt;&gt;"",IF($J1034+$P1034&lt;=$O1034,$Q1034,$O1034-$J1034),"")</f>
        <v>0</v>
      </c>
      <c r="S1034" s="313">
        <f t="shared" ref="S1034:S1097" si="33">IF(Q1034&lt;&gt;R1034,P1034-R1034,0)</f>
        <v>0</v>
      </c>
      <c r="T1034" s="314">
        <f>IF(M1034&lt;&gt;ฐาน!$M$45,IF(S1034&lt;&gt;"",S1034+R1034,0),0)</f>
        <v>0</v>
      </c>
      <c r="U1034" s="311">
        <f>IF(M1034&lt;&gt;ฐาน!$M$45,IF(S1034=0,J1034+T1034,O1034),J1034)</f>
        <v>0</v>
      </c>
      <c r="V1034" s="98"/>
    </row>
    <row r="1035" spans="1:22" x14ac:dyDescent="0.35">
      <c r="A1035" s="93">
        <v>1027</v>
      </c>
      <c r="B1035" s="172"/>
      <c r="C1035" s="86"/>
      <c r="D1035" s="91"/>
      <c r="E1035" s="89"/>
      <c r="F1035" s="88"/>
      <c r="G1035" s="91"/>
      <c r="H1035" s="91"/>
      <c r="I1035" s="88"/>
      <c r="J1035" s="92"/>
      <c r="K1035" s="212"/>
      <c r="L1035" s="308" t="str">
        <f>IF(K1035&lt;&gt;"",INDEX(ฐาน!$J$4:$M$44,MATCH(INT(K1035),ฐาน!$J$4:$J$44,0),2),"")</f>
        <v/>
      </c>
      <c r="M1035" s="309" t="str">
        <f>IF(L1035&lt;&gt;"",INDEX(ฐาน!$J$4:$M$45,MATCH(L1035,ฐาน!$K$4:$K$45,0),4),"")</f>
        <v/>
      </c>
      <c r="N1035" s="310" t="str">
        <f>IF(I1035&lt;&gt;"",INDEX(ฐาน!$A$4:$F$9,MATCH(I1035,ฐาน!$A$4:$A$9,0),IF(J1035&gt;=INDEX(ฐาน!$A$4:$F$9,MATCH(I1035,ฐาน!$A$4:$A$9,0),3),6,5)),"")</f>
        <v/>
      </c>
      <c r="O1035" s="311" t="str">
        <f>IF(I1035&lt;&gt;"",IF(J1035&gt;=INDEX(ฐาน!$A$4:$G$9,MATCH(I1035,ฐาน!$A$4:$A$9,0),4),INDEX(ฐาน!$A$4:$G$9,MATCH(I1035,ฐาน!$A$4:$A$9,0),7),INDEX(ฐาน!$A$4:$G$9,MATCH(I1035,ฐาน!$A$4:$A$9,0),4)),"")</f>
        <v/>
      </c>
      <c r="P1035" s="312">
        <f>IF(M1035&lt;&gt;ฐาน!$M$45,IF(L1035&lt;&gt;"",($L1035*$N1035/100),0),0)</f>
        <v>0</v>
      </c>
      <c r="Q1035" s="311">
        <f>IF(M1035&lt;&gt;ฐาน!$M$45,IF(L1035&lt;&gt;"",ROUNDUP(($L1035*$N1035/100),-1),0),0)</f>
        <v>0</v>
      </c>
      <c r="R1035" s="311">
        <f t="shared" si="32"/>
        <v>0</v>
      </c>
      <c r="S1035" s="313">
        <f t="shared" si="33"/>
        <v>0</v>
      </c>
      <c r="T1035" s="314">
        <f>IF(M1035&lt;&gt;ฐาน!$M$45,IF(S1035&lt;&gt;"",S1035+R1035,0),0)</f>
        <v>0</v>
      </c>
      <c r="U1035" s="311">
        <f>IF(M1035&lt;&gt;ฐาน!$M$45,IF(S1035=0,J1035+T1035,O1035),J1035)</f>
        <v>0</v>
      </c>
      <c r="V1035" s="98"/>
    </row>
    <row r="1036" spans="1:22" x14ac:dyDescent="0.35">
      <c r="A1036" s="93">
        <v>1028</v>
      </c>
      <c r="B1036" s="97"/>
      <c r="C1036" s="98"/>
      <c r="D1036" s="91"/>
      <c r="E1036" s="89"/>
      <c r="F1036" s="88"/>
      <c r="G1036" s="91"/>
      <c r="H1036" s="91"/>
      <c r="I1036" s="88"/>
      <c r="J1036" s="92"/>
      <c r="K1036" s="212"/>
      <c r="L1036" s="308" t="str">
        <f>IF(K1036&lt;&gt;"",INDEX(ฐาน!$J$4:$M$44,MATCH(INT(K1036),ฐาน!$J$4:$J$44,0),2),"")</f>
        <v/>
      </c>
      <c r="M1036" s="309" t="str">
        <f>IF(L1036&lt;&gt;"",INDEX(ฐาน!$J$4:$M$45,MATCH(L1036,ฐาน!$K$4:$K$45,0),4),"")</f>
        <v/>
      </c>
      <c r="N1036" s="310" t="str">
        <f>IF(I1036&lt;&gt;"",INDEX(ฐาน!$A$4:$F$9,MATCH(I1036,ฐาน!$A$4:$A$9,0),IF(J1036&gt;=INDEX(ฐาน!$A$4:$F$9,MATCH(I1036,ฐาน!$A$4:$A$9,0),3),6,5)),"")</f>
        <v/>
      </c>
      <c r="O1036" s="311" t="str">
        <f>IF(I1036&lt;&gt;"",IF(J1036&gt;=INDEX(ฐาน!$A$4:$G$9,MATCH(I1036,ฐาน!$A$4:$A$9,0),4),INDEX(ฐาน!$A$4:$G$9,MATCH(I1036,ฐาน!$A$4:$A$9,0),7),INDEX(ฐาน!$A$4:$G$9,MATCH(I1036,ฐาน!$A$4:$A$9,0),4)),"")</f>
        <v/>
      </c>
      <c r="P1036" s="312">
        <f>IF(M1036&lt;&gt;ฐาน!$M$45,IF(L1036&lt;&gt;"",($L1036*$N1036/100),0),0)</f>
        <v>0</v>
      </c>
      <c r="Q1036" s="311">
        <f>IF(M1036&lt;&gt;ฐาน!$M$45,IF(L1036&lt;&gt;"",ROUNDUP(($L1036*$N1036/100),-1),0),0)</f>
        <v>0</v>
      </c>
      <c r="R1036" s="311">
        <f t="shared" si="32"/>
        <v>0</v>
      </c>
      <c r="S1036" s="313">
        <f t="shared" si="33"/>
        <v>0</v>
      </c>
      <c r="T1036" s="314">
        <f>IF(M1036&lt;&gt;ฐาน!$M$45,IF(S1036&lt;&gt;"",S1036+R1036,0),0)</f>
        <v>0</v>
      </c>
      <c r="U1036" s="311">
        <f>IF(M1036&lt;&gt;ฐาน!$M$45,IF(S1036=0,J1036+T1036,O1036),J1036)</f>
        <v>0</v>
      </c>
      <c r="V1036" s="98"/>
    </row>
    <row r="1037" spans="1:22" x14ac:dyDescent="0.35">
      <c r="A1037" s="93">
        <v>1029</v>
      </c>
      <c r="B1037" s="97"/>
      <c r="C1037" s="98"/>
      <c r="D1037" s="91"/>
      <c r="E1037" s="89"/>
      <c r="F1037" s="88"/>
      <c r="G1037" s="91"/>
      <c r="H1037" s="91"/>
      <c r="I1037" s="88"/>
      <c r="J1037" s="92"/>
      <c r="K1037" s="212"/>
      <c r="L1037" s="308" t="str">
        <f>IF(K1037&lt;&gt;"",INDEX(ฐาน!$J$4:$M$44,MATCH(INT(K1037),ฐาน!$J$4:$J$44,0),2),"")</f>
        <v/>
      </c>
      <c r="M1037" s="309" t="str">
        <f>IF(L1037&lt;&gt;"",INDEX(ฐาน!$J$4:$M$45,MATCH(L1037,ฐาน!$K$4:$K$45,0),4),"")</f>
        <v/>
      </c>
      <c r="N1037" s="310" t="str">
        <f>IF(I1037&lt;&gt;"",INDEX(ฐาน!$A$4:$F$9,MATCH(I1037,ฐาน!$A$4:$A$9,0),IF(J1037&gt;=INDEX(ฐาน!$A$4:$F$9,MATCH(I1037,ฐาน!$A$4:$A$9,0),3),6,5)),"")</f>
        <v/>
      </c>
      <c r="O1037" s="311" t="str">
        <f>IF(I1037&lt;&gt;"",IF(J1037&gt;=INDEX(ฐาน!$A$4:$G$9,MATCH(I1037,ฐาน!$A$4:$A$9,0),4),INDEX(ฐาน!$A$4:$G$9,MATCH(I1037,ฐาน!$A$4:$A$9,0),7),INDEX(ฐาน!$A$4:$G$9,MATCH(I1037,ฐาน!$A$4:$A$9,0),4)),"")</f>
        <v/>
      </c>
      <c r="P1037" s="312">
        <f>IF(M1037&lt;&gt;ฐาน!$M$45,IF(L1037&lt;&gt;"",($L1037*$N1037/100),0),0)</f>
        <v>0</v>
      </c>
      <c r="Q1037" s="311">
        <f>IF(M1037&lt;&gt;ฐาน!$M$45,IF(L1037&lt;&gt;"",ROUNDUP(($L1037*$N1037/100),-1),0),0)</f>
        <v>0</v>
      </c>
      <c r="R1037" s="311">
        <f t="shared" si="32"/>
        <v>0</v>
      </c>
      <c r="S1037" s="313">
        <f t="shared" si="33"/>
        <v>0</v>
      </c>
      <c r="T1037" s="314">
        <f>IF(M1037&lt;&gt;ฐาน!$M$45,IF(S1037&lt;&gt;"",S1037+R1037,0),0)</f>
        <v>0</v>
      </c>
      <c r="U1037" s="311">
        <f>IF(M1037&lt;&gt;ฐาน!$M$45,IF(S1037=0,J1037+T1037,O1037),J1037)</f>
        <v>0</v>
      </c>
      <c r="V1037" s="98"/>
    </row>
    <row r="1038" spans="1:22" x14ac:dyDescent="0.35">
      <c r="A1038" s="93">
        <v>1030</v>
      </c>
      <c r="B1038" s="97"/>
      <c r="C1038" s="98"/>
      <c r="D1038" s="91"/>
      <c r="E1038" s="89"/>
      <c r="F1038" s="88"/>
      <c r="G1038" s="91"/>
      <c r="H1038" s="91"/>
      <c r="I1038" s="88"/>
      <c r="J1038" s="92"/>
      <c r="K1038" s="212"/>
      <c r="L1038" s="308" t="str">
        <f>IF(K1038&lt;&gt;"",INDEX(ฐาน!$J$4:$M$44,MATCH(INT(K1038),ฐาน!$J$4:$J$44,0),2),"")</f>
        <v/>
      </c>
      <c r="M1038" s="309" t="str">
        <f>IF(L1038&lt;&gt;"",INDEX(ฐาน!$J$4:$M$45,MATCH(L1038,ฐาน!$K$4:$K$45,0),4),"")</f>
        <v/>
      </c>
      <c r="N1038" s="310" t="str">
        <f>IF(I1038&lt;&gt;"",INDEX(ฐาน!$A$4:$F$9,MATCH(I1038,ฐาน!$A$4:$A$9,0),IF(J1038&gt;=INDEX(ฐาน!$A$4:$F$9,MATCH(I1038,ฐาน!$A$4:$A$9,0),3),6,5)),"")</f>
        <v/>
      </c>
      <c r="O1038" s="311" t="str">
        <f>IF(I1038&lt;&gt;"",IF(J1038&gt;=INDEX(ฐาน!$A$4:$G$9,MATCH(I1038,ฐาน!$A$4:$A$9,0),4),INDEX(ฐาน!$A$4:$G$9,MATCH(I1038,ฐาน!$A$4:$A$9,0),7),INDEX(ฐาน!$A$4:$G$9,MATCH(I1038,ฐาน!$A$4:$A$9,0),4)),"")</f>
        <v/>
      </c>
      <c r="P1038" s="312">
        <f>IF(M1038&lt;&gt;ฐาน!$M$45,IF(L1038&lt;&gt;"",($L1038*$N1038/100),0),0)</f>
        <v>0</v>
      </c>
      <c r="Q1038" s="311">
        <f>IF(M1038&lt;&gt;ฐาน!$M$45,IF(L1038&lt;&gt;"",ROUNDUP(($L1038*$N1038/100),-1),0),0)</f>
        <v>0</v>
      </c>
      <c r="R1038" s="311">
        <f t="shared" si="32"/>
        <v>0</v>
      </c>
      <c r="S1038" s="313">
        <f t="shared" si="33"/>
        <v>0</v>
      </c>
      <c r="T1038" s="314">
        <f>IF(M1038&lt;&gt;ฐาน!$M$45,IF(S1038&lt;&gt;"",S1038+R1038,0),0)</f>
        <v>0</v>
      </c>
      <c r="U1038" s="311">
        <f>IF(M1038&lt;&gt;ฐาน!$M$45,IF(S1038=0,J1038+T1038,O1038),J1038)</f>
        <v>0</v>
      </c>
      <c r="V1038" s="98"/>
    </row>
    <row r="1039" spans="1:22" x14ac:dyDescent="0.35">
      <c r="A1039" s="93">
        <v>1031</v>
      </c>
      <c r="B1039" s="172"/>
      <c r="C1039" s="98"/>
      <c r="D1039" s="91"/>
      <c r="E1039" s="89"/>
      <c r="F1039" s="88"/>
      <c r="G1039" s="91"/>
      <c r="H1039" s="91"/>
      <c r="I1039" s="88"/>
      <c r="J1039" s="92"/>
      <c r="K1039" s="212"/>
      <c r="L1039" s="308" t="str">
        <f>IF(K1039&lt;&gt;"",INDEX(ฐาน!$J$4:$M$44,MATCH(INT(K1039),ฐาน!$J$4:$J$44,0),2),"")</f>
        <v/>
      </c>
      <c r="M1039" s="309" t="str">
        <f>IF(L1039&lt;&gt;"",INDEX(ฐาน!$J$4:$M$45,MATCH(L1039,ฐาน!$K$4:$K$45,0),4),"")</f>
        <v/>
      </c>
      <c r="N1039" s="310" t="str">
        <f>IF(I1039&lt;&gt;"",INDEX(ฐาน!$A$4:$F$9,MATCH(I1039,ฐาน!$A$4:$A$9,0),IF(J1039&gt;=INDEX(ฐาน!$A$4:$F$9,MATCH(I1039,ฐาน!$A$4:$A$9,0),3),6,5)),"")</f>
        <v/>
      </c>
      <c r="O1039" s="311" t="str">
        <f>IF(I1039&lt;&gt;"",IF(J1039&gt;=INDEX(ฐาน!$A$4:$G$9,MATCH(I1039,ฐาน!$A$4:$A$9,0),4),INDEX(ฐาน!$A$4:$G$9,MATCH(I1039,ฐาน!$A$4:$A$9,0),7),INDEX(ฐาน!$A$4:$G$9,MATCH(I1039,ฐาน!$A$4:$A$9,0),4)),"")</f>
        <v/>
      </c>
      <c r="P1039" s="312">
        <f>IF(M1039&lt;&gt;ฐาน!$M$45,IF(L1039&lt;&gt;"",($L1039*$N1039/100),0),0)</f>
        <v>0</v>
      </c>
      <c r="Q1039" s="311">
        <f>IF(M1039&lt;&gt;ฐาน!$M$45,IF(L1039&lt;&gt;"",ROUNDUP(($L1039*$N1039/100),-1),0),0)</f>
        <v>0</v>
      </c>
      <c r="R1039" s="311">
        <f t="shared" si="32"/>
        <v>0</v>
      </c>
      <c r="S1039" s="313">
        <f t="shared" si="33"/>
        <v>0</v>
      </c>
      <c r="T1039" s="314">
        <f>IF(M1039&lt;&gt;ฐาน!$M$45,IF(S1039&lt;&gt;"",S1039+R1039,0),0)</f>
        <v>0</v>
      </c>
      <c r="U1039" s="311">
        <f>IF(M1039&lt;&gt;ฐาน!$M$45,IF(S1039=0,J1039+T1039,O1039),J1039)</f>
        <v>0</v>
      </c>
      <c r="V1039" s="98"/>
    </row>
    <row r="1040" spans="1:22" x14ac:dyDescent="0.35">
      <c r="A1040" s="93">
        <v>1032</v>
      </c>
      <c r="B1040" s="172"/>
      <c r="C1040" s="98"/>
      <c r="D1040" s="91"/>
      <c r="E1040" s="89"/>
      <c r="F1040" s="88"/>
      <c r="G1040" s="91"/>
      <c r="H1040" s="91"/>
      <c r="I1040" s="88"/>
      <c r="J1040" s="92"/>
      <c r="K1040" s="212"/>
      <c r="L1040" s="308" t="str">
        <f>IF(K1040&lt;&gt;"",INDEX(ฐาน!$J$4:$M$44,MATCH(INT(K1040),ฐาน!$J$4:$J$44,0),2),"")</f>
        <v/>
      </c>
      <c r="M1040" s="309" t="str">
        <f>IF(L1040&lt;&gt;"",INDEX(ฐาน!$J$4:$M$45,MATCH(L1040,ฐาน!$K$4:$K$45,0),4),"")</f>
        <v/>
      </c>
      <c r="N1040" s="310" t="str">
        <f>IF(I1040&lt;&gt;"",INDEX(ฐาน!$A$4:$F$9,MATCH(I1040,ฐาน!$A$4:$A$9,0),IF(J1040&gt;=INDEX(ฐาน!$A$4:$F$9,MATCH(I1040,ฐาน!$A$4:$A$9,0),3),6,5)),"")</f>
        <v/>
      </c>
      <c r="O1040" s="311" t="str">
        <f>IF(I1040&lt;&gt;"",IF(J1040&gt;=INDEX(ฐาน!$A$4:$G$9,MATCH(I1040,ฐาน!$A$4:$A$9,0),4),INDEX(ฐาน!$A$4:$G$9,MATCH(I1040,ฐาน!$A$4:$A$9,0),7),INDEX(ฐาน!$A$4:$G$9,MATCH(I1040,ฐาน!$A$4:$A$9,0),4)),"")</f>
        <v/>
      </c>
      <c r="P1040" s="312">
        <f>IF(M1040&lt;&gt;ฐาน!$M$45,IF(L1040&lt;&gt;"",($L1040*$N1040/100),0),0)</f>
        <v>0</v>
      </c>
      <c r="Q1040" s="311">
        <f>IF(M1040&lt;&gt;ฐาน!$M$45,IF(L1040&lt;&gt;"",ROUNDUP(($L1040*$N1040/100),-1),0),0)</f>
        <v>0</v>
      </c>
      <c r="R1040" s="311">
        <f t="shared" si="32"/>
        <v>0</v>
      </c>
      <c r="S1040" s="313">
        <f t="shared" si="33"/>
        <v>0</v>
      </c>
      <c r="T1040" s="314">
        <f>IF(M1040&lt;&gt;ฐาน!$M$45,IF(S1040&lt;&gt;"",S1040+R1040,0),0)</f>
        <v>0</v>
      </c>
      <c r="U1040" s="311">
        <f>IF(M1040&lt;&gt;ฐาน!$M$45,IF(S1040=0,J1040+T1040,O1040),J1040)</f>
        <v>0</v>
      </c>
      <c r="V1040" s="98"/>
    </row>
    <row r="1041" spans="1:22" x14ac:dyDescent="0.35">
      <c r="A1041" s="93">
        <v>1033</v>
      </c>
      <c r="B1041" s="97"/>
      <c r="C1041" s="98"/>
      <c r="D1041" s="91"/>
      <c r="E1041" s="89"/>
      <c r="F1041" s="88"/>
      <c r="G1041" s="91"/>
      <c r="H1041" s="91"/>
      <c r="I1041" s="88"/>
      <c r="J1041" s="92"/>
      <c r="K1041" s="212"/>
      <c r="L1041" s="308" t="str">
        <f>IF(K1041&lt;&gt;"",INDEX(ฐาน!$J$4:$M$44,MATCH(INT(K1041),ฐาน!$J$4:$J$44,0),2),"")</f>
        <v/>
      </c>
      <c r="M1041" s="309" t="str">
        <f>IF(L1041&lt;&gt;"",INDEX(ฐาน!$J$4:$M$45,MATCH(L1041,ฐาน!$K$4:$K$45,0),4),"")</f>
        <v/>
      </c>
      <c r="N1041" s="310" t="str">
        <f>IF(I1041&lt;&gt;"",INDEX(ฐาน!$A$4:$F$9,MATCH(I1041,ฐาน!$A$4:$A$9,0),IF(J1041&gt;=INDEX(ฐาน!$A$4:$F$9,MATCH(I1041,ฐาน!$A$4:$A$9,0),3),6,5)),"")</f>
        <v/>
      </c>
      <c r="O1041" s="311" t="str">
        <f>IF(I1041&lt;&gt;"",IF(J1041&gt;=INDEX(ฐาน!$A$4:$G$9,MATCH(I1041,ฐาน!$A$4:$A$9,0),4),INDEX(ฐาน!$A$4:$G$9,MATCH(I1041,ฐาน!$A$4:$A$9,0),7),INDEX(ฐาน!$A$4:$G$9,MATCH(I1041,ฐาน!$A$4:$A$9,0),4)),"")</f>
        <v/>
      </c>
      <c r="P1041" s="312">
        <f>IF(M1041&lt;&gt;ฐาน!$M$45,IF(L1041&lt;&gt;"",($L1041*$N1041/100),0),0)</f>
        <v>0</v>
      </c>
      <c r="Q1041" s="311">
        <f>IF(M1041&lt;&gt;ฐาน!$M$45,IF(L1041&lt;&gt;"",ROUNDUP(($L1041*$N1041/100),-1),0),0)</f>
        <v>0</v>
      </c>
      <c r="R1041" s="311">
        <f t="shared" si="32"/>
        <v>0</v>
      </c>
      <c r="S1041" s="313">
        <f t="shared" si="33"/>
        <v>0</v>
      </c>
      <c r="T1041" s="314">
        <f>IF(M1041&lt;&gt;ฐาน!$M$45,IF(S1041&lt;&gt;"",S1041+R1041,0),0)</f>
        <v>0</v>
      </c>
      <c r="U1041" s="311">
        <f>IF(M1041&lt;&gt;ฐาน!$M$45,IF(S1041=0,J1041+T1041,O1041),J1041)</f>
        <v>0</v>
      </c>
      <c r="V1041" s="98"/>
    </row>
    <row r="1042" spans="1:22" x14ac:dyDescent="0.35">
      <c r="A1042" s="93">
        <v>1034</v>
      </c>
      <c r="B1042" s="97"/>
      <c r="C1042" s="98"/>
      <c r="D1042" s="91"/>
      <c r="E1042" s="89"/>
      <c r="F1042" s="88"/>
      <c r="G1042" s="95"/>
      <c r="H1042" s="91"/>
      <c r="I1042" s="88"/>
      <c r="J1042" s="92"/>
      <c r="K1042" s="212"/>
      <c r="L1042" s="308" t="str">
        <f>IF(K1042&lt;&gt;"",INDEX(ฐาน!$J$4:$M$44,MATCH(INT(K1042),ฐาน!$J$4:$J$44,0),2),"")</f>
        <v/>
      </c>
      <c r="M1042" s="309" t="str">
        <f>IF(L1042&lt;&gt;"",INDEX(ฐาน!$J$4:$M$45,MATCH(L1042,ฐาน!$K$4:$K$45,0),4),"")</f>
        <v/>
      </c>
      <c r="N1042" s="310" t="str">
        <f>IF(I1042&lt;&gt;"",INDEX(ฐาน!$A$4:$F$9,MATCH(I1042,ฐาน!$A$4:$A$9,0),IF(J1042&gt;=INDEX(ฐาน!$A$4:$F$9,MATCH(I1042,ฐาน!$A$4:$A$9,0),3),6,5)),"")</f>
        <v/>
      </c>
      <c r="O1042" s="311" t="str">
        <f>IF(I1042&lt;&gt;"",IF(J1042&gt;=INDEX(ฐาน!$A$4:$G$9,MATCH(I1042,ฐาน!$A$4:$A$9,0),4),INDEX(ฐาน!$A$4:$G$9,MATCH(I1042,ฐาน!$A$4:$A$9,0),7),INDEX(ฐาน!$A$4:$G$9,MATCH(I1042,ฐาน!$A$4:$A$9,0),4)),"")</f>
        <v/>
      </c>
      <c r="P1042" s="312">
        <f>IF(M1042&lt;&gt;ฐาน!$M$45,IF(L1042&lt;&gt;"",($L1042*$N1042/100),0),0)</f>
        <v>0</v>
      </c>
      <c r="Q1042" s="311">
        <f>IF(M1042&lt;&gt;ฐาน!$M$45,IF(L1042&lt;&gt;"",ROUNDUP(($L1042*$N1042/100),-1),0),0)</f>
        <v>0</v>
      </c>
      <c r="R1042" s="311">
        <f t="shared" si="32"/>
        <v>0</v>
      </c>
      <c r="S1042" s="313">
        <f t="shared" si="33"/>
        <v>0</v>
      </c>
      <c r="T1042" s="314">
        <f>IF(M1042&lt;&gt;ฐาน!$M$45,IF(S1042&lt;&gt;"",S1042+R1042,0),0)</f>
        <v>0</v>
      </c>
      <c r="U1042" s="311">
        <f>IF(M1042&lt;&gt;ฐาน!$M$45,IF(S1042=0,J1042+T1042,O1042),J1042)</f>
        <v>0</v>
      </c>
      <c r="V1042" s="98"/>
    </row>
    <row r="1043" spans="1:22" x14ac:dyDescent="0.35">
      <c r="A1043" s="93">
        <v>1035</v>
      </c>
      <c r="B1043" s="172"/>
      <c r="C1043" s="98"/>
      <c r="D1043" s="91"/>
      <c r="E1043" s="89"/>
      <c r="F1043" s="88"/>
      <c r="G1043" s="91"/>
      <c r="H1043" s="91"/>
      <c r="I1043" s="88"/>
      <c r="J1043" s="92"/>
      <c r="K1043" s="212"/>
      <c r="L1043" s="308" t="str">
        <f>IF(K1043&lt;&gt;"",INDEX(ฐาน!$J$4:$M$44,MATCH(INT(K1043),ฐาน!$J$4:$J$44,0),2),"")</f>
        <v/>
      </c>
      <c r="M1043" s="309" t="str">
        <f>IF(L1043&lt;&gt;"",INDEX(ฐาน!$J$4:$M$45,MATCH(L1043,ฐาน!$K$4:$K$45,0),4),"")</f>
        <v/>
      </c>
      <c r="N1043" s="310" t="str">
        <f>IF(I1043&lt;&gt;"",INDEX(ฐาน!$A$4:$F$9,MATCH(I1043,ฐาน!$A$4:$A$9,0),IF(J1043&gt;=INDEX(ฐาน!$A$4:$F$9,MATCH(I1043,ฐาน!$A$4:$A$9,0),3),6,5)),"")</f>
        <v/>
      </c>
      <c r="O1043" s="311" t="str">
        <f>IF(I1043&lt;&gt;"",IF(J1043&gt;=INDEX(ฐาน!$A$4:$G$9,MATCH(I1043,ฐาน!$A$4:$A$9,0),4),INDEX(ฐาน!$A$4:$G$9,MATCH(I1043,ฐาน!$A$4:$A$9,0),7),INDEX(ฐาน!$A$4:$G$9,MATCH(I1043,ฐาน!$A$4:$A$9,0),4)),"")</f>
        <v/>
      </c>
      <c r="P1043" s="312">
        <f>IF(M1043&lt;&gt;ฐาน!$M$45,IF(L1043&lt;&gt;"",($L1043*$N1043/100),0),0)</f>
        <v>0</v>
      </c>
      <c r="Q1043" s="311">
        <f>IF(M1043&lt;&gt;ฐาน!$M$45,IF(L1043&lt;&gt;"",ROUNDUP(($L1043*$N1043/100),-1),0),0)</f>
        <v>0</v>
      </c>
      <c r="R1043" s="311">
        <f t="shared" si="32"/>
        <v>0</v>
      </c>
      <c r="S1043" s="313">
        <f t="shared" si="33"/>
        <v>0</v>
      </c>
      <c r="T1043" s="314">
        <f>IF(M1043&lt;&gt;ฐาน!$M$45,IF(S1043&lt;&gt;"",S1043+R1043,0),0)</f>
        <v>0</v>
      </c>
      <c r="U1043" s="311">
        <f>IF(M1043&lt;&gt;ฐาน!$M$45,IF(S1043=0,J1043+T1043,O1043),J1043)</f>
        <v>0</v>
      </c>
      <c r="V1043" s="98"/>
    </row>
    <row r="1044" spans="1:22" x14ac:dyDescent="0.35">
      <c r="A1044" s="93">
        <v>1036</v>
      </c>
      <c r="B1044" s="97"/>
      <c r="C1044" s="98"/>
      <c r="D1044" s="91"/>
      <c r="E1044" s="89"/>
      <c r="F1044" s="88"/>
      <c r="G1044" s="95"/>
      <c r="H1044" s="91"/>
      <c r="I1044" s="88"/>
      <c r="J1044" s="92"/>
      <c r="K1044" s="212"/>
      <c r="L1044" s="308" t="str">
        <f>IF(K1044&lt;&gt;"",INDEX(ฐาน!$J$4:$M$44,MATCH(INT(K1044),ฐาน!$J$4:$J$44,0),2),"")</f>
        <v/>
      </c>
      <c r="M1044" s="309" t="str">
        <f>IF(L1044&lt;&gt;"",INDEX(ฐาน!$J$4:$M$45,MATCH(L1044,ฐาน!$K$4:$K$45,0),4),"")</f>
        <v/>
      </c>
      <c r="N1044" s="310" t="str">
        <f>IF(I1044&lt;&gt;"",INDEX(ฐาน!$A$4:$F$9,MATCH(I1044,ฐาน!$A$4:$A$9,0),IF(J1044&gt;=INDEX(ฐาน!$A$4:$F$9,MATCH(I1044,ฐาน!$A$4:$A$9,0),3),6,5)),"")</f>
        <v/>
      </c>
      <c r="O1044" s="311" t="str">
        <f>IF(I1044&lt;&gt;"",IF(J1044&gt;=INDEX(ฐาน!$A$4:$G$9,MATCH(I1044,ฐาน!$A$4:$A$9,0),4),INDEX(ฐาน!$A$4:$G$9,MATCH(I1044,ฐาน!$A$4:$A$9,0),7),INDEX(ฐาน!$A$4:$G$9,MATCH(I1044,ฐาน!$A$4:$A$9,0),4)),"")</f>
        <v/>
      </c>
      <c r="P1044" s="312">
        <f>IF(M1044&lt;&gt;ฐาน!$M$45,IF(L1044&lt;&gt;"",($L1044*$N1044/100),0),0)</f>
        <v>0</v>
      </c>
      <c r="Q1044" s="311">
        <f>IF(M1044&lt;&gt;ฐาน!$M$45,IF(L1044&lt;&gt;"",ROUNDUP(($L1044*$N1044/100),-1),0),0)</f>
        <v>0</v>
      </c>
      <c r="R1044" s="311">
        <f t="shared" si="32"/>
        <v>0</v>
      </c>
      <c r="S1044" s="313">
        <f t="shared" si="33"/>
        <v>0</v>
      </c>
      <c r="T1044" s="314">
        <f>IF(M1044&lt;&gt;ฐาน!$M$45,IF(S1044&lt;&gt;"",S1044+R1044,0),0)</f>
        <v>0</v>
      </c>
      <c r="U1044" s="311">
        <f>IF(M1044&lt;&gt;ฐาน!$M$45,IF(S1044=0,J1044+T1044,O1044),J1044)</f>
        <v>0</v>
      </c>
      <c r="V1044" s="98"/>
    </row>
    <row r="1045" spans="1:22" x14ac:dyDescent="0.35">
      <c r="A1045" s="93">
        <v>1037</v>
      </c>
      <c r="B1045" s="97"/>
      <c r="C1045" s="98"/>
      <c r="D1045" s="91"/>
      <c r="E1045" s="89"/>
      <c r="F1045" s="88"/>
      <c r="G1045" s="91"/>
      <c r="H1045" s="91"/>
      <c r="I1045" s="88"/>
      <c r="J1045" s="92"/>
      <c r="K1045" s="212"/>
      <c r="L1045" s="308" t="str">
        <f>IF(K1045&lt;&gt;"",INDEX(ฐาน!$J$4:$M$44,MATCH(INT(K1045),ฐาน!$J$4:$J$44,0),2),"")</f>
        <v/>
      </c>
      <c r="M1045" s="309" t="str">
        <f>IF(L1045&lt;&gt;"",INDEX(ฐาน!$J$4:$M$45,MATCH(L1045,ฐาน!$K$4:$K$45,0),4),"")</f>
        <v/>
      </c>
      <c r="N1045" s="310" t="str">
        <f>IF(I1045&lt;&gt;"",INDEX(ฐาน!$A$4:$F$9,MATCH(I1045,ฐาน!$A$4:$A$9,0),IF(J1045&gt;=INDEX(ฐาน!$A$4:$F$9,MATCH(I1045,ฐาน!$A$4:$A$9,0),3),6,5)),"")</f>
        <v/>
      </c>
      <c r="O1045" s="311" t="str">
        <f>IF(I1045&lt;&gt;"",IF(J1045&gt;=INDEX(ฐาน!$A$4:$G$9,MATCH(I1045,ฐาน!$A$4:$A$9,0),4),INDEX(ฐาน!$A$4:$G$9,MATCH(I1045,ฐาน!$A$4:$A$9,0),7),INDEX(ฐาน!$A$4:$G$9,MATCH(I1045,ฐาน!$A$4:$A$9,0),4)),"")</f>
        <v/>
      </c>
      <c r="P1045" s="312">
        <f>IF(M1045&lt;&gt;ฐาน!$M$45,IF(L1045&lt;&gt;"",($L1045*$N1045/100),0),0)</f>
        <v>0</v>
      </c>
      <c r="Q1045" s="311">
        <f>IF(M1045&lt;&gt;ฐาน!$M$45,IF(L1045&lt;&gt;"",ROUNDUP(($L1045*$N1045/100),-1),0),0)</f>
        <v>0</v>
      </c>
      <c r="R1045" s="311">
        <f t="shared" si="32"/>
        <v>0</v>
      </c>
      <c r="S1045" s="313">
        <f t="shared" si="33"/>
        <v>0</v>
      </c>
      <c r="T1045" s="314">
        <f>IF(M1045&lt;&gt;ฐาน!$M$45,IF(S1045&lt;&gt;"",S1045+R1045,0),0)</f>
        <v>0</v>
      </c>
      <c r="U1045" s="311">
        <f>IF(M1045&lt;&gt;ฐาน!$M$45,IF(S1045=0,J1045+T1045,O1045),J1045)</f>
        <v>0</v>
      </c>
      <c r="V1045" s="98"/>
    </row>
    <row r="1046" spans="1:22" x14ac:dyDescent="0.35">
      <c r="A1046" s="93">
        <v>1038</v>
      </c>
      <c r="B1046" s="172"/>
      <c r="C1046" s="98"/>
      <c r="D1046" s="91"/>
      <c r="E1046" s="89"/>
      <c r="F1046" s="88"/>
      <c r="G1046" s="91"/>
      <c r="H1046" s="91"/>
      <c r="I1046" s="88"/>
      <c r="J1046" s="92"/>
      <c r="K1046" s="212"/>
      <c r="L1046" s="308" t="str">
        <f>IF(K1046&lt;&gt;"",INDEX(ฐาน!$J$4:$M$44,MATCH(INT(K1046),ฐาน!$J$4:$J$44,0),2),"")</f>
        <v/>
      </c>
      <c r="M1046" s="309" t="str">
        <f>IF(L1046&lt;&gt;"",INDEX(ฐาน!$J$4:$M$45,MATCH(L1046,ฐาน!$K$4:$K$45,0),4),"")</f>
        <v/>
      </c>
      <c r="N1046" s="310" t="str">
        <f>IF(I1046&lt;&gt;"",INDEX(ฐาน!$A$4:$F$9,MATCH(I1046,ฐาน!$A$4:$A$9,0),IF(J1046&gt;=INDEX(ฐาน!$A$4:$F$9,MATCH(I1046,ฐาน!$A$4:$A$9,0),3),6,5)),"")</f>
        <v/>
      </c>
      <c r="O1046" s="311" t="str">
        <f>IF(I1046&lt;&gt;"",IF(J1046&gt;=INDEX(ฐาน!$A$4:$G$9,MATCH(I1046,ฐาน!$A$4:$A$9,0),4),INDEX(ฐาน!$A$4:$G$9,MATCH(I1046,ฐาน!$A$4:$A$9,0),7),INDEX(ฐาน!$A$4:$G$9,MATCH(I1046,ฐาน!$A$4:$A$9,0),4)),"")</f>
        <v/>
      </c>
      <c r="P1046" s="312">
        <f>IF(M1046&lt;&gt;ฐาน!$M$45,IF(L1046&lt;&gt;"",($L1046*$N1046/100),0),0)</f>
        <v>0</v>
      </c>
      <c r="Q1046" s="311">
        <f>IF(M1046&lt;&gt;ฐาน!$M$45,IF(L1046&lt;&gt;"",ROUNDUP(($L1046*$N1046/100),-1),0),0)</f>
        <v>0</v>
      </c>
      <c r="R1046" s="311">
        <f t="shared" si="32"/>
        <v>0</v>
      </c>
      <c r="S1046" s="313">
        <f t="shared" si="33"/>
        <v>0</v>
      </c>
      <c r="T1046" s="314">
        <f>IF(M1046&lt;&gt;ฐาน!$M$45,IF(S1046&lt;&gt;"",S1046+R1046,0),0)</f>
        <v>0</v>
      </c>
      <c r="U1046" s="311">
        <f>IF(M1046&lt;&gt;ฐาน!$M$45,IF(S1046=0,J1046+T1046,O1046),J1046)</f>
        <v>0</v>
      </c>
      <c r="V1046" s="98"/>
    </row>
    <row r="1047" spans="1:22" x14ac:dyDescent="0.35">
      <c r="A1047" s="93">
        <v>1039</v>
      </c>
      <c r="B1047" s="84"/>
      <c r="C1047" s="98"/>
      <c r="D1047" s="91"/>
      <c r="E1047" s="89"/>
      <c r="F1047" s="88"/>
      <c r="G1047" s="91"/>
      <c r="H1047" s="91"/>
      <c r="I1047" s="88"/>
      <c r="J1047" s="92"/>
      <c r="K1047" s="212"/>
      <c r="L1047" s="308" t="str">
        <f>IF(K1047&lt;&gt;"",INDEX(ฐาน!$J$4:$M$44,MATCH(INT(K1047),ฐาน!$J$4:$J$44,0),2),"")</f>
        <v/>
      </c>
      <c r="M1047" s="309" t="str">
        <f>IF(L1047&lt;&gt;"",INDEX(ฐาน!$J$4:$M$45,MATCH(L1047,ฐาน!$K$4:$K$45,0),4),"")</f>
        <v/>
      </c>
      <c r="N1047" s="310" t="str">
        <f>IF(I1047&lt;&gt;"",INDEX(ฐาน!$A$4:$F$9,MATCH(I1047,ฐาน!$A$4:$A$9,0),IF(J1047&gt;=INDEX(ฐาน!$A$4:$F$9,MATCH(I1047,ฐาน!$A$4:$A$9,0),3),6,5)),"")</f>
        <v/>
      </c>
      <c r="O1047" s="311" t="str">
        <f>IF(I1047&lt;&gt;"",IF(J1047&gt;=INDEX(ฐาน!$A$4:$G$9,MATCH(I1047,ฐาน!$A$4:$A$9,0),4),INDEX(ฐาน!$A$4:$G$9,MATCH(I1047,ฐาน!$A$4:$A$9,0),7),INDEX(ฐาน!$A$4:$G$9,MATCH(I1047,ฐาน!$A$4:$A$9,0),4)),"")</f>
        <v/>
      </c>
      <c r="P1047" s="312">
        <f>IF(M1047&lt;&gt;ฐาน!$M$45,IF(L1047&lt;&gt;"",($L1047*$N1047/100),0),0)</f>
        <v>0</v>
      </c>
      <c r="Q1047" s="311">
        <f>IF(M1047&lt;&gt;ฐาน!$M$45,IF(L1047&lt;&gt;"",ROUNDUP(($L1047*$N1047/100),-1),0),0)</f>
        <v>0</v>
      </c>
      <c r="R1047" s="311">
        <f t="shared" si="32"/>
        <v>0</v>
      </c>
      <c r="S1047" s="313">
        <f t="shared" si="33"/>
        <v>0</v>
      </c>
      <c r="T1047" s="314">
        <f>IF(M1047&lt;&gt;ฐาน!$M$45,IF(S1047&lt;&gt;"",S1047+R1047,0),0)</f>
        <v>0</v>
      </c>
      <c r="U1047" s="311">
        <f>IF(M1047&lt;&gt;ฐาน!$M$45,IF(S1047=0,J1047+T1047,O1047),J1047)</f>
        <v>0</v>
      </c>
      <c r="V1047" s="98"/>
    </row>
    <row r="1048" spans="1:22" x14ac:dyDescent="0.35">
      <c r="A1048" s="93">
        <v>1040</v>
      </c>
      <c r="B1048" s="180"/>
      <c r="C1048" s="86"/>
      <c r="D1048" s="91"/>
      <c r="E1048" s="89"/>
      <c r="F1048" s="88"/>
      <c r="G1048" s="91"/>
      <c r="H1048" s="91"/>
      <c r="I1048" s="88"/>
      <c r="J1048" s="92"/>
      <c r="K1048" s="212"/>
      <c r="L1048" s="308" t="str">
        <f>IF(K1048&lt;&gt;"",INDEX(ฐาน!$J$4:$M$44,MATCH(INT(K1048),ฐาน!$J$4:$J$44,0),2),"")</f>
        <v/>
      </c>
      <c r="M1048" s="309" t="str">
        <f>IF(L1048&lt;&gt;"",INDEX(ฐาน!$J$4:$M$45,MATCH(L1048,ฐาน!$K$4:$K$45,0),4),"")</f>
        <v/>
      </c>
      <c r="N1048" s="310" t="str">
        <f>IF(I1048&lt;&gt;"",INDEX(ฐาน!$A$4:$F$9,MATCH(I1048,ฐาน!$A$4:$A$9,0),IF(J1048&gt;=INDEX(ฐาน!$A$4:$F$9,MATCH(I1048,ฐาน!$A$4:$A$9,0),3),6,5)),"")</f>
        <v/>
      </c>
      <c r="O1048" s="311" t="str">
        <f>IF(I1048&lt;&gt;"",IF(J1048&gt;=INDEX(ฐาน!$A$4:$G$9,MATCH(I1048,ฐาน!$A$4:$A$9,0),4),INDEX(ฐาน!$A$4:$G$9,MATCH(I1048,ฐาน!$A$4:$A$9,0),7),INDEX(ฐาน!$A$4:$G$9,MATCH(I1048,ฐาน!$A$4:$A$9,0),4)),"")</f>
        <v/>
      </c>
      <c r="P1048" s="312">
        <f>IF(M1048&lt;&gt;ฐาน!$M$45,IF(L1048&lt;&gt;"",($L1048*$N1048/100),0),0)</f>
        <v>0</v>
      </c>
      <c r="Q1048" s="311">
        <f>IF(M1048&lt;&gt;ฐาน!$M$45,IF(L1048&lt;&gt;"",ROUNDUP(($L1048*$N1048/100),-1),0),0)</f>
        <v>0</v>
      </c>
      <c r="R1048" s="311">
        <f t="shared" si="32"/>
        <v>0</v>
      </c>
      <c r="S1048" s="313">
        <f t="shared" si="33"/>
        <v>0</v>
      </c>
      <c r="T1048" s="314">
        <f>IF(M1048&lt;&gt;ฐาน!$M$45,IF(S1048&lt;&gt;"",S1048+R1048,0),0)</f>
        <v>0</v>
      </c>
      <c r="U1048" s="311">
        <f>IF(M1048&lt;&gt;ฐาน!$M$45,IF(S1048=0,J1048+T1048,O1048),J1048)</f>
        <v>0</v>
      </c>
      <c r="V1048" s="98"/>
    </row>
    <row r="1049" spans="1:22" x14ac:dyDescent="0.35">
      <c r="A1049" s="93">
        <v>1041</v>
      </c>
      <c r="B1049" s="97"/>
      <c r="C1049" s="98"/>
      <c r="D1049" s="91"/>
      <c r="E1049" s="89"/>
      <c r="F1049" s="88"/>
      <c r="G1049" s="95"/>
      <c r="H1049" s="91"/>
      <c r="I1049" s="88"/>
      <c r="J1049" s="92"/>
      <c r="K1049" s="212"/>
      <c r="L1049" s="308" t="str">
        <f>IF(K1049&lt;&gt;"",INDEX(ฐาน!$J$4:$M$44,MATCH(INT(K1049),ฐาน!$J$4:$J$44,0),2),"")</f>
        <v/>
      </c>
      <c r="M1049" s="309" t="str">
        <f>IF(L1049&lt;&gt;"",INDEX(ฐาน!$J$4:$M$45,MATCH(L1049,ฐาน!$K$4:$K$45,0),4),"")</f>
        <v/>
      </c>
      <c r="N1049" s="310" t="str">
        <f>IF(I1049&lt;&gt;"",INDEX(ฐาน!$A$4:$F$9,MATCH(I1049,ฐาน!$A$4:$A$9,0),IF(J1049&gt;=INDEX(ฐาน!$A$4:$F$9,MATCH(I1049,ฐาน!$A$4:$A$9,0),3),6,5)),"")</f>
        <v/>
      </c>
      <c r="O1049" s="311" t="str">
        <f>IF(I1049&lt;&gt;"",IF(J1049&gt;=INDEX(ฐาน!$A$4:$G$9,MATCH(I1049,ฐาน!$A$4:$A$9,0),4),INDEX(ฐาน!$A$4:$G$9,MATCH(I1049,ฐาน!$A$4:$A$9,0),7),INDEX(ฐาน!$A$4:$G$9,MATCH(I1049,ฐาน!$A$4:$A$9,0),4)),"")</f>
        <v/>
      </c>
      <c r="P1049" s="312">
        <f>IF(M1049&lt;&gt;ฐาน!$M$45,IF(L1049&lt;&gt;"",($L1049*$N1049/100),0),0)</f>
        <v>0</v>
      </c>
      <c r="Q1049" s="311">
        <f>IF(M1049&lt;&gt;ฐาน!$M$45,IF(L1049&lt;&gt;"",ROUNDUP(($L1049*$N1049/100),-1),0),0)</f>
        <v>0</v>
      </c>
      <c r="R1049" s="311">
        <f t="shared" si="32"/>
        <v>0</v>
      </c>
      <c r="S1049" s="313">
        <f t="shared" si="33"/>
        <v>0</v>
      </c>
      <c r="T1049" s="314">
        <f>IF(M1049&lt;&gt;ฐาน!$M$45,IF(S1049&lt;&gt;"",S1049+R1049,0),0)</f>
        <v>0</v>
      </c>
      <c r="U1049" s="311">
        <f>IF(M1049&lt;&gt;ฐาน!$M$45,IF(S1049=0,J1049+T1049,O1049),J1049)</f>
        <v>0</v>
      </c>
      <c r="V1049" s="98"/>
    </row>
    <row r="1050" spans="1:22" x14ac:dyDescent="0.35">
      <c r="A1050" s="93">
        <v>1042</v>
      </c>
      <c r="B1050" s="97"/>
      <c r="C1050" s="98"/>
      <c r="D1050" s="91"/>
      <c r="E1050" s="89"/>
      <c r="F1050" s="88"/>
      <c r="G1050" s="91"/>
      <c r="H1050" s="91"/>
      <c r="I1050" s="88"/>
      <c r="J1050" s="92"/>
      <c r="K1050" s="212"/>
      <c r="L1050" s="308" t="str">
        <f>IF(K1050&lt;&gt;"",INDEX(ฐาน!$J$4:$M$44,MATCH(INT(K1050),ฐาน!$J$4:$J$44,0),2),"")</f>
        <v/>
      </c>
      <c r="M1050" s="309" t="str">
        <f>IF(L1050&lt;&gt;"",INDEX(ฐาน!$J$4:$M$45,MATCH(L1050,ฐาน!$K$4:$K$45,0),4),"")</f>
        <v/>
      </c>
      <c r="N1050" s="310" t="str">
        <f>IF(I1050&lt;&gt;"",INDEX(ฐาน!$A$4:$F$9,MATCH(I1050,ฐาน!$A$4:$A$9,0),IF(J1050&gt;=INDEX(ฐาน!$A$4:$F$9,MATCH(I1050,ฐาน!$A$4:$A$9,0),3),6,5)),"")</f>
        <v/>
      </c>
      <c r="O1050" s="311" t="str">
        <f>IF(I1050&lt;&gt;"",IF(J1050&gt;=INDEX(ฐาน!$A$4:$G$9,MATCH(I1050,ฐาน!$A$4:$A$9,0),4),INDEX(ฐาน!$A$4:$G$9,MATCH(I1050,ฐาน!$A$4:$A$9,0),7),INDEX(ฐาน!$A$4:$G$9,MATCH(I1050,ฐาน!$A$4:$A$9,0),4)),"")</f>
        <v/>
      </c>
      <c r="P1050" s="312">
        <f>IF(M1050&lt;&gt;ฐาน!$M$45,IF(L1050&lt;&gt;"",($L1050*$N1050/100),0),0)</f>
        <v>0</v>
      </c>
      <c r="Q1050" s="311">
        <f>IF(M1050&lt;&gt;ฐาน!$M$45,IF(L1050&lt;&gt;"",ROUNDUP(($L1050*$N1050/100),-1),0),0)</f>
        <v>0</v>
      </c>
      <c r="R1050" s="311">
        <f t="shared" si="32"/>
        <v>0</v>
      </c>
      <c r="S1050" s="313">
        <f t="shared" si="33"/>
        <v>0</v>
      </c>
      <c r="T1050" s="314">
        <f>IF(M1050&lt;&gt;ฐาน!$M$45,IF(S1050&lt;&gt;"",S1050+R1050,0),0)</f>
        <v>0</v>
      </c>
      <c r="U1050" s="311">
        <f>IF(M1050&lt;&gt;ฐาน!$M$45,IF(S1050=0,J1050+T1050,O1050),J1050)</f>
        <v>0</v>
      </c>
      <c r="V1050" s="98"/>
    </row>
    <row r="1051" spans="1:22" x14ac:dyDescent="0.35">
      <c r="A1051" s="93">
        <v>1043</v>
      </c>
      <c r="B1051" s="97"/>
      <c r="C1051" s="98"/>
      <c r="D1051" s="91"/>
      <c r="E1051" s="89"/>
      <c r="F1051" s="88"/>
      <c r="G1051" s="91"/>
      <c r="H1051" s="91"/>
      <c r="I1051" s="88"/>
      <c r="J1051" s="92"/>
      <c r="K1051" s="212"/>
      <c r="L1051" s="308" t="str">
        <f>IF(K1051&lt;&gt;"",INDEX(ฐาน!$J$4:$M$44,MATCH(INT(K1051),ฐาน!$J$4:$J$44,0),2),"")</f>
        <v/>
      </c>
      <c r="M1051" s="309" t="str">
        <f>IF(L1051&lt;&gt;"",INDEX(ฐาน!$J$4:$M$45,MATCH(L1051,ฐาน!$K$4:$K$45,0),4),"")</f>
        <v/>
      </c>
      <c r="N1051" s="310" t="str">
        <f>IF(I1051&lt;&gt;"",INDEX(ฐาน!$A$4:$F$9,MATCH(I1051,ฐาน!$A$4:$A$9,0),IF(J1051&gt;=INDEX(ฐาน!$A$4:$F$9,MATCH(I1051,ฐาน!$A$4:$A$9,0),3),6,5)),"")</f>
        <v/>
      </c>
      <c r="O1051" s="311" t="str">
        <f>IF(I1051&lt;&gt;"",IF(J1051&gt;=INDEX(ฐาน!$A$4:$G$9,MATCH(I1051,ฐาน!$A$4:$A$9,0),4),INDEX(ฐาน!$A$4:$G$9,MATCH(I1051,ฐาน!$A$4:$A$9,0),7),INDEX(ฐาน!$A$4:$G$9,MATCH(I1051,ฐาน!$A$4:$A$9,0),4)),"")</f>
        <v/>
      </c>
      <c r="P1051" s="312">
        <f>IF(M1051&lt;&gt;ฐาน!$M$45,IF(L1051&lt;&gt;"",($L1051*$N1051/100),0),0)</f>
        <v>0</v>
      </c>
      <c r="Q1051" s="311">
        <f>IF(M1051&lt;&gt;ฐาน!$M$45,IF(L1051&lt;&gt;"",ROUNDUP(($L1051*$N1051/100),-1),0),0)</f>
        <v>0</v>
      </c>
      <c r="R1051" s="311">
        <f t="shared" si="32"/>
        <v>0</v>
      </c>
      <c r="S1051" s="313">
        <f t="shared" si="33"/>
        <v>0</v>
      </c>
      <c r="T1051" s="314">
        <f>IF(M1051&lt;&gt;ฐาน!$M$45,IF(S1051&lt;&gt;"",S1051+R1051,0),0)</f>
        <v>0</v>
      </c>
      <c r="U1051" s="311">
        <f>IF(M1051&lt;&gt;ฐาน!$M$45,IF(S1051=0,J1051+T1051,O1051),J1051)</f>
        <v>0</v>
      </c>
      <c r="V1051" s="98"/>
    </row>
    <row r="1052" spans="1:22" x14ac:dyDescent="0.35">
      <c r="A1052" s="93">
        <v>1044</v>
      </c>
      <c r="B1052" s="97"/>
      <c r="C1052" s="98"/>
      <c r="D1052" s="91"/>
      <c r="E1052" s="89"/>
      <c r="F1052" s="88"/>
      <c r="G1052" s="95"/>
      <c r="H1052" s="91"/>
      <c r="I1052" s="88"/>
      <c r="J1052" s="92"/>
      <c r="K1052" s="212"/>
      <c r="L1052" s="308" t="str">
        <f>IF(K1052&lt;&gt;"",INDEX(ฐาน!$J$4:$M$44,MATCH(INT(K1052),ฐาน!$J$4:$J$44,0),2),"")</f>
        <v/>
      </c>
      <c r="M1052" s="309" t="str">
        <f>IF(L1052&lt;&gt;"",INDEX(ฐาน!$J$4:$M$45,MATCH(L1052,ฐาน!$K$4:$K$45,0),4),"")</f>
        <v/>
      </c>
      <c r="N1052" s="310" t="str">
        <f>IF(I1052&lt;&gt;"",INDEX(ฐาน!$A$4:$F$9,MATCH(I1052,ฐาน!$A$4:$A$9,0),IF(J1052&gt;=INDEX(ฐาน!$A$4:$F$9,MATCH(I1052,ฐาน!$A$4:$A$9,0),3),6,5)),"")</f>
        <v/>
      </c>
      <c r="O1052" s="311" t="str">
        <f>IF(I1052&lt;&gt;"",IF(J1052&gt;=INDEX(ฐาน!$A$4:$G$9,MATCH(I1052,ฐาน!$A$4:$A$9,0),4),INDEX(ฐาน!$A$4:$G$9,MATCH(I1052,ฐาน!$A$4:$A$9,0),7),INDEX(ฐาน!$A$4:$G$9,MATCH(I1052,ฐาน!$A$4:$A$9,0),4)),"")</f>
        <v/>
      </c>
      <c r="P1052" s="312">
        <f>IF(M1052&lt;&gt;ฐาน!$M$45,IF(L1052&lt;&gt;"",($L1052*$N1052/100),0),0)</f>
        <v>0</v>
      </c>
      <c r="Q1052" s="311">
        <f>IF(M1052&lt;&gt;ฐาน!$M$45,IF(L1052&lt;&gt;"",ROUNDUP(($L1052*$N1052/100),-1),0),0)</f>
        <v>0</v>
      </c>
      <c r="R1052" s="311">
        <f t="shared" si="32"/>
        <v>0</v>
      </c>
      <c r="S1052" s="313">
        <f t="shared" si="33"/>
        <v>0</v>
      </c>
      <c r="T1052" s="314">
        <f>IF(M1052&lt;&gt;ฐาน!$M$45,IF(S1052&lt;&gt;"",S1052+R1052,0),0)</f>
        <v>0</v>
      </c>
      <c r="U1052" s="311">
        <f>IF(M1052&lt;&gt;ฐาน!$M$45,IF(S1052=0,J1052+T1052,O1052),J1052)</f>
        <v>0</v>
      </c>
      <c r="V1052" s="98"/>
    </row>
    <row r="1053" spans="1:22" x14ac:dyDescent="0.35">
      <c r="A1053" s="93">
        <v>1045</v>
      </c>
      <c r="B1053" s="97"/>
      <c r="C1053" s="98"/>
      <c r="D1053" s="91"/>
      <c r="E1053" s="89"/>
      <c r="F1053" s="88"/>
      <c r="G1053" s="95"/>
      <c r="H1053" s="91"/>
      <c r="I1053" s="88"/>
      <c r="J1053" s="92"/>
      <c r="K1053" s="212"/>
      <c r="L1053" s="308" t="str">
        <f>IF(K1053&lt;&gt;"",INDEX(ฐาน!$J$4:$M$44,MATCH(INT(K1053),ฐาน!$J$4:$J$44,0),2),"")</f>
        <v/>
      </c>
      <c r="M1053" s="309" t="str">
        <f>IF(L1053&lt;&gt;"",INDEX(ฐาน!$J$4:$M$45,MATCH(L1053,ฐาน!$K$4:$K$45,0),4),"")</f>
        <v/>
      </c>
      <c r="N1053" s="310" t="str">
        <f>IF(I1053&lt;&gt;"",INDEX(ฐาน!$A$4:$F$9,MATCH(I1053,ฐาน!$A$4:$A$9,0),IF(J1053&gt;=INDEX(ฐาน!$A$4:$F$9,MATCH(I1053,ฐาน!$A$4:$A$9,0),3),6,5)),"")</f>
        <v/>
      </c>
      <c r="O1053" s="311" t="str">
        <f>IF(I1053&lt;&gt;"",IF(J1053&gt;=INDEX(ฐาน!$A$4:$G$9,MATCH(I1053,ฐาน!$A$4:$A$9,0),4),INDEX(ฐาน!$A$4:$G$9,MATCH(I1053,ฐาน!$A$4:$A$9,0),7),INDEX(ฐาน!$A$4:$G$9,MATCH(I1053,ฐาน!$A$4:$A$9,0),4)),"")</f>
        <v/>
      </c>
      <c r="P1053" s="312">
        <f>IF(M1053&lt;&gt;ฐาน!$M$45,IF(L1053&lt;&gt;"",($L1053*$N1053/100),0),0)</f>
        <v>0</v>
      </c>
      <c r="Q1053" s="311">
        <f>IF(M1053&lt;&gt;ฐาน!$M$45,IF(L1053&lt;&gt;"",ROUNDUP(($L1053*$N1053/100),-1),0),0)</f>
        <v>0</v>
      </c>
      <c r="R1053" s="311">
        <f t="shared" si="32"/>
        <v>0</v>
      </c>
      <c r="S1053" s="313">
        <f t="shared" si="33"/>
        <v>0</v>
      </c>
      <c r="T1053" s="314">
        <f>IF(M1053&lt;&gt;ฐาน!$M$45,IF(S1053&lt;&gt;"",S1053+R1053,0),0)</f>
        <v>0</v>
      </c>
      <c r="U1053" s="311">
        <f>IF(M1053&lt;&gt;ฐาน!$M$45,IF(S1053=0,J1053+T1053,O1053),J1053)</f>
        <v>0</v>
      </c>
      <c r="V1053" s="98"/>
    </row>
    <row r="1054" spans="1:22" x14ac:dyDescent="0.35">
      <c r="A1054" s="93">
        <v>1046</v>
      </c>
      <c r="B1054" s="84"/>
      <c r="C1054" s="85"/>
      <c r="D1054" s="91"/>
      <c r="E1054" s="89"/>
      <c r="F1054" s="88"/>
      <c r="G1054" s="91"/>
      <c r="H1054" s="91"/>
      <c r="I1054" s="88"/>
      <c r="J1054" s="92"/>
      <c r="K1054" s="212"/>
      <c r="L1054" s="308" t="str">
        <f>IF(K1054&lt;&gt;"",INDEX(ฐาน!$J$4:$M$44,MATCH(INT(K1054),ฐาน!$J$4:$J$44,0),2),"")</f>
        <v/>
      </c>
      <c r="M1054" s="309" t="str">
        <f>IF(L1054&lt;&gt;"",INDEX(ฐาน!$J$4:$M$45,MATCH(L1054,ฐาน!$K$4:$K$45,0),4),"")</f>
        <v/>
      </c>
      <c r="N1054" s="310" t="str">
        <f>IF(I1054&lt;&gt;"",INDEX(ฐาน!$A$4:$F$9,MATCH(I1054,ฐาน!$A$4:$A$9,0),IF(J1054&gt;=INDEX(ฐาน!$A$4:$F$9,MATCH(I1054,ฐาน!$A$4:$A$9,0),3),6,5)),"")</f>
        <v/>
      </c>
      <c r="O1054" s="311" t="str">
        <f>IF(I1054&lt;&gt;"",IF(J1054&gt;=INDEX(ฐาน!$A$4:$G$9,MATCH(I1054,ฐาน!$A$4:$A$9,0),4),INDEX(ฐาน!$A$4:$G$9,MATCH(I1054,ฐาน!$A$4:$A$9,0),7),INDEX(ฐาน!$A$4:$G$9,MATCH(I1054,ฐาน!$A$4:$A$9,0),4)),"")</f>
        <v/>
      </c>
      <c r="P1054" s="312">
        <f>IF(M1054&lt;&gt;ฐาน!$M$45,IF(L1054&lt;&gt;"",($L1054*$N1054/100),0),0)</f>
        <v>0</v>
      </c>
      <c r="Q1054" s="311">
        <f>IF(M1054&lt;&gt;ฐาน!$M$45,IF(L1054&lt;&gt;"",ROUNDUP(($L1054*$N1054/100),-1),0),0)</f>
        <v>0</v>
      </c>
      <c r="R1054" s="311">
        <f t="shared" si="32"/>
        <v>0</v>
      </c>
      <c r="S1054" s="313">
        <f t="shared" si="33"/>
        <v>0</v>
      </c>
      <c r="T1054" s="314">
        <f>IF(M1054&lt;&gt;ฐาน!$M$45,IF(S1054&lt;&gt;"",S1054+R1054,0),0)</f>
        <v>0</v>
      </c>
      <c r="U1054" s="311">
        <f>IF(M1054&lt;&gt;ฐาน!$M$45,IF(S1054=0,J1054+T1054,O1054),J1054)</f>
        <v>0</v>
      </c>
      <c r="V1054" s="98"/>
    </row>
    <row r="1055" spans="1:22" x14ac:dyDescent="0.35">
      <c r="A1055" s="93">
        <v>1047</v>
      </c>
      <c r="B1055" s="97"/>
      <c r="C1055" s="85"/>
      <c r="D1055" s="91"/>
      <c r="E1055" s="89"/>
      <c r="F1055" s="88"/>
      <c r="G1055" s="91"/>
      <c r="H1055" s="91"/>
      <c r="I1055" s="88"/>
      <c r="J1055" s="94"/>
      <c r="K1055" s="212"/>
      <c r="L1055" s="308" t="str">
        <f>IF(K1055&lt;&gt;"",INDEX(ฐาน!$J$4:$M$44,MATCH(INT(K1055),ฐาน!$J$4:$J$44,0),2),"")</f>
        <v/>
      </c>
      <c r="M1055" s="309" t="str">
        <f>IF(L1055&lt;&gt;"",INDEX(ฐาน!$J$4:$M$45,MATCH(L1055,ฐาน!$K$4:$K$45,0),4),"")</f>
        <v/>
      </c>
      <c r="N1055" s="310" t="str">
        <f>IF(I1055&lt;&gt;"",INDEX(ฐาน!$A$4:$F$9,MATCH(I1055,ฐาน!$A$4:$A$9,0),IF(J1055&gt;=INDEX(ฐาน!$A$4:$F$9,MATCH(I1055,ฐาน!$A$4:$A$9,0),3),6,5)),"")</f>
        <v/>
      </c>
      <c r="O1055" s="311" t="str">
        <f>IF(I1055&lt;&gt;"",IF(J1055&gt;=INDEX(ฐาน!$A$4:$G$9,MATCH(I1055,ฐาน!$A$4:$A$9,0),4),INDEX(ฐาน!$A$4:$G$9,MATCH(I1055,ฐาน!$A$4:$A$9,0),7),INDEX(ฐาน!$A$4:$G$9,MATCH(I1055,ฐาน!$A$4:$A$9,0),4)),"")</f>
        <v/>
      </c>
      <c r="P1055" s="312">
        <f>IF(M1055&lt;&gt;ฐาน!$M$45,IF(L1055&lt;&gt;"",($L1055*$N1055/100),0),0)</f>
        <v>0</v>
      </c>
      <c r="Q1055" s="311">
        <f>IF(M1055&lt;&gt;ฐาน!$M$45,IF(L1055&lt;&gt;"",ROUNDUP(($L1055*$N1055/100),-1),0),0)</f>
        <v>0</v>
      </c>
      <c r="R1055" s="311">
        <f t="shared" si="32"/>
        <v>0</v>
      </c>
      <c r="S1055" s="313">
        <f t="shared" si="33"/>
        <v>0</v>
      </c>
      <c r="T1055" s="314">
        <f>IF(M1055&lt;&gt;ฐาน!$M$45,IF(S1055&lt;&gt;"",S1055+R1055,0),0)</f>
        <v>0</v>
      </c>
      <c r="U1055" s="311">
        <f>IF(M1055&lt;&gt;ฐาน!$M$45,IF(S1055=0,J1055+T1055,O1055),J1055)</f>
        <v>0</v>
      </c>
      <c r="V1055" s="98"/>
    </row>
    <row r="1056" spans="1:22" x14ac:dyDescent="0.35">
      <c r="A1056" s="93">
        <v>1048</v>
      </c>
      <c r="B1056" s="84"/>
      <c r="C1056" s="96"/>
      <c r="D1056" s="91"/>
      <c r="E1056" s="89"/>
      <c r="F1056" s="88"/>
      <c r="G1056" s="91"/>
      <c r="H1056" s="91"/>
      <c r="I1056" s="88"/>
      <c r="J1056" s="94"/>
      <c r="K1056" s="212"/>
      <c r="L1056" s="308" t="str">
        <f>IF(K1056&lt;&gt;"",INDEX(ฐาน!$J$4:$M$44,MATCH(INT(K1056),ฐาน!$J$4:$J$44,0),2),"")</f>
        <v/>
      </c>
      <c r="M1056" s="309" t="str">
        <f>IF(L1056&lt;&gt;"",INDEX(ฐาน!$J$4:$M$45,MATCH(L1056,ฐาน!$K$4:$K$45,0),4),"")</f>
        <v/>
      </c>
      <c r="N1056" s="310" t="str">
        <f>IF(I1056&lt;&gt;"",INDEX(ฐาน!$A$4:$F$9,MATCH(I1056,ฐาน!$A$4:$A$9,0),IF(J1056&gt;=INDEX(ฐาน!$A$4:$F$9,MATCH(I1056,ฐาน!$A$4:$A$9,0),3),6,5)),"")</f>
        <v/>
      </c>
      <c r="O1056" s="311" t="str">
        <f>IF(I1056&lt;&gt;"",IF(J1056&gt;=INDEX(ฐาน!$A$4:$G$9,MATCH(I1056,ฐาน!$A$4:$A$9,0),4),INDEX(ฐาน!$A$4:$G$9,MATCH(I1056,ฐาน!$A$4:$A$9,0),7),INDEX(ฐาน!$A$4:$G$9,MATCH(I1056,ฐาน!$A$4:$A$9,0),4)),"")</f>
        <v/>
      </c>
      <c r="P1056" s="312">
        <f>IF(M1056&lt;&gt;ฐาน!$M$45,IF(L1056&lt;&gt;"",($L1056*$N1056/100),0),0)</f>
        <v>0</v>
      </c>
      <c r="Q1056" s="311">
        <f>IF(M1056&lt;&gt;ฐาน!$M$45,IF(L1056&lt;&gt;"",ROUNDUP(($L1056*$N1056/100),-1),0),0)</f>
        <v>0</v>
      </c>
      <c r="R1056" s="311">
        <f t="shared" si="32"/>
        <v>0</v>
      </c>
      <c r="S1056" s="313">
        <f t="shared" si="33"/>
        <v>0</v>
      </c>
      <c r="T1056" s="314">
        <f>IF(M1056&lt;&gt;ฐาน!$M$45,IF(S1056&lt;&gt;"",S1056+R1056,0),0)</f>
        <v>0</v>
      </c>
      <c r="U1056" s="311">
        <f>IF(M1056&lt;&gt;ฐาน!$M$45,IF(S1056=0,J1056+T1056,O1056),J1056)</f>
        <v>0</v>
      </c>
      <c r="V1056" s="98"/>
    </row>
    <row r="1057" spans="1:22" x14ac:dyDescent="0.35">
      <c r="A1057" s="93">
        <v>1049</v>
      </c>
      <c r="B1057" s="84"/>
      <c r="C1057" s="85"/>
      <c r="D1057" s="91"/>
      <c r="E1057" s="89"/>
      <c r="F1057" s="88"/>
      <c r="G1057" s="91"/>
      <c r="H1057" s="91"/>
      <c r="I1057" s="88"/>
      <c r="J1057" s="92"/>
      <c r="K1057" s="212"/>
      <c r="L1057" s="308" t="str">
        <f>IF(K1057&lt;&gt;"",INDEX(ฐาน!$J$4:$M$44,MATCH(INT(K1057),ฐาน!$J$4:$J$44,0),2),"")</f>
        <v/>
      </c>
      <c r="M1057" s="309" t="str">
        <f>IF(L1057&lt;&gt;"",INDEX(ฐาน!$J$4:$M$45,MATCH(L1057,ฐาน!$K$4:$K$45,0),4),"")</f>
        <v/>
      </c>
      <c r="N1057" s="310" t="str">
        <f>IF(I1057&lt;&gt;"",INDEX(ฐาน!$A$4:$F$9,MATCH(I1057,ฐาน!$A$4:$A$9,0),IF(J1057&gt;=INDEX(ฐาน!$A$4:$F$9,MATCH(I1057,ฐาน!$A$4:$A$9,0),3),6,5)),"")</f>
        <v/>
      </c>
      <c r="O1057" s="311" t="str">
        <f>IF(I1057&lt;&gt;"",IF(J1057&gt;=INDEX(ฐาน!$A$4:$G$9,MATCH(I1057,ฐาน!$A$4:$A$9,0),4),INDEX(ฐาน!$A$4:$G$9,MATCH(I1057,ฐาน!$A$4:$A$9,0),7),INDEX(ฐาน!$A$4:$G$9,MATCH(I1057,ฐาน!$A$4:$A$9,0),4)),"")</f>
        <v/>
      </c>
      <c r="P1057" s="312">
        <f>IF(M1057&lt;&gt;ฐาน!$M$45,IF(L1057&lt;&gt;"",($L1057*$N1057/100),0),0)</f>
        <v>0</v>
      </c>
      <c r="Q1057" s="311">
        <f>IF(M1057&lt;&gt;ฐาน!$M$45,IF(L1057&lt;&gt;"",ROUNDUP(($L1057*$N1057/100),-1),0),0)</f>
        <v>0</v>
      </c>
      <c r="R1057" s="311">
        <f t="shared" si="32"/>
        <v>0</v>
      </c>
      <c r="S1057" s="313">
        <f t="shared" si="33"/>
        <v>0</v>
      </c>
      <c r="T1057" s="314">
        <f>IF(M1057&lt;&gt;ฐาน!$M$45,IF(S1057&lt;&gt;"",S1057+R1057,0),0)</f>
        <v>0</v>
      </c>
      <c r="U1057" s="311">
        <f>IF(M1057&lt;&gt;ฐาน!$M$45,IF(S1057=0,J1057+T1057,O1057),J1057)</f>
        <v>0</v>
      </c>
      <c r="V1057" s="98"/>
    </row>
    <row r="1058" spans="1:22" x14ac:dyDescent="0.35">
      <c r="A1058" s="93">
        <v>1050</v>
      </c>
      <c r="B1058" s="84"/>
      <c r="C1058" s="85"/>
      <c r="D1058" s="91"/>
      <c r="E1058" s="89"/>
      <c r="F1058" s="88"/>
      <c r="G1058" s="91"/>
      <c r="H1058" s="91"/>
      <c r="I1058" s="88"/>
      <c r="J1058" s="94"/>
      <c r="K1058" s="212"/>
      <c r="L1058" s="308" t="str">
        <f>IF(K1058&lt;&gt;"",INDEX(ฐาน!$J$4:$M$44,MATCH(INT(K1058),ฐาน!$J$4:$J$44,0),2),"")</f>
        <v/>
      </c>
      <c r="M1058" s="309" t="str">
        <f>IF(L1058&lt;&gt;"",INDEX(ฐาน!$J$4:$M$45,MATCH(L1058,ฐาน!$K$4:$K$45,0),4),"")</f>
        <v/>
      </c>
      <c r="N1058" s="310" t="str">
        <f>IF(I1058&lt;&gt;"",INDEX(ฐาน!$A$4:$F$9,MATCH(I1058,ฐาน!$A$4:$A$9,0),IF(J1058&gt;=INDEX(ฐาน!$A$4:$F$9,MATCH(I1058,ฐาน!$A$4:$A$9,0),3),6,5)),"")</f>
        <v/>
      </c>
      <c r="O1058" s="311" t="str">
        <f>IF(I1058&lt;&gt;"",IF(J1058&gt;=INDEX(ฐาน!$A$4:$G$9,MATCH(I1058,ฐาน!$A$4:$A$9,0),4),INDEX(ฐาน!$A$4:$G$9,MATCH(I1058,ฐาน!$A$4:$A$9,0),7),INDEX(ฐาน!$A$4:$G$9,MATCH(I1058,ฐาน!$A$4:$A$9,0),4)),"")</f>
        <v/>
      </c>
      <c r="P1058" s="312">
        <f>IF(M1058&lt;&gt;ฐาน!$M$45,IF(L1058&lt;&gt;"",($L1058*$N1058/100),0),0)</f>
        <v>0</v>
      </c>
      <c r="Q1058" s="311">
        <f>IF(M1058&lt;&gt;ฐาน!$M$45,IF(L1058&lt;&gt;"",ROUNDUP(($L1058*$N1058/100),-1),0),0)</f>
        <v>0</v>
      </c>
      <c r="R1058" s="311">
        <f t="shared" si="32"/>
        <v>0</v>
      </c>
      <c r="S1058" s="313">
        <f t="shared" si="33"/>
        <v>0</v>
      </c>
      <c r="T1058" s="314">
        <f>IF(M1058&lt;&gt;ฐาน!$M$45,IF(S1058&lt;&gt;"",S1058+R1058,0),0)</f>
        <v>0</v>
      </c>
      <c r="U1058" s="311">
        <f>IF(M1058&lt;&gt;ฐาน!$M$45,IF(S1058=0,J1058+T1058,O1058),J1058)</f>
        <v>0</v>
      </c>
      <c r="V1058" s="98"/>
    </row>
    <row r="1059" spans="1:22" x14ac:dyDescent="0.35">
      <c r="A1059" s="93">
        <v>1051</v>
      </c>
      <c r="B1059" s="84"/>
      <c r="C1059" s="85"/>
      <c r="D1059" s="91"/>
      <c r="E1059" s="89"/>
      <c r="F1059" s="88"/>
      <c r="G1059" s="91"/>
      <c r="H1059" s="91"/>
      <c r="I1059" s="88"/>
      <c r="J1059" s="92"/>
      <c r="K1059" s="212"/>
      <c r="L1059" s="308" t="str">
        <f>IF(K1059&lt;&gt;"",INDEX(ฐาน!$J$4:$M$44,MATCH(INT(K1059),ฐาน!$J$4:$J$44,0),2),"")</f>
        <v/>
      </c>
      <c r="M1059" s="309" t="str">
        <f>IF(L1059&lt;&gt;"",INDEX(ฐาน!$J$4:$M$45,MATCH(L1059,ฐาน!$K$4:$K$45,0),4),"")</f>
        <v/>
      </c>
      <c r="N1059" s="310" t="str">
        <f>IF(I1059&lt;&gt;"",INDEX(ฐาน!$A$4:$F$9,MATCH(I1059,ฐาน!$A$4:$A$9,0),IF(J1059&gt;=INDEX(ฐาน!$A$4:$F$9,MATCH(I1059,ฐาน!$A$4:$A$9,0),3),6,5)),"")</f>
        <v/>
      </c>
      <c r="O1059" s="311" t="str">
        <f>IF(I1059&lt;&gt;"",IF(J1059&gt;=INDEX(ฐาน!$A$4:$G$9,MATCH(I1059,ฐาน!$A$4:$A$9,0),4),INDEX(ฐาน!$A$4:$G$9,MATCH(I1059,ฐาน!$A$4:$A$9,0),7),INDEX(ฐาน!$A$4:$G$9,MATCH(I1059,ฐาน!$A$4:$A$9,0),4)),"")</f>
        <v/>
      </c>
      <c r="P1059" s="312">
        <f>IF(M1059&lt;&gt;ฐาน!$M$45,IF(L1059&lt;&gt;"",($L1059*$N1059/100),0),0)</f>
        <v>0</v>
      </c>
      <c r="Q1059" s="311">
        <f>IF(M1059&lt;&gt;ฐาน!$M$45,IF(L1059&lt;&gt;"",ROUNDUP(($L1059*$N1059/100),-1),0),0)</f>
        <v>0</v>
      </c>
      <c r="R1059" s="311">
        <f t="shared" si="32"/>
        <v>0</v>
      </c>
      <c r="S1059" s="313">
        <f t="shared" si="33"/>
        <v>0</v>
      </c>
      <c r="T1059" s="314">
        <f>IF(M1059&lt;&gt;ฐาน!$M$45,IF(S1059&lt;&gt;"",S1059+R1059,0),0)</f>
        <v>0</v>
      </c>
      <c r="U1059" s="311">
        <f>IF(M1059&lt;&gt;ฐาน!$M$45,IF(S1059=0,J1059+T1059,O1059),J1059)</f>
        <v>0</v>
      </c>
      <c r="V1059" s="98"/>
    </row>
    <row r="1060" spans="1:22" x14ac:dyDescent="0.35">
      <c r="A1060" s="93">
        <v>1052</v>
      </c>
      <c r="B1060" s="84"/>
      <c r="C1060" s="85"/>
      <c r="D1060" s="91"/>
      <c r="E1060" s="89"/>
      <c r="F1060" s="88"/>
      <c r="G1060" s="91"/>
      <c r="H1060" s="91"/>
      <c r="I1060" s="88"/>
      <c r="J1060" s="92"/>
      <c r="K1060" s="212"/>
      <c r="L1060" s="308" t="str">
        <f>IF(K1060&lt;&gt;"",INDEX(ฐาน!$J$4:$M$44,MATCH(INT(K1060),ฐาน!$J$4:$J$44,0),2),"")</f>
        <v/>
      </c>
      <c r="M1060" s="309" t="str">
        <f>IF(L1060&lt;&gt;"",INDEX(ฐาน!$J$4:$M$45,MATCH(L1060,ฐาน!$K$4:$K$45,0),4),"")</f>
        <v/>
      </c>
      <c r="N1060" s="310" t="str">
        <f>IF(I1060&lt;&gt;"",INDEX(ฐาน!$A$4:$F$9,MATCH(I1060,ฐาน!$A$4:$A$9,0),IF(J1060&gt;=INDEX(ฐาน!$A$4:$F$9,MATCH(I1060,ฐาน!$A$4:$A$9,0),3),6,5)),"")</f>
        <v/>
      </c>
      <c r="O1060" s="311" t="str">
        <f>IF(I1060&lt;&gt;"",IF(J1060&gt;=INDEX(ฐาน!$A$4:$G$9,MATCH(I1060,ฐาน!$A$4:$A$9,0),4),INDEX(ฐาน!$A$4:$G$9,MATCH(I1060,ฐาน!$A$4:$A$9,0),7),INDEX(ฐาน!$A$4:$G$9,MATCH(I1060,ฐาน!$A$4:$A$9,0),4)),"")</f>
        <v/>
      </c>
      <c r="P1060" s="312">
        <f>IF(M1060&lt;&gt;ฐาน!$M$45,IF(L1060&lt;&gt;"",($L1060*$N1060/100),0),0)</f>
        <v>0</v>
      </c>
      <c r="Q1060" s="311">
        <f>IF(M1060&lt;&gt;ฐาน!$M$45,IF(L1060&lt;&gt;"",ROUNDUP(($L1060*$N1060/100),-1),0),0)</f>
        <v>0</v>
      </c>
      <c r="R1060" s="311">
        <f t="shared" si="32"/>
        <v>0</v>
      </c>
      <c r="S1060" s="313">
        <f t="shared" si="33"/>
        <v>0</v>
      </c>
      <c r="T1060" s="314">
        <f>IF(M1060&lt;&gt;ฐาน!$M$45,IF(S1060&lt;&gt;"",S1060+R1060,0),0)</f>
        <v>0</v>
      </c>
      <c r="U1060" s="311">
        <f>IF(M1060&lt;&gt;ฐาน!$M$45,IF(S1060=0,J1060+T1060,O1060),J1060)</f>
        <v>0</v>
      </c>
      <c r="V1060" s="98"/>
    </row>
    <row r="1061" spans="1:22" x14ac:dyDescent="0.35">
      <c r="A1061" s="93">
        <v>1053</v>
      </c>
      <c r="B1061" s="84"/>
      <c r="C1061" s="85"/>
      <c r="D1061" s="91"/>
      <c r="E1061" s="89"/>
      <c r="F1061" s="88"/>
      <c r="G1061" s="91"/>
      <c r="H1061" s="91"/>
      <c r="I1061" s="88"/>
      <c r="J1061" s="92"/>
      <c r="K1061" s="212"/>
      <c r="L1061" s="308" t="str">
        <f>IF(K1061&lt;&gt;"",INDEX(ฐาน!$J$4:$M$44,MATCH(INT(K1061),ฐาน!$J$4:$J$44,0),2),"")</f>
        <v/>
      </c>
      <c r="M1061" s="309" t="str">
        <f>IF(L1061&lt;&gt;"",INDEX(ฐาน!$J$4:$M$45,MATCH(L1061,ฐาน!$K$4:$K$45,0),4),"")</f>
        <v/>
      </c>
      <c r="N1061" s="310" t="str">
        <f>IF(I1061&lt;&gt;"",INDEX(ฐาน!$A$4:$F$9,MATCH(I1061,ฐาน!$A$4:$A$9,0),IF(J1061&gt;=INDEX(ฐาน!$A$4:$F$9,MATCH(I1061,ฐาน!$A$4:$A$9,0),3),6,5)),"")</f>
        <v/>
      </c>
      <c r="O1061" s="311" t="str">
        <f>IF(I1061&lt;&gt;"",IF(J1061&gt;=INDEX(ฐาน!$A$4:$G$9,MATCH(I1061,ฐาน!$A$4:$A$9,0),4),INDEX(ฐาน!$A$4:$G$9,MATCH(I1061,ฐาน!$A$4:$A$9,0),7),INDEX(ฐาน!$A$4:$G$9,MATCH(I1061,ฐาน!$A$4:$A$9,0),4)),"")</f>
        <v/>
      </c>
      <c r="P1061" s="312">
        <f>IF(M1061&lt;&gt;ฐาน!$M$45,IF(L1061&lt;&gt;"",($L1061*$N1061/100),0),0)</f>
        <v>0</v>
      </c>
      <c r="Q1061" s="311">
        <f>IF(M1061&lt;&gt;ฐาน!$M$45,IF(L1061&lt;&gt;"",ROUNDUP(($L1061*$N1061/100),-1),0),0)</f>
        <v>0</v>
      </c>
      <c r="R1061" s="311">
        <f t="shared" si="32"/>
        <v>0</v>
      </c>
      <c r="S1061" s="313">
        <f t="shared" si="33"/>
        <v>0</v>
      </c>
      <c r="T1061" s="314">
        <f>IF(M1061&lt;&gt;ฐาน!$M$45,IF(S1061&lt;&gt;"",S1061+R1061,0),0)</f>
        <v>0</v>
      </c>
      <c r="U1061" s="311">
        <f>IF(M1061&lt;&gt;ฐาน!$M$45,IF(S1061=0,J1061+T1061,O1061),J1061)</f>
        <v>0</v>
      </c>
      <c r="V1061" s="98"/>
    </row>
    <row r="1062" spans="1:22" x14ac:dyDescent="0.35">
      <c r="A1062" s="93">
        <v>1054</v>
      </c>
      <c r="B1062" s="97"/>
      <c r="C1062" s="85"/>
      <c r="D1062" s="91"/>
      <c r="E1062" s="89"/>
      <c r="F1062" s="88"/>
      <c r="G1062" s="91"/>
      <c r="H1062" s="91"/>
      <c r="I1062" s="88"/>
      <c r="J1062" s="92"/>
      <c r="K1062" s="212"/>
      <c r="L1062" s="308" t="str">
        <f>IF(K1062&lt;&gt;"",INDEX(ฐาน!$J$4:$M$44,MATCH(INT(K1062),ฐาน!$J$4:$J$44,0),2),"")</f>
        <v/>
      </c>
      <c r="M1062" s="309" t="str">
        <f>IF(L1062&lt;&gt;"",INDEX(ฐาน!$J$4:$M$45,MATCH(L1062,ฐาน!$K$4:$K$45,0),4),"")</f>
        <v/>
      </c>
      <c r="N1062" s="310" t="str">
        <f>IF(I1062&lt;&gt;"",INDEX(ฐาน!$A$4:$F$9,MATCH(I1062,ฐาน!$A$4:$A$9,0),IF(J1062&gt;=INDEX(ฐาน!$A$4:$F$9,MATCH(I1062,ฐาน!$A$4:$A$9,0),3),6,5)),"")</f>
        <v/>
      </c>
      <c r="O1062" s="311" t="str">
        <f>IF(I1062&lt;&gt;"",IF(J1062&gt;=INDEX(ฐาน!$A$4:$G$9,MATCH(I1062,ฐาน!$A$4:$A$9,0),4),INDEX(ฐาน!$A$4:$G$9,MATCH(I1062,ฐาน!$A$4:$A$9,0),7),INDEX(ฐาน!$A$4:$G$9,MATCH(I1062,ฐาน!$A$4:$A$9,0),4)),"")</f>
        <v/>
      </c>
      <c r="P1062" s="312">
        <f>IF(M1062&lt;&gt;ฐาน!$M$45,IF(L1062&lt;&gt;"",($L1062*$N1062/100),0),0)</f>
        <v>0</v>
      </c>
      <c r="Q1062" s="311">
        <f>IF(M1062&lt;&gt;ฐาน!$M$45,IF(L1062&lt;&gt;"",ROUNDUP(($L1062*$N1062/100),-1),0),0)</f>
        <v>0</v>
      </c>
      <c r="R1062" s="311">
        <f t="shared" si="32"/>
        <v>0</v>
      </c>
      <c r="S1062" s="313">
        <f t="shared" si="33"/>
        <v>0</v>
      </c>
      <c r="T1062" s="314">
        <f>IF(M1062&lt;&gt;ฐาน!$M$45,IF(S1062&lt;&gt;"",S1062+R1062,0),0)</f>
        <v>0</v>
      </c>
      <c r="U1062" s="311">
        <f>IF(M1062&lt;&gt;ฐาน!$M$45,IF(S1062=0,J1062+T1062,O1062),J1062)</f>
        <v>0</v>
      </c>
      <c r="V1062" s="98"/>
    </row>
    <row r="1063" spans="1:22" x14ac:dyDescent="0.35">
      <c r="A1063" s="93">
        <v>1055</v>
      </c>
      <c r="B1063" s="84"/>
      <c r="C1063" s="98"/>
      <c r="D1063" s="91"/>
      <c r="E1063" s="89"/>
      <c r="F1063" s="88"/>
      <c r="G1063" s="91"/>
      <c r="H1063" s="91"/>
      <c r="I1063" s="88"/>
      <c r="J1063" s="92"/>
      <c r="K1063" s="212"/>
      <c r="L1063" s="308" t="str">
        <f>IF(K1063&lt;&gt;"",INDEX(ฐาน!$J$4:$M$44,MATCH(INT(K1063),ฐาน!$J$4:$J$44,0),2),"")</f>
        <v/>
      </c>
      <c r="M1063" s="309" t="str">
        <f>IF(L1063&lt;&gt;"",INDEX(ฐาน!$J$4:$M$45,MATCH(L1063,ฐาน!$K$4:$K$45,0),4),"")</f>
        <v/>
      </c>
      <c r="N1063" s="310" t="str">
        <f>IF(I1063&lt;&gt;"",INDEX(ฐาน!$A$4:$F$9,MATCH(I1063,ฐาน!$A$4:$A$9,0),IF(J1063&gt;=INDEX(ฐาน!$A$4:$F$9,MATCH(I1063,ฐาน!$A$4:$A$9,0),3),6,5)),"")</f>
        <v/>
      </c>
      <c r="O1063" s="311" t="str">
        <f>IF(I1063&lt;&gt;"",IF(J1063&gt;=INDEX(ฐาน!$A$4:$G$9,MATCH(I1063,ฐาน!$A$4:$A$9,0),4),INDEX(ฐาน!$A$4:$G$9,MATCH(I1063,ฐาน!$A$4:$A$9,0),7),INDEX(ฐาน!$A$4:$G$9,MATCH(I1063,ฐาน!$A$4:$A$9,0),4)),"")</f>
        <v/>
      </c>
      <c r="P1063" s="312">
        <f>IF(M1063&lt;&gt;ฐาน!$M$45,IF(L1063&lt;&gt;"",($L1063*$N1063/100),0),0)</f>
        <v>0</v>
      </c>
      <c r="Q1063" s="311">
        <f>IF(M1063&lt;&gt;ฐาน!$M$45,IF(L1063&lt;&gt;"",ROUNDUP(($L1063*$N1063/100),-1),0),0)</f>
        <v>0</v>
      </c>
      <c r="R1063" s="311">
        <f t="shared" si="32"/>
        <v>0</v>
      </c>
      <c r="S1063" s="313">
        <f t="shared" si="33"/>
        <v>0</v>
      </c>
      <c r="T1063" s="314">
        <f>IF(M1063&lt;&gt;ฐาน!$M$45,IF(S1063&lt;&gt;"",S1063+R1063,0),0)</f>
        <v>0</v>
      </c>
      <c r="U1063" s="311">
        <f>IF(M1063&lt;&gt;ฐาน!$M$45,IF(S1063=0,J1063+T1063,O1063),J1063)</f>
        <v>0</v>
      </c>
      <c r="V1063" s="98"/>
    </row>
    <row r="1064" spans="1:22" x14ac:dyDescent="0.35">
      <c r="A1064" s="93">
        <v>1056</v>
      </c>
      <c r="B1064" s="97"/>
      <c r="C1064" s="86"/>
      <c r="D1064" s="91"/>
      <c r="E1064" s="89"/>
      <c r="F1064" s="88"/>
      <c r="G1064" s="91"/>
      <c r="H1064" s="91"/>
      <c r="I1064" s="88"/>
      <c r="J1064" s="92"/>
      <c r="K1064" s="212"/>
      <c r="L1064" s="308" t="str">
        <f>IF(K1064&lt;&gt;"",INDEX(ฐาน!$J$4:$M$44,MATCH(INT(K1064),ฐาน!$J$4:$J$44,0),2),"")</f>
        <v/>
      </c>
      <c r="M1064" s="309" t="str">
        <f>IF(L1064&lt;&gt;"",INDEX(ฐาน!$J$4:$M$45,MATCH(L1064,ฐาน!$K$4:$K$45,0),4),"")</f>
        <v/>
      </c>
      <c r="N1064" s="310" t="str">
        <f>IF(I1064&lt;&gt;"",INDEX(ฐาน!$A$4:$F$9,MATCH(I1064,ฐาน!$A$4:$A$9,0),IF(J1064&gt;=INDEX(ฐาน!$A$4:$F$9,MATCH(I1064,ฐาน!$A$4:$A$9,0),3),6,5)),"")</f>
        <v/>
      </c>
      <c r="O1064" s="311" t="str">
        <f>IF(I1064&lt;&gt;"",IF(J1064&gt;=INDEX(ฐาน!$A$4:$G$9,MATCH(I1064,ฐาน!$A$4:$A$9,0),4),INDEX(ฐาน!$A$4:$G$9,MATCH(I1064,ฐาน!$A$4:$A$9,0),7),INDEX(ฐาน!$A$4:$G$9,MATCH(I1064,ฐาน!$A$4:$A$9,0),4)),"")</f>
        <v/>
      </c>
      <c r="P1064" s="312">
        <f>IF(M1064&lt;&gt;ฐาน!$M$45,IF(L1064&lt;&gt;"",($L1064*$N1064/100),0),0)</f>
        <v>0</v>
      </c>
      <c r="Q1064" s="311">
        <f>IF(M1064&lt;&gt;ฐาน!$M$45,IF(L1064&lt;&gt;"",ROUNDUP(($L1064*$N1064/100),-1),0),0)</f>
        <v>0</v>
      </c>
      <c r="R1064" s="311">
        <f t="shared" si="32"/>
        <v>0</v>
      </c>
      <c r="S1064" s="313">
        <f t="shared" si="33"/>
        <v>0</v>
      </c>
      <c r="T1064" s="314">
        <f>IF(M1064&lt;&gt;ฐาน!$M$45,IF(S1064&lt;&gt;"",S1064+R1064,0),0)</f>
        <v>0</v>
      </c>
      <c r="U1064" s="311">
        <f>IF(M1064&lt;&gt;ฐาน!$M$45,IF(S1064=0,J1064+T1064,O1064),J1064)</f>
        <v>0</v>
      </c>
      <c r="V1064" s="98"/>
    </row>
    <row r="1065" spans="1:22" x14ac:dyDescent="0.35">
      <c r="A1065" s="93">
        <v>1057</v>
      </c>
      <c r="B1065" s="97"/>
      <c r="C1065" s="98"/>
      <c r="D1065" s="91"/>
      <c r="E1065" s="89"/>
      <c r="F1065" s="88"/>
      <c r="G1065" s="91"/>
      <c r="H1065" s="91"/>
      <c r="I1065" s="88"/>
      <c r="J1065" s="92"/>
      <c r="K1065" s="212"/>
      <c r="L1065" s="308" t="str">
        <f>IF(K1065&lt;&gt;"",INDEX(ฐาน!$J$4:$M$44,MATCH(INT(K1065),ฐาน!$J$4:$J$44,0),2),"")</f>
        <v/>
      </c>
      <c r="M1065" s="309" t="str">
        <f>IF(L1065&lt;&gt;"",INDEX(ฐาน!$J$4:$M$45,MATCH(L1065,ฐาน!$K$4:$K$45,0),4),"")</f>
        <v/>
      </c>
      <c r="N1065" s="310" t="str">
        <f>IF(I1065&lt;&gt;"",INDEX(ฐาน!$A$4:$F$9,MATCH(I1065,ฐาน!$A$4:$A$9,0),IF(J1065&gt;=INDEX(ฐาน!$A$4:$F$9,MATCH(I1065,ฐาน!$A$4:$A$9,0),3),6,5)),"")</f>
        <v/>
      </c>
      <c r="O1065" s="311" t="str">
        <f>IF(I1065&lt;&gt;"",IF(J1065&gt;=INDEX(ฐาน!$A$4:$G$9,MATCH(I1065,ฐาน!$A$4:$A$9,0),4),INDEX(ฐาน!$A$4:$G$9,MATCH(I1065,ฐาน!$A$4:$A$9,0),7),INDEX(ฐาน!$A$4:$G$9,MATCH(I1065,ฐาน!$A$4:$A$9,0),4)),"")</f>
        <v/>
      </c>
      <c r="P1065" s="312">
        <f>IF(M1065&lt;&gt;ฐาน!$M$45,IF(L1065&lt;&gt;"",($L1065*$N1065/100),0),0)</f>
        <v>0</v>
      </c>
      <c r="Q1065" s="311">
        <f>IF(M1065&lt;&gt;ฐาน!$M$45,IF(L1065&lt;&gt;"",ROUNDUP(($L1065*$N1065/100),-1),0),0)</f>
        <v>0</v>
      </c>
      <c r="R1065" s="311">
        <f t="shared" si="32"/>
        <v>0</v>
      </c>
      <c r="S1065" s="313">
        <f t="shared" si="33"/>
        <v>0</v>
      </c>
      <c r="T1065" s="314">
        <f>IF(M1065&lt;&gt;ฐาน!$M$45,IF(S1065&lt;&gt;"",S1065+R1065,0),0)</f>
        <v>0</v>
      </c>
      <c r="U1065" s="311">
        <f>IF(M1065&lt;&gt;ฐาน!$M$45,IF(S1065=0,J1065+T1065,O1065),J1065)</f>
        <v>0</v>
      </c>
      <c r="V1065" s="98"/>
    </row>
    <row r="1066" spans="1:22" x14ac:dyDescent="0.35">
      <c r="A1066" s="93">
        <v>1058</v>
      </c>
      <c r="B1066" s="97"/>
      <c r="C1066" s="98"/>
      <c r="D1066" s="91"/>
      <c r="E1066" s="89"/>
      <c r="F1066" s="88"/>
      <c r="G1066" s="95"/>
      <c r="H1066" s="91"/>
      <c r="I1066" s="88"/>
      <c r="J1066" s="92"/>
      <c r="K1066" s="212"/>
      <c r="L1066" s="308" t="str">
        <f>IF(K1066&lt;&gt;"",INDEX(ฐาน!$J$4:$M$44,MATCH(INT(K1066),ฐาน!$J$4:$J$44,0),2),"")</f>
        <v/>
      </c>
      <c r="M1066" s="309" t="str">
        <f>IF(L1066&lt;&gt;"",INDEX(ฐาน!$J$4:$M$45,MATCH(L1066,ฐาน!$K$4:$K$45,0),4),"")</f>
        <v/>
      </c>
      <c r="N1066" s="310" t="str">
        <f>IF(I1066&lt;&gt;"",INDEX(ฐาน!$A$4:$F$9,MATCH(I1066,ฐาน!$A$4:$A$9,0),IF(J1066&gt;=INDEX(ฐาน!$A$4:$F$9,MATCH(I1066,ฐาน!$A$4:$A$9,0),3),6,5)),"")</f>
        <v/>
      </c>
      <c r="O1066" s="311" t="str">
        <f>IF(I1066&lt;&gt;"",IF(J1066&gt;=INDEX(ฐาน!$A$4:$G$9,MATCH(I1066,ฐาน!$A$4:$A$9,0),4),INDEX(ฐาน!$A$4:$G$9,MATCH(I1066,ฐาน!$A$4:$A$9,0),7),INDEX(ฐาน!$A$4:$G$9,MATCH(I1066,ฐาน!$A$4:$A$9,0),4)),"")</f>
        <v/>
      </c>
      <c r="P1066" s="312">
        <f>IF(M1066&lt;&gt;ฐาน!$M$45,IF(L1066&lt;&gt;"",($L1066*$N1066/100),0),0)</f>
        <v>0</v>
      </c>
      <c r="Q1066" s="311">
        <f>IF(M1066&lt;&gt;ฐาน!$M$45,IF(L1066&lt;&gt;"",ROUNDUP(($L1066*$N1066/100),-1),0),0)</f>
        <v>0</v>
      </c>
      <c r="R1066" s="311">
        <f t="shared" si="32"/>
        <v>0</v>
      </c>
      <c r="S1066" s="313">
        <f t="shared" si="33"/>
        <v>0</v>
      </c>
      <c r="T1066" s="314">
        <f>IF(M1066&lt;&gt;ฐาน!$M$45,IF(S1066&lt;&gt;"",S1066+R1066,0),0)</f>
        <v>0</v>
      </c>
      <c r="U1066" s="311">
        <f>IF(M1066&lt;&gt;ฐาน!$M$45,IF(S1066=0,J1066+T1066,O1066),J1066)</f>
        <v>0</v>
      </c>
      <c r="V1066" s="98"/>
    </row>
    <row r="1067" spans="1:22" x14ac:dyDescent="0.35">
      <c r="A1067" s="93">
        <v>1059</v>
      </c>
      <c r="B1067" s="84"/>
      <c r="C1067" s="98"/>
      <c r="D1067" s="91"/>
      <c r="E1067" s="89"/>
      <c r="F1067" s="88"/>
      <c r="G1067" s="91"/>
      <c r="H1067" s="91"/>
      <c r="I1067" s="88"/>
      <c r="J1067" s="92"/>
      <c r="K1067" s="212"/>
      <c r="L1067" s="308" t="str">
        <f>IF(K1067&lt;&gt;"",INDEX(ฐาน!$J$4:$M$44,MATCH(INT(K1067),ฐาน!$J$4:$J$44,0),2),"")</f>
        <v/>
      </c>
      <c r="M1067" s="309" t="str">
        <f>IF(L1067&lt;&gt;"",INDEX(ฐาน!$J$4:$M$45,MATCH(L1067,ฐาน!$K$4:$K$45,0),4),"")</f>
        <v/>
      </c>
      <c r="N1067" s="310" t="str">
        <f>IF(I1067&lt;&gt;"",INDEX(ฐาน!$A$4:$F$9,MATCH(I1067,ฐาน!$A$4:$A$9,0),IF(J1067&gt;=INDEX(ฐาน!$A$4:$F$9,MATCH(I1067,ฐาน!$A$4:$A$9,0),3),6,5)),"")</f>
        <v/>
      </c>
      <c r="O1067" s="311" t="str">
        <f>IF(I1067&lt;&gt;"",IF(J1067&gt;=INDEX(ฐาน!$A$4:$G$9,MATCH(I1067,ฐาน!$A$4:$A$9,0),4),INDEX(ฐาน!$A$4:$G$9,MATCH(I1067,ฐาน!$A$4:$A$9,0),7),INDEX(ฐาน!$A$4:$G$9,MATCH(I1067,ฐาน!$A$4:$A$9,0),4)),"")</f>
        <v/>
      </c>
      <c r="P1067" s="312">
        <f>IF(M1067&lt;&gt;ฐาน!$M$45,IF(L1067&lt;&gt;"",($L1067*$N1067/100),0),0)</f>
        <v>0</v>
      </c>
      <c r="Q1067" s="311">
        <f>IF(M1067&lt;&gt;ฐาน!$M$45,IF(L1067&lt;&gt;"",ROUNDUP(($L1067*$N1067/100),-1),0),0)</f>
        <v>0</v>
      </c>
      <c r="R1067" s="311">
        <f t="shared" si="32"/>
        <v>0</v>
      </c>
      <c r="S1067" s="313">
        <f t="shared" si="33"/>
        <v>0</v>
      </c>
      <c r="T1067" s="314">
        <f>IF(M1067&lt;&gt;ฐาน!$M$45,IF(S1067&lt;&gt;"",S1067+R1067,0),0)</f>
        <v>0</v>
      </c>
      <c r="U1067" s="311">
        <f>IF(M1067&lt;&gt;ฐาน!$M$45,IF(S1067=0,J1067+T1067,O1067),J1067)</f>
        <v>0</v>
      </c>
      <c r="V1067" s="98"/>
    </row>
    <row r="1068" spans="1:22" x14ac:dyDescent="0.35">
      <c r="A1068" s="93">
        <v>1060</v>
      </c>
      <c r="B1068" s="84"/>
      <c r="C1068" s="86"/>
      <c r="D1068" s="91"/>
      <c r="E1068" s="89"/>
      <c r="F1068" s="88"/>
      <c r="G1068" s="91"/>
      <c r="H1068" s="91"/>
      <c r="I1068" s="88"/>
      <c r="J1068" s="92"/>
      <c r="K1068" s="212"/>
      <c r="L1068" s="308" t="str">
        <f>IF(K1068&lt;&gt;"",INDEX(ฐาน!$J$4:$M$44,MATCH(INT(K1068),ฐาน!$J$4:$J$44,0),2),"")</f>
        <v/>
      </c>
      <c r="M1068" s="309" t="str">
        <f>IF(L1068&lt;&gt;"",INDEX(ฐาน!$J$4:$M$45,MATCH(L1068,ฐาน!$K$4:$K$45,0),4),"")</f>
        <v/>
      </c>
      <c r="N1068" s="310" t="str">
        <f>IF(I1068&lt;&gt;"",INDEX(ฐาน!$A$4:$F$9,MATCH(I1068,ฐาน!$A$4:$A$9,0),IF(J1068&gt;=INDEX(ฐาน!$A$4:$F$9,MATCH(I1068,ฐาน!$A$4:$A$9,0),3),6,5)),"")</f>
        <v/>
      </c>
      <c r="O1068" s="311" t="str">
        <f>IF(I1068&lt;&gt;"",IF(J1068&gt;=INDEX(ฐาน!$A$4:$G$9,MATCH(I1068,ฐาน!$A$4:$A$9,0),4),INDEX(ฐาน!$A$4:$G$9,MATCH(I1068,ฐาน!$A$4:$A$9,0),7),INDEX(ฐาน!$A$4:$G$9,MATCH(I1068,ฐาน!$A$4:$A$9,0),4)),"")</f>
        <v/>
      </c>
      <c r="P1068" s="312">
        <f>IF(M1068&lt;&gt;ฐาน!$M$45,IF(L1068&lt;&gt;"",($L1068*$N1068/100),0),0)</f>
        <v>0</v>
      </c>
      <c r="Q1068" s="311">
        <f>IF(M1068&lt;&gt;ฐาน!$M$45,IF(L1068&lt;&gt;"",ROUNDUP(($L1068*$N1068/100),-1),0),0)</f>
        <v>0</v>
      </c>
      <c r="R1068" s="311">
        <f t="shared" si="32"/>
        <v>0</v>
      </c>
      <c r="S1068" s="313">
        <f t="shared" si="33"/>
        <v>0</v>
      </c>
      <c r="T1068" s="314">
        <f>IF(M1068&lt;&gt;ฐาน!$M$45,IF(S1068&lt;&gt;"",S1068+R1068,0),0)</f>
        <v>0</v>
      </c>
      <c r="U1068" s="311">
        <f>IF(M1068&lt;&gt;ฐาน!$M$45,IF(S1068=0,J1068+T1068,O1068),J1068)</f>
        <v>0</v>
      </c>
      <c r="V1068" s="98"/>
    </row>
    <row r="1069" spans="1:22" x14ac:dyDescent="0.35">
      <c r="A1069" s="93">
        <v>1061</v>
      </c>
      <c r="B1069" s="84"/>
      <c r="C1069" s="98"/>
      <c r="D1069" s="91"/>
      <c r="E1069" s="89"/>
      <c r="F1069" s="88"/>
      <c r="G1069" s="91"/>
      <c r="H1069" s="91"/>
      <c r="I1069" s="88"/>
      <c r="J1069" s="92"/>
      <c r="K1069" s="212"/>
      <c r="L1069" s="308" t="str">
        <f>IF(K1069&lt;&gt;"",INDEX(ฐาน!$J$4:$M$44,MATCH(INT(K1069),ฐาน!$J$4:$J$44,0),2),"")</f>
        <v/>
      </c>
      <c r="M1069" s="309" t="str">
        <f>IF(L1069&lt;&gt;"",INDEX(ฐาน!$J$4:$M$45,MATCH(L1069,ฐาน!$K$4:$K$45,0),4),"")</f>
        <v/>
      </c>
      <c r="N1069" s="310" t="str">
        <f>IF(I1069&lt;&gt;"",INDEX(ฐาน!$A$4:$F$9,MATCH(I1069,ฐาน!$A$4:$A$9,0),IF(J1069&gt;=INDEX(ฐาน!$A$4:$F$9,MATCH(I1069,ฐาน!$A$4:$A$9,0),3),6,5)),"")</f>
        <v/>
      </c>
      <c r="O1069" s="311" t="str">
        <f>IF(I1069&lt;&gt;"",IF(J1069&gt;=INDEX(ฐาน!$A$4:$G$9,MATCH(I1069,ฐาน!$A$4:$A$9,0),4),INDEX(ฐาน!$A$4:$G$9,MATCH(I1069,ฐาน!$A$4:$A$9,0),7),INDEX(ฐาน!$A$4:$G$9,MATCH(I1069,ฐาน!$A$4:$A$9,0),4)),"")</f>
        <v/>
      </c>
      <c r="P1069" s="312">
        <f>IF(M1069&lt;&gt;ฐาน!$M$45,IF(L1069&lt;&gt;"",($L1069*$N1069/100),0),0)</f>
        <v>0</v>
      </c>
      <c r="Q1069" s="311">
        <f>IF(M1069&lt;&gt;ฐาน!$M$45,IF(L1069&lt;&gt;"",ROUNDUP(($L1069*$N1069/100),-1),0),0)</f>
        <v>0</v>
      </c>
      <c r="R1069" s="311">
        <f t="shared" si="32"/>
        <v>0</v>
      </c>
      <c r="S1069" s="313">
        <f t="shared" si="33"/>
        <v>0</v>
      </c>
      <c r="T1069" s="314">
        <f>IF(M1069&lt;&gt;ฐาน!$M$45,IF(S1069&lt;&gt;"",S1069+R1069,0),0)</f>
        <v>0</v>
      </c>
      <c r="U1069" s="311">
        <f>IF(M1069&lt;&gt;ฐาน!$M$45,IF(S1069=0,J1069+T1069,O1069),J1069)</f>
        <v>0</v>
      </c>
      <c r="V1069" s="98"/>
    </row>
    <row r="1070" spans="1:22" x14ac:dyDescent="0.35">
      <c r="A1070" s="93">
        <v>1062</v>
      </c>
      <c r="B1070" s="84"/>
      <c r="C1070" s="98"/>
      <c r="D1070" s="91"/>
      <c r="E1070" s="89"/>
      <c r="F1070" s="88"/>
      <c r="G1070" s="95"/>
      <c r="H1070" s="91"/>
      <c r="I1070" s="88"/>
      <c r="J1070" s="92"/>
      <c r="K1070" s="212"/>
      <c r="L1070" s="308" t="str">
        <f>IF(K1070&lt;&gt;"",INDEX(ฐาน!$J$4:$M$44,MATCH(INT(K1070),ฐาน!$J$4:$J$44,0),2),"")</f>
        <v/>
      </c>
      <c r="M1070" s="309" t="str">
        <f>IF(L1070&lt;&gt;"",INDEX(ฐาน!$J$4:$M$45,MATCH(L1070,ฐาน!$K$4:$K$45,0),4),"")</f>
        <v/>
      </c>
      <c r="N1070" s="310" t="str">
        <f>IF(I1070&lt;&gt;"",INDEX(ฐาน!$A$4:$F$9,MATCH(I1070,ฐาน!$A$4:$A$9,0),IF(J1070&gt;=INDEX(ฐาน!$A$4:$F$9,MATCH(I1070,ฐาน!$A$4:$A$9,0),3),6,5)),"")</f>
        <v/>
      </c>
      <c r="O1070" s="311" t="str">
        <f>IF(I1070&lt;&gt;"",IF(J1070&gt;=INDEX(ฐาน!$A$4:$G$9,MATCH(I1070,ฐาน!$A$4:$A$9,0),4),INDEX(ฐาน!$A$4:$G$9,MATCH(I1070,ฐาน!$A$4:$A$9,0),7),INDEX(ฐาน!$A$4:$G$9,MATCH(I1070,ฐาน!$A$4:$A$9,0),4)),"")</f>
        <v/>
      </c>
      <c r="P1070" s="312">
        <f>IF(M1070&lt;&gt;ฐาน!$M$45,IF(L1070&lt;&gt;"",($L1070*$N1070/100),0),0)</f>
        <v>0</v>
      </c>
      <c r="Q1070" s="311">
        <f>IF(M1070&lt;&gt;ฐาน!$M$45,IF(L1070&lt;&gt;"",ROUNDUP(($L1070*$N1070/100),-1),0),0)</f>
        <v>0</v>
      </c>
      <c r="R1070" s="311">
        <f t="shared" si="32"/>
        <v>0</v>
      </c>
      <c r="S1070" s="313">
        <f t="shared" si="33"/>
        <v>0</v>
      </c>
      <c r="T1070" s="314">
        <f>IF(M1070&lt;&gt;ฐาน!$M$45,IF(S1070&lt;&gt;"",S1070+R1070,0),0)</f>
        <v>0</v>
      </c>
      <c r="U1070" s="311">
        <f>IF(M1070&lt;&gt;ฐาน!$M$45,IF(S1070=0,J1070+T1070,O1070),J1070)</f>
        <v>0</v>
      </c>
      <c r="V1070" s="98"/>
    </row>
    <row r="1071" spans="1:22" x14ac:dyDescent="0.35">
      <c r="A1071" s="93">
        <v>1063</v>
      </c>
      <c r="B1071" s="84"/>
      <c r="C1071" s="86"/>
      <c r="D1071" s="91"/>
      <c r="E1071" s="89"/>
      <c r="F1071" s="88"/>
      <c r="G1071" s="91"/>
      <c r="H1071" s="91"/>
      <c r="I1071" s="88"/>
      <c r="J1071" s="92"/>
      <c r="K1071" s="212"/>
      <c r="L1071" s="308" t="str">
        <f>IF(K1071&lt;&gt;"",INDEX(ฐาน!$J$4:$M$44,MATCH(INT(K1071),ฐาน!$J$4:$J$44,0),2),"")</f>
        <v/>
      </c>
      <c r="M1071" s="309" t="str">
        <f>IF(L1071&lt;&gt;"",INDEX(ฐาน!$J$4:$M$45,MATCH(L1071,ฐาน!$K$4:$K$45,0),4),"")</f>
        <v/>
      </c>
      <c r="N1071" s="310" t="str">
        <f>IF(I1071&lt;&gt;"",INDEX(ฐาน!$A$4:$F$9,MATCH(I1071,ฐาน!$A$4:$A$9,0),IF(J1071&gt;=INDEX(ฐาน!$A$4:$F$9,MATCH(I1071,ฐาน!$A$4:$A$9,0),3),6,5)),"")</f>
        <v/>
      </c>
      <c r="O1071" s="311" t="str">
        <f>IF(I1071&lt;&gt;"",IF(J1071&gt;=INDEX(ฐาน!$A$4:$G$9,MATCH(I1071,ฐาน!$A$4:$A$9,0),4),INDEX(ฐาน!$A$4:$G$9,MATCH(I1071,ฐาน!$A$4:$A$9,0),7),INDEX(ฐาน!$A$4:$G$9,MATCH(I1071,ฐาน!$A$4:$A$9,0),4)),"")</f>
        <v/>
      </c>
      <c r="P1071" s="312">
        <f>IF(M1071&lt;&gt;ฐาน!$M$45,IF(L1071&lt;&gt;"",($L1071*$N1071/100),0),0)</f>
        <v>0</v>
      </c>
      <c r="Q1071" s="311">
        <f>IF(M1071&lt;&gt;ฐาน!$M$45,IF(L1071&lt;&gt;"",ROUNDUP(($L1071*$N1071/100),-1),0),0)</f>
        <v>0</v>
      </c>
      <c r="R1071" s="311">
        <f t="shared" si="32"/>
        <v>0</v>
      </c>
      <c r="S1071" s="313">
        <f t="shared" si="33"/>
        <v>0</v>
      </c>
      <c r="T1071" s="314">
        <f>IF(M1071&lt;&gt;ฐาน!$M$45,IF(S1071&lt;&gt;"",S1071+R1071,0),0)</f>
        <v>0</v>
      </c>
      <c r="U1071" s="311">
        <f>IF(M1071&lt;&gt;ฐาน!$M$45,IF(S1071=0,J1071+T1071,O1071),J1071)</f>
        <v>0</v>
      </c>
      <c r="V1071" s="98"/>
    </row>
    <row r="1072" spans="1:22" x14ac:dyDescent="0.35">
      <c r="A1072" s="93">
        <v>1064</v>
      </c>
      <c r="B1072" s="84"/>
      <c r="C1072" s="86"/>
      <c r="D1072" s="91"/>
      <c r="E1072" s="89"/>
      <c r="F1072" s="88"/>
      <c r="G1072" s="91"/>
      <c r="H1072" s="91"/>
      <c r="I1072" s="88"/>
      <c r="J1072" s="92"/>
      <c r="K1072" s="212"/>
      <c r="L1072" s="308" t="str">
        <f>IF(K1072&lt;&gt;"",INDEX(ฐาน!$J$4:$M$44,MATCH(INT(K1072),ฐาน!$J$4:$J$44,0),2),"")</f>
        <v/>
      </c>
      <c r="M1072" s="309" t="str">
        <f>IF(L1072&lt;&gt;"",INDEX(ฐาน!$J$4:$M$45,MATCH(L1072,ฐาน!$K$4:$K$45,0),4),"")</f>
        <v/>
      </c>
      <c r="N1072" s="310" t="str">
        <f>IF(I1072&lt;&gt;"",INDEX(ฐาน!$A$4:$F$9,MATCH(I1072,ฐาน!$A$4:$A$9,0),IF(J1072&gt;=INDEX(ฐาน!$A$4:$F$9,MATCH(I1072,ฐาน!$A$4:$A$9,0),3),6,5)),"")</f>
        <v/>
      </c>
      <c r="O1072" s="311" t="str">
        <f>IF(I1072&lt;&gt;"",IF(J1072&gt;=INDEX(ฐาน!$A$4:$G$9,MATCH(I1072,ฐาน!$A$4:$A$9,0),4),INDEX(ฐาน!$A$4:$G$9,MATCH(I1072,ฐาน!$A$4:$A$9,0),7),INDEX(ฐาน!$A$4:$G$9,MATCH(I1072,ฐาน!$A$4:$A$9,0),4)),"")</f>
        <v/>
      </c>
      <c r="P1072" s="312">
        <f>IF(M1072&lt;&gt;ฐาน!$M$45,IF(L1072&lt;&gt;"",($L1072*$N1072/100),0),0)</f>
        <v>0</v>
      </c>
      <c r="Q1072" s="311">
        <f>IF(M1072&lt;&gt;ฐาน!$M$45,IF(L1072&lt;&gt;"",ROUNDUP(($L1072*$N1072/100),-1),0),0)</f>
        <v>0</v>
      </c>
      <c r="R1072" s="311">
        <f t="shared" si="32"/>
        <v>0</v>
      </c>
      <c r="S1072" s="313">
        <f t="shared" si="33"/>
        <v>0</v>
      </c>
      <c r="T1072" s="314">
        <f>IF(M1072&lt;&gt;ฐาน!$M$45,IF(S1072&lt;&gt;"",S1072+R1072,0),0)</f>
        <v>0</v>
      </c>
      <c r="U1072" s="311">
        <f>IF(M1072&lt;&gt;ฐาน!$M$45,IF(S1072=0,J1072+T1072,O1072),J1072)</f>
        <v>0</v>
      </c>
      <c r="V1072" s="98"/>
    </row>
    <row r="1073" spans="1:22" x14ac:dyDescent="0.35">
      <c r="A1073" s="93">
        <v>1065</v>
      </c>
      <c r="B1073" s="84"/>
      <c r="C1073" s="85"/>
      <c r="D1073" s="91"/>
      <c r="E1073" s="89"/>
      <c r="F1073" s="88"/>
      <c r="G1073" s="91"/>
      <c r="H1073" s="91"/>
      <c r="I1073" s="88"/>
      <c r="J1073" s="92"/>
      <c r="K1073" s="212"/>
      <c r="L1073" s="308" t="str">
        <f>IF(K1073&lt;&gt;"",INDEX(ฐาน!$J$4:$M$44,MATCH(INT(K1073),ฐาน!$J$4:$J$44,0),2),"")</f>
        <v/>
      </c>
      <c r="M1073" s="309" t="str">
        <f>IF(L1073&lt;&gt;"",INDEX(ฐาน!$J$4:$M$45,MATCH(L1073,ฐาน!$K$4:$K$45,0),4),"")</f>
        <v/>
      </c>
      <c r="N1073" s="310" t="str">
        <f>IF(I1073&lt;&gt;"",INDEX(ฐาน!$A$4:$F$9,MATCH(I1073,ฐาน!$A$4:$A$9,0),IF(J1073&gt;=INDEX(ฐาน!$A$4:$F$9,MATCH(I1073,ฐาน!$A$4:$A$9,0),3),6,5)),"")</f>
        <v/>
      </c>
      <c r="O1073" s="311" t="str">
        <f>IF(I1073&lt;&gt;"",IF(J1073&gt;=INDEX(ฐาน!$A$4:$G$9,MATCH(I1073,ฐาน!$A$4:$A$9,0),4),INDEX(ฐาน!$A$4:$G$9,MATCH(I1073,ฐาน!$A$4:$A$9,0),7),INDEX(ฐาน!$A$4:$G$9,MATCH(I1073,ฐาน!$A$4:$A$9,0),4)),"")</f>
        <v/>
      </c>
      <c r="P1073" s="312">
        <f>IF(M1073&lt;&gt;ฐาน!$M$45,IF(L1073&lt;&gt;"",($L1073*$N1073/100),0),0)</f>
        <v>0</v>
      </c>
      <c r="Q1073" s="311">
        <f>IF(M1073&lt;&gt;ฐาน!$M$45,IF(L1073&lt;&gt;"",ROUNDUP(($L1073*$N1073/100),-1),0),0)</f>
        <v>0</v>
      </c>
      <c r="R1073" s="311">
        <f t="shared" si="32"/>
        <v>0</v>
      </c>
      <c r="S1073" s="313">
        <f t="shared" si="33"/>
        <v>0</v>
      </c>
      <c r="T1073" s="314">
        <f>IF(M1073&lt;&gt;ฐาน!$M$45,IF(S1073&lt;&gt;"",S1073+R1073,0),0)</f>
        <v>0</v>
      </c>
      <c r="U1073" s="311">
        <f>IF(M1073&lt;&gt;ฐาน!$M$45,IF(S1073=0,J1073+T1073,O1073),J1073)</f>
        <v>0</v>
      </c>
      <c r="V1073" s="98"/>
    </row>
    <row r="1074" spans="1:22" x14ac:dyDescent="0.35">
      <c r="A1074" s="93">
        <v>1066</v>
      </c>
      <c r="B1074" s="181"/>
      <c r="C1074" s="85"/>
      <c r="D1074" s="91"/>
      <c r="E1074" s="89"/>
      <c r="F1074" s="88"/>
      <c r="G1074" s="91"/>
      <c r="H1074" s="91"/>
      <c r="I1074" s="88"/>
      <c r="J1074" s="92"/>
      <c r="K1074" s="212"/>
      <c r="L1074" s="308" t="str">
        <f>IF(K1074&lt;&gt;"",INDEX(ฐาน!$J$4:$M$44,MATCH(INT(K1074),ฐาน!$J$4:$J$44,0),2),"")</f>
        <v/>
      </c>
      <c r="M1074" s="309" t="str">
        <f>IF(L1074&lt;&gt;"",INDEX(ฐาน!$J$4:$M$45,MATCH(L1074,ฐาน!$K$4:$K$45,0),4),"")</f>
        <v/>
      </c>
      <c r="N1074" s="310" t="str">
        <f>IF(I1074&lt;&gt;"",INDEX(ฐาน!$A$4:$F$9,MATCH(I1074,ฐาน!$A$4:$A$9,0),IF(J1074&gt;=INDEX(ฐาน!$A$4:$F$9,MATCH(I1074,ฐาน!$A$4:$A$9,0),3),6,5)),"")</f>
        <v/>
      </c>
      <c r="O1074" s="311" t="str">
        <f>IF(I1074&lt;&gt;"",IF(J1074&gt;=INDEX(ฐาน!$A$4:$G$9,MATCH(I1074,ฐาน!$A$4:$A$9,0),4),INDEX(ฐาน!$A$4:$G$9,MATCH(I1074,ฐาน!$A$4:$A$9,0),7),INDEX(ฐาน!$A$4:$G$9,MATCH(I1074,ฐาน!$A$4:$A$9,0),4)),"")</f>
        <v/>
      </c>
      <c r="P1074" s="312">
        <f>IF(M1074&lt;&gt;ฐาน!$M$45,IF(L1074&lt;&gt;"",($L1074*$N1074/100),0),0)</f>
        <v>0</v>
      </c>
      <c r="Q1074" s="311">
        <f>IF(M1074&lt;&gt;ฐาน!$M$45,IF(L1074&lt;&gt;"",ROUNDUP(($L1074*$N1074/100),-1),0),0)</f>
        <v>0</v>
      </c>
      <c r="R1074" s="311">
        <f t="shared" si="32"/>
        <v>0</v>
      </c>
      <c r="S1074" s="313">
        <f t="shared" si="33"/>
        <v>0</v>
      </c>
      <c r="T1074" s="314">
        <f>IF(M1074&lt;&gt;ฐาน!$M$45,IF(S1074&lt;&gt;"",S1074+R1074,0),0)</f>
        <v>0</v>
      </c>
      <c r="U1074" s="311">
        <f>IF(M1074&lt;&gt;ฐาน!$M$45,IF(S1074=0,J1074+T1074,O1074),J1074)</f>
        <v>0</v>
      </c>
      <c r="V1074" s="98"/>
    </row>
    <row r="1075" spans="1:22" x14ac:dyDescent="0.35">
      <c r="A1075" s="93">
        <v>1067</v>
      </c>
      <c r="B1075" s="84"/>
      <c r="C1075" s="85"/>
      <c r="D1075" s="91"/>
      <c r="E1075" s="89"/>
      <c r="F1075" s="88"/>
      <c r="G1075" s="95"/>
      <c r="H1075" s="91"/>
      <c r="I1075" s="88"/>
      <c r="J1075" s="94"/>
      <c r="K1075" s="212"/>
      <c r="L1075" s="308" t="str">
        <f>IF(K1075&lt;&gt;"",INDEX(ฐาน!$J$4:$M$44,MATCH(INT(K1075),ฐาน!$J$4:$J$44,0),2),"")</f>
        <v/>
      </c>
      <c r="M1075" s="309" t="str">
        <f>IF(L1075&lt;&gt;"",INDEX(ฐาน!$J$4:$M$45,MATCH(L1075,ฐาน!$K$4:$K$45,0),4),"")</f>
        <v/>
      </c>
      <c r="N1075" s="310" t="str">
        <f>IF(I1075&lt;&gt;"",INDEX(ฐาน!$A$4:$F$9,MATCH(I1075,ฐาน!$A$4:$A$9,0),IF(J1075&gt;=INDEX(ฐาน!$A$4:$F$9,MATCH(I1075,ฐาน!$A$4:$A$9,0),3),6,5)),"")</f>
        <v/>
      </c>
      <c r="O1075" s="311" t="str">
        <f>IF(I1075&lt;&gt;"",IF(J1075&gt;=INDEX(ฐาน!$A$4:$G$9,MATCH(I1075,ฐาน!$A$4:$A$9,0),4),INDEX(ฐาน!$A$4:$G$9,MATCH(I1075,ฐาน!$A$4:$A$9,0),7),INDEX(ฐาน!$A$4:$G$9,MATCH(I1075,ฐาน!$A$4:$A$9,0),4)),"")</f>
        <v/>
      </c>
      <c r="P1075" s="312">
        <f>IF(M1075&lt;&gt;ฐาน!$M$45,IF(L1075&lt;&gt;"",($L1075*$N1075/100),0),0)</f>
        <v>0</v>
      </c>
      <c r="Q1075" s="311">
        <f>IF(M1075&lt;&gt;ฐาน!$M$45,IF(L1075&lt;&gt;"",ROUNDUP(($L1075*$N1075/100),-1),0),0)</f>
        <v>0</v>
      </c>
      <c r="R1075" s="311">
        <f t="shared" si="32"/>
        <v>0</v>
      </c>
      <c r="S1075" s="313">
        <f t="shared" si="33"/>
        <v>0</v>
      </c>
      <c r="T1075" s="314">
        <f>IF(M1075&lt;&gt;ฐาน!$M$45,IF(S1075&lt;&gt;"",S1075+R1075,0),0)</f>
        <v>0</v>
      </c>
      <c r="U1075" s="311">
        <f>IF(M1075&lt;&gt;ฐาน!$M$45,IF(S1075=0,J1075+T1075,O1075),J1075)</f>
        <v>0</v>
      </c>
      <c r="V1075" s="98"/>
    </row>
    <row r="1076" spans="1:22" x14ac:dyDescent="0.35">
      <c r="A1076" s="93">
        <v>1068</v>
      </c>
      <c r="B1076" s="84"/>
      <c r="C1076" s="85"/>
      <c r="D1076" s="91"/>
      <c r="E1076" s="89"/>
      <c r="F1076" s="88"/>
      <c r="G1076" s="91"/>
      <c r="H1076" s="91"/>
      <c r="I1076" s="88"/>
      <c r="J1076" s="94"/>
      <c r="K1076" s="212"/>
      <c r="L1076" s="308" t="str">
        <f>IF(K1076&lt;&gt;"",INDEX(ฐาน!$J$4:$M$44,MATCH(INT(K1076),ฐาน!$J$4:$J$44,0),2),"")</f>
        <v/>
      </c>
      <c r="M1076" s="309" t="str">
        <f>IF(L1076&lt;&gt;"",INDEX(ฐาน!$J$4:$M$45,MATCH(L1076,ฐาน!$K$4:$K$45,0),4),"")</f>
        <v/>
      </c>
      <c r="N1076" s="310" t="str">
        <f>IF(I1076&lt;&gt;"",INDEX(ฐาน!$A$4:$F$9,MATCH(I1076,ฐาน!$A$4:$A$9,0),IF(J1076&gt;=INDEX(ฐาน!$A$4:$F$9,MATCH(I1076,ฐาน!$A$4:$A$9,0),3),6,5)),"")</f>
        <v/>
      </c>
      <c r="O1076" s="311" t="str">
        <f>IF(I1076&lt;&gt;"",IF(J1076&gt;=INDEX(ฐาน!$A$4:$G$9,MATCH(I1076,ฐาน!$A$4:$A$9,0),4),INDEX(ฐาน!$A$4:$G$9,MATCH(I1076,ฐาน!$A$4:$A$9,0),7),INDEX(ฐาน!$A$4:$G$9,MATCH(I1076,ฐาน!$A$4:$A$9,0),4)),"")</f>
        <v/>
      </c>
      <c r="P1076" s="312">
        <f>IF(M1076&lt;&gt;ฐาน!$M$45,IF(L1076&lt;&gt;"",($L1076*$N1076/100),0),0)</f>
        <v>0</v>
      </c>
      <c r="Q1076" s="311">
        <f>IF(M1076&lt;&gt;ฐาน!$M$45,IF(L1076&lt;&gt;"",ROUNDUP(($L1076*$N1076/100),-1),0),0)</f>
        <v>0</v>
      </c>
      <c r="R1076" s="311">
        <f t="shared" si="32"/>
        <v>0</v>
      </c>
      <c r="S1076" s="313">
        <f t="shared" si="33"/>
        <v>0</v>
      </c>
      <c r="T1076" s="314">
        <f>IF(M1076&lt;&gt;ฐาน!$M$45,IF(S1076&lt;&gt;"",S1076+R1076,0),0)</f>
        <v>0</v>
      </c>
      <c r="U1076" s="311">
        <f>IF(M1076&lt;&gt;ฐาน!$M$45,IF(S1076=0,J1076+T1076,O1076),J1076)</f>
        <v>0</v>
      </c>
      <c r="V1076" s="98"/>
    </row>
    <row r="1077" spans="1:22" x14ac:dyDescent="0.35">
      <c r="A1077" s="93">
        <v>1069</v>
      </c>
      <c r="B1077" s="84"/>
      <c r="C1077" s="85"/>
      <c r="D1077" s="91"/>
      <c r="E1077" s="89"/>
      <c r="F1077" s="88"/>
      <c r="G1077" s="91"/>
      <c r="H1077" s="91"/>
      <c r="I1077" s="88"/>
      <c r="J1077" s="92"/>
      <c r="K1077" s="212"/>
      <c r="L1077" s="308" t="str">
        <f>IF(K1077&lt;&gt;"",INDEX(ฐาน!$J$4:$M$44,MATCH(INT(K1077),ฐาน!$J$4:$J$44,0),2),"")</f>
        <v/>
      </c>
      <c r="M1077" s="309" t="str">
        <f>IF(L1077&lt;&gt;"",INDEX(ฐาน!$J$4:$M$45,MATCH(L1077,ฐาน!$K$4:$K$45,0),4),"")</f>
        <v/>
      </c>
      <c r="N1077" s="310" t="str">
        <f>IF(I1077&lt;&gt;"",INDEX(ฐาน!$A$4:$F$9,MATCH(I1077,ฐาน!$A$4:$A$9,0),IF(J1077&gt;=INDEX(ฐาน!$A$4:$F$9,MATCH(I1077,ฐาน!$A$4:$A$9,0),3),6,5)),"")</f>
        <v/>
      </c>
      <c r="O1077" s="311" t="str">
        <f>IF(I1077&lt;&gt;"",IF(J1077&gt;=INDEX(ฐาน!$A$4:$G$9,MATCH(I1077,ฐาน!$A$4:$A$9,0),4),INDEX(ฐาน!$A$4:$G$9,MATCH(I1077,ฐาน!$A$4:$A$9,0),7),INDEX(ฐาน!$A$4:$G$9,MATCH(I1077,ฐาน!$A$4:$A$9,0),4)),"")</f>
        <v/>
      </c>
      <c r="P1077" s="312">
        <f>IF(M1077&lt;&gt;ฐาน!$M$45,IF(L1077&lt;&gt;"",($L1077*$N1077/100),0),0)</f>
        <v>0</v>
      </c>
      <c r="Q1077" s="311">
        <f>IF(M1077&lt;&gt;ฐาน!$M$45,IF(L1077&lt;&gt;"",ROUNDUP(($L1077*$N1077/100),-1),0),0)</f>
        <v>0</v>
      </c>
      <c r="R1077" s="311">
        <f t="shared" si="32"/>
        <v>0</v>
      </c>
      <c r="S1077" s="313">
        <f t="shared" si="33"/>
        <v>0</v>
      </c>
      <c r="T1077" s="314">
        <f>IF(M1077&lt;&gt;ฐาน!$M$45,IF(S1077&lt;&gt;"",S1077+R1077,0),0)</f>
        <v>0</v>
      </c>
      <c r="U1077" s="311">
        <f>IF(M1077&lt;&gt;ฐาน!$M$45,IF(S1077=0,J1077+T1077,O1077),J1077)</f>
        <v>0</v>
      </c>
      <c r="V1077" s="98"/>
    </row>
    <row r="1078" spans="1:22" x14ac:dyDescent="0.35">
      <c r="A1078" s="93">
        <v>1070</v>
      </c>
      <c r="B1078" s="84"/>
      <c r="C1078" s="85"/>
      <c r="D1078" s="91"/>
      <c r="E1078" s="89"/>
      <c r="F1078" s="88"/>
      <c r="G1078" s="91"/>
      <c r="H1078" s="91"/>
      <c r="I1078" s="88"/>
      <c r="J1078" s="92"/>
      <c r="K1078" s="212"/>
      <c r="L1078" s="308" t="str">
        <f>IF(K1078&lt;&gt;"",INDEX(ฐาน!$J$4:$M$44,MATCH(INT(K1078),ฐาน!$J$4:$J$44,0),2),"")</f>
        <v/>
      </c>
      <c r="M1078" s="309" t="str">
        <f>IF(L1078&lt;&gt;"",INDEX(ฐาน!$J$4:$M$45,MATCH(L1078,ฐาน!$K$4:$K$45,0),4),"")</f>
        <v/>
      </c>
      <c r="N1078" s="310" t="str">
        <f>IF(I1078&lt;&gt;"",INDEX(ฐาน!$A$4:$F$9,MATCH(I1078,ฐาน!$A$4:$A$9,0),IF(J1078&gt;=INDEX(ฐาน!$A$4:$F$9,MATCH(I1078,ฐาน!$A$4:$A$9,0),3),6,5)),"")</f>
        <v/>
      </c>
      <c r="O1078" s="311" t="str">
        <f>IF(I1078&lt;&gt;"",IF(J1078&gt;=INDEX(ฐาน!$A$4:$G$9,MATCH(I1078,ฐาน!$A$4:$A$9,0),4),INDEX(ฐาน!$A$4:$G$9,MATCH(I1078,ฐาน!$A$4:$A$9,0),7),INDEX(ฐาน!$A$4:$G$9,MATCH(I1078,ฐาน!$A$4:$A$9,0),4)),"")</f>
        <v/>
      </c>
      <c r="P1078" s="312">
        <f>IF(M1078&lt;&gt;ฐาน!$M$45,IF(L1078&lt;&gt;"",($L1078*$N1078/100),0),0)</f>
        <v>0</v>
      </c>
      <c r="Q1078" s="311">
        <f>IF(M1078&lt;&gt;ฐาน!$M$45,IF(L1078&lt;&gt;"",ROUNDUP(($L1078*$N1078/100),-1),0),0)</f>
        <v>0</v>
      </c>
      <c r="R1078" s="311">
        <f t="shared" si="32"/>
        <v>0</v>
      </c>
      <c r="S1078" s="313">
        <f t="shared" si="33"/>
        <v>0</v>
      </c>
      <c r="T1078" s="314">
        <f>IF(M1078&lt;&gt;ฐาน!$M$45,IF(S1078&lt;&gt;"",S1078+R1078,0),0)</f>
        <v>0</v>
      </c>
      <c r="U1078" s="311">
        <f>IF(M1078&lt;&gt;ฐาน!$M$45,IF(S1078=0,J1078+T1078,O1078),J1078)</f>
        <v>0</v>
      </c>
      <c r="V1078" s="98"/>
    </row>
    <row r="1079" spans="1:22" x14ac:dyDescent="0.35">
      <c r="A1079" s="93">
        <v>1071</v>
      </c>
      <c r="B1079" s="84"/>
      <c r="C1079" s="98"/>
      <c r="D1079" s="91"/>
      <c r="E1079" s="89"/>
      <c r="F1079" s="88"/>
      <c r="G1079" s="91"/>
      <c r="H1079" s="91"/>
      <c r="I1079" s="88"/>
      <c r="J1079" s="92"/>
      <c r="K1079" s="212"/>
      <c r="L1079" s="308" t="str">
        <f>IF(K1079&lt;&gt;"",INDEX(ฐาน!$J$4:$M$44,MATCH(INT(K1079),ฐาน!$J$4:$J$44,0),2),"")</f>
        <v/>
      </c>
      <c r="M1079" s="309" t="str">
        <f>IF(L1079&lt;&gt;"",INDEX(ฐาน!$J$4:$M$45,MATCH(L1079,ฐาน!$K$4:$K$45,0),4),"")</f>
        <v/>
      </c>
      <c r="N1079" s="310" t="str">
        <f>IF(I1079&lt;&gt;"",INDEX(ฐาน!$A$4:$F$9,MATCH(I1079,ฐาน!$A$4:$A$9,0),IF(J1079&gt;=INDEX(ฐาน!$A$4:$F$9,MATCH(I1079,ฐาน!$A$4:$A$9,0),3),6,5)),"")</f>
        <v/>
      </c>
      <c r="O1079" s="311" t="str">
        <f>IF(I1079&lt;&gt;"",IF(J1079&gt;=INDEX(ฐาน!$A$4:$G$9,MATCH(I1079,ฐาน!$A$4:$A$9,0),4),INDEX(ฐาน!$A$4:$G$9,MATCH(I1079,ฐาน!$A$4:$A$9,0),7),INDEX(ฐาน!$A$4:$G$9,MATCH(I1079,ฐาน!$A$4:$A$9,0),4)),"")</f>
        <v/>
      </c>
      <c r="P1079" s="312">
        <f>IF(M1079&lt;&gt;ฐาน!$M$45,IF(L1079&lt;&gt;"",($L1079*$N1079/100),0),0)</f>
        <v>0</v>
      </c>
      <c r="Q1079" s="311">
        <f>IF(M1079&lt;&gt;ฐาน!$M$45,IF(L1079&lt;&gt;"",ROUNDUP(($L1079*$N1079/100),-1),0),0)</f>
        <v>0</v>
      </c>
      <c r="R1079" s="311">
        <f t="shared" si="32"/>
        <v>0</v>
      </c>
      <c r="S1079" s="313">
        <f t="shared" si="33"/>
        <v>0</v>
      </c>
      <c r="T1079" s="314">
        <f>IF(M1079&lt;&gt;ฐาน!$M$45,IF(S1079&lt;&gt;"",S1079+R1079,0),0)</f>
        <v>0</v>
      </c>
      <c r="U1079" s="311">
        <f>IF(M1079&lt;&gt;ฐาน!$M$45,IF(S1079=0,J1079+T1079,O1079),J1079)</f>
        <v>0</v>
      </c>
      <c r="V1079" s="98"/>
    </row>
    <row r="1080" spans="1:22" x14ac:dyDescent="0.35">
      <c r="A1080" s="93">
        <v>1072</v>
      </c>
      <c r="B1080" s="97"/>
      <c r="C1080" s="85"/>
      <c r="D1080" s="91"/>
      <c r="E1080" s="89"/>
      <c r="F1080" s="88"/>
      <c r="G1080" s="91"/>
      <c r="H1080" s="91"/>
      <c r="I1080" s="88"/>
      <c r="J1080" s="92"/>
      <c r="K1080" s="212"/>
      <c r="L1080" s="308" t="str">
        <f>IF(K1080&lt;&gt;"",INDEX(ฐาน!$J$4:$M$44,MATCH(INT(K1080),ฐาน!$J$4:$J$44,0),2),"")</f>
        <v/>
      </c>
      <c r="M1080" s="309" t="str">
        <f>IF(L1080&lt;&gt;"",INDEX(ฐาน!$J$4:$M$45,MATCH(L1080,ฐาน!$K$4:$K$45,0),4),"")</f>
        <v/>
      </c>
      <c r="N1080" s="310" t="str">
        <f>IF(I1080&lt;&gt;"",INDEX(ฐาน!$A$4:$F$9,MATCH(I1080,ฐาน!$A$4:$A$9,0),IF(J1080&gt;=INDEX(ฐาน!$A$4:$F$9,MATCH(I1080,ฐาน!$A$4:$A$9,0),3),6,5)),"")</f>
        <v/>
      </c>
      <c r="O1080" s="311" t="str">
        <f>IF(I1080&lt;&gt;"",IF(J1080&gt;=INDEX(ฐาน!$A$4:$G$9,MATCH(I1080,ฐาน!$A$4:$A$9,0),4),INDEX(ฐาน!$A$4:$G$9,MATCH(I1080,ฐาน!$A$4:$A$9,0),7),INDEX(ฐาน!$A$4:$G$9,MATCH(I1080,ฐาน!$A$4:$A$9,0),4)),"")</f>
        <v/>
      </c>
      <c r="P1080" s="312">
        <f>IF(M1080&lt;&gt;ฐาน!$M$45,IF(L1080&lt;&gt;"",($L1080*$N1080/100),0),0)</f>
        <v>0</v>
      </c>
      <c r="Q1080" s="311">
        <f>IF(M1080&lt;&gt;ฐาน!$M$45,IF(L1080&lt;&gt;"",ROUNDUP(($L1080*$N1080/100),-1),0),0)</f>
        <v>0</v>
      </c>
      <c r="R1080" s="311">
        <f t="shared" si="32"/>
        <v>0</v>
      </c>
      <c r="S1080" s="313">
        <f t="shared" si="33"/>
        <v>0</v>
      </c>
      <c r="T1080" s="314">
        <f>IF(M1080&lt;&gt;ฐาน!$M$45,IF(S1080&lt;&gt;"",S1080+R1080,0),0)</f>
        <v>0</v>
      </c>
      <c r="U1080" s="311">
        <f>IF(M1080&lt;&gt;ฐาน!$M$45,IF(S1080=0,J1080+T1080,O1080),J1080)</f>
        <v>0</v>
      </c>
      <c r="V1080" s="98"/>
    </row>
    <row r="1081" spans="1:22" x14ac:dyDescent="0.35">
      <c r="A1081" s="93">
        <v>1073</v>
      </c>
      <c r="B1081" s="84"/>
      <c r="C1081" s="85"/>
      <c r="D1081" s="91"/>
      <c r="E1081" s="89"/>
      <c r="F1081" s="88"/>
      <c r="G1081" s="91"/>
      <c r="H1081" s="91"/>
      <c r="I1081" s="88"/>
      <c r="J1081" s="94"/>
      <c r="K1081" s="212"/>
      <c r="L1081" s="308" t="str">
        <f>IF(K1081&lt;&gt;"",INDEX(ฐาน!$J$4:$M$44,MATCH(INT(K1081),ฐาน!$J$4:$J$44,0),2),"")</f>
        <v/>
      </c>
      <c r="M1081" s="309" t="str">
        <f>IF(L1081&lt;&gt;"",INDEX(ฐาน!$J$4:$M$45,MATCH(L1081,ฐาน!$K$4:$K$45,0),4),"")</f>
        <v/>
      </c>
      <c r="N1081" s="310" t="str">
        <f>IF(I1081&lt;&gt;"",INDEX(ฐาน!$A$4:$F$9,MATCH(I1081,ฐาน!$A$4:$A$9,0),IF(J1081&gt;=INDEX(ฐาน!$A$4:$F$9,MATCH(I1081,ฐาน!$A$4:$A$9,0),3),6,5)),"")</f>
        <v/>
      </c>
      <c r="O1081" s="311" t="str">
        <f>IF(I1081&lt;&gt;"",IF(J1081&gt;=INDEX(ฐาน!$A$4:$G$9,MATCH(I1081,ฐาน!$A$4:$A$9,0),4),INDEX(ฐาน!$A$4:$G$9,MATCH(I1081,ฐาน!$A$4:$A$9,0),7),INDEX(ฐาน!$A$4:$G$9,MATCH(I1081,ฐาน!$A$4:$A$9,0),4)),"")</f>
        <v/>
      </c>
      <c r="P1081" s="312">
        <f>IF(M1081&lt;&gt;ฐาน!$M$45,IF(L1081&lt;&gt;"",($L1081*$N1081/100),0),0)</f>
        <v>0</v>
      </c>
      <c r="Q1081" s="311">
        <f>IF(M1081&lt;&gt;ฐาน!$M$45,IF(L1081&lt;&gt;"",ROUNDUP(($L1081*$N1081/100),-1),0),0)</f>
        <v>0</v>
      </c>
      <c r="R1081" s="311">
        <f t="shared" si="32"/>
        <v>0</v>
      </c>
      <c r="S1081" s="313">
        <f t="shared" si="33"/>
        <v>0</v>
      </c>
      <c r="T1081" s="314">
        <f>IF(M1081&lt;&gt;ฐาน!$M$45,IF(S1081&lt;&gt;"",S1081+R1081,0),0)</f>
        <v>0</v>
      </c>
      <c r="U1081" s="311">
        <f>IF(M1081&lt;&gt;ฐาน!$M$45,IF(S1081=0,J1081+T1081,O1081),J1081)</f>
        <v>0</v>
      </c>
      <c r="V1081" s="98"/>
    </row>
    <row r="1082" spans="1:22" x14ac:dyDescent="0.35">
      <c r="A1082" s="93">
        <v>1074</v>
      </c>
      <c r="B1082" s="84"/>
      <c r="C1082" s="85"/>
      <c r="D1082" s="91"/>
      <c r="E1082" s="89"/>
      <c r="F1082" s="88"/>
      <c r="G1082" s="91"/>
      <c r="H1082" s="91"/>
      <c r="I1082" s="88"/>
      <c r="J1082" s="92"/>
      <c r="K1082" s="212"/>
      <c r="L1082" s="308" t="str">
        <f>IF(K1082&lt;&gt;"",INDEX(ฐาน!$J$4:$M$44,MATCH(INT(K1082),ฐาน!$J$4:$J$44,0),2),"")</f>
        <v/>
      </c>
      <c r="M1082" s="309" t="str">
        <f>IF(L1082&lt;&gt;"",INDEX(ฐาน!$J$4:$M$45,MATCH(L1082,ฐาน!$K$4:$K$45,0),4),"")</f>
        <v/>
      </c>
      <c r="N1082" s="310" t="str">
        <f>IF(I1082&lt;&gt;"",INDEX(ฐาน!$A$4:$F$9,MATCH(I1082,ฐาน!$A$4:$A$9,0),IF(J1082&gt;=INDEX(ฐาน!$A$4:$F$9,MATCH(I1082,ฐาน!$A$4:$A$9,0),3),6,5)),"")</f>
        <v/>
      </c>
      <c r="O1082" s="311" t="str">
        <f>IF(I1082&lt;&gt;"",IF(J1082&gt;=INDEX(ฐาน!$A$4:$G$9,MATCH(I1082,ฐาน!$A$4:$A$9,0),4),INDEX(ฐาน!$A$4:$G$9,MATCH(I1082,ฐาน!$A$4:$A$9,0),7),INDEX(ฐาน!$A$4:$G$9,MATCH(I1082,ฐาน!$A$4:$A$9,0),4)),"")</f>
        <v/>
      </c>
      <c r="P1082" s="312">
        <f>IF(M1082&lt;&gt;ฐาน!$M$45,IF(L1082&lt;&gt;"",($L1082*$N1082/100),0),0)</f>
        <v>0</v>
      </c>
      <c r="Q1082" s="311">
        <f>IF(M1082&lt;&gt;ฐาน!$M$45,IF(L1082&lt;&gt;"",ROUNDUP(($L1082*$N1082/100),-1),0),0)</f>
        <v>0</v>
      </c>
      <c r="R1082" s="311">
        <f t="shared" si="32"/>
        <v>0</v>
      </c>
      <c r="S1082" s="313">
        <f t="shared" si="33"/>
        <v>0</v>
      </c>
      <c r="T1082" s="314">
        <f>IF(M1082&lt;&gt;ฐาน!$M$45,IF(S1082&lt;&gt;"",S1082+R1082,0),0)</f>
        <v>0</v>
      </c>
      <c r="U1082" s="311">
        <f>IF(M1082&lt;&gt;ฐาน!$M$45,IF(S1082=0,J1082+T1082,O1082),J1082)</f>
        <v>0</v>
      </c>
      <c r="V1082" s="98"/>
    </row>
    <row r="1083" spans="1:22" x14ac:dyDescent="0.35">
      <c r="A1083" s="93">
        <v>1075</v>
      </c>
      <c r="B1083" s="97"/>
      <c r="C1083" s="86"/>
      <c r="D1083" s="91"/>
      <c r="E1083" s="89"/>
      <c r="F1083" s="88"/>
      <c r="G1083" s="95"/>
      <c r="H1083" s="91"/>
      <c r="I1083" s="88"/>
      <c r="J1083" s="92"/>
      <c r="K1083" s="212"/>
      <c r="L1083" s="308" t="str">
        <f>IF(K1083&lt;&gt;"",INDEX(ฐาน!$J$4:$M$44,MATCH(INT(K1083),ฐาน!$J$4:$J$44,0),2),"")</f>
        <v/>
      </c>
      <c r="M1083" s="309" t="str">
        <f>IF(L1083&lt;&gt;"",INDEX(ฐาน!$J$4:$M$45,MATCH(L1083,ฐาน!$K$4:$K$45,0),4),"")</f>
        <v/>
      </c>
      <c r="N1083" s="310" t="str">
        <f>IF(I1083&lt;&gt;"",INDEX(ฐาน!$A$4:$F$9,MATCH(I1083,ฐาน!$A$4:$A$9,0),IF(J1083&gt;=INDEX(ฐาน!$A$4:$F$9,MATCH(I1083,ฐาน!$A$4:$A$9,0),3),6,5)),"")</f>
        <v/>
      </c>
      <c r="O1083" s="311" t="str">
        <f>IF(I1083&lt;&gt;"",IF(J1083&gt;=INDEX(ฐาน!$A$4:$G$9,MATCH(I1083,ฐาน!$A$4:$A$9,0),4),INDEX(ฐาน!$A$4:$G$9,MATCH(I1083,ฐาน!$A$4:$A$9,0),7),INDEX(ฐาน!$A$4:$G$9,MATCH(I1083,ฐาน!$A$4:$A$9,0),4)),"")</f>
        <v/>
      </c>
      <c r="P1083" s="312">
        <f>IF(M1083&lt;&gt;ฐาน!$M$45,IF(L1083&lt;&gt;"",($L1083*$N1083/100),0),0)</f>
        <v>0</v>
      </c>
      <c r="Q1083" s="311">
        <f>IF(M1083&lt;&gt;ฐาน!$M$45,IF(L1083&lt;&gt;"",ROUNDUP(($L1083*$N1083/100),-1),0),0)</f>
        <v>0</v>
      </c>
      <c r="R1083" s="311">
        <f t="shared" si="32"/>
        <v>0</v>
      </c>
      <c r="S1083" s="313">
        <f t="shared" si="33"/>
        <v>0</v>
      </c>
      <c r="T1083" s="314">
        <f>IF(M1083&lt;&gt;ฐาน!$M$45,IF(S1083&lt;&gt;"",S1083+R1083,0),0)</f>
        <v>0</v>
      </c>
      <c r="U1083" s="311">
        <f>IF(M1083&lt;&gt;ฐาน!$M$45,IF(S1083=0,J1083+T1083,O1083),J1083)</f>
        <v>0</v>
      </c>
      <c r="V1083" s="98"/>
    </row>
    <row r="1084" spans="1:22" x14ac:dyDescent="0.35">
      <c r="A1084" s="93">
        <v>1076</v>
      </c>
      <c r="B1084" s="97"/>
      <c r="C1084" s="85"/>
      <c r="D1084" s="91"/>
      <c r="E1084" s="89"/>
      <c r="F1084" s="88"/>
      <c r="G1084" s="91"/>
      <c r="H1084" s="91"/>
      <c r="I1084" s="88"/>
      <c r="J1084" s="94"/>
      <c r="K1084" s="212"/>
      <c r="L1084" s="308" t="str">
        <f>IF(K1084&lt;&gt;"",INDEX(ฐาน!$J$4:$M$44,MATCH(INT(K1084),ฐาน!$J$4:$J$44,0),2),"")</f>
        <v/>
      </c>
      <c r="M1084" s="309" t="str">
        <f>IF(L1084&lt;&gt;"",INDEX(ฐาน!$J$4:$M$45,MATCH(L1084,ฐาน!$K$4:$K$45,0),4),"")</f>
        <v/>
      </c>
      <c r="N1084" s="310" t="str">
        <f>IF(I1084&lt;&gt;"",INDEX(ฐาน!$A$4:$F$9,MATCH(I1084,ฐาน!$A$4:$A$9,0),IF(J1084&gt;=INDEX(ฐาน!$A$4:$F$9,MATCH(I1084,ฐาน!$A$4:$A$9,0),3),6,5)),"")</f>
        <v/>
      </c>
      <c r="O1084" s="311" t="str">
        <f>IF(I1084&lt;&gt;"",IF(J1084&gt;=INDEX(ฐาน!$A$4:$G$9,MATCH(I1084,ฐาน!$A$4:$A$9,0),4),INDEX(ฐาน!$A$4:$G$9,MATCH(I1084,ฐาน!$A$4:$A$9,0),7),INDEX(ฐาน!$A$4:$G$9,MATCH(I1084,ฐาน!$A$4:$A$9,0),4)),"")</f>
        <v/>
      </c>
      <c r="P1084" s="312">
        <f>IF(M1084&lt;&gt;ฐาน!$M$45,IF(L1084&lt;&gt;"",($L1084*$N1084/100),0),0)</f>
        <v>0</v>
      </c>
      <c r="Q1084" s="311">
        <f>IF(M1084&lt;&gt;ฐาน!$M$45,IF(L1084&lt;&gt;"",ROUNDUP(($L1084*$N1084/100),-1),0),0)</f>
        <v>0</v>
      </c>
      <c r="R1084" s="311">
        <f t="shared" si="32"/>
        <v>0</v>
      </c>
      <c r="S1084" s="313">
        <f t="shared" si="33"/>
        <v>0</v>
      </c>
      <c r="T1084" s="314">
        <f>IF(M1084&lt;&gt;ฐาน!$M$45,IF(S1084&lt;&gt;"",S1084+R1084,0),0)</f>
        <v>0</v>
      </c>
      <c r="U1084" s="311">
        <f>IF(M1084&lt;&gt;ฐาน!$M$45,IF(S1084=0,J1084+T1084,O1084),J1084)</f>
        <v>0</v>
      </c>
      <c r="V1084" s="98"/>
    </row>
    <row r="1085" spans="1:22" x14ac:dyDescent="0.35">
      <c r="A1085" s="93">
        <v>1077</v>
      </c>
      <c r="B1085" s="84"/>
      <c r="C1085" s="96"/>
      <c r="D1085" s="91"/>
      <c r="E1085" s="89"/>
      <c r="F1085" s="88"/>
      <c r="G1085" s="91"/>
      <c r="H1085" s="91"/>
      <c r="I1085" s="88"/>
      <c r="J1085" s="94"/>
      <c r="K1085" s="212"/>
      <c r="L1085" s="308" t="str">
        <f>IF(K1085&lt;&gt;"",INDEX(ฐาน!$J$4:$M$44,MATCH(INT(K1085),ฐาน!$J$4:$J$44,0),2),"")</f>
        <v/>
      </c>
      <c r="M1085" s="309" t="str">
        <f>IF(L1085&lt;&gt;"",INDEX(ฐาน!$J$4:$M$45,MATCH(L1085,ฐาน!$K$4:$K$45,0),4),"")</f>
        <v/>
      </c>
      <c r="N1085" s="310" t="str">
        <f>IF(I1085&lt;&gt;"",INDEX(ฐาน!$A$4:$F$9,MATCH(I1085,ฐาน!$A$4:$A$9,0),IF(J1085&gt;=INDEX(ฐาน!$A$4:$F$9,MATCH(I1085,ฐาน!$A$4:$A$9,0),3),6,5)),"")</f>
        <v/>
      </c>
      <c r="O1085" s="311" t="str">
        <f>IF(I1085&lt;&gt;"",IF(J1085&gt;=INDEX(ฐาน!$A$4:$G$9,MATCH(I1085,ฐาน!$A$4:$A$9,0),4),INDEX(ฐาน!$A$4:$G$9,MATCH(I1085,ฐาน!$A$4:$A$9,0),7),INDEX(ฐาน!$A$4:$G$9,MATCH(I1085,ฐาน!$A$4:$A$9,0),4)),"")</f>
        <v/>
      </c>
      <c r="P1085" s="312">
        <f>IF(M1085&lt;&gt;ฐาน!$M$45,IF(L1085&lt;&gt;"",($L1085*$N1085/100),0),0)</f>
        <v>0</v>
      </c>
      <c r="Q1085" s="311">
        <f>IF(M1085&lt;&gt;ฐาน!$M$45,IF(L1085&lt;&gt;"",ROUNDUP(($L1085*$N1085/100),-1),0),0)</f>
        <v>0</v>
      </c>
      <c r="R1085" s="311">
        <f t="shared" si="32"/>
        <v>0</v>
      </c>
      <c r="S1085" s="313">
        <f t="shared" si="33"/>
        <v>0</v>
      </c>
      <c r="T1085" s="314">
        <f>IF(M1085&lt;&gt;ฐาน!$M$45,IF(S1085&lt;&gt;"",S1085+R1085,0),0)</f>
        <v>0</v>
      </c>
      <c r="U1085" s="311">
        <f>IF(M1085&lt;&gt;ฐาน!$M$45,IF(S1085=0,J1085+T1085,O1085),J1085)</f>
        <v>0</v>
      </c>
      <c r="V1085" s="98"/>
    </row>
    <row r="1086" spans="1:22" x14ac:dyDescent="0.35">
      <c r="A1086" s="93">
        <v>1078</v>
      </c>
      <c r="B1086" s="84"/>
      <c r="C1086" s="85"/>
      <c r="D1086" s="91"/>
      <c r="E1086" s="89"/>
      <c r="F1086" s="88"/>
      <c r="G1086" s="91"/>
      <c r="H1086" s="91"/>
      <c r="I1086" s="88"/>
      <c r="J1086" s="94"/>
      <c r="K1086" s="212"/>
      <c r="L1086" s="308" t="str">
        <f>IF(K1086&lt;&gt;"",INDEX(ฐาน!$J$4:$M$44,MATCH(INT(K1086),ฐาน!$J$4:$J$44,0),2),"")</f>
        <v/>
      </c>
      <c r="M1086" s="309" t="str">
        <f>IF(L1086&lt;&gt;"",INDEX(ฐาน!$J$4:$M$45,MATCH(L1086,ฐาน!$K$4:$K$45,0),4),"")</f>
        <v/>
      </c>
      <c r="N1086" s="310" t="str">
        <f>IF(I1086&lt;&gt;"",INDEX(ฐาน!$A$4:$F$9,MATCH(I1086,ฐาน!$A$4:$A$9,0),IF(J1086&gt;=INDEX(ฐาน!$A$4:$F$9,MATCH(I1086,ฐาน!$A$4:$A$9,0),3),6,5)),"")</f>
        <v/>
      </c>
      <c r="O1086" s="311" t="str">
        <f>IF(I1086&lt;&gt;"",IF(J1086&gt;=INDEX(ฐาน!$A$4:$G$9,MATCH(I1086,ฐาน!$A$4:$A$9,0),4),INDEX(ฐาน!$A$4:$G$9,MATCH(I1086,ฐาน!$A$4:$A$9,0),7),INDEX(ฐาน!$A$4:$G$9,MATCH(I1086,ฐาน!$A$4:$A$9,0),4)),"")</f>
        <v/>
      </c>
      <c r="P1086" s="312">
        <f>IF(M1086&lt;&gt;ฐาน!$M$45,IF(L1086&lt;&gt;"",($L1086*$N1086/100),0),0)</f>
        <v>0</v>
      </c>
      <c r="Q1086" s="311">
        <f>IF(M1086&lt;&gt;ฐาน!$M$45,IF(L1086&lt;&gt;"",ROUNDUP(($L1086*$N1086/100),-1),0),0)</f>
        <v>0</v>
      </c>
      <c r="R1086" s="311">
        <f t="shared" si="32"/>
        <v>0</v>
      </c>
      <c r="S1086" s="313">
        <f t="shared" si="33"/>
        <v>0</v>
      </c>
      <c r="T1086" s="314">
        <f>IF(M1086&lt;&gt;ฐาน!$M$45,IF(S1086&lt;&gt;"",S1086+R1086,0),0)</f>
        <v>0</v>
      </c>
      <c r="U1086" s="311">
        <f>IF(M1086&lt;&gt;ฐาน!$M$45,IF(S1086=0,J1086+T1086,O1086),J1086)</f>
        <v>0</v>
      </c>
      <c r="V1086" s="98"/>
    </row>
    <row r="1087" spans="1:22" x14ac:dyDescent="0.35">
      <c r="A1087" s="93">
        <v>1079</v>
      </c>
      <c r="B1087" s="84"/>
      <c r="C1087" s="85"/>
      <c r="D1087" s="91"/>
      <c r="E1087" s="89"/>
      <c r="F1087" s="88"/>
      <c r="G1087" s="91"/>
      <c r="H1087" s="91"/>
      <c r="I1087" s="88"/>
      <c r="J1087" s="94"/>
      <c r="K1087" s="212"/>
      <c r="L1087" s="308" t="str">
        <f>IF(K1087&lt;&gt;"",INDEX(ฐาน!$J$4:$M$44,MATCH(INT(K1087),ฐาน!$J$4:$J$44,0),2),"")</f>
        <v/>
      </c>
      <c r="M1087" s="309" t="str">
        <f>IF(L1087&lt;&gt;"",INDEX(ฐาน!$J$4:$M$45,MATCH(L1087,ฐาน!$K$4:$K$45,0),4),"")</f>
        <v/>
      </c>
      <c r="N1087" s="310" t="str">
        <f>IF(I1087&lt;&gt;"",INDEX(ฐาน!$A$4:$F$9,MATCH(I1087,ฐาน!$A$4:$A$9,0),IF(J1087&gt;=INDEX(ฐาน!$A$4:$F$9,MATCH(I1087,ฐาน!$A$4:$A$9,0),3),6,5)),"")</f>
        <v/>
      </c>
      <c r="O1087" s="311" t="str">
        <f>IF(I1087&lt;&gt;"",IF(J1087&gt;=INDEX(ฐาน!$A$4:$G$9,MATCH(I1087,ฐาน!$A$4:$A$9,0),4),INDEX(ฐาน!$A$4:$G$9,MATCH(I1087,ฐาน!$A$4:$A$9,0),7),INDEX(ฐาน!$A$4:$G$9,MATCH(I1087,ฐาน!$A$4:$A$9,0),4)),"")</f>
        <v/>
      </c>
      <c r="P1087" s="312">
        <f>IF(M1087&lt;&gt;ฐาน!$M$45,IF(L1087&lt;&gt;"",($L1087*$N1087/100),0),0)</f>
        <v>0</v>
      </c>
      <c r="Q1087" s="311">
        <f>IF(M1087&lt;&gt;ฐาน!$M$45,IF(L1087&lt;&gt;"",ROUNDUP(($L1087*$N1087/100),-1),0),0)</f>
        <v>0</v>
      </c>
      <c r="R1087" s="311">
        <f t="shared" si="32"/>
        <v>0</v>
      </c>
      <c r="S1087" s="313">
        <f t="shared" si="33"/>
        <v>0</v>
      </c>
      <c r="T1087" s="314">
        <f>IF(M1087&lt;&gt;ฐาน!$M$45,IF(S1087&lt;&gt;"",S1087+R1087,0),0)</f>
        <v>0</v>
      </c>
      <c r="U1087" s="311">
        <f>IF(M1087&lt;&gt;ฐาน!$M$45,IF(S1087=0,J1087+T1087,O1087),J1087)</f>
        <v>0</v>
      </c>
      <c r="V1087" s="98"/>
    </row>
    <row r="1088" spans="1:22" x14ac:dyDescent="0.35">
      <c r="A1088" s="93">
        <v>1080</v>
      </c>
      <c r="B1088" s="84"/>
      <c r="C1088" s="85"/>
      <c r="D1088" s="91"/>
      <c r="E1088" s="89"/>
      <c r="F1088" s="88"/>
      <c r="G1088" s="91"/>
      <c r="H1088" s="91"/>
      <c r="I1088" s="88"/>
      <c r="J1088" s="92"/>
      <c r="K1088" s="212"/>
      <c r="L1088" s="308" t="str">
        <f>IF(K1088&lt;&gt;"",INDEX(ฐาน!$J$4:$M$44,MATCH(INT(K1088),ฐาน!$J$4:$J$44,0),2),"")</f>
        <v/>
      </c>
      <c r="M1088" s="309" t="str">
        <f>IF(L1088&lt;&gt;"",INDEX(ฐาน!$J$4:$M$45,MATCH(L1088,ฐาน!$K$4:$K$45,0),4),"")</f>
        <v/>
      </c>
      <c r="N1088" s="310" t="str">
        <f>IF(I1088&lt;&gt;"",INDEX(ฐาน!$A$4:$F$9,MATCH(I1088,ฐาน!$A$4:$A$9,0),IF(J1088&gt;=INDEX(ฐาน!$A$4:$F$9,MATCH(I1088,ฐาน!$A$4:$A$9,0),3),6,5)),"")</f>
        <v/>
      </c>
      <c r="O1088" s="311" t="str">
        <f>IF(I1088&lt;&gt;"",IF(J1088&gt;=INDEX(ฐาน!$A$4:$G$9,MATCH(I1088,ฐาน!$A$4:$A$9,0),4),INDEX(ฐาน!$A$4:$G$9,MATCH(I1088,ฐาน!$A$4:$A$9,0),7),INDEX(ฐาน!$A$4:$G$9,MATCH(I1088,ฐาน!$A$4:$A$9,0),4)),"")</f>
        <v/>
      </c>
      <c r="P1088" s="312">
        <f>IF(M1088&lt;&gt;ฐาน!$M$45,IF(L1088&lt;&gt;"",($L1088*$N1088/100),0),0)</f>
        <v>0</v>
      </c>
      <c r="Q1088" s="311">
        <f>IF(M1088&lt;&gt;ฐาน!$M$45,IF(L1088&lt;&gt;"",ROUNDUP(($L1088*$N1088/100),-1),0),0)</f>
        <v>0</v>
      </c>
      <c r="R1088" s="311">
        <f t="shared" si="32"/>
        <v>0</v>
      </c>
      <c r="S1088" s="313">
        <f t="shared" si="33"/>
        <v>0</v>
      </c>
      <c r="T1088" s="314">
        <f>IF(M1088&lt;&gt;ฐาน!$M$45,IF(S1088&lt;&gt;"",S1088+R1088,0),0)</f>
        <v>0</v>
      </c>
      <c r="U1088" s="311">
        <f>IF(M1088&lt;&gt;ฐาน!$M$45,IF(S1088=0,J1088+T1088,O1088),J1088)</f>
        <v>0</v>
      </c>
      <c r="V1088" s="98"/>
    </row>
    <row r="1089" spans="1:22" x14ac:dyDescent="0.35">
      <c r="A1089" s="93">
        <v>1081</v>
      </c>
      <c r="B1089" s="84"/>
      <c r="C1089" s="85"/>
      <c r="D1089" s="91"/>
      <c r="E1089" s="89"/>
      <c r="F1089" s="88"/>
      <c r="G1089" s="91"/>
      <c r="H1089" s="91"/>
      <c r="I1089" s="88"/>
      <c r="J1089" s="92"/>
      <c r="K1089" s="212"/>
      <c r="L1089" s="308" t="str">
        <f>IF(K1089&lt;&gt;"",INDEX(ฐาน!$J$4:$M$44,MATCH(INT(K1089),ฐาน!$J$4:$J$44,0),2),"")</f>
        <v/>
      </c>
      <c r="M1089" s="309" t="str">
        <f>IF(L1089&lt;&gt;"",INDEX(ฐาน!$J$4:$M$45,MATCH(L1089,ฐาน!$K$4:$K$45,0),4),"")</f>
        <v/>
      </c>
      <c r="N1089" s="310" t="str">
        <f>IF(I1089&lt;&gt;"",INDEX(ฐาน!$A$4:$F$9,MATCH(I1089,ฐาน!$A$4:$A$9,0),IF(J1089&gt;=INDEX(ฐาน!$A$4:$F$9,MATCH(I1089,ฐาน!$A$4:$A$9,0),3),6,5)),"")</f>
        <v/>
      </c>
      <c r="O1089" s="311" t="str">
        <f>IF(I1089&lt;&gt;"",IF(J1089&gt;=INDEX(ฐาน!$A$4:$G$9,MATCH(I1089,ฐาน!$A$4:$A$9,0),4),INDEX(ฐาน!$A$4:$G$9,MATCH(I1089,ฐาน!$A$4:$A$9,0),7),INDEX(ฐาน!$A$4:$G$9,MATCH(I1089,ฐาน!$A$4:$A$9,0),4)),"")</f>
        <v/>
      </c>
      <c r="P1089" s="312">
        <f>IF(M1089&lt;&gt;ฐาน!$M$45,IF(L1089&lt;&gt;"",($L1089*$N1089/100),0),0)</f>
        <v>0</v>
      </c>
      <c r="Q1089" s="311">
        <f>IF(M1089&lt;&gt;ฐาน!$M$45,IF(L1089&lt;&gt;"",ROUNDUP(($L1089*$N1089/100),-1),0),0)</f>
        <v>0</v>
      </c>
      <c r="R1089" s="311">
        <f t="shared" si="32"/>
        <v>0</v>
      </c>
      <c r="S1089" s="313">
        <f t="shared" si="33"/>
        <v>0</v>
      </c>
      <c r="T1089" s="314">
        <f>IF(M1089&lt;&gt;ฐาน!$M$45,IF(S1089&lt;&gt;"",S1089+R1089,0),0)</f>
        <v>0</v>
      </c>
      <c r="U1089" s="311">
        <f>IF(M1089&lt;&gt;ฐาน!$M$45,IF(S1089=0,J1089+T1089,O1089),J1089)</f>
        <v>0</v>
      </c>
      <c r="V1089" s="98"/>
    </row>
    <row r="1090" spans="1:22" x14ac:dyDescent="0.35">
      <c r="A1090" s="93">
        <v>1082</v>
      </c>
      <c r="B1090" s="84"/>
      <c r="C1090" s="85"/>
      <c r="D1090" s="91"/>
      <c r="E1090" s="89"/>
      <c r="F1090" s="88"/>
      <c r="G1090" s="91"/>
      <c r="H1090" s="91"/>
      <c r="I1090" s="88"/>
      <c r="J1090" s="92"/>
      <c r="K1090" s="212"/>
      <c r="L1090" s="308" t="str">
        <f>IF(K1090&lt;&gt;"",INDEX(ฐาน!$J$4:$M$44,MATCH(INT(K1090),ฐาน!$J$4:$J$44,0),2),"")</f>
        <v/>
      </c>
      <c r="M1090" s="309" t="str">
        <f>IF(L1090&lt;&gt;"",INDEX(ฐาน!$J$4:$M$45,MATCH(L1090,ฐาน!$K$4:$K$45,0),4),"")</f>
        <v/>
      </c>
      <c r="N1090" s="310" t="str">
        <f>IF(I1090&lt;&gt;"",INDEX(ฐาน!$A$4:$F$9,MATCH(I1090,ฐาน!$A$4:$A$9,0),IF(J1090&gt;=INDEX(ฐาน!$A$4:$F$9,MATCH(I1090,ฐาน!$A$4:$A$9,0),3),6,5)),"")</f>
        <v/>
      </c>
      <c r="O1090" s="311" t="str">
        <f>IF(I1090&lt;&gt;"",IF(J1090&gt;=INDEX(ฐาน!$A$4:$G$9,MATCH(I1090,ฐาน!$A$4:$A$9,0),4),INDEX(ฐาน!$A$4:$G$9,MATCH(I1090,ฐาน!$A$4:$A$9,0),7),INDEX(ฐาน!$A$4:$G$9,MATCH(I1090,ฐาน!$A$4:$A$9,0),4)),"")</f>
        <v/>
      </c>
      <c r="P1090" s="312">
        <f>IF(M1090&lt;&gt;ฐาน!$M$45,IF(L1090&lt;&gt;"",($L1090*$N1090/100),0),0)</f>
        <v>0</v>
      </c>
      <c r="Q1090" s="311">
        <f>IF(M1090&lt;&gt;ฐาน!$M$45,IF(L1090&lt;&gt;"",ROUNDUP(($L1090*$N1090/100),-1),0),0)</f>
        <v>0</v>
      </c>
      <c r="R1090" s="311">
        <f t="shared" si="32"/>
        <v>0</v>
      </c>
      <c r="S1090" s="313">
        <f t="shared" si="33"/>
        <v>0</v>
      </c>
      <c r="T1090" s="314">
        <f>IF(M1090&lt;&gt;ฐาน!$M$45,IF(S1090&lt;&gt;"",S1090+R1090,0),0)</f>
        <v>0</v>
      </c>
      <c r="U1090" s="311">
        <f>IF(M1090&lt;&gt;ฐาน!$M$45,IF(S1090=0,J1090+T1090,O1090),J1090)</f>
        <v>0</v>
      </c>
      <c r="V1090" s="98"/>
    </row>
    <row r="1091" spans="1:22" x14ac:dyDescent="0.35">
      <c r="A1091" s="93">
        <v>1083</v>
      </c>
      <c r="B1091" s="84"/>
      <c r="C1091" s="85"/>
      <c r="D1091" s="91"/>
      <c r="E1091" s="89"/>
      <c r="F1091" s="88"/>
      <c r="G1091" s="91"/>
      <c r="H1091" s="91"/>
      <c r="I1091" s="88"/>
      <c r="J1091" s="92"/>
      <c r="K1091" s="212"/>
      <c r="L1091" s="308" t="str">
        <f>IF(K1091&lt;&gt;"",INDEX(ฐาน!$J$4:$M$44,MATCH(INT(K1091),ฐาน!$J$4:$J$44,0),2),"")</f>
        <v/>
      </c>
      <c r="M1091" s="309" t="str">
        <f>IF(L1091&lt;&gt;"",INDEX(ฐาน!$J$4:$M$45,MATCH(L1091,ฐาน!$K$4:$K$45,0),4),"")</f>
        <v/>
      </c>
      <c r="N1091" s="310" t="str">
        <f>IF(I1091&lt;&gt;"",INDEX(ฐาน!$A$4:$F$9,MATCH(I1091,ฐาน!$A$4:$A$9,0),IF(J1091&gt;=INDEX(ฐาน!$A$4:$F$9,MATCH(I1091,ฐาน!$A$4:$A$9,0),3),6,5)),"")</f>
        <v/>
      </c>
      <c r="O1091" s="311" t="str">
        <f>IF(I1091&lt;&gt;"",IF(J1091&gt;=INDEX(ฐาน!$A$4:$G$9,MATCH(I1091,ฐาน!$A$4:$A$9,0),4),INDEX(ฐาน!$A$4:$G$9,MATCH(I1091,ฐาน!$A$4:$A$9,0),7),INDEX(ฐาน!$A$4:$G$9,MATCH(I1091,ฐาน!$A$4:$A$9,0),4)),"")</f>
        <v/>
      </c>
      <c r="P1091" s="312">
        <f>IF(M1091&lt;&gt;ฐาน!$M$45,IF(L1091&lt;&gt;"",($L1091*$N1091/100),0),0)</f>
        <v>0</v>
      </c>
      <c r="Q1091" s="311">
        <f>IF(M1091&lt;&gt;ฐาน!$M$45,IF(L1091&lt;&gt;"",ROUNDUP(($L1091*$N1091/100),-1),0),0)</f>
        <v>0</v>
      </c>
      <c r="R1091" s="311">
        <f t="shared" si="32"/>
        <v>0</v>
      </c>
      <c r="S1091" s="313">
        <f t="shared" si="33"/>
        <v>0</v>
      </c>
      <c r="T1091" s="314">
        <f>IF(M1091&lt;&gt;ฐาน!$M$45,IF(S1091&lt;&gt;"",S1091+R1091,0),0)</f>
        <v>0</v>
      </c>
      <c r="U1091" s="311">
        <f>IF(M1091&lt;&gt;ฐาน!$M$45,IF(S1091=0,J1091+T1091,O1091),J1091)</f>
        <v>0</v>
      </c>
      <c r="V1091" s="98"/>
    </row>
    <row r="1092" spans="1:22" x14ac:dyDescent="0.35">
      <c r="A1092" s="93">
        <v>1084</v>
      </c>
      <c r="B1092" s="84"/>
      <c r="C1092" s="85"/>
      <c r="D1092" s="91"/>
      <c r="E1092" s="89"/>
      <c r="F1092" s="88"/>
      <c r="G1092" s="91"/>
      <c r="H1092" s="91"/>
      <c r="I1092" s="88"/>
      <c r="J1092" s="94"/>
      <c r="K1092" s="212"/>
      <c r="L1092" s="308" t="str">
        <f>IF(K1092&lt;&gt;"",INDEX(ฐาน!$J$4:$M$44,MATCH(INT(K1092),ฐาน!$J$4:$J$44,0),2),"")</f>
        <v/>
      </c>
      <c r="M1092" s="309" t="str">
        <f>IF(L1092&lt;&gt;"",INDEX(ฐาน!$J$4:$M$45,MATCH(L1092,ฐาน!$K$4:$K$45,0),4),"")</f>
        <v/>
      </c>
      <c r="N1092" s="310" t="str">
        <f>IF(I1092&lt;&gt;"",INDEX(ฐาน!$A$4:$F$9,MATCH(I1092,ฐาน!$A$4:$A$9,0),IF(J1092&gt;=INDEX(ฐาน!$A$4:$F$9,MATCH(I1092,ฐาน!$A$4:$A$9,0),3),6,5)),"")</f>
        <v/>
      </c>
      <c r="O1092" s="311" t="str">
        <f>IF(I1092&lt;&gt;"",IF(J1092&gt;=INDEX(ฐาน!$A$4:$G$9,MATCH(I1092,ฐาน!$A$4:$A$9,0),4),INDEX(ฐาน!$A$4:$G$9,MATCH(I1092,ฐาน!$A$4:$A$9,0),7),INDEX(ฐาน!$A$4:$G$9,MATCH(I1092,ฐาน!$A$4:$A$9,0),4)),"")</f>
        <v/>
      </c>
      <c r="P1092" s="312">
        <f>IF(M1092&lt;&gt;ฐาน!$M$45,IF(L1092&lt;&gt;"",($L1092*$N1092/100),0),0)</f>
        <v>0</v>
      </c>
      <c r="Q1092" s="311">
        <f>IF(M1092&lt;&gt;ฐาน!$M$45,IF(L1092&lt;&gt;"",ROUNDUP(($L1092*$N1092/100),-1),0),0)</f>
        <v>0</v>
      </c>
      <c r="R1092" s="311">
        <f t="shared" si="32"/>
        <v>0</v>
      </c>
      <c r="S1092" s="313">
        <f t="shared" si="33"/>
        <v>0</v>
      </c>
      <c r="T1092" s="314">
        <f>IF(M1092&lt;&gt;ฐาน!$M$45,IF(S1092&lt;&gt;"",S1092+R1092,0),0)</f>
        <v>0</v>
      </c>
      <c r="U1092" s="311">
        <f>IF(M1092&lt;&gt;ฐาน!$M$45,IF(S1092=0,J1092+T1092,O1092),J1092)</f>
        <v>0</v>
      </c>
      <c r="V1092" s="98"/>
    </row>
    <row r="1093" spans="1:22" x14ac:dyDescent="0.35">
      <c r="A1093" s="93">
        <v>1085</v>
      </c>
      <c r="B1093" s="97"/>
      <c r="C1093" s="85"/>
      <c r="D1093" s="91"/>
      <c r="E1093" s="89"/>
      <c r="F1093" s="88"/>
      <c r="G1093" s="91"/>
      <c r="H1093" s="91"/>
      <c r="I1093" s="88"/>
      <c r="J1093" s="92"/>
      <c r="K1093" s="212"/>
      <c r="L1093" s="308" t="str">
        <f>IF(K1093&lt;&gt;"",INDEX(ฐาน!$J$4:$M$44,MATCH(INT(K1093),ฐาน!$J$4:$J$44,0),2),"")</f>
        <v/>
      </c>
      <c r="M1093" s="309" t="str">
        <f>IF(L1093&lt;&gt;"",INDEX(ฐาน!$J$4:$M$45,MATCH(L1093,ฐาน!$K$4:$K$45,0),4),"")</f>
        <v/>
      </c>
      <c r="N1093" s="310" t="str">
        <f>IF(I1093&lt;&gt;"",INDEX(ฐาน!$A$4:$F$9,MATCH(I1093,ฐาน!$A$4:$A$9,0),IF(J1093&gt;=INDEX(ฐาน!$A$4:$F$9,MATCH(I1093,ฐาน!$A$4:$A$9,0),3),6,5)),"")</f>
        <v/>
      </c>
      <c r="O1093" s="311" t="str">
        <f>IF(I1093&lt;&gt;"",IF(J1093&gt;=INDEX(ฐาน!$A$4:$G$9,MATCH(I1093,ฐาน!$A$4:$A$9,0),4),INDEX(ฐาน!$A$4:$G$9,MATCH(I1093,ฐาน!$A$4:$A$9,0),7),INDEX(ฐาน!$A$4:$G$9,MATCH(I1093,ฐาน!$A$4:$A$9,0),4)),"")</f>
        <v/>
      </c>
      <c r="P1093" s="312">
        <f>IF(M1093&lt;&gt;ฐาน!$M$45,IF(L1093&lt;&gt;"",($L1093*$N1093/100),0),0)</f>
        <v>0</v>
      </c>
      <c r="Q1093" s="311">
        <f>IF(M1093&lt;&gt;ฐาน!$M$45,IF(L1093&lt;&gt;"",ROUNDUP(($L1093*$N1093/100),-1),0),0)</f>
        <v>0</v>
      </c>
      <c r="R1093" s="311">
        <f t="shared" si="32"/>
        <v>0</v>
      </c>
      <c r="S1093" s="313">
        <f t="shared" si="33"/>
        <v>0</v>
      </c>
      <c r="T1093" s="314">
        <f>IF(M1093&lt;&gt;ฐาน!$M$45,IF(S1093&lt;&gt;"",S1093+R1093,0),0)</f>
        <v>0</v>
      </c>
      <c r="U1093" s="311">
        <f>IF(M1093&lt;&gt;ฐาน!$M$45,IF(S1093=0,J1093+T1093,O1093),J1093)</f>
        <v>0</v>
      </c>
      <c r="V1093" s="98"/>
    </row>
    <row r="1094" spans="1:22" x14ac:dyDescent="0.35">
      <c r="A1094" s="93">
        <v>1086</v>
      </c>
      <c r="B1094" s="84"/>
      <c r="C1094" s="96"/>
      <c r="D1094" s="91"/>
      <c r="E1094" s="89"/>
      <c r="F1094" s="88"/>
      <c r="G1094" s="91"/>
      <c r="H1094" s="91"/>
      <c r="I1094" s="88"/>
      <c r="J1094" s="92"/>
      <c r="K1094" s="212"/>
      <c r="L1094" s="308" t="str">
        <f>IF(K1094&lt;&gt;"",INDEX(ฐาน!$J$4:$M$44,MATCH(INT(K1094),ฐาน!$J$4:$J$44,0),2),"")</f>
        <v/>
      </c>
      <c r="M1094" s="309" t="str">
        <f>IF(L1094&lt;&gt;"",INDEX(ฐาน!$J$4:$M$45,MATCH(L1094,ฐาน!$K$4:$K$45,0),4),"")</f>
        <v/>
      </c>
      <c r="N1094" s="310" t="str">
        <f>IF(I1094&lt;&gt;"",INDEX(ฐาน!$A$4:$F$9,MATCH(I1094,ฐาน!$A$4:$A$9,0),IF(J1094&gt;=INDEX(ฐาน!$A$4:$F$9,MATCH(I1094,ฐาน!$A$4:$A$9,0),3),6,5)),"")</f>
        <v/>
      </c>
      <c r="O1094" s="311" t="str">
        <f>IF(I1094&lt;&gt;"",IF(J1094&gt;=INDEX(ฐาน!$A$4:$G$9,MATCH(I1094,ฐาน!$A$4:$A$9,0),4),INDEX(ฐาน!$A$4:$G$9,MATCH(I1094,ฐาน!$A$4:$A$9,0),7),INDEX(ฐาน!$A$4:$G$9,MATCH(I1094,ฐาน!$A$4:$A$9,0),4)),"")</f>
        <v/>
      </c>
      <c r="P1094" s="312">
        <f>IF(M1094&lt;&gt;ฐาน!$M$45,IF(L1094&lt;&gt;"",($L1094*$N1094/100),0),0)</f>
        <v>0</v>
      </c>
      <c r="Q1094" s="311">
        <f>IF(M1094&lt;&gt;ฐาน!$M$45,IF(L1094&lt;&gt;"",ROUNDUP(($L1094*$N1094/100),-1),0),0)</f>
        <v>0</v>
      </c>
      <c r="R1094" s="311">
        <f t="shared" si="32"/>
        <v>0</v>
      </c>
      <c r="S1094" s="313">
        <f t="shared" si="33"/>
        <v>0</v>
      </c>
      <c r="T1094" s="314">
        <f>IF(M1094&lt;&gt;ฐาน!$M$45,IF(S1094&lt;&gt;"",S1094+R1094,0),0)</f>
        <v>0</v>
      </c>
      <c r="U1094" s="311">
        <f>IF(M1094&lt;&gt;ฐาน!$M$45,IF(S1094=0,J1094+T1094,O1094),J1094)</f>
        <v>0</v>
      </c>
      <c r="V1094" s="98"/>
    </row>
    <row r="1095" spans="1:22" x14ac:dyDescent="0.35">
      <c r="A1095" s="93">
        <v>1087</v>
      </c>
      <c r="B1095" s="84"/>
      <c r="C1095" s="85"/>
      <c r="D1095" s="91"/>
      <c r="E1095" s="89"/>
      <c r="F1095" s="88"/>
      <c r="G1095" s="91"/>
      <c r="H1095" s="91"/>
      <c r="I1095" s="88"/>
      <c r="J1095" s="92"/>
      <c r="K1095" s="212"/>
      <c r="L1095" s="308" t="str">
        <f>IF(K1095&lt;&gt;"",INDEX(ฐาน!$J$4:$M$44,MATCH(INT(K1095),ฐาน!$J$4:$J$44,0),2),"")</f>
        <v/>
      </c>
      <c r="M1095" s="309" t="str">
        <f>IF(L1095&lt;&gt;"",INDEX(ฐาน!$J$4:$M$45,MATCH(L1095,ฐาน!$K$4:$K$45,0),4),"")</f>
        <v/>
      </c>
      <c r="N1095" s="310" t="str">
        <f>IF(I1095&lt;&gt;"",INDEX(ฐาน!$A$4:$F$9,MATCH(I1095,ฐาน!$A$4:$A$9,0),IF(J1095&gt;=INDEX(ฐาน!$A$4:$F$9,MATCH(I1095,ฐาน!$A$4:$A$9,0),3),6,5)),"")</f>
        <v/>
      </c>
      <c r="O1095" s="311" t="str">
        <f>IF(I1095&lt;&gt;"",IF(J1095&gt;=INDEX(ฐาน!$A$4:$G$9,MATCH(I1095,ฐาน!$A$4:$A$9,0),4),INDEX(ฐาน!$A$4:$G$9,MATCH(I1095,ฐาน!$A$4:$A$9,0),7),INDEX(ฐาน!$A$4:$G$9,MATCH(I1095,ฐาน!$A$4:$A$9,0),4)),"")</f>
        <v/>
      </c>
      <c r="P1095" s="312">
        <f>IF(M1095&lt;&gt;ฐาน!$M$45,IF(L1095&lt;&gt;"",($L1095*$N1095/100),0),0)</f>
        <v>0</v>
      </c>
      <c r="Q1095" s="311">
        <f>IF(M1095&lt;&gt;ฐาน!$M$45,IF(L1095&lt;&gt;"",ROUNDUP(($L1095*$N1095/100),-1),0),0)</f>
        <v>0</v>
      </c>
      <c r="R1095" s="311">
        <f t="shared" si="32"/>
        <v>0</v>
      </c>
      <c r="S1095" s="313">
        <f t="shared" si="33"/>
        <v>0</v>
      </c>
      <c r="T1095" s="314">
        <f>IF(M1095&lt;&gt;ฐาน!$M$45,IF(S1095&lt;&gt;"",S1095+R1095,0),0)</f>
        <v>0</v>
      </c>
      <c r="U1095" s="311">
        <f>IF(M1095&lt;&gt;ฐาน!$M$45,IF(S1095=0,J1095+T1095,O1095),J1095)</f>
        <v>0</v>
      </c>
      <c r="V1095" s="98"/>
    </row>
    <row r="1096" spans="1:22" x14ac:dyDescent="0.35">
      <c r="A1096" s="93">
        <v>1088</v>
      </c>
      <c r="B1096" s="84"/>
      <c r="C1096" s="85"/>
      <c r="D1096" s="91"/>
      <c r="E1096" s="89"/>
      <c r="F1096" s="88"/>
      <c r="G1096" s="91"/>
      <c r="H1096" s="91"/>
      <c r="I1096" s="88"/>
      <c r="J1096" s="94"/>
      <c r="K1096" s="212"/>
      <c r="L1096" s="308" t="str">
        <f>IF(K1096&lt;&gt;"",INDEX(ฐาน!$J$4:$M$44,MATCH(INT(K1096),ฐาน!$J$4:$J$44,0),2),"")</f>
        <v/>
      </c>
      <c r="M1096" s="309" t="str">
        <f>IF(L1096&lt;&gt;"",INDEX(ฐาน!$J$4:$M$45,MATCH(L1096,ฐาน!$K$4:$K$45,0),4),"")</f>
        <v/>
      </c>
      <c r="N1096" s="310" t="str">
        <f>IF(I1096&lt;&gt;"",INDEX(ฐาน!$A$4:$F$9,MATCH(I1096,ฐาน!$A$4:$A$9,0),IF(J1096&gt;=INDEX(ฐาน!$A$4:$F$9,MATCH(I1096,ฐาน!$A$4:$A$9,0),3),6,5)),"")</f>
        <v/>
      </c>
      <c r="O1096" s="311" t="str">
        <f>IF(I1096&lt;&gt;"",IF(J1096&gt;=INDEX(ฐาน!$A$4:$G$9,MATCH(I1096,ฐาน!$A$4:$A$9,0),4),INDEX(ฐาน!$A$4:$G$9,MATCH(I1096,ฐาน!$A$4:$A$9,0),7),INDEX(ฐาน!$A$4:$G$9,MATCH(I1096,ฐาน!$A$4:$A$9,0),4)),"")</f>
        <v/>
      </c>
      <c r="P1096" s="312">
        <f>IF(M1096&lt;&gt;ฐาน!$M$45,IF(L1096&lt;&gt;"",($L1096*$N1096/100),0),0)</f>
        <v>0</v>
      </c>
      <c r="Q1096" s="311">
        <f>IF(M1096&lt;&gt;ฐาน!$M$45,IF(L1096&lt;&gt;"",ROUNDUP(($L1096*$N1096/100),-1),0),0)</f>
        <v>0</v>
      </c>
      <c r="R1096" s="311">
        <f t="shared" si="32"/>
        <v>0</v>
      </c>
      <c r="S1096" s="313">
        <f t="shared" si="33"/>
        <v>0</v>
      </c>
      <c r="T1096" s="314">
        <f>IF(M1096&lt;&gt;ฐาน!$M$45,IF(S1096&lt;&gt;"",S1096+R1096,0),0)</f>
        <v>0</v>
      </c>
      <c r="U1096" s="311">
        <f>IF(M1096&lt;&gt;ฐาน!$M$45,IF(S1096=0,J1096+T1096,O1096),J1096)</f>
        <v>0</v>
      </c>
      <c r="V1096" s="98"/>
    </row>
    <row r="1097" spans="1:22" x14ac:dyDescent="0.35">
      <c r="A1097" s="93">
        <v>1089</v>
      </c>
      <c r="B1097" s="97"/>
      <c r="C1097" s="85"/>
      <c r="D1097" s="91"/>
      <c r="E1097" s="89"/>
      <c r="F1097" s="88"/>
      <c r="G1097" s="91"/>
      <c r="H1097" s="91"/>
      <c r="I1097" s="88"/>
      <c r="J1097" s="92"/>
      <c r="K1097" s="212"/>
      <c r="L1097" s="308" t="str">
        <f>IF(K1097&lt;&gt;"",INDEX(ฐาน!$J$4:$M$44,MATCH(INT(K1097),ฐาน!$J$4:$J$44,0),2),"")</f>
        <v/>
      </c>
      <c r="M1097" s="309" t="str">
        <f>IF(L1097&lt;&gt;"",INDEX(ฐาน!$J$4:$M$45,MATCH(L1097,ฐาน!$K$4:$K$45,0),4),"")</f>
        <v/>
      </c>
      <c r="N1097" s="310" t="str">
        <f>IF(I1097&lt;&gt;"",INDEX(ฐาน!$A$4:$F$9,MATCH(I1097,ฐาน!$A$4:$A$9,0),IF(J1097&gt;=INDEX(ฐาน!$A$4:$F$9,MATCH(I1097,ฐาน!$A$4:$A$9,0),3),6,5)),"")</f>
        <v/>
      </c>
      <c r="O1097" s="311" t="str">
        <f>IF(I1097&lt;&gt;"",IF(J1097&gt;=INDEX(ฐาน!$A$4:$G$9,MATCH(I1097,ฐาน!$A$4:$A$9,0),4),INDEX(ฐาน!$A$4:$G$9,MATCH(I1097,ฐาน!$A$4:$A$9,0),7),INDEX(ฐาน!$A$4:$G$9,MATCH(I1097,ฐาน!$A$4:$A$9,0),4)),"")</f>
        <v/>
      </c>
      <c r="P1097" s="312">
        <f>IF(M1097&lt;&gt;ฐาน!$M$45,IF(L1097&lt;&gt;"",($L1097*$N1097/100),0),0)</f>
        <v>0</v>
      </c>
      <c r="Q1097" s="311">
        <f>IF(M1097&lt;&gt;ฐาน!$M$45,IF(L1097&lt;&gt;"",ROUNDUP(($L1097*$N1097/100),-1),0),0)</f>
        <v>0</v>
      </c>
      <c r="R1097" s="311">
        <f t="shared" si="32"/>
        <v>0</v>
      </c>
      <c r="S1097" s="313">
        <f t="shared" si="33"/>
        <v>0</v>
      </c>
      <c r="T1097" s="314">
        <f>IF(M1097&lt;&gt;ฐาน!$M$45,IF(S1097&lt;&gt;"",S1097+R1097,0),0)</f>
        <v>0</v>
      </c>
      <c r="U1097" s="311">
        <f>IF(M1097&lt;&gt;ฐาน!$M$45,IF(S1097=0,J1097+T1097,O1097),J1097)</f>
        <v>0</v>
      </c>
      <c r="V1097" s="98"/>
    </row>
    <row r="1098" spans="1:22" x14ac:dyDescent="0.35">
      <c r="A1098" s="93">
        <v>1090</v>
      </c>
      <c r="B1098" s="84"/>
      <c r="C1098" s="98"/>
      <c r="D1098" s="91"/>
      <c r="E1098" s="89"/>
      <c r="F1098" s="88"/>
      <c r="G1098" s="91"/>
      <c r="H1098" s="91"/>
      <c r="I1098" s="88"/>
      <c r="J1098" s="94"/>
      <c r="K1098" s="212"/>
      <c r="L1098" s="308" t="str">
        <f>IF(K1098&lt;&gt;"",INDEX(ฐาน!$J$4:$M$44,MATCH(INT(K1098),ฐาน!$J$4:$J$44,0),2),"")</f>
        <v/>
      </c>
      <c r="M1098" s="309" t="str">
        <f>IF(L1098&lt;&gt;"",INDEX(ฐาน!$J$4:$M$45,MATCH(L1098,ฐาน!$K$4:$K$45,0),4),"")</f>
        <v/>
      </c>
      <c r="N1098" s="310" t="str">
        <f>IF(I1098&lt;&gt;"",INDEX(ฐาน!$A$4:$F$9,MATCH(I1098,ฐาน!$A$4:$A$9,0),IF(J1098&gt;=INDEX(ฐาน!$A$4:$F$9,MATCH(I1098,ฐาน!$A$4:$A$9,0),3),6,5)),"")</f>
        <v/>
      </c>
      <c r="O1098" s="311" t="str">
        <f>IF(I1098&lt;&gt;"",IF(J1098&gt;=INDEX(ฐาน!$A$4:$G$9,MATCH(I1098,ฐาน!$A$4:$A$9,0),4),INDEX(ฐาน!$A$4:$G$9,MATCH(I1098,ฐาน!$A$4:$A$9,0),7),INDEX(ฐาน!$A$4:$G$9,MATCH(I1098,ฐาน!$A$4:$A$9,0),4)),"")</f>
        <v/>
      </c>
      <c r="P1098" s="312">
        <f>IF(M1098&lt;&gt;ฐาน!$M$45,IF(L1098&lt;&gt;"",($L1098*$N1098/100),0),0)</f>
        <v>0</v>
      </c>
      <c r="Q1098" s="311">
        <f>IF(M1098&lt;&gt;ฐาน!$M$45,IF(L1098&lt;&gt;"",ROUNDUP(($L1098*$N1098/100),-1),0),0)</f>
        <v>0</v>
      </c>
      <c r="R1098" s="311">
        <f t="shared" ref="R1098:R1161" si="34">IF(Q1098&lt;&gt;"",IF($J1098+$P1098&lt;=$O1098,$Q1098,$O1098-$J1098),"")</f>
        <v>0</v>
      </c>
      <c r="S1098" s="313">
        <f t="shared" ref="S1098:S1161" si="35">IF(Q1098&lt;&gt;R1098,P1098-R1098,0)</f>
        <v>0</v>
      </c>
      <c r="T1098" s="314">
        <f>IF(M1098&lt;&gt;ฐาน!$M$45,IF(S1098&lt;&gt;"",S1098+R1098,0),0)</f>
        <v>0</v>
      </c>
      <c r="U1098" s="311">
        <f>IF(M1098&lt;&gt;ฐาน!$M$45,IF(S1098=0,J1098+T1098,O1098),J1098)</f>
        <v>0</v>
      </c>
      <c r="V1098" s="98"/>
    </row>
    <row r="1099" spans="1:22" x14ac:dyDescent="0.35">
      <c r="A1099" s="93">
        <v>1091</v>
      </c>
      <c r="B1099" s="84"/>
      <c r="C1099" s="85"/>
      <c r="D1099" s="91"/>
      <c r="E1099" s="89"/>
      <c r="F1099" s="88"/>
      <c r="G1099" s="91"/>
      <c r="H1099" s="91"/>
      <c r="I1099" s="88"/>
      <c r="J1099" s="92"/>
      <c r="K1099" s="212"/>
      <c r="L1099" s="308" t="str">
        <f>IF(K1099&lt;&gt;"",INDEX(ฐาน!$J$4:$M$44,MATCH(INT(K1099),ฐาน!$J$4:$J$44,0),2),"")</f>
        <v/>
      </c>
      <c r="M1099" s="309" t="str">
        <f>IF(L1099&lt;&gt;"",INDEX(ฐาน!$J$4:$M$45,MATCH(L1099,ฐาน!$K$4:$K$45,0),4),"")</f>
        <v/>
      </c>
      <c r="N1099" s="310" t="str">
        <f>IF(I1099&lt;&gt;"",INDEX(ฐาน!$A$4:$F$9,MATCH(I1099,ฐาน!$A$4:$A$9,0),IF(J1099&gt;=INDEX(ฐาน!$A$4:$F$9,MATCH(I1099,ฐาน!$A$4:$A$9,0),3),6,5)),"")</f>
        <v/>
      </c>
      <c r="O1099" s="311" t="str">
        <f>IF(I1099&lt;&gt;"",IF(J1099&gt;=INDEX(ฐาน!$A$4:$G$9,MATCH(I1099,ฐาน!$A$4:$A$9,0),4),INDEX(ฐาน!$A$4:$G$9,MATCH(I1099,ฐาน!$A$4:$A$9,0),7),INDEX(ฐาน!$A$4:$G$9,MATCH(I1099,ฐาน!$A$4:$A$9,0),4)),"")</f>
        <v/>
      </c>
      <c r="P1099" s="312">
        <f>IF(M1099&lt;&gt;ฐาน!$M$45,IF(L1099&lt;&gt;"",($L1099*$N1099/100),0),0)</f>
        <v>0</v>
      </c>
      <c r="Q1099" s="311">
        <f>IF(M1099&lt;&gt;ฐาน!$M$45,IF(L1099&lt;&gt;"",ROUNDUP(($L1099*$N1099/100),-1),0),0)</f>
        <v>0</v>
      </c>
      <c r="R1099" s="311">
        <f t="shared" si="34"/>
        <v>0</v>
      </c>
      <c r="S1099" s="313">
        <f t="shared" si="35"/>
        <v>0</v>
      </c>
      <c r="T1099" s="314">
        <f>IF(M1099&lt;&gt;ฐาน!$M$45,IF(S1099&lt;&gt;"",S1099+R1099,0),0)</f>
        <v>0</v>
      </c>
      <c r="U1099" s="311">
        <f>IF(M1099&lt;&gt;ฐาน!$M$45,IF(S1099=0,J1099+T1099,O1099),J1099)</f>
        <v>0</v>
      </c>
      <c r="V1099" s="98"/>
    </row>
    <row r="1100" spans="1:22" x14ac:dyDescent="0.35">
      <c r="A1100" s="93">
        <v>1092</v>
      </c>
      <c r="B1100" s="84"/>
      <c r="C1100" s="85"/>
      <c r="D1100" s="91"/>
      <c r="E1100" s="89"/>
      <c r="F1100" s="88"/>
      <c r="G1100" s="91"/>
      <c r="H1100" s="91"/>
      <c r="I1100" s="88"/>
      <c r="J1100" s="94"/>
      <c r="K1100" s="212"/>
      <c r="L1100" s="308" t="str">
        <f>IF(K1100&lt;&gt;"",INDEX(ฐาน!$J$4:$M$44,MATCH(INT(K1100),ฐาน!$J$4:$J$44,0),2),"")</f>
        <v/>
      </c>
      <c r="M1100" s="309" t="str">
        <f>IF(L1100&lt;&gt;"",INDEX(ฐาน!$J$4:$M$45,MATCH(L1100,ฐาน!$K$4:$K$45,0),4),"")</f>
        <v/>
      </c>
      <c r="N1100" s="310" t="str">
        <f>IF(I1100&lt;&gt;"",INDEX(ฐาน!$A$4:$F$9,MATCH(I1100,ฐาน!$A$4:$A$9,0),IF(J1100&gt;=INDEX(ฐาน!$A$4:$F$9,MATCH(I1100,ฐาน!$A$4:$A$9,0),3),6,5)),"")</f>
        <v/>
      </c>
      <c r="O1100" s="311" t="str">
        <f>IF(I1100&lt;&gt;"",IF(J1100&gt;=INDEX(ฐาน!$A$4:$G$9,MATCH(I1100,ฐาน!$A$4:$A$9,0),4),INDEX(ฐาน!$A$4:$G$9,MATCH(I1100,ฐาน!$A$4:$A$9,0),7),INDEX(ฐาน!$A$4:$G$9,MATCH(I1100,ฐาน!$A$4:$A$9,0),4)),"")</f>
        <v/>
      </c>
      <c r="P1100" s="312">
        <f>IF(M1100&lt;&gt;ฐาน!$M$45,IF(L1100&lt;&gt;"",($L1100*$N1100/100),0),0)</f>
        <v>0</v>
      </c>
      <c r="Q1100" s="311">
        <f>IF(M1100&lt;&gt;ฐาน!$M$45,IF(L1100&lt;&gt;"",ROUNDUP(($L1100*$N1100/100),-1),0),0)</f>
        <v>0</v>
      </c>
      <c r="R1100" s="311">
        <f t="shared" si="34"/>
        <v>0</v>
      </c>
      <c r="S1100" s="313">
        <f t="shared" si="35"/>
        <v>0</v>
      </c>
      <c r="T1100" s="314">
        <f>IF(M1100&lt;&gt;ฐาน!$M$45,IF(S1100&lt;&gt;"",S1100+R1100,0),0)</f>
        <v>0</v>
      </c>
      <c r="U1100" s="311">
        <f>IF(M1100&lt;&gt;ฐาน!$M$45,IF(S1100=0,J1100+T1100,O1100),J1100)</f>
        <v>0</v>
      </c>
      <c r="V1100" s="98"/>
    </row>
    <row r="1101" spans="1:22" x14ac:dyDescent="0.35">
      <c r="A1101" s="93">
        <v>1093</v>
      </c>
      <c r="B1101" s="84"/>
      <c r="C1101" s="85"/>
      <c r="D1101" s="91"/>
      <c r="E1101" s="89"/>
      <c r="F1101" s="88"/>
      <c r="G1101" s="91"/>
      <c r="H1101" s="91"/>
      <c r="I1101" s="88"/>
      <c r="J1101" s="92"/>
      <c r="K1101" s="212"/>
      <c r="L1101" s="308" t="str">
        <f>IF(K1101&lt;&gt;"",INDEX(ฐาน!$J$4:$M$44,MATCH(INT(K1101),ฐาน!$J$4:$J$44,0),2),"")</f>
        <v/>
      </c>
      <c r="M1101" s="309" t="str">
        <f>IF(L1101&lt;&gt;"",INDEX(ฐาน!$J$4:$M$45,MATCH(L1101,ฐาน!$K$4:$K$45,0),4),"")</f>
        <v/>
      </c>
      <c r="N1101" s="310" t="str">
        <f>IF(I1101&lt;&gt;"",INDEX(ฐาน!$A$4:$F$9,MATCH(I1101,ฐาน!$A$4:$A$9,0),IF(J1101&gt;=INDEX(ฐาน!$A$4:$F$9,MATCH(I1101,ฐาน!$A$4:$A$9,0),3),6,5)),"")</f>
        <v/>
      </c>
      <c r="O1101" s="311" t="str">
        <f>IF(I1101&lt;&gt;"",IF(J1101&gt;=INDEX(ฐาน!$A$4:$G$9,MATCH(I1101,ฐาน!$A$4:$A$9,0),4),INDEX(ฐาน!$A$4:$G$9,MATCH(I1101,ฐาน!$A$4:$A$9,0),7),INDEX(ฐาน!$A$4:$G$9,MATCH(I1101,ฐาน!$A$4:$A$9,0),4)),"")</f>
        <v/>
      </c>
      <c r="P1101" s="312">
        <f>IF(M1101&lt;&gt;ฐาน!$M$45,IF(L1101&lt;&gt;"",($L1101*$N1101/100),0),0)</f>
        <v>0</v>
      </c>
      <c r="Q1101" s="311">
        <f>IF(M1101&lt;&gt;ฐาน!$M$45,IF(L1101&lt;&gt;"",ROUNDUP(($L1101*$N1101/100),-1),0),0)</f>
        <v>0</v>
      </c>
      <c r="R1101" s="311">
        <f t="shared" si="34"/>
        <v>0</v>
      </c>
      <c r="S1101" s="313">
        <f t="shared" si="35"/>
        <v>0</v>
      </c>
      <c r="T1101" s="314">
        <f>IF(M1101&lt;&gt;ฐาน!$M$45,IF(S1101&lt;&gt;"",S1101+R1101,0),0)</f>
        <v>0</v>
      </c>
      <c r="U1101" s="311">
        <f>IF(M1101&lt;&gt;ฐาน!$M$45,IF(S1101=0,J1101+T1101,O1101),J1101)</f>
        <v>0</v>
      </c>
      <c r="V1101" s="98"/>
    </row>
    <row r="1102" spans="1:22" x14ac:dyDescent="0.35">
      <c r="A1102" s="93">
        <v>1094</v>
      </c>
      <c r="B1102" s="84"/>
      <c r="C1102" s="85"/>
      <c r="D1102" s="91"/>
      <c r="E1102" s="89"/>
      <c r="F1102" s="88"/>
      <c r="G1102" s="91"/>
      <c r="H1102" s="91"/>
      <c r="I1102" s="88"/>
      <c r="J1102" s="92"/>
      <c r="K1102" s="212"/>
      <c r="L1102" s="308" t="str">
        <f>IF(K1102&lt;&gt;"",INDEX(ฐาน!$J$4:$M$44,MATCH(INT(K1102),ฐาน!$J$4:$J$44,0),2),"")</f>
        <v/>
      </c>
      <c r="M1102" s="309" t="str">
        <f>IF(L1102&lt;&gt;"",INDEX(ฐาน!$J$4:$M$45,MATCH(L1102,ฐาน!$K$4:$K$45,0),4),"")</f>
        <v/>
      </c>
      <c r="N1102" s="310" t="str">
        <f>IF(I1102&lt;&gt;"",INDEX(ฐาน!$A$4:$F$9,MATCH(I1102,ฐาน!$A$4:$A$9,0),IF(J1102&gt;=INDEX(ฐาน!$A$4:$F$9,MATCH(I1102,ฐาน!$A$4:$A$9,0),3),6,5)),"")</f>
        <v/>
      </c>
      <c r="O1102" s="311" t="str">
        <f>IF(I1102&lt;&gt;"",IF(J1102&gt;=INDEX(ฐาน!$A$4:$G$9,MATCH(I1102,ฐาน!$A$4:$A$9,0),4),INDEX(ฐาน!$A$4:$G$9,MATCH(I1102,ฐาน!$A$4:$A$9,0),7),INDEX(ฐาน!$A$4:$G$9,MATCH(I1102,ฐาน!$A$4:$A$9,0),4)),"")</f>
        <v/>
      </c>
      <c r="P1102" s="312">
        <f>IF(M1102&lt;&gt;ฐาน!$M$45,IF(L1102&lt;&gt;"",($L1102*$N1102/100),0),0)</f>
        <v>0</v>
      </c>
      <c r="Q1102" s="311">
        <f>IF(M1102&lt;&gt;ฐาน!$M$45,IF(L1102&lt;&gt;"",ROUNDUP(($L1102*$N1102/100),-1),0),0)</f>
        <v>0</v>
      </c>
      <c r="R1102" s="311">
        <f t="shared" si="34"/>
        <v>0</v>
      </c>
      <c r="S1102" s="313">
        <f t="shared" si="35"/>
        <v>0</v>
      </c>
      <c r="T1102" s="314">
        <f>IF(M1102&lt;&gt;ฐาน!$M$45,IF(S1102&lt;&gt;"",S1102+R1102,0),0)</f>
        <v>0</v>
      </c>
      <c r="U1102" s="311">
        <f>IF(M1102&lt;&gt;ฐาน!$M$45,IF(S1102=0,J1102+T1102,O1102),J1102)</f>
        <v>0</v>
      </c>
      <c r="V1102" s="98"/>
    </row>
    <row r="1103" spans="1:22" x14ac:dyDescent="0.35">
      <c r="A1103" s="93">
        <v>1095</v>
      </c>
      <c r="B1103" s="84"/>
      <c r="C1103" s="85"/>
      <c r="D1103" s="91"/>
      <c r="E1103" s="89"/>
      <c r="F1103" s="88"/>
      <c r="G1103" s="91"/>
      <c r="H1103" s="91"/>
      <c r="I1103" s="88"/>
      <c r="J1103" s="94"/>
      <c r="K1103" s="212"/>
      <c r="L1103" s="308" t="str">
        <f>IF(K1103&lt;&gt;"",INDEX(ฐาน!$J$4:$M$44,MATCH(INT(K1103),ฐาน!$J$4:$J$44,0),2),"")</f>
        <v/>
      </c>
      <c r="M1103" s="309" t="str">
        <f>IF(L1103&lt;&gt;"",INDEX(ฐาน!$J$4:$M$45,MATCH(L1103,ฐาน!$K$4:$K$45,0),4),"")</f>
        <v/>
      </c>
      <c r="N1103" s="310" t="str">
        <f>IF(I1103&lt;&gt;"",INDEX(ฐาน!$A$4:$F$9,MATCH(I1103,ฐาน!$A$4:$A$9,0),IF(J1103&gt;=INDEX(ฐาน!$A$4:$F$9,MATCH(I1103,ฐาน!$A$4:$A$9,0),3),6,5)),"")</f>
        <v/>
      </c>
      <c r="O1103" s="311" t="str">
        <f>IF(I1103&lt;&gt;"",IF(J1103&gt;=INDEX(ฐาน!$A$4:$G$9,MATCH(I1103,ฐาน!$A$4:$A$9,0),4),INDEX(ฐาน!$A$4:$G$9,MATCH(I1103,ฐาน!$A$4:$A$9,0),7),INDEX(ฐาน!$A$4:$G$9,MATCH(I1103,ฐาน!$A$4:$A$9,0),4)),"")</f>
        <v/>
      </c>
      <c r="P1103" s="312">
        <f>IF(M1103&lt;&gt;ฐาน!$M$45,IF(L1103&lt;&gt;"",($L1103*$N1103/100),0),0)</f>
        <v>0</v>
      </c>
      <c r="Q1103" s="311">
        <f>IF(M1103&lt;&gt;ฐาน!$M$45,IF(L1103&lt;&gt;"",ROUNDUP(($L1103*$N1103/100),-1),0),0)</f>
        <v>0</v>
      </c>
      <c r="R1103" s="311">
        <f t="shared" si="34"/>
        <v>0</v>
      </c>
      <c r="S1103" s="313">
        <f t="shared" si="35"/>
        <v>0</v>
      </c>
      <c r="T1103" s="314">
        <f>IF(M1103&lt;&gt;ฐาน!$M$45,IF(S1103&lt;&gt;"",S1103+R1103,0),0)</f>
        <v>0</v>
      </c>
      <c r="U1103" s="311">
        <f>IF(M1103&lt;&gt;ฐาน!$M$45,IF(S1103=0,J1103+T1103,O1103),J1103)</f>
        <v>0</v>
      </c>
      <c r="V1103" s="98"/>
    </row>
    <row r="1104" spans="1:22" x14ac:dyDescent="0.35">
      <c r="A1104" s="93">
        <v>1096</v>
      </c>
      <c r="B1104" s="84"/>
      <c r="C1104" s="85"/>
      <c r="D1104" s="91"/>
      <c r="E1104" s="89"/>
      <c r="F1104" s="88"/>
      <c r="G1104" s="91"/>
      <c r="H1104" s="91"/>
      <c r="I1104" s="88"/>
      <c r="J1104" s="94"/>
      <c r="K1104" s="212"/>
      <c r="L1104" s="308" t="str">
        <f>IF(K1104&lt;&gt;"",INDEX(ฐาน!$J$4:$M$44,MATCH(INT(K1104),ฐาน!$J$4:$J$44,0),2),"")</f>
        <v/>
      </c>
      <c r="M1104" s="309" t="str">
        <f>IF(L1104&lt;&gt;"",INDEX(ฐาน!$J$4:$M$45,MATCH(L1104,ฐาน!$K$4:$K$45,0),4),"")</f>
        <v/>
      </c>
      <c r="N1104" s="310" t="str">
        <f>IF(I1104&lt;&gt;"",INDEX(ฐาน!$A$4:$F$9,MATCH(I1104,ฐาน!$A$4:$A$9,0),IF(J1104&gt;=INDEX(ฐาน!$A$4:$F$9,MATCH(I1104,ฐาน!$A$4:$A$9,0),3),6,5)),"")</f>
        <v/>
      </c>
      <c r="O1104" s="311" t="str">
        <f>IF(I1104&lt;&gt;"",IF(J1104&gt;=INDEX(ฐาน!$A$4:$G$9,MATCH(I1104,ฐาน!$A$4:$A$9,0),4),INDEX(ฐาน!$A$4:$G$9,MATCH(I1104,ฐาน!$A$4:$A$9,0),7),INDEX(ฐาน!$A$4:$G$9,MATCH(I1104,ฐาน!$A$4:$A$9,0),4)),"")</f>
        <v/>
      </c>
      <c r="P1104" s="312">
        <f>IF(M1104&lt;&gt;ฐาน!$M$45,IF(L1104&lt;&gt;"",($L1104*$N1104/100),0),0)</f>
        <v>0</v>
      </c>
      <c r="Q1104" s="311">
        <f>IF(M1104&lt;&gt;ฐาน!$M$45,IF(L1104&lt;&gt;"",ROUNDUP(($L1104*$N1104/100),-1),0),0)</f>
        <v>0</v>
      </c>
      <c r="R1104" s="311">
        <f t="shared" si="34"/>
        <v>0</v>
      </c>
      <c r="S1104" s="313">
        <f t="shared" si="35"/>
        <v>0</v>
      </c>
      <c r="T1104" s="314">
        <f>IF(M1104&lt;&gt;ฐาน!$M$45,IF(S1104&lt;&gt;"",S1104+R1104,0),0)</f>
        <v>0</v>
      </c>
      <c r="U1104" s="311">
        <f>IF(M1104&lt;&gt;ฐาน!$M$45,IF(S1104=0,J1104+T1104,O1104),J1104)</f>
        <v>0</v>
      </c>
      <c r="V1104" s="98"/>
    </row>
    <row r="1105" spans="1:22" x14ac:dyDescent="0.35">
      <c r="A1105" s="93">
        <v>1097</v>
      </c>
      <c r="B1105" s="97"/>
      <c r="C1105" s="85"/>
      <c r="D1105" s="91"/>
      <c r="E1105" s="89"/>
      <c r="F1105" s="88"/>
      <c r="G1105" s="91"/>
      <c r="H1105" s="91"/>
      <c r="I1105" s="88"/>
      <c r="J1105" s="92"/>
      <c r="K1105" s="212"/>
      <c r="L1105" s="308" t="str">
        <f>IF(K1105&lt;&gt;"",INDEX(ฐาน!$J$4:$M$44,MATCH(INT(K1105),ฐาน!$J$4:$J$44,0),2),"")</f>
        <v/>
      </c>
      <c r="M1105" s="309" t="str">
        <f>IF(L1105&lt;&gt;"",INDEX(ฐาน!$J$4:$M$45,MATCH(L1105,ฐาน!$K$4:$K$45,0),4),"")</f>
        <v/>
      </c>
      <c r="N1105" s="310" t="str">
        <f>IF(I1105&lt;&gt;"",INDEX(ฐาน!$A$4:$F$9,MATCH(I1105,ฐาน!$A$4:$A$9,0),IF(J1105&gt;=INDEX(ฐาน!$A$4:$F$9,MATCH(I1105,ฐาน!$A$4:$A$9,0),3),6,5)),"")</f>
        <v/>
      </c>
      <c r="O1105" s="311" t="str">
        <f>IF(I1105&lt;&gt;"",IF(J1105&gt;=INDEX(ฐาน!$A$4:$G$9,MATCH(I1105,ฐาน!$A$4:$A$9,0),4),INDEX(ฐาน!$A$4:$G$9,MATCH(I1105,ฐาน!$A$4:$A$9,0),7),INDEX(ฐาน!$A$4:$G$9,MATCH(I1105,ฐาน!$A$4:$A$9,0),4)),"")</f>
        <v/>
      </c>
      <c r="P1105" s="312">
        <f>IF(M1105&lt;&gt;ฐาน!$M$45,IF(L1105&lt;&gt;"",($L1105*$N1105/100),0),0)</f>
        <v>0</v>
      </c>
      <c r="Q1105" s="311">
        <f>IF(M1105&lt;&gt;ฐาน!$M$45,IF(L1105&lt;&gt;"",ROUNDUP(($L1105*$N1105/100),-1),0),0)</f>
        <v>0</v>
      </c>
      <c r="R1105" s="311">
        <f t="shared" si="34"/>
        <v>0</v>
      </c>
      <c r="S1105" s="313">
        <f t="shared" si="35"/>
        <v>0</v>
      </c>
      <c r="T1105" s="314">
        <f>IF(M1105&lt;&gt;ฐาน!$M$45,IF(S1105&lt;&gt;"",S1105+R1105,0),0)</f>
        <v>0</v>
      </c>
      <c r="U1105" s="311">
        <f>IF(M1105&lt;&gt;ฐาน!$M$45,IF(S1105=0,J1105+T1105,O1105),J1105)</f>
        <v>0</v>
      </c>
      <c r="V1105" s="98"/>
    </row>
    <row r="1106" spans="1:22" x14ac:dyDescent="0.35">
      <c r="A1106" s="93">
        <v>1098</v>
      </c>
      <c r="B1106" s="84"/>
      <c r="C1106" s="96"/>
      <c r="D1106" s="91"/>
      <c r="E1106" s="89"/>
      <c r="F1106" s="88"/>
      <c r="G1106" s="91"/>
      <c r="H1106" s="91"/>
      <c r="I1106" s="88"/>
      <c r="J1106" s="92"/>
      <c r="K1106" s="212"/>
      <c r="L1106" s="308" t="str">
        <f>IF(K1106&lt;&gt;"",INDEX(ฐาน!$J$4:$M$44,MATCH(INT(K1106),ฐาน!$J$4:$J$44,0),2),"")</f>
        <v/>
      </c>
      <c r="M1106" s="309" t="str">
        <f>IF(L1106&lt;&gt;"",INDEX(ฐาน!$J$4:$M$45,MATCH(L1106,ฐาน!$K$4:$K$45,0),4),"")</f>
        <v/>
      </c>
      <c r="N1106" s="310" t="str">
        <f>IF(I1106&lt;&gt;"",INDEX(ฐาน!$A$4:$F$9,MATCH(I1106,ฐาน!$A$4:$A$9,0),IF(J1106&gt;=INDEX(ฐาน!$A$4:$F$9,MATCH(I1106,ฐาน!$A$4:$A$9,0),3),6,5)),"")</f>
        <v/>
      </c>
      <c r="O1106" s="311" t="str">
        <f>IF(I1106&lt;&gt;"",IF(J1106&gt;=INDEX(ฐาน!$A$4:$G$9,MATCH(I1106,ฐาน!$A$4:$A$9,0),4),INDEX(ฐาน!$A$4:$G$9,MATCH(I1106,ฐาน!$A$4:$A$9,0),7),INDEX(ฐาน!$A$4:$G$9,MATCH(I1106,ฐาน!$A$4:$A$9,0),4)),"")</f>
        <v/>
      </c>
      <c r="P1106" s="312">
        <f>IF(M1106&lt;&gt;ฐาน!$M$45,IF(L1106&lt;&gt;"",($L1106*$N1106/100),0),0)</f>
        <v>0</v>
      </c>
      <c r="Q1106" s="311">
        <f>IF(M1106&lt;&gt;ฐาน!$M$45,IF(L1106&lt;&gt;"",ROUNDUP(($L1106*$N1106/100),-1),0),0)</f>
        <v>0</v>
      </c>
      <c r="R1106" s="311">
        <f t="shared" si="34"/>
        <v>0</v>
      </c>
      <c r="S1106" s="313">
        <f t="shared" si="35"/>
        <v>0</v>
      </c>
      <c r="T1106" s="314">
        <f>IF(M1106&lt;&gt;ฐาน!$M$45,IF(S1106&lt;&gt;"",S1106+R1106,0),0)</f>
        <v>0</v>
      </c>
      <c r="U1106" s="311">
        <f>IF(M1106&lt;&gt;ฐาน!$M$45,IF(S1106=0,J1106+T1106,O1106),J1106)</f>
        <v>0</v>
      </c>
      <c r="V1106" s="98"/>
    </row>
    <row r="1107" spans="1:22" x14ac:dyDescent="0.35">
      <c r="A1107" s="93">
        <v>1099</v>
      </c>
      <c r="B1107" s="84"/>
      <c r="C1107" s="85"/>
      <c r="D1107" s="91"/>
      <c r="E1107" s="89"/>
      <c r="F1107" s="88"/>
      <c r="G1107" s="91"/>
      <c r="H1107" s="91"/>
      <c r="I1107" s="88"/>
      <c r="J1107" s="94"/>
      <c r="K1107" s="212"/>
      <c r="L1107" s="308" t="str">
        <f>IF(K1107&lt;&gt;"",INDEX(ฐาน!$J$4:$M$44,MATCH(INT(K1107),ฐาน!$J$4:$J$44,0),2),"")</f>
        <v/>
      </c>
      <c r="M1107" s="309" t="str">
        <f>IF(L1107&lt;&gt;"",INDEX(ฐาน!$J$4:$M$45,MATCH(L1107,ฐาน!$K$4:$K$45,0),4),"")</f>
        <v/>
      </c>
      <c r="N1107" s="310" t="str">
        <f>IF(I1107&lt;&gt;"",INDEX(ฐาน!$A$4:$F$9,MATCH(I1107,ฐาน!$A$4:$A$9,0),IF(J1107&gt;=INDEX(ฐาน!$A$4:$F$9,MATCH(I1107,ฐาน!$A$4:$A$9,0),3),6,5)),"")</f>
        <v/>
      </c>
      <c r="O1107" s="311" t="str">
        <f>IF(I1107&lt;&gt;"",IF(J1107&gt;=INDEX(ฐาน!$A$4:$G$9,MATCH(I1107,ฐาน!$A$4:$A$9,0),4),INDEX(ฐาน!$A$4:$G$9,MATCH(I1107,ฐาน!$A$4:$A$9,0),7),INDEX(ฐาน!$A$4:$G$9,MATCH(I1107,ฐาน!$A$4:$A$9,0),4)),"")</f>
        <v/>
      </c>
      <c r="P1107" s="312">
        <f>IF(M1107&lt;&gt;ฐาน!$M$45,IF(L1107&lt;&gt;"",($L1107*$N1107/100),0),0)</f>
        <v>0</v>
      </c>
      <c r="Q1107" s="311">
        <f>IF(M1107&lt;&gt;ฐาน!$M$45,IF(L1107&lt;&gt;"",ROUNDUP(($L1107*$N1107/100),-1),0),0)</f>
        <v>0</v>
      </c>
      <c r="R1107" s="311">
        <f t="shared" si="34"/>
        <v>0</v>
      </c>
      <c r="S1107" s="313">
        <f t="shared" si="35"/>
        <v>0</v>
      </c>
      <c r="T1107" s="314">
        <f>IF(M1107&lt;&gt;ฐาน!$M$45,IF(S1107&lt;&gt;"",S1107+R1107,0),0)</f>
        <v>0</v>
      </c>
      <c r="U1107" s="311">
        <f>IF(M1107&lt;&gt;ฐาน!$M$45,IF(S1107=0,J1107+T1107,O1107),J1107)</f>
        <v>0</v>
      </c>
      <c r="V1107" s="98"/>
    </row>
    <row r="1108" spans="1:22" x14ac:dyDescent="0.35">
      <c r="A1108" s="93">
        <v>1100</v>
      </c>
      <c r="B1108" s="97"/>
      <c r="C1108" s="98"/>
      <c r="D1108" s="91"/>
      <c r="E1108" s="89"/>
      <c r="F1108" s="88"/>
      <c r="G1108" s="91"/>
      <c r="H1108" s="91"/>
      <c r="I1108" s="88"/>
      <c r="J1108" s="92"/>
      <c r="K1108" s="212"/>
      <c r="L1108" s="308" t="str">
        <f>IF(K1108&lt;&gt;"",INDEX(ฐาน!$J$4:$M$44,MATCH(INT(K1108),ฐาน!$J$4:$J$44,0),2),"")</f>
        <v/>
      </c>
      <c r="M1108" s="309" t="str">
        <f>IF(L1108&lt;&gt;"",INDEX(ฐาน!$J$4:$M$45,MATCH(L1108,ฐาน!$K$4:$K$45,0),4),"")</f>
        <v/>
      </c>
      <c r="N1108" s="310" t="str">
        <f>IF(I1108&lt;&gt;"",INDEX(ฐาน!$A$4:$F$9,MATCH(I1108,ฐาน!$A$4:$A$9,0),IF(J1108&gt;=INDEX(ฐาน!$A$4:$F$9,MATCH(I1108,ฐาน!$A$4:$A$9,0),3),6,5)),"")</f>
        <v/>
      </c>
      <c r="O1108" s="311" t="str">
        <f>IF(I1108&lt;&gt;"",IF(J1108&gt;=INDEX(ฐาน!$A$4:$G$9,MATCH(I1108,ฐาน!$A$4:$A$9,0),4),INDEX(ฐาน!$A$4:$G$9,MATCH(I1108,ฐาน!$A$4:$A$9,0),7),INDEX(ฐาน!$A$4:$G$9,MATCH(I1108,ฐาน!$A$4:$A$9,0),4)),"")</f>
        <v/>
      </c>
      <c r="P1108" s="312">
        <f>IF(M1108&lt;&gt;ฐาน!$M$45,IF(L1108&lt;&gt;"",($L1108*$N1108/100),0),0)</f>
        <v>0</v>
      </c>
      <c r="Q1108" s="311">
        <f>IF(M1108&lt;&gt;ฐาน!$M$45,IF(L1108&lt;&gt;"",ROUNDUP(($L1108*$N1108/100),-1),0),0)</f>
        <v>0</v>
      </c>
      <c r="R1108" s="311">
        <f t="shared" si="34"/>
        <v>0</v>
      </c>
      <c r="S1108" s="313">
        <f t="shared" si="35"/>
        <v>0</v>
      </c>
      <c r="T1108" s="314">
        <f>IF(M1108&lt;&gt;ฐาน!$M$45,IF(S1108&lt;&gt;"",S1108+R1108,0),0)</f>
        <v>0</v>
      </c>
      <c r="U1108" s="311">
        <f>IF(M1108&lt;&gt;ฐาน!$M$45,IF(S1108=0,J1108+T1108,O1108),J1108)</f>
        <v>0</v>
      </c>
      <c r="V1108" s="98"/>
    </row>
    <row r="1109" spans="1:22" x14ac:dyDescent="0.35">
      <c r="A1109" s="93">
        <v>1101</v>
      </c>
      <c r="B1109" s="84"/>
      <c r="C1109" s="85"/>
      <c r="D1109" s="91"/>
      <c r="E1109" s="89"/>
      <c r="F1109" s="88"/>
      <c r="G1109" s="91"/>
      <c r="H1109" s="91"/>
      <c r="I1109" s="88"/>
      <c r="J1109" s="94"/>
      <c r="K1109" s="212"/>
      <c r="L1109" s="308" t="str">
        <f>IF(K1109&lt;&gt;"",INDEX(ฐาน!$J$4:$M$44,MATCH(INT(K1109),ฐาน!$J$4:$J$44,0),2),"")</f>
        <v/>
      </c>
      <c r="M1109" s="309" t="str">
        <f>IF(L1109&lt;&gt;"",INDEX(ฐาน!$J$4:$M$45,MATCH(L1109,ฐาน!$K$4:$K$45,0),4),"")</f>
        <v/>
      </c>
      <c r="N1109" s="310" t="str">
        <f>IF(I1109&lt;&gt;"",INDEX(ฐาน!$A$4:$F$9,MATCH(I1109,ฐาน!$A$4:$A$9,0),IF(J1109&gt;=INDEX(ฐาน!$A$4:$F$9,MATCH(I1109,ฐาน!$A$4:$A$9,0),3),6,5)),"")</f>
        <v/>
      </c>
      <c r="O1109" s="311" t="str">
        <f>IF(I1109&lt;&gt;"",IF(J1109&gt;=INDEX(ฐาน!$A$4:$G$9,MATCH(I1109,ฐาน!$A$4:$A$9,0),4),INDEX(ฐาน!$A$4:$G$9,MATCH(I1109,ฐาน!$A$4:$A$9,0),7),INDEX(ฐาน!$A$4:$G$9,MATCH(I1109,ฐาน!$A$4:$A$9,0),4)),"")</f>
        <v/>
      </c>
      <c r="P1109" s="312">
        <f>IF(M1109&lt;&gt;ฐาน!$M$45,IF(L1109&lt;&gt;"",($L1109*$N1109/100),0),0)</f>
        <v>0</v>
      </c>
      <c r="Q1109" s="311">
        <f>IF(M1109&lt;&gt;ฐาน!$M$45,IF(L1109&lt;&gt;"",ROUNDUP(($L1109*$N1109/100),-1),0),0)</f>
        <v>0</v>
      </c>
      <c r="R1109" s="311">
        <f t="shared" si="34"/>
        <v>0</v>
      </c>
      <c r="S1109" s="313">
        <f t="shared" si="35"/>
        <v>0</v>
      </c>
      <c r="T1109" s="314">
        <f>IF(M1109&lt;&gt;ฐาน!$M$45,IF(S1109&lt;&gt;"",S1109+R1109,0),0)</f>
        <v>0</v>
      </c>
      <c r="U1109" s="311">
        <f>IF(M1109&lt;&gt;ฐาน!$M$45,IF(S1109=0,J1109+T1109,O1109),J1109)</f>
        <v>0</v>
      </c>
      <c r="V1109" s="98"/>
    </row>
    <row r="1110" spans="1:22" x14ac:dyDescent="0.35">
      <c r="A1110" s="93">
        <v>1102</v>
      </c>
      <c r="B1110" s="84"/>
      <c r="C1110" s="85"/>
      <c r="D1110" s="91"/>
      <c r="E1110" s="89"/>
      <c r="F1110" s="88"/>
      <c r="G1110" s="91"/>
      <c r="H1110" s="91"/>
      <c r="I1110" s="88"/>
      <c r="J1110" s="94"/>
      <c r="K1110" s="212"/>
      <c r="L1110" s="308" t="str">
        <f>IF(K1110&lt;&gt;"",INDEX(ฐาน!$J$4:$M$44,MATCH(INT(K1110),ฐาน!$J$4:$J$44,0),2),"")</f>
        <v/>
      </c>
      <c r="M1110" s="309" t="str">
        <f>IF(L1110&lt;&gt;"",INDEX(ฐาน!$J$4:$M$45,MATCH(L1110,ฐาน!$K$4:$K$45,0),4),"")</f>
        <v/>
      </c>
      <c r="N1110" s="310" t="str">
        <f>IF(I1110&lt;&gt;"",INDEX(ฐาน!$A$4:$F$9,MATCH(I1110,ฐาน!$A$4:$A$9,0),IF(J1110&gt;=INDEX(ฐาน!$A$4:$F$9,MATCH(I1110,ฐาน!$A$4:$A$9,0),3),6,5)),"")</f>
        <v/>
      </c>
      <c r="O1110" s="311" t="str">
        <f>IF(I1110&lt;&gt;"",IF(J1110&gt;=INDEX(ฐาน!$A$4:$G$9,MATCH(I1110,ฐาน!$A$4:$A$9,0),4),INDEX(ฐาน!$A$4:$G$9,MATCH(I1110,ฐาน!$A$4:$A$9,0),7),INDEX(ฐาน!$A$4:$G$9,MATCH(I1110,ฐาน!$A$4:$A$9,0),4)),"")</f>
        <v/>
      </c>
      <c r="P1110" s="312">
        <f>IF(M1110&lt;&gt;ฐาน!$M$45,IF(L1110&lt;&gt;"",($L1110*$N1110/100),0),0)</f>
        <v>0</v>
      </c>
      <c r="Q1110" s="311">
        <f>IF(M1110&lt;&gt;ฐาน!$M$45,IF(L1110&lt;&gt;"",ROUNDUP(($L1110*$N1110/100),-1),0),0)</f>
        <v>0</v>
      </c>
      <c r="R1110" s="311">
        <f t="shared" si="34"/>
        <v>0</v>
      </c>
      <c r="S1110" s="313">
        <f t="shared" si="35"/>
        <v>0</v>
      </c>
      <c r="T1110" s="314">
        <f>IF(M1110&lt;&gt;ฐาน!$M$45,IF(S1110&lt;&gt;"",S1110+R1110,0),0)</f>
        <v>0</v>
      </c>
      <c r="U1110" s="311">
        <f>IF(M1110&lt;&gt;ฐาน!$M$45,IF(S1110=0,J1110+T1110,O1110),J1110)</f>
        <v>0</v>
      </c>
      <c r="V1110" s="98"/>
    </row>
    <row r="1111" spans="1:22" x14ac:dyDescent="0.35">
      <c r="A1111" s="93">
        <v>1103</v>
      </c>
      <c r="B1111" s="84"/>
      <c r="C1111" s="85"/>
      <c r="D1111" s="91"/>
      <c r="E1111" s="89"/>
      <c r="F1111" s="88"/>
      <c r="G1111" s="91"/>
      <c r="H1111" s="91"/>
      <c r="I1111" s="88"/>
      <c r="J1111" s="92"/>
      <c r="K1111" s="212"/>
      <c r="L1111" s="308" t="str">
        <f>IF(K1111&lt;&gt;"",INDEX(ฐาน!$J$4:$M$44,MATCH(INT(K1111),ฐาน!$J$4:$J$44,0),2),"")</f>
        <v/>
      </c>
      <c r="M1111" s="309" t="str">
        <f>IF(L1111&lt;&gt;"",INDEX(ฐาน!$J$4:$M$45,MATCH(L1111,ฐาน!$K$4:$K$45,0),4),"")</f>
        <v/>
      </c>
      <c r="N1111" s="310" t="str">
        <f>IF(I1111&lt;&gt;"",INDEX(ฐาน!$A$4:$F$9,MATCH(I1111,ฐาน!$A$4:$A$9,0),IF(J1111&gt;=INDEX(ฐาน!$A$4:$F$9,MATCH(I1111,ฐาน!$A$4:$A$9,0),3),6,5)),"")</f>
        <v/>
      </c>
      <c r="O1111" s="311" t="str">
        <f>IF(I1111&lt;&gt;"",IF(J1111&gt;=INDEX(ฐาน!$A$4:$G$9,MATCH(I1111,ฐาน!$A$4:$A$9,0),4),INDEX(ฐาน!$A$4:$G$9,MATCH(I1111,ฐาน!$A$4:$A$9,0),7),INDEX(ฐาน!$A$4:$G$9,MATCH(I1111,ฐาน!$A$4:$A$9,0),4)),"")</f>
        <v/>
      </c>
      <c r="P1111" s="312">
        <f>IF(M1111&lt;&gt;ฐาน!$M$45,IF(L1111&lt;&gt;"",($L1111*$N1111/100),0),0)</f>
        <v>0</v>
      </c>
      <c r="Q1111" s="311">
        <f>IF(M1111&lt;&gt;ฐาน!$M$45,IF(L1111&lt;&gt;"",ROUNDUP(($L1111*$N1111/100),-1),0),0)</f>
        <v>0</v>
      </c>
      <c r="R1111" s="311">
        <f t="shared" si="34"/>
        <v>0</v>
      </c>
      <c r="S1111" s="313">
        <f t="shared" si="35"/>
        <v>0</v>
      </c>
      <c r="T1111" s="314">
        <f>IF(M1111&lt;&gt;ฐาน!$M$45,IF(S1111&lt;&gt;"",S1111+R1111,0),0)</f>
        <v>0</v>
      </c>
      <c r="U1111" s="311">
        <f>IF(M1111&lt;&gt;ฐาน!$M$45,IF(S1111=0,J1111+T1111,O1111),J1111)</f>
        <v>0</v>
      </c>
      <c r="V1111" s="98"/>
    </row>
    <row r="1112" spans="1:22" x14ac:dyDescent="0.35">
      <c r="A1112" s="93">
        <v>1104</v>
      </c>
      <c r="B1112" s="84"/>
      <c r="C1112" s="85"/>
      <c r="D1112" s="91"/>
      <c r="E1112" s="89"/>
      <c r="F1112" s="88"/>
      <c r="G1112" s="91"/>
      <c r="H1112" s="91"/>
      <c r="I1112" s="88"/>
      <c r="J1112" s="92"/>
      <c r="K1112" s="212"/>
      <c r="L1112" s="308" t="str">
        <f>IF(K1112&lt;&gt;"",INDEX(ฐาน!$J$4:$M$44,MATCH(INT(K1112),ฐาน!$J$4:$J$44,0),2),"")</f>
        <v/>
      </c>
      <c r="M1112" s="309" t="str">
        <f>IF(L1112&lt;&gt;"",INDEX(ฐาน!$J$4:$M$45,MATCH(L1112,ฐาน!$K$4:$K$45,0),4),"")</f>
        <v/>
      </c>
      <c r="N1112" s="310" t="str">
        <f>IF(I1112&lt;&gt;"",INDEX(ฐาน!$A$4:$F$9,MATCH(I1112,ฐาน!$A$4:$A$9,0),IF(J1112&gt;=INDEX(ฐาน!$A$4:$F$9,MATCH(I1112,ฐาน!$A$4:$A$9,0),3),6,5)),"")</f>
        <v/>
      </c>
      <c r="O1112" s="311" t="str">
        <f>IF(I1112&lt;&gt;"",IF(J1112&gt;=INDEX(ฐาน!$A$4:$G$9,MATCH(I1112,ฐาน!$A$4:$A$9,0),4),INDEX(ฐาน!$A$4:$G$9,MATCH(I1112,ฐาน!$A$4:$A$9,0),7),INDEX(ฐาน!$A$4:$G$9,MATCH(I1112,ฐาน!$A$4:$A$9,0),4)),"")</f>
        <v/>
      </c>
      <c r="P1112" s="312">
        <f>IF(M1112&lt;&gt;ฐาน!$M$45,IF(L1112&lt;&gt;"",($L1112*$N1112/100),0),0)</f>
        <v>0</v>
      </c>
      <c r="Q1112" s="311">
        <f>IF(M1112&lt;&gt;ฐาน!$M$45,IF(L1112&lt;&gt;"",ROUNDUP(($L1112*$N1112/100),-1),0),0)</f>
        <v>0</v>
      </c>
      <c r="R1112" s="311">
        <f t="shared" si="34"/>
        <v>0</v>
      </c>
      <c r="S1112" s="313">
        <f t="shared" si="35"/>
        <v>0</v>
      </c>
      <c r="T1112" s="314">
        <f>IF(M1112&lt;&gt;ฐาน!$M$45,IF(S1112&lt;&gt;"",S1112+R1112,0),0)</f>
        <v>0</v>
      </c>
      <c r="U1112" s="311">
        <f>IF(M1112&lt;&gt;ฐาน!$M$45,IF(S1112=0,J1112+T1112,O1112),J1112)</f>
        <v>0</v>
      </c>
      <c r="V1112" s="98"/>
    </row>
    <row r="1113" spans="1:22" x14ac:dyDescent="0.35">
      <c r="A1113" s="93">
        <v>1105</v>
      </c>
      <c r="B1113" s="97"/>
      <c r="C1113" s="85"/>
      <c r="D1113" s="91"/>
      <c r="E1113" s="89"/>
      <c r="F1113" s="88"/>
      <c r="G1113" s="91"/>
      <c r="H1113" s="91"/>
      <c r="I1113" s="88"/>
      <c r="J1113" s="94"/>
      <c r="K1113" s="212"/>
      <c r="L1113" s="308" t="str">
        <f>IF(K1113&lt;&gt;"",INDEX(ฐาน!$J$4:$M$44,MATCH(INT(K1113),ฐาน!$J$4:$J$44,0),2),"")</f>
        <v/>
      </c>
      <c r="M1113" s="309" t="str">
        <f>IF(L1113&lt;&gt;"",INDEX(ฐาน!$J$4:$M$45,MATCH(L1113,ฐาน!$K$4:$K$45,0),4),"")</f>
        <v/>
      </c>
      <c r="N1113" s="310" t="str">
        <f>IF(I1113&lt;&gt;"",INDEX(ฐาน!$A$4:$F$9,MATCH(I1113,ฐาน!$A$4:$A$9,0),IF(J1113&gt;=INDEX(ฐาน!$A$4:$F$9,MATCH(I1113,ฐาน!$A$4:$A$9,0),3),6,5)),"")</f>
        <v/>
      </c>
      <c r="O1113" s="311" t="str">
        <f>IF(I1113&lt;&gt;"",IF(J1113&gt;=INDEX(ฐาน!$A$4:$G$9,MATCH(I1113,ฐาน!$A$4:$A$9,0),4),INDEX(ฐาน!$A$4:$G$9,MATCH(I1113,ฐาน!$A$4:$A$9,0),7),INDEX(ฐาน!$A$4:$G$9,MATCH(I1113,ฐาน!$A$4:$A$9,0),4)),"")</f>
        <v/>
      </c>
      <c r="P1113" s="312">
        <f>IF(M1113&lt;&gt;ฐาน!$M$45,IF(L1113&lt;&gt;"",($L1113*$N1113/100),0),0)</f>
        <v>0</v>
      </c>
      <c r="Q1113" s="311">
        <f>IF(M1113&lt;&gt;ฐาน!$M$45,IF(L1113&lt;&gt;"",ROUNDUP(($L1113*$N1113/100),-1),0),0)</f>
        <v>0</v>
      </c>
      <c r="R1113" s="311">
        <f t="shared" si="34"/>
        <v>0</v>
      </c>
      <c r="S1113" s="313">
        <f t="shared" si="35"/>
        <v>0</v>
      </c>
      <c r="T1113" s="314">
        <f>IF(M1113&lt;&gt;ฐาน!$M$45,IF(S1113&lt;&gt;"",S1113+R1113,0),0)</f>
        <v>0</v>
      </c>
      <c r="U1113" s="311">
        <f>IF(M1113&lt;&gt;ฐาน!$M$45,IF(S1113=0,J1113+T1113,O1113),J1113)</f>
        <v>0</v>
      </c>
      <c r="V1113" s="98"/>
    </row>
    <row r="1114" spans="1:22" x14ac:dyDescent="0.35">
      <c r="A1114" s="93">
        <v>1106</v>
      </c>
      <c r="B1114" s="97"/>
      <c r="C1114" s="98"/>
      <c r="D1114" s="91"/>
      <c r="E1114" s="89"/>
      <c r="F1114" s="88"/>
      <c r="G1114" s="91"/>
      <c r="H1114" s="91"/>
      <c r="I1114" s="88"/>
      <c r="J1114" s="92"/>
      <c r="K1114" s="212"/>
      <c r="L1114" s="308" t="str">
        <f>IF(K1114&lt;&gt;"",INDEX(ฐาน!$J$4:$M$44,MATCH(INT(K1114),ฐาน!$J$4:$J$44,0),2),"")</f>
        <v/>
      </c>
      <c r="M1114" s="309" t="str">
        <f>IF(L1114&lt;&gt;"",INDEX(ฐาน!$J$4:$M$45,MATCH(L1114,ฐาน!$K$4:$K$45,0),4),"")</f>
        <v/>
      </c>
      <c r="N1114" s="310" t="str">
        <f>IF(I1114&lt;&gt;"",INDEX(ฐาน!$A$4:$F$9,MATCH(I1114,ฐาน!$A$4:$A$9,0),IF(J1114&gt;=INDEX(ฐาน!$A$4:$F$9,MATCH(I1114,ฐาน!$A$4:$A$9,0),3),6,5)),"")</f>
        <v/>
      </c>
      <c r="O1114" s="311" t="str">
        <f>IF(I1114&lt;&gt;"",IF(J1114&gt;=INDEX(ฐาน!$A$4:$G$9,MATCH(I1114,ฐาน!$A$4:$A$9,0),4),INDEX(ฐาน!$A$4:$G$9,MATCH(I1114,ฐาน!$A$4:$A$9,0),7),INDEX(ฐาน!$A$4:$G$9,MATCH(I1114,ฐาน!$A$4:$A$9,0),4)),"")</f>
        <v/>
      </c>
      <c r="P1114" s="312">
        <f>IF(M1114&lt;&gt;ฐาน!$M$45,IF(L1114&lt;&gt;"",($L1114*$N1114/100),0),0)</f>
        <v>0</v>
      </c>
      <c r="Q1114" s="311">
        <f>IF(M1114&lt;&gt;ฐาน!$M$45,IF(L1114&lt;&gt;"",ROUNDUP(($L1114*$N1114/100),-1),0),0)</f>
        <v>0</v>
      </c>
      <c r="R1114" s="311">
        <f t="shared" si="34"/>
        <v>0</v>
      </c>
      <c r="S1114" s="313">
        <f t="shared" si="35"/>
        <v>0</v>
      </c>
      <c r="T1114" s="314">
        <f>IF(M1114&lt;&gt;ฐาน!$M$45,IF(S1114&lt;&gt;"",S1114+R1114,0),0)</f>
        <v>0</v>
      </c>
      <c r="U1114" s="311">
        <f>IF(M1114&lt;&gt;ฐาน!$M$45,IF(S1114=0,J1114+T1114,O1114),J1114)</f>
        <v>0</v>
      </c>
      <c r="V1114" s="98"/>
    </row>
    <row r="1115" spans="1:22" x14ac:dyDescent="0.35">
      <c r="A1115" s="93">
        <v>1107</v>
      </c>
      <c r="B1115" s="84"/>
      <c r="C1115" s="96"/>
      <c r="D1115" s="91"/>
      <c r="E1115" s="89"/>
      <c r="F1115" s="88"/>
      <c r="G1115" s="91"/>
      <c r="H1115" s="91"/>
      <c r="I1115" s="88"/>
      <c r="J1115" s="92"/>
      <c r="K1115" s="212"/>
      <c r="L1115" s="308" t="str">
        <f>IF(K1115&lt;&gt;"",INDEX(ฐาน!$J$4:$M$44,MATCH(INT(K1115),ฐาน!$J$4:$J$44,0),2),"")</f>
        <v/>
      </c>
      <c r="M1115" s="309" t="str">
        <f>IF(L1115&lt;&gt;"",INDEX(ฐาน!$J$4:$M$45,MATCH(L1115,ฐาน!$K$4:$K$45,0),4),"")</f>
        <v/>
      </c>
      <c r="N1115" s="310" t="str">
        <f>IF(I1115&lt;&gt;"",INDEX(ฐาน!$A$4:$F$9,MATCH(I1115,ฐาน!$A$4:$A$9,0),IF(J1115&gt;=INDEX(ฐาน!$A$4:$F$9,MATCH(I1115,ฐาน!$A$4:$A$9,0),3),6,5)),"")</f>
        <v/>
      </c>
      <c r="O1115" s="311" t="str">
        <f>IF(I1115&lt;&gt;"",IF(J1115&gt;=INDEX(ฐาน!$A$4:$G$9,MATCH(I1115,ฐาน!$A$4:$A$9,0),4),INDEX(ฐาน!$A$4:$G$9,MATCH(I1115,ฐาน!$A$4:$A$9,0),7),INDEX(ฐาน!$A$4:$G$9,MATCH(I1115,ฐาน!$A$4:$A$9,0),4)),"")</f>
        <v/>
      </c>
      <c r="P1115" s="312">
        <f>IF(M1115&lt;&gt;ฐาน!$M$45,IF(L1115&lt;&gt;"",($L1115*$N1115/100),0),0)</f>
        <v>0</v>
      </c>
      <c r="Q1115" s="311">
        <f>IF(M1115&lt;&gt;ฐาน!$M$45,IF(L1115&lt;&gt;"",ROUNDUP(($L1115*$N1115/100),-1),0),0)</f>
        <v>0</v>
      </c>
      <c r="R1115" s="311">
        <f t="shared" si="34"/>
        <v>0</v>
      </c>
      <c r="S1115" s="313">
        <f t="shared" si="35"/>
        <v>0</v>
      </c>
      <c r="T1115" s="314">
        <f>IF(M1115&lt;&gt;ฐาน!$M$45,IF(S1115&lt;&gt;"",S1115+R1115,0),0)</f>
        <v>0</v>
      </c>
      <c r="U1115" s="311">
        <f>IF(M1115&lt;&gt;ฐาน!$M$45,IF(S1115=0,J1115+T1115,O1115),J1115)</f>
        <v>0</v>
      </c>
      <c r="V1115" s="98"/>
    </row>
    <row r="1116" spans="1:22" x14ac:dyDescent="0.35">
      <c r="A1116" s="93">
        <v>1108</v>
      </c>
      <c r="B1116" s="97"/>
      <c r="C1116" s="86"/>
      <c r="D1116" s="91"/>
      <c r="E1116" s="89"/>
      <c r="F1116" s="88"/>
      <c r="G1116" s="91"/>
      <c r="H1116" s="91"/>
      <c r="I1116" s="88"/>
      <c r="J1116" s="92"/>
      <c r="K1116" s="212"/>
      <c r="L1116" s="308" t="str">
        <f>IF(K1116&lt;&gt;"",INDEX(ฐาน!$J$4:$M$44,MATCH(INT(K1116),ฐาน!$J$4:$J$44,0),2),"")</f>
        <v/>
      </c>
      <c r="M1116" s="309" t="str">
        <f>IF(L1116&lt;&gt;"",INDEX(ฐาน!$J$4:$M$45,MATCH(L1116,ฐาน!$K$4:$K$45,0),4),"")</f>
        <v/>
      </c>
      <c r="N1116" s="310" t="str">
        <f>IF(I1116&lt;&gt;"",INDEX(ฐาน!$A$4:$F$9,MATCH(I1116,ฐาน!$A$4:$A$9,0),IF(J1116&gt;=INDEX(ฐาน!$A$4:$F$9,MATCH(I1116,ฐาน!$A$4:$A$9,0),3),6,5)),"")</f>
        <v/>
      </c>
      <c r="O1116" s="311" t="str">
        <f>IF(I1116&lt;&gt;"",IF(J1116&gt;=INDEX(ฐาน!$A$4:$G$9,MATCH(I1116,ฐาน!$A$4:$A$9,0),4),INDEX(ฐาน!$A$4:$G$9,MATCH(I1116,ฐาน!$A$4:$A$9,0),7),INDEX(ฐาน!$A$4:$G$9,MATCH(I1116,ฐาน!$A$4:$A$9,0),4)),"")</f>
        <v/>
      </c>
      <c r="P1116" s="312">
        <f>IF(M1116&lt;&gt;ฐาน!$M$45,IF(L1116&lt;&gt;"",($L1116*$N1116/100),0),0)</f>
        <v>0</v>
      </c>
      <c r="Q1116" s="311">
        <f>IF(M1116&lt;&gt;ฐาน!$M$45,IF(L1116&lt;&gt;"",ROUNDUP(($L1116*$N1116/100),-1),0),0)</f>
        <v>0</v>
      </c>
      <c r="R1116" s="311">
        <f t="shared" si="34"/>
        <v>0</v>
      </c>
      <c r="S1116" s="313">
        <f t="shared" si="35"/>
        <v>0</v>
      </c>
      <c r="T1116" s="314">
        <f>IF(M1116&lt;&gt;ฐาน!$M$45,IF(S1116&lt;&gt;"",S1116+R1116,0),0)</f>
        <v>0</v>
      </c>
      <c r="U1116" s="311">
        <f>IF(M1116&lt;&gt;ฐาน!$M$45,IF(S1116=0,J1116+T1116,O1116),J1116)</f>
        <v>0</v>
      </c>
      <c r="V1116" s="98"/>
    </row>
    <row r="1117" spans="1:22" x14ac:dyDescent="0.35">
      <c r="A1117" s="93">
        <v>1109</v>
      </c>
      <c r="B1117" s="97"/>
      <c r="C1117" s="98"/>
      <c r="D1117" s="91"/>
      <c r="E1117" s="89"/>
      <c r="F1117" s="88"/>
      <c r="G1117" s="91"/>
      <c r="H1117" s="91"/>
      <c r="I1117" s="88"/>
      <c r="J1117" s="92"/>
      <c r="K1117" s="212"/>
      <c r="L1117" s="308" t="str">
        <f>IF(K1117&lt;&gt;"",INDEX(ฐาน!$J$4:$M$44,MATCH(INT(K1117),ฐาน!$J$4:$J$44,0),2),"")</f>
        <v/>
      </c>
      <c r="M1117" s="309" t="str">
        <f>IF(L1117&lt;&gt;"",INDEX(ฐาน!$J$4:$M$45,MATCH(L1117,ฐาน!$K$4:$K$45,0),4),"")</f>
        <v/>
      </c>
      <c r="N1117" s="310" t="str">
        <f>IF(I1117&lt;&gt;"",INDEX(ฐาน!$A$4:$F$9,MATCH(I1117,ฐาน!$A$4:$A$9,0),IF(J1117&gt;=INDEX(ฐาน!$A$4:$F$9,MATCH(I1117,ฐาน!$A$4:$A$9,0),3),6,5)),"")</f>
        <v/>
      </c>
      <c r="O1117" s="311" t="str">
        <f>IF(I1117&lt;&gt;"",IF(J1117&gt;=INDEX(ฐาน!$A$4:$G$9,MATCH(I1117,ฐาน!$A$4:$A$9,0),4),INDEX(ฐาน!$A$4:$G$9,MATCH(I1117,ฐาน!$A$4:$A$9,0),7),INDEX(ฐาน!$A$4:$G$9,MATCH(I1117,ฐาน!$A$4:$A$9,0),4)),"")</f>
        <v/>
      </c>
      <c r="P1117" s="312">
        <f>IF(M1117&lt;&gt;ฐาน!$M$45,IF(L1117&lt;&gt;"",($L1117*$N1117/100),0),0)</f>
        <v>0</v>
      </c>
      <c r="Q1117" s="311">
        <f>IF(M1117&lt;&gt;ฐาน!$M$45,IF(L1117&lt;&gt;"",ROUNDUP(($L1117*$N1117/100),-1),0),0)</f>
        <v>0</v>
      </c>
      <c r="R1117" s="311">
        <f t="shared" si="34"/>
        <v>0</v>
      </c>
      <c r="S1117" s="313">
        <f t="shared" si="35"/>
        <v>0</v>
      </c>
      <c r="T1117" s="314">
        <f>IF(M1117&lt;&gt;ฐาน!$M$45,IF(S1117&lt;&gt;"",S1117+R1117,0),0)</f>
        <v>0</v>
      </c>
      <c r="U1117" s="311">
        <f>IF(M1117&lt;&gt;ฐาน!$M$45,IF(S1117=0,J1117+T1117,O1117),J1117)</f>
        <v>0</v>
      </c>
      <c r="V1117" s="98"/>
    </row>
    <row r="1118" spans="1:22" x14ac:dyDescent="0.35">
      <c r="A1118" s="93">
        <v>1110</v>
      </c>
      <c r="B1118" s="97"/>
      <c r="C1118" s="98"/>
      <c r="D1118" s="91"/>
      <c r="E1118" s="89"/>
      <c r="F1118" s="88"/>
      <c r="G1118" s="91"/>
      <c r="H1118" s="91"/>
      <c r="I1118" s="88"/>
      <c r="J1118" s="92"/>
      <c r="K1118" s="212"/>
      <c r="L1118" s="308" t="str">
        <f>IF(K1118&lt;&gt;"",INDEX(ฐาน!$J$4:$M$44,MATCH(INT(K1118),ฐาน!$J$4:$J$44,0),2),"")</f>
        <v/>
      </c>
      <c r="M1118" s="309" t="str">
        <f>IF(L1118&lt;&gt;"",INDEX(ฐาน!$J$4:$M$45,MATCH(L1118,ฐาน!$K$4:$K$45,0),4),"")</f>
        <v/>
      </c>
      <c r="N1118" s="310" t="str">
        <f>IF(I1118&lt;&gt;"",INDEX(ฐาน!$A$4:$F$9,MATCH(I1118,ฐาน!$A$4:$A$9,0),IF(J1118&gt;=INDEX(ฐาน!$A$4:$F$9,MATCH(I1118,ฐาน!$A$4:$A$9,0),3),6,5)),"")</f>
        <v/>
      </c>
      <c r="O1118" s="311" t="str">
        <f>IF(I1118&lt;&gt;"",IF(J1118&gt;=INDEX(ฐาน!$A$4:$G$9,MATCH(I1118,ฐาน!$A$4:$A$9,0),4),INDEX(ฐาน!$A$4:$G$9,MATCH(I1118,ฐาน!$A$4:$A$9,0),7),INDEX(ฐาน!$A$4:$G$9,MATCH(I1118,ฐาน!$A$4:$A$9,0),4)),"")</f>
        <v/>
      </c>
      <c r="P1118" s="312">
        <f>IF(M1118&lt;&gt;ฐาน!$M$45,IF(L1118&lt;&gt;"",($L1118*$N1118/100),0),0)</f>
        <v>0</v>
      </c>
      <c r="Q1118" s="311">
        <f>IF(M1118&lt;&gt;ฐาน!$M$45,IF(L1118&lt;&gt;"",ROUNDUP(($L1118*$N1118/100),-1),0),0)</f>
        <v>0</v>
      </c>
      <c r="R1118" s="311">
        <f t="shared" si="34"/>
        <v>0</v>
      </c>
      <c r="S1118" s="313">
        <f t="shared" si="35"/>
        <v>0</v>
      </c>
      <c r="T1118" s="314">
        <f>IF(M1118&lt;&gt;ฐาน!$M$45,IF(S1118&lt;&gt;"",S1118+R1118,0),0)</f>
        <v>0</v>
      </c>
      <c r="U1118" s="311">
        <f>IF(M1118&lt;&gt;ฐาน!$M$45,IF(S1118=0,J1118+T1118,O1118),J1118)</f>
        <v>0</v>
      </c>
      <c r="V1118" s="98"/>
    </row>
    <row r="1119" spans="1:22" x14ac:dyDescent="0.35">
      <c r="A1119" s="93">
        <v>1111</v>
      </c>
      <c r="B1119" s="97"/>
      <c r="C1119" s="98"/>
      <c r="D1119" s="91"/>
      <c r="E1119" s="89"/>
      <c r="F1119" s="88"/>
      <c r="G1119" s="91"/>
      <c r="H1119" s="91"/>
      <c r="I1119" s="88"/>
      <c r="J1119" s="92"/>
      <c r="K1119" s="212"/>
      <c r="L1119" s="308" t="str">
        <f>IF(K1119&lt;&gt;"",INDEX(ฐาน!$J$4:$M$44,MATCH(INT(K1119),ฐาน!$J$4:$J$44,0),2),"")</f>
        <v/>
      </c>
      <c r="M1119" s="309" t="str">
        <f>IF(L1119&lt;&gt;"",INDEX(ฐาน!$J$4:$M$45,MATCH(L1119,ฐาน!$K$4:$K$45,0),4),"")</f>
        <v/>
      </c>
      <c r="N1119" s="310" t="str">
        <f>IF(I1119&lt;&gt;"",INDEX(ฐาน!$A$4:$F$9,MATCH(I1119,ฐาน!$A$4:$A$9,0),IF(J1119&gt;=INDEX(ฐาน!$A$4:$F$9,MATCH(I1119,ฐาน!$A$4:$A$9,0),3),6,5)),"")</f>
        <v/>
      </c>
      <c r="O1119" s="311" t="str">
        <f>IF(I1119&lt;&gt;"",IF(J1119&gt;=INDEX(ฐาน!$A$4:$G$9,MATCH(I1119,ฐาน!$A$4:$A$9,0),4),INDEX(ฐาน!$A$4:$G$9,MATCH(I1119,ฐาน!$A$4:$A$9,0),7),INDEX(ฐาน!$A$4:$G$9,MATCH(I1119,ฐาน!$A$4:$A$9,0),4)),"")</f>
        <v/>
      </c>
      <c r="P1119" s="312">
        <f>IF(M1119&lt;&gt;ฐาน!$M$45,IF(L1119&lt;&gt;"",($L1119*$N1119/100),0),0)</f>
        <v>0</v>
      </c>
      <c r="Q1119" s="311">
        <f>IF(M1119&lt;&gt;ฐาน!$M$45,IF(L1119&lt;&gt;"",ROUNDUP(($L1119*$N1119/100),-1),0),0)</f>
        <v>0</v>
      </c>
      <c r="R1119" s="311">
        <f t="shared" si="34"/>
        <v>0</v>
      </c>
      <c r="S1119" s="313">
        <f t="shared" si="35"/>
        <v>0</v>
      </c>
      <c r="T1119" s="314">
        <f>IF(M1119&lt;&gt;ฐาน!$M$45,IF(S1119&lt;&gt;"",S1119+R1119,0),0)</f>
        <v>0</v>
      </c>
      <c r="U1119" s="311">
        <f>IF(M1119&lt;&gt;ฐาน!$M$45,IF(S1119=0,J1119+T1119,O1119),J1119)</f>
        <v>0</v>
      </c>
      <c r="V1119" s="98"/>
    </row>
    <row r="1120" spans="1:22" x14ac:dyDescent="0.35">
      <c r="A1120" s="93">
        <v>1112</v>
      </c>
      <c r="B1120" s="97"/>
      <c r="C1120" s="98"/>
      <c r="D1120" s="91"/>
      <c r="E1120" s="89"/>
      <c r="F1120" s="88"/>
      <c r="G1120" s="91"/>
      <c r="H1120" s="91"/>
      <c r="I1120" s="88"/>
      <c r="J1120" s="92"/>
      <c r="K1120" s="212"/>
      <c r="L1120" s="308" t="str">
        <f>IF(K1120&lt;&gt;"",INDEX(ฐาน!$J$4:$M$44,MATCH(INT(K1120),ฐาน!$J$4:$J$44,0),2),"")</f>
        <v/>
      </c>
      <c r="M1120" s="309" t="str">
        <f>IF(L1120&lt;&gt;"",INDEX(ฐาน!$J$4:$M$45,MATCH(L1120,ฐาน!$K$4:$K$45,0),4),"")</f>
        <v/>
      </c>
      <c r="N1120" s="310" t="str">
        <f>IF(I1120&lt;&gt;"",INDEX(ฐาน!$A$4:$F$9,MATCH(I1120,ฐาน!$A$4:$A$9,0),IF(J1120&gt;=INDEX(ฐาน!$A$4:$F$9,MATCH(I1120,ฐาน!$A$4:$A$9,0),3),6,5)),"")</f>
        <v/>
      </c>
      <c r="O1120" s="311" t="str">
        <f>IF(I1120&lt;&gt;"",IF(J1120&gt;=INDEX(ฐาน!$A$4:$G$9,MATCH(I1120,ฐาน!$A$4:$A$9,0),4),INDEX(ฐาน!$A$4:$G$9,MATCH(I1120,ฐาน!$A$4:$A$9,0),7),INDEX(ฐาน!$A$4:$G$9,MATCH(I1120,ฐาน!$A$4:$A$9,0),4)),"")</f>
        <v/>
      </c>
      <c r="P1120" s="312">
        <f>IF(M1120&lt;&gt;ฐาน!$M$45,IF(L1120&lt;&gt;"",($L1120*$N1120/100),0),0)</f>
        <v>0</v>
      </c>
      <c r="Q1120" s="311">
        <f>IF(M1120&lt;&gt;ฐาน!$M$45,IF(L1120&lt;&gt;"",ROUNDUP(($L1120*$N1120/100),-1),0),0)</f>
        <v>0</v>
      </c>
      <c r="R1120" s="311">
        <f t="shared" si="34"/>
        <v>0</v>
      </c>
      <c r="S1120" s="313">
        <f t="shared" si="35"/>
        <v>0</v>
      </c>
      <c r="T1120" s="314">
        <f>IF(M1120&lt;&gt;ฐาน!$M$45,IF(S1120&lt;&gt;"",S1120+R1120,0),0)</f>
        <v>0</v>
      </c>
      <c r="U1120" s="311">
        <f>IF(M1120&lt;&gt;ฐาน!$M$45,IF(S1120=0,J1120+T1120,O1120),J1120)</f>
        <v>0</v>
      </c>
      <c r="V1120" s="98"/>
    </row>
    <row r="1121" spans="1:22" x14ac:dyDescent="0.35">
      <c r="A1121" s="93">
        <v>1113</v>
      </c>
      <c r="B1121" s="97"/>
      <c r="C1121" s="86"/>
      <c r="D1121" s="91"/>
      <c r="E1121" s="89"/>
      <c r="F1121" s="88"/>
      <c r="G1121" s="91"/>
      <c r="H1121" s="91"/>
      <c r="I1121" s="88"/>
      <c r="J1121" s="92"/>
      <c r="K1121" s="212"/>
      <c r="L1121" s="308" t="str">
        <f>IF(K1121&lt;&gt;"",INDEX(ฐาน!$J$4:$M$44,MATCH(INT(K1121),ฐาน!$J$4:$J$44,0),2),"")</f>
        <v/>
      </c>
      <c r="M1121" s="309" t="str">
        <f>IF(L1121&lt;&gt;"",INDEX(ฐาน!$J$4:$M$45,MATCH(L1121,ฐาน!$K$4:$K$45,0),4),"")</f>
        <v/>
      </c>
      <c r="N1121" s="310" t="str">
        <f>IF(I1121&lt;&gt;"",INDEX(ฐาน!$A$4:$F$9,MATCH(I1121,ฐาน!$A$4:$A$9,0),IF(J1121&gt;=INDEX(ฐาน!$A$4:$F$9,MATCH(I1121,ฐาน!$A$4:$A$9,0),3),6,5)),"")</f>
        <v/>
      </c>
      <c r="O1121" s="311" t="str">
        <f>IF(I1121&lt;&gt;"",IF(J1121&gt;=INDEX(ฐาน!$A$4:$G$9,MATCH(I1121,ฐาน!$A$4:$A$9,0),4),INDEX(ฐาน!$A$4:$G$9,MATCH(I1121,ฐาน!$A$4:$A$9,0),7),INDEX(ฐาน!$A$4:$G$9,MATCH(I1121,ฐาน!$A$4:$A$9,0),4)),"")</f>
        <v/>
      </c>
      <c r="P1121" s="312">
        <f>IF(M1121&lt;&gt;ฐาน!$M$45,IF(L1121&lt;&gt;"",($L1121*$N1121/100),0),0)</f>
        <v>0</v>
      </c>
      <c r="Q1121" s="311">
        <f>IF(M1121&lt;&gt;ฐาน!$M$45,IF(L1121&lt;&gt;"",ROUNDUP(($L1121*$N1121/100),-1),0),0)</f>
        <v>0</v>
      </c>
      <c r="R1121" s="311">
        <f t="shared" si="34"/>
        <v>0</v>
      </c>
      <c r="S1121" s="313">
        <f t="shared" si="35"/>
        <v>0</v>
      </c>
      <c r="T1121" s="314">
        <f>IF(M1121&lt;&gt;ฐาน!$M$45,IF(S1121&lt;&gt;"",S1121+R1121,0),0)</f>
        <v>0</v>
      </c>
      <c r="U1121" s="311">
        <f>IF(M1121&lt;&gt;ฐาน!$M$45,IF(S1121=0,J1121+T1121,O1121),J1121)</f>
        <v>0</v>
      </c>
      <c r="V1121" s="98"/>
    </row>
    <row r="1122" spans="1:22" x14ac:dyDescent="0.35">
      <c r="A1122" s="93">
        <v>1114</v>
      </c>
      <c r="B1122" s="84"/>
      <c r="C1122" s="98"/>
      <c r="D1122" s="91"/>
      <c r="E1122" s="89"/>
      <c r="F1122" s="88"/>
      <c r="G1122" s="91"/>
      <c r="H1122" s="91"/>
      <c r="I1122" s="88"/>
      <c r="J1122" s="92"/>
      <c r="K1122" s="212"/>
      <c r="L1122" s="308" t="str">
        <f>IF(K1122&lt;&gt;"",INDEX(ฐาน!$J$4:$M$44,MATCH(INT(K1122),ฐาน!$J$4:$J$44,0),2),"")</f>
        <v/>
      </c>
      <c r="M1122" s="309" t="str">
        <f>IF(L1122&lt;&gt;"",INDEX(ฐาน!$J$4:$M$45,MATCH(L1122,ฐาน!$K$4:$K$45,0),4),"")</f>
        <v/>
      </c>
      <c r="N1122" s="310" t="str">
        <f>IF(I1122&lt;&gt;"",INDEX(ฐาน!$A$4:$F$9,MATCH(I1122,ฐาน!$A$4:$A$9,0),IF(J1122&gt;=INDEX(ฐาน!$A$4:$F$9,MATCH(I1122,ฐาน!$A$4:$A$9,0),3),6,5)),"")</f>
        <v/>
      </c>
      <c r="O1122" s="311" t="str">
        <f>IF(I1122&lt;&gt;"",IF(J1122&gt;=INDEX(ฐาน!$A$4:$G$9,MATCH(I1122,ฐาน!$A$4:$A$9,0),4),INDEX(ฐาน!$A$4:$G$9,MATCH(I1122,ฐาน!$A$4:$A$9,0),7),INDEX(ฐาน!$A$4:$G$9,MATCH(I1122,ฐาน!$A$4:$A$9,0),4)),"")</f>
        <v/>
      </c>
      <c r="P1122" s="312">
        <f>IF(M1122&lt;&gt;ฐาน!$M$45,IF(L1122&lt;&gt;"",($L1122*$N1122/100),0),0)</f>
        <v>0</v>
      </c>
      <c r="Q1122" s="311">
        <f>IF(M1122&lt;&gt;ฐาน!$M$45,IF(L1122&lt;&gt;"",ROUNDUP(($L1122*$N1122/100),-1),0),0)</f>
        <v>0</v>
      </c>
      <c r="R1122" s="311">
        <f t="shared" si="34"/>
        <v>0</v>
      </c>
      <c r="S1122" s="313">
        <f t="shared" si="35"/>
        <v>0</v>
      </c>
      <c r="T1122" s="314">
        <f>IF(M1122&lt;&gt;ฐาน!$M$45,IF(S1122&lt;&gt;"",S1122+R1122,0),0)</f>
        <v>0</v>
      </c>
      <c r="U1122" s="311">
        <f>IF(M1122&lt;&gt;ฐาน!$M$45,IF(S1122=0,J1122+T1122,O1122),J1122)</f>
        <v>0</v>
      </c>
      <c r="V1122" s="98"/>
    </row>
    <row r="1123" spans="1:22" x14ac:dyDescent="0.35">
      <c r="A1123" s="93">
        <v>1115</v>
      </c>
      <c r="B1123" s="84"/>
      <c r="C1123" s="85"/>
      <c r="D1123" s="91"/>
      <c r="E1123" s="89"/>
      <c r="F1123" s="88"/>
      <c r="G1123" s="91"/>
      <c r="H1123" s="91"/>
      <c r="I1123" s="88"/>
      <c r="J1123" s="92"/>
      <c r="K1123" s="212"/>
      <c r="L1123" s="308" t="str">
        <f>IF(K1123&lt;&gt;"",INDEX(ฐาน!$J$4:$M$44,MATCH(INT(K1123),ฐาน!$J$4:$J$44,0),2),"")</f>
        <v/>
      </c>
      <c r="M1123" s="309" t="str">
        <f>IF(L1123&lt;&gt;"",INDEX(ฐาน!$J$4:$M$45,MATCH(L1123,ฐาน!$K$4:$K$45,0),4),"")</f>
        <v/>
      </c>
      <c r="N1123" s="310" t="str">
        <f>IF(I1123&lt;&gt;"",INDEX(ฐาน!$A$4:$F$9,MATCH(I1123,ฐาน!$A$4:$A$9,0),IF(J1123&gt;=INDEX(ฐาน!$A$4:$F$9,MATCH(I1123,ฐาน!$A$4:$A$9,0),3),6,5)),"")</f>
        <v/>
      </c>
      <c r="O1123" s="311" t="str">
        <f>IF(I1123&lt;&gt;"",IF(J1123&gt;=INDEX(ฐาน!$A$4:$G$9,MATCH(I1123,ฐาน!$A$4:$A$9,0),4),INDEX(ฐาน!$A$4:$G$9,MATCH(I1123,ฐาน!$A$4:$A$9,0),7),INDEX(ฐาน!$A$4:$G$9,MATCH(I1123,ฐาน!$A$4:$A$9,0),4)),"")</f>
        <v/>
      </c>
      <c r="P1123" s="312">
        <f>IF(M1123&lt;&gt;ฐาน!$M$45,IF(L1123&lt;&gt;"",($L1123*$N1123/100),0),0)</f>
        <v>0</v>
      </c>
      <c r="Q1123" s="311">
        <f>IF(M1123&lt;&gt;ฐาน!$M$45,IF(L1123&lt;&gt;"",ROUNDUP(($L1123*$N1123/100),-1),0),0)</f>
        <v>0</v>
      </c>
      <c r="R1123" s="311">
        <f t="shared" si="34"/>
        <v>0</v>
      </c>
      <c r="S1123" s="313">
        <f t="shared" si="35"/>
        <v>0</v>
      </c>
      <c r="T1123" s="314">
        <f>IF(M1123&lt;&gt;ฐาน!$M$45,IF(S1123&lt;&gt;"",S1123+R1123,0),0)</f>
        <v>0</v>
      </c>
      <c r="U1123" s="311">
        <f>IF(M1123&lt;&gt;ฐาน!$M$45,IF(S1123=0,J1123+T1123,O1123),J1123)</f>
        <v>0</v>
      </c>
      <c r="V1123" s="98"/>
    </row>
    <row r="1124" spans="1:22" x14ac:dyDescent="0.35">
      <c r="A1124" s="93">
        <v>1116</v>
      </c>
      <c r="B1124" s="84"/>
      <c r="C1124" s="85"/>
      <c r="D1124" s="91"/>
      <c r="E1124" s="89"/>
      <c r="F1124" s="88"/>
      <c r="G1124" s="95"/>
      <c r="H1124" s="91"/>
      <c r="I1124" s="88"/>
      <c r="J1124" s="92"/>
      <c r="K1124" s="212"/>
      <c r="L1124" s="308" t="str">
        <f>IF(K1124&lt;&gt;"",INDEX(ฐาน!$J$4:$M$44,MATCH(INT(K1124),ฐาน!$J$4:$J$44,0),2),"")</f>
        <v/>
      </c>
      <c r="M1124" s="309" t="str">
        <f>IF(L1124&lt;&gt;"",INDEX(ฐาน!$J$4:$M$45,MATCH(L1124,ฐาน!$K$4:$K$45,0),4),"")</f>
        <v/>
      </c>
      <c r="N1124" s="310" t="str">
        <f>IF(I1124&lt;&gt;"",INDEX(ฐาน!$A$4:$F$9,MATCH(I1124,ฐาน!$A$4:$A$9,0),IF(J1124&gt;=INDEX(ฐาน!$A$4:$F$9,MATCH(I1124,ฐาน!$A$4:$A$9,0),3),6,5)),"")</f>
        <v/>
      </c>
      <c r="O1124" s="311" t="str">
        <f>IF(I1124&lt;&gt;"",IF(J1124&gt;=INDEX(ฐาน!$A$4:$G$9,MATCH(I1124,ฐาน!$A$4:$A$9,0),4),INDEX(ฐาน!$A$4:$G$9,MATCH(I1124,ฐาน!$A$4:$A$9,0),7),INDEX(ฐาน!$A$4:$G$9,MATCH(I1124,ฐาน!$A$4:$A$9,0),4)),"")</f>
        <v/>
      </c>
      <c r="P1124" s="312">
        <f>IF(M1124&lt;&gt;ฐาน!$M$45,IF(L1124&lt;&gt;"",($L1124*$N1124/100),0),0)</f>
        <v>0</v>
      </c>
      <c r="Q1124" s="311">
        <f>IF(M1124&lt;&gt;ฐาน!$M$45,IF(L1124&lt;&gt;"",ROUNDUP(($L1124*$N1124/100),-1),0),0)</f>
        <v>0</v>
      </c>
      <c r="R1124" s="311">
        <f t="shared" si="34"/>
        <v>0</v>
      </c>
      <c r="S1124" s="313">
        <f t="shared" si="35"/>
        <v>0</v>
      </c>
      <c r="T1124" s="314">
        <f>IF(M1124&lt;&gt;ฐาน!$M$45,IF(S1124&lt;&gt;"",S1124+R1124,0),0)</f>
        <v>0</v>
      </c>
      <c r="U1124" s="311">
        <f>IF(M1124&lt;&gt;ฐาน!$M$45,IF(S1124=0,J1124+T1124,O1124),J1124)</f>
        <v>0</v>
      </c>
      <c r="V1124" s="98"/>
    </row>
    <row r="1125" spans="1:22" x14ac:dyDescent="0.35">
      <c r="A1125" s="93">
        <v>1117</v>
      </c>
      <c r="B1125" s="97"/>
      <c r="C1125" s="86"/>
      <c r="D1125" s="91"/>
      <c r="E1125" s="89"/>
      <c r="F1125" s="88"/>
      <c r="G1125" s="91"/>
      <c r="H1125" s="91"/>
      <c r="I1125" s="88"/>
      <c r="J1125" s="92"/>
      <c r="K1125" s="212"/>
      <c r="L1125" s="308" t="str">
        <f>IF(K1125&lt;&gt;"",INDEX(ฐาน!$J$4:$M$44,MATCH(INT(K1125),ฐาน!$J$4:$J$44,0),2),"")</f>
        <v/>
      </c>
      <c r="M1125" s="309" t="str">
        <f>IF(L1125&lt;&gt;"",INDEX(ฐาน!$J$4:$M$45,MATCH(L1125,ฐาน!$K$4:$K$45,0),4),"")</f>
        <v/>
      </c>
      <c r="N1125" s="310" t="str">
        <f>IF(I1125&lt;&gt;"",INDEX(ฐาน!$A$4:$F$9,MATCH(I1125,ฐาน!$A$4:$A$9,0),IF(J1125&gt;=INDEX(ฐาน!$A$4:$F$9,MATCH(I1125,ฐาน!$A$4:$A$9,0),3),6,5)),"")</f>
        <v/>
      </c>
      <c r="O1125" s="311" t="str">
        <f>IF(I1125&lt;&gt;"",IF(J1125&gt;=INDEX(ฐาน!$A$4:$G$9,MATCH(I1125,ฐาน!$A$4:$A$9,0),4),INDEX(ฐาน!$A$4:$G$9,MATCH(I1125,ฐาน!$A$4:$A$9,0),7),INDEX(ฐาน!$A$4:$G$9,MATCH(I1125,ฐาน!$A$4:$A$9,0),4)),"")</f>
        <v/>
      </c>
      <c r="P1125" s="312">
        <f>IF(M1125&lt;&gt;ฐาน!$M$45,IF(L1125&lt;&gt;"",($L1125*$N1125/100),0),0)</f>
        <v>0</v>
      </c>
      <c r="Q1125" s="311">
        <f>IF(M1125&lt;&gt;ฐาน!$M$45,IF(L1125&lt;&gt;"",ROUNDUP(($L1125*$N1125/100),-1),0),0)</f>
        <v>0</v>
      </c>
      <c r="R1125" s="311">
        <f t="shared" si="34"/>
        <v>0</v>
      </c>
      <c r="S1125" s="313">
        <f t="shared" si="35"/>
        <v>0</v>
      </c>
      <c r="T1125" s="314">
        <f>IF(M1125&lt;&gt;ฐาน!$M$45,IF(S1125&lt;&gt;"",S1125+R1125,0),0)</f>
        <v>0</v>
      </c>
      <c r="U1125" s="311">
        <f>IF(M1125&lt;&gt;ฐาน!$M$45,IF(S1125=0,J1125+T1125,O1125),J1125)</f>
        <v>0</v>
      </c>
      <c r="V1125" s="98"/>
    </row>
    <row r="1126" spans="1:22" x14ac:dyDescent="0.35">
      <c r="A1126" s="93">
        <v>1118</v>
      </c>
      <c r="B1126" s="97"/>
      <c r="C1126" s="96"/>
      <c r="D1126" s="91"/>
      <c r="E1126" s="89"/>
      <c r="F1126" s="88"/>
      <c r="G1126" s="95"/>
      <c r="H1126" s="91"/>
      <c r="I1126" s="88"/>
      <c r="J1126" s="92"/>
      <c r="K1126" s="212"/>
      <c r="L1126" s="308" t="str">
        <f>IF(K1126&lt;&gt;"",INDEX(ฐาน!$J$4:$M$44,MATCH(INT(K1126),ฐาน!$J$4:$J$44,0),2),"")</f>
        <v/>
      </c>
      <c r="M1126" s="309" t="str">
        <f>IF(L1126&lt;&gt;"",INDEX(ฐาน!$J$4:$M$45,MATCH(L1126,ฐาน!$K$4:$K$45,0),4),"")</f>
        <v/>
      </c>
      <c r="N1126" s="310" t="str">
        <f>IF(I1126&lt;&gt;"",INDEX(ฐาน!$A$4:$F$9,MATCH(I1126,ฐาน!$A$4:$A$9,0),IF(J1126&gt;=INDEX(ฐาน!$A$4:$F$9,MATCH(I1126,ฐาน!$A$4:$A$9,0),3),6,5)),"")</f>
        <v/>
      </c>
      <c r="O1126" s="311" t="str">
        <f>IF(I1126&lt;&gt;"",IF(J1126&gt;=INDEX(ฐาน!$A$4:$G$9,MATCH(I1126,ฐาน!$A$4:$A$9,0),4),INDEX(ฐาน!$A$4:$G$9,MATCH(I1126,ฐาน!$A$4:$A$9,0),7),INDEX(ฐาน!$A$4:$G$9,MATCH(I1126,ฐาน!$A$4:$A$9,0),4)),"")</f>
        <v/>
      </c>
      <c r="P1126" s="312">
        <f>IF(M1126&lt;&gt;ฐาน!$M$45,IF(L1126&lt;&gt;"",($L1126*$N1126/100),0),0)</f>
        <v>0</v>
      </c>
      <c r="Q1126" s="311">
        <f>IF(M1126&lt;&gt;ฐาน!$M$45,IF(L1126&lt;&gt;"",ROUNDUP(($L1126*$N1126/100),-1),0),0)</f>
        <v>0</v>
      </c>
      <c r="R1126" s="311">
        <f t="shared" si="34"/>
        <v>0</v>
      </c>
      <c r="S1126" s="313">
        <f t="shared" si="35"/>
        <v>0</v>
      </c>
      <c r="T1126" s="314">
        <f>IF(M1126&lt;&gt;ฐาน!$M$45,IF(S1126&lt;&gt;"",S1126+R1126,0),0)</f>
        <v>0</v>
      </c>
      <c r="U1126" s="311">
        <f>IF(M1126&lt;&gt;ฐาน!$M$45,IF(S1126=0,J1126+T1126,O1126),J1126)</f>
        <v>0</v>
      </c>
      <c r="V1126" s="98"/>
    </row>
    <row r="1127" spans="1:22" x14ac:dyDescent="0.35">
      <c r="A1127" s="93">
        <v>1119</v>
      </c>
      <c r="B1127" s="97"/>
      <c r="C1127" s="98"/>
      <c r="D1127" s="91"/>
      <c r="E1127" s="89"/>
      <c r="F1127" s="88"/>
      <c r="G1127" s="95"/>
      <c r="H1127" s="91"/>
      <c r="I1127" s="88"/>
      <c r="J1127" s="92"/>
      <c r="K1127" s="212"/>
      <c r="L1127" s="308" t="str">
        <f>IF(K1127&lt;&gt;"",INDEX(ฐาน!$J$4:$M$44,MATCH(INT(K1127),ฐาน!$J$4:$J$44,0),2),"")</f>
        <v/>
      </c>
      <c r="M1127" s="309" t="str">
        <f>IF(L1127&lt;&gt;"",INDEX(ฐาน!$J$4:$M$45,MATCH(L1127,ฐาน!$K$4:$K$45,0),4),"")</f>
        <v/>
      </c>
      <c r="N1127" s="310" t="str">
        <f>IF(I1127&lt;&gt;"",INDEX(ฐาน!$A$4:$F$9,MATCH(I1127,ฐาน!$A$4:$A$9,0),IF(J1127&gt;=INDEX(ฐาน!$A$4:$F$9,MATCH(I1127,ฐาน!$A$4:$A$9,0),3),6,5)),"")</f>
        <v/>
      </c>
      <c r="O1127" s="311" t="str">
        <f>IF(I1127&lt;&gt;"",IF(J1127&gt;=INDEX(ฐาน!$A$4:$G$9,MATCH(I1127,ฐาน!$A$4:$A$9,0),4),INDEX(ฐาน!$A$4:$G$9,MATCH(I1127,ฐาน!$A$4:$A$9,0),7),INDEX(ฐาน!$A$4:$G$9,MATCH(I1127,ฐาน!$A$4:$A$9,0),4)),"")</f>
        <v/>
      </c>
      <c r="P1127" s="312">
        <f>IF(M1127&lt;&gt;ฐาน!$M$45,IF(L1127&lt;&gt;"",($L1127*$N1127/100),0),0)</f>
        <v>0</v>
      </c>
      <c r="Q1127" s="311">
        <f>IF(M1127&lt;&gt;ฐาน!$M$45,IF(L1127&lt;&gt;"",ROUNDUP(($L1127*$N1127/100),-1),0),0)</f>
        <v>0</v>
      </c>
      <c r="R1127" s="311">
        <f t="shared" si="34"/>
        <v>0</v>
      </c>
      <c r="S1127" s="313">
        <f t="shared" si="35"/>
        <v>0</v>
      </c>
      <c r="T1127" s="314">
        <f>IF(M1127&lt;&gt;ฐาน!$M$45,IF(S1127&lt;&gt;"",S1127+R1127,0),0)</f>
        <v>0</v>
      </c>
      <c r="U1127" s="311">
        <f>IF(M1127&lt;&gt;ฐาน!$M$45,IF(S1127=0,J1127+T1127,O1127),J1127)</f>
        <v>0</v>
      </c>
      <c r="V1127" s="98"/>
    </row>
    <row r="1128" spans="1:22" x14ac:dyDescent="0.35">
      <c r="A1128" s="93">
        <v>1120</v>
      </c>
      <c r="B1128" s="97"/>
      <c r="C1128" s="98"/>
      <c r="D1128" s="91"/>
      <c r="E1128" s="89"/>
      <c r="F1128" s="88"/>
      <c r="G1128" s="91"/>
      <c r="H1128" s="91"/>
      <c r="I1128" s="88"/>
      <c r="J1128" s="92"/>
      <c r="K1128" s="212"/>
      <c r="L1128" s="308" t="str">
        <f>IF(K1128&lt;&gt;"",INDEX(ฐาน!$J$4:$M$44,MATCH(INT(K1128),ฐาน!$J$4:$J$44,0),2),"")</f>
        <v/>
      </c>
      <c r="M1128" s="309" t="str">
        <f>IF(L1128&lt;&gt;"",INDEX(ฐาน!$J$4:$M$45,MATCH(L1128,ฐาน!$K$4:$K$45,0),4),"")</f>
        <v/>
      </c>
      <c r="N1128" s="310" t="str">
        <f>IF(I1128&lt;&gt;"",INDEX(ฐาน!$A$4:$F$9,MATCH(I1128,ฐาน!$A$4:$A$9,0),IF(J1128&gt;=INDEX(ฐาน!$A$4:$F$9,MATCH(I1128,ฐาน!$A$4:$A$9,0),3),6,5)),"")</f>
        <v/>
      </c>
      <c r="O1128" s="311" t="str">
        <f>IF(I1128&lt;&gt;"",IF(J1128&gt;=INDEX(ฐาน!$A$4:$G$9,MATCH(I1128,ฐาน!$A$4:$A$9,0),4),INDEX(ฐาน!$A$4:$G$9,MATCH(I1128,ฐาน!$A$4:$A$9,0),7),INDEX(ฐาน!$A$4:$G$9,MATCH(I1128,ฐาน!$A$4:$A$9,0),4)),"")</f>
        <v/>
      </c>
      <c r="P1128" s="312">
        <f>IF(M1128&lt;&gt;ฐาน!$M$45,IF(L1128&lt;&gt;"",($L1128*$N1128/100),0),0)</f>
        <v>0</v>
      </c>
      <c r="Q1128" s="311">
        <f>IF(M1128&lt;&gt;ฐาน!$M$45,IF(L1128&lt;&gt;"",ROUNDUP(($L1128*$N1128/100),-1),0),0)</f>
        <v>0</v>
      </c>
      <c r="R1128" s="311">
        <f t="shared" si="34"/>
        <v>0</v>
      </c>
      <c r="S1128" s="313">
        <f t="shared" si="35"/>
        <v>0</v>
      </c>
      <c r="T1128" s="314">
        <f>IF(M1128&lt;&gt;ฐาน!$M$45,IF(S1128&lt;&gt;"",S1128+R1128,0),0)</f>
        <v>0</v>
      </c>
      <c r="U1128" s="311">
        <f>IF(M1128&lt;&gt;ฐาน!$M$45,IF(S1128=0,J1128+T1128,O1128),J1128)</f>
        <v>0</v>
      </c>
      <c r="V1128" s="98"/>
    </row>
    <row r="1129" spans="1:22" x14ac:dyDescent="0.35">
      <c r="A1129" s="93">
        <v>1121</v>
      </c>
      <c r="B1129" s="97"/>
      <c r="C1129" s="86"/>
      <c r="D1129" s="91"/>
      <c r="E1129" s="89"/>
      <c r="F1129" s="88"/>
      <c r="G1129" s="95"/>
      <c r="H1129" s="91"/>
      <c r="I1129" s="88"/>
      <c r="J1129" s="92"/>
      <c r="K1129" s="212"/>
      <c r="L1129" s="308" t="str">
        <f>IF(K1129&lt;&gt;"",INDEX(ฐาน!$J$4:$M$44,MATCH(INT(K1129),ฐาน!$J$4:$J$44,0),2),"")</f>
        <v/>
      </c>
      <c r="M1129" s="309" t="str">
        <f>IF(L1129&lt;&gt;"",INDEX(ฐาน!$J$4:$M$45,MATCH(L1129,ฐาน!$K$4:$K$45,0),4),"")</f>
        <v/>
      </c>
      <c r="N1129" s="310" t="str">
        <f>IF(I1129&lt;&gt;"",INDEX(ฐาน!$A$4:$F$9,MATCH(I1129,ฐาน!$A$4:$A$9,0),IF(J1129&gt;=INDEX(ฐาน!$A$4:$F$9,MATCH(I1129,ฐาน!$A$4:$A$9,0),3),6,5)),"")</f>
        <v/>
      </c>
      <c r="O1129" s="311" t="str">
        <f>IF(I1129&lt;&gt;"",IF(J1129&gt;=INDEX(ฐาน!$A$4:$G$9,MATCH(I1129,ฐาน!$A$4:$A$9,0),4),INDEX(ฐาน!$A$4:$G$9,MATCH(I1129,ฐาน!$A$4:$A$9,0),7),INDEX(ฐาน!$A$4:$G$9,MATCH(I1129,ฐาน!$A$4:$A$9,0),4)),"")</f>
        <v/>
      </c>
      <c r="P1129" s="312">
        <f>IF(M1129&lt;&gt;ฐาน!$M$45,IF(L1129&lt;&gt;"",($L1129*$N1129/100),0),0)</f>
        <v>0</v>
      </c>
      <c r="Q1129" s="311">
        <f>IF(M1129&lt;&gt;ฐาน!$M$45,IF(L1129&lt;&gt;"",ROUNDUP(($L1129*$N1129/100),-1),0),0)</f>
        <v>0</v>
      </c>
      <c r="R1129" s="311">
        <f t="shared" si="34"/>
        <v>0</v>
      </c>
      <c r="S1129" s="313">
        <f t="shared" si="35"/>
        <v>0</v>
      </c>
      <c r="T1129" s="314">
        <f>IF(M1129&lt;&gt;ฐาน!$M$45,IF(S1129&lt;&gt;"",S1129+R1129,0),0)</f>
        <v>0</v>
      </c>
      <c r="U1129" s="311">
        <f>IF(M1129&lt;&gt;ฐาน!$M$45,IF(S1129=0,J1129+T1129,O1129),J1129)</f>
        <v>0</v>
      </c>
      <c r="V1129" s="98"/>
    </row>
    <row r="1130" spans="1:22" x14ac:dyDescent="0.35">
      <c r="A1130" s="93">
        <v>1122</v>
      </c>
      <c r="B1130" s="97"/>
      <c r="C1130" s="98"/>
      <c r="D1130" s="91"/>
      <c r="E1130" s="89"/>
      <c r="F1130" s="88"/>
      <c r="G1130" s="91"/>
      <c r="H1130" s="91"/>
      <c r="I1130" s="88"/>
      <c r="J1130" s="92"/>
      <c r="K1130" s="212"/>
      <c r="L1130" s="308" t="str">
        <f>IF(K1130&lt;&gt;"",INDEX(ฐาน!$J$4:$M$44,MATCH(INT(K1130),ฐาน!$J$4:$J$44,0),2),"")</f>
        <v/>
      </c>
      <c r="M1130" s="309" t="str">
        <f>IF(L1130&lt;&gt;"",INDEX(ฐาน!$J$4:$M$45,MATCH(L1130,ฐาน!$K$4:$K$45,0),4),"")</f>
        <v/>
      </c>
      <c r="N1130" s="310" t="str">
        <f>IF(I1130&lt;&gt;"",INDEX(ฐาน!$A$4:$F$9,MATCH(I1130,ฐาน!$A$4:$A$9,0),IF(J1130&gt;=INDEX(ฐาน!$A$4:$F$9,MATCH(I1130,ฐาน!$A$4:$A$9,0),3),6,5)),"")</f>
        <v/>
      </c>
      <c r="O1130" s="311" t="str">
        <f>IF(I1130&lt;&gt;"",IF(J1130&gt;=INDEX(ฐาน!$A$4:$G$9,MATCH(I1130,ฐาน!$A$4:$A$9,0),4),INDEX(ฐาน!$A$4:$G$9,MATCH(I1130,ฐาน!$A$4:$A$9,0),7),INDEX(ฐาน!$A$4:$G$9,MATCH(I1130,ฐาน!$A$4:$A$9,0),4)),"")</f>
        <v/>
      </c>
      <c r="P1130" s="312">
        <f>IF(M1130&lt;&gt;ฐาน!$M$45,IF(L1130&lt;&gt;"",($L1130*$N1130/100),0),0)</f>
        <v>0</v>
      </c>
      <c r="Q1130" s="311">
        <f>IF(M1130&lt;&gt;ฐาน!$M$45,IF(L1130&lt;&gt;"",ROUNDUP(($L1130*$N1130/100),-1),0),0)</f>
        <v>0</v>
      </c>
      <c r="R1130" s="311">
        <f t="shared" si="34"/>
        <v>0</v>
      </c>
      <c r="S1130" s="313">
        <f t="shared" si="35"/>
        <v>0</v>
      </c>
      <c r="T1130" s="314">
        <f>IF(M1130&lt;&gt;ฐาน!$M$45,IF(S1130&lt;&gt;"",S1130+R1130,0),0)</f>
        <v>0</v>
      </c>
      <c r="U1130" s="311">
        <f>IF(M1130&lt;&gt;ฐาน!$M$45,IF(S1130=0,J1130+T1130,O1130),J1130)</f>
        <v>0</v>
      </c>
      <c r="V1130" s="98"/>
    </row>
    <row r="1131" spans="1:22" x14ac:dyDescent="0.35">
      <c r="A1131" s="93">
        <v>1123</v>
      </c>
      <c r="B1131" s="97"/>
      <c r="C1131" s="98"/>
      <c r="D1131" s="91"/>
      <c r="E1131" s="89"/>
      <c r="F1131" s="88"/>
      <c r="G1131" s="91"/>
      <c r="H1131" s="91"/>
      <c r="I1131" s="88"/>
      <c r="J1131" s="92"/>
      <c r="K1131" s="212"/>
      <c r="L1131" s="308" t="str">
        <f>IF(K1131&lt;&gt;"",INDEX(ฐาน!$J$4:$M$44,MATCH(INT(K1131),ฐาน!$J$4:$J$44,0),2),"")</f>
        <v/>
      </c>
      <c r="M1131" s="309" t="str">
        <f>IF(L1131&lt;&gt;"",INDEX(ฐาน!$J$4:$M$45,MATCH(L1131,ฐาน!$K$4:$K$45,0),4),"")</f>
        <v/>
      </c>
      <c r="N1131" s="310" t="str">
        <f>IF(I1131&lt;&gt;"",INDEX(ฐาน!$A$4:$F$9,MATCH(I1131,ฐาน!$A$4:$A$9,0),IF(J1131&gt;=INDEX(ฐาน!$A$4:$F$9,MATCH(I1131,ฐาน!$A$4:$A$9,0),3),6,5)),"")</f>
        <v/>
      </c>
      <c r="O1131" s="311" t="str">
        <f>IF(I1131&lt;&gt;"",IF(J1131&gt;=INDEX(ฐาน!$A$4:$G$9,MATCH(I1131,ฐาน!$A$4:$A$9,0),4),INDEX(ฐาน!$A$4:$G$9,MATCH(I1131,ฐาน!$A$4:$A$9,0),7),INDEX(ฐาน!$A$4:$G$9,MATCH(I1131,ฐาน!$A$4:$A$9,0),4)),"")</f>
        <v/>
      </c>
      <c r="P1131" s="312">
        <f>IF(M1131&lt;&gt;ฐาน!$M$45,IF(L1131&lt;&gt;"",($L1131*$N1131/100),0),0)</f>
        <v>0</v>
      </c>
      <c r="Q1131" s="311">
        <f>IF(M1131&lt;&gt;ฐาน!$M$45,IF(L1131&lt;&gt;"",ROUNDUP(($L1131*$N1131/100),-1),0),0)</f>
        <v>0</v>
      </c>
      <c r="R1131" s="311">
        <f t="shared" si="34"/>
        <v>0</v>
      </c>
      <c r="S1131" s="313">
        <f t="shared" si="35"/>
        <v>0</v>
      </c>
      <c r="T1131" s="314">
        <f>IF(M1131&lt;&gt;ฐาน!$M$45,IF(S1131&lt;&gt;"",S1131+R1131,0),0)</f>
        <v>0</v>
      </c>
      <c r="U1131" s="311">
        <f>IF(M1131&lt;&gt;ฐาน!$M$45,IF(S1131=0,J1131+T1131,O1131),J1131)</f>
        <v>0</v>
      </c>
      <c r="V1131" s="98"/>
    </row>
    <row r="1132" spans="1:22" x14ac:dyDescent="0.35">
      <c r="A1132" s="93">
        <v>1124</v>
      </c>
      <c r="B1132" s="97"/>
      <c r="C1132" s="96"/>
      <c r="D1132" s="91"/>
      <c r="E1132" s="89"/>
      <c r="F1132" s="88"/>
      <c r="G1132" s="95"/>
      <c r="H1132" s="91"/>
      <c r="I1132" s="88"/>
      <c r="J1132" s="92"/>
      <c r="K1132" s="212"/>
      <c r="L1132" s="308" t="str">
        <f>IF(K1132&lt;&gt;"",INDEX(ฐาน!$J$4:$M$44,MATCH(INT(K1132),ฐาน!$J$4:$J$44,0),2),"")</f>
        <v/>
      </c>
      <c r="M1132" s="309" t="str">
        <f>IF(L1132&lt;&gt;"",INDEX(ฐาน!$J$4:$M$45,MATCH(L1132,ฐาน!$K$4:$K$45,0),4),"")</f>
        <v/>
      </c>
      <c r="N1132" s="310" t="str">
        <f>IF(I1132&lt;&gt;"",INDEX(ฐาน!$A$4:$F$9,MATCH(I1132,ฐาน!$A$4:$A$9,0),IF(J1132&gt;=INDEX(ฐาน!$A$4:$F$9,MATCH(I1132,ฐาน!$A$4:$A$9,0),3),6,5)),"")</f>
        <v/>
      </c>
      <c r="O1132" s="311" t="str">
        <f>IF(I1132&lt;&gt;"",IF(J1132&gt;=INDEX(ฐาน!$A$4:$G$9,MATCH(I1132,ฐาน!$A$4:$A$9,0),4),INDEX(ฐาน!$A$4:$G$9,MATCH(I1132,ฐาน!$A$4:$A$9,0),7),INDEX(ฐาน!$A$4:$G$9,MATCH(I1132,ฐาน!$A$4:$A$9,0),4)),"")</f>
        <v/>
      </c>
      <c r="P1132" s="312">
        <f>IF(M1132&lt;&gt;ฐาน!$M$45,IF(L1132&lt;&gt;"",($L1132*$N1132/100),0),0)</f>
        <v>0</v>
      </c>
      <c r="Q1132" s="311">
        <f>IF(M1132&lt;&gt;ฐาน!$M$45,IF(L1132&lt;&gt;"",ROUNDUP(($L1132*$N1132/100),-1),0),0)</f>
        <v>0</v>
      </c>
      <c r="R1132" s="311">
        <f t="shared" si="34"/>
        <v>0</v>
      </c>
      <c r="S1132" s="313">
        <f t="shared" si="35"/>
        <v>0</v>
      </c>
      <c r="T1132" s="314">
        <f>IF(M1132&lt;&gt;ฐาน!$M$45,IF(S1132&lt;&gt;"",S1132+R1132,0),0)</f>
        <v>0</v>
      </c>
      <c r="U1132" s="311">
        <f>IF(M1132&lt;&gt;ฐาน!$M$45,IF(S1132=0,J1132+T1132,O1132),J1132)</f>
        <v>0</v>
      </c>
      <c r="V1132" s="98"/>
    </row>
    <row r="1133" spans="1:22" x14ac:dyDescent="0.35">
      <c r="A1133" s="93">
        <v>1125</v>
      </c>
      <c r="B1133" s="97"/>
      <c r="C1133" s="98"/>
      <c r="D1133" s="91"/>
      <c r="E1133" s="89"/>
      <c r="F1133" s="88"/>
      <c r="G1133" s="95"/>
      <c r="H1133" s="91"/>
      <c r="I1133" s="88"/>
      <c r="J1133" s="92"/>
      <c r="K1133" s="212"/>
      <c r="L1133" s="308" t="str">
        <f>IF(K1133&lt;&gt;"",INDEX(ฐาน!$J$4:$M$44,MATCH(INT(K1133),ฐาน!$J$4:$J$44,0),2),"")</f>
        <v/>
      </c>
      <c r="M1133" s="309" t="str">
        <f>IF(L1133&lt;&gt;"",INDEX(ฐาน!$J$4:$M$45,MATCH(L1133,ฐาน!$K$4:$K$45,0),4),"")</f>
        <v/>
      </c>
      <c r="N1133" s="310" t="str">
        <f>IF(I1133&lt;&gt;"",INDEX(ฐาน!$A$4:$F$9,MATCH(I1133,ฐาน!$A$4:$A$9,0),IF(J1133&gt;=INDEX(ฐาน!$A$4:$F$9,MATCH(I1133,ฐาน!$A$4:$A$9,0),3),6,5)),"")</f>
        <v/>
      </c>
      <c r="O1133" s="311" t="str">
        <f>IF(I1133&lt;&gt;"",IF(J1133&gt;=INDEX(ฐาน!$A$4:$G$9,MATCH(I1133,ฐาน!$A$4:$A$9,0),4),INDEX(ฐาน!$A$4:$G$9,MATCH(I1133,ฐาน!$A$4:$A$9,0),7),INDEX(ฐาน!$A$4:$G$9,MATCH(I1133,ฐาน!$A$4:$A$9,0),4)),"")</f>
        <v/>
      </c>
      <c r="P1133" s="312">
        <f>IF(M1133&lt;&gt;ฐาน!$M$45,IF(L1133&lt;&gt;"",($L1133*$N1133/100),0),0)</f>
        <v>0</v>
      </c>
      <c r="Q1133" s="311">
        <f>IF(M1133&lt;&gt;ฐาน!$M$45,IF(L1133&lt;&gt;"",ROUNDUP(($L1133*$N1133/100),-1),0),0)</f>
        <v>0</v>
      </c>
      <c r="R1133" s="311">
        <f t="shared" si="34"/>
        <v>0</v>
      </c>
      <c r="S1133" s="313">
        <f t="shared" si="35"/>
        <v>0</v>
      </c>
      <c r="T1133" s="314">
        <f>IF(M1133&lt;&gt;ฐาน!$M$45,IF(S1133&lt;&gt;"",S1133+R1133,0),0)</f>
        <v>0</v>
      </c>
      <c r="U1133" s="311">
        <f>IF(M1133&lt;&gt;ฐาน!$M$45,IF(S1133=0,J1133+T1133,O1133),J1133)</f>
        <v>0</v>
      </c>
      <c r="V1133" s="98"/>
    </row>
    <row r="1134" spans="1:22" x14ac:dyDescent="0.35">
      <c r="A1134" s="93">
        <v>1126</v>
      </c>
      <c r="B1134" s="97"/>
      <c r="C1134" s="98"/>
      <c r="D1134" s="91"/>
      <c r="E1134" s="89"/>
      <c r="F1134" s="88"/>
      <c r="G1134" s="95"/>
      <c r="H1134" s="91"/>
      <c r="I1134" s="88"/>
      <c r="J1134" s="92"/>
      <c r="K1134" s="212"/>
      <c r="L1134" s="308" t="str">
        <f>IF(K1134&lt;&gt;"",INDEX(ฐาน!$J$4:$M$44,MATCH(INT(K1134),ฐาน!$J$4:$J$44,0),2),"")</f>
        <v/>
      </c>
      <c r="M1134" s="309" t="str">
        <f>IF(L1134&lt;&gt;"",INDEX(ฐาน!$J$4:$M$45,MATCH(L1134,ฐาน!$K$4:$K$45,0),4),"")</f>
        <v/>
      </c>
      <c r="N1134" s="310" t="str">
        <f>IF(I1134&lt;&gt;"",INDEX(ฐาน!$A$4:$F$9,MATCH(I1134,ฐาน!$A$4:$A$9,0),IF(J1134&gt;=INDEX(ฐาน!$A$4:$F$9,MATCH(I1134,ฐาน!$A$4:$A$9,0),3),6,5)),"")</f>
        <v/>
      </c>
      <c r="O1134" s="311" t="str">
        <f>IF(I1134&lt;&gt;"",IF(J1134&gt;=INDEX(ฐาน!$A$4:$G$9,MATCH(I1134,ฐาน!$A$4:$A$9,0),4),INDEX(ฐาน!$A$4:$G$9,MATCH(I1134,ฐาน!$A$4:$A$9,0),7),INDEX(ฐาน!$A$4:$G$9,MATCH(I1134,ฐาน!$A$4:$A$9,0),4)),"")</f>
        <v/>
      </c>
      <c r="P1134" s="312">
        <f>IF(M1134&lt;&gt;ฐาน!$M$45,IF(L1134&lt;&gt;"",($L1134*$N1134/100),0),0)</f>
        <v>0</v>
      </c>
      <c r="Q1134" s="311">
        <f>IF(M1134&lt;&gt;ฐาน!$M$45,IF(L1134&lt;&gt;"",ROUNDUP(($L1134*$N1134/100),-1),0),0)</f>
        <v>0</v>
      </c>
      <c r="R1134" s="311">
        <f t="shared" si="34"/>
        <v>0</v>
      </c>
      <c r="S1134" s="313">
        <f t="shared" si="35"/>
        <v>0</v>
      </c>
      <c r="T1134" s="314">
        <f>IF(M1134&lt;&gt;ฐาน!$M$45,IF(S1134&lt;&gt;"",S1134+R1134,0),0)</f>
        <v>0</v>
      </c>
      <c r="U1134" s="311">
        <f>IF(M1134&lt;&gt;ฐาน!$M$45,IF(S1134=0,J1134+T1134,O1134),J1134)</f>
        <v>0</v>
      </c>
      <c r="V1134" s="98"/>
    </row>
    <row r="1135" spans="1:22" x14ac:dyDescent="0.35">
      <c r="A1135" s="93">
        <v>1127</v>
      </c>
      <c r="B1135" s="97"/>
      <c r="C1135" s="98"/>
      <c r="D1135" s="91"/>
      <c r="E1135" s="89"/>
      <c r="F1135" s="88"/>
      <c r="G1135" s="91"/>
      <c r="H1135" s="91"/>
      <c r="I1135" s="99"/>
      <c r="J1135" s="92"/>
      <c r="K1135" s="212"/>
      <c r="L1135" s="308" t="str">
        <f>IF(K1135&lt;&gt;"",INDEX(ฐาน!$J$4:$M$44,MATCH(INT(K1135),ฐาน!$J$4:$J$44,0),2),"")</f>
        <v/>
      </c>
      <c r="M1135" s="309" t="str">
        <f>IF(L1135&lt;&gt;"",INDEX(ฐาน!$J$4:$M$45,MATCH(L1135,ฐาน!$K$4:$K$45,0),4),"")</f>
        <v/>
      </c>
      <c r="N1135" s="310" t="str">
        <f>IF(I1135&lt;&gt;"",INDEX(ฐาน!$A$4:$F$9,MATCH(I1135,ฐาน!$A$4:$A$9,0),IF(J1135&gt;=INDEX(ฐาน!$A$4:$F$9,MATCH(I1135,ฐาน!$A$4:$A$9,0),3),6,5)),"")</f>
        <v/>
      </c>
      <c r="O1135" s="311" t="str">
        <f>IF(I1135&lt;&gt;"",IF(J1135&gt;=INDEX(ฐาน!$A$4:$G$9,MATCH(I1135,ฐาน!$A$4:$A$9,0),4),INDEX(ฐาน!$A$4:$G$9,MATCH(I1135,ฐาน!$A$4:$A$9,0),7),INDEX(ฐาน!$A$4:$G$9,MATCH(I1135,ฐาน!$A$4:$A$9,0),4)),"")</f>
        <v/>
      </c>
      <c r="P1135" s="312">
        <f>IF(M1135&lt;&gt;ฐาน!$M$45,IF(L1135&lt;&gt;"",($L1135*$N1135/100),0),0)</f>
        <v>0</v>
      </c>
      <c r="Q1135" s="311">
        <f>IF(M1135&lt;&gt;ฐาน!$M$45,IF(L1135&lt;&gt;"",ROUNDUP(($L1135*$N1135/100),-1),0),0)</f>
        <v>0</v>
      </c>
      <c r="R1135" s="311">
        <f t="shared" si="34"/>
        <v>0</v>
      </c>
      <c r="S1135" s="313">
        <f t="shared" si="35"/>
        <v>0</v>
      </c>
      <c r="T1135" s="314">
        <f>IF(M1135&lt;&gt;ฐาน!$M$45,IF(S1135&lt;&gt;"",S1135+R1135,0),0)</f>
        <v>0</v>
      </c>
      <c r="U1135" s="311">
        <f>IF(M1135&lt;&gt;ฐาน!$M$45,IF(S1135=0,J1135+T1135,O1135),J1135)</f>
        <v>0</v>
      </c>
      <c r="V1135" s="98"/>
    </row>
    <row r="1136" spans="1:22" x14ac:dyDescent="0.35">
      <c r="A1136" s="93">
        <v>1128</v>
      </c>
      <c r="B1136" s="97"/>
      <c r="C1136" s="98"/>
      <c r="D1136" s="91"/>
      <c r="E1136" s="89"/>
      <c r="F1136" s="88"/>
      <c r="G1136" s="95"/>
      <c r="H1136" s="91"/>
      <c r="I1136" s="88"/>
      <c r="J1136" s="92"/>
      <c r="K1136" s="212"/>
      <c r="L1136" s="308" t="str">
        <f>IF(K1136&lt;&gt;"",INDEX(ฐาน!$J$4:$M$44,MATCH(INT(K1136),ฐาน!$J$4:$J$44,0),2),"")</f>
        <v/>
      </c>
      <c r="M1136" s="309" t="str">
        <f>IF(L1136&lt;&gt;"",INDEX(ฐาน!$J$4:$M$45,MATCH(L1136,ฐาน!$K$4:$K$45,0),4),"")</f>
        <v/>
      </c>
      <c r="N1136" s="310" t="str">
        <f>IF(I1136&lt;&gt;"",INDEX(ฐาน!$A$4:$F$9,MATCH(I1136,ฐาน!$A$4:$A$9,0),IF(J1136&gt;=INDEX(ฐาน!$A$4:$F$9,MATCH(I1136,ฐาน!$A$4:$A$9,0),3),6,5)),"")</f>
        <v/>
      </c>
      <c r="O1136" s="311" t="str">
        <f>IF(I1136&lt;&gt;"",IF(J1136&gt;=INDEX(ฐาน!$A$4:$G$9,MATCH(I1136,ฐาน!$A$4:$A$9,0),4),INDEX(ฐาน!$A$4:$G$9,MATCH(I1136,ฐาน!$A$4:$A$9,0),7),INDEX(ฐาน!$A$4:$G$9,MATCH(I1136,ฐาน!$A$4:$A$9,0),4)),"")</f>
        <v/>
      </c>
      <c r="P1136" s="312">
        <f>IF(M1136&lt;&gt;ฐาน!$M$45,IF(L1136&lt;&gt;"",($L1136*$N1136/100),0),0)</f>
        <v>0</v>
      </c>
      <c r="Q1136" s="311">
        <f>IF(M1136&lt;&gt;ฐาน!$M$45,IF(L1136&lt;&gt;"",ROUNDUP(($L1136*$N1136/100),-1),0),0)</f>
        <v>0</v>
      </c>
      <c r="R1136" s="311">
        <f t="shared" si="34"/>
        <v>0</v>
      </c>
      <c r="S1136" s="313">
        <f t="shared" si="35"/>
        <v>0</v>
      </c>
      <c r="T1136" s="314">
        <f>IF(M1136&lt;&gt;ฐาน!$M$45,IF(S1136&lt;&gt;"",S1136+R1136,0),0)</f>
        <v>0</v>
      </c>
      <c r="U1136" s="311">
        <f>IF(M1136&lt;&gt;ฐาน!$M$45,IF(S1136=0,J1136+T1136,O1136),J1136)</f>
        <v>0</v>
      </c>
      <c r="V1136" s="98"/>
    </row>
    <row r="1137" spans="1:22" x14ac:dyDescent="0.35">
      <c r="A1137" s="93">
        <v>1129</v>
      </c>
      <c r="B1137" s="97"/>
      <c r="C1137" s="98"/>
      <c r="D1137" s="91"/>
      <c r="E1137" s="89"/>
      <c r="F1137" s="88"/>
      <c r="G1137" s="95"/>
      <c r="H1137" s="91"/>
      <c r="I1137" s="88"/>
      <c r="J1137" s="92"/>
      <c r="K1137" s="212"/>
      <c r="L1137" s="308" t="str">
        <f>IF(K1137&lt;&gt;"",INDEX(ฐาน!$J$4:$M$44,MATCH(INT(K1137),ฐาน!$J$4:$J$44,0),2),"")</f>
        <v/>
      </c>
      <c r="M1137" s="309" t="str">
        <f>IF(L1137&lt;&gt;"",INDEX(ฐาน!$J$4:$M$45,MATCH(L1137,ฐาน!$K$4:$K$45,0),4),"")</f>
        <v/>
      </c>
      <c r="N1137" s="310" t="str">
        <f>IF(I1137&lt;&gt;"",INDEX(ฐาน!$A$4:$F$9,MATCH(I1137,ฐาน!$A$4:$A$9,0),IF(J1137&gt;=INDEX(ฐาน!$A$4:$F$9,MATCH(I1137,ฐาน!$A$4:$A$9,0),3),6,5)),"")</f>
        <v/>
      </c>
      <c r="O1137" s="311" t="str">
        <f>IF(I1137&lt;&gt;"",IF(J1137&gt;=INDEX(ฐาน!$A$4:$G$9,MATCH(I1137,ฐาน!$A$4:$A$9,0),4),INDEX(ฐาน!$A$4:$G$9,MATCH(I1137,ฐาน!$A$4:$A$9,0),7),INDEX(ฐาน!$A$4:$G$9,MATCH(I1137,ฐาน!$A$4:$A$9,0),4)),"")</f>
        <v/>
      </c>
      <c r="P1137" s="312">
        <f>IF(M1137&lt;&gt;ฐาน!$M$45,IF(L1137&lt;&gt;"",($L1137*$N1137/100),0),0)</f>
        <v>0</v>
      </c>
      <c r="Q1137" s="311">
        <f>IF(M1137&lt;&gt;ฐาน!$M$45,IF(L1137&lt;&gt;"",ROUNDUP(($L1137*$N1137/100),-1),0),0)</f>
        <v>0</v>
      </c>
      <c r="R1137" s="311">
        <f t="shared" si="34"/>
        <v>0</v>
      </c>
      <c r="S1137" s="313">
        <f t="shared" si="35"/>
        <v>0</v>
      </c>
      <c r="T1137" s="314">
        <f>IF(M1137&lt;&gt;ฐาน!$M$45,IF(S1137&lt;&gt;"",S1137+R1137,0),0)</f>
        <v>0</v>
      </c>
      <c r="U1137" s="311">
        <f>IF(M1137&lt;&gt;ฐาน!$M$45,IF(S1137=0,J1137+T1137,O1137),J1137)</f>
        <v>0</v>
      </c>
      <c r="V1137" s="98"/>
    </row>
    <row r="1138" spans="1:22" x14ac:dyDescent="0.35">
      <c r="A1138" s="93">
        <v>1130</v>
      </c>
      <c r="B1138" s="97"/>
      <c r="C1138" s="98"/>
      <c r="D1138" s="91"/>
      <c r="E1138" s="89"/>
      <c r="F1138" s="88"/>
      <c r="G1138" s="95"/>
      <c r="H1138" s="91"/>
      <c r="I1138" s="88"/>
      <c r="J1138" s="92"/>
      <c r="K1138" s="212"/>
      <c r="L1138" s="308" t="str">
        <f>IF(K1138&lt;&gt;"",INDEX(ฐาน!$J$4:$M$44,MATCH(INT(K1138),ฐาน!$J$4:$J$44,0),2),"")</f>
        <v/>
      </c>
      <c r="M1138" s="309" t="str">
        <f>IF(L1138&lt;&gt;"",INDEX(ฐาน!$J$4:$M$45,MATCH(L1138,ฐาน!$K$4:$K$45,0),4),"")</f>
        <v/>
      </c>
      <c r="N1138" s="310" t="str">
        <f>IF(I1138&lt;&gt;"",INDEX(ฐาน!$A$4:$F$9,MATCH(I1138,ฐาน!$A$4:$A$9,0),IF(J1138&gt;=INDEX(ฐาน!$A$4:$F$9,MATCH(I1138,ฐาน!$A$4:$A$9,0),3),6,5)),"")</f>
        <v/>
      </c>
      <c r="O1138" s="311" t="str">
        <f>IF(I1138&lt;&gt;"",IF(J1138&gt;=INDEX(ฐาน!$A$4:$G$9,MATCH(I1138,ฐาน!$A$4:$A$9,0),4),INDEX(ฐาน!$A$4:$G$9,MATCH(I1138,ฐาน!$A$4:$A$9,0),7),INDEX(ฐาน!$A$4:$G$9,MATCH(I1138,ฐาน!$A$4:$A$9,0),4)),"")</f>
        <v/>
      </c>
      <c r="P1138" s="312">
        <f>IF(M1138&lt;&gt;ฐาน!$M$45,IF(L1138&lt;&gt;"",($L1138*$N1138/100),0),0)</f>
        <v>0</v>
      </c>
      <c r="Q1138" s="311">
        <f>IF(M1138&lt;&gt;ฐาน!$M$45,IF(L1138&lt;&gt;"",ROUNDUP(($L1138*$N1138/100),-1),0),0)</f>
        <v>0</v>
      </c>
      <c r="R1138" s="311">
        <f t="shared" si="34"/>
        <v>0</v>
      </c>
      <c r="S1138" s="313">
        <f t="shared" si="35"/>
        <v>0</v>
      </c>
      <c r="T1138" s="314">
        <f>IF(M1138&lt;&gt;ฐาน!$M$45,IF(S1138&lt;&gt;"",S1138+R1138,0),0)</f>
        <v>0</v>
      </c>
      <c r="U1138" s="311">
        <f>IF(M1138&lt;&gt;ฐาน!$M$45,IF(S1138=0,J1138+T1138,O1138),J1138)</f>
        <v>0</v>
      </c>
      <c r="V1138" s="98"/>
    </row>
    <row r="1139" spans="1:22" x14ac:dyDescent="0.35">
      <c r="A1139" s="93">
        <v>1131</v>
      </c>
      <c r="B1139" s="84"/>
      <c r="C1139" s="85"/>
      <c r="D1139" s="91"/>
      <c r="E1139" s="89"/>
      <c r="F1139" s="88"/>
      <c r="G1139" s="91"/>
      <c r="H1139" s="91"/>
      <c r="I1139" s="88"/>
      <c r="J1139" s="92"/>
      <c r="K1139" s="212"/>
      <c r="L1139" s="308" t="str">
        <f>IF(K1139&lt;&gt;"",INDEX(ฐาน!$J$4:$M$44,MATCH(INT(K1139),ฐาน!$J$4:$J$44,0),2),"")</f>
        <v/>
      </c>
      <c r="M1139" s="309" t="str">
        <f>IF(L1139&lt;&gt;"",INDEX(ฐาน!$J$4:$M$45,MATCH(L1139,ฐาน!$K$4:$K$45,0),4),"")</f>
        <v/>
      </c>
      <c r="N1139" s="310" t="str">
        <f>IF(I1139&lt;&gt;"",INDEX(ฐาน!$A$4:$F$9,MATCH(I1139,ฐาน!$A$4:$A$9,0),IF(J1139&gt;=INDEX(ฐาน!$A$4:$F$9,MATCH(I1139,ฐาน!$A$4:$A$9,0),3),6,5)),"")</f>
        <v/>
      </c>
      <c r="O1139" s="311" t="str">
        <f>IF(I1139&lt;&gt;"",IF(J1139&gt;=INDEX(ฐาน!$A$4:$G$9,MATCH(I1139,ฐาน!$A$4:$A$9,0),4),INDEX(ฐาน!$A$4:$G$9,MATCH(I1139,ฐาน!$A$4:$A$9,0),7),INDEX(ฐาน!$A$4:$G$9,MATCH(I1139,ฐาน!$A$4:$A$9,0),4)),"")</f>
        <v/>
      </c>
      <c r="P1139" s="312">
        <f>IF(M1139&lt;&gt;ฐาน!$M$45,IF(L1139&lt;&gt;"",($L1139*$N1139/100),0),0)</f>
        <v>0</v>
      </c>
      <c r="Q1139" s="311">
        <f>IF(M1139&lt;&gt;ฐาน!$M$45,IF(L1139&lt;&gt;"",ROUNDUP(($L1139*$N1139/100),-1),0),0)</f>
        <v>0</v>
      </c>
      <c r="R1139" s="311">
        <f t="shared" si="34"/>
        <v>0</v>
      </c>
      <c r="S1139" s="313">
        <f t="shared" si="35"/>
        <v>0</v>
      </c>
      <c r="T1139" s="314">
        <f>IF(M1139&lt;&gt;ฐาน!$M$45,IF(S1139&lt;&gt;"",S1139+R1139,0),0)</f>
        <v>0</v>
      </c>
      <c r="U1139" s="311">
        <f>IF(M1139&lt;&gt;ฐาน!$M$45,IF(S1139=0,J1139+T1139,O1139),J1139)</f>
        <v>0</v>
      </c>
      <c r="V1139" s="98"/>
    </row>
    <row r="1140" spans="1:22" x14ac:dyDescent="0.35">
      <c r="A1140" s="93">
        <v>1132</v>
      </c>
      <c r="B1140" s="84"/>
      <c r="C1140" s="98"/>
      <c r="D1140" s="91"/>
      <c r="E1140" s="89"/>
      <c r="F1140" s="88"/>
      <c r="G1140" s="95"/>
      <c r="H1140" s="91"/>
      <c r="I1140" s="88"/>
      <c r="J1140" s="92"/>
      <c r="K1140" s="212"/>
      <c r="L1140" s="308" t="str">
        <f>IF(K1140&lt;&gt;"",INDEX(ฐาน!$J$4:$M$44,MATCH(INT(K1140),ฐาน!$J$4:$J$44,0),2),"")</f>
        <v/>
      </c>
      <c r="M1140" s="309" t="str">
        <f>IF(L1140&lt;&gt;"",INDEX(ฐาน!$J$4:$M$45,MATCH(L1140,ฐาน!$K$4:$K$45,0),4),"")</f>
        <v/>
      </c>
      <c r="N1140" s="310" t="str">
        <f>IF(I1140&lt;&gt;"",INDEX(ฐาน!$A$4:$F$9,MATCH(I1140,ฐาน!$A$4:$A$9,0),IF(J1140&gt;=INDEX(ฐาน!$A$4:$F$9,MATCH(I1140,ฐาน!$A$4:$A$9,0),3),6,5)),"")</f>
        <v/>
      </c>
      <c r="O1140" s="311" t="str">
        <f>IF(I1140&lt;&gt;"",IF(J1140&gt;=INDEX(ฐาน!$A$4:$G$9,MATCH(I1140,ฐาน!$A$4:$A$9,0),4),INDEX(ฐาน!$A$4:$G$9,MATCH(I1140,ฐาน!$A$4:$A$9,0),7),INDEX(ฐาน!$A$4:$G$9,MATCH(I1140,ฐาน!$A$4:$A$9,0),4)),"")</f>
        <v/>
      </c>
      <c r="P1140" s="312">
        <f>IF(M1140&lt;&gt;ฐาน!$M$45,IF(L1140&lt;&gt;"",($L1140*$N1140/100),0),0)</f>
        <v>0</v>
      </c>
      <c r="Q1140" s="311">
        <f>IF(M1140&lt;&gt;ฐาน!$M$45,IF(L1140&lt;&gt;"",ROUNDUP(($L1140*$N1140/100),-1),0),0)</f>
        <v>0</v>
      </c>
      <c r="R1140" s="311">
        <f t="shared" si="34"/>
        <v>0</v>
      </c>
      <c r="S1140" s="313">
        <f t="shared" si="35"/>
        <v>0</v>
      </c>
      <c r="T1140" s="314">
        <f>IF(M1140&lt;&gt;ฐาน!$M$45,IF(S1140&lt;&gt;"",S1140+R1140,0),0)</f>
        <v>0</v>
      </c>
      <c r="U1140" s="311">
        <f>IF(M1140&lt;&gt;ฐาน!$M$45,IF(S1140=0,J1140+T1140,O1140),J1140)</f>
        <v>0</v>
      </c>
      <c r="V1140" s="98"/>
    </row>
    <row r="1141" spans="1:22" x14ac:dyDescent="0.35">
      <c r="A1141" s="93">
        <v>1133</v>
      </c>
      <c r="B1141" s="84"/>
      <c r="C1141" s="85"/>
      <c r="D1141" s="91"/>
      <c r="E1141" s="89"/>
      <c r="F1141" s="88"/>
      <c r="G1141" s="91"/>
      <c r="H1141" s="91"/>
      <c r="I1141" s="88"/>
      <c r="J1141" s="94"/>
      <c r="K1141" s="212"/>
      <c r="L1141" s="308" t="str">
        <f>IF(K1141&lt;&gt;"",INDEX(ฐาน!$J$4:$M$44,MATCH(INT(K1141),ฐาน!$J$4:$J$44,0),2),"")</f>
        <v/>
      </c>
      <c r="M1141" s="309" t="str">
        <f>IF(L1141&lt;&gt;"",INDEX(ฐาน!$J$4:$M$45,MATCH(L1141,ฐาน!$K$4:$K$45,0),4),"")</f>
        <v/>
      </c>
      <c r="N1141" s="310" t="str">
        <f>IF(I1141&lt;&gt;"",INDEX(ฐาน!$A$4:$F$9,MATCH(I1141,ฐาน!$A$4:$A$9,0),IF(J1141&gt;=INDEX(ฐาน!$A$4:$F$9,MATCH(I1141,ฐาน!$A$4:$A$9,0),3),6,5)),"")</f>
        <v/>
      </c>
      <c r="O1141" s="311" t="str">
        <f>IF(I1141&lt;&gt;"",IF(J1141&gt;=INDEX(ฐาน!$A$4:$G$9,MATCH(I1141,ฐาน!$A$4:$A$9,0),4),INDEX(ฐาน!$A$4:$G$9,MATCH(I1141,ฐาน!$A$4:$A$9,0),7),INDEX(ฐาน!$A$4:$G$9,MATCH(I1141,ฐาน!$A$4:$A$9,0),4)),"")</f>
        <v/>
      </c>
      <c r="P1141" s="312">
        <f>IF(M1141&lt;&gt;ฐาน!$M$45,IF(L1141&lt;&gt;"",($L1141*$N1141/100),0),0)</f>
        <v>0</v>
      </c>
      <c r="Q1141" s="311">
        <f>IF(M1141&lt;&gt;ฐาน!$M$45,IF(L1141&lt;&gt;"",ROUNDUP(($L1141*$N1141/100),-1),0),0)</f>
        <v>0</v>
      </c>
      <c r="R1141" s="311">
        <f t="shared" si="34"/>
        <v>0</v>
      </c>
      <c r="S1141" s="313">
        <f t="shared" si="35"/>
        <v>0</v>
      </c>
      <c r="T1141" s="314">
        <f>IF(M1141&lt;&gt;ฐาน!$M$45,IF(S1141&lt;&gt;"",S1141+R1141,0),0)</f>
        <v>0</v>
      </c>
      <c r="U1141" s="311">
        <f>IF(M1141&lt;&gt;ฐาน!$M$45,IF(S1141=0,J1141+T1141,O1141),J1141)</f>
        <v>0</v>
      </c>
      <c r="V1141" s="98"/>
    </row>
    <row r="1142" spans="1:22" x14ac:dyDescent="0.35">
      <c r="A1142" s="93">
        <v>1134</v>
      </c>
      <c r="B1142" s="97"/>
      <c r="C1142" s="98"/>
      <c r="D1142" s="91"/>
      <c r="E1142" s="89"/>
      <c r="F1142" s="88"/>
      <c r="G1142" s="91"/>
      <c r="H1142" s="91"/>
      <c r="I1142" s="88"/>
      <c r="J1142" s="92"/>
      <c r="K1142" s="212"/>
      <c r="L1142" s="308" t="str">
        <f>IF(K1142&lt;&gt;"",INDEX(ฐาน!$J$4:$M$44,MATCH(INT(K1142),ฐาน!$J$4:$J$44,0),2),"")</f>
        <v/>
      </c>
      <c r="M1142" s="309" t="str">
        <f>IF(L1142&lt;&gt;"",INDEX(ฐาน!$J$4:$M$45,MATCH(L1142,ฐาน!$K$4:$K$45,0),4),"")</f>
        <v/>
      </c>
      <c r="N1142" s="310" t="str">
        <f>IF(I1142&lt;&gt;"",INDEX(ฐาน!$A$4:$F$9,MATCH(I1142,ฐาน!$A$4:$A$9,0),IF(J1142&gt;=INDEX(ฐาน!$A$4:$F$9,MATCH(I1142,ฐาน!$A$4:$A$9,0),3),6,5)),"")</f>
        <v/>
      </c>
      <c r="O1142" s="311" t="str">
        <f>IF(I1142&lt;&gt;"",IF(J1142&gt;=INDEX(ฐาน!$A$4:$G$9,MATCH(I1142,ฐาน!$A$4:$A$9,0),4),INDEX(ฐาน!$A$4:$G$9,MATCH(I1142,ฐาน!$A$4:$A$9,0),7),INDEX(ฐาน!$A$4:$G$9,MATCH(I1142,ฐาน!$A$4:$A$9,0),4)),"")</f>
        <v/>
      </c>
      <c r="P1142" s="312">
        <f>IF(M1142&lt;&gt;ฐาน!$M$45,IF(L1142&lt;&gt;"",($L1142*$N1142/100),0),0)</f>
        <v>0</v>
      </c>
      <c r="Q1142" s="311">
        <f>IF(M1142&lt;&gt;ฐาน!$M$45,IF(L1142&lt;&gt;"",ROUNDUP(($L1142*$N1142/100),-1),0),0)</f>
        <v>0</v>
      </c>
      <c r="R1142" s="311">
        <f t="shared" si="34"/>
        <v>0</v>
      </c>
      <c r="S1142" s="313">
        <f t="shared" si="35"/>
        <v>0</v>
      </c>
      <c r="T1142" s="314">
        <f>IF(M1142&lt;&gt;ฐาน!$M$45,IF(S1142&lt;&gt;"",S1142+R1142,0),0)</f>
        <v>0</v>
      </c>
      <c r="U1142" s="311">
        <f>IF(M1142&lt;&gt;ฐาน!$M$45,IF(S1142=0,J1142+T1142,O1142),J1142)</f>
        <v>0</v>
      </c>
      <c r="V1142" s="98"/>
    </row>
    <row r="1143" spans="1:22" x14ac:dyDescent="0.35">
      <c r="A1143" s="93">
        <v>1135</v>
      </c>
      <c r="B1143" s="84"/>
      <c r="C1143" s="85"/>
      <c r="D1143" s="91"/>
      <c r="E1143" s="89"/>
      <c r="F1143" s="88"/>
      <c r="G1143" s="91"/>
      <c r="H1143" s="91"/>
      <c r="I1143" s="88"/>
      <c r="J1143" s="92"/>
      <c r="K1143" s="212"/>
      <c r="L1143" s="308" t="str">
        <f>IF(K1143&lt;&gt;"",INDEX(ฐาน!$J$4:$M$44,MATCH(INT(K1143),ฐาน!$J$4:$J$44,0),2),"")</f>
        <v/>
      </c>
      <c r="M1143" s="309" t="str">
        <f>IF(L1143&lt;&gt;"",INDEX(ฐาน!$J$4:$M$45,MATCH(L1143,ฐาน!$K$4:$K$45,0),4),"")</f>
        <v/>
      </c>
      <c r="N1143" s="310" t="str">
        <f>IF(I1143&lt;&gt;"",INDEX(ฐาน!$A$4:$F$9,MATCH(I1143,ฐาน!$A$4:$A$9,0),IF(J1143&gt;=INDEX(ฐาน!$A$4:$F$9,MATCH(I1143,ฐาน!$A$4:$A$9,0),3),6,5)),"")</f>
        <v/>
      </c>
      <c r="O1143" s="311" t="str">
        <f>IF(I1143&lt;&gt;"",IF(J1143&gt;=INDEX(ฐาน!$A$4:$G$9,MATCH(I1143,ฐาน!$A$4:$A$9,0),4),INDEX(ฐาน!$A$4:$G$9,MATCH(I1143,ฐาน!$A$4:$A$9,0),7),INDEX(ฐาน!$A$4:$G$9,MATCH(I1143,ฐาน!$A$4:$A$9,0),4)),"")</f>
        <v/>
      </c>
      <c r="P1143" s="312">
        <f>IF(M1143&lt;&gt;ฐาน!$M$45,IF(L1143&lt;&gt;"",($L1143*$N1143/100),0),0)</f>
        <v>0</v>
      </c>
      <c r="Q1143" s="311">
        <f>IF(M1143&lt;&gt;ฐาน!$M$45,IF(L1143&lt;&gt;"",ROUNDUP(($L1143*$N1143/100),-1),0),0)</f>
        <v>0</v>
      </c>
      <c r="R1143" s="311">
        <f t="shared" si="34"/>
        <v>0</v>
      </c>
      <c r="S1143" s="313">
        <f t="shared" si="35"/>
        <v>0</v>
      </c>
      <c r="T1143" s="314">
        <f>IF(M1143&lt;&gt;ฐาน!$M$45,IF(S1143&lt;&gt;"",S1143+R1143,0),0)</f>
        <v>0</v>
      </c>
      <c r="U1143" s="311">
        <f>IF(M1143&lt;&gt;ฐาน!$M$45,IF(S1143=0,J1143+T1143,O1143),J1143)</f>
        <v>0</v>
      </c>
      <c r="V1143" s="98"/>
    </row>
    <row r="1144" spans="1:22" x14ac:dyDescent="0.35">
      <c r="A1144" s="93">
        <v>1136</v>
      </c>
      <c r="B1144" s="84"/>
      <c r="C1144" s="85"/>
      <c r="D1144" s="91"/>
      <c r="E1144" s="89"/>
      <c r="F1144" s="88"/>
      <c r="G1144" s="91"/>
      <c r="H1144" s="91"/>
      <c r="I1144" s="88"/>
      <c r="J1144" s="92"/>
      <c r="K1144" s="212"/>
      <c r="L1144" s="308" t="str">
        <f>IF(K1144&lt;&gt;"",INDEX(ฐาน!$J$4:$M$44,MATCH(INT(K1144),ฐาน!$J$4:$J$44,0),2),"")</f>
        <v/>
      </c>
      <c r="M1144" s="309" t="str">
        <f>IF(L1144&lt;&gt;"",INDEX(ฐาน!$J$4:$M$45,MATCH(L1144,ฐาน!$K$4:$K$45,0),4),"")</f>
        <v/>
      </c>
      <c r="N1144" s="310" t="str">
        <f>IF(I1144&lt;&gt;"",INDEX(ฐาน!$A$4:$F$9,MATCH(I1144,ฐาน!$A$4:$A$9,0),IF(J1144&gt;=INDEX(ฐาน!$A$4:$F$9,MATCH(I1144,ฐาน!$A$4:$A$9,0),3),6,5)),"")</f>
        <v/>
      </c>
      <c r="O1144" s="311" t="str">
        <f>IF(I1144&lt;&gt;"",IF(J1144&gt;=INDEX(ฐาน!$A$4:$G$9,MATCH(I1144,ฐาน!$A$4:$A$9,0),4),INDEX(ฐาน!$A$4:$G$9,MATCH(I1144,ฐาน!$A$4:$A$9,0),7),INDEX(ฐาน!$A$4:$G$9,MATCH(I1144,ฐาน!$A$4:$A$9,0),4)),"")</f>
        <v/>
      </c>
      <c r="P1144" s="312">
        <f>IF(M1144&lt;&gt;ฐาน!$M$45,IF(L1144&lt;&gt;"",($L1144*$N1144/100),0),0)</f>
        <v>0</v>
      </c>
      <c r="Q1144" s="311">
        <f>IF(M1144&lt;&gt;ฐาน!$M$45,IF(L1144&lt;&gt;"",ROUNDUP(($L1144*$N1144/100),-1),0),0)</f>
        <v>0</v>
      </c>
      <c r="R1144" s="311">
        <f t="shared" si="34"/>
        <v>0</v>
      </c>
      <c r="S1144" s="313">
        <f t="shared" si="35"/>
        <v>0</v>
      </c>
      <c r="T1144" s="314">
        <f>IF(M1144&lt;&gt;ฐาน!$M$45,IF(S1144&lt;&gt;"",S1144+R1144,0),0)</f>
        <v>0</v>
      </c>
      <c r="U1144" s="311">
        <f>IF(M1144&lt;&gt;ฐาน!$M$45,IF(S1144=0,J1144+T1144,O1144),J1144)</f>
        <v>0</v>
      </c>
      <c r="V1144" s="98"/>
    </row>
    <row r="1145" spans="1:22" x14ac:dyDescent="0.35">
      <c r="A1145" s="93">
        <v>1137</v>
      </c>
      <c r="B1145" s="97"/>
      <c r="C1145" s="85"/>
      <c r="D1145" s="91"/>
      <c r="E1145" s="89"/>
      <c r="F1145" s="88"/>
      <c r="G1145" s="91"/>
      <c r="H1145" s="91"/>
      <c r="I1145" s="88"/>
      <c r="J1145" s="94"/>
      <c r="K1145" s="212"/>
      <c r="L1145" s="308" t="str">
        <f>IF(K1145&lt;&gt;"",INDEX(ฐาน!$J$4:$M$44,MATCH(INT(K1145),ฐาน!$J$4:$J$44,0),2),"")</f>
        <v/>
      </c>
      <c r="M1145" s="309" t="str">
        <f>IF(L1145&lt;&gt;"",INDEX(ฐาน!$J$4:$M$45,MATCH(L1145,ฐาน!$K$4:$K$45,0),4),"")</f>
        <v/>
      </c>
      <c r="N1145" s="310" t="str">
        <f>IF(I1145&lt;&gt;"",INDEX(ฐาน!$A$4:$F$9,MATCH(I1145,ฐาน!$A$4:$A$9,0),IF(J1145&gt;=INDEX(ฐาน!$A$4:$F$9,MATCH(I1145,ฐาน!$A$4:$A$9,0),3),6,5)),"")</f>
        <v/>
      </c>
      <c r="O1145" s="311" t="str">
        <f>IF(I1145&lt;&gt;"",IF(J1145&gt;=INDEX(ฐาน!$A$4:$G$9,MATCH(I1145,ฐาน!$A$4:$A$9,0),4),INDEX(ฐาน!$A$4:$G$9,MATCH(I1145,ฐาน!$A$4:$A$9,0),7),INDEX(ฐาน!$A$4:$G$9,MATCH(I1145,ฐาน!$A$4:$A$9,0),4)),"")</f>
        <v/>
      </c>
      <c r="P1145" s="312">
        <f>IF(M1145&lt;&gt;ฐาน!$M$45,IF(L1145&lt;&gt;"",($L1145*$N1145/100),0),0)</f>
        <v>0</v>
      </c>
      <c r="Q1145" s="311">
        <f>IF(M1145&lt;&gt;ฐาน!$M$45,IF(L1145&lt;&gt;"",ROUNDUP(($L1145*$N1145/100),-1),0),0)</f>
        <v>0</v>
      </c>
      <c r="R1145" s="311">
        <f t="shared" si="34"/>
        <v>0</v>
      </c>
      <c r="S1145" s="313">
        <f t="shared" si="35"/>
        <v>0</v>
      </c>
      <c r="T1145" s="314">
        <f>IF(M1145&lt;&gt;ฐาน!$M$45,IF(S1145&lt;&gt;"",S1145+R1145,0),0)</f>
        <v>0</v>
      </c>
      <c r="U1145" s="311">
        <f>IF(M1145&lt;&gt;ฐาน!$M$45,IF(S1145=0,J1145+T1145,O1145),J1145)</f>
        <v>0</v>
      </c>
      <c r="V1145" s="98"/>
    </row>
    <row r="1146" spans="1:22" x14ac:dyDescent="0.35">
      <c r="A1146" s="93">
        <v>1138</v>
      </c>
      <c r="B1146" s="97"/>
      <c r="C1146" s="96"/>
      <c r="D1146" s="91"/>
      <c r="E1146" s="89"/>
      <c r="F1146" s="88"/>
      <c r="G1146" s="91"/>
      <c r="H1146" s="91"/>
      <c r="I1146" s="88"/>
      <c r="J1146" s="92"/>
      <c r="K1146" s="212"/>
      <c r="L1146" s="308" t="str">
        <f>IF(K1146&lt;&gt;"",INDEX(ฐาน!$J$4:$M$44,MATCH(INT(K1146),ฐาน!$J$4:$J$44,0),2),"")</f>
        <v/>
      </c>
      <c r="M1146" s="309" t="str">
        <f>IF(L1146&lt;&gt;"",INDEX(ฐาน!$J$4:$M$45,MATCH(L1146,ฐาน!$K$4:$K$45,0),4),"")</f>
        <v/>
      </c>
      <c r="N1146" s="310" t="str">
        <f>IF(I1146&lt;&gt;"",INDEX(ฐาน!$A$4:$F$9,MATCH(I1146,ฐาน!$A$4:$A$9,0),IF(J1146&gt;=INDEX(ฐาน!$A$4:$F$9,MATCH(I1146,ฐาน!$A$4:$A$9,0),3),6,5)),"")</f>
        <v/>
      </c>
      <c r="O1146" s="311" t="str">
        <f>IF(I1146&lt;&gt;"",IF(J1146&gt;=INDEX(ฐาน!$A$4:$G$9,MATCH(I1146,ฐาน!$A$4:$A$9,0),4),INDEX(ฐาน!$A$4:$G$9,MATCH(I1146,ฐาน!$A$4:$A$9,0),7),INDEX(ฐาน!$A$4:$G$9,MATCH(I1146,ฐาน!$A$4:$A$9,0),4)),"")</f>
        <v/>
      </c>
      <c r="P1146" s="312">
        <f>IF(M1146&lt;&gt;ฐาน!$M$45,IF(L1146&lt;&gt;"",($L1146*$N1146/100),0),0)</f>
        <v>0</v>
      </c>
      <c r="Q1146" s="311">
        <f>IF(M1146&lt;&gt;ฐาน!$M$45,IF(L1146&lt;&gt;"",ROUNDUP(($L1146*$N1146/100),-1),0),0)</f>
        <v>0</v>
      </c>
      <c r="R1146" s="311">
        <f t="shared" si="34"/>
        <v>0</v>
      </c>
      <c r="S1146" s="313">
        <f t="shared" si="35"/>
        <v>0</v>
      </c>
      <c r="T1146" s="314">
        <f>IF(M1146&lt;&gt;ฐาน!$M$45,IF(S1146&lt;&gt;"",S1146+R1146,0),0)</f>
        <v>0</v>
      </c>
      <c r="U1146" s="311">
        <f>IF(M1146&lt;&gt;ฐาน!$M$45,IF(S1146=0,J1146+T1146,O1146),J1146)</f>
        <v>0</v>
      </c>
      <c r="V1146" s="98"/>
    </row>
    <row r="1147" spans="1:22" x14ac:dyDescent="0.35">
      <c r="A1147" s="93">
        <v>1139</v>
      </c>
      <c r="B1147" s="97"/>
      <c r="C1147" s="98"/>
      <c r="D1147" s="91"/>
      <c r="E1147" s="89"/>
      <c r="F1147" s="88"/>
      <c r="G1147" s="91"/>
      <c r="H1147" s="91"/>
      <c r="I1147" s="88"/>
      <c r="J1147" s="92"/>
      <c r="K1147" s="212"/>
      <c r="L1147" s="308" t="str">
        <f>IF(K1147&lt;&gt;"",INDEX(ฐาน!$J$4:$M$44,MATCH(INT(K1147),ฐาน!$J$4:$J$44,0),2),"")</f>
        <v/>
      </c>
      <c r="M1147" s="309" t="str">
        <f>IF(L1147&lt;&gt;"",INDEX(ฐาน!$J$4:$M$45,MATCH(L1147,ฐาน!$K$4:$K$45,0),4),"")</f>
        <v/>
      </c>
      <c r="N1147" s="310" t="str">
        <f>IF(I1147&lt;&gt;"",INDEX(ฐาน!$A$4:$F$9,MATCH(I1147,ฐาน!$A$4:$A$9,0),IF(J1147&gt;=INDEX(ฐาน!$A$4:$F$9,MATCH(I1147,ฐาน!$A$4:$A$9,0),3),6,5)),"")</f>
        <v/>
      </c>
      <c r="O1147" s="311" t="str">
        <f>IF(I1147&lt;&gt;"",IF(J1147&gt;=INDEX(ฐาน!$A$4:$G$9,MATCH(I1147,ฐาน!$A$4:$A$9,0),4),INDEX(ฐาน!$A$4:$G$9,MATCH(I1147,ฐาน!$A$4:$A$9,0),7),INDEX(ฐาน!$A$4:$G$9,MATCH(I1147,ฐาน!$A$4:$A$9,0),4)),"")</f>
        <v/>
      </c>
      <c r="P1147" s="312">
        <f>IF(M1147&lt;&gt;ฐาน!$M$45,IF(L1147&lt;&gt;"",($L1147*$N1147/100),0),0)</f>
        <v>0</v>
      </c>
      <c r="Q1147" s="311">
        <f>IF(M1147&lt;&gt;ฐาน!$M$45,IF(L1147&lt;&gt;"",ROUNDUP(($L1147*$N1147/100),-1),0),0)</f>
        <v>0</v>
      </c>
      <c r="R1147" s="311">
        <f t="shared" si="34"/>
        <v>0</v>
      </c>
      <c r="S1147" s="313">
        <f t="shared" si="35"/>
        <v>0</v>
      </c>
      <c r="T1147" s="314">
        <f>IF(M1147&lt;&gt;ฐาน!$M$45,IF(S1147&lt;&gt;"",S1147+R1147,0),0)</f>
        <v>0</v>
      </c>
      <c r="U1147" s="311">
        <f>IF(M1147&lt;&gt;ฐาน!$M$45,IF(S1147=0,J1147+T1147,O1147),J1147)</f>
        <v>0</v>
      </c>
      <c r="V1147" s="98"/>
    </row>
    <row r="1148" spans="1:22" x14ac:dyDescent="0.35">
      <c r="A1148" s="93">
        <v>1140</v>
      </c>
      <c r="B1148" s="97"/>
      <c r="C1148" s="96"/>
      <c r="D1148" s="91"/>
      <c r="E1148" s="89"/>
      <c r="F1148" s="88"/>
      <c r="G1148" s="91"/>
      <c r="H1148" s="91"/>
      <c r="I1148" s="88"/>
      <c r="J1148" s="94"/>
      <c r="K1148" s="212"/>
      <c r="L1148" s="308" t="str">
        <f>IF(K1148&lt;&gt;"",INDEX(ฐาน!$J$4:$M$44,MATCH(INT(K1148),ฐาน!$J$4:$J$44,0),2),"")</f>
        <v/>
      </c>
      <c r="M1148" s="309" t="str">
        <f>IF(L1148&lt;&gt;"",INDEX(ฐาน!$J$4:$M$45,MATCH(L1148,ฐาน!$K$4:$K$45,0),4),"")</f>
        <v/>
      </c>
      <c r="N1148" s="310" t="str">
        <f>IF(I1148&lt;&gt;"",INDEX(ฐาน!$A$4:$F$9,MATCH(I1148,ฐาน!$A$4:$A$9,0),IF(J1148&gt;=INDEX(ฐาน!$A$4:$F$9,MATCH(I1148,ฐาน!$A$4:$A$9,0),3),6,5)),"")</f>
        <v/>
      </c>
      <c r="O1148" s="311" t="str">
        <f>IF(I1148&lt;&gt;"",IF(J1148&gt;=INDEX(ฐาน!$A$4:$G$9,MATCH(I1148,ฐาน!$A$4:$A$9,0),4),INDEX(ฐาน!$A$4:$G$9,MATCH(I1148,ฐาน!$A$4:$A$9,0),7),INDEX(ฐาน!$A$4:$G$9,MATCH(I1148,ฐาน!$A$4:$A$9,0),4)),"")</f>
        <v/>
      </c>
      <c r="P1148" s="312">
        <f>IF(M1148&lt;&gt;ฐาน!$M$45,IF(L1148&lt;&gt;"",($L1148*$N1148/100),0),0)</f>
        <v>0</v>
      </c>
      <c r="Q1148" s="311">
        <f>IF(M1148&lt;&gt;ฐาน!$M$45,IF(L1148&lt;&gt;"",ROUNDUP(($L1148*$N1148/100),-1),0),0)</f>
        <v>0</v>
      </c>
      <c r="R1148" s="311">
        <f t="shared" si="34"/>
        <v>0</v>
      </c>
      <c r="S1148" s="313">
        <f t="shared" si="35"/>
        <v>0</v>
      </c>
      <c r="T1148" s="314">
        <f>IF(M1148&lt;&gt;ฐาน!$M$45,IF(S1148&lt;&gt;"",S1148+R1148,0),0)</f>
        <v>0</v>
      </c>
      <c r="U1148" s="311">
        <f>IF(M1148&lt;&gt;ฐาน!$M$45,IF(S1148=0,J1148+T1148,O1148),J1148)</f>
        <v>0</v>
      </c>
      <c r="V1148" s="98"/>
    </row>
    <row r="1149" spans="1:22" x14ac:dyDescent="0.35">
      <c r="A1149" s="93">
        <v>1141</v>
      </c>
      <c r="B1149" s="84"/>
      <c r="C1149" s="87"/>
      <c r="D1149" s="91"/>
      <c r="E1149" s="89"/>
      <c r="F1149" s="88"/>
      <c r="G1149" s="91"/>
      <c r="H1149" s="91"/>
      <c r="I1149" s="88"/>
      <c r="J1149" s="92"/>
      <c r="K1149" s="212"/>
      <c r="L1149" s="308" t="str">
        <f>IF(K1149&lt;&gt;"",INDEX(ฐาน!$J$4:$M$44,MATCH(INT(K1149),ฐาน!$J$4:$J$44,0),2),"")</f>
        <v/>
      </c>
      <c r="M1149" s="309" t="str">
        <f>IF(L1149&lt;&gt;"",INDEX(ฐาน!$J$4:$M$45,MATCH(L1149,ฐาน!$K$4:$K$45,0),4),"")</f>
        <v/>
      </c>
      <c r="N1149" s="310" t="str">
        <f>IF(I1149&lt;&gt;"",INDEX(ฐาน!$A$4:$F$9,MATCH(I1149,ฐาน!$A$4:$A$9,0),IF(J1149&gt;=INDEX(ฐาน!$A$4:$F$9,MATCH(I1149,ฐาน!$A$4:$A$9,0),3),6,5)),"")</f>
        <v/>
      </c>
      <c r="O1149" s="311" t="str">
        <f>IF(I1149&lt;&gt;"",IF(J1149&gt;=INDEX(ฐาน!$A$4:$G$9,MATCH(I1149,ฐาน!$A$4:$A$9,0),4),INDEX(ฐาน!$A$4:$G$9,MATCH(I1149,ฐาน!$A$4:$A$9,0),7),INDEX(ฐาน!$A$4:$G$9,MATCH(I1149,ฐาน!$A$4:$A$9,0),4)),"")</f>
        <v/>
      </c>
      <c r="P1149" s="312">
        <f>IF(M1149&lt;&gt;ฐาน!$M$45,IF(L1149&lt;&gt;"",($L1149*$N1149/100),0),0)</f>
        <v>0</v>
      </c>
      <c r="Q1149" s="311">
        <f>IF(M1149&lt;&gt;ฐาน!$M$45,IF(L1149&lt;&gt;"",ROUNDUP(($L1149*$N1149/100),-1),0),0)</f>
        <v>0</v>
      </c>
      <c r="R1149" s="311">
        <f t="shared" si="34"/>
        <v>0</v>
      </c>
      <c r="S1149" s="313">
        <f t="shared" si="35"/>
        <v>0</v>
      </c>
      <c r="T1149" s="314">
        <f>IF(M1149&lt;&gt;ฐาน!$M$45,IF(S1149&lt;&gt;"",S1149+R1149,0),0)</f>
        <v>0</v>
      </c>
      <c r="U1149" s="311">
        <f>IF(M1149&lt;&gt;ฐาน!$M$45,IF(S1149=0,J1149+T1149,O1149),J1149)</f>
        <v>0</v>
      </c>
      <c r="V1149" s="98"/>
    </row>
    <row r="1150" spans="1:22" x14ac:dyDescent="0.35">
      <c r="A1150" s="93">
        <v>1142</v>
      </c>
      <c r="B1150" s="97"/>
      <c r="C1150" s="85"/>
      <c r="D1150" s="91"/>
      <c r="E1150" s="89"/>
      <c r="F1150" s="88"/>
      <c r="G1150" s="91"/>
      <c r="H1150" s="91"/>
      <c r="I1150" s="88"/>
      <c r="J1150" s="92"/>
      <c r="K1150" s="212"/>
      <c r="L1150" s="308" t="str">
        <f>IF(K1150&lt;&gt;"",INDEX(ฐาน!$J$4:$M$44,MATCH(INT(K1150),ฐาน!$J$4:$J$44,0),2),"")</f>
        <v/>
      </c>
      <c r="M1150" s="309" t="str">
        <f>IF(L1150&lt;&gt;"",INDEX(ฐาน!$J$4:$M$45,MATCH(L1150,ฐาน!$K$4:$K$45,0),4),"")</f>
        <v/>
      </c>
      <c r="N1150" s="310" t="str">
        <f>IF(I1150&lt;&gt;"",INDEX(ฐาน!$A$4:$F$9,MATCH(I1150,ฐาน!$A$4:$A$9,0),IF(J1150&gt;=INDEX(ฐาน!$A$4:$F$9,MATCH(I1150,ฐาน!$A$4:$A$9,0),3),6,5)),"")</f>
        <v/>
      </c>
      <c r="O1150" s="311" t="str">
        <f>IF(I1150&lt;&gt;"",IF(J1150&gt;=INDEX(ฐาน!$A$4:$G$9,MATCH(I1150,ฐาน!$A$4:$A$9,0),4),INDEX(ฐาน!$A$4:$G$9,MATCH(I1150,ฐาน!$A$4:$A$9,0),7),INDEX(ฐาน!$A$4:$G$9,MATCH(I1150,ฐาน!$A$4:$A$9,0),4)),"")</f>
        <v/>
      </c>
      <c r="P1150" s="312">
        <f>IF(M1150&lt;&gt;ฐาน!$M$45,IF(L1150&lt;&gt;"",($L1150*$N1150/100),0),0)</f>
        <v>0</v>
      </c>
      <c r="Q1150" s="311">
        <f>IF(M1150&lt;&gt;ฐาน!$M$45,IF(L1150&lt;&gt;"",ROUNDUP(($L1150*$N1150/100),-1),0),0)</f>
        <v>0</v>
      </c>
      <c r="R1150" s="311">
        <f t="shared" si="34"/>
        <v>0</v>
      </c>
      <c r="S1150" s="313">
        <f t="shared" si="35"/>
        <v>0</v>
      </c>
      <c r="T1150" s="314">
        <f>IF(M1150&lt;&gt;ฐาน!$M$45,IF(S1150&lt;&gt;"",S1150+R1150,0),0)</f>
        <v>0</v>
      </c>
      <c r="U1150" s="311">
        <f>IF(M1150&lt;&gt;ฐาน!$M$45,IF(S1150=0,J1150+T1150,O1150),J1150)</f>
        <v>0</v>
      </c>
      <c r="V1150" s="98"/>
    </row>
    <row r="1151" spans="1:22" x14ac:dyDescent="0.35">
      <c r="A1151" s="93">
        <v>1143</v>
      </c>
      <c r="B1151" s="97"/>
      <c r="C1151" s="98"/>
      <c r="D1151" s="91"/>
      <c r="E1151" s="89"/>
      <c r="F1151" s="88"/>
      <c r="G1151" s="91"/>
      <c r="H1151" s="91"/>
      <c r="I1151" s="88"/>
      <c r="J1151" s="92"/>
      <c r="K1151" s="212"/>
      <c r="L1151" s="308" t="str">
        <f>IF(K1151&lt;&gt;"",INDEX(ฐาน!$J$4:$M$44,MATCH(INT(K1151),ฐาน!$J$4:$J$44,0),2),"")</f>
        <v/>
      </c>
      <c r="M1151" s="309" t="str">
        <f>IF(L1151&lt;&gt;"",INDEX(ฐาน!$J$4:$M$45,MATCH(L1151,ฐาน!$K$4:$K$45,0),4),"")</f>
        <v/>
      </c>
      <c r="N1151" s="310" t="str">
        <f>IF(I1151&lt;&gt;"",INDEX(ฐาน!$A$4:$F$9,MATCH(I1151,ฐาน!$A$4:$A$9,0),IF(J1151&gt;=INDEX(ฐาน!$A$4:$F$9,MATCH(I1151,ฐาน!$A$4:$A$9,0),3),6,5)),"")</f>
        <v/>
      </c>
      <c r="O1151" s="311" t="str">
        <f>IF(I1151&lt;&gt;"",IF(J1151&gt;=INDEX(ฐาน!$A$4:$G$9,MATCH(I1151,ฐาน!$A$4:$A$9,0),4),INDEX(ฐาน!$A$4:$G$9,MATCH(I1151,ฐาน!$A$4:$A$9,0),7),INDEX(ฐาน!$A$4:$G$9,MATCH(I1151,ฐาน!$A$4:$A$9,0),4)),"")</f>
        <v/>
      </c>
      <c r="P1151" s="312">
        <f>IF(M1151&lt;&gt;ฐาน!$M$45,IF(L1151&lt;&gt;"",($L1151*$N1151/100),0),0)</f>
        <v>0</v>
      </c>
      <c r="Q1151" s="311">
        <f>IF(M1151&lt;&gt;ฐาน!$M$45,IF(L1151&lt;&gt;"",ROUNDUP(($L1151*$N1151/100),-1),0),0)</f>
        <v>0</v>
      </c>
      <c r="R1151" s="311">
        <f t="shared" si="34"/>
        <v>0</v>
      </c>
      <c r="S1151" s="313">
        <f t="shared" si="35"/>
        <v>0</v>
      </c>
      <c r="T1151" s="314">
        <f>IF(M1151&lt;&gt;ฐาน!$M$45,IF(S1151&lt;&gt;"",S1151+R1151,0),0)</f>
        <v>0</v>
      </c>
      <c r="U1151" s="311">
        <f>IF(M1151&lt;&gt;ฐาน!$M$45,IF(S1151=0,J1151+T1151,O1151),J1151)</f>
        <v>0</v>
      </c>
      <c r="V1151" s="98"/>
    </row>
    <row r="1152" spans="1:22" x14ac:dyDescent="0.35">
      <c r="A1152" s="93">
        <v>1144</v>
      </c>
      <c r="B1152" s="97"/>
      <c r="C1152" s="98"/>
      <c r="D1152" s="91"/>
      <c r="E1152" s="89"/>
      <c r="F1152" s="88"/>
      <c r="G1152" s="91"/>
      <c r="H1152" s="91"/>
      <c r="I1152" s="88"/>
      <c r="J1152" s="94"/>
      <c r="K1152" s="212"/>
      <c r="L1152" s="308" t="str">
        <f>IF(K1152&lt;&gt;"",INDEX(ฐาน!$J$4:$M$44,MATCH(INT(K1152),ฐาน!$J$4:$J$44,0),2),"")</f>
        <v/>
      </c>
      <c r="M1152" s="309" t="str">
        <f>IF(L1152&lt;&gt;"",INDEX(ฐาน!$J$4:$M$45,MATCH(L1152,ฐาน!$K$4:$K$45,0),4),"")</f>
        <v/>
      </c>
      <c r="N1152" s="310" t="str">
        <f>IF(I1152&lt;&gt;"",INDEX(ฐาน!$A$4:$F$9,MATCH(I1152,ฐาน!$A$4:$A$9,0),IF(J1152&gt;=INDEX(ฐาน!$A$4:$F$9,MATCH(I1152,ฐาน!$A$4:$A$9,0),3),6,5)),"")</f>
        <v/>
      </c>
      <c r="O1152" s="311" t="str">
        <f>IF(I1152&lt;&gt;"",IF(J1152&gt;=INDEX(ฐาน!$A$4:$G$9,MATCH(I1152,ฐาน!$A$4:$A$9,0),4),INDEX(ฐาน!$A$4:$G$9,MATCH(I1152,ฐาน!$A$4:$A$9,0),7),INDEX(ฐาน!$A$4:$G$9,MATCH(I1152,ฐาน!$A$4:$A$9,0),4)),"")</f>
        <v/>
      </c>
      <c r="P1152" s="312">
        <f>IF(M1152&lt;&gt;ฐาน!$M$45,IF(L1152&lt;&gt;"",($L1152*$N1152/100),0),0)</f>
        <v>0</v>
      </c>
      <c r="Q1152" s="311">
        <f>IF(M1152&lt;&gt;ฐาน!$M$45,IF(L1152&lt;&gt;"",ROUNDUP(($L1152*$N1152/100),-1),0),0)</f>
        <v>0</v>
      </c>
      <c r="R1152" s="311">
        <f t="shared" si="34"/>
        <v>0</v>
      </c>
      <c r="S1152" s="313">
        <f t="shared" si="35"/>
        <v>0</v>
      </c>
      <c r="T1152" s="314">
        <f>IF(M1152&lt;&gt;ฐาน!$M$45,IF(S1152&lt;&gt;"",S1152+R1152,0),0)</f>
        <v>0</v>
      </c>
      <c r="U1152" s="311">
        <f>IF(M1152&lt;&gt;ฐาน!$M$45,IF(S1152=0,J1152+T1152,O1152),J1152)</f>
        <v>0</v>
      </c>
      <c r="V1152" s="98"/>
    </row>
    <row r="1153" spans="1:22" x14ac:dyDescent="0.35">
      <c r="A1153" s="93">
        <v>1145</v>
      </c>
      <c r="B1153" s="97"/>
      <c r="C1153" s="87"/>
      <c r="D1153" s="91"/>
      <c r="E1153" s="89"/>
      <c r="F1153" s="88"/>
      <c r="G1153" s="95"/>
      <c r="H1153" s="91"/>
      <c r="I1153" s="88"/>
      <c r="J1153" s="92"/>
      <c r="K1153" s="212"/>
      <c r="L1153" s="308" t="str">
        <f>IF(K1153&lt;&gt;"",INDEX(ฐาน!$J$4:$M$44,MATCH(INT(K1153),ฐาน!$J$4:$J$44,0),2),"")</f>
        <v/>
      </c>
      <c r="M1153" s="309" t="str">
        <f>IF(L1153&lt;&gt;"",INDEX(ฐาน!$J$4:$M$45,MATCH(L1153,ฐาน!$K$4:$K$45,0),4),"")</f>
        <v/>
      </c>
      <c r="N1153" s="310" t="str">
        <f>IF(I1153&lt;&gt;"",INDEX(ฐาน!$A$4:$F$9,MATCH(I1153,ฐาน!$A$4:$A$9,0),IF(J1153&gt;=INDEX(ฐาน!$A$4:$F$9,MATCH(I1153,ฐาน!$A$4:$A$9,0),3),6,5)),"")</f>
        <v/>
      </c>
      <c r="O1153" s="311" t="str">
        <f>IF(I1153&lt;&gt;"",IF(J1153&gt;=INDEX(ฐาน!$A$4:$G$9,MATCH(I1153,ฐาน!$A$4:$A$9,0),4),INDEX(ฐาน!$A$4:$G$9,MATCH(I1153,ฐาน!$A$4:$A$9,0),7),INDEX(ฐาน!$A$4:$G$9,MATCH(I1153,ฐาน!$A$4:$A$9,0),4)),"")</f>
        <v/>
      </c>
      <c r="P1153" s="312">
        <f>IF(M1153&lt;&gt;ฐาน!$M$45,IF(L1153&lt;&gt;"",($L1153*$N1153/100),0),0)</f>
        <v>0</v>
      </c>
      <c r="Q1153" s="311">
        <f>IF(M1153&lt;&gt;ฐาน!$M$45,IF(L1153&lt;&gt;"",ROUNDUP(($L1153*$N1153/100),-1),0),0)</f>
        <v>0</v>
      </c>
      <c r="R1153" s="311">
        <f t="shared" si="34"/>
        <v>0</v>
      </c>
      <c r="S1153" s="313">
        <f t="shared" si="35"/>
        <v>0</v>
      </c>
      <c r="T1153" s="314">
        <f>IF(M1153&lt;&gt;ฐาน!$M$45,IF(S1153&lt;&gt;"",S1153+R1153,0),0)</f>
        <v>0</v>
      </c>
      <c r="U1153" s="311">
        <f>IF(M1153&lt;&gt;ฐาน!$M$45,IF(S1153=0,J1153+T1153,O1153),J1153)</f>
        <v>0</v>
      </c>
      <c r="V1153" s="98"/>
    </row>
    <row r="1154" spans="1:22" x14ac:dyDescent="0.35">
      <c r="A1154" s="93">
        <v>1146</v>
      </c>
      <c r="B1154" s="97"/>
      <c r="C1154" s="98"/>
      <c r="D1154" s="91"/>
      <c r="E1154" s="89"/>
      <c r="F1154" s="88"/>
      <c r="G1154" s="95"/>
      <c r="H1154" s="91"/>
      <c r="I1154" s="88"/>
      <c r="J1154" s="92"/>
      <c r="K1154" s="212"/>
      <c r="L1154" s="308" t="str">
        <f>IF(K1154&lt;&gt;"",INDEX(ฐาน!$J$4:$M$44,MATCH(INT(K1154),ฐาน!$J$4:$J$44,0),2),"")</f>
        <v/>
      </c>
      <c r="M1154" s="309" t="str">
        <f>IF(L1154&lt;&gt;"",INDEX(ฐาน!$J$4:$M$45,MATCH(L1154,ฐาน!$K$4:$K$45,0),4),"")</f>
        <v/>
      </c>
      <c r="N1154" s="310" t="str">
        <f>IF(I1154&lt;&gt;"",INDEX(ฐาน!$A$4:$F$9,MATCH(I1154,ฐาน!$A$4:$A$9,0),IF(J1154&gt;=INDEX(ฐาน!$A$4:$F$9,MATCH(I1154,ฐาน!$A$4:$A$9,0),3),6,5)),"")</f>
        <v/>
      </c>
      <c r="O1154" s="311" t="str">
        <f>IF(I1154&lt;&gt;"",IF(J1154&gt;=INDEX(ฐาน!$A$4:$G$9,MATCH(I1154,ฐาน!$A$4:$A$9,0),4),INDEX(ฐาน!$A$4:$G$9,MATCH(I1154,ฐาน!$A$4:$A$9,0),7),INDEX(ฐาน!$A$4:$G$9,MATCH(I1154,ฐาน!$A$4:$A$9,0),4)),"")</f>
        <v/>
      </c>
      <c r="P1154" s="312">
        <f>IF(M1154&lt;&gt;ฐาน!$M$45,IF(L1154&lt;&gt;"",($L1154*$N1154/100),0),0)</f>
        <v>0</v>
      </c>
      <c r="Q1154" s="311">
        <f>IF(M1154&lt;&gt;ฐาน!$M$45,IF(L1154&lt;&gt;"",ROUNDUP(($L1154*$N1154/100),-1),0),0)</f>
        <v>0</v>
      </c>
      <c r="R1154" s="311">
        <f t="shared" si="34"/>
        <v>0</v>
      </c>
      <c r="S1154" s="313">
        <f t="shared" si="35"/>
        <v>0</v>
      </c>
      <c r="T1154" s="314">
        <f>IF(M1154&lt;&gt;ฐาน!$M$45,IF(S1154&lt;&gt;"",S1154+R1154,0),0)</f>
        <v>0</v>
      </c>
      <c r="U1154" s="311">
        <f>IF(M1154&lt;&gt;ฐาน!$M$45,IF(S1154=0,J1154+T1154,O1154),J1154)</f>
        <v>0</v>
      </c>
      <c r="V1154" s="98"/>
    </row>
    <row r="1155" spans="1:22" x14ac:dyDescent="0.35">
      <c r="A1155" s="93">
        <v>1147</v>
      </c>
      <c r="B1155" s="97"/>
      <c r="C1155" s="98"/>
      <c r="D1155" s="91"/>
      <c r="E1155" s="89"/>
      <c r="F1155" s="88"/>
      <c r="G1155" s="91"/>
      <c r="H1155" s="91"/>
      <c r="I1155" s="88"/>
      <c r="J1155" s="92"/>
      <c r="K1155" s="212"/>
      <c r="L1155" s="308" t="str">
        <f>IF(K1155&lt;&gt;"",INDEX(ฐาน!$J$4:$M$44,MATCH(INT(K1155),ฐาน!$J$4:$J$44,0),2),"")</f>
        <v/>
      </c>
      <c r="M1155" s="309" t="str">
        <f>IF(L1155&lt;&gt;"",INDEX(ฐาน!$J$4:$M$45,MATCH(L1155,ฐาน!$K$4:$K$45,0),4),"")</f>
        <v/>
      </c>
      <c r="N1155" s="310" t="str">
        <f>IF(I1155&lt;&gt;"",INDEX(ฐาน!$A$4:$F$9,MATCH(I1155,ฐาน!$A$4:$A$9,0),IF(J1155&gt;=INDEX(ฐาน!$A$4:$F$9,MATCH(I1155,ฐาน!$A$4:$A$9,0),3),6,5)),"")</f>
        <v/>
      </c>
      <c r="O1155" s="311" t="str">
        <f>IF(I1155&lt;&gt;"",IF(J1155&gt;=INDEX(ฐาน!$A$4:$G$9,MATCH(I1155,ฐาน!$A$4:$A$9,0),4),INDEX(ฐาน!$A$4:$G$9,MATCH(I1155,ฐาน!$A$4:$A$9,0),7),INDEX(ฐาน!$A$4:$G$9,MATCH(I1155,ฐาน!$A$4:$A$9,0),4)),"")</f>
        <v/>
      </c>
      <c r="P1155" s="312">
        <f>IF(M1155&lt;&gt;ฐาน!$M$45,IF(L1155&lt;&gt;"",($L1155*$N1155/100),0),0)</f>
        <v>0</v>
      </c>
      <c r="Q1155" s="311">
        <f>IF(M1155&lt;&gt;ฐาน!$M$45,IF(L1155&lt;&gt;"",ROUNDUP(($L1155*$N1155/100),-1),0),0)</f>
        <v>0</v>
      </c>
      <c r="R1155" s="311">
        <f t="shared" si="34"/>
        <v>0</v>
      </c>
      <c r="S1155" s="313">
        <f t="shared" si="35"/>
        <v>0</v>
      </c>
      <c r="T1155" s="314">
        <f>IF(M1155&lt;&gt;ฐาน!$M$45,IF(S1155&lt;&gt;"",S1155+R1155,0),0)</f>
        <v>0</v>
      </c>
      <c r="U1155" s="311">
        <f>IF(M1155&lt;&gt;ฐาน!$M$45,IF(S1155=0,J1155+T1155,O1155),J1155)</f>
        <v>0</v>
      </c>
      <c r="V1155" s="98"/>
    </row>
    <row r="1156" spans="1:22" x14ac:dyDescent="0.35">
      <c r="A1156" s="93">
        <v>1148</v>
      </c>
      <c r="B1156" s="97"/>
      <c r="C1156" s="98"/>
      <c r="D1156" s="91"/>
      <c r="E1156" s="89"/>
      <c r="F1156" s="88"/>
      <c r="G1156" s="95"/>
      <c r="H1156" s="91"/>
      <c r="I1156" s="88"/>
      <c r="J1156" s="92"/>
      <c r="K1156" s="212"/>
      <c r="L1156" s="308" t="str">
        <f>IF(K1156&lt;&gt;"",INDEX(ฐาน!$J$4:$M$44,MATCH(INT(K1156),ฐาน!$J$4:$J$44,0),2),"")</f>
        <v/>
      </c>
      <c r="M1156" s="309" t="str">
        <f>IF(L1156&lt;&gt;"",INDEX(ฐาน!$J$4:$M$45,MATCH(L1156,ฐาน!$K$4:$K$45,0),4),"")</f>
        <v/>
      </c>
      <c r="N1156" s="310" t="str">
        <f>IF(I1156&lt;&gt;"",INDEX(ฐาน!$A$4:$F$9,MATCH(I1156,ฐาน!$A$4:$A$9,0),IF(J1156&gt;=INDEX(ฐาน!$A$4:$F$9,MATCH(I1156,ฐาน!$A$4:$A$9,0),3),6,5)),"")</f>
        <v/>
      </c>
      <c r="O1156" s="311" t="str">
        <f>IF(I1156&lt;&gt;"",IF(J1156&gt;=INDEX(ฐาน!$A$4:$G$9,MATCH(I1156,ฐาน!$A$4:$A$9,0),4),INDEX(ฐาน!$A$4:$G$9,MATCH(I1156,ฐาน!$A$4:$A$9,0),7),INDEX(ฐาน!$A$4:$G$9,MATCH(I1156,ฐาน!$A$4:$A$9,0),4)),"")</f>
        <v/>
      </c>
      <c r="P1156" s="312">
        <f>IF(M1156&lt;&gt;ฐาน!$M$45,IF(L1156&lt;&gt;"",($L1156*$N1156/100),0),0)</f>
        <v>0</v>
      </c>
      <c r="Q1156" s="311">
        <f>IF(M1156&lt;&gt;ฐาน!$M$45,IF(L1156&lt;&gt;"",ROUNDUP(($L1156*$N1156/100),-1),0),0)</f>
        <v>0</v>
      </c>
      <c r="R1156" s="311">
        <f t="shared" si="34"/>
        <v>0</v>
      </c>
      <c r="S1156" s="313">
        <f t="shared" si="35"/>
        <v>0</v>
      </c>
      <c r="T1156" s="314">
        <f>IF(M1156&lt;&gt;ฐาน!$M$45,IF(S1156&lt;&gt;"",S1156+R1156,0),0)</f>
        <v>0</v>
      </c>
      <c r="U1156" s="311">
        <f>IF(M1156&lt;&gt;ฐาน!$M$45,IF(S1156=0,J1156+T1156,O1156),J1156)</f>
        <v>0</v>
      </c>
      <c r="V1156" s="98"/>
    </row>
    <row r="1157" spans="1:22" x14ac:dyDescent="0.35">
      <c r="A1157" s="93">
        <v>1149</v>
      </c>
      <c r="B1157" s="97"/>
      <c r="C1157" s="98"/>
      <c r="D1157" s="91"/>
      <c r="E1157" s="89"/>
      <c r="F1157" s="88"/>
      <c r="G1157" s="95"/>
      <c r="H1157" s="91"/>
      <c r="I1157" s="88"/>
      <c r="J1157" s="92"/>
      <c r="K1157" s="212"/>
      <c r="L1157" s="308" t="str">
        <f>IF(K1157&lt;&gt;"",INDEX(ฐาน!$J$4:$M$44,MATCH(INT(K1157),ฐาน!$J$4:$J$44,0),2),"")</f>
        <v/>
      </c>
      <c r="M1157" s="309" t="str">
        <f>IF(L1157&lt;&gt;"",INDEX(ฐาน!$J$4:$M$45,MATCH(L1157,ฐาน!$K$4:$K$45,0),4),"")</f>
        <v/>
      </c>
      <c r="N1157" s="310" t="str">
        <f>IF(I1157&lt;&gt;"",INDEX(ฐาน!$A$4:$F$9,MATCH(I1157,ฐาน!$A$4:$A$9,0),IF(J1157&gt;=INDEX(ฐาน!$A$4:$F$9,MATCH(I1157,ฐาน!$A$4:$A$9,0),3),6,5)),"")</f>
        <v/>
      </c>
      <c r="O1157" s="311" t="str">
        <f>IF(I1157&lt;&gt;"",IF(J1157&gt;=INDEX(ฐาน!$A$4:$G$9,MATCH(I1157,ฐาน!$A$4:$A$9,0),4),INDEX(ฐาน!$A$4:$G$9,MATCH(I1157,ฐาน!$A$4:$A$9,0),7),INDEX(ฐาน!$A$4:$G$9,MATCH(I1157,ฐาน!$A$4:$A$9,0),4)),"")</f>
        <v/>
      </c>
      <c r="P1157" s="312">
        <f>IF(M1157&lt;&gt;ฐาน!$M$45,IF(L1157&lt;&gt;"",($L1157*$N1157/100),0),0)</f>
        <v>0</v>
      </c>
      <c r="Q1157" s="311">
        <f>IF(M1157&lt;&gt;ฐาน!$M$45,IF(L1157&lt;&gt;"",ROUNDUP(($L1157*$N1157/100),-1),0),0)</f>
        <v>0</v>
      </c>
      <c r="R1157" s="311">
        <f t="shared" si="34"/>
        <v>0</v>
      </c>
      <c r="S1157" s="313">
        <f t="shared" si="35"/>
        <v>0</v>
      </c>
      <c r="T1157" s="314">
        <f>IF(M1157&lt;&gt;ฐาน!$M$45,IF(S1157&lt;&gt;"",S1157+R1157,0),0)</f>
        <v>0</v>
      </c>
      <c r="U1157" s="311">
        <f>IF(M1157&lt;&gt;ฐาน!$M$45,IF(S1157=0,J1157+T1157,O1157),J1157)</f>
        <v>0</v>
      </c>
      <c r="V1157" s="98"/>
    </row>
    <row r="1158" spans="1:22" x14ac:dyDescent="0.35">
      <c r="A1158" s="93">
        <v>1150</v>
      </c>
      <c r="B1158" s="97"/>
      <c r="C1158" s="98"/>
      <c r="D1158" s="91"/>
      <c r="E1158" s="89"/>
      <c r="F1158" s="88"/>
      <c r="G1158" s="95"/>
      <c r="H1158" s="91"/>
      <c r="I1158" s="88"/>
      <c r="J1158" s="92"/>
      <c r="K1158" s="212"/>
      <c r="L1158" s="308" t="str">
        <f>IF(K1158&lt;&gt;"",INDEX(ฐาน!$J$4:$M$44,MATCH(INT(K1158),ฐาน!$J$4:$J$44,0),2),"")</f>
        <v/>
      </c>
      <c r="M1158" s="309" t="str">
        <f>IF(L1158&lt;&gt;"",INDEX(ฐาน!$J$4:$M$45,MATCH(L1158,ฐาน!$K$4:$K$45,0),4),"")</f>
        <v/>
      </c>
      <c r="N1158" s="310" t="str">
        <f>IF(I1158&lt;&gt;"",INDEX(ฐาน!$A$4:$F$9,MATCH(I1158,ฐาน!$A$4:$A$9,0),IF(J1158&gt;=INDEX(ฐาน!$A$4:$F$9,MATCH(I1158,ฐาน!$A$4:$A$9,0),3),6,5)),"")</f>
        <v/>
      </c>
      <c r="O1158" s="311" t="str">
        <f>IF(I1158&lt;&gt;"",IF(J1158&gt;=INDEX(ฐาน!$A$4:$G$9,MATCH(I1158,ฐาน!$A$4:$A$9,0),4),INDEX(ฐาน!$A$4:$G$9,MATCH(I1158,ฐาน!$A$4:$A$9,0),7),INDEX(ฐาน!$A$4:$G$9,MATCH(I1158,ฐาน!$A$4:$A$9,0),4)),"")</f>
        <v/>
      </c>
      <c r="P1158" s="312">
        <f>IF(M1158&lt;&gt;ฐาน!$M$45,IF(L1158&lt;&gt;"",($L1158*$N1158/100),0),0)</f>
        <v>0</v>
      </c>
      <c r="Q1158" s="311">
        <f>IF(M1158&lt;&gt;ฐาน!$M$45,IF(L1158&lt;&gt;"",ROUNDUP(($L1158*$N1158/100),-1),0),0)</f>
        <v>0</v>
      </c>
      <c r="R1158" s="311">
        <f t="shared" si="34"/>
        <v>0</v>
      </c>
      <c r="S1158" s="313">
        <f t="shared" si="35"/>
        <v>0</v>
      </c>
      <c r="T1158" s="314">
        <f>IF(M1158&lt;&gt;ฐาน!$M$45,IF(S1158&lt;&gt;"",S1158+R1158,0),0)</f>
        <v>0</v>
      </c>
      <c r="U1158" s="311">
        <f>IF(M1158&lt;&gt;ฐาน!$M$45,IF(S1158=0,J1158+T1158,O1158),J1158)</f>
        <v>0</v>
      </c>
      <c r="V1158" s="98"/>
    </row>
    <row r="1159" spans="1:22" x14ac:dyDescent="0.35">
      <c r="A1159" s="93">
        <v>1151</v>
      </c>
      <c r="B1159" s="84"/>
      <c r="C1159" s="85"/>
      <c r="D1159" s="89"/>
      <c r="E1159" s="89"/>
      <c r="F1159" s="96"/>
      <c r="G1159" s="91"/>
      <c r="H1159" s="91"/>
      <c r="I1159" s="177"/>
      <c r="J1159" s="94"/>
      <c r="K1159" s="212"/>
      <c r="L1159" s="308" t="str">
        <f>IF(K1159&lt;&gt;"",INDEX(ฐาน!$J$4:$M$44,MATCH(INT(K1159),ฐาน!$J$4:$J$44,0),2),"")</f>
        <v/>
      </c>
      <c r="M1159" s="309" t="str">
        <f>IF(L1159&lt;&gt;"",INDEX(ฐาน!$J$4:$M$45,MATCH(L1159,ฐาน!$K$4:$K$45,0),4),"")</f>
        <v/>
      </c>
      <c r="N1159" s="310" t="str">
        <f>IF(I1159&lt;&gt;"",INDEX(ฐาน!$A$4:$F$9,MATCH(I1159,ฐาน!$A$4:$A$9,0),IF(J1159&gt;=INDEX(ฐาน!$A$4:$F$9,MATCH(I1159,ฐาน!$A$4:$A$9,0),3),6,5)),"")</f>
        <v/>
      </c>
      <c r="O1159" s="311" t="str">
        <f>IF(I1159&lt;&gt;"",IF(J1159&gt;=INDEX(ฐาน!$A$4:$G$9,MATCH(I1159,ฐาน!$A$4:$A$9,0),4),INDEX(ฐาน!$A$4:$G$9,MATCH(I1159,ฐาน!$A$4:$A$9,0),7),INDEX(ฐาน!$A$4:$G$9,MATCH(I1159,ฐาน!$A$4:$A$9,0),4)),"")</f>
        <v/>
      </c>
      <c r="P1159" s="312">
        <f>IF(M1159&lt;&gt;ฐาน!$M$45,IF(L1159&lt;&gt;"",($L1159*$N1159/100),0),0)</f>
        <v>0</v>
      </c>
      <c r="Q1159" s="311">
        <f>IF(M1159&lt;&gt;ฐาน!$M$45,IF(L1159&lt;&gt;"",ROUNDUP(($L1159*$N1159/100),-1),0),0)</f>
        <v>0</v>
      </c>
      <c r="R1159" s="311">
        <f t="shared" si="34"/>
        <v>0</v>
      </c>
      <c r="S1159" s="313">
        <f t="shared" si="35"/>
        <v>0</v>
      </c>
      <c r="T1159" s="314">
        <f>IF(M1159&lt;&gt;ฐาน!$M$45,IF(S1159&lt;&gt;"",S1159+R1159,0),0)</f>
        <v>0</v>
      </c>
      <c r="U1159" s="311">
        <f>IF(M1159&lt;&gt;ฐาน!$M$45,IF(S1159=0,J1159+T1159,O1159),J1159)</f>
        <v>0</v>
      </c>
      <c r="V1159" s="98"/>
    </row>
    <row r="1160" spans="1:22" x14ac:dyDescent="0.35">
      <c r="A1160" s="93">
        <v>1152</v>
      </c>
      <c r="B1160" s="84"/>
      <c r="C1160" s="98"/>
      <c r="D1160" s="91"/>
      <c r="E1160" s="89"/>
      <c r="F1160" s="96"/>
      <c r="G1160" s="91"/>
      <c r="H1160" s="91"/>
      <c r="I1160" s="88"/>
      <c r="J1160" s="92"/>
      <c r="K1160" s="212"/>
      <c r="L1160" s="308" t="str">
        <f>IF(K1160&lt;&gt;"",INDEX(ฐาน!$J$4:$M$44,MATCH(INT(K1160),ฐาน!$J$4:$J$44,0),2),"")</f>
        <v/>
      </c>
      <c r="M1160" s="309" t="str">
        <f>IF(L1160&lt;&gt;"",INDEX(ฐาน!$J$4:$M$45,MATCH(L1160,ฐาน!$K$4:$K$45,0),4),"")</f>
        <v/>
      </c>
      <c r="N1160" s="310" t="str">
        <f>IF(I1160&lt;&gt;"",INDEX(ฐาน!$A$4:$F$9,MATCH(I1160,ฐาน!$A$4:$A$9,0),IF(J1160&gt;=INDEX(ฐาน!$A$4:$F$9,MATCH(I1160,ฐาน!$A$4:$A$9,0),3),6,5)),"")</f>
        <v/>
      </c>
      <c r="O1160" s="311" t="str">
        <f>IF(I1160&lt;&gt;"",IF(J1160&gt;=INDEX(ฐาน!$A$4:$G$9,MATCH(I1160,ฐาน!$A$4:$A$9,0),4),INDEX(ฐาน!$A$4:$G$9,MATCH(I1160,ฐาน!$A$4:$A$9,0),7),INDEX(ฐาน!$A$4:$G$9,MATCH(I1160,ฐาน!$A$4:$A$9,0),4)),"")</f>
        <v/>
      </c>
      <c r="P1160" s="312">
        <f>IF(M1160&lt;&gt;ฐาน!$M$45,IF(L1160&lt;&gt;"",($L1160*$N1160/100),0),0)</f>
        <v>0</v>
      </c>
      <c r="Q1160" s="311">
        <f>IF(M1160&lt;&gt;ฐาน!$M$45,IF(L1160&lt;&gt;"",ROUNDUP(($L1160*$N1160/100),-1),0),0)</f>
        <v>0</v>
      </c>
      <c r="R1160" s="311">
        <f t="shared" si="34"/>
        <v>0</v>
      </c>
      <c r="S1160" s="313">
        <f t="shared" si="35"/>
        <v>0</v>
      </c>
      <c r="T1160" s="314">
        <f>IF(M1160&lt;&gt;ฐาน!$M$45,IF(S1160&lt;&gt;"",S1160+R1160,0),0)</f>
        <v>0</v>
      </c>
      <c r="U1160" s="311">
        <f>IF(M1160&lt;&gt;ฐาน!$M$45,IF(S1160=0,J1160+T1160,O1160),J1160)</f>
        <v>0</v>
      </c>
      <c r="V1160" s="98"/>
    </row>
    <row r="1161" spans="1:22" x14ac:dyDescent="0.35">
      <c r="A1161" s="93">
        <v>1153</v>
      </c>
      <c r="B1161" s="84"/>
      <c r="C1161" s="85"/>
      <c r="D1161" s="91"/>
      <c r="E1161" s="89"/>
      <c r="F1161" s="96"/>
      <c r="G1161" s="91"/>
      <c r="H1161" s="91"/>
      <c r="I1161" s="88"/>
      <c r="J1161" s="92"/>
      <c r="K1161" s="212"/>
      <c r="L1161" s="308" t="str">
        <f>IF(K1161&lt;&gt;"",INDEX(ฐาน!$J$4:$M$44,MATCH(INT(K1161),ฐาน!$J$4:$J$44,0),2),"")</f>
        <v/>
      </c>
      <c r="M1161" s="309" t="str">
        <f>IF(L1161&lt;&gt;"",INDEX(ฐาน!$J$4:$M$45,MATCH(L1161,ฐาน!$K$4:$K$45,0),4),"")</f>
        <v/>
      </c>
      <c r="N1161" s="310" t="str">
        <f>IF(I1161&lt;&gt;"",INDEX(ฐาน!$A$4:$F$9,MATCH(I1161,ฐาน!$A$4:$A$9,0),IF(J1161&gt;=INDEX(ฐาน!$A$4:$F$9,MATCH(I1161,ฐาน!$A$4:$A$9,0),3),6,5)),"")</f>
        <v/>
      </c>
      <c r="O1161" s="311" t="str">
        <f>IF(I1161&lt;&gt;"",IF(J1161&gt;=INDEX(ฐาน!$A$4:$G$9,MATCH(I1161,ฐาน!$A$4:$A$9,0),4),INDEX(ฐาน!$A$4:$G$9,MATCH(I1161,ฐาน!$A$4:$A$9,0),7),INDEX(ฐาน!$A$4:$G$9,MATCH(I1161,ฐาน!$A$4:$A$9,0),4)),"")</f>
        <v/>
      </c>
      <c r="P1161" s="312">
        <f>IF(M1161&lt;&gt;ฐาน!$M$45,IF(L1161&lt;&gt;"",($L1161*$N1161/100),0),0)</f>
        <v>0</v>
      </c>
      <c r="Q1161" s="311">
        <f>IF(M1161&lt;&gt;ฐาน!$M$45,IF(L1161&lt;&gt;"",ROUNDUP(($L1161*$N1161/100),-1),0),0)</f>
        <v>0</v>
      </c>
      <c r="R1161" s="311">
        <f t="shared" si="34"/>
        <v>0</v>
      </c>
      <c r="S1161" s="313">
        <f t="shared" si="35"/>
        <v>0</v>
      </c>
      <c r="T1161" s="314">
        <f>IF(M1161&lt;&gt;ฐาน!$M$45,IF(S1161&lt;&gt;"",S1161+R1161,0),0)</f>
        <v>0</v>
      </c>
      <c r="U1161" s="311">
        <f>IF(M1161&lt;&gt;ฐาน!$M$45,IF(S1161=0,J1161+T1161,O1161),J1161)</f>
        <v>0</v>
      </c>
      <c r="V1161" s="98"/>
    </row>
    <row r="1162" spans="1:22" x14ac:dyDescent="0.35">
      <c r="A1162" s="93">
        <v>1154</v>
      </c>
      <c r="B1162" s="84"/>
      <c r="C1162" s="85"/>
      <c r="D1162" s="91"/>
      <c r="E1162" s="89"/>
      <c r="F1162" s="96"/>
      <c r="G1162" s="91"/>
      <c r="H1162" s="91"/>
      <c r="I1162" s="88"/>
      <c r="J1162" s="94"/>
      <c r="K1162" s="212"/>
      <c r="L1162" s="308" t="str">
        <f>IF(K1162&lt;&gt;"",INDEX(ฐาน!$J$4:$M$44,MATCH(INT(K1162),ฐาน!$J$4:$J$44,0),2),"")</f>
        <v/>
      </c>
      <c r="M1162" s="309" t="str">
        <f>IF(L1162&lt;&gt;"",INDEX(ฐาน!$J$4:$M$45,MATCH(L1162,ฐาน!$K$4:$K$45,0),4),"")</f>
        <v/>
      </c>
      <c r="N1162" s="310" t="str">
        <f>IF(I1162&lt;&gt;"",INDEX(ฐาน!$A$4:$F$9,MATCH(I1162,ฐาน!$A$4:$A$9,0),IF(J1162&gt;=INDEX(ฐาน!$A$4:$F$9,MATCH(I1162,ฐาน!$A$4:$A$9,0),3),6,5)),"")</f>
        <v/>
      </c>
      <c r="O1162" s="311" t="str">
        <f>IF(I1162&lt;&gt;"",IF(J1162&gt;=INDEX(ฐาน!$A$4:$G$9,MATCH(I1162,ฐาน!$A$4:$A$9,0),4),INDEX(ฐาน!$A$4:$G$9,MATCH(I1162,ฐาน!$A$4:$A$9,0),7),INDEX(ฐาน!$A$4:$G$9,MATCH(I1162,ฐาน!$A$4:$A$9,0),4)),"")</f>
        <v/>
      </c>
      <c r="P1162" s="312">
        <f>IF(M1162&lt;&gt;ฐาน!$M$45,IF(L1162&lt;&gt;"",($L1162*$N1162/100),0),0)</f>
        <v>0</v>
      </c>
      <c r="Q1162" s="311">
        <f>IF(M1162&lt;&gt;ฐาน!$M$45,IF(L1162&lt;&gt;"",ROUNDUP(($L1162*$N1162/100),-1),0),0)</f>
        <v>0</v>
      </c>
      <c r="R1162" s="311">
        <f t="shared" ref="R1162:R1225" si="36">IF(Q1162&lt;&gt;"",IF($J1162+$P1162&lt;=$O1162,$Q1162,$O1162-$J1162),"")</f>
        <v>0</v>
      </c>
      <c r="S1162" s="313">
        <f t="shared" ref="S1162:S1225" si="37">IF(Q1162&lt;&gt;R1162,P1162-R1162,0)</f>
        <v>0</v>
      </c>
      <c r="T1162" s="314">
        <f>IF(M1162&lt;&gt;ฐาน!$M$45,IF(S1162&lt;&gt;"",S1162+R1162,0),0)</f>
        <v>0</v>
      </c>
      <c r="U1162" s="311">
        <f>IF(M1162&lt;&gt;ฐาน!$M$45,IF(S1162=0,J1162+T1162,O1162),J1162)</f>
        <v>0</v>
      </c>
      <c r="V1162" s="98"/>
    </row>
    <row r="1163" spans="1:22" x14ac:dyDescent="0.35">
      <c r="A1163" s="93">
        <v>1155</v>
      </c>
      <c r="B1163" s="84"/>
      <c r="C1163" s="85"/>
      <c r="D1163" s="91"/>
      <c r="E1163" s="89"/>
      <c r="F1163" s="96"/>
      <c r="G1163" s="91"/>
      <c r="H1163" s="91"/>
      <c r="I1163" s="88"/>
      <c r="J1163" s="92"/>
      <c r="K1163" s="212"/>
      <c r="L1163" s="308" t="str">
        <f>IF(K1163&lt;&gt;"",INDEX(ฐาน!$J$4:$M$44,MATCH(INT(K1163),ฐาน!$J$4:$J$44,0),2),"")</f>
        <v/>
      </c>
      <c r="M1163" s="309" t="str">
        <f>IF(L1163&lt;&gt;"",INDEX(ฐาน!$J$4:$M$45,MATCH(L1163,ฐาน!$K$4:$K$45,0),4),"")</f>
        <v/>
      </c>
      <c r="N1163" s="310" t="str">
        <f>IF(I1163&lt;&gt;"",INDEX(ฐาน!$A$4:$F$9,MATCH(I1163,ฐาน!$A$4:$A$9,0),IF(J1163&gt;=INDEX(ฐาน!$A$4:$F$9,MATCH(I1163,ฐาน!$A$4:$A$9,0),3),6,5)),"")</f>
        <v/>
      </c>
      <c r="O1163" s="311" t="str">
        <f>IF(I1163&lt;&gt;"",IF(J1163&gt;=INDEX(ฐาน!$A$4:$G$9,MATCH(I1163,ฐาน!$A$4:$A$9,0),4),INDEX(ฐาน!$A$4:$G$9,MATCH(I1163,ฐาน!$A$4:$A$9,0),7),INDEX(ฐาน!$A$4:$G$9,MATCH(I1163,ฐาน!$A$4:$A$9,0),4)),"")</f>
        <v/>
      </c>
      <c r="P1163" s="312">
        <f>IF(M1163&lt;&gt;ฐาน!$M$45,IF(L1163&lt;&gt;"",($L1163*$N1163/100),0),0)</f>
        <v>0</v>
      </c>
      <c r="Q1163" s="311">
        <f>IF(M1163&lt;&gt;ฐาน!$M$45,IF(L1163&lt;&gt;"",ROUNDUP(($L1163*$N1163/100),-1),0),0)</f>
        <v>0</v>
      </c>
      <c r="R1163" s="311">
        <f t="shared" si="36"/>
        <v>0</v>
      </c>
      <c r="S1163" s="313">
        <f t="shared" si="37"/>
        <v>0</v>
      </c>
      <c r="T1163" s="314">
        <f>IF(M1163&lt;&gt;ฐาน!$M$45,IF(S1163&lt;&gt;"",S1163+R1163,0),0)</f>
        <v>0</v>
      </c>
      <c r="U1163" s="311">
        <f>IF(M1163&lt;&gt;ฐาน!$M$45,IF(S1163=0,J1163+T1163,O1163),J1163)</f>
        <v>0</v>
      </c>
      <c r="V1163" s="98"/>
    </row>
    <row r="1164" spans="1:22" x14ac:dyDescent="0.35">
      <c r="A1164" s="93">
        <v>1156</v>
      </c>
      <c r="B1164" s="97"/>
      <c r="C1164" s="98"/>
      <c r="D1164" s="91"/>
      <c r="E1164" s="89"/>
      <c r="F1164" s="96"/>
      <c r="G1164" s="91"/>
      <c r="H1164" s="91"/>
      <c r="I1164" s="88"/>
      <c r="J1164" s="92"/>
      <c r="K1164" s="212"/>
      <c r="L1164" s="308" t="str">
        <f>IF(K1164&lt;&gt;"",INDEX(ฐาน!$J$4:$M$44,MATCH(INT(K1164),ฐาน!$J$4:$J$44,0),2),"")</f>
        <v/>
      </c>
      <c r="M1164" s="309" t="str">
        <f>IF(L1164&lt;&gt;"",INDEX(ฐาน!$J$4:$M$45,MATCH(L1164,ฐาน!$K$4:$K$45,0),4),"")</f>
        <v/>
      </c>
      <c r="N1164" s="310" t="str">
        <f>IF(I1164&lt;&gt;"",INDEX(ฐาน!$A$4:$F$9,MATCH(I1164,ฐาน!$A$4:$A$9,0),IF(J1164&gt;=INDEX(ฐาน!$A$4:$F$9,MATCH(I1164,ฐาน!$A$4:$A$9,0),3),6,5)),"")</f>
        <v/>
      </c>
      <c r="O1164" s="311" t="str">
        <f>IF(I1164&lt;&gt;"",IF(J1164&gt;=INDEX(ฐาน!$A$4:$G$9,MATCH(I1164,ฐาน!$A$4:$A$9,0),4),INDEX(ฐาน!$A$4:$G$9,MATCH(I1164,ฐาน!$A$4:$A$9,0),7),INDEX(ฐาน!$A$4:$G$9,MATCH(I1164,ฐาน!$A$4:$A$9,0),4)),"")</f>
        <v/>
      </c>
      <c r="P1164" s="312">
        <f>IF(M1164&lt;&gt;ฐาน!$M$45,IF(L1164&lt;&gt;"",($L1164*$N1164/100),0),0)</f>
        <v>0</v>
      </c>
      <c r="Q1164" s="311">
        <f>IF(M1164&lt;&gt;ฐาน!$M$45,IF(L1164&lt;&gt;"",ROUNDUP(($L1164*$N1164/100),-1),0),0)</f>
        <v>0</v>
      </c>
      <c r="R1164" s="311">
        <f t="shared" si="36"/>
        <v>0</v>
      </c>
      <c r="S1164" s="313">
        <f t="shared" si="37"/>
        <v>0</v>
      </c>
      <c r="T1164" s="314">
        <f>IF(M1164&lt;&gt;ฐาน!$M$45,IF(S1164&lt;&gt;"",S1164+R1164,0),0)</f>
        <v>0</v>
      </c>
      <c r="U1164" s="311">
        <f>IF(M1164&lt;&gt;ฐาน!$M$45,IF(S1164=0,J1164+T1164,O1164),J1164)</f>
        <v>0</v>
      </c>
      <c r="V1164" s="98"/>
    </row>
    <row r="1165" spans="1:22" x14ac:dyDescent="0.35">
      <c r="A1165" s="93">
        <v>1157</v>
      </c>
      <c r="B1165" s="84"/>
      <c r="C1165" s="98"/>
      <c r="D1165" s="91"/>
      <c r="E1165" s="89"/>
      <c r="F1165" s="96"/>
      <c r="G1165" s="95"/>
      <c r="H1165" s="91"/>
      <c r="I1165" s="88"/>
      <c r="J1165" s="92"/>
      <c r="K1165" s="212"/>
      <c r="L1165" s="308" t="str">
        <f>IF(K1165&lt;&gt;"",INDEX(ฐาน!$J$4:$M$44,MATCH(INT(K1165),ฐาน!$J$4:$J$44,0),2),"")</f>
        <v/>
      </c>
      <c r="M1165" s="309" t="str">
        <f>IF(L1165&lt;&gt;"",INDEX(ฐาน!$J$4:$M$45,MATCH(L1165,ฐาน!$K$4:$K$45,0),4),"")</f>
        <v/>
      </c>
      <c r="N1165" s="310" t="str">
        <f>IF(I1165&lt;&gt;"",INDEX(ฐาน!$A$4:$F$9,MATCH(I1165,ฐาน!$A$4:$A$9,0),IF(J1165&gt;=INDEX(ฐาน!$A$4:$F$9,MATCH(I1165,ฐาน!$A$4:$A$9,0),3),6,5)),"")</f>
        <v/>
      </c>
      <c r="O1165" s="311" t="str">
        <f>IF(I1165&lt;&gt;"",IF(J1165&gt;=INDEX(ฐาน!$A$4:$G$9,MATCH(I1165,ฐาน!$A$4:$A$9,0),4),INDEX(ฐาน!$A$4:$G$9,MATCH(I1165,ฐาน!$A$4:$A$9,0),7),INDEX(ฐาน!$A$4:$G$9,MATCH(I1165,ฐาน!$A$4:$A$9,0),4)),"")</f>
        <v/>
      </c>
      <c r="P1165" s="312">
        <f>IF(M1165&lt;&gt;ฐาน!$M$45,IF(L1165&lt;&gt;"",($L1165*$N1165/100),0),0)</f>
        <v>0</v>
      </c>
      <c r="Q1165" s="311">
        <f>IF(M1165&lt;&gt;ฐาน!$M$45,IF(L1165&lt;&gt;"",ROUNDUP(($L1165*$N1165/100),-1),0),0)</f>
        <v>0</v>
      </c>
      <c r="R1165" s="311">
        <f t="shared" si="36"/>
        <v>0</v>
      </c>
      <c r="S1165" s="313">
        <f t="shared" si="37"/>
        <v>0</v>
      </c>
      <c r="T1165" s="314">
        <f>IF(M1165&lt;&gt;ฐาน!$M$45,IF(S1165&lt;&gt;"",S1165+R1165,0),0)</f>
        <v>0</v>
      </c>
      <c r="U1165" s="311">
        <f>IF(M1165&lt;&gt;ฐาน!$M$45,IF(S1165=0,J1165+T1165,O1165),J1165)</f>
        <v>0</v>
      </c>
      <c r="V1165" s="98"/>
    </row>
    <row r="1166" spans="1:22" x14ac:dyDescent="0.35">
      <c r="A1166" s="93">
        <v>1158</v>
      </c>
      <c r="B1166" s="84"/>
      <c r="C1166" s="86"/>
      <c r="D1166" s="91"/>
      <c r="E1166" s="89"/>
      <c r="F1166" s="96"/>
      <c r="G1166" s="91"/>
      <c r="H1166" s="91"/>
      <c r="I1166" s="99"/>
      <c r="J1166" s="92"/>
      <c r="K1166" s="212"/>
      <c r="L1166" s="308" t="str">
        <f>IF(K1166&lt;&gt;"",INDEX(ฐาน!$J$4:$M$44,MATCH(INT(K1166),ฐาน!$J$4:$J$44,0),2),"")</f>
        <v/>
      </c>
      <c r="M1166" s="309" t="str">
        <f>IF(L1166&lt;&gt;"",INDEX(ฐาน!$J$4:$M$45,MATCH(L1166,ฐาน!$K$4:$K$45,0),4),"")</f>
        <v/>
      </c>
      <c r="N1166" s="310" t="str">
        <f>IF(I1166&lt;&gt;"",INDEX(ฐาน!$A$4:$F$9,MATCH(I1166,ฐาน!$A$4:$A$9,0),IF(J1166&gt;=INDEX(ฐาน!$A$4:$F$9,MATCH(I1166,ฐาน!$A$4:$A$9,0),3),6,5)),"")</f>
        <v/>
      </c>
      <c r="O1166" s="311" t="str">
        <f>IF(I1166&lt;&gt;"",IF(J1166&gt;=INDEX(ฐาน!$A$4:$G$9,MATCH(I1166,ฐาน!$A$4:$A$9,0),4),INDEX(ฐาน!$A$4:$G$9,MATCH(I1166,ฐาน!$A$4:$A$9,0),7),INDEX(ฐาน!$A$4:$G$9,MATCH(I1166,ฐาน!$A$4:$A$9,0),4)),"")</f>
        <v/>
      </c>
      <c r="P1166" s="312">
        <f>IF(M1166&lt;&gt;ฐาน!$M$45,IF(L1166&lt;&gt;"",($L1166*$N1166/100),0),0)</f>
        <v>0</v>
      </c>
      <c r="Q1166" s="311">
        <f>IF(M1166&lt;&gt;ฐาน!$M$45,IF(L1166&lt;&gt;"",ROUNDUP(($L1166*$N1166/100),-1),0),0)</f>
        <v>0</v>
      </c>
      <c r="R1166" s="311">
        <f t="shared" si="36"/>
        <v>0</v>
      </c>
      <c r="S1166" s="313">
        <f t="shared" si="37"/>
        <v>0</v>
      </c>
      <c r="T1166" s="314">
        <f>IF(M1166&lt;&gt;ฐาน!$M$45,IF(S1166&lt;&gt;"",S1166+R1166,0),0)</f>
        <v>0</v>
      </c>
      <c r="U1166" s="311">
        <f>IF(M1166&lt;&gt;ฐาน!$M$45,IF(S1166=0,J1166+T1166,O1166),J1166)</f>
        <v>0</v>
      </c>
      <c r="V1166" s="98"/>
    </row>
    <row r="1167" spans="1:22" x14ac:dyDescent="0.35">
      <c r="A1167" s="93">
        <v>1159</v>
      </c>
      <c r="B1167" s="84"/>
      <c r="C1167" s="86"/>
      <c r="D1167" s="91"/>
      <c r="E1167" s="89"/>
      <c r="F1167" s="96"/>
      <c r="G1167" s="91"/>
      <c r="H1167" s="91"/>
      <c r="I1167" s="99"/>
      <c r="J1167" s="92"/>
      <c r="K1167" s="212"/>
      <c r="L1167" s="308" t="str">
        <f>IF(K1167&lt;&gt;"",INDEX(ฐาน!$J$4:$M$44,MATCH(INT(K1167),ฐาน!$J$4:$J$44,0),2),"")</f>
        <v/>
      </c>
      <c r="M1167" s="309" t="str">
        <f>IF(L1167&lt;&gt;"",INDEX(ฐาน!$J$4:$M$45,MATCH(L1167,ฐาน!$K$4:$K$45,0),4),"")</f>
        <v/>
      </c>
      <c r="N1167" s="310" t="str">
        <f>IF(I1167&lt;&gt;"",INDEX(ฐาน!$A$4:$F$9,MATCH(I1167,ฐาน!$A$4:$A$9,0),IF(J1167&gt;=INDEX(ฐาน!$A$4:$F$9,MATCH(I1167,ฐาน!$A$4:$A$9,0),3),6,5)),"")</f>
        <v/>
      </c>
      <c r="O1167" s="311" t="str">
        <f>IF(I1167&lt;&gt;"",IF(J1167&gt;=INDEX(ฐาน!$A$4:$G$9,MATCH(I1167,ฐาน!$A$4:$A$9,0),4),INDEX(ฐาน!$A$4:$G$9,MATCH(I1167,ฐาน!$A$4:$A$9,0),7),INDEX(ฐาน!$A$4:$G$9,MATCH(I1167,ฐาน!$A$4:$A$9,0),4)),"")</f>
        <v/>
      </c>
      <c r="P1167" s="312">
        <f>IF(M1167&lt;&gt;ฐาน!$M$45,IF(L1167&lt;&gt;"",($L1167*$N1167/100),0),0)</f>
        <v>0</v>
      </c>
      <c r="Q1167" s="311">
        <f>IF(M1167&lt;&gt;ฐาน!$M$45,IF(L1167&lt;&gt;"",ROUNDUP(($L1167*$N1167/100),-1),0),0)</f>
        <v>0</v>
      </c>
      <c r="R1167" s="311">
        <f t="shared" si="36"/>
        <v>0</v>
      </c>
      <c r="S1167" s="313">
        <f t="shared" si="37"/>
        <v>0</v>
      </c>
      <c r="T1167" s="314">
        <f>IF(M1167&lt;&gt;ฐาน!$M$45,IF(S1167&lt;&gt;"",S1167+R1167,0),0)</f>
        <v>0</v>
      </c>
      <c r="U1167" s="311">
        <f>IF(M1167&lt;&gt;ฐาน!$M$45,IF(S1167=0,J1167+T1167,O1167),J1167)</f>
        <v>0</v>
      </c>
      <c r="V1167" s="98"/>
    </row>
    <row r="1168" spans="1:22" x14ac:dyDescent="0.35">
      <c r="A1168" s="93">
        <v>1160</v>
      </c>
      <c r="B1168" s="84"/>
      <c r="C1168" s="86"/>
      <c r="D1168" s="91"/>
      <c r="E1168" s="89"/>
      <c r="F1168" s="96"/>
      <c r="G1168" s="91"/>
      <c r="H1168" s="91"/>
      <c r="I1168" s="99"/>
      <c r="J1168" s="92"/>
      <c r="K1168" s="212"/>
      <c r="L1168" s="308" t="str">
        <f>IF(K1168&lt;&gt;"",INDEX(ฐาน!$J$4:$M$44,MATCH(INT(K1168),ฐาน!$J$4:$J$44,0),2),"")</f>
        <v/>
      </c>
      <c r="M1168" s="309" t="str">
        <f>IF(L1168&lt;&gt;"",INDEX(ฐาน!$J$4:$M$45,MATCH(L1168,ฐาน!$K$4:$K$45,0),4),"")</f>
        <v/>
      </c>
      <c r="N1168" s="310" t="str">
        <f>IF(I1168&lt;&gt;"",INDEX(ฐาน!$A$4:$F$9,MATCH(I1168,ฐาน!$A$4:$A$9,0),IF(J1168&gt;=INDEX(ฐาน!$A$4:$F$9,MATCH(I1168,ฐาน!$A$4:$A$9,0),3),6,5)),"")</f>
        <v/>
      </c>
      <c r="O1168" s="311" t="str">
        <f>IF(I1168&lt;&gt;"",IF(J1168&gt;=INDEX(ฐาน!$A$4:$G$9,MATCH(I1168,ฐาน!$A$4:$A$9,0),4),INDEX(ฐาน!$A$4:$G$9,MATCH(I1168,ฐาน!$A$4:$A$9,0),7),INDEX(ฐาน!$A$4:$G$9,MATCH(I1168,ฐาน!$A$4:$A$9,0),4)),"")</f>
        <v/>
      </c>
      <c r="P1168" s="312">
        <f>IF(M1168&lt;&gt;ฐาน!$M$45,IF(L1168&lt;&gt;"",($L1168*$N1168/100),0),0)</f>
        <v>0</v>
      </c>
      <c r="Q1168" s="311">
        <f>IF(M1168&lt;&gt;ฐาน!$M$45,IF(L1168&lt;&gt;"",ROUNDUP(($L1168*$N1168/100),-1),0),0)</f>
        <v>0</v>
      </c>
      <c r="R1168" s="311">
        <f t="shared" si="36"/>
        <v>0</v>
      </c>
      <c r="S1168" s="313">
        <f t="shared" si="37"/>
        <v>0</v>
      </c>
      <c r="T1168" s="314">
        <f>IF(M1168&lt;&gt;ฐาน!$M$45,IF(S1168&lt;&gt;"",S1168+R1168,0),0)</f>
        <v>0</v>
      </c>
      <c r="U1168" s="311">
        <f>IF(M1168&lt;&gt;ฐาน!$M$45,IF(S1168=0,J1168+T1168,O1168),J1168)</f>
        <v>0</v>
      </c>
      <c r="V1168" s="98"/>
    </row>
    <row r="1169" spans="1:22" x14ac:dyDescent="0.35">
      <c r="A1169" s="93">
        <v>1161</v>
      </c>
      <c r="B1169" s="84"/>
      <c r="C1169" s="86"/>
      <c r="D1169" s="91"/>
      <c r="E1169" s="89"/>
      <c r="F1169" s="96"/>
      <c r="G1169" s="95"/>
      <c r="H1169" s="91"/>
      <c r="I1169" s="99"/>
      <c r="J1169" s="92"/>
      <c r="K1169" s="212"/>
      <c r="L1169" s="308" t="str">
        <f>IF(K1169&lt;&gt;"",INDEX(ฐาน!$J$4:$M$44,MATCH(INT(K1169),ฐาน!$J$4:$J$44,0),2),"")</f>
        <v/>
      </c>
      <c r="M1169" s="309" t="str">
        <f>IF(L1169&lt;&gt;"",INDEX(ฐาน!$J$4:$M$45,MATCH(L1169,ฐาน!$K$4:$K$45,0),4),"")</f>
        <v/>
      </c>
      <c r="N1169" s="310" t="str">
        <f>IF(I1169&lt;&gt;"",INDEX(ฐาน!$A$4:$F$9,MATCH(I1169,ฐาน!$A$4:$A$9,0),IF(J1169&gt;=INDEX(ฐาน!$A$4:$F$9,MATCH(I1169,ฐาน!$A$4:$A$9,0),3),6,5)),"")</f>
        <v/>
      </c>
      <c r="O1169" s="311" t="str">
        <f>IF(I1169&lt;&gt;"",IF(J1169&gt;=INDEX(ฐาน!$A$4:$G$9,MATCH(I1169,ฐาน!$A$4:$A$9,0),4),INDEX(ฐาน!$A$4:$G$9,MATCH(I1169,ฐาน!$A$4:$A$9,0),7),INDEX(ฐาน!$A$4:$G$9,MATCH(I1169,ฐาน!$A$4:$A$9,0),4)),"")</f>
        <v/>
      </c>
      <c r="P1169" s="312">
        <f>IF(M1169&lt;&gt;ฐาน!$M$45,IF(L1169&lt;&gt;"",($L1169*$N1169/100),0),0)</f>
        <v>0</v>
      </c>
      <c r="Q1169" s="311">
        <f>IF(M1169&lt;&gt;ฐาน!$M$45,IF(L1169&lt;&gt;"",ROUNDUP(($L1169*$N1169/100),-1),0),0)</f>
        <v>0</v>
      </c>
      <c r="R1169" s="311">
        <f t="shared" si="36"/>
        <v>0</v>
      </c>
      <c r="S1169" s="313">
        <f t="shared" si="37"/>
        <v>0</v>
      </c>
      <c r="T1169" s="314">
        <f>IF(M1169&lt;&gt;ฐาน!$M$45,IF(S1169&lt;&gt;"",S1169+R1169,0),0)</f>
        <v>0</v>
      </c>
      <c r="U1169" s="311">
        <f>IF(M1169&lt;&gt;ฐาน!$M$45,IF(S1169=0,J1169+T1169,O1169),J1169)</f>
        <v>0</v>
      </c>
      <c r="V1169" s="98"/>
    </row>
    <row r="1170" spans="1:22" x14ac:dyDescent="0.35">
      <c r="A1170" s="93">
        <v>1162</v>
      </c>
      <c r="B1170" s="84"/>
      <c r="C1170" s="86"/>
      <c r="D1170" s="91"/>
      <c r="E1170" s="89"/>
      <c r="F1170" s="96"/>
      <c r="G1170" s="95"/>
      <c r="H1170" s="91"/>
      <c r="I1170" s="99"/>
      <c r="J1170" s="92"/>
      <c r="K1170" s="212"/>
      <c r="L1170" s="308" t="str">
        <f>IF(K1170&lt;&gt;"",INDEX(ฐาน!$J$4:$M$44,MATCH(INT(K1170),ฐาน!$J$4:$J$44,0),2),"")</f>
        <v/>
      </c>
      <c r="M1170" s="309" t="str">
        <f>IF(L1170&lt;&gt;"",INDEX(ฐาน!$J$4:$M$45,MATCH(L1170,ฐาน!$K$4:$K$45,0),4),"")</f>
        <v/>
      </c>
      <c r="N1170" s="310" t="str">
        <f>IF(I1170&lt;&gt;"",INDEX(ฐาน!$A$4:$F$9,MATCH(I1170,ฐาน!$A$4:$A$9,0),IF(J1170&gt;=INDEX(ฐาน!$A$4:$F$9,MATCH(I1170,ฐาน!$A$4:$A$9,0),3),6,5)),"")</f>
        <v/>
      </c>
      <c r="O1170" s="311" t="str">
        <f>IF(I1170&lt;&gt;"",IF(J1170&gt;=INDEX(ฐาน!$A$4:$G$9,MATCH(I1170,ฐาน!$A$4:$A$9,0),4),INDEX(ฐาน!$A$4:$G$9,MATCH(I1170,ฐาน!$A$4:$A$9,0),7),INDEX(ฐาน!$A$4:$G$9,MATCH(I1170,ฐาน!$A$4:$A$9,0),4)),"")</f>
        <v/>
      </c>
      <c r="P1170" s="312">
        <f>IF(M1170&lt;&gt;ฐาน!$M$45,IF(L1170&lt;&gt;"",($L1170*$N1170/100),0),0)</f>
        <v>0</v>
      </c>
      <c r="Q1170" s="311">
        <f>IF(M1170&lt;&gt;ฐาน!$M$45,IF(L1170&lt;&gt;"",ROUNDUP(($L1170*$N1170/100),-1),0),0)</f>
        <v>0</v>
      </c>
      <c r="R1170" s="311">
        <f t="shared" si="36"/>
        <v>0</v>
      </c>
      <c r="S1170" s="313">
        <f t="shared" si="37"/>
        <v>0</v>
      </c>
      <c r="T1170" s="314">
        <f>IF(M1170&lt;&gt;ฐาน!$M$45,IF(S1170&lt;&gt;"",S1170+R1170,0),0)</f>
        <v>0</v>
      </c>
      <c r="U1170" s="311">
        <f>IF(M1170&lt;&gt;ฐาน!$M$45,IF(S1170=0,J1170+T1170,O1170),J1170)</f>
        <v>0</v>
      </c>
      <c r="V1170" s="98"/>
    </row>
    <row r="1171" spans="1:22" x14ac:dyDescent="0.35">
      <c r="A1171" s="93">
        <v>1163</v>
      </c>
      <c r="B1171" s="97"/>
      <c r="C1171" s="96"/>
      <c r="D1171" s="91"/>
      <c r="E1171" s="89"/>
      <c r="F1171" s="88"/>
      <c r="G1171" s="91"/>
      <c r="H1171" s="91"/>
      <c r="I1171" s="88"/>
      <c r="J1171" s="92"/>
      <c r="K1171" s="212"/>
      <c r="L1171" s="308" t="str">
        <f>IF(K1171&lt;&gt;"",INDEX(ฐาน!$J$4:$M$44,MATCH(INT(K1171),ฐาน!$J$4:$J$44,0),2),"")</f>
        <v/>
      </c>
      <c r="M1171" s="309" t="str">
        <f>IF(L1171&lt;&gt;"",INDEX(ฐาน!$J$4:$M$45,MATCH(L1171,ฐาน!$K$4:$K$45,0),4),"")</f>
        <v/>
      </c>
      <c r="N1171" s="310" t="str">
        <f>IF(I1171&lt;&gt;"",INDEX(ฐาน!$A$4:$F$9,MATCH(I1171,ฐาน!$A$4:$A$9,0),IF(J1171&gt;=INDEX(ฐาน!$A$4:$F$9,MATCH(I1171,ฐาน!$A$4:$A$9,0),3),6,5)),"")</f>
        <v/>
      </c>
      <c r="O1171" s="311" t="str">
        <f>IF(I1171&lt;&gt;"",IF(J1171&gt;=INDEX(ฐาน!$A$4:$G$9,MATCH(I1171,ฐาน!$A$4:$A$9,0),4),INDEX(ฐาน!$A$4:$G$9,MATCH(I1171,ฐาน!$A$4:$A$9,0),7),INDEX(ฐาน!$A$4:$G$9,MATCH(I1171,ฐาน!$A$4:$A$9,0),4)),"")</f>
        <v/>
      </c>
      <c r="P1171" s="312">
        <f>IF(M1171&lt;&gt;ฐาน!$M$45,IF(L1171&lt;&gt;"",($L1171*$N1171/100),0),0)</f>
        <v>0</v>
      </c>
      <c r="Q1171" s="311">
        <f>IF(M1171&lt;&gt;ฐาน!$M$45,IF(L1171&lt;&gt;"",ROUNDUP(($L1171*$N1171/100),-1),0),0)</f>
        <v>0</v>
      </c>
      <c r="R1171" s="311">
        <f t="shared" si="36"/>
        <v>0</v>
      </c>
      <c r="S1171" s="313">
        <f t="shared" si="37"/>
        <v>0</v>
      </c>
      <c r="T1171" s="314">
        <f>IF(M1171&lt;&gt;ฐาน!$M$45,IF(S1171&lt;&gt;"",S1171+R1171,0),0)</f>
        <v>0</v>
      </c>
      <c r="U1171" s="311">
        <f>IF(M1171&lt;&gt;ฐาน!$M$45,IF(S1171=0,J1171+T1171,O1171),J1171)</f>
        <v>0</v>
      </c>
      <c r="V1171" s="98"/>
    </row>
    <row r="1172" spans="1:22" x14ac:dyDescent="0.35">
      <c r="A1172" s="93">
        <v>1164</v>
      </c>
      <c r="B1172" s="84"/>
      <c r="C1172" s="98"/>
      <c r="D1172" s="91"/>
      <c r="E1172" s="89"/>
      <c r="F1172" s="88"/>
      <c r="G1172" s="91"/>
      <c r="H1172" s="91"/>
      <c r="I1172" s="88"/>
      <c r="J1172" s="94"/>
      <c r="K1172" s="212"/>
      <c r="L1172" s="308" t="str">
        <f>IF(K1172&lt;&gt;"",INDEX(ฐาน!$J$4:$M$44,MATCH(INT(K1172),ฐาน!$J$4:$J$44,0),2),"")</f>
        <v/>
      </c>
      <c r="M1172" s="309" t="str">
        <f>IF(L1172&lt;&gt;"",INDEX(ฐาน!$J$4:$M$45,MATCH(L1172,ฐาน!$K$4:$K$45,0),4),"")</f>
        <v/>
      </c>
      <c r="N1172" s="310" t="str">
        <f>IF(I1172&lt;&gt;"",INDEX(ฐาน!$A$4:$F$9,MATCH(I1172,ฐาน!$A$4:$A$9,0),IF(J1172&gt;=INDEX(ฐาน!$A$4:$F$9,MATCH(I1172,ฐาน!$A$4:$A$9,0),3),6,5)),"")</f>
        <v/>
      </c>
      <c r="O1172" s="311" t="str">
        <f>IF(I1172&lt;&gt;"",IF(J1172&gt;=INDEX(ฐาน!$A$4:$G$9,MATCH(I1172,ฐาน!$A$4:$A$9,0),4),INDEX(ฐาน!$A$4:$G$9,MATCH(I1172,ฐาน!$A$4:$A$9,0),7),INDEX(ฐาน!$A$4:$G$9,MATCH(I1172,ฐาน!$A$4:$A$9,0),4)),"")</f>
        <v/>
      </c>
      <c r="P1172" s="312">
        <f>IF(M1172&lt;&gt;ฐาน!$M$45,IF(L1172&lt;&gt;"",($L1172*$N1172/100),0),0)</f>
        <v>0</v>
      </c>
      <c r="Q1172" s="311">
        <f>IF(M1172&lt;&gt;ฐาน!$M$45,IF(L1172&lt;&gt;"",ROUNDUP(($L1172*$N1172/100),-1),0),0)</f>
        <v>0</v>
      </c>
      <c r="R1172" s="311">
        <f t="shared" si="36"/>
        <v>0</v>
      </c>
      <c r="S1172" s="313">
        <f t="shared" si="37"/>
        <v>0</v>
      </c>
      <c r="T1172" s="314">
        <f>IF(M1172&lt;&gt;ฐาน!$M$45,IF(S1172&lt;&gt;"",S1172+R1172,0),0)</f>
        <v>0</v>
      </c>
      <c r="U1172" s="311">
        <f>IF(M1172&lt;&gt;ฐาน!$M$45,IF(S1172=0,J1172+T1172,O1172),J1172)</f>
        <v>0</v>
      </c>
      <c r="V1172" s="98"/>
    </row>
    <row r="1173" spans="1:22" x14ac:dyDescent="0.35">
      <c r="A1173" s="93">
        <v>1165</v>
      </c>
      <c r="B1173" s="84"/>
      <c r="C1173" s="85"/>
      <c r="D1173" s="91"/>
      <c r="E1173" s="89"/>
      <c r="F1173" s="88"/>
      <c r="G1173" s="91"/>
      <c r="H1173" s="91"/>
      <c r="I1173" s="88"/>
      <c r="J1173" s="92"/>
      <c r="K1173" s="212"/>
      <c r="L1173" s="308" t="str">
        <f>IF(K1173&lt;&gt;"",INDEX(ฐาน!$J$4:$M$44,MATCH(INT(K1173),ฐาน!$J$4:$J$44,0),2),"")</f>
        <v/>
      </c>
      <c r="M1173" s="309" t="str">
        <f>IF(L1173&lt;&gt;"",INDEX(ฐาน!$J$4:$M$45,MATCH(L1173,ฐาน!$K$4:$K$45,0),4),"")</f>
        <v/>
      </c>
      <c r="N1173" s="310" t="str">
        <f>IF(I1173&lt;&gt;"",INDEX(ฐาน!$A$4:$F$9,MATCH(I1173,ฐาน!$A$4:$A$9,0),IF(J1173&gt;=INDEX(ฐาน!$A$4:$F$9,MATCH(I1173,ฐาน!$A$4:$A$9,0),3),6,5)),"")</f>
        <v/>
      </c>
      <c r="O1173" s="311" t="str">
        <f>IF(I1173&lt;&gt;"",IF(J1173&gt;=INDEX(ฐาน!$A$4:$G$9,MATCH(I1173,ฐาน!$A$4:$A$9,0),4),INDEX(ฐาน!$A$4:$G$9,MATCH(I1173,ฐาน!$A$4:$A$9,0),7),INDEX(ฐาน!$A$4:$G$9,MATCH(I1173,ฐาน!$A$4:$A$9,0),4)),"")</f>
        <v/>
      </c>
      <c r="P1173" s="312">
        <f>IF(M1173&lt;&gt;ฐาน!$M$45,IF(L1173&lt;&gt;"",($L1173*$N1173/100),0),0)</f>
        <v>0</v>
      </c>
      <c r="Q1173" s="311">
        <f>IF(M1173&lt;&gt;ฐาน!$M$45,IF(L1173&lt;&gt;"",ROUNDUP(($L1173*$N1173/100),-1),0),0)</f>
        <v>0</v>
      </c>
      <c r="R1173" s="311">
        <f t="shared" si="36"/>
        <v>0</v>
      </c>
      <c r="S1173" s="313">
        <f t="shared" si="37"/>
        <v>0</v>
      </c>
      <c r="T1173" s="314">
        <f>IF(M1173&lt;&gt;ฐาน!$M$45,IF(S1173&lt;&gt;"",S1173+R1173,0),0)</f>
        <v>0</v>
      </c>
      <c r="U1173" s="311">
        <f>IF(M1173&lt;&gt;ฐาน!$M$45,IF(S1173=0,J1173+T1173,O1173),J1173)</f>
        <v>0</v>
      </c>
      <c r="V1173" s="98"/>
    </row>
    <row r="1174" spans="1:22" x14ac:dyDescent="0.35">
      <c r="A1174" s="93">
        <v>1166</v>
      </c>
      <c r="B1174" s="84"/>
      <c r="C1174" s="85"/>
      <c r="D1174" s="91"/>
      <c r="E1174" s="89"/>
      <c r="F1174" s="88"/>
      <c r="G1174" s="91"/>
      <c r="H1174" s="91"/>
      <c r="I1174" s="88"/>
      <c r="J1174" s="94"/>
      <c r="K1174" s="212"/>
      <c r="L1174" s="308" t="str">
        <f>IF(K1174&lt;&gt;"",INDEX(ฐาน!$J$4:$M$44,MATCH(INT(K1174),ฐาน!$J$4:$J$44,0),2),"")</f>
        <v/>
      </c>
      <c r="M1174" s="309" t="str">
        <f>IF(L1174&lt;&gt;"",INDEX(ฐาน!$J$4:$M$45,MATCH(L1174,ฐาน!$K$4:$K$45,0),4),"")</f>
        <v/>
      </c>
      <c r="N1174" s="310" t="str">
        <f>IF(I1174&lt;&gt;"",INDEX(ฐาน!$A$4:$F$9,MATCH(I1174,ฐาน!$A$4:$A$9,0),IF(J1174&gt;=INDEX(ฐาน!$A$4:$F$9,MATCH(I1174,ฐาน!$A$4:$A$9,0),3),6,5)),"")</f>
        <v/>
      </c>
      <c r="O1174" s="311" t="str">
        <f>IF(I1174&lt;&gt;"",IF(J1174&gt;=INDEX(ฐาน!$A$4:$G$9,MATCH(I1174,ฐาน!$A$4:$A$9,0),4),INDEX(ฐาน!$A$4:$G$9,MATCH(I1174,ฐาน!$A$4:$A$9,0),7),INDEX(ฐาน!$A$4:$G$9,MATCH(I1174,ฐาน!$A$4:$A$9,0),4)),"")</f>
        <v/>
      </c>
      <c r="P1174" s="312">
        <f>IF(M1174&lt;&gt;ฐาน!$M$45,IF(L1174&lt;&gt;"",($L1174*$N1174/100),0),0)</f>
        <v>0</v>
      </c>
      <c r="Q1174" s="311">
        <f>IF(M1174&lt;&gt;ฐาน!$M$45,IF(L1174&lt;&gt;"",ROUNDUP(($L1174*$N1174/100),-1),0),0)</f>
        <v>0</v>
      </c>
      <c r="R1174" s="311">
        <f t="shared" si="36"/>
        <v>0</v>
      </c>
      <c r="S1174" s="313">
        <f t="shared" si="37"/>
        <v>0</v>
      </c>
      <c r="T1174" s="314">
        <f>IF(M1174&lt;&gt;ฐาน!$M$45,IF(S1174&lt;&gt;"",S1174+R1174,0),0)</f>
        <v>0</v>
      </c>
      <c r="U1174" s="311">
        <f>IF(M1174&lt;&gt;ฐาน!$M$45,IF(S1174=0,J1174+T1174,O1174),J1174)</f>
        <v>0</v>
      </c>
      <c r="V1174" s="98"/>
    </row>
    <row r="1175" spans="1:22" x14ac:dyDescent="0.35">
      <c r="A1175" s="93">
        <v>1167</v>
      </c>
      <c r="B1175" s="84"/>
      <c r="C1175" s="85"/>
      <c r="D1175" s="91"/>
      <c r="E1175" s="89"/>
      <c r="F1175" s="88"/>
      <c r="G1175" s="91"/>
      <c r="H1175" s="91"/>
      <c r="I1175" s="88"/>
      <c r="J1175" s="94"/>
      <c r="K1175" s="212"/>
      <c r="L1175" s="308" t="str">
        <f>IF(K1175&lt;&gt;"",INDEX(ฐาน!$J$4:$M$44,MATCH(INT(K1175),ฐาน!$J$4:$J$44,0),2),"")</f>
        <v/>
      </c>
      <c r="M1175" s="309" t="str">
        <f>IF(L1175&lt;&gt;"",INDEX(ฐาน!$J$4:$M$45,MATCH(L1175,ฐาน!$K$4:$K$45,0),4),"")</f>
        <v/>
      </c>
      <c r="N1175" s="310" t="str">
        <f>IF(I1175&lt;&gt;"",INDEX(ฐาน!$A$4:$F$9,MATCH(I1175,ฐาน!$A$4:$A$9,0),IF(J1175&gt;=INDEX(ฐาน!$A$4:$F$9,MATCH(I1175,ฐาน!$A$4:$A$9,0),3),6,5)),"")</f>
        <v/>
      </c>
      <c r="O1175" s="311" t="str">
        <f>IF(I1175&lt;&gt;"",IF(J1175&gt;=INDEX(ฐาน!$A$4:$G$9,MATCH(I1175,ฐาน!$A$4:$A$9,0),4),INDEX(ฐาน!$A$4:$G$9,MATCH(I1175,ฐาน!$A$4:$A$9,0),7),INDEX(ฐาน!$A$4:$G$9,MATCH(I1175,ฐาน!$A$4:$A$9,0),4)),"")</f>
        <v/>
      </c>
      <c r="P1175" s="312">
        <f>IF(M1175&lt;&gt;ฐาน!$M$45,IF(L1175&lt;&gt;"",($L1175*$N1175/100),0),0)</f>
        <v>0</v>
      </c>
      <c r="Q1175" s="311">
        <f>IF(M1175&lt;&gt;ฐาน!$M$45,IF(L1175&lt;&gt;"",ROUNDUP(($L1175*$N1175/100),-1),0),0)</f>
        <v>0</v>
      </c>
      <c r="R1175" s="311">
        <f t="shared" si="36"/>
        <v>0</v>
      </c>
      <c r="S1175" s="313">
        <f t="shared" si="37"/>
        <v>0</v>
      </c>
      <c r="T1175" s="314">
        <f>IF(M1175&lt;&gt;ฐาน!$M$45,IF(S1175&lt;&gt;"",S1175+R1175,0),0)</f>
        <v>0</v>
      </c>
      <c r="U1175" s="311">
        <f>IF(M1175&lt;&gt;ฐาน!$M$45,IF(S1175=0,J1175+T1175,O1175),J1175)</f>
        <v>0</v>
      </c>
      <c r="V1175" s="98"/>
    </row>
    <row r="1176" spans="1:22" x14ac:dyDescent="0.35">
      <c r="A1176" s="93">
        <v>1168</v>
      </c>
      <c r="B1176" s="84"/>
      <c r="C1176" s="85"/>
      <c r="D1176" s="91"/>
      <c r="E1176" s="89"/>
      <c r="F1176" s="88"/>
      <c r="G1176" s="91"/>
      <c r="H1176" s="91"/>
      <c r="I1176" s="88"/>
      <c r="J1176" s="92"/>
      <c r="K1176" s="212"/>
      <c r="L1176" s="308" t="str">
        <f>IF(K1176&lt;&gt;"",INDEX(ฐาน!$J$4:$M$44,MATCH(INT(K1176),ฐาน!$J$4:$J$44,0),2),"")</f>
        <v/>
      </c>
      <c r="M1176" s="309" t="str">
        <f>IF(L1176&lt;&gt;"",INDEX(ฐาน!$J$4:$M$45,MATCH(L1176,ฐาน!$K$4:$K$45,0),4),"")</f>
        <v/>
      </c>
      <c r="N1176" s="310" t="str">
        <f>IF(I1176&lt;&gt;"",INDEX(ฐาน!$A$4:$F$9,MATCH(I1176,ฐาน!$A$4:$A$9,0),IF(J1176&gt;=INDEX(ฐาน!$A$4:$F$9,MATCH(I1176,ฐาน!$A$4:$A$9,0),3),6,5)),"")</f>
        <v/>
      </c>
      <c r="O1176" s="311" t="str">
        <f>IF(I1176&lt;&gt;"",IF(J1176&gt;=INDEX(ฐาน!$A$4:$G$9,MATCH(I1176,ฐาน!$A$4:$A$9,0),4),INDEX(ฐาน!$A$4:$G$9,MATCH(I1176,ฐาน!$A$4:$A$9,0),7),INDEX(ฐาน!$A$4:$G$9,MATCH(I1176,ฐาน!$A$4:$A$9,0),4)),"")</f>
        <v/>
      </c>
      <c r="P1176" s="312">
        <f>IF(M1176&lt;&gt;ฐาน!$M$45,IF(L1176&lt;&gt;"",($L1176*$N1176/100),0),0)</f>
        <v>0</v>
      </c>
      <c r="Q1176" s="311">
        <f>IF(M1176&lt;&gt;ฐาน!$M$45,IF(L1176&lt;&gt;"",ROUNDUP(($L1176*$N1176/100),-1),0),0)</f>
        <v>0</v>
      </c>
      <c r="R1176" s="311">
        <f t="shared" si="36"/>
        <v>0</v>
      </c>
      <c r="S1176" s="313">
        <f t="shared" si="37"/>
        <v>0</v>
      </c>
      <c r="T1176" s="314">
        <f>IF(M1176&lt;&gt;ฐาน!$M$45,IF(S1176&lt;&gt;"",S1176+R1176,0),0)</f>
        <v>0</v>
      </c>
      <c r="U1176" s="311">
        <f>IF(M1176&lt;&gt;ฐาน!$M$45,IF(S1176=0,J1176+T1176,O1176),J1176)</f>
        <v>0</v>
      </c>
      <c r="V1176" s="98"/>
    </row>
    <row r="1177" spans="1:22" x14ac:dyDescent="0.35">
      <c r="A1177" s="93">
        <v>1169</v>
      </c>
      <c r="B1177" s="97"/>
      <c r="C1177" s="85"/>
      <c r="D1177" s="91"/>
      <c r="E1177" s="89"/>
      <c r="F1177" s="88"/>
      <c r="G1177" s="91"/>
      <c r="H1177" s="91"/>
      <c r="I1177" s="88"/>
      <c r="J1177" s="92"/>
      <c r="K1177" s="212"/>
      <c r="L1177" s="308" t="str">
        <f>IF(K1177&lt;&gt;"",INDEX(ฐาน!$J$4:$M$44,MATCH(INT(K1177),ฐาน!$J$4:$J$44,0),2),"")</f>
        <v/>
      </c>
      <c r="M1177" s="309" t="str">
        <f>IF(L1177&lt;&gt;"",INDEX(ฐาน!$J$4:$M$45,MATCH(L1177,ฐาน!$K$4:$K$45,0),4),"")</f>
        <v/>
      </c>
      <c r="N1177" s="310" t="str">
        <f>IF(I1177&lt;&gt;"",INDEX(ฐาน!$A$4:$F$9,MATCH(I1177,ฐาน!$A$4:$A$9,0),IF(J1177&gt;=INDEX(ฐาน!$A$4:$F$9,MATCH(I1177,ฐาน!$A$4:$A$9,0),3),6,5)),"")</f>
        <v/>
      </c>
      <c r="O1177" s="311" t="str">
        <f>IF(I1177&lt;&gt;"",IF(J1177&gt;=INDEX(ฐาน!$A$4:$G$9,MATCH(I1177,ฐาน!$A$4:$A$9,0),4),INDEX(ฐาน!$A$4:$G$9,MATCH(I1177,ฐาน!$A$4:$A$9,0),7),INDEX(ฐาน!$A$4:$G$9,MATCH(I1177,ฐาน!$A$4:$A$9,0),4)),"")</f>
        <v/>
      </c>
      <c r="P1177" s="312">
        <f>IF(M1177&lt;&gt;ฐาน!$M$45,IF(L1177&lt;&gt;"",($L1177*$N1177/100),0),0)</f>
        <v>0</v>
      </c>
      <c r="Q1177" s="311">
        <f>IF(M1177&lt;&gt;ฐาน!$M$45,IF(L1177&lt;&gt;"",ROUNDUP(($L1177*$N1177/100),-1),0),0)</f>
        <v>0</v>
      </c>
      <c r="R1177" s="311">
        <f t="shared" si="36"/>
        <v>0</v>
      </c>
      <c r="S1177" s="313">
        <f t="shared" si="37"/>
        <v>0</v>
      </c>
      <c r="T1177" s="314">
        <f>IF(M1177&lt;&gt;ฐาน!$M$45,IF(S1177&lt;&gt;"",S1177+R1177,0),0)</f>
        <v>0</v>
      </c>
      <c r="U1177" s="311">
        <f>IF(M1177&lt;&gt;ฐาน!$M$45,IF(S1177=0,J1177+T1177,O1177),J1177)</f>
        <v>0</v>
      </c>
      <c r="V1177" s="98"/>
    </row>
    <row r="1178" spans="1:22" x14ac:dyDescent="0.35">
      <c r="A1178" s="93">
        <v>1170</v>
      </c>
      <c r="B1178" s="84"/>
      <c r="C1178" s="96"/>
      <c r="D1178" s="91"/>
      <c r="E1178" s="89"/>
      <c r="F1178" s="88"/>
      <c r="G1178" s="91"/>
      <c r="H1178" s="91"/>
      <c r="I1178" s="88"/>
      <c r="J1178" s="94"/>
      <c r="K1178" s="212"/>
      <c r="L1178" s="308" t="str">
        <f>IF(K1178&lt;&gt;"",INDEX(ฐาน!$J$4:$M$44,MATCH(INT(K1178),ฐาน!$J$4:$J$44,0),2),"")</f>
        <v/>
      </c>
      <c r="M1178" s="309" t="str">
        <f>IF(L1178&lt;&gt;"",INDEX(ฐาน!$J$4:$M$45,MATCH(L1178,ฐาน!$K$4:$K$45,0),4),"")</f>
        <v/>
      </c>
      <c r="N1178" s="310" t="str">
        <f>IF(I1178&lt;&gt;"",INDEX(ฐาน!$A$4:$F$9,MATCH(I1178,ฐาน!$A$4:$A$9,0),IF(J1178&gt;=INDEX(ฐาน!$A$4:$F$9,MATCH(I1178,ฐาน!$A$4:$A$9,0),3),6,5)),"")</f>
        <v/>
      </c>
      <c r="O1178" s="311" t="str">
        <f>IF(I1178&lt;&gt;"",IF(J1178&gt;=INDEX(ฐาน!$A$4:$G$9,MATCH(I1178,ฐาน!$A$4:$A$9,0),4),INDEX(ฐาน!$A$4:$G$9,MATCH(I1178,ฐาน!$A$4:$A$9,0),7),INDEX(ฐาน!$A$4:$G$9,MATCH(I1178,ฐาน!$A$4:$A$9,0),4)),"")</f>
        <v/>
      </c>
      <c r="P1178" s="312">
        <f>IF(M1178&lt;&gt;ฐาน!$M$45,IF(L1178&lt;&gt;"",($L1178*$N1178/100),0),0)</f>
        <v>0</v>
      </c>
      <c r="Q1178" s="311">
        <f>IF(M1178&lt;&gt;ฐาน!$M$45,IF(L1178&lt;&gt;"",ROUNDUP(($L1178*$N1178/100),-1),0),0)</f>
        <v>0</v>
      </c>
      <c r="R1178" s="311">
        <f t="shared" si="36"/>
        <v>0</v>
      </c>
      <c r="S1178" s="313">
        <f t="shared" si="37"/>
        <v>0</v>
      </c>
      <c r="T1178" s="314">
        <f>IF(M1178&lt;&gt;ฐาน!$M$45,IF(S1178&lt;&gt;"",S1178+R1178,0),0)</f>
        <v>0</v>
      </c>
      <c r="U1178" s="311">
        <f>IF(M1178&lt;&gt;ฐาน!$M$45,IF(S1178=0,J1178+T1178,O1178),J1178)</f>
        <v>0</v>
      </c>
      <c r="V1178" s="98"/>
    </row>
    <row r="1179" spans="1:22" x14ac:dyDescent="0.35">
      <c r="A1179" s="93">
        <v>1171</v>
      </c>
      <c r="B1179" s="97"/>
      <c r="C1179" s="85"/>
      <c r="D1179" s="91"/>
      <c r="E1179" s="89"/>
      <c r="F1179" s="88"/>
      <c r="G1179" s="91"/>
      <c r="H1179" s="91"/>
      <c r="I1179" s="88"/>
      <c r="J1179" s="92"/>
      <c r="K1179" s="212"/>
      <c r="L1179" s="308" t="str">
        <f>IF(K1179&lt;&gt;"",INDEX(ฐาน!$J$4:$M$44,MATCH(INT(K1179),ฐาน!$J$4:$J$44,0),2),"")</f>
        <v/>
      </c>
      <c r="M1179" s="309" t="str">
        <f>IF(L1179&lt;&gt;"",INDEX(ฐาน!$J$4:$M$45,MATCH(L1179,ฐาน!$K$4:$K$45,0),4),"")</f>
        <v/>
      </c>
      <c r="N1179" s="310" t="str">
        <f>IF(I1179&lt;&gt;"",INDEX(ฐาน!$A$4:$F$9,MATCH(I1179,ฐาน!$A$4:$A$9,0),IF(J1179&gt;=INDEX(ฐาน!$A$4:$F$9,MATCH(I1179,ฐาน!$A$4:$A$9,0),3),6,5)),"")</f>
        <v/>
      </c>
      <c r="O1179" s="311" t="str">
        <f>IF(I1179&lt;&gt;"",IF(J1179&gt;=INDEX(ฐาน!$A$4:$G$9,MATCH(I1179,ฐาน!$A$4:$A$9,0),4),INDEX(ฐาน!$A$4:$G$9,MATCH(I1179,ฐาน!$A$4:$A$9,0),7),INDEX(ฐาน!$A$4:$G$9,MATCH(I1179,ฐาน!$A$4:$A$9,0),4)),"")</f>
        <v/>
      </c>
      <c r="P1179" s="312">
        <f>IF(M1179&lt;&gt;ฐาน!$M$45,IF(L1179&lt;&gt;"",($L1179*$N1179/100),0),0)</f>
        <v>0</v>
      </c>
      <c r="Q1179" s="311">
        <f>IF(M1179&lt;&gt;ฐาน!$M$45,IF(L1179&lt;&gt;"",ROUNDUP(($L1179*$N1179/100),-1),0),0)</f>
        <v>0</v>
      </c>
      <c r="R1179" s="311">
        <f t="shared" si="36"/>
        <v>0</v>
      </c>
      <c r="S1179" s="313">
        <f t="shared" si="37"/>
        <v>0</v>
      </c>
      <c r="T1179" s="314">
        <f>IF(M1179&lt;&gt;ฐาน!$M$45,IF(S1179&lt;&gt;"",S1179+R1179,0),0)</f>
        <v>0</v>
      </c>
      <c r="U1179" s="311">
        <f>IF(M1179&lt;&gt;ฐาน!$M$45,IF(S1179=0,J1179+T1179,O1179),J1179)</f>
        <v>0</v>
      </c>
      <c r="V1179" s="98"/>
    </row>
    <row r="1180" spans="1:22" x14ac:dyDescent="0.35">
      <c r="A1180" s="93">
        <v>1172</v>
      </c>
      <c r="B1180" s="97"/>
      <c r="C1180" s="98"/>
      <c r="D1180" s="91"/>
      <c r="E1180" s="89"/>
      <c r="F1180" s="88"/>
      <c r="G1180" s="91"/>
      <c r="H1180" s="91"/>
      <c r="I1180" s="88"/>
      <c r="J1180" s="92"/>
      <c r="K1180" s="212"/>
      <c r="L1180" s="308" t="str">
        <f>IF(K1180&lt;&gt;"",INDEX(ฐาน!$J$4:$M$44,MATCH(INT(K1180),ฐาน!$J$4:$J$44,0),2),"")</f>
        <v/>
      </c>
      <c r="M1180" s="309" t="str">
        <f>IF(L1180&lt;&gt;"",INDEX(ฐาน!$J$4:$M$45,MATCH(L1180,ฐาน!$K$4:$K$45,0),4),"")</f>
        <v/>
      </c>
      <c r="N1180" s="310" t="str">
        <f>IF(I1180&lt;&gt;"",INDEX(ฐาน!$A$4:$F$9,MATCH(I1180,ฐาน!$A$4:$A$9,0),IF(J1180&gt;=INDEX(ฐาน!$A$4:$F$9,MATCH(I1180,ฐาน!$A$4:$A$9,0),3),6,5)),"")</f>
        <v/>
      </c>
      <c r="O1180" s="311" t="str">
        <f>IF(I1180&lt;&gt;"",IF(J1180&gt;=INDEX(ฐาน!$A$4:$G$9,MATCH(I1180,ฐาน!$A$4:$A$9,0),4),INDEX(ฐาน!$A$4:$G$9,MATCH(I1180,ฐาน!$A$4:$A$9,0),7),INDEX(ฐาน!$A$4:$G$9,MATCH(I1180,ฐาน!$A$4:$A$9,0),4)),"")</f>
        <v/>
      </c>
      <c r="P1180" s="312">
        <f>IF(M1180&lt;&gt;ฐาน!$M$45,IF(L1180&lt;&gt;"",($L1180*$N1180/100),0),0)</f>
        <v>0</v>
      </c>
      <c r="Q1180" s="311">
        <f>IF(M1180&lt;&gt;ฐาน!$M$45,IF(L1180&lt;&gt;"",ROUNDUP(($L1180*$N1180/100),-1),0),0)</f>
        <v>0</v>
      </c>
      <c r="R1180" s="311">
        <f t="shared" si="36"/>
        <v>0</v>
      </c>
      <c r="S1180" s="313">
        <f t="shared" si="37"/>
        <v>0</v>
      </c>
      <c r="T1180" s="314">
        <f>IF(M1180&lt;&gt;ฐาน!$M$45,IF(S1180&lt;&gt;"",S1180+R1180,0),0)</f>
        <v>0</v>
      </c>
      <c r="U1180" s="311">
        <f>IF(M1180&lt;&gt;ฐาน!$M$45,IF(S1180=0,J1180+T1180,O1180),J1180)</f>
        <v>0</v>
      </c>
      <c r="V1180" s="98"/>
    </row>
    <row r="1181" spans="1:22" x14ac:dyDescent="0.35">
      <c r="A1181" s="93">
        <v>1173</v>
      </c>
      <c r="B1181" s="84"/>
      <c r="C1181" s="96"/>
      <c r="D1181" s="91"/>
      <c r="E1181" s="89"/>
      <c r="F1181" s="88"/>
      <c r="G1181" s="91"/>
      <c r="H1181" s="91"/>
      <c r="I1181" s="88"/>
      <c r="J1181" s="92"/>
      <c r="K1181" s="212"/>
      <c r="L1181" s="308" t="str">
        <f>IF(K1181&lt;&gt;"",INDEX(ฐาน!$J$4:$M$44,MATCH(INT(K1181),ฐาน!$J$4:$J$44,0),2),"")</f>
        <v/>
      </c>
      <c r="M1181" s="309" t="str">
        <f>IF(L1181&lt;&gt;"",INDEX(ฐาน!$J$4:$M$45,MATCH(L1181,ฐาน!$K$4:$K$45,0),4),"")</f>
        <v/>
      </c>
      <c r="N1181" s="310" t="str">
        <f>IF(I1181&lt;&gt;"",INDEX(ฐาน!$A$4:$F$9,MATCH(I1181,ฐาน!$A$4:$A$9,0),IF(J1181&gt;=INDEX(ฐาน!$A$4:$F$9,MATCH(I1181,ฐาน!$A$4:$A$9,0),3),6,5)),"")</f>
        <v/>
      </c>
      <c r="O1181" s="311" t="str">
        <f>IF(I1181&lt;&gt;"",IF(J1181&gt;=INDEX(ฐาน!$A$4:$G$9,MATCH(I1181,ฐาน!$A$4:$A$9,0),4),INDEX(ฐาน!$A$4:$G$9,MATCH(I1181,ฐาน!$A$4:$A$9,0),7),INDEX(ฐาน!$A$4:$G$9,MATCH(I1181,ฐาน!$A$4:$A$9,0),4)),"")</f>
        <v/>
      </c>
      <c r="P1181" s="312">
        <f>IF(M1181&lt;&gt;ฐาน!$M$45,IF(L1181&lt;&gt;"",($L1181*$N1181/100),0),0)</f>
        <v>0</v>
      </c>
      <c r="Q1181" s="311">
        <f>IF(M1181&lt;&gt;ฐาน!$M$45,IF(L1181&lt;&gt;"",ROUNDUP(($L1181*$N1181/100),-1),0),0)</f>
        <v>0</v>
      </c>
      <c r="R1181" s="311">
        <f t="shared" si="36"/>
        <v>0</v>
      </c>
      <c r="S1181" s="313">
        <f t="shared" si="37"/>
        <v>0</v>
      </c>
      <c r="T1181" s="314">
        <f>IF(M1181&lt;&gt;ฐาน!$M$45,IF(S1181&lt;&gt;"",S1181+R1181,0),0)</f>
        <v>0</v>
      </c>
      <c r="U1181" s="311">
        <f>IF(M1181&lt;&gt;ฐาน!$M$45,IF(S1181=0,J1181+T1181,O1181),J1181)</f>
        <v>0</v>
      </c>
      <c r="V1181" s="98"/>
    </row>
    <row r="1182" spans="1:22" x14ac:dyDescent="0.35">
      <c r="A1182" s="93">
        <v>1174</v>
      </c>
      <c r="B1182" s="97"/>
      <c r="C1182" s="85"/>
      <c r="D1182" s="91"/>
      <c r="E1182" s="89"/>
      <c r="F1182" s="88"/>
      <c r="G1182" s="91"/>
      <c r="H1182" s="91"/>
      <c r="I1182" s="88"/>
      <c r="J1182" s="92"/>
      <c r="K1182" s="212"/>
      <c r="L1182" s="308" t="str">
        <f>IF(K1182&lt;&gt;"",INDEX(ฐาน!$J$4:$M$44,MATCH(INT(K1182),ฐาน!$J$4:$J$44,0),2),"")</f>
        <v/>
      </c>
      <c r="M1182" s="309" t="str">
        <f>IF(L1182&lt;&gt;"",INDEX(ฐาน!$J$4:$M$45,MATCH(L1182,ฐาน!$K$4:$K$45,0),4),"")</f>
        <v/>
      </c>
      <c r="N1182" s="310" t="str">
        <f>IF(I1182&lt;&gt;"",INDEX(ฐาน!$A$4:$F$9,MATCH(I1182,ฐาน!$A$4:$A$9,0),IF(J1182&gt;=INDEX(ฐาน!$A$4:$F$9,MATCH(I1182,ฐาน!$A$4:$A$9,0),3),6,5)),"")</f>
        <v/>
      </c>
      <c r="O1182" s="311" t="str">
        <f>IF(I1182&lt;&gt;"",IF(J1182&gt;=INDEX(ฐาน!$A$4:$G$9,MATCH(I1182,ฐาน!$A$4:$A$9,0),4),INDEX(ฐาน!$A$4:$G$9,MATCH(I1182,ฐาน!$A$4:$A$9,0),7),INDEX(ฐาน!$A$4:$G$9,MATCH(I1182,ฐาน!$A$4:$A$9,0),4)),"")</f>
        <v/>
      </c>
      <c r="P1182" s="312">
        <f>IF(M1182&lt;&gt;ฐาน!$M$45,IF(L1182&lt;&gt;"",($L1182*$N1182/100),0),0)</f>
        <v>0</v>
      </c>
      <c r="Q1182" s="311">
        <f>IF(M1182&lt;&gt;ฐาน!$M$45,IF(L1182&lt;&gt;"",ROUNDUP(($L1182*$N1182/100),-1),0),0)</f>
        <v>0</v>
      </c>
      <c r="R1182" s="311">
        <f t="shared" si="36"/>
        <v>0</v>
      </c>
      <c r="S1182" s="313">
        <f t="shared" si="37"/>
        <v>0</v>
      </c>
      <c r="T1182" s="314">
        <f>IF(M1182&lt;&gt;ฐาน!$M$45,IF(S1182&lt;&gt;"",S1182+R1182,0),0)</f>
        <v>0</v>
      </c>
      <c r="U1182" s="311">
        <f>IF(M1182&lt;&gt;ฐาน!$M$45,IF(S1182=0,J1182+T1182,O1182),J1182)</f>
        <v>0</v>
      </c>
      <c r="V1182" s="98"/>
    </row>
    <row r="1183" spans="1:22" x14ac:dyDescent="0.35">
      <c r="A1183" s="93">
        <v>1175</v>
      </c>
      <c r="B1183" s="97"/>
      <c r="C1183" s="96"/>
      <c r="D1183" s="91"/>
      <c r="E1183" s="89"/>
      <c r="F1183" s="88"/>
      <c r="G1183" s="91"/>
      <c r="H1183" s="91"/>
      <c r="I1183" s="88"/>
      <c r="J1183" s="92"/>
      <c r="K1183" s="212"/>
      <c r="L1183" s="308" t="str">
        <f>IF(K1183&lt;&gt;"",INDEX(ฐาน!$J$4:$M$44,MATCH(INT(K1183),ฐาน!$J$4:$J$44,0),2),"")</f>
        <v/>
      </c>
      <c r="M1183" s="309" t="str">
        <f>IF(L1183&lt;&gt;"",INDEX(ฐาน!$J$4:$M$45,MATCH(L1183,ฐาน!$K$4:$K$45,0),4),"")</f>
        <v/>
      </c>
      <c r="N1183" s="310" t="str">
        <f>IF(I1183&lt;&gt;"",INDEX(ฐาน!$A$4:$F$9,MATCH(I1183,ฐาน!$A$4:$A$9,0),IF(J1183&gt;=INDEX(ฐาน!$A$4:$F$9,MATCH(I1183,ฐาน!$A$4:$A$9,0),3),6,5)),"")</f>
        <v/>
      </c>
      <c r="O1183" s="311" t="str">
        <f>IF(I1183&lt;&gt;"",IF(J1183&gt;=INDEX(ฐาน!$A$4:$G$9,MATCH(I1183,ฐาน!$A$4:$A$9,0),4),INDEX(ฐาน!$A$4:$G$9,MATCH(I1183,ฐาน!$A$4:$A$9,0),7),INDEX(ฐาน!$A$4:$G$9,MATCH(I1183,ฐาน!$A$4:$A$9,0),4)),"")</f>
        <v/>
      </c>
      <c r="P1183" s="312">
        <f>IF(M1183&lt;&gt;ฐาน!$M$45,IF(L1183&lt;&gt;"",($L1183*$N1183/100),0),0)</f>
        <v>0</v>
      </c>
      <c r="Q1183" s="311">
        <f>IF(M1183&lt;&gt;ฐาน!$M$45,IF(L1183&lt;&gt;"",ROUNDUP(($L1183*$N1183/100),-1),0),0)</f>
        <v>0</v>
      </c>
      <c r="R1183" s="311">
        <f t="shared" si="36"/>
        <v>0</v>
      </c>
      <c r="S1183" s="313">
        <f t="shared" si="37"/>
        <v>0</v>
      </c>
      <c r="T1183" s="314">
        <f>IF(M1183&lt;&gt;ฐาน!$M$45,IF(S1183&lt;&gt;"",S1183+R1183,0),0)</f>
        <v>0</v>
      </c>
      <c r="U1183" s="311">
        <f>IF(M1183&lt;&gt;ฐาน!$M$45,IF(S1183=0,J1183+T1183,O1183),J1183)</f>
        <v>0</v>
      </c>
      <c r="V1183" s="98"/>
    </row>
    <row r="1184" spans="1:22" x14ac:dyDescent="0.35">
      <c r="A1184" s="93">
        <v>1176</v>
      </c>
      <c r="B1184" s="97"/>
      <c r="C1184" s="98"/>
      <c r="D1184" s="91"/>
      <c r="E1184" s="89"/>
      <c r="F1184" s="88"/>
      <c r="G1184" s="91"/>
      <c r="H1184" s="91"/>
      <c r="I1184" s="88"/>
      <c r="J1184" s="92"/>
      <c r="K1184" s="212"/>
      <c r="L1184" s="308" t="str">
        <f>IF(K1184&lt;&gt;"",INDEX(ฐาน!$J$4:$M$44,MATCH(INT(K1184),ฐาน!$J$4:$J$44,0),2),"")</f>
        <v/>
      </c>
      <c r="M1184" s="309" t="str">
        <f>IF(L1184&lt;&gt;"",INDEX(ฐาน!$J$4:$M$45,MATCH(L1184,ฐาน!$K$4:$K$45,0),4),"")</f>
        <v/>
      </c>
      <c r="N1184" s="310" t="str">
        <f>IF(I1184&lt;&gt;"",INDEX(ฐาน!$A$4:$F$9,MATCH(I1184,ฐาน!$A$4:$A$9,0),IF(J1184&gt;=INDEX(ฐาน!$A$4:$F$9,MATCH(I1184,ฐาน!$A$4:$A$9,0),3),6,5)),"")</f>
        <v/>
      </c>
      <c r="O1184" s="311" t="str">
        <f>IF(I1184&lt;&gt;"",IF(J1184&gt;=INDEX(ฐาน!$A$4:$G$9,MATCH(I1184,ฐาน!$A$4:$A$9,0),4),INDEX(ฐาน!$A$4:$G$9,MATCH(I1184,ฐาน!$A$4:$A$9,0),7),INDEX(ฐาน!$A$4:$G$9,MATCH(I1184,ฐาน!$A$4:$A$9,0),4)),"")</f>
        <v/>
      </c>
      <c r="P1184" s="312">
        <f>IF(M1184&lt;&gt;ฐาน!$M$45,IF(L1184&lt;&gt;"",($L1184*$N1184/100),0),0)</f>
        <v>0</v>
      </c>
      <c r="Q1184" s="311">
        <f>IF(M1184&lt;&gt;ฐาน!$M$45,IF(L1184&lt;&gt;"",ROUNDUP(($L1184*$N1184/100),-1),0),0)</f>
        <v>0</v>
      </c>
      <c r="R1184" s="311">
        <f t="shared" si="36"/>
        <v>0</v>
      </c>
      <c r="S1184" s="313">
        <f t="shared" si="37"/>
        <v>0</v>
      </c>
      <c r="T1184" s="314">
        <f>IF(M1184&lt;&gt;ฐาน!$M$45,IF(S1184&lt;&gt;"",S1184+R1184,0),0)</f>
        <v>0</v>
      </c>
      <c r="U1184" s="311">
        <f>IF(M1184&lt;&gt;ฐาน!$M$45,IF(S1184=0,J1184+T1184,O1184),J1184)</f>
        <v>0</v>
      </c>
      <c r="V1184" s="98"/>
    </row>
    <row r="1185" spans="1:22" x14ac:dyDescent="0.35">
      <c r="A1185" s="93">
        <v>1177</v>
      </c>
      <c r="B1185" s="97"/>
      <c r="C1185" s="98"/>
      <c r="D1185" s="91"/>
      <c r="E1185" s="89"/>
      <c r="F1185" s="88"/>
      <c r="G1185" s="91"/>
      <c r="H1185" s="91"/>
      <c r="I1185" s="88"/>
      <c r="J1185" s="92"/>
      <c r="K1185" s="212"/>
      <c r="L1185" s="308" t="str">
        <f>IF(K1185&lt;&gt;"",INDEX(ฐาน!$J$4:$M$44,MATCH(INT(K1185),ฐาน!$J$4:$J$44,0),2),"")</f>
        <v/>
      </c>
      <c r="M1185" s="309" t="str">
        <f>IF(L1185&lt;&gt;"",INDEX(ฐาน!$J$4:$M$45,MATCH(L1185,ฐาน!$K$4:$K$45,0),4),"")</f>
        <v/>
      </c>
      <c r="N1185" s="310" t="str">
        <f>IF(I1185&lt;&gt;"",INDEX(ฐาน!$A$4:$F$9,MATCH(I1185,ฐาน!$A$4:$A$9,0),IF(J1185&gt;=INDEX(ฐาน!$A$4:$F$9,MATCH(I1185,ฐาน!$A$4:$A$9,0),3),6,5)),"")</f>
        <v/>
      </c>
      <c r="O1185" s="311" t="str">
        <f>IF(I1185&lt;&gt;"",IF(J1185&gt;=INDEX(ฐาน!$A$4:$G$9,MATCH(I1185,ฐาน!$A$4:$A$9,0),4),INDEX(ฐาน!$A$4:$G$9,MATCH(I1185,ฐาน!$A$4:$A$9,0),7),INDEX(ฐาน!$A$4:$G$9,MATCH(I1185,ฐาน!$A$4:$A$9,0),4)),"")</f>
        <v/>
      </c>
      <c r="P1185" s="312">
        <f>IF(M1185&lt;&gt;ฐาน!$M$45,IF(L1185&lt;&gt;"",($L1185*$N1185/100),0),0)</f>
        <v>0</v>
      </c>
      <c r="Q1185" s="311">
        <f>IF(M1185&lt;&gt;ฐาน!$M$45,IF(L1185&lt;&gt;"",ROUNDUP(($L1185*$N1185/100),-1),0),0)</f>
        <v>0</v>
      </c>
      <c r="R1185" s="311">
        <f t="shared" si="36"/>
        <v>0</v>
      </c>
      <c r="S1185" s="313">
        <f t="shared" si="37"/>
        <v>0</v>
      </c>
      <c r="T1185" s="314">
        <f>IF(M1185&lt;&gt;ฐาน!$M$45,IF(S1185&lt;&gt;"",S1185+R1185,0),0)</f>
        <v>0</v>
      </c>
      <c r="U1185" s="311">
        <f>IF(M1185&lt;&gt;ฐาน!$M$45,IF(S1185=0,J1185+T1185,O1185),J1185)</f>
        <v>0</v>
      </c>
      <c r="V1185" s="98"/>
    </row>
    <row r="1186" spans="1:22" x14ac:dyDescent="0.35">
      <c r="A1186" s="93">
        <v>1178</v>
      </c>
      <c r="B1186" s="97"/>
      <c r="C1186" s="98"/>
      <c r="D1186" s="91"/>
      <c r="E1186" s="89"/>
      <c r="F1186" s="88"/>
      <c r="G1186" s="91"/>
      <c r="H1186" s="91"/>
      <c r="I1186" s="96"/>
      <c r="J1186" s="92"/>
      <c r="K1186" s="212"/>
      <c r="L1186" s="308" t="str">
        <f>IF(K1186&lt;&gt;"",INDEX(ฐาน!$J$4:$M$44,MATCH(INT(K1186),ฐาน!$J$4:$J$44,0),2),"")</f>
        <v/>
      </c>
      <c r="M1186" s="309" t="str">
        <f>IF(L1186&lt;&gt;"",INDEX(ฐาน!$J$4:$M$45,MATCH(L1186,ฐาน!$K$4:$K$45,0),4),"")</f>
        <v/>
      </c>
      <c r="N1186" s="310" t="str">
        <f>IF(I1186&lt;&gt;"",INDEX(ฐาน!$A$4:$F$9,MATCH(I1186,ฐาน!$A$4:$A$9,0),IF(J1186&gt;=INDEX(ฐาน!$A$4:$F$9,MATCH(I1186,ฐาน!$A$4:$A$9,0),3),6,5)),"")</f>
        <v/>
      </c>
      <c r="O1186" s="311" t="str">
        <f>IF(I1186&lt;&gt;"",IF(J1186&gt;=INDEX(ฐาน!$A$4:$G$9,MATCH(I1186,ฐาน!$A$4:$A$9,0),4),INDEX(ฐาน!$A$4:$G$9,MATCH(I1186,ฐาน!$A$4:$A$9,0),7),INDEX(ฐาน!$A$4:$G$9,MATCH(I1186,ฐาน!$A$4:$A$9,0),4)),"")</f>
        <v/>
      </c>
      <c r="P1186" s="312">
        <f>IF(M1186&lt;&gt;ฐาน!$M$45,IF(L1186&lt;&gt;"",($L1186*$N1186/100),0),0)</f>
        <v>0</v>
      </c>
      <c r="Q1186" s="311">
        <f>IF(M1186&lt;&gt;ฐาน!$M$45,IF(L1186&lt;&gt;"",ROUNDUP(($L1186*$N1186/100),-1),0),0)</f>
        <v>0</v>
      </c>
      <c r="R1186" s="311">
        <f t="shared" si="36"/>
        <v>0</v>
      </c>
      <c r="S1186" s="313">
        <f t="shared" si="37"/>
        <v>0</v>
      </c>
      <c r="T1186" s="314">
        <f>IF(M1186&lt;&gt;ฐาน!$M$45,IF(S1186&lt;&gt;"",S1186+R1186,0),0)</f>
        <v>0</v>
      </c>
      <c r="U1186" s="311">
        <f>IF(M1186&lt;&gt;ฐาน!$M$45,IF(S1186=0,J1186+T1186,O1186),J1186)</f>
        <v>0</v>
      </c>
      <c r="V1186" s="98"/>
    </row>
    <row r="1187" spans="1:22" x14ac:dyDescent="0.35">
      <c r="A1187" s="93">
        <v>1179</v>
      </c>
      <c r="B1187" s="97"/>
      <c r="C1187" s="96"/>
      <c r="D1187" s="91"/>
      <c r="E1187" s="89"/>
      <c r="F1187" s="88"/>
      <c r="G1187" s="90"/>
      <c r="H1187" s="91"/>
      <c r="I1187" s="96"/>
      <c r="J1187" s="94"/>
      <c r="K1187" s="212"/>
      <c r="L1187" s="308" t="str">
        <f>IF(K1187&lt;&gt;"",INDEX(ฐาน!$J$4:$M$44,MATCH(INT(K1187),ฐาน!$J$4:$J$44,0),2),"")</f>
        <v/>
      </c>
      <c r="M1187" s="309" t="str">
        <f>IF(L1187&lt;&gt;"",INDEX(ฐาน!$J$4:$M$45,MATCH(L1187,ฐาน!$K$4:$K$45,0),4),"")</f>
        <v/>
      </c>
      <c r="N1187" s="310" t="str">
        <f>IF(I1187&lt;&gt;"",INDEX(ฐาน!$A$4:$F$9,MATCH(I1187,ฐาน!$A$4:$A$9,0),IF(J1187&gt;=INDEX(ฐาน!$A$4:$F$9,MATCH(I1187,ฐาน!$A$4:$A$9,0),3),6,5)),"")</f>
        <v/>
      </c>
      <c r="O1187" s="311" t="str">
        <f>IF(I1187&lt;&gt;"",IF(J1187&gt;=INDEX(ฐาน!$A$4:$G$9,MATCH(I1187,ฐาน!$A$4:$A$9,0),4),INDEX(ฐาน!$A$4:$G$9,MATCH(I1187,ฐาน!$A$4:$A$9,0),7),INDEX(ฐาน!$A$4:$G$9,MATCH(I1187,ฐาน!$A$4:$A$9,0),4)),"")</f>
        <v/>
      </c>
      <c r="P1187" s="312">
        <f>IF(M1187&lt;&gt;ฐาน!$M$45,IF(L1187&lt;&gt;"",($L1187*$N1187/100),0),0)</f>
        <v>0</v>
      </c>
      <c r="Q1187" s="311">
        <f>IF(M1187&lt;&gt;ฐาน!$M$45,IF(L1187&lt;&gt;"",ROUNDUP(($L1187*$N1187/100),-1),0),0)</f>
        <v>0</v>
      </c>
      <c r="R1187" s="311">
        <f t="shared" si="36"/>
        <v>0</v>
      </c>
      <c r="S1187" s="313">
        <f t="shared" si="37"/>
        <v>0</v>
      </c>
      <c r="T1187" s="314">
        <f>IF(M1187&lt;&gt;ฐาน!$M$45,IF(S1187&lt;&gt;"",S1187+R1187,0),0)</f>
        <v>0</v>
      </c>
      <c r="U1187" s="311">
        <f>IF(M1187&lt;&gt;ฐาน!$M$45,IF(S1187=0,J1187+T1187,O1187),J1187)</f>
        <v>0</v>
      </c>
      <c r="V1187" s="98"/>
    </row>
    <row r="1188" spans="1:22" x14ac:dyDescent="0.35">
      <c r="A1188" s="93">
        <v>1180</v>
      </c>
      <c r="B1188" s="97"/>
      <c r="C1188" s="96"/>
      <c r="D1188" s="91"/>
      <c r="E1188" s="89"/>
      <c r="F1188" s="88"/>
      <c r="G1188" s="91"/>
      <c r="H1188" s="91"/>
      <c r="I1188" s="88"/>
      <c r="J1188" s="92"/>
      <c r="K1188" s="212"/>
      <c r="L1188" s="308" t="str">
        <f>IF(K1188&lt;&gt;"",INDEX(ฐาน!$J$4:$M$44,MATCH(INT(K1188),ฐาน!$J$4:$J$44,0),2),"")</f>
        <v/>
      </c>
      <c r="M1188" s="309" t="str">
        <f>IF(L1188&lt;&gt;"",INDEX(ฐาน!$J$4:$M$45,MATCH(L1188,ฐาน!$K$4:$K$45,0),4),"")</f>
        <v/>
      </c>
      <c r="N1188" s="310" t="str">
        <f>IF(I1188&lt;&gt;"",INDEX(ฐาน!$A$4:$F$9,MATCH(I1188,ฐาน!$A$4:$A$9,0),IF(J1188&gt;=INDEX(ฐาน!$A$4:$F$9,MATCH(I1188,ฐาน!$A$4:$A$9,0),3),6,5)),"")</f>
        <v/>
      </c>
      <c r="O1188" s="311" t="str">
        <f>IF(I1188&lt;&gt;"",IF(J1188&gt;=INDEX(ฐาน!$A$4:$G$9,MATCH(I1188,ฐาน!$A$4:$A$9,0),4),INDEX(ฐาน!$A$4:$G$9,MATCH(I1188,ฐาน!$A$4:$A$9,0),7),INDEX(ฐาน!$A$4:$G$9,MATCH(I1188,ฐาน!$A$4:$A$9,0),4)),"")</f>
        <v/>
      </c>
      <c r="P1188" s="312">
        <f>IF(M1188&lt;&gt;ฐาน!$M$45,IF(L1188&lt;&gt;"",($L1188*$N1188/100),0),0)</f>
        <v>0</v>
      </c>
      <c r="Q1188" s="311">
        <f>IF(M1188&lt;&gt;ฐาน!$M$45,IF(L1188&lt;&gt;"",ROUNDUP(($L1188*$N1188/100),-1),0),0)</f>
        <v>0</v>
      </c>
      <c r="R1188" s="311">
        <f t="shared" si="36"/>
        <v>0</v>
      </c>
      <c r="S1188" s="313">
        <f t="shared" si="37"/>
        <v>0</v>
      </c>
      <c r="T1188" s="314">
        <f>IF(M1188&lt;&gt;ฐาน!$M$45,IF(S1188&lt;&gt;"",S1188+R1188,0),0)</f>
        <v>0</v>
      </c>
      <c r="U1188" s="311">
        <f>IF(M1188&lt;&gt;ฐาน!$M$45,IF(S1188=0,J1188+T1188,O1188),J1188)</f>
        <v>0</v>
      </c>
      <c r="V1188" s="98"/>
    </row>
    <row r="1189" spans="1:22" x14ac:dyDescent="0.35">
      <c r="A1189" s="93">
        <v>1181</v>
      </c>
      <c r="B1189" s="97"/>
      <c r="C1189" s="98"/>
      <c r="D1189" s="91"/>
      <c r="E1189" s="89"/>
      <c r="F1189" s="88"/>
      <c r="G1189" s="91"/>
      <c r="H1189" s="91"/>
      <c r="I1189" s="88"/>
      <c r="J1189" s="92"/>
      <c r="K1189" s="212"/>
      <c r="L1189" s="308" t="str">
        <f>IF(K1189&lt;&gt;"",INDEX(ฐาน!$J$4:$M$44,MATCH(INT(K1189),ฐาน!$J$4:$J$44,0),2),"")</f>
        <v/>
      </c>
      <c r="M1189" s="309" t="str">
        <f>IF(L1189&lt;&gt;"",INDEX(ฐาน!$J$4:$M$45,MATCH(L1189,ฐาน!$K$4:$K$45,0),4),"")</f>
        <v/>
      </c>
      <c r="N1189" s="310" t="str">
        <f>IF(I1189&lt;&gt;"",INDEX(ฐาน!$A$4:$F$9,MATCH(I1189,ฐาน!$A$4:$A$9,0),IF(J1189&gt;=INDEX(ฐาน!$A$4:$F$9,MATCH(I1189,ฐาน!$A$4:$A$9,0),3),6,5)),"")</f>
        <v/>
      </c>
      <c r="O1189" s="311" t="str">
        <f>IF(I1189&lt;&gt;"",IF(J1189&gt;=INDEX(ฐาน!$A$4:$G$9,MATCH(I1189,ฐาน!$A$4:$A$9,0),4),INDEX(ฐาน!$A$4:$G$9,MATCH(I1189,ฐาน!$A$4:$A$9,0),7),INDEX(ฐาน!$A$4:$G$9,MATCH(I1189,ฐาน!$A$4:$A$9,0),4)),"")</f>
        <v/>
      </c>
      <c r="P1189" s="312">
        <f>IF(M1189&lt;&gt;ฐาน!$M$45,IF(L1189&lt;&gt;"",($L1189*$N1189/100),0),0)</f>
        <v>0</v>
      </c>
      <c r="Q1189" s="311">
        <f>IF(M1189&lt;&gt;ฐาน!$M$45,IF(L1189&lt;&gt;"",ROUNDUP(($L1189*$N1189/100),-1),0),0)</f>
        <v>0</v>
      </c>
      <c r="R1189" s="311">
        <f t="shared" si="36"/>
        <v>0</v>
      </c>
      <c r="S1189" s="313">
        <f t="shared" si="37"/>
        <v>0</v>
      </c>
      <c r="T1189" s="314">
        <f>IF(M1189&lt;&gt;ฐาน!$M$45,IF(S1189&lt;&gt;"",S1189+R1189,0),0)</f>
        <v>0</v>
      </c>
      <c r="U1189" s="311">
        <f>IF(M1189&lt;&gt;ฐาน!$M$45,IF(S1189=0,J1189+T1189,O1189),J1189)</f>
        <v>0</v>
      </c>
      <c r="V1189" s="98"/>
    </row>
    <row r="1190" spans="1:22" x14ac:dyDescent="0.35">
      <c r="A1190" s="93">
        <v>1182</v>
      </c>
      <c r="B1190" s="97"/>
      <c r="C1190" s="98"/>
      <c r="D1190" s="91"/>
      <c r="E1190" s="89"/>
      <c r="F1190" s="88"/>
      <c r="G1190" s="91"/>
      <c r="H1190" s="91"/>
      <c r="I1190" s="88"/>
      <c r="J1190" s="92"/>
      <c r="K1190" s="212"/>
      <c r="L1190" s="308" t="str">
        <f>IF(K1190&lt;&gt;"",INDEX(ฐาน!$J$4:$M$44,MATCH(INT(K1190),ฐาน!$J$4:$J$44,0),2),"")</f>
        <v/>
      </c>
      <c r="M1190" s="309" t="str">
        <f>IF(L1190&lt;&gt;"",INDEX(ฐาน!$J$4:$M$45,MATCH(L1190,ฐาน!$K$4:$K$45,0),4),"")</f>
        <v/>
      </c>
      <c r="N1190" s="310" t="str">
        <f>IF(I1190&lt;&gt;"",INDEX(ฐาน!$A$4:$F$9,MATCH(I1190,ฐาน!$A$4:$A$9,0),IF(J1190&gt;=INDEX(ฐาน!$A$4:$F$9,MATCH(I1190,ฐาน!$A$4:$A$9,0),3),6,5)),"")</f>
        <v/>
      </c>
      <c r="O1190" s="311" t="str">
        <f>IF(I1190&lt;&gt;"",IF(J1190&gt;=INDEX(ฐาน!$A$4:$G$9,MATCH(I1190,ฐาน!$A$4:$A$9,0),4),INDEX(ฐาน!$A$4:$G$9,MATCH(I1190,ฐาน!$A$4:$A$9,0),7),INDEX(ฐาน!$A$4:$G$9,MATCH(I1190,ฐาน!$A$4:$A$9,0),4)),"")</f>
        <v/>
      </c>
      <c r="P1190" s="312">
        <f>IF(M1190&lt;&gt;ฐาน!$M$45,IF(L1190&lt;&gt;"",($L1190*$N1190/100),0),0)</f>
        <v>0</v>
      </c>
      <c r="Q1190" s="311">
        <f>IF(M1190&lt;&gt;ฐาน!$M$45,IF(L1190&lt;&gt;"",ROUNDUP(($L1190*$N1190/100),-1),0),0)</f>
        <v>0</v>
      </c>
      <c r="R1190" s="311">
        <f t="shared" si="36"/>
        <v>0</v>
      </c>
      <c r="S1190" s="313">
        <f t="shared" si="37"/>
        <v>0</v>
      </c>
      <c r="T1190" s="314">
        <f>IF(M1190&lt;&gt;ฐาน!$M$45,IF(S1190&lt;&gt;"",S1190+R1190,0),0)</f>
        <v>0</v>
      </c>
      <c r="U1190" s="311">
        <f>IF(M1190&lt;&gt;ฐาน!$M$45,IF(S1190=0,J1190+T1190,O1190),J1190)</f>
        <v>0</v>
      </c>
      <c r="V1190" s="98"/>
    </row>
    <row r="1191" spans="1:22" x14ac:dyDescent="0.35">
      <c r="A1191" s="93">
        <v>1183</v>
      </c>
      <c r="B1191" s="97"/>
      <c r="C1191" s="98"/>
      <c r="D1191" s="91"/>
      <c r="E1191" s="89"/>
      <c r="F1191" s="88"/>
      <c r="G1191" s="91"/>
      <c r="H1191" s="91"/>
      <c r="I1191" s="88"/>
      <c r="J1191" s="92"/>
      <c r="K1191" s="212"/>
      <c r="L1191" s="308" t="str">
        <f>IF(K1191&lt;&gt;"",INDEX(ฐาน!$J$4:$M$44,MATCH(INT(K1191),ฐาน!$J$4:$J$44,0),2),"")</f>
        <v/>
      </c>
      <c r="M1191" s="309" t="str">
        <f>IF(L1191&lt;&gt;"",INDEX(ฐาน!$J$4:$M$45,MATCH(L1191,ฐาน!$K$4:$K$45,0),4),"")</f>
        <v/>
      </c>
      <c r="N1191" s="310" t="str">
        <f>IF(I1191&lt;&gt;"",INDEX(ฐาน!$A$4:$F$9,MATCH(I1191,ฐาน!$A$4:$A$9,0),IF(J1191&gt;=INDEX(ฐาน!$A$4:$F$9,MATCH(I1191,ฐาน!$A$4:$A$9,0),3),6,5)),"")</f>
        <v/>
      </c>
      <c r="O1191" s="311" t="str">
        <f>IF(I1191&lt;&gt;"",IF(J1191&gt;=INDEX(ฐาน!$A$4:$G$9,MATCH(I1191,ฐาน!$A$4:$A$9,0),4),INDEX(ฐาน!$A$4:$G$9,MATCH(I1191,ฐาน!$A$4:$A$9,0),7),INDEX(ฐาน!$A$4:$G$9,MATCH(I1191,ฐาน!$A$4:$A$9,0),4)),"")</f>
        <v/>
      </c>
      <c r="P1191" s="312">
        <f>IF(M1191&lt;&gt;ฐาน!$M$45,IF(L1191&lt;&gt;"",($L1191*$N1191/100),0),0)</f>
        <v>0</v>
      </c>
      <c r="Q1191" s="311">
        <f>IF(M1191&lt;&gt;ฐาน!$M$45,IF(L1191&lt;&gt;"",ROUNDUP(($L1191*$N1191/100),-1),0),0)</f>
        <v>0</v>
      </c>
      <c r="R1191" s="311">
        <f t="shared" si="36"/>
        <v>0</v>
      </c>
      <c r="S1191" s="313">
        <f t="shared" si="37"/>
        <v>0</v>
      </c>
      <c r="T1191" s="314">
        <f>IF(M1191&lt;&gt;ฐาน!$M$45,IF(S1191&lt;&gt;"",S1191+R1191,0),0)</f>
        <v>0</v>
      </c>
      <c r="U1191" s="311">
        <f>IF(M1191&lt;&gt;ฐาน!$M$45,IF(S1191=0,J1191+T1191,O1191),J1191)</f>
        <v>0</v>
      </c>
      <c r="V1191" s="98"/>
    </row>
    <row r="1192" spans="1:22" x14ac:dyDescent="0.35">
      <c r="A1192" s="93">
        <v>1184</v>
      </c>
      <c r="B1192" s="97"/>
      <c r="C1192" s="98"/>
      <c r="D1192" s="91"/>
      <c r="E1192" s="89"/>
      <c r="F1192" s="88"/>
      <c r="G1192" s="91"/>
      <c r="H1192" s="91"/>
      <c r="I1192" s="96"/>
      <c r="J1192" s="92"/>
      <c r="K1192" s="212"/>
      <c r="L1192" s="308" t="str">
        <f>IF(K1192&lt;&gt;"",INDEX(ฐาน!$J$4:$M$44,MATCH(INT(K1192),ฐาน!$J$4:$J$44,0),2),"")</f>
        <v/>
      </c>
      <c r="M1192" s="309" t="str">
        <f>IF(L1192&lt;&gt;"",INDEX(ฐาน!$J$4:$M$45,MATCH(L1192,ฐาน!$K$4:$K$45,0),4),"")</f>
        <v/>
      </c>
      <c r="N1192" s="310" t="str">
        <f>IF(I1192&lt;&gt;"",INDEX(ฐาน!$A$4:$F$9,MATCH(I1192,ฐาน!$A$4:$A$9,0),IF(J1192&gt;=INDEX(ฐาน!$A$4:$F$9,MATCH(I1192,ฐาน!$A$4:$A$9,0),3),6,5)),"")</f>
        <v/>
      </c>
      <c r="O1192" s="311" t="str">
        <f>IF(I1192&lt;&gt;"",IF(J1192&gt;=INDEX(ฐาน!$A$4:$G$9,MATCH(I1192,ฐาน!$A$4:$A$9,0),4),INDEX(ฐาน!$A$4:$G$9,MATCH(I1192,ฐาน!$A$4:$A$9,0),7),INDEX(ฐาน!$A$4:$G$9,MATCH(I1192,ฐาน!$A$4:$A$9,0),4)),"")</f>
        <v/>
      </c>
      <c r="P1192" s="312">
        <f>IF(M1192&lt;&gt;ฐาน!$M$45,IF(L1192&lt;&gt;"",($L1192*$N1192/100),0),0)</f>
        <v>0</v>
      </c>
      <c r="Q1192" s="311">
        <f>IF(M1192&lt;&gt;ฐาน!$M$45,IF(L1192&lt;&gt;"",ROUNDUP(($L1192*$N1192/100),-1),0),0)</f>
        <v>0</v>
      </c>
      <c r="R1192" s="311">
        <f t="shared" si="36"/>
        <v>0</v>
      </c>
      <c r="S1192" s="313">
        <f t="shared" si="37"/>
        <v>0</v>
      </c>
      <c r="T1192" s="314">
        <f>IF(M1192&lt;&gt;ฐาน!$M$45,IF(S1192&lt;&gt;"",S1192+R1192,0),0)</f>
        <v>0</v>
      </c>
      <c r="U1192" s="311">
        <f>IF(M1192&lt;&gt;ฐาน!$M$45,IF(S1192=0,J1192+T1192,O1192),J1192)</f>
        <v>0</v>
      </c>
      <c r="V1192" s="98"/>
    </row>
    <row r="1193" spans="1:22" x14ac:dyDescent="0.35">
      <c r="A1193" s="93">
        <v>1185</v>
      </c>
      <c r="B1193" s="97"/>
      <c r="C1193" s="96"/>
      <c r="D1193" s="91"/>
      <c r="E1193" s="89"/>
      <c r="F1193" s="88"/>
      <c r="G1193" s="91"/>
      <c r="H1193" s="91"/>
      <c r="I1193" s="88"/>
      <c r="J1193" s="92"/>
      <c r="K1193" s="212"/>
      <c r="L1193" s="308" t="str">
        <f>IF(K1193&lt;&gt;"",INDEX(ฐาน!$J$4:$M$44,MATCH(INT(K1193),ฐาน!$J$4:$J$44,0),2),"")</f>
        <v/>
      </c>
      <c r="M1193" s="309" t="str">
        <f>IF(L1193&lt;&gt;"",INDEX(ฐาน!$J$4:$M$45,MATCH(L1193,ฐาน!$K$4:$K$45,0),4),"")</f>
        <v/>
      </c>
      <c r="N1193" s="310" t="str">
        <f>IF(I1193&lt;&gt;"",INDEX(ฐาน!$A$4:$F$9,MATCH(I1193,ฐาน!$A$4:$A$9,0),IF(J1193&gt;=INDEX(ฐาน!$A$4:$F$9,MATCH(I1193,ฐาน!$A$4:$A$9,0),3),6,5)),"")</f>
        <v/>
      </c>
      <c r="O1193" s="311" t="str">
        <f>IF(I1193&lt;&gt;"",IF(J1193&gt;=INDEX(ฐาน!$A$4:$G$9,MATCH(I1193,ฐาน!$A$4:$A$9,0),4),INDEX(ฐาน!$A$4:$G$9,MATCH(I1193,ฐาน!$A$4:$A$9,0),7),INDEX(ฐาน!$A$4:$G$9,MATCH(I1193,ฐาน!$A$4:$A$9,0),4)),"")</f>
        <v/>
      </c>
      <c r="P1193" s="312">
        <f>IF(M1193&lt;&gt;ฐาน!$M$45,IF(L1193&lt;&gt;"",($L1193*$N1193/100),0),0)</f>
        <v>0</v>
      </c>
      <c r="Q1193" s="311">
        <f>IF(M1193&lt;&gt;ฐาน!$M$45,IF(L1193&lt;&gt;"",ROUNDUP(($L1193*$N1193/100),-1),0),0)</f>
        <v>0</v>
      </c>
      <c r="R1193" s="311">
        <f t="shared" si="36"/>
        <v>0</v>
      </c>
      <c r="S1193" s="313">
        <f t="shared" si="37"/>
        <v>0</v>
      </c>
      <c r="T1193" s="314">
        <f>IF(M1193&lt;&gt;ฐาน!$M$45,IF(S1193&lt;&gt;"",S1193+R1193,0),0)</f>
        <v>0</v>
      </c>
      <c r="U1193" s="311">
        <f>IF(M1193&lt;&gt;ฐาน!$M$45,IF(S1193=0,J1193+T1193,O1193),J1193)</f>
        <v>0</v>
      </c>
      <c r="V1193" s="98"/>
    </row>
    <row r="1194" spans="1:22" x14ac:dyDescent="0.35">
      <c r="A1194" s="93">
        <v>1186</v>
      </c>
      <c r="B1194" s="97"/>
      <c r="C1194" s="96"/>
      <c r="D1194" s="91"/>
      <c r="E1194" s="89"/>
      <c r="F1194" s="88"/>
      <c r="G1194" s="91"/>
      <c r="H1194" s="91"/>
      <c r="I1194" s="96"/>
      <c r="J1194" s="92"/>
      <c r="K1194" s="212"/>
      <c r="L1194" s="308" t="str">
        <f>IF(K1194&lt;&gt;"",INDEX(ฐาน!$J$4:$M$44,MATCH(INT(K1194),ฐาน!$J$4:$J$44,0),2),"")</f>
        <v/>
      </c>
      <c r="M1194" s="309" t="str">
        <f>IF(L1194&lt;&gt;"",INDEX(ฐาน!$J$4:$M$45,MATCH(L1194,ฐาน!$K$4:$K$45,0),4),"")</f>
        <v/>
      </c>
      <c r="N1194" s="310" t="str">
        <f>IF(I1194&lt;&gt;"",INDEX(ฐาน!$A$4:$F$9,MATCH(I1194,ฐาน!$A$4:$A$9,0),IF(J1194&gt;=INDEX(ฐาน!$A$4:$F$9,MATCH(I1194,ฐาน!$A$4:$A$9,0),3),6,5)),"")</f>
        <v/>
      </c>
      <c r="O1194" s="311" t="str">
        <f>IF(I1194&lt;&gt;"",IF(J1194&gt;=INDEX(ฐาน!$A$4:$G$9,MATCH(I1194,ฐาน!$A$4:$A$9,0),4),INDEX(ฐาน!$A$4:$G$9,MATCH(I1194,ฐาน!$A$4:$A$9,0),7),INDEX(ฐาน!$A$4:$G$9,MATCH(I1194,ฐาน!$A$4:$A$9,0),4)),"")</f>
        <v/>
      </c>
      <c r="P1194" s="312">
        <f>IF(M1194&lt;&gt;ฐาน!$M$45,IF(L1194&lt;&gt;"",($L1194*$N1194/100),0),0)</f>
        <v>0</v>
      </c>
      <c r="Q1194" s="311">
        <f>IF(M1194&lt;&gt;ฐาน!$M$45,IF(L1194&lt;&gt;"",ROUNDUP(($L1194*$N1194/100),-1),0),0)</f>
        <v>0</v>
      </c>
      <c r="R1194" s="311">
        <f t="shared" si="36"/>
        <v>0</v>
      </c>
      <c r="S1194" s="313">
        <f t="shared" si="37"/>
        <v>0</v>
      </c>
      <c r="T1194" s="314">
        <f>IF(M1194&lt;&gt;ฐาน!$M$45,IF(S1194&lt;&gt;"",S1194+R1194,0),0)</f>
        <v>0</v>
      </c>
      <c r="U1194" s="311">
        <f>IF(M1194&lt;&gt;ฐาน!$M$45,IF(S1194=0,J1194+T1194,O1194),J1194)</f>
        <v>0</v>
      </c>
      <c r="V1194" s="98"/>
    </row>
    <row r="1195" spans="1:22" x14ac:dyDescent="0.35">
      <c r="A1195" s="93">
        <v>1187</v>
      </c>
      <c r="B1195" s="97"/>
      <c r="C1195" s="96"/>
      <c r="D1195" s="91"/>
      <c r="E1195" s="89"/>
      <c r="F1195" s="88"/>
      <c r="G1195" s="95"/>
      <c r="H1195" s="91"/>
      <c r="I1195" s="96"/>
      <c r="J1195" s="92"/>
      <c r="K1195" s="212"/>
      <c r="L1195" s="308" t="str">
        <f>IF(K1195&lt;&gt;"",INDEX(ฐาน!$J$4:$M$44,MATCH(INT(K1195),ฐาน!$J$4:$J$44,0),2),"")</f>
        <v/>
      </c>
      <c r="M1195" s="309" t="str">
        <f>IF(L1195&lt;&gt;"",INDEX(ฐาน!$J$4:$M$45,MATCH(L1195,ฐาน!$K$4:$K$45,0),4),"")</f>
        <v/>
      </c>
      <c r="N1195" s="310" t="str">
        <f>IF(I1195&lt;&gt;"",INDEX(ฐาน!$A$4:$F$9,MATCH(I1195,ฐาน!$A$4:$A$9,0),IF(J1195&gt;=INDEX(ฐาน!$A$4:$F$9,MATCH(I1195,ฐาน!$A$4:$A$9,0),3),6,5)),"")</f>
        <v/>
      </c>
      <c r="O1195" s="311" t="str">
        <f>IF(I1195&lt;&gt;"",IF(J1195&gt;=INDEX(ฐาน!$A$4:$G$9,MATCH(I1195,ฐาน!$A$4:$A$9,0),4),INDEX(ฐาน!$A$4:$G$9,MATCH(I1195,ฐาน!$A$4:$A$9,0),7),INDEX(ฐาน!$A$4:$G$9,MATCH(I1195,ฐาน!$A$4:$A$9,0),4)),"")</f>
        <v/>
      </c>
      <c r="P1195" s="312">
        <f>IF(M1195&lt;&gt;ฐาน!$M$45,IF(L1195&lt;&gt;"",($L1195*$N1195/100),0),0)</f>
        <v>0</v>
      </c>
      <c r="Q1195" s="311">
        <f>IF(M1195&lt;&gt;ฐาน!$M$45,IF(L1195&lt;&gt;"",ROUNDUP(($L1195*$N1195/100),-1),0),0)</f>
        <v>0</v>
      </c>
      <c r="R1195" s="311">
        <f t="shared" si="36"/>
        <v>0</v>
      </c>
      <c r="S1195" s="313">
        <f t="shared" si="37"/>
        <v>0</v>
      </c>
      <c r="T1195" s="314">
        <f>IF(M1195&lt;&gt;ฐาน!$M$45,IF(S1195&lt;&gt;"",S1195+R1195,0),0)</f>
        <v>0</v>
      </c>
      <c r="U1195" s="311">
        <f>IF(M1195&lt;&gt;ฐาน!$M$45,IF(S1195=0,J1195+T1195,O1195),J1195)</f>
        <v>0</v>
      </c>
      <c r="V1195" s="98"/>
    </row>
    <row r="1196" spans="1:22" x14ac:dyDescent="0.35">
      <c r="A1196" s="93">
        <v>1188</v>
      </c>
      <c r="B1196" s="97"/>
      <c r="C1196" s="96"/>
      <c r="D1196" s="91"/>
      <c r="E1196" s="89"/>
      <c r="F1196" s="88"/>
      <c r="G1196" s="91"/>
      <c r="H1196" s="91"/>
      <c r="I1196" s="96"/>
      <c r="J1196" s="92"/>
      <c r="K1196" s="212"/>
      <c r="L1196" s="308" t="str">
        <f>IF(K1196&lt;&gt;"",INDEX(ฐาน!$J$4:$M$44,MATCH(INT(K1196),ฐาน!$J$4:$J$44,0),2),"")</f>
        <v/>
      </c>
      <c r="M1196" s="309" t="str">
        <f>IF(L1196&lt;&gt;"",INDEX(ฐาน!$J$4:$M$45,MATCH(L1196,ฐาน!$K$4:$K$45,0),4),"")</f>
        <v/>
      </c>
      <c r="N1196" s="310" t="str">
        <f>IF(I1196&lt;&gt;"",INDEX(ฐาน!$A$4:$F$9,MATCH(I1196,ฐาน!$A$4:$A$9,0),IF(J1196&gt;=INDEX(ฐาน!$A$4:$F$9,MATCH(I1196,ฐาน!$A$4:$A$9,0),3),6,5)),"")</f>
        <v/>
      </c>
      <c r="O1196" s="311" t="str">
        <f>IF(I1196&lt;&gt;"",IF(J1196&gt;=INDEX(ฐาน!$A$4:$G$9,MATCH(I1196,ฐาน!$A$4:$A$9,0),4),INDEX(ฐาน!$A$4:$G$9,MATCH(I1196,ฐาน!$A$4:$A$9,0),7),INDEX(ฐาน!$A$4:$G$9,MATCH(I1196,ฐาน!$A$4:$A$9,0),4)),"")</f>
        <v/>
      </c>
      <c r="P1196" s="312">
        <f>IF(M1196&lt;&gt;ฐาน!$M$45,IF(L1196&lt;&gt;"",($L1196*$N1196/100),0),0)</f>
        <v>0</v>
      </c>
      <c r="Q1196" s="311">
        <f>IF(M1196&lt;&gt;ฐาน!$M$45,IF(L1196&lt;&gt;"",ROUNDUP(($L1196*$N1196/100),-1),0),0)</f>
        <v>0</v>
      </c>
      <c r="R1196" s="311">
        <f t="shared" si="36"/>
        <v>0</v>
      </c>
      <c r="S1196" s="313">
        <f t="shared" si="37"/>
        <v>0</v>
      </c>
      <c r="T1196" s="314">
        <f>IF(M1196&lt;&gt;ฐาน!$M$45,IF(S1196&lt;&gt;"",S1196+R1196,0),0)</f>
        <v>0</v>
      </c>
      <c r="U1196" s="311">
        <f>IF(M1196&lt;&gt;ฐาน!$M$45,IF(S1196=0,J1196+T1196,O1196),J1196)</f>
        <v>0</v>
      </c>
      <c r="V1196" s="98"/>
    </row>
    <row r="1197" spans="1:22" x14ac:dyDescent="0.35">
      <c r="A1197" s="93">
        <v>1189</v>
      </c>
      <c r="B1197" s="97"/>
      <c r="C1197" s="96"/>
      <c r="D1197" s="91"/>
      <c r="E1197" s="89"/>
      <c r="F1197" s="88"/>
      <c r="G1197" s="95"/>
      <c r="H1197" s="91"/>
      <c r="I1197" s="96"/>
      <c r="J1197" s="92"/>
      <c r="K1197" s="212"/>
      <c r="L1197" s="308" t="str">
        <f>IF(K1197&lt;&gt;"",INDEX(ฐาน!$J$4:$M$44,MATCH(INT(K1197),ฐาน!$J$4:$J$44,0),2),"")</f>
        <v/>
      </c>
      <c r="M1197" s="309" t="str">
        <f>IF(L1197&lt;&gt;"",INDEX(ฐาน!$J$4:$M$45,MATCH(L1197,ฐาน!$K$4:$K$45,0),4),"")</f>
        <v/>
      </c>
      <c r="N1197" s="310" t="str">
        <f>IF(I1197&lt;&gt;"",INDEX(ฐาน!$A$4:$F$9,MATCH(I1197,ฐาน!$A$4:$A$9,0),IF(J1197&gt;=INDEX(ฐาน!$A$4:$F$9,MATCH(I1197,ฐาน!$A$4:$A$9,0),3),6,5)),"")</f>
        <v/>
      </c>
      <c r="O1197" s="311" t="str">
        <f>IF(I1197&lt;&gt;"",IF(J1197&gt;=INDEX(ฐาน!$A$4:$G$9,MATCH(I1197,ฐาน!$A$4:$A$9,0),4),INDEX(ฐาน!$A$4:$G$9,MATCH(I1197,ฐาน!$A$4:$A$9,0),7),INDEX(ฐาน!$A$4:$G$9,MATCH(I1197,ฐาน!$A$4:$A$9,0),4)),"")</f>
        <v/>
      </c>
      <c r="P1197" s="312">
        <f>IF(M1197&lt;&gt;ฐาน!$M$45,IF(L1197&lt;&gt;"",($L1197*$N1197/100),0),0)</f>
        <v>0</v>
      </c>
      <c r="Q1197" s="311">
        <f>IF(M1197&lt;&gt;ฐาน!$M$45,IF(L1197&lt;&gt;"",ROUNDUP(($L1197*$N1197/100),-1),0),0)</f>
        <v>0</v>
      </c>
      <c r="R1197" s="311">
        <f t="shared" si="36"/>
        <v>0</v>
      </c>
      <c r="S1197" s="313">
        <f t="shared" si="37"/>
        <v>0</v>
      </c>
      <c r="T1197" s="314">
        <f>IF(M1197&lt;&gt;ฐาน!$M$45,IF(S1197&lt;&gt;"",S1197+R1197,0),0)</f>
        <v>0</v>
      </c>
      <c r="U1197" s="311">
        <f>IF(M1197&lt;&gt;ฐาน!$M$45,IF(S1197=0,J1197+T1197,O1197),J1197)</f>
        <v>0</v>
      </c>
      <c r="V1197" s="98"/>
    </row>
    <row r="1198" spans="1:22" x14ac:dyDescent="0.35">
      <c r="A1198" s="93">
        <v>1190</v>
      </c>
      <c r="B1198" s="97"/>
      <c r="C1198" s="96"/>
      <c r="D1198" s="91"/>
      <c r="E1198" s="89"/>
      <c r="F1198" s="88"/>
      <c r="G1198" s="95"/>
      <c r="H1198" s="91"/>
      <c r="I1198" s="96"/>
      <c r="J1198" s="92"/>
      <c r="K1198" s="212"/>
      <c r="L1198" s="308" t="str">
        <f>IF(K1198&lt;&gt;"",INDEX(ฐาน!$J$4:$M$44,MATCH(INT(K1198),ฐาน!$J$4:$J$44,0),2),"")</f>
        <v/>
      </c>
      <c r="M1198" s="309" t="str">
        <f>IF(L1198&lt;&gt;"",INDEX(ฐาน!$J$4:$M$45,MATCH(L1198,ฐาน!$K$4:$K$45,0),4),"")</f>
        <v/>
      </c>
      <c r="N1198" s="310" t="str">
        <f>IF(I1198&lt;&gt;"",INDEX(ฐาน!$A$4:$F$9,MATCH(I1198,ฐาน!$A$4:$A$9,0),IF(J1198&gt;=INDEX(ฐาน!$A$4:$F$9,MATCH(I1198,ฐาน!$A$4:$A$9,0),3),6,5)),"")</f>
        <v/>
      </c>
      <c r="O1198" s="311" t="str">
        <f>IF(I1198&lt;&gt;"",IF(J1198&gt;=INDEX(ฐาน!$A$4:$G$9,MATCH(I1198,ฐาน!$A$4:$A$9,0),4),INDEX(ฐาน!$A$4:$G$9,MATCH(I1198,ฐาน!$A$4:$A$9,0),7),INDEX(ฐาน!$A$4:$G$9,MATCH(I1198,ฐาน!$A$4:$A$9,0),4)),"")</f>
        <v/>
      </c>
      <c r="P1198" s="312">
        <f>IF(M1198&lt;&gt;ฐาน!$M$45,IF(L1198&lt;&gt;"",($L1198*$N1198/100),0),0)</f>
        <v>0</v>
      </c>
      <c r="Q1198" s="311">
        <f>IF(M1198&lt;&gt;ฐาน!$M$45,IF(L1198&lt;&gt;"",ROUNDUP(($L1198*$N1198/100),-1),0),0)</f>
        <v>0</v>
      </c>
      <c r="R1198" s="311">
        <f t="shared" si="36"/>
        <v>0</v>
      </c>
      <c r="S1198" s="313">
        <f t="shared" si="37"/>
        <v>0</v>
      </c>
      <c r="T1198" s="314">
        <f>IF(M1198&lt;&gt;ฐาน!$M$45,IF(S1198&lt;&gt;"",S1198+R1198,0),0)</f>
        <v>0</v>
      </c>
      <c r="U1198" s="311">
        <f>IF(M1198&lt;&gt;ฐาน!$M$45,IF(S1198=0,J1198+T1198,O1198),J1198)</f>
        <v>0</v>
      </c>
      <c r="V1198" s="98"/>
    </row>
    <row r="1199" spans="1:22" x14ac:dyDescent="0.35">
      <c r="A1199" s="93">
        <v>1191</v>
      </c>
      <c r="B1199" s="97"/>
      <c r="C1199" s="96"/>
      <c r="D1199" s="91"/>
      <c r="E1199" s="89"/>
      <c r="F1199" s="88"/>
      <c r="G1199" s="95"/>
      <c r="H1199" s="91"/>
      <c r="I1199" s="96"/>
      <c r="J1199" s="92"/>
      <c r="K1199" s="212"/>
      <c r="L1199" s="308" t="str">
        <f>IF(K1199&lt;&gt;"",INDEX(ฐาน!$J$4:$M$44,MATCH(INT(K1199),ฐาน!$J$4:$J$44,0),2),"")</f>
        <v/>
      </c>
      <c r="M1199" s="309" t="str">
        <f>IF(L1199&lt;&gt;"",INDEX(ฐาน!$J$4:$M$45,MATCH(L1199,ฐาน!$K$4:$K$45,0),4),"")</f>
        <v/>
      </c>
      <c r="N1199" s="310" t="str">
        <f>IF(I1199&lt;&gt;"",INDEX(ฐาน!$A$4:$F$9,MATCH(I1199,ฐาน!$A$4:$A$9,0),IF(J1199&gt;=INDEX(ฐาน!$A$4:$F$9,MATCH(I1199,ฐาน!$A$4:$A$9,0),3),6,5)),"")</f>
        <v/>
      </c>
      <c r="O1199" s="311" t="str">
        <f>IF(I1199&lt;&gt;"",IF(J1199&gt;=INDEX(ฐาน!$A$4:$G$9,MATCH(I1199,ฐาน!$A$4:$A$9,0),4),INDEX(ฐาน!$A$4:$G$9,MATCH(I1199,ฐาน!$A$4:$A$9,0),7),INDEX(ฐาน!$A$4:$G$9,MATCH(I1199,ฐาน!$A$4:$A$9,0),4)),"")</f>
        <v/>
      </c>
      <c r="P1199" s="312">
        <f>IF(M1199&lt;&gt;ฐาน!$M$45,IF(L1199&lt;&gt;"",($L1199*$N1199/100),0),0)</f>
        <v>0</v>
      </c>
      <c r="Q1199" s="311">
        <f>IF(M1199&lt;&gt;ฐาน!$M$45,IF(L1199&lt;&gt;"",ROUNDUP(($L1199*$N1199/100),-1),0),0)</f>
        <v>0</v>
      </c>
      <c r="R1199" s="311">
        <f t="shared" si="36"/>
        <v>0</v>
      </c>
      <c r="S1199" s="313">
        <f t="shared" si="37"/>
        <v>0</v>
      </c>
      <c r="T1199" s="314">
        <f>IF(M1199&lt;&gt;ฐาน!$M$45,IF(S1199&lt;&gt;"",S1199+R1199,0),0)</f>
        <v>0</v>
      </c>
      <c r="U1199" s="311">
        <f>IF(M1199&lt;&gt;ฐาน!$M$45,IF(S1199=0,J1199+T1199,O1199),J1199)</f>
        <v>0</v>
      </c>
      <c r="V1199" s="98"/>
    </row>
    <row r="1200" spans="1:22" x14ac:dyDescent="0.35">
      <c r="A1200" s="93">
        <v>1192</v>
      </c>
      <c r="B1200" s="84"/>
      <c r="C1200" s="85"/>
      <c r="D1200" s="91"/>
      <c r="E1200" s="89"/>
      <c r="F1200" s="88"/>
      <c r="G1200" s="95"/>
      <c r="H1200" s="91"/>
      <c r="I1200" s="88"/>
      <c r="J1200" s="92"/>
      <c r="K1200" s="212"/>
      <c r="L1200" s="308" t="str">
        <f>IF(K1200&lt;&gt;"",INDEX(ฐาน!$J$4:$M$44,MATCH(INT(K1200),ฐาน!$J$4:$J$44,0),2),"")</f>
        <v/>
      </c>
      <c r="M1200" s="309" t="str">
        <f>IF(L1200&lt;&gt;"",INDEX(ฐาน!$J$4:$M$45,MATCH(L1200,ฐาน!$K$4:$K$45,0),4),"")</f>
        <v/>
      </c>
      <c r="N1200" s="310" t="str">
        <f>IF(I1200&lt;&gt;"",INDEX(ฐาน!$A$4:$F$9,MATCH(I1200,ฐาน!$A$4:$A$9,0),IF(J1200&gt;=INDEX(ฐาน!$A$4:$F$9,MATCH(I1200,ฐาน!$A$4:$A$9,0),3),6,5)),"")</f>
        <v/>
      </c>
      <c r="O1200" s="311" t="str">
        <f>IF(I1200&lt;&gt;"",IF(J1200&gt;=INDEX(ฐาน!$A$4:$G$9,MATCH(I1200,ฐาน!$A$4:$A$9,0),4),INDEX(ฐาน!$A$4:$G$9,MATCH(I1200,ฐาน!$A$4:$A$9,0),7),INDEX(ฐาน!$A$4:$G$9,MATCH(I1200,ฐาน!$A$4:$A$9,0),4)),"")</f>
        <v/>
      </c>
      <c r="P1200" s="312">
        <f>IF(M1200&lt;&gt;ฐาน!$M$45,IF(L1200&lt;&gt;"",($L1200*$N1200/100),0),0)</f>
        <v>0</v>
      </c>
      <c r="Q1200" s="311">
        <f>IF(M1200&lt;&gt;ฐาน!$M$45,IF(L1200&lt;&gt;"",ROUNDUP(($L1200*$N1200/100),-1),0),0)</f>
        <v>0</v>
      </c>
      <c r="R1200" s="311">
        <f t="shared" si="36"/>
        <v>0</v>
      </c>
      <c r="S1200" s="313">
        <f t="shared" si="37"/>
        <v>0</v>
      </c>
      <c r="T1200" s="314">
        <f>IF(M1200&lt;&gt;ฐาน!$M$45,IF(S1200&lt;&gt;"",S1200+R1200,0),0)</f>
        <v>0</v>
      </c>
      <c r="U1200" s="311">
        <f>IF(M1200&lt;&gt;ฐาน!$M$45,IF(S1200=0,J1200+T1200,O1200),J1200)</f>
        <v>0</v>
      </c>
      <c r="V1200" s="98"/>
    </row>
    <row r="1201" spans="1:22" x14ac:dyDescent="0.35">
      <c r="A1201" s="93">
        <v>1193</v>
      </c>
      <c r="B1201" s="84"/>
      <c r="C1201" s="85"/>
      <c r="D1201" s="91"/>
      <c r="E1201" s="89"/>
      <c r="F1201" s="88"/>
      <c r="G1201" s="91"/>
      <c r="H1201" s="91"/>
      <c r="I1201" s="88"/>
      <c r="J1201" s="92"/>
      <c r="K1201" s="212"/>
      <c r="L1201" s="308" t="str">
        <f>IF(K1201&lt;&gt;"",INDEX(ฐาน!$J$4:$M$44,MATCH(INT(K1201),ฐาน!$J$4:$J$44,0),2),"")</f>
        <v/>
      </c>
      <c r="M1201" s="309" t="str">
        <f>IF(L1201&lt;&gt;"",INDEX(ฐาน!$J$4:$M$45,MATCH(L1201,ฐาน!$K$4:$K$45,0),4),"")</f>
        <v/>
      </c>
      <c r="N1201" s="310" t="str">
        <f>IF(I1201&lt;&gt;"",INDEX(ฐาน!$A$4:$F$9,MATCH(I1201,ฐาน!$A$4:$A$9,0),IF(J1201&gt;=INDEX(ฐาน!$A$4:$F$9,MATCH(I1201,ฐาน!$A$4:$A$9,0),3),6,5)),"")</f>
        <v/>
      </c>
      <c r="O1201" s="311" t="str">
        <f>IF(I1201&lt;&gt;"",IF(J1201&gt;=INDEX(ฐาน!$A$4:$G$9,MATCH(I1201,ฐาน!$A$4:$A$9,0),4),INDEX(ฐาน!$A$4:$G$9,MATCH(I1201,ฐาน!$A$4:$A$9,0),7),INDEX(ฐาน!$A$4:$G$9,MATCH(I1201,ฐาน!$A$4:$A$9,0),4)),"")</f>
        <v/>
      </c>
      <c r="P1201" s="312">
        <f>IF(M1201&lt;&gt;ฐาน!$M$45,IF(L1201&lt;&gt;"",($L1201*$N1201/100),0),0)</f>
        <v>0</v>
      </c>
      <c r="Q1201" s="311">
        <f>IF(M1201&lt;&gt;ฐาน!$M$45,IF(L1201&lt;&gt;"",ROUNDUP(($L1201*$N1201/100),-1),0),0)</f>
        <v>0</v>
      </c>
      <c r="R1201" s="311">
        <f t="shared" si="36"/>
        <v>0</v>
      </c>
      <c r="S1201" s="313">
        <f t="shared" si="37"/>
        <v>0</v>
      </c>
      <c r="T1201" s="314">
        <f>IF(M1201&lt;&gt;ฐาน!$M$45,IF(S1201&lt;&gt;"",S1201+R1201,0),0)</f>
        <v>0</v>
      </c>
      <c r="U1201" s="311">
        <f>IF(M1201&lt;&gt;ฐาน!$M$45,IF(S1201=0,J1201+T1201,O1201),J1201)</f>
        <v>0</v>
      </c>
      <c r="V1201" s="98"/>
    </row>
    <row r="1202" spans="1:22" x14ac:dyDescent="0.35">
      <c r="A1202" s="93">
        <v>1194</v>
      </c>
      <c r="B1202" s="84"/>
      <c r="C1202" s="85"/>
      <c r="D1202" s="91"/>
      <c r="E1202" s="89"/>
      <c r="F1202" s="88"/>
      <c r="G1202" s="91"/>
      <c r="H1202" s="91"/>
      <c r="I1202" s="88"/>
      <c r="J1202" s="92"/>
      <c r="K1202" s="212"/>
      <c r="L1202" s="308" t="str">
        <f>IF(K1202&lt;&gt;"",INDEX(ฐาน!$J$4:$M$44,MATCH(INT(K1202),ฐาน!$J$4:$J$44,0),2),"")</f>
        <v/>
      </c>
      <c r="M1202" s="309" t="str">
        <f>IF(L1202&lt;&gt;"",INDEX(ฐาน!$J$4:$M$45,MATCH(L1202,ฐาน!$K$4:$K$45,0),4),"")</f>
        <v/>
      </c>
      <c r="N1202" s="310" t="str">
        <f>IF(I1202&lt;&gt;"",INDEX(ฐาน!$A$4:$F$9,MATCH(I1202,ฐาน!$A$4:$A$9,0),IF(J1202&gt;=INDEX(ฐาน!$A$4:$F$9,MATCH(I1202,ฐาน!$A$4:$A$9,0),3),6,5)),"")</f>
        <v/>
      </c>
      <c r="O1202" s="311" t="str">
        <f>IF(I1202&lt;&gt;"",IF(J1202&gt;=INDEX(ฐาน!$A$4:$G$9,MATCH(I1202,ฐาน!$A$4:$A$9,0),4),INDEX(ฐาน!$A$4:$G$9,MATCH(I1202,ฐาน!$A$4:$A$9,0),7),INDEX(ฐาน!$A$4:$G$9,MATCH(I1202,ฐาน!$A$4:$A$9,0),4)),"")</f>
        <v/>
      </c>
      <c r="P1202" s="312">
        <f>IF(M1202&lt;&gt;ฐาน!$M$45,IF(L1202&lt;&gt;"",($L1202*$N1202/100),0),0)</f>
        <v>0</v>
      </c>
      <c r="Q1202" s="311">
        <f>IF(M1202&lt;&gt;ฐาน!$M$45,IF(L1202&lt;&gt;"",ROUNDUP(($L1202*$N1202/100),-1),0),0)</f>
        <v>0</v>
      </c>
      <c r="R1202" s="311">
        <f t="shared" si="36"/>
        <v>0</v>
      </c>
      <c r="S1202" s="313">
        <f t="shared" si="37"/>
        <v>0</v>
      </c>
      <c r="T1202" s="314">
        <f>IF(M1202&lt;&gt;ฐาน!$M$45,IF(S1202&lt;&gt;"",S1202+R1202,0),0)</f>
        <v>0</v>
      </c>
      <c r="U1202" s="311">
        <f>IF(M1202&lt;&gt;ฐาน!$M$45,IF(S1202=0,J1202+T1202,O1202),J1202)</f>
        <v>0</v>
      </c>
      <c r="V1202" s="98"/>
    </row>
    <row r="1203" spans="1:22" x14ac:dyDescent="0.35">
      <c r="A1203" s="93">
        <v>1195</v>
      </c>
      <c r="B1203" s="84"/>
      <c r="C1203" s="85"/>
      <c r="D1203" s="91"/>
      <c r="E1203" s="89"/>
      <c r="F1203" s="88"/>
      <c r="G1203" s="91"/>
      <c r="H1203" s="91"/>
      <c r="I1203" s="88"/>
      <c r="J1203" s="94"/>
      <c r="K1203" s="212"/>
      <c r="L1203" s="308" t="str">
        <f>IF(K1203&lt;&gt;"",INDEX(ฐาน!$J$4:$M$44,MATCH(INT(K1203),ฐาน!$J$4:$J$44,0),2),"")</f>
        <v/>
      </c>
      <c r="M1203" s="309" t="str">
        <f>IF(L1203&lt;&gt;"",INDEX(ฐาน!$J$4:$M$45,MATCH(L1203,ฐาน!$K$4:$K$45,0),4),"")</f>
        <v/>
      </c>
      <c r="N1203" s="310" t="str">
        <f>IF(I1203&lt;&gt;"",INDEX(ฐาน!$A$4:$F$9,MATCH(I1203,ฐาน!$A$4:$A$9,0),IF(J1203&gt;=INDEX(ฐาน!$A$4:$F$9,MATCH(I1203,ฐาน!$A$4:$A$9,0),3),6,5)),"")</f>
        <v/>
      </c>
      <c r="O1203" s="311" t="str">
        <f>IF(I1203&lt;&gt;"",IF(J1203&gt;=INDEX(ฐาน!$A$4:$G$9,MATCH(I1203,ฐาน!$A$4:$A$9,0),4),INDEX(ฐาน!$A$4:$G$9,MATCH(I1203,ฐาน!$A$4:$A$9,0),7),INDEX(ฐาน!$A$4:$G$9,MATCH(I1203,ฐาน!$A$4:$A$9,0),4)),"")</f>
        <v/>
      </c>
      <c r="P1203" s="312">
        <f>IF(M1203&lt;&gt;ฐาน!$M$45,IF(L1203&lt;&gt;"",($L1203*$N1203/100),0),0)</f>
        <v>0</v>
      </c>
      <c r="Q1203" s="311">
        <f>IF(M1203&lt;&gt;ฐาน!$M$45,IF(L1203&lt;&gt;"",ROUNDUP(($L1203*$N1203/100),-1),0),0)</f>
        <v>0</v>
      </c>
      <c r="R1203" s="311">
        <f t="shared" si="36"/>
        <v>0</v>
      </c>
      <c r="S1203" s="313">
        <f t="shared" si="37"/>
        <v>0</v>
      </c>
      <c r="T1203" s="314">
        <f>IF(M1203&lt;&gt;ฐาน!$M$45,IF(S1203&lt;&gt;"",S1203+R1203,0),0)</f>
        <v>0</v>
      </c>
      <c r="U1203" s="311">
        <f>IF(M1203&lt;&gt;ฐาน!$M$45,IF(S1203=0,J1203+T1203,O1203),J1203)</f>
        <v>0</v>
      </c>
      <c r="V1203" s="98"/>
    </row>
    <row r="1204" spans="1:22" x14ac:dyDescent="0.35">
      <c r="A1204" s="93">
        <v>1196</v>
      </c>
      <c r="B1204" s="97"/>
      <c r="C1204" s="85"/>
      <c r="D1204" s="91"/>
      <c r="E1204" s="89"/>
      <c r="F1204" s="88"/>
      <c r="G1204" s="91"/>
      <c r="H1204" s="91"/>
      <c r="I1204" s="88"/>
      <c r="J1204" s="92"/>
      <c r="K1204" s="212"/>
      <c r="L1204" s="308" t="str">
        <f>IF(K1204&lt;&gt;"",INDEX(ฐาน!$J$4:$M$44,MATCH(INT(K1204),ฐาน!$J$4:$J$44,0),2),"")</f>
        <v/>
      </c>
      <c r="M1204" s="309" t="str">
        <f>IF(L1204&lt;&gt;"",INDEX(ฐาน!$J$4:$M$45,MATCH(L1204,ฐาน!$K$4:$K$45,0),4),"")</f>
        <v/>
      </c>
      <c r="N1204" s="310" t="str">
        <f>IF(I1204&lt;&gt;"",INDEX(ฐาน!$A$4:$F$9,MATCH(I1204,ฐาน!$A$4:$A$9,0),IF(J1204&gt;=INDEX(ฐาน!$A$4:$F$9,MATCH(I1204,ฐาน!$A$4:$A$9,0),3),6,5)),"")</f>
        <v/>
      </c>
      <c r="O1204" s="311" t="str">
        <f>IF(I1204&lt;&gt;"",IF(J1204&gt;=INDEX(ฐาน!$A$4:$G$9,MATCH(I1204,ฐาน!$A$4:$A$9,0),4),INDEX(ฐาน!$A$4:$G$9,MATCH(I1204,ฐาน!$A$4:$A$9,0),7),INDEX(ฐาน!$A$4:$G$9,MATCH(I1204,ฐาน!$A$4:$A$9,0),4)),"")</f>
        <v/>
      </c>
      <c r="P1204" s="312">
        <f>IF(M1204&lt;&gt;ฐาน!$M$45,IF(L1204&lt;&gt;"",($L1204*$N1204/100),0),0)</f>
        <v>0</v>
      </c>
      <c r="Q1204" s="311">
        <f>IF(M1204&lt;&gt;ฐาน!$M$45,IF(L1204&lt;&gt;"",ROUNDUP(($L1204*$N1204/100),-1),0),0)</f>
        <v>0</v>
      </c>
      <c r="R1204" s="311">
        <f t="shared" si="36"/>
        <v>0</v>
      </c>
      <c r="S1204" s="313">
        <f t="shared" si="37"/>
        <v>0</v>
      </c>
      <c r="T1204" s="314">
        <f>IF(M1204&lt;&gt;ฐาน!$M$45,IF(S1204&lt;&gt;"",S1204+R1204,0),0)</f>
        <v>0</v>
      </c>
      <c r="U1204" s="311">
        <f>IF(M1204&lt;&gt;ฐาน!$M$45,IF(S1204=0,J1204+T1204,O1204),J1204)</f>
        <v>0</v>
      </c>
      <c r="V1204" s="98"/>
    </row>
    <row r="1205" spans="1:22" x14ac:dyDescent="0.35">
      <c r="A1205" s="93">
        <v>1197</v>
      </c>
      <c r="B1205" s="84"/>
      <c r="C1205" s="98"/>
      <c r="D1205" s="91"/>
      <c r="E1205" s="89"/>
      <c r="F1205" s="88"/>
      <c r="G1205" s="91"/>
      <c r="H1205" s="91"/>
      <c r="I1205" s="88"/>
      <c r="J1205" s="94"/>
      <c r="K1205" s="212"/>
      <c r="L1205" s="308" t="str">
        <f>IF(K1205&lt;&gt;"",INDEX(ฐาน!$J$4:$M$44,MATCH(INT(K1205),ฐาน!$J$4:$J$44,0),2),"")</f>
        <v/>
      </c>
      <c r="M1205" s="309" t="str">
        <f>IF(L1205&lt;&gt;"",INDEX(ฐาน!$J$4:$M$45,MATCH(L1205,ฐาน!$K$4:$K$45,0),4),"")</f>
        <v/>
      </c>
      <c r="N1205" s="310" t="str">
        <f>IF(I1205&lt;&gt;"",INDEX(ฐาน!$A$4:$F$9,MATCH(I1205,ฐาน!$A$4:$A$9,0),IF(J1205&gt;=INDEX(ฐาน!$A$4:$F$9,MATCH(I1205,ฐาน!$A$4:$A$9,0),3),6,5)),"")</f>
        <v/>
      </c>
      <c r="O1205" s="311" t="str">
        <f>IF(I1205&lt;&gt;"",IF(J1205&gt;=INDEX(ฐาน!$A$4:$G$9,MATCH(I1205,ฐาน!$A$4:$A$9,0),4),INDEX(ฐาน!$A$4:$G$9,MATCH(I1205,ฐาน!$A$4:$A$9,0),7),INDEX(ฐาน!$A$4:$G$9,MATCH(I1205,ฐาน!$A$4:$A$9,0),4)),"")</f>
        <v/>
      </c>
      <c r="P1205" s="312">
        <f>IF(M1205&lt;&gt;ฐาน!$M$45,IF(L1205&lt;&gt;"",($L1205*$N1205/100),0),0)</f>
        <v>0</v>
      </c>
      <c r="Q1205" s="311">
        <f>IF(M1205&lt;&gt;ฐาน!$M$45,IF(L1205&lt;&gt;"",ROUNDUP(($L1205*$N1205/100),-1),0),0)</f>
        <v>0</v>
      </c>
      <c r="R1205" s="311">
        <f t="shared" si="36"/>
        <v>0</v>
      </c>
      <c r="S1205" s="313">
        <f t="shared" si="37"/>
        <v>0</v>
      </c>
      <c r="T1205" s="314">
        <f>IF(M1205&lt;&gt;ฐาน!$M$45,IF(S1205&lt;&gt;"",S1205+R1205,0),0)</f>
        <v>0</v>
      </c>
      <c r="U1205" s="311">
        <f>IF(M1205&lt;&gt;ฐาน!$M$45,IF(S1205=0,J1205+T1205,O1205),J1205)</f>
        <v>0</v>
      </c>
      <c r="V1205" s="98"/>
    </row>
    <row r="1206" spans="1:22" x14ac:dyDescent="0.35">
      <c r="A1206" s="93">
        <v>1198</v>
      </c>
      <c r="B1206" s="97"/>
      <c r="C1206" s="85"/>
      <c r="D1206" s="91"/>
      <c r="E1206" s="89"/>
      <c r="F1206" s="88"/>
      <c r="G1206" s="91"/>
      <c r="H1206" s="91"/>
      <c r="I1206" s="88"/>
      <c r="J1206" s="92"/>
      <c r="K1206" s="212"/>
      <c r="L1206" s="308" t="str">
        <f>IF(K1206&lt;&gt;"",INDEX(ฐาน!$J$4:$M$44,MATCH(INT(K1206),ฐาน!$J$4:$J$44,0),2),"")</f>
        <v/>
      </c>
      <c r="M1206" s="309" t="str">
        <f>IF(L1206&lt;&gt;"",INDEX(ฐาน!$J$4:$M$45,MATCH(L1206,ฐาน!$K$4:$K$45,0),4),"")</f>
        <v/>
      </c>
      <c r="N1206" s="310" t="str">
        <f>IF(I1206&lt;&gt;"",INDEX(ฐาน!$A$4:$F$9,MATCH(I1206,ฐาน!$A$4:$A$9,0),IF(J1206&gt;=INDEX(ฐาน!$A$4:$F$9,MATCH(I1206,ฐาน!$A$4:$A$9,0),3),6,5)),"")</f>
        <v/>
      </c>
      <c r="O1206" s="311" t="str">
        <f>IF(I1206&lt;&gt;"",IF(J1206&gt;=INDEX(ฐาน!$A$4:$G$9,MATCH(I1206,ฐาน!$A$4:$A$9,0),4),INDEX(ฐาน!$A$4:$G$9,MATCH(I1206,ฐาน!$A$4:$A$9,0),7),INDEX(ฐาน!$A$4:$G$9,MATCH(I1206,ฐาน!$A$4:$A$9,0),4)),"")</f>
        <v/>
      </c>
      <c r="P1206" s="312">
        <f>IF(M1206&lt;&gt;ฐาน!$M$45,IF(L1206&lt;&gt;"",($L1206*$N1206/100),0),0)</f>
        <v>0</v>
      </c>
      <c r="Q1206" s="311">
        <f>IF(M1206&lt;&gt;ฐาน!$M$45,IF(L1206&lt;&gt;"",ROUNDUP(($L1206*$N1206/100),-1),0),0)</f>
        <v>0</v>
      </c>
      <c r="R1206" s="311">
        <f t="shared" si="36"/>
        <v>0</v>
      </c>
      <c r="S1206" s="313">
        <f t="shared" si="37"/>
        <v>0</v>
      </c>
      <c r="T1206" s="314">
        <f>IF(M1206&lt;&gt;ฐาน!$M$45,IF(S1206&lt;&gt;"",S1206+R1206,0),0)</f>
        <v>0</v>
      </c>
      <c r="U1206" s="311">
        <f>IF(M1206&lt;&gt;ฐาน!$M$45,IF(S1206=0,J1206+T1206,O1206),J1206)</f>
        <v>0</v>
      </c>
      <c r="V1206" s="98"/>
    </row>
    <row r="1207" spans="1:22" x14ac:dyDescent="0.35">
      <c r="A1207" s="93">
        <v>1199</v>
      </c>
      <c r="B1207" s="84"/>
      <c r="C1207" s="85"/>
      <c r="D1207" s="91"/>
      <c r="E1207" s="89"/>
      <c r="F1207" s="88"/>
      <c r="G1207" s="91"/>
      <c r="H1207" s="91"/>
      <c r="I1207" s="88"/>
      <c r="J1207" s="92"/>
      <c r="K1207" s="212"/>
      <c r="L1207" s="308" t="str">
        <f>IF(K1207&lt;&gt;"",INDEX(ฐาน!$J$4:$M$44,MATCH(INT(K1207),ฐาน!$J$4:$J$44,0),2),"")</f>
        <v/>
      </c>
      <c r="M1207" s="309" t="str">
        <f>IF(L1207&lt;&gt;"",INDEX(ฐาน!$J$4:$M$45,MATCH(L1207,ฐาน!$K$4:$K$45,0),4),"")</f>
        <v/>
      </c>
      <c r="N1207" s="310" t="str">
        <f>IF(I1207&lt;&gt;"",INDEX(ฐาน!$A$4:$F$9,MATCH(I1207,ฐาน!$A$4:$A$9,0),IF(J1207&gt;=INDEX(ฐาน!$A$4:$F$9,MATCH(I1207,ฐาน!$A$4:$A$9,0),3),6,5)),"")</f>
        <v/>
      </c>
      <c r="O1207" s="311" t="str">
        <f>IF(I1207&lt;&gt;"",IF(J1207&gt;=INDEX(ฐาน!$A$4:$G$9,MATCH(I1207,ฐาน!$A$4:$A$9,0),4),INDEX(ฐาน!$A$4:$G$9,MATCH(I1207,ฐาน!$A$4:$A$9,0),7),INDEX(ฐาน!$A$4:$G$9,MATCH(I1207,ฐาน!$A$4:$A$9,0),4)),"")</f>
        <v/>
      </c>
      <c r="P1207" s="312">
        <f>IF(M1207&lt;&gt;ฐาน!$M$45,IF(L1207&lt;&gt;"",($L1207*$N1207/100),0),0)</f>
        <v>0</v>
      </c>
      <c r="Q1207" s="311">
        <f>IF(M1207&lt;&gt;ฐาน!$M$45,IF(L1207&lt;&gt;"",ROUNDUP(($L1207*$N1207/100),-1),0),0)</f>
        <v>0</v>
      </c>
      <c r="R1207" s="311">
        <f t="shared" si="36"/>
        <v>0</v>
      </c>
      <c r="S1207" s="313">
        <f t="shared" si="37"/>
        <v>0</v>
      </c>
      <c r="T1207" s="314">
        <f>IF(M1207&lt;&gt;ฐาน!$M$45,IF(S1207&lt;&gt;"",S1207+R1207,0),0)</f>
        <v>0</v>
      </c>
      <c r="U1207" s="311">
        <f>IF(M1207&lt;&gt;ฐาน!$M$45,IF(S1207=0,J1207+T1207,O1207),J1207)</f>
        <v>0</v>
      </c>
      <c r="V1207" s="98"/>
    </row>
    <row r="1208" spans="1:22" x14ac:dyDescent="0.35">
      <c r="A1208" s="93">
        <v>1200</v>
      </c>
      <c r="B1208" s="84"/>
      <c r="C1208" s="98"/>
      <c r="D1208" s="91"/>
      <c r="E1208" s="89"/>
      <c r="F1208" s="88"/>
      <c r="G1208" s="95"/>
      <c r="H1208" s="91"/>
      <c r="I1208" s="88"/>
      <c r="J1208" s="94"/>
      <c r="K1208" s="212"/>
      <c r="L1208" s="308" t="str">
        <f>IF(K1208&lt;&gt;"",INDEX(ฐาน!$J$4:$M$44,MATCH(INT(K1208),ฐาน!$J$4:$J$44,0),2),"")</f>
        <v/>
      </c>
      <c r="M1208" s="309" t="str">
        <f>IF(L1208&lt;&gt;"",INDEX(ฐาน!$J$4:$M$45,MATCH(L1208,ฐาน!$K$4:$K$45,0),4),"")</f>
        <v/>
      </c>
      <c r="N1208" s="310" t="str">
        <f>IF(I1208&lt;&gt;"",INDEX(ฐาน!$A$4:$F$9,MATCH(I1208,ฐาน!$A$4:$A$9,0),IF(J1208&gt;=INDEX(ฐาน!$A$4:$F$9,MATCH(I1208,ฐาน!$A$4:$A$9,0),3),6,5)),"")</f>
        <v/>
      </c>
      <c r="O1208" s="311" t="str">
        <f>IF(I1208&lt;&gt;"",IF(J1208&gt;=INDEX(ฐาน!$A$4:$G$9,MATCH(I1208,ฐาน!$A$4:$A$9,0),4),INDEX(ฐาน!$A$4:$G$9,MATCH(I1208,ฐาน!$A$4:$A$9,0),7),INDEX(ฐาน!$A$4:$G$9,MATCH(I1208,ฐาน!$A$4:$A$9,0),4)),"")</f>
        <v/>
      </c>
      <c r="P1208" s="312">
        <f>IF(M1208&lt;&gt;ฐาน!$M$45,IF(L1208&lt;&gt;"",($L1208*$N1208/100),0),0)</f>
        <v>0</v>
      </c>
      <c r="Q1208" s="311">
        <f>IF(M1208&lt;&gt;ฐาน!$M$45,IF(L1208&lt;&gt;"",ROUNDUP(($L1208*$N1208/100),-1),0),0)</f>
        <v>0</v>
      </c>
      <c r="R1208" s="311">
        <f t="shared" si="36"/>
        <v>0</v>
      </c>
      <c r="S1208" s="313">
        <f t="shared" si="37"/>
        <v>0</v>
      </c>
      <c r="T1208" s="314">
        <f>IF(M1208&lt;&gt;ฐาน!$M$45,IF(S1208&lt;&gt;"",S1208+R1208,0),0)</f>
        <v>0</v>
      </c>
      <c r="U1208" s="311">
        <f>IF(M1208&lt;&gt;ฐาน!$M$45,IF(S1208=0,J1208+T1208,O1208),J1208)</f>
        <v>0</v>
      </c>
      <c r="V1208" s="98"/>
    </row>
    <row r="1209" spans="1:22" x14ac:dyDescent="0.35">
      <c r="A1209" s="93">
        <v>1201</v>
      </c>
      <c r="B1209" s="84"/>
      <c r="C1209" s="85"/>
      <c r="D1209" s="91"/>
      <c r="E1209" s="89"/>
      <c r="F1209" s="88"/>
      <c r="G1209" s="91"/>
      <c r="H1209" s="91"/>
      <c r="I1209" s="88"/>
      <c r="J1209" s="92"/>
      <c r="K1209" s="212"/>
      <c r="L1209" s="308" t="str">
        <f>IF(K1209&lt;&gt;"",INDEX(ฐาน!$J$4:$M$44,MATCH(INT(K1209),ฐาน!$J$4:$J$44,0),2),"")</f>
        <v/>
      </c>
      <c r="M1209" s="309" t="str">
        <f>IF(L1209&lt;&gt;"",INDEX(ฐาน!$J$4:$M$45,MATCH(L1209,ฐาน!$K$4:$K$45,0),4),"")</f>
        <v/>
      </c>
      <c r="N1209" s="310" t="str">
        <f>IF(I1209&lt;&gt;"",INDEX(ฐาน!$A$4:$F$9,MATCH(I1209,ฐาน!$A$4:$A$9,0),IF(J1209&gt;=INDEX(ฐาน!$A$4:$F$9,MATCH(I1209,ฐาน!$A$4:$A$9,0),3),6,5)),"")</f>
        <v/>
      </c>
      <c r="O1209" s="311" t="str">
        <f>IF(I1209&lt;&gt;"",IF(J1209&gt;=INDEX(ฐาน!$A$4:$G$9,MATCH(I1209,ฐาน!$A$4:$A$9,0),4),INDEX(ฐาน!$A$4:$G$9,MATCH(I1209,ฐาน!$A$4:$A$9,0),7),INDEX(ฐาน!$A$4:$G$9,MATCH(I1209,ฐาน!$A$4:$A$9,0),4)),"")</f>
        <v/>
      </c>
      <c r="P1209" s="312">
        <f>IF(M1209&lt;&gt;ฐาน!$M$45,IF(L1209&lt;&gt;"",($L1209*$N1209/100),0),0)</f>
        <v>0</v>
      </c>
      <c r="Q1209" s="311">
        <f>IF(M1209&lt;&gt;ฐาน!$M$45,IF(L1209&lt;&gt;"",ROUNDUP(($L1209*$N1209/100),-1),0),0)</f>
        <v>0</v>
      </c>
      <c r="R1209" s="311">
        <f t="shared" si="36"/>
        <v>0</v>
      </c>
      <c r="S1209" s="313">
        <f t="shared" si="37"/>
        <v>0</v>
      </c>
      <c r="T1209" s="314">
        <f>IF(M1209&lt;&gt;ฐาน!$M$45,IF(S1209&lt;&gt;"",S1209+R1209,0),0)</f>
        <v>0</v>
      </c>
      <c r="U1209" s="311">
        <f>IF(M1209&lt;&gt;ฐาน!$M$45,IF(S1209=0,J1209+T1209,O1209),J1209)</f>
        <v>0</v>
      </c>
      <c r="V1209" s="98"/>
    </row>
    <row r="1210" spans="1:22" x14ac:dyDescent="0.35">
      <c r="A1210" s="93">
        <v>1202</v>
      </c>
      <c r="B1210" s="84"/>
      <c r="C1210" s="85"/>
      <c r="D1210" s="91"/>
      <c r="E1210" s="89"/>
      <c r="F1210" s="88"/>
      <c r="G1210" s="91"/>
      <c r="H1210" s="91"/>
      <c r="I1210" s="88"/>
      <c r="J1210" s="94"/>
      <c r="K1210" s="212"/>
      <c r="L1210" s="308" t="str">
        <f>IF(K1210&lt;&gt;"",INDEX(ฐาน!$J$4:$M$44,MATCH(INT(K1210),ฐาน!$J$4:$J$44,0),2),"")</f>
        <v/>
      </c>
      <c r="M1210" s="309" t="str">
        <f>IF(L1210&lt;&gt;"",INDEX(ฐาน!$J$4:$M$45,MATCH(L1210,ฐาน!$K$4:$K$45,0),4),"")</f>
        <v/>
      </c>
      <c r="N1210" s="310" t="str">
        <f>IF(I1210&lt;&gt;"",INDEX(ฐาน!$A$4:$F$9,MATCH(I1210,ฐาน!$A$4:$A$9,0),IF(J1210&gt;=INDEX(ฐาน!$A$4:$F$9,MATCH(I1210,ฐาน!$A$4:$A$9,0),3),6,5)),"")</f>
        <v/>
      </c>
      <c r="O1210" s="311" t="str">
        <f>IF(I1210&lt;&gt;"",IF(J1210&gt;=INDEX(ฐาน!$A$4:$G$9,MATCH(I1210,ฐาน!$A$4:$A$9,0),4),INDEX(ฐาน!$A$4:$G$9,MATCH(I1210,ฐาน!$A$4:$A$9,0),7),INDEX(ฐาน!$A$4:$G$9,MATCH(I1210,ฐาน!$A$4:$A$9,0),4)),"")</f>
        <v/>
      </c>
      <c r="P1210" s="312">
        <f>IF(M1210&lt;&gt;ฐาน!$M$45,IF(L1210&lt;&gt;"",($L1210*$N1210/100),0),0)</f>
        <v>0</v>
      </c>
      <c r="Q1210" s="311">
        <f>IF(M1210&lt;&gt;ฐาน!$M$45,IF(L1210&lt;&gt;"",ROUNDUP(($L1210*$N1210/100),-1),0),0)</f>
        <v>0</v>
      </c>
      <c r="R1210" s="311">
        <f t="shared" si="36"/>
        <v>0</v>
      </c>
      <c r="S1210" s="313">
        <f t="shared" si="37"/>
        <v>0</v>
      </c>
      <c r="T1210" s="314">
        <f>IF(M1210&lt;&gt;ฐาน!$M$45,IF(S1210&lt;&gt;"",S1210+R1210,0),0)</f>
        <v>0</v>
      </c>
      <c r="U1210" s="311">
        <f>IF(M1210&lt;&gt;ฐาน!$M$45,IF(S1210=0,J1210+T1210,O1210),J1210)</f>
        <v>0</v>
      </c>
      <c r="V1210" s="98"/>
    </row>
    <row r="1211" spans="1:22" x14ac:dyDescent="0.35">
      <c r="A1211" s="93">
        <v>1203</v>
      </c>
      <c r="B1211" s="84"/>
      <c r="C1211" s="85"/>
      <c r="D1211" s="91"/>
      <c r="E1211" s="89"/>
      <c r="F1211" s="88"/>
      <c r="G1211" s="91"/>
      <c r="H1211" s="91"/>
      <c r="I1211" s="88"/>
      <c r="J1211" s="94"/>
      <c r="K1211" s="212"/>
      <c r="L1211" s="308" t="str">
        <f>IF(K1211&lt;&gt;"",INDEX(ฐาน!$J$4:$M$44,MATCH(INT(K1211),ฐาน!$J$4:$J$44,0),2),"")</f>
        <v/>
      </c>
      <c r="M1211" s="309" t="str">
        <f>IF(L1211&lt;&gt;"",INDEX(ฐาน!$J$4:$M$45,MATCH(L1211,ฐาน!$K$4:$K$45,0),4),"")</f>
        <v/>
      </c>
      <c r="N1211" s="310" t="str">
        <f>IF(I1211&lt;&gt;"",INDEX(ฐาน!$A$4:$F$9,MATCH(I1211,ฐาน!$A$4:$A$9,0),IF(J1211&gt;=INDEX(ฐาน!$A$4:$F$9,MATCH(I1211,ฐาน!$A$4:$A$9,0),3),6,5)),"")</f>
        <v/>
      </c>
      <c r="O1211" s="311" t="str">
        <f>IF(I1211&lt;&gt;"",IF(J1211&gt;=INDEX(ฐาน!$A$4:$G$9,MATCH(I1211,ฐาน!$A$4:$A$9,0),4),INDEX(ฐาน!$A$4:$G$9,MATCH(I1211,ฐาน!$A$4:$A$9,0),7),INDEX(ฐาน!$A$4:$G$9,MATCH(I1211,ฐาน!$A$4:$A$9,0),4)),"")</f>
        <v/>
      </c>
      <c r="P1211" s="312">
        <f>IF(M1211&lt;&gt;ฐาน!$M$45,IF(L1211&lt;&gt;"",($L1211*$N1211/100),0),0)</f>
        <v>0</v>
      </c>
      <c r="Q1211" s="311">
        <f>IF(M1211&lt;&gt;ฐาน!$M$45,IF(L1211&lt;&gt;"",ROUNDUP(($L1211*$N1211/100),-1),0),0)</f>
        <v>0</v>
      </c>
      <c r="R1211" s="311">
        <f t="shared" si="36"/>
        <v>0</v>
      </c>
      <c r="S1211" s="313">
        <f t="shared" si="37"/>
        <v>0</v>
      </c>
      <c r="T1211" s="314">
        <f>IF(M1211&lt;&gt;ฐาน!$M$45,IF(S1211&lt;&gt;"",S1211+R1211,0),0)</f>
        <v>0</v>
      </c>
      <c r="U1211" s="311">
        <f>IF(M1211&lt;&gt;ฐาน!$M$45,IF(S1211=0,J1211+T1211,O1211),J1211)</f>
        <v>0</v>
      </c>
      <c r="V1211" s="98"/>
    </row>
    <row r="1212" spans="1:22" x14ac:dyDescent="0.35">
      <c r="A1212" s="93">
        <v>1204</v>
      </c>
      <c r="B1212" s="84"/>
      <c r="C1212" s="85"/>
      <c r="D1212" s="91"/>
      <c r="E1212" s="89"/>
      <c r="F1212" s="88"/>
      <c r="G1212" s="95"/>
      <c r="H1212" s="91"/>
      <c r="I1212" s="88"/>
      <c r="J1212" s="94"/>
      <c r="K1212" s="212"/>
      <c r="L1212" s="308" t="str">
        <f>IF(K1212&lt;&gt;"",INDEX(ฐาน!$J$4:$M$44,MATCH(INT(K1212),ฐาน!$J$4:$J$44,0),2),"")</f>
        <v/>
      </c>
      <c r="M1212" s="309" t="str">
        <f>IF(L1212&lt;&gt;"",INDEX(ฐาน!$J$4:$M$45,MATCH(L1212,ฐาน!$K$4:$K$45,0),4),"")</f>
        <v/>
      </c>
      <c r="N1212" s="310" t="str">
        <f>IF(I1212&lt;&gt;"",INDEX(ฐาน!$A$4:$F$9,MATCH(I1212,ฐาน!$A$4:$A$9,0),IF(J1212&gt;=INDEX(ฐาน!$A$4:$F$9,MATCH(I1212,ฐาน!$A$4:$A$9,0),3),6,5)),"")</f>
        <v/>
      </c>
      <c r="O1212" s="311" t="str">
        <f>IF(I1212&lt;&gt;"",IF(J1212&gt;=INDEX(ฐาน!$A$4:$G$9,MATCH(I1212,ฐาน!$A$4:$A$9,0),4),INDEX(ฐาน!$A$4:$G$9,MATCH(I1212,ฐาน!$A$4:$A$9,0),7),INDEX(ฐาน!$A$4:$G$9,MATCH(I1212,ฐาน!$A$4:$A$9,0),4)),"")</f>
        <v/>
      </c>
      <c r="P1212" s="312">
        <f>IF(M1212&lt;&gt;ฐาน!$M$45,IF(L1212&lt;&gt;"",($L1212*$N1212/100),0),0)</f>
        <v>0</v>
      </c>
      <c r="Q1212" s="311">
        <f>IF(M1212&lt;&gt;ฐาน!$M$45,IF(L1212&lt;&gt;"",ROUNDUP(($L1212*$N1212/100),-1),0),0)</f>
        <v>0</v>
      </c>
      <c r="R1212" s="311">
        <f t="shared" si="36"/>
        <v>0</v>
      </c>
      <c r="S1212" s="313">
        <f t="shared" si="37"/>
        <v>0</v>
      </c>
      <c r="T1212" s="314">
        <f>IF(M1212&lt;&gt;ฐาน!$M$45,IF(S1212&lt;&gt;"",S1212+R1212,0),0)</f>
        <v>0</v>
      </c>
      <c r="U1212" s="311">
        <f>IF(M1212&lt;&gt;ฐาน!$M$45,IF(S1212=0,J1212+T1212,O1212),J1212)</f>
        <v>0</v>
      </c>
      <c r="V1212" s="98"/>
    </row>
    <row r="1213" spans="1:22" x14ac:dyDescent="0.35">
      <c r="A1213" s="93">
        <v>1205</v>
      </c>
      <c r="B1213" s="84"/>
      <c r="C1213" s="85"/>
      <c r="D1213" s="91"/>
      <c r="E1213" s="89"/>
      <c r="F1213" s="88"/>
      <c r="G1213" s="91"/>
      <c r="H1213" s="91"/>
      <c r="I1213" s="88"/>
      <c r="J1213" s="94"/>
      <c r="K1213" s="212"/>
      <c r="L1213" s="308" t="str">
        <f>IF(K1213&lt;&gt;"",INDEX(ฐาน!$J$4:$M$44,MATCH(INT(K1213),ฐาน!$J$4:$J$44,0),2),"")</f>
        <v/>
      </c>
      <c r="M1213" s="309" t="str">
        <f>IF(L1213&lt;&gt;"",INDEX(ฐาน!$J$4:$M$45,MATCH(L1213,ฐาน!$K$4:$K$45,0),4),"")</f>
        <v/>
      </c>
      <c r="N1213" s="310" t="str">
        <f>IF(I1213&lt;&gt;"",INDEX(ฐาน!$A$4:$F$9,MATCH(I1213,ฐาน!$A$4:$A$9,0),IF(J1213&gt;=INDEX(ฐาน!$A$4:$F$9,MATCH(I1213,ฐาน!$A$4:$A$9,0),3),6,5)),"")</f>
        <v/>
      </c>
      <c r="O1213" s="311" t="str">
        <f>IF(I1213&lt;&gt;"",IF(J1213&gt;=INDEX(ฐาน!$A$4:$G$9,MATCH(I1213,ฐาน!$A$4:$A$9,0),4),INDEX(ฐาน!$A$4:$G$9,MATCH(I1213,ฐาน!$A$4:$A$9,0),7),INDEX(ฐาน!$A$4:$G$9,MATCH(I1213,ฐาน!$A$4:$A$9,0),4)),"")</f>
        <v/>
      </c>
      <c r="P1213" s="312">
        <f>IF(M1213&lt;&gt;ฐาน!$M$45,IF(L1213&lt;&gt;"",($L1213*$N1213/100),0),0)</f>
        <v>0</v>
      </c>
      <c r="Q1213" s="311">
        <f>IF(M1213&lt;&gt;ฐาน!$M$45,IF(L1213&lt;&gt;"",ROUNDUP(($L1213*$N1213/100),-1),0),0)</f>
        <v>0</v>
      </c>
      <c r="R1213" s="311">
        <f t="shared" si="36"/>
        <v>0</v>
      </c>
      <c r="S1213" s="313">
        <f t="shared" si="37"/>
        <v>0</v>
      </c>
      <c r="T1213" s="314">
        <f>IF(M1213&lt;&gt;ฐาน!$M$45,IF(S1213&lt;&gt;"",S1213+R1213,0),0)</f>
        <v>0</v>
      </c>
      <c r="U1213" s="311">
        <f>IF(M1213&lt;&gt;ฐาน!$M$45,IF(S1213=0,J1213+T1213,O1213),J1213)</f>
        <v>0</v>
      </c>
      <c r="V1213" s="98"/>
    </row>
    <row r="1214" spans="1:22" x14ac:dyDescent="0.35">
      <c r="A1214" s="93">
        <v>1206</v>
      </c>
      <c r="B1214" s="84"/>
      <c r="C1214" s="85"/>
      <c r="D1214" s="91"/>
      <c r="E1214" s="89"/>
      <c r="F1214" s="88"/>
      <c r="G1214" s="91"/>
      <c r="H1214" s="91"/>
      <c r="I1214" s="88"/>
      <c r="J1214" s="94"/>
      <c r="K1214" s="212"/>
      <c r="L1214" s="308" t="str">
        <f>IF(K1214&lt;&gt;"",INDEX(ฐาน!$J$4:$M$44,MATCH(INT(K1214),ฐาน!$J$4:$J$44,0),2),"")</f>
        <v/>
      </c>
      <c r="M1214" s="309" t="str">
        <f>IF(L1214&lt;&gt;"",INDEX(ฐาน!$J$4:$M$45,MATCH(L1214,ฐาน!$K$4:$K$45,0),4),"")</f>
        <v/>
      </c>
      <c r="N1214" s="310" t="str">
        <f>IF(I1214&lt;&gt;"",INDEX(ฐาน!$A$4:$F$9,MATCH(I1214,ฐาน!$A$4:$A$9,0),IF(J1214&gt;=INDEX(ฐาน!$A$4:$F$9,MATCH(I1214,ฐาน!$A$4:$A$9,0),3),6,5)),"")</f>
        <v/>
      </c>
      <c r="O1214" s="311" t="str">
        <f>IF(I1214&lt;&gt;"",IF(J1214&gt;=INDEX(ฐาน!$A$4:$G$9,MATCH(I1214,ฐาน!$A$4:$A$9,0),4),INDEX(ฐาน!$A$4:$G$9,MATCH(I1214,ฐาน!$A$4:$A$9,0),7),INDEX(ฐาน!$A$4:$G$9,MATCH(I1214,ฐาน!$A$4:$A$9,0),4)),"")</f>
        <v/>
      </c>
      <c r="P1214" s="312">
        <f>IF(M1214&lt;&gt;ฐาน!$M$45,IF(L1214&lt;&gt;"",($L1214*$N1214/100),0),0)</f>
        <v>0</v>
      </c>
      <c r="Q1214" s="311">
        <f>IF(M1214&lt;&gt;ฐาน!$M$45,IF(L1214&lt;&gt;"",ROUNDUP(($L1214*$N1214/100),-1),0),0)</f>
        <v>0</v>
      </c>
      <c r="R1214" s="311">
        <f t="shared" si="36"/>
        <v>0</v>
      </c>
      <c r="S1214" s="313">
        <f t="shared" si="37"/>
        <v>0</v>
      </c>
      <c r="T1214" s="314">
        <f>IF(M1214&lt;&gt;ฐาน!$M$45,IF(S1214&lt;&gt;"",S1214+R1214,0),0)</f>
        <v>0</v>
      </c>
      <c r="U1214" s="311">
        <f>IF(M1214&lt;&gt;ฐาน!$M$45,IF(S1214=0,J1214+T1214,O1214),J1214)</f>
        <v>0</v>
      </c>
      <c r="V1214" s="98"/>
    </row>
    <row r="1215" spans="1:22" x14ac:dyDescent="0.35">
      <c r="A1215" s="93">
        <v>1207</v>
      </c>
      <c r="B1215" s="84"/>
      <c r="C1215" s="85"/>
      <c r="D1215" s="91"/>
      <c r="E1215" s="89"/>
      <c r="F1215" s="88"/>
      <c r="G1215" s="91"/>
      <c r="H1215" s="91"/>
      <c r="I1215" s="88"/>
      <c r="J1215" s="92"/>
      <c r="K1215" s="212"/>
      <c r="L1215" s="308" t="str">
        <f>IF(K1215&lt;&gt;"",INDEX(ฐาน!$J$4:$M$44,MATCH(INT(K1215),ฐาน!$J$4:$J$44,0),2),"")</f>
        <v/>
      </c>
      <c r="M1215" s="309" t="str">
        <f>IF(L1215&lt;&gt;"",INDEX(ฐาน!$J$4:$M$45,MATCH(L1215,ฐาน!$K$4:$K$45,0),4),"")</f>
        <v/>
      </c>
      <c r="N1215" s="310" t="str">
        <f>IF(I1215&lt;&gt;"",INDEX(ฐาน!$A$4:$F$9,MATCH(I1215,ฐาน!$A$4:$A$9,0),IF(J1215&gt;=INDEX(ฐาน!$A$4:$F$9,MATCH(I1215,ฐาน!$A$4:$A$9,0),3),6,5)),"")</f>
        <v/>
      </c>
      <c r="O1215" s="311" t="str">
        <f>IF(I1215&lt;&gt;"",IF(J1215&gt;=INDEX(ฐาน!$A$4:$G$9,MATCH(I1215,ฐาน!$A$4:$A$9,0),4),INDEX(ฐาน!$A$4:$G$9,MATCH(I1215,ฐาน!$A$4:$A$9,0),7),INDEX(ฐาน!$A$4:$G$9,MATCH(I1215,ฐาน!$A$4:$A$9,0),4)),"")</f>
        <v/>
      </c>
      <c r="P1215" s="312">
        <f>IF(M1215&lt;&gt;ฐาน!$M$45,IF(L1215&lt;&gt;"",($L1215*$N1215/100),0),0)</f>
        <v>0</v>
      </c>
      <c r="Q1215" s="311">
        <f>IF(M1215&lt;&gt;ฐาน!$M$45,IF(L1215&lt;&gt;"",ROUNDUP(($L1215*$N1215/100),-1),0),0)</f>
        <v>0</v>
      </c>
      <c r="R1215" s="311">
        <f t="shared" si="36"/>
        <v>0</v>
      </c>
      <c r="S1215" s="313">
        <f t="shared" si="37"/>
        <v>0</v>
      </c>
      <c r="T1215" s="314">
        <f>IF(M1215&lt;&gt;ฐาน!$M$45,IF(S1215&lt;&gt;"",S1215+R1215,0),0)</f>
        <v>0</v>
      </c>
      <c r="U1215" s="311">
        <f>IF(M1215&lt;&gt;ฐาน!$M$45,IF(S1215=0,J1215+T1215,O1215),J1215)</f>
        <v>0</v>
      </c>
      <c r="V1215" s="98"/>
    </row>
    <row r="1216" spans="1:22" x14ac:dyDescent="0.35">
      <c r="A1216" s="93">
        <v>1208</v>
      </c>
      <c r="B1216" s="84"/>
      <c r="C1216" s="85"/>
      <c r="D1216" s="91"/>
      <c r="E1216" s="89"/>
      <c r="F1216" s="88"/>
      <c r="G1216" s="91"/>
      <c r="H1216" s="91"/>
      <c r="I1216" s="88"/>
      <c r="J1216" s="94"/>
      <c r="K1216" s="212"/>
      <c r="L1216" s="308" t="str">
        <f>IF(K1216&lt;&gt;"",INDEX(ฐาน!$J$4:$M$44,MATCH(INT(K1216),ฐาน!$J$4:$J$44,0),2),"")</f>
        <v/>
      </c>
      <c r="M1216" s="309" t="str">
        <f>IF(L1216&lt;&gt;"",INDEX(ฐาน!$J$4:$M$45,MATCH(L1216,ฐาน!$K$4:$K$45,0),4),"")</f>
        <v/>
      </c>
      <c r="N1216" s="310" t="str">
        <f>IF(I1216&lt;&gt;"",INDEX(ฐาน!$A$4:$F$9,MATCH(I1216,ฐาน!$A$4:$A$9,0),IF(J1216&gt;=INDEX(ฐาน!$A$4:$F$9,MATCH(I1216,ฐาน!$A$4:$A$9,0),3),6,5)),"")</f>
        <v/>
      </c>
      <c r="O1216" s="311" t="str">
        <f>IF(I1216&lt;&gt;"",IF(J1216&gt;=INDEX(ฐาน!$A$4:$G$9,MATCH(I1216,ฐาน!$A$4:$A$9,0),4),INDEX(ฐาน!$A$4:$G$9,MATCH(I1216,ฐาน!$A$4:$A$9,0),7),INDEX(ฐาน!$A$4:$G$9,MATCH(I1216,ฐาน!$A$4:$A$9,0),4)),"")</f>
        <v/>
      </c>
      <c r="P1216" s="312">
        <f>IF(M1216&lt;&gt;ฐาน!$M$45,IF(L1216&lt;&gt;"",($L1216*$N1216/100),0),0)</f>
        <v>0</v>
      </c>
      <c r="Q1216" s="311">
        <f>IF(M1216&lt;&gt;ฐาน!$M$45,IF(L1216&lt;&gt;"",ROUNDUP(($L1216*$N1216/100),-1),0),0)</f>
        <v>0</v>
      </c>
      <c r="R1216" s="311">
        <f t="shared" si="36"/>
        <v>0</v>
      </c>
      <c r="S1216" s="313">
        <f t="shared" si="37"/>
        <v>0</v>
      </c>
      <c r="T1216" s="314">
        <f>IF(M1216&lt;&gt;ฐาน!$M$45,IF(S1216&lt;&gt;"",S1216+R1216,0),0)</f>
        <v>0</v>
      </c>
      <c r="U1216" s="311">
        <f>IF(M1216&lt;&gt;ฐาน!$M$45,IF(S1216=0,J1216+T1216,O1216),J1216)</f>
        <v>0</v>
      </c>
      <c r="V1216" s="98"/>
    </row>
    <row r="1217" spans="1:22" x14ac:dyDescent="0.35">
      <c r="A1217" s="93">
        <v>1209</v>
      </c>
      <c r="B1217" s="84"/>
      <c r="C1217" s="85"/>
      <c r="D1217" s="91"/>
      <c r="E1217" s="89"/>
      <c r="F1217" s="88"/>
      <c r="G1217" s="91"/>
      <c r="H1217" s="91"/>
      <c r="I1217" s="88"/>
      <c r="J1217" s="94"/>
      <c r="K1217" s="212"/>
      <c r="L1217" s="308" t="str">
        <f>IF(K1217&lt;&gt;"",INDEX(ฐาน!$J$4:$M$44,MATCH(INT(K1217),ฐาน!$J$4:$J$44,0),2),"")</f>
        <v/>
      </c>
      <c r="M1217" s="309" t="str">
        <f>IF(L1217&lt;&gt;"",INDEX(ฐาน!$J$4:$M$45,MATCH(L1217,ฐาน!$K$4:$K$45,0),4),"")</f>
        <v/>
      </c>
      <c r="N1217" s="310" t="str">
        <f>IF(I1217&lt;&gt;"",INDEX(ฐาน!$A$4:$F$9,MATCH(I1217,ฐาน!$A$4:$A$9,0),IF(J1217&gt;=INDEX(ฐาน!$A$4:$F$9,MATCH(I1217,ฐาน!$A$4:$A$9,0),3),6,5)),"")</f>
        <v/>
      </c>
      <c r="O1217" s="311" t="str">
        <f>IF(I1217&lt;&gt;"",IF(J1217&gt;=INDEX(ฐาน!$A$4:$G$9,MATCH(I1217,ฐาน!$A$4:$A$9,0),4),INDEX(ฐาน!$A$4:$G$9,MATCH(I1217,ฐาน!$A$4:$A$9,0),7),INDEX(ฐาน!$A$4:$G$9,MATCH(I1217,ฐาน!$A$4:$A$9,0),4)),"")</f>
        <v/>
      </c>
      <c r="P1217" s="312">
        <f>IF(M1217&lt;&gt;ฐาน!$M$45,IF(L1217&lt;&gt;"",($L1217*$N1217/100),0),0)</f>
        <v>0</v>
      </c>
      <c r="Q1217" s="311">
        <f>IF(M1217&lt;&gt;ฐาน!$M$45,IF(L1217&lt;&gt;"",ROUNDUP(($L1217*$N1217/100),-1),0),0)</f>
        <v>0</v>
      </c>
      <c r="R1217" s="311">
        <f t="shared" si="36"/>
        <v>0</v>
      </c>
      <c r="S1217" s="313">
        <f t="shared" si="37"/>
        <v>0</v>
      </c>
      <c r="T1217" s="314">
        <f>IF(M1217&lt;&gt;ฐาน!$M$45,IF(S1217&lt;&gt;"",S1217+R1217,0),0)</f>
        <v>0</v>
      </c>
      <c r="U1217" s="311">
        <f>IF(M1217&lt;&gt;ฐาน!$M$45,IF(S1217=0,J1217+T1217,O1217),J1217)</f>
        <v>0</v>
      </c>
      <c r="V1217" s="98"/>
    </row>
    <row r="1218" spans="1:22" x14ac:dyDescent="0.35">
      <c r="A1218" s="93">
        <v>1210</v>
      </c>
      <c r="B1218" s="97"/>
      <c r="C1218" s="85"/>
      <c r="D1218" s="91"/>
      <c r="E1218" s="89"/>
      <c r="F1218" s="88"/>
      <c r="G1218" s="91"/>
      <c r="H1218" s="91"/>
      <c r="I1218" s="88"/>
      <c r="J1218" s="92"/>
      <c r="K1218" s="212"/>
      <c r="L1218" s="308" t="str">
        <f>IF(K1218&lt;&gt;"",INDEX(ฐาน!$J$4:$M$44,MATCH(INT(K1218),ฐาน!$J$4:$J$44,0),2),"")</f>
        <v/>
      </c>
      <c r="M1218" s="309" t="str">
        <f>IF(L1218&lt;&gt;"",INDEX(ฐาน!$J$4:$M$45,MATCH(L1218,ฐาน!$K$4:$K$45,0),4),"")</f>
        <v/>
      </c>
      <c r="N1218" s="310" t="str">
        <f>IF(I1218&lt;&gt;"",INDEX(ฐาน!$A$4:$F$9,MATCH(I1218,ฐาน!$A$4:$A$9,0),IF(J1218&gt;=INDEX(ฐาน!$A$4:$F$9,MATCH(I1218,ฐาน!$A$4:$A$9,0),3),6,5)),"")</f>
        <v/>
      </c>
      <c r="O1218" s="311" t="str">
        <f>IF(I1218&lt;&gt;"",IF(J1218&gt;=INDEX(ฐาน!$A$4:$G$9,MATCH(I1218,ฐาน!$A$4:$A$9,0),4),INDEX(ฐาน!$A$4:$G$9,MATCH(I1218,ฐาน!$A$4:$A$9,0),7),INDEX(ฐาน!$A$4:$G$9,MATCH(I1218,ฐาน!$A$4:$A$9,0),4)),"")</f>
        <v/>
      </c>
      <c r="P1218" s="312">
        <f>IF(M1218&lt;&gt;ฐาน!$M$45,IF(L1218&lt;&gt;"",($L1218*$N1218/100),0),0)</f>
        <v>0</v>
      </c>
      <c r="Q1218" s="311">
        <f>IF(M1218&lt;&gt;ฐาน!$M$45,IF(L1218&lt;&gt;"",ROUNDUP(($L1218*$N1218/100),-1),0),0)</f>
        <v>0</v>
      </c>
      <c r="R1218" s="311">
        <f t="shared" si="36"/>
        <v>0</v>
      </c>
      <c r="S1218" s="313">
        <f t="shared" si="37"/>
        <v>0</v>
      </c>
      <c r="T1218" s="314">
        <f>IF(M1218&lt;&gt;ฐาน!$M$45,IF(S1218&lt;&gt;"",S1218+R1218,0),0)</f>
        <v>0</v>
      </c>
      <c r="U1218" s="311">
        <f>IF(M1218&lt;&gt;ฐาน!$M$45,IF(S1218=0,J1218+T1218,O1218),J1218)</f>
        <v>0</v>
      </c>
      <c r="V1218" s="98"/>
    </row>
    <row r="1219" spans="1:22" x14ac:dyDescent="0.35">
      <c r="A1219" s="93">
        <v>1211</v>
      </c>
      <c r="B1219" s="84"/>
      <c r="C1219" s="96"/>
      <c r="D1219" s="89"/>
      <c r="E1219" s="89"/>
      <c r="F1219" s="88"/>
      <c r="G1219" s="91"/>
      <c r="H1219" s="91"/>
      <c r="I1219" s="88"/>
      <c r="J1219" s="92"/>
      <c r="K1219" s="212"/>
      <c r="L1219" s="308" t="str">
        <f>IF(K1219&lt;&gt;"",INDEX(ฐาน!$J$4:$M$44,MATCH(INT(K1219),ฐาน!$J$4:$J$44,0),2),"")</f>
        <v/>
      </c>
      <c r="M1219" s="309" t="str">
        <f>IF(L1219&lt;&gt;"",INDEX(ฐาน!$J$4:$M$45,MATCH(L1219,ฐาน!$K$4:$K$45,0),4),"")</f>
        <v/>
      </c>
      <c r="N1219" s="310" t="str">
        <f>IF(I1219&lt;&gt;"",INDEX(ฐาน!$A$4:$F$9,MATCH(I1219,ฐาน!$A$4:$A$9,0),IF(J1219&gt;=INDEX(ฐาน!$A$4:$F$9,MATCH(I1219,ฐาน!$A$4:$A$9,0),3),6,5)),"")</f>
        <v/>
      </c>
      <c r="O1219" s="311" t="str">
        <f>IF(I1219&lt;&gt;"",IF(J1219&gt;=INDEX(ฐาน!$A$4:$G$9,MATCH(I1219,ฐาน!$A$4:$A$9,0),4),INDEX(ฐาน!$A$4:$G$9,MATCH(I1219,ฐาน!$A$4:$A$9,0),7),INDEX(ฐาน!$A$4:$G$9,MATCH(I1219,ฐาน!$A$4:$A$9,0),4)),"")</f>
        <v/>
      </c>
      <c r="P1219" s="312">
        <f>IF(M1219&lt;&gt;ฐาน!$M$45,IF(L1219&lt;&gt;"",($L1219*$N1219/100),0),0)</f>
        <v>0</v>
      </c>
      <c r="Q1219" s="311">
        <f>IF(M1219&lt;&gt;ฐาน!$M$45,IF(L1219&lt;&gt;"",ROUNDUP(($L1219*$N1219/100),-1),0),0)</f>
        <v>0</v>
      </c>
      <c r="R1219" s="311">
        <f t="shared" si="36"/>
        <v>0</v>
      </c>
      <c r="S1219" s="313">
        <f t="shared" si="37"/>
        <v>0</v>
      </c>
      <c r="T1219" s="314">
        <f>IF(M1219&lt;&gt;ฐาน!$M$45,IF(S1219&lt;&gt;"",S1219+R1219,0),0)</f>
        <v>0</v>
      </c>
      <c r="U1219" s="311">
        <f>IF(M1219&lt;&gt;ฐาน!$M$45,IF(S1219=0,J1219+T1219,O1219),J1219)</f>
        <v>0</v>
      </c>
      <c r="V1219" s="98"/>
    </row>
    <row r="1220" spans="1:22" x14ac:dyDescent="0.35">
      <c r="A1220" s="93">
        <v>1212</v>
      </c>
      <c r="B1220" s="84"/>
      <c r="C1220" s="85"/>
      <c r="D1220" s="91"/>
      <c r="E1220" s="89"/>
      <c r="F1220" s="88"/>
      <c r="G1220" s="91"/>
      <c r="H1220" s="91"/>
      <c r="I1220" s="88"/>
      <c r="J1220" s="92"/>
      <c r="K1220" s="212"/>
      <c r="L1220" s="308" t="str">
        <f>IF(K1220&lt;&gt;"",INDEX(ฐาน!$J$4:$M$44,MATCH(INT(K1220),ฐาน!$J$4:$J$44,0),2),"")</f>
        <v/>
      </c>
      <c r="M1220" s="309" t="str">
        <f>IF(L1220&lt;&gt;"",INDEX(ฐาน!$J$4:$M$45,MATCH(L1220,ฐาน!$K$4:$K$45,0),4),"")</f>
        <v/>
      </c>
      <c r="N1220" s="310" t="str">
        <f>IF(I1220&lt;&gt;"",INDEX(ฐาน!$A$4:$F$9,MATCH(I1220,ฐาน!$A$4:$A$9,0),IF(J1220&gt;=INDEX(ฐาน!$A$4:$F$9,MATCH(I1220,ฐาน!$A$4:$A$9,0),3),6,5)),"")</f>
        <v/>
      </c>
      <c r="O1220" s="311" t="str">
        <f>IF(I1220&lt;&gt;"",IF(J1220&gt;=INDEX(ฐาน!$A$4:$G$9,MATCH(I1220,ฐาน!$A$4:$A$9,0),4),INDEX(ฐาน!$A$4:$G$9,MATCH(I1220,ฐาน!$A$4:$A$9,0),7),INDEX(ฐาน!$A$4:$G$9,MATCH(I1220,ฐาน!$A$4:$A$9,0),4)),"")</f>
        <v/>
      </c>
      <c r="P1220" s="312">
        <f>IF(M1220&lt;&gt;ฐาน!$M$45,IF(L1220&lt;&gt;"",($L1220*$N1220/100),0),0)</f>
        <v>0</v>
      </c>
      <c r="Q1220" s="311">
        <f>IF(M1220&lt;&gt;ฐาน!$M$45,IF(L1220&lt;&gt;"",ROUNDUP(($L1220*$N1220/100),-1),0),0)</f>
        <v>0</v>
      </c>
      <c r="R1220" s="311">
        <f t="shared" si="36"/>
        <v>0</v>
      </c>
      <c r="S1220" s="313">
        <f t="shared" si="37"/>
        <v>0</v>
      </c>
      <c r="T1220" s="314">
        <f>IF(M1220&lt;&gt;ฐาน!$M$45,IF(S1220&lt;&gt;"",S1220+R1220,0),0)</f>
        <v>0</v>
      </c>
      <c r="U1220" s="311">
        <f>IF(M1220&lt;&gt;ฐาน!$M$45,IF(S1220=0,J1220+T1220,O1220),J1220)</f>
        <v>0</v>
      </c>
      <c r="V1220" s="98"/>
    </row>
    <row r="1221" spans="1:22" x14ac:dyDescent="0.35">
      <c r="A1221" s="93">
        <v>1213</v>
      </c>
      <c r="B1221" s="97"/>
      <c r="C1221" s="98"/>
      <c r="D1221" s="91"/>
      <c r="E1221" s="89"/>
      <c r="F1221" s="88"/>
      <c r="G1221" s="91"/>
      <c r="H1221" s="91"/>
      <c r="I1221" s="88"/>
      <c r="J1221" s="92"/>
      <c r="K1221" s="212"/>
      <c r="L1221" s="308" t="str">
        <f>IF(K1221&lt;&gt;"",INDEX(ฐาน!$J$4:$M$44,MATCH(INT(K1221),ฐาน!$J$4:$J$44,0),2),"")</f>
        <v/>
      </c>
      <c r="M1221" s="309" t="str">
        <f>IF(L1221&lt;&gt;"",INDEX(ฐาน!$J$4:$M$45,MATCH(L1221,ฐาน!$K$4:$K$45,0),4),"")</f>
        <v/>
      </c>
      <c r="N1221" s="310" t="str">
        <f>IF(I1221&lt;&gt;"",INDEX(ฐาน!$A$4:$F$9,MATCH(I1221,ฐาน!$A$4:$A$9,0),IF(J1221&gt;=INDEX(ฐาน!$A$4:$F$9,MATCH(I1221,ฐาน!$A$4:$A$9,0),3),6,5)),"")</f>
        <v/>
      </c>
      <c r="O1221" s="311" t="str">
        <f>IF(I1221&lt;&gt;"",IF(J1221&gt;=INDEX(ฐาน!$A$4:$G$9,MATCH(I1221,ฐาน!$A$4:$A$9,0),4),INDEX(ฐาน!$A$4:$G$9,MATCH(I1221,ฐาน!$A$4:$A$9,0),7),INDEX(ฐาน!$A$4:$G$9,MATCH(I1221,ฐาน!$A$4:$A$9,0),4)),"")</f>
        <v/>
      </c>
      <c r="P1221" s="312">
        <f>IF(M1221&lt;&gt;ฐาน!$M$45,IF(L1221&lt;&gt;"",($L1221*$N1221/100),0),0)</f>
        <v>0</v>
      </c>
      <c r="Q1221" s="311">
        <f>IF(M1221&lt;&gt;ฐาน!$M$45,IF(L1221&lt;&gt;"",ROUNDUP(($L1221*$N1221/100),-1),0),0)</f>
        <v>0</v>
      </c>
      <c r="R1221" s="311">
        <f t="shared" si="36"/>
        <v>0</v>
      </c>
      <c r="S1221" s="313">
        <f t="shared" si="37"/>
        <v>0</v>
      </c>
      <c r="T1221" s="314">
        <f>IF(M1221&lt;&gt;ฐาน!$M$45,IF(S1221&lt;&gt;"",S1221+R1221,0),0)</f>
        <v>0</v>
      </c>
      <c r="U1221" s="311">
        <f>IF(M1221&lt;&gt;ฐาน!$M$45,IF(S1221=0,J1221+T1221,O1221),J1221)</f>
        <v>0</v>
      </c>
      <c r="V1221" s="98"/>
    </row>
    <row r="1222" spans="1:22" x14ac:dyDescent="0.35">
      <c r="A1222" s="93">
        <v>1214</v>
      </c>
      <c r="B1222" s="97"/>
      <c r="C1222" s="85"/>
      <c r="D1222" s="91"/>
      <c r="E1222" s="89"/>
      <c r="F1222" s="88"/>
      <c r="G1222" s="91"/>
      <c r="H1222" s="91"/>
      <c r="I1222" s="88"/>
      <c r="J1222" s="94"/>
      <c r="K1222" s="212"/>
      <c r="L1222" s="308" t="str">
        <f>IF(K1222&lt;&gt;"",INDEX(ฐาน!$J$4:$M$44,MATCH(INT(K1222),ฐาน!$J$4:$J$44,0),2),"")</f>
        <v/>
      </c>
      <c r="M1222" s="309" t="str">
        <f>IF(L1222&lt;&gt;"",INDEX(ฐาน!$J$4:$M$45,MATCH(L1222,ฐาน!$K$4:$K$45,0),4),"")</f>
        <v/>
      </c>
      <c r="N1222" s="310" t="str">
        <f>IF(I1222&lt;&gt;"",INDEX(ฐาน!$A$4:$F$9,MATCH(I1222,ฐาน!$A$4:$A$9,0),IF(J1222&gt;=INDEX(ฐาน!$A$4:$F$9,MATCH(I1222,ฐาน!$A$4:$A$9,0),3),6,5)),"")</f>
        <v/>
      </c>
      <c r="O1222" s="311" t="str">
        <f>IF(I1222&lt;&gt;"",IF(J1222&gt;=INDEX(ฐาน!$A$4:$G$9,MATCH(I1222,ฐาน!$A$4:$A$9,0),4),INDEX(ฐาน!$A$4:$G$9,MATCH(I1222,ฐาน!$A$4:$A$9,0),7),INDEX(ฐาน!$A$4:$G$9,MATCH(I1222,ฐาน!$A$4:$A$9,0),4)),"")</f>
        <v/>
      </c>
      <c r="P1222" s="312">
        <f>IF(M1222&lt;&gt;ฐาน!$M$45,IF(L1222&lt;&gt;"",($L1222*$N1222/100),0),0)</f>
        <v>0</v>
      </c>
      <c r="Q1222" s="311">
        <f>IF(M1222&lt;&gt;ฐาน!$M$45,IF(L1222&lt;&gt;"",ROUNDUP(($L1222*$N1222/100),-1),0),0)</f>
        <v>0</v>
      </c>
      <c r="R1222" s="311">
        <f t="shared" si="36"/>
        <v>0</v>
      </c>
      <c r="S1222" s="313">
        <f t="shared" si="37"/>
        <v>0</v>
      </c>
      <c r="T1222" s="314">
        <f>IF(M1222&lt;&gt;ฐาน!$M$45,IF(S1222&lt;&gt;"",S1222+R1222,0),0)</f>
        <v>0</v>
      </c>
      <c r="U1222" s="311">
        <f>IF(M1222&lt;&gt;ฐาน!$M$45,IF(S1222=0,J1222+T1222,O1222),J1222)</f>
        <v>0</v>
      </c>
      <c r="V1222" s="98"/>
    </row>
    <row r="1223" spans="1:22" x14ac:dyDescent="0.35">
      <c r="A1223" s="93">
        <v>1215</v>
      </c>
      <c r="B1223" s="84"/>
      <c r="C1223" s="96"/>
      <c r="D1223" s="91"/>
      <c r="E1223" s="89"/>
      <c r="F1223" s="88"/>
      <c r="G1223" s="91"/>
      <c r="H1223" s="91"/>
      <c r="I1223" s="88"/>
      <c r="J1223" s="92"/>
      <c r="K1223" s="212"/>
      <c r="L1223" s="308" t="str">
        <f>IF(K1223&lt;&gt;"",INDEX(ฐาน!$J$4:$M$44,MATCH(INT(K1223),ฐาน!$J$4:$J$44,0),2),"")</f>
        <v/>
      </c>
      <c r="M1223" s="309" t="str">
        <f>IF(L1223&lt;&gt;"",INDEX(ฐาน!$J$4:$M$45,MATCH(L1223,ฐาน!$K$4:$K$45,0),4),"")</f>
        <v/>
      </c>
      <c r="N1223" s="310" t="str">
        <f>IF(I1223&lt;&gt;"",INDEX(ฐาน!$A$4:$F$9,MATCH(I1223,ฐาน!$A$4:$A$9,0),IF(J1223&gt;=INDEX(ฐาน!$A$4:$F$9,MATCH(I1223,ฐาน!$A$4:$A$9,0),3),6,5)),"")</f>
        <v/>
      </c>
      <c r="O1223" s="311" t="str">
        <f>IF(I1223&lt;&gt;"",IF(J1223&gt;=INDEX(ฐาน!$A$4:$G$9,MATCH(I1223,ฐาน!$A$4:$A$9,0),4),INDEX(ฐาน!$A$4:$G$9,MATCH(I1223,ฐาน!$A$4:$A$9,0),7),INDEX(ฐาน!$A$4:$G$9,MATCH(I1223,ฐาน!$A$4:$A$9,0),4)),"")</f>
        <v/>
      </c>
      <c r="P1223" s="312">
        <f>IF(M1223&lt;&gt;ฐาน!$M$45,IF(L1223&lt;&gt;"",($L1223*$N1223/100),0),0)</f>
        <v>0</v>
      </c>
      <c r="Q1223" s="311">
        <f>IF(M1223&lt;&gt;ฐาน!$M$45,IF(L1223&lt;&gt;"",ROUNDUP(($L1223*$N1223/100),-1),0),0)</f>
        <v>0</v>
      </c>
      <c r="R1223" s="311">
        <f t="shared" si="36"/>
        <v>0</v>
      </c>
      <c r="S1223" s="313">
        <f t="shared" si="37"/>
        <v>0</v>
      </c>
      <c r="T1223" s="314">
        <f>IF(M1223&lt;&gt;ฐาน!$M$45,IF(S1223&lt;&gt;"",S1223+R1223,0),0)</f>
        <v>0</v>
      </c>
      <c r="U1223" s="311">
        <f>IF(M1223&lt;&gt;ฐาน!$M$45,IF(S1223=0,J1223+T1223,O1223),J1223)</f>
        <v>0</v>
      </c>
      <c r="V1223" s="98"/>
    </row>
    <row r="1224" spans="1:22" x14ac:dyDescent="0.35">
      <c r="A1224" s="93">
        <v>1216</v>
      </c>
      <c r="B1224" s="84"/>
      <c r="C1224" s="85"/>
      <c r="D1224" s="91"/>
      <c r="E1224" s="89"/>
      <c r="F1224" s="88"/>
      <c r="G1224" s="91"/>
      <c r="H1224" s="91"/>
      <c r="I1224" s="88"/>
      <c r="J1224" s="94"/>
      <c r="K1224" s="212"/>
      <c r="L1224" s="308" t="str">
        <f>IF(K1224&lt;&gt;"",INDEX(ฐาน!$J$4:$M$44,MATCH(INT(K1224),ฐาน!$J$4:$J$44,0),2),"")</f>
        <v/>
      </c>
      <c r="M1224" s="309" t="str">
        <f>IF(L1224&lt;&gt;"",INDEX(ฐาน!$J$4:$M$45,MATCH(L1224,ฐาน!$K$4:$K$45,0),4),"")</f>
        <v/>
      </c>
      <c r="N1224" s="310" t="str">
        <f>IF(I1224&lt;&gt;"",INDEX(ฐาน!$A$4:$F$9,MATCH(I1224,ฐาน!$A$4:$A$9,0),IF(J1224&gt;=INDEX(ฐาน!$A$4:$F$9,MATCH(I1224,ฐาน!$A$4:$A$9,0),3),6,5)),"")</f>
        <v/>
      </c>
      <c r="O1224" s="311" t="str">
        <f>IF(I1224&lt;&gt;"",IF(J1224&gt;=INDEX(ฐาน!$A$4:$G$9,MATCH(I1224,ฐาน!$A$4:$A$9,0),4),INDEX(ฐาน!$A$4:$G$9,MATCH(I1224,ฐาน!$A$4:$A$9,0),7),INDEX(ฐาน!$A$4:$G$9,MATCH(I1224,ฐาน!$A$4:$A$9,0),4)),"")</f>
        <v/>
      </c>
      <c r="P1224" s="312">
        <f>IF(M1224&lt;&gt;ฐาน!$M$45,IF(L1224&lt;&gt;"",($L1224*$N1224/100),0),0)</f>
        <v>0</v>
      </c>
      <c r="Q1224" s="311">
        <f>IF(M1224&lt;&gt;ฐาน!$M$45,IF(L1224&lt;&gt;"",ROUNDUP(($L1224*$N1224/100),-1),0),0)</f>
        <v>0</v>
      </c>
      <c r="R1224" s="311">
        <f t="shared" si="36"/>
        <v>0</v>
      </c>
      <c r="S1224" s="313">
        <f t="shared" si="37"/>
        <v>0</v>
      </c>
      <c r="T1224" s="314">
        <f>IF(M1224&lt;&gt;ฐาน!$M$45,IF(S1224&lt;&gt;"",S1224+R1224,0),0)</f>
        <v>0</v>
      </c>
      <c r="U1224" s="311">
        <f>IF(M1224&lt;&gt;ฐาน!$M$45,IF(S1224=0,J1224+T1224,O1224),J1224)</f>
        <v>0</v>
      </c>
      <c r="V1224" s="98"/>
    </row>
    <row r="1225" spans="1:22" x14ac:dyDescent="0.35">
      <c r="A1225" s="93">
        <v>1217</v>
      </c>
      <c r="B1225" s="84"/>
      <c r="C1225" s="85"/>
      <c r="D1225" s="91"/>
      <c r="E1225" s="89"/>
      <c r="F1225" s="88"/>
      <c r="G1225" s="91"/>
      <c r="H1225" s="91"/>
      <c r="I1225" s="88"/>
      <c r="J1225" s="92"/>
      <c r="K1225" s="212"/>
      <c r="L1225" s="308" t="str">
        <f>IF(K1225&lt;&gt;"",INDEX(ฐาน!$J$4:$M$44,MATCH(INT(K1225),ฐาน!$J$4:$J$44,0),2),"")</f>
        <v/>
      </c>
      <c r="M1225" s="309" t="str">
        <f>IF(L1225&lt;&gt;"",INDEX(ฐาน!$J$4:$M$45,MATCH(L1225,ฐาน!$K$4:$K$45,0),4),"")</f>
        <v/>
      </c>
      <c r="N1225" s="310" t="str">
        <f>IF(I1225&lt;&gt;"",INDEX(ฐาน!$A$4:$F$9,MATCH(I1225,ฐาน!$A$4:$A$9,0),IF(J1225&gt;=INDEX(ฐาน!$A$4:$F$9,MATCH(I1225,ฐาน!$A$4:$A$9,0),3),6,5)),"")</f>
        <v/>
      </c>
      <c r="O1225" s="311" t="str">
        <f>IF(I1225&lt;&gt;"",IF(J1225&gt;=INDEX(ฐาน!$A$4:$G$9,MATCH(I1225,ฐาน!$A$4:$A$9,0),4),INDEX(ฐาน!$A$4:$G$9,MATCH(I1225,ฐาน!$A$4:$A$9,0),7),INDEX(ฐาน!$A$4:$G$9,MATCH(I1225,ฐาน!$A$4:$A$9,0),4)),"")</f>
        <v/>
      </c>
      <c r="P1225" s="312">
        <f>IF(M1225&lt;&gt;ฐาน!$M$45,IF(L1225&lt;&gt;"",($L1225*$N1225/100),0),0)</f>
        <v>0</v>
      </c>
      <c r="Q1225" s="311">
        <f>IF(M1225&lt;&gt;ฐาน!$M$45,IF(L1225&lt;&gt;"",ROUNDUP(($L1225*$N1225/100),-1),0),0)</f>
        <v>0</v>
      </c>
      <c r="R1225" s="311">
        <f t="shared" si="36"/>
        <v>0</v>
      </c>
      <c r="S1225" s="313">
        <f t="shared" si="37"/>
        <v>0</v>
      </c>
      <c r="T1225" s="314">
        <f>IF(M1225&lt;&gt;ฐาน!$M$45,IF(S1225&lt;&gt;"",S1225+R1225,0),0)</f>
        <v>0</v>
      </c>
      <c r="U1225" s="311">
        <f>IF(M1225&lt;&gt;ฐาน!$M$45,IF(S1225=0,J1225+T1225,O1225),J1225)</f>
        <v>0</v>
      </c>
      <c r="V1225" s="98"/>
    </row>
    <row r="1226" spans="1:22" x14ac:dyDescent="0.35">
      <c r="A1226" s="93">
        <v>1218</v>
      </c>
      <c r="B1226" s="84"/>
      <c r="C1226" s="85"/>
      <c r="D1226" s="91"/>
      <c r="E1226" s="89"/>
      <c r="F1226" s="88"/>
      <c r="G1226" s="91"/>
      <c r="H1226" s="91"/>
      <c r="I1226" s="88"/>
      <c r="J1226" s="94"/>
      <c r="K1226" s="212"/>
      <c r="L1226" s="308" t="str">
        <f>IF(K1226&lt;&gt;"",INDEX(ฐาน!$J$4:$M$44,MATCH(INT(K1226),ฐาน!$J$4:$J$44,0),2),"")</f>
        <v/>
      </c>
      <c r="M1226" s="309" t="str">
        <f>IF(L1226&lt;&gt;"",INDEX(ฐาน!$J$4:$M$45,MATCH(L1226,ฐาน!$K$4:$K$45,0),4),"")</f>
        <v/>
      </c>
      <c r="N1226" s="310" t="str">
        <f>IF(I1226&lt;&gt;"",INDEX(ฐาน!$A$4:$F$9,MATCH(I1226,ฐาน!$A$4:$A$9,0),IF(J1226&gt;=INDEX(ฐาน!$A$4:$F$9,MATCH(I1226,ฐาน!$A$4:$A$9,0),3),6,5)),"")</f>
        <v/>
      </c>
      <c r="O1226" s="311" t="str">
        <f>IF(I1226&lt;&gt;"",IF(J1226&gt;=INDEX(ฐาน!$A$4:$G$9,MATCH(I1226,ฐาน!$A$4:$A$9,0),4),INDEX(ฐาน!$A$4:$G$9,MATCH(I1226,ฐาน!$A$4:$A$9,0),7),INDEX(ฐาน!$A$4:$G$9,MATCH(I1226,ฐาน!$A$4:$A$9,0),4)),"")</f>
        <v/>
      </c>
      <c r="P1226" s="312">
        <f>IF(M1226&lt;&gt;ฐาน!$M$45,IF(L1226&lt;&gt;"",($L1226*$N1226/100),0),0)</f>
        <v>0</v>
      </c>
      <c r="Q1226" s="311">
        <f>IF(M1226&lt;&gt;ฐาน!$M$45,IF(L1226&lt;&gt;"",ROUNDUP(($L1226*$N1226/100),-1),0),0)</f>
        <v>0</v>
      </c>
      <c r="R1226" s="311">
        <f t="shared" ref="R1226:R1289" si="38">IF(Q1226&lt;&gt;"",IF($J1226+$P1226&lt;=$O1226,$Q1226,$O1226-$J1226),"")</f>
        <v>0</v>
      </c>
      <c r="S1226" s="313">
        <f t="shared" ref="S1226:S1289" si="39">IF(Q1226&lt;&gt;R1226,P1226-R1226,0)</f>
        <v>0</v>
      </c>
      <c r="T1226" s="314">
        <f>IF(M1226&lt;&gt;ฐาน!$M$45,IF(S1226&lt;&gt;"",S1226+R1226,0),0)</f>
        <v>0</v>
      </c>
      <c r="U1226" s="311">
        <f>IF(M1226&lt;&gt;ฐาน!$M$45,IF(S1226=0,J1226+T1226,O1226),J1226)</f>
        <v>0</v>
      </c>
      <c r="V1226" s="98"/>
    </row>
    <row r="1227" spans="1:22" x14ac:dyDescent="0.35">
      <c r="A1227" s="93">
        <v>1219</v>
      </c>
      <c r="B1227" s="84"/>
      <c r="C1227" s="85"/>
      <c r="D1227" s="91"/>
      <c r="E1227" s="89"/>
      <c r="F1227" s="88"/>
      <c r="G1227" s="91"/>
      <c r="H1227" s="91"/>
      <c r="I1227" s="88"/>
      <c r="J1227" s="94"/>
      <c r="K1227" s="212"/>
      <c r="L1227" s="308" t="str">
        <f>IF(K1227&lt;&gt;"",INDEX(ฐาน!$J$4:$M$44,MATCH(INT(K1227),ฐาน!$J$4:$J$44,0),2),"")</f>
        <v/>
      </c>
      <c r="M1227" s="309" t="str">
        <f>IF(L1227&lt;&gt;"",INDEX(ฐาน!$J$4:$M$45,MATCH(L1227,ฐาน!$K$4:$K$45,0),4),"")</f>
        <v/>
      </c>
      <c r="N1227" s="310" t="str">
        <f>IF(I1227&lt;&gt;"",INDEX(ฐาน!$A$4:$F$9,MATCH(I1227,ฐาน!$A$4:$A$9,0),IF(J1227&gt;=INDEX(ฐาน!$A$4:$F$9,MATCH(I1227,ฐาน!$A$4:$A$9,0),3),6,5)),"")</f>
        <v/>
      </c>
      <c r="O1227" s="311" t="str">
        <f>IF(I1227&lt;&gt;"",IF(J1227&gt;=INDEX(ฐาน!$A$4:$G$9,MATCH(I1227,ฐาน!$A$4:$A$9,0),4),INDEX(ฐาน!$A$4:$G$9,MATCH(I1227,ฐาน!$A$4:$A$9,0),7),INDEX(ฐาน!$A$4:$G$9,MATCH(I1227,ฐาน!$A$4:$A$9,0),4)),"")</f>
        <v/>
      </c>
      <c r="P1227" s="312">
        <f>IF(M1227&lt;&gt;ฐาน!$M$45,IF(L1227&lt;&gt;"",($L1227*$N1227/100),0),0)</f>
        <v>0</v>
      </c>
      <c r="Q1227" s="311">
        <f>IF(M1227&lt;&gt;ฐาน!$M$45,IF(L1227&lt;&gt;"",ROUNDUP(($L1227*$N1227/100),-1),0),0)</f>
        <v>0</v>
      </c>
      <c r="R1227" s="311">
        <f t="shared" si="38"/>
        <v>0</v>
      </c>
      <c r="S1227" s="313">
        <f t="shared" si="39"/>
        <v>0</v>
      </c>
      <c r="T1227" s="314">
        <f>IF(M1227&lt;&gt;ฐาน!$M$45,IF(S1227&lt;&gt;"",S1227+R1227,0),0)</f>
        <v>0</v>
      </c>
      <c r="U1227" s="311">
        <f>IF(M1227&lt;&gt;ฐาน!$M$45,IF(S1227=0,J1227+T1227,O1227),J1227)</f>
        <v>0</v>
      </c>
      <c r="V1227" s="98"/>
    </row>
    <row r="1228" spans="1:22" x14ac:dyDescent="0.35">
      <c r="A1228" s="93">
        <v>1220</v>
      </c>
      <c r="B1228" s="84"/>
      <c r="C1228" s="85"/>
      <c r="D1228" s="91"/>
      <c r="E1228" s="89"/>
      <c r="F1228" s="88"/>
      <c r="G1228" s="91"/>
      <c r="H1228" s="91"/>
      <c r="I1228" s="88"/>
      <c r="J1228" s="92"/>
      <c r="K1228" s="212"/>
      <c r="L1228" s="308" t="str">
        <f>IF(K1228&lt;&gt;"",INDEX(ฐาน!$J$4:$M$44,MATCH(INT(K1228),ฐาน!$J$4:$J$44,0),2),"")</f>
        <v/>
      </c>
      <c r="M1228" s="309" t="str">
        <f>IF(L1228&lt;&gt;"",INDEX(ฐาน!$J$4:$M$45,MATCH(L1228,ฐาน!$K$4:$K$45,0),4),"")</f>
        <v/>
      </c>
      <c r="N1228" s="310" t="str">
        <f>IF(I1228&lt;&gt;"",INDEX(ฐาน!$A$4:$F$9,MATCH(I1228,ฐาน!$A$4:$A$9,0),IF(J1228&gt;=INDEX(ฐาน!$A$4:$F$9,MATCH(I1228,ฐาน!$A$4:$A$9,0),3),6,5)),"")</f>
        <v/>
      </c>
      <c r="O1228" s="311" t="str">
        <f>IF(I1228&lt;&gt;"",IF(J1228&gt;=INDEX(ฐาน!$A$4:$G$9,MATCH(I1228,ฐาน!$A$4:$A$9,0),4),INDEX(ฐาน!$A$4:$G$9,MATCH(I1228,ฐาน!$A$4:$A$9,0),7),INDEX(ฐาน!$A$4:$G$9,MATCH(I1228,ฐาน!$A$4:$A$9,0),4)),"")</f>
        <v/>
      </c>
      <c r="P1228" s="312">
        <f>IF(M1228&lt;&gt;ฐาน!$M$45,IF(L1228&lt;&gt;"",($L1228*$N1228/100),0),0)</f>
        <v>0</v>
      </c>
      <c r="Q1228" s="311">
        <f>IF(M1228&lt;&gt;ฐาน!$M$45,IF(L1228&lt;&gt;"",ROUNDUP(($L1228*$N1228/100),-1),0),0)</f>
        <v>0</v>
      </c>
      <c r="R1228" s="311">
        <f t="shared" si="38"/>
        <v>0</v>
      </c>
      <c r="S1228" s="313">
        <f t="shared" si="39"/>
        <v>0</v>
      </c>
      <c r="T1228" s="314">
        <f>IF(M1228&lt;&gt;ฐาน!$M$45,IF(S1228&lt;&gt;"",S1228+R1228,0),0)</f>
        <v>0</v>
      </c>
      <c r="U1228" s="311">
        <f>IF(M1228&lt;&gt;ฐาน!$M$45,IF(S1228=0,J1228+T1228,O1228),J1228)</f>
        <v>0</v>
      </c>
      <c r="V1228" s="98"/>
    </row>
    <row r="1229" spans="1:22" x14ac:dyDescent="0.35">
      <c r="A1229" s="93">
        <v>1221</v>
      </c>
      <c r="B1229" s="84"/>
      <c r="C1229" s="85"/>
      <c r="D1229" s="91"/>
      <c r="E1229" s="89"/>
      <c r="F1229" s="88"/>
      <c r="G1229" s="91"/>
      <c r="H1229" s="91"/>
      <c r="I1229" s="88"/>
      <c r="J1229" s="94"/>
      <c r="K1229" s="212"/>
      <c r="L1229" s="308" t="str">
        <f>IF(K1229&lt;&gt;"",INDEX(ฐาน!$J$4:$M$44,MATCH(INT(K1229),ฐาน!$J$4:$J$44,0),2),"")</f>
        <v/>
      </c>
      <c r="M1229" s="309" t="str">
        <f>IF(L1229&lt;&gt;"",INDEX(ฐาน!$J$4:$M$45,MATCH(L1229,ฐาน!$K$4:$K$45,0),4),"")</f>
        <v/>
      </c>
      <c r="N1229" s="310" t="str">
        <f>IF(I1229&lt;&gt;"",INDEX(ฐาน!$A$4:$F$9,MATCH(I1229,ฐาน!$A$4:$A$9,0),IF(J1229&gt;=INDEX(ฐาน!$A$4:$F$9,MATCH(I1229,ฐาน!$A$4:$A$9,0),3),6,5)),"")</f>
        <v/>
      </c>
      <c r="O1229" s="311" t="str">
        <f>IF(I1229&lt;&gt;"",IF(J1229&gt;=INDEX(ฐาน!$A$4:$G$9,MATCH(I1229,ฐาน!$A$4:$A$9,0),4),INDEX(ฐาน!$A$4:$G$9,MATCH(I1229,ฐาน!$A$4:$A$9,0),7),INDEX(ฐาน!$A$4:$G$9,MATCH(I1229,ฐาน!$A$4:$A$9,0),4)),"")</f>
        <v/>
      </c>
      <c r="P1229" s="312">
        <f>IF(M1229&lt;&gt;ฐาน!$M$45,IF(L1229&lt;&gt;"",($L1229*$N1229/100),0),0)</f>
        <v>0</v>
      </c>
      <c r="Q1229" s="311">
        <f>IF(M1229&lt;&gt;ฐาน!$M$45,IF(L1229&lt;&gt;"",ROUNDUP(($L1229*$N1229/100),-1),0),0)</f>
        <v>0</v>
      </c>
      <c r="R1229" s="311">
        <f t="shared" si="38"/>
        <v>0</v>
      </c>
      <c r="S1229" s="313">
        <f t="shared" si="39"/>
        <v>0</v>
      </c>
      <c r="T1229" s="314">
        <f>IF(M1229&lt;&gt;ฐาน!$M$45,IF(S1229&lt;&gt;"",S1229+R1229,0),0)</f>
        <v>0</v>
      </c>
      <c r="U1229" s="311">
        <f>IF(M1229&lt;&gt;ฐาน!$M$45,IF(S1229=0,J1229+T1229,O1229),J1229)</f>
        <v>0</v>
      </c>
      <c r="V1229" s="98"/>
    </row>
    <row r="1230" spans="1:22" x14ac:dyDescent="0.35">
      <c r="A1230" s="93">
        <v>1222</v>
      </c>
      <c r="B1230" s="84"/>
      <c r="C1230" s="85"/>
      <c r="D1230" s="91"/>
      <c r="E1230" s="89"/>
      <c r="F1230" s="88"/>
      <c r="G1230" s="91"/>
      <c r="H1230" s="91"/>
      <c r="I1230" s="88"/>
      <c r="J1230" s="94"/>
      <c r="K1230" s="212"/>
      <c r="L1230" s="308" t="str">
        <f>IF(K1230&lt;&gt;"",INDEX(ฐาน!$J$4:$M$44,MATCH(INT(K1230),ฐาน!$J$4:$J$44,0),2),"")</f>
        <v/>
      </c>
      <c r="M1230" s="309" t="str">
        <f>IF(L1230&lt;&gt;"",INDEX(ฐาน!$J$4:$M$45,MATCH(L1230,ฐาน!$K$4:$K$45,0),4),"")</f>
        <v/>
      </c>
      <c r="N1230" s="310" t="str">
        <f>IF(I1230&lt;&gt;"",INDEX(ฐาน!$A$4:$F$9,MATCH(I1230,ฐาน!$A$4:$A$9,0),IF(J1230&gt;=INDEX(ฐาน!$A$4:$F$9,MATCH(I1230,ฐาน!$A$4:$A$9,0),3),6,5)),"")</f>
        <v/>
      </c>
      <c r="O1230" s="311" t="str">
        <f>IF(I1230&lt;&gt;"",IF(J1230&gt;=INDEX(ฐาน!$A$4:$G$9,MATCH(I1230,ฐาน!$A$4:$A$9,0),4),INDEX(ฐาน!$A$4:$G$9,MATCH(I1230,ฐาน!$A$4:$A$9,0),7),INDEX(ฐาน!$A$4:$G$9,MATCH(I1230,ฐาน!$A$4:$A$9,0),4)),"")</f>
        <v/>
      </c>
      <c r="P1230" s="312">
        <f>IF(M1230&lt;&gt;ฐาน!$M$45,IF(L1230&lt;&gt;"",($L1230*$N1230/100),0),0)</f>
        <v>0</v>
      </c>
      <c r="Q1230" s="311">
        <f>IF(M1230&lt;&gt;ฐาน!$M$45,IF(L1230&lt;&gt;"",ROUNDUP(($L1230*$N1230/100),-1),0),0)</f>
        <v>0</v>
      </c>
      <c r="R1230" s="311">
        <f t="shared" si="38"/>
        <v>0</v>
      </c>
      <c r="S1230" s="313">
        <f t="shared" si="39"/>
        <v>0</v>
      </c>
      <c r="T1230" s="314">
        <f>IF(M1230&lt;&gt;ฐาน!$M$45,IF(S1230&lt;&gt;"",S1230+R1230,0),0)</f>
        <v>0</v>
      </c>
      <c r="U1230" s="311">
        <f>IF(M1230&lt;&gt;ฐาน!$M$45,IF(S1230=0,J1230+T1230,O1230),J1230)</f>
        <v>0</v>
      </c>
      <c r="V1230" s="98"/>
    </row>
    <row r="1231" spans="1:22" x14ac:dyDescent="0.35">
      <c r="A1231" s="93">
        <v>1223</v>
      </c>
      <c r="B1231" s="84"/>
      <c r="C1231" s="85"/>
      <c r="D1231" s="91"/>
      <c r="E1231" s="89"/>
      <c r="F1231" s="88"/>
      <c r="G1231" s="91"/>
      <c r="H1231" s="91"/>
      <c r="I1231" s="88"/>
      <c r="J1231" s="92"/>
      <c r="K1231" s="212"/>
      <c r="L1231" s="308" t="str">
        <f>IF(K1231&lt;&gt;"",INDEX(ฐาน!$J$4:$M$44,MATCH(INT(K1231),ฐาน!$J$4:$J$44,0),2),"")</f>
        <v/>
      </c>
      <c r="M1231" s="309" t="str">
        <f>IF(L1231&lt;&gt;"",INDEX(ฐาน!$J$4:$M$45,MATCH(L1231,ฐาน!$K$4:$K$45,0),4),"")</f>
        <v/>
      </c>
      <c r="N1231" s="310" t="str">
        <f>IF(I1231&lt;&gt;"",INDEX(ฐาน!$A$4:$F$9,MATCH(I1231,ฐาน!$A$4:$A$9,0),IF(J1231&gt;=INDEX(ฐาน!$A$4:$F$9,MATCH(I1231,ฐาน!$A$4:$A$9,0),3),6,5)),"")</f>
        <v/>
      </c>
      <c r="O1231" s="311" t="str">
        <f>IF(I1231&lt;&gt;"",IF(J1231&gt;=INDEX(ฐาน!$A$4:$G$9,MATCH(I1231,ฐาน!$A$4:$A$9,0),4),INDEX(ฐาน!$A$4:$G$9,MATCH(I1231,ฐาน!$A$4:$A$9,0),7),INDEX(ฐาน!$A$4:$G$9,MATCH(I1231,ฐาน!$A$4:$A$9,0),4)),"")</f>
        <v/>
      </c>
      <c r="P1231" s="312">
        <f>IF(M1231&lt;&gt;ฐาน!$M$45,IF(L1231&lt;&gt;"",($L1231*$N1231/100),0),0)</f>
        <v>0</v>
      </c>
      <c r="Q1231" s="311">
        <f>IF(M1231&lt;&gt;ฐาน!$M$45,IF(L1231&lt;&gt;"",ROUNDUP(($L1231*$N1231/100),-1),0),0)</f>
        <v>0</v>
      </c>
      <c r="R1231" s="311">
        <f t="shared" si="38"/>
        <v>0</v>
      </c>
      <c r="S1231" s="313">
        <f t="shared" si="39"/>
        <v>0</v>
      </c>
      <c r="T1231" s="314">
        <f>IF(M1231&lt;&gt;ฐาน!$M$45,IF(S1231&lt;&gt;"",S1231+R1231,0),0)</f>
        <v>0</v>
      </c>
      <c r="U1231" s="311">
        <f>IF(M1231&lt;&gt;ฐาน!$M$45,IF(S1231=0,J1231+T1231,O1231),J1231)</f>
        <v>0</v>
      </c>
      <c r="V1231" s="98"/>
    </row>
    <row r="1232" spans="1:22" x14ac:dyDescent="0.35">
      <c r="A1232" s="93">
        <v>1224</v>
      </c>
      <c r="B1232" s="84"/>
      <c r="C1232" s="85"/>
      <c r="D1232" s="91"/>
      <c r="E1232" s="89"/>
      <c r="F1232" s="88"/>
      <c r="G1232" s="91"/>
      <c r="H1232" s="91"/>
      <c r="I1232" s="88"/>
      <c r="J1232" s="92"/>
      <c r="K1232" s="212"/>
      <c r="L1232" s="308" t="str">
        <f>IF(K1232&lt;&gt;"",INDEX(ฐาน!$J$4:$M$44,MATCH(INT(K1232),ฐาน!$J$4:$J$44,0),2),"")</f>
        <v/>
      </c>
      <c r="M1232" s="309" t="str">
        <f>IF(L1232&lt;&gt;"",INDEX(ฐาน!$J$4:$M$45,MATCH(L1232,ฐาน!$K$4:$K$45,0),4),"")</f>
        <v/>
      </c>
      <c r="N1232" s="310" t="str">
        <f>IF(I1232&lt;&gt;"",INDEX(ฐาน!$A$4:$F$9,MATCH(I1232,ฐาน!$A$4:$A$9,0),IF(J1232&gt;=INDEX(ฐาน!$A$4:$F$9,MATCH(I1232,ฐาน!$A$4:$A$9,0),3),6,5)),"")</f>
        <v/>
      </c>
      <c r="O1232" s="311" t="str">
        <f>IF(I1232&lt;&gt;"",IF(J1232&gt;=INDEX(ฐาน!$A$4:$G$9,MATCH(I1232,ฐาน!$A$4:$A$9,0),4),INDEX(ฐาน!$A$4:$G$9,MATCH(I1232,ฐาน!$A$4:$A$9,0),7),INDEX(ฐาน!$A$4:$G$9,MATCH(I1232,ฐาน!$A$4:$A$9,0),4)),"")</f>
        <v/>
      </c>
      <c r="P1232" s="312">
        <f>IF(M1232&lt;&gt;ฐาน!$M$45,IF(L1232&lt;&gt;"",($L1232*$N1232/100),0),0)</f>
        <v>0</v>
      </c>
      <c r="Q1232" s="311">
        <f>IF(M1232&lt;&gt;ฐาน!$M$45,IF(L1232&lt;&gt;"",ROUNDUP(($L1232*$N1232/100),-1),0),0)</f>
        <v>0</v>
      </c>
      <c r="R1232" s="311">
        <f t="shared" si="38"/>
        <v>0</v>
      </c>
      <c r="S1232" s="313">
        <f t="shared" si="39"/>
        <v>0</v>
      </c>
      <c r="T1232" s="314">
        <f>IF(M1232&lt;&gt;ฐาน!$M$45,IF(S1232&lt;&gt;"",S1232+R1232,0),0)</f>
        <v>0</v>
      </c>
      <c r="U1232" s="311">
        <f>IF(M1232&lt;&gt;ฐาน!$M$45,IF(S1232=0,J1232+T1232,O1232),J1232)</f>
        <v>0</v>
      </c>
      <c r="V1232" s="98"/>
    </row>
    <row r="1233" spans="1:22" x14ac:dyDescent="0.35">
      <c r="A1233" s="93">
        <v>1225</v>
      </c>
      <c r="B1233" s="84"/>
      <c r="C1233" s="85"/>
      <c r="D1233" s="91"/>
      <c r="E1233" s="89"/>
      <c r="F1233" s="88"/>
      <c r="G1233" s="91"/>
      <c r="H1233" s="91"/>
      <c r="I1233" s="88"/>
      <c r="J1233" s="92"/>
      <c r="K1233" s="212"/>
      <c r="L1233" s="308" t="str">
        <f>IF(K1233&lt;&gt;"",INDEX(ฐาน!$J$4:$M$44,MATCH(INT(K1233),ฐาน!$J$4:$J$44,0),2),"")</f>
        <v/>
      </c>
      <c r="M1233" s="309" t="str">
        <f>IF(L1233&lt;&gt;"",INDEX(ฐาน!$J$4:$M$45,MATCH(L1233,ฐาน!$K$4:$K$45,0),4),"")</f>
        <v/>
      </c>
      <c r="N1233" s="310" t="str">
        <f>IF(I1233&lt;&gt;"",INDEX(ฐาน!$A$4:$F$9,MATCH(I1233,ฐาน!$A$4:$A$9,0),IF(J1233&gt;=INDEX(ฐาน!$A$4:$F$9,MATCH(I1233,ฐาน!$A$4:$A$9,0),3),6,5)),"")</f>
        <v/>
      </c>
      <c r="O1233" s="311" t="str">
        <f>IF(I1233&lt;&gt;"",IF(J1233&gt;=INDEX(ฐาน!$A$4:$G$9,MATCH(I1233,ฐาน!$A$4:$A$9,0),4),INDEX(ฐาน!$A$4:$G$9,MATCH(I1233,ฐาน!$A$4:$A$9,0),7),INDEX(ฐาน!$A$4:$G$9,MATCH(I1233,ฐาน!$A$4:$A$9,0),4)),"")</f>
        <v/>
      </c>
      <c r="P1233" s="312">
        <f>IF(M1233&lt;&gt;ฐาน!$M$45,IF(L1233&lt;&gt;"",($L1233*$N1233/100),0),0)</f>
        <v>0</v>
      </c>
      <c r="Q1233" s="311">
        <f>IF(M1233&lt;&gt;ฐาน!$M$45,IF(L1233&lt;&gt;"",ROUNDUP(($L1233*$N1233/100),-1),0),0)</f>
        <v>0</v>
      </c>
      <c r="R1233" s="311">
        <f t="shared" si="38"/>
        <v>0</v>
      </c>
      <c r="S1233" s="313">
        <f t="shared" si="39"/>
        <v>0</v>
      </c>
      <c r="T1233" s="314">
        <f>IF(M1233&lt;&gt;ฐาน!$M$45,IF(S1233&lt;&gt;"",S1233+R1233,0),0)</f>
        <v>0</v>
      </c>
      <c r="U1233" s="311">
        <f>IF(M1233&lt;&gt;ฐาน!$M$45,IF(S1233=0,J1233+T1233,O1233),J1233)</f>
        <v>0</v>
      </c>
      <c r="V1233" s="98"/>
    </row>
    <row r="1234" spans="1:22" x14ac:dyDescent="0.35">
      <c r="A1234" s="93">
        <v>1226</v>
      </c>
      <c r="B1234" s="84"/>
      <c r="C1234" s="85"/>
      <c r="D1234" s="91"/>
      <c r="E1234" s="89"/>
      <c r="F1234" s="88"/>
      <c r="G1234" s="91"/>
      <c r="H1234" s="91"/>
      <c r="I1234" s="88"/>
      <c r="J1234" s="94"/>
      <c r="K1234" s="212"/>
      <c r="L1234" s="308" t="str">
        <f>IF(K1234&lt;&gt;"",INDEX(ฐาน!$J$4:$M$44,MATCH(INT(K1234),ฐาน!$J$4:$J$44,0),2),"")</f>
        <v/>
      </c>
      <c r="M1234" s="309" t="str">
        <f>IF(L1234&lt;&gt;"",INDEX(ฐาน!$J$4:$M$45,MATCH(L1234,ฐาน!$K$4:$K$45,0),4),"")</f>
        <v/>
      </c>
      <c r="N1234" s="310" t="str">
        <f>IF(I1234&lt;&gt;"",INDEX(ฐาน!$A$4:$F$9,MATCH(I1234,ฐาน!$A$4:$A$9,0),IF(J1234&gt;=INDEX(ฐาน!$A$4:$F$9,MATCH(I1234,ฐาน!$A$4:$A$9,0),3),6,5)),"")</f>
        <v/>
      </c>
      <c r="O1234" s="311" t="str">
        <f>IF(I1234&lt;&gt;"",IF(J1234&gt;=INDEX(ฐาน!$A$4:$G$9,MATCH(I1234,ฐาน!$A$4:$A$9,0),4),INDEX(ฐาน!$A$4:$G$9,MATCH(I1234,ฐาน!$A$4:$A$9,0),7),INDEX(ฐาน!$A$4:$G$9,MATCH(I1234,ฐาน!$A$4:$A$9,0),4)),"")</f>
        <v/>
      </c>
      <c r="P1234" s="312">
        <f>IF(M1234&lt;&gt;ฐาน!$M$45,IF(L1234&lt;&gt;"",($L1234*$N1234/100),0),0)</f>
        <v>0</v>
      </c>
      <c r="Q1234" s="311">
        <f>IF(M1234&lt;&gt;ฐาน!$M$45,IF(L1234&lt;&gt;"",ROUNDUP(($L1234*$N1234/100),-1),0),0)</f>
        <v>0</v>
      </c>
      <c r="R1234" s="311">
        <f t="shared" si="38"/>
        <v>0</v>
      </c>
      <c r="S1234" s="313">
        <f t="shared" si="39"/>
        <v>0</v>
      </c>
      <c r="T1234" s="314">
        <f>IF(M1234&lt;&gt;ฐาน!$M$45,IF(S1234&lt;&gt;"",S1234+R1234,0),0)</f>
        <v>0</v>
      </c>
      <c r="U1234" s="311">
        <f>IF(M1234&lt;&gt;ฐาน!$M$45,IF(S1234=0,J1234+T1234,O1234),J1234)</f>
        <v>0</v>
      </c>
      <c r="V1234" s="98"/>
    </row>
    <row r="1235" spans="1:22" x14ac:dyDescent="0.35">
      <c r="A1235" s="93">
        <v>1227</v>
      </c>
      <c r="B1235" s="84"/>
      <c r="C1235" s="85"/>
      <c r="D1235" s="91"/>
      <c r="E1235" s="89"/>
      <c r="F1235" s="88"/>
      <c r="G1235" s="91"/>
      <c r="H1235" s="91"/>
      <c r="I1235" s="88"/>
      <c r="J1235" s="94"/>
      <c r="K1235" s="212"/>
      <c r="L1235" s="308" t="str">
        <f>IF(K1235&lt;&gt;"",INDEX(ฐาน!$J$4:$M$44,MATCH(INT(K1235),ฐาน!$J$4:$J$44,0),2),"")</f>
        <v/>
      </c>
      <c r="M1235" s="309" t="str">
        <f>IF(L1235&lt;&gt;"",INDEX(ฐาน!$J$4:$M$45,MATCH(L1235,ฐาน!$K$4:$K$45,0),4),"")</f>
        <v/>
      </c>
      <c r="N1235" s="310" t="str">
        <f>IF(I1235&lt;&gt;"",INDEX(ฐาน!$A$4:$F$9,MATCH(I1235,ฐาน!$A$4:$A$9,0),IF(J1235&gt;=INDEX(ฐาน!$A$4:$F$9,MATCH(I1235,ฐาน!$A$4:$A$9,0),3),6,5)),"")</f>
        <v/>
      </c>
      <c r="O1235" s="311" t="str">
        <f>IF(I1235&lt;&gt;"",IF(J1235&gt;=INDEX(ฐาน!$A$4:$G$9,MATCH(I1235,ฐาน!$A$4:$A$9,0),4),INDEX(ฐาน!$A$4:$G$9,MATCH(I1235,ฐาน!$A$4:$A$9,0),7),INDEX(ฐาน!$A$4:$G$9,MATCH(I1235,ฐาน!$A$4:$A$9,0),4)),"")</f>
        <v/>
      </c>
      <c r="P1235" s="312">
        <f>IF(M1235&lt;&gt;ฐาน!$M$45,IF(L1235&lt;&gt;"",($L1235*$N1235/100),0),0)</f>
        <v>0</v>
      </c>
      <c r="Q1235" s="311">
        <f>IF(M1235&lt;&gt;ฐาน!$M$45,IF(L1235&lt;&gt;"",ROUNDUP(($L1235*$N1235/100),-1),0),0)</f>
        <v>0</v>
      </c>
      <c r="R1235" s="311">
        <f t="shared" si="38"/>
        <v>0</v>
      </c>
      <c r="S1235" s="313">
        <f t="shared" si="39"/>
        <v>0</v>
      </c>
      <c r="T1235" s="314">
        <f>IF(M1235&lt;&gt;ฐาน!$M$45,IF(S1235&lt;&gt;"",S1235+R1235,0),0)</f>
        <v>0</v>
      </c>
      <c r="U1235" s="311">
        <f>IF(M1235&lt;&gt;ฐาน!$M$45,IF(S1235=0,J1235+T1235,O1235),J1235)</f>
        <v>0</v>
      </c>
      <c r="V1235" s="98"/>
    </row>
    <row r="1236" spans="1:22" x14ac:dyDescent="0.35">
      <c r="A1236" s="93">
        <v>1228</v>
      </c>
      <c r="B1236" s="84"/>
      <c r="C1236" s="85"/>
      <c r="D1236" s="91"/>
      <c r="E1236" s="89"/>
      <c r="F1236" s="88"/>
      <c r="G1236" s="91"/>
      <c r="H1236" s="91"/>
      <c r="I1236" s="88"/>
      <c r="J1236" s="94"/>
      <c r="K1236" s="212"/>
      <c r="L1236" s="308" t="str">
        <f>IF(K1236&lt;&gt;"",INDEX(ฐาน!$J$4:$M$44,MATCH(INT(K1236),ฐาน!$J$4:$J$44,0),2),"")</f>
        <v/>
      </c>
      <c r="M1236" s="309" t="str">
        <f>IF(L1236&lt;&gt;"",INDEX(ฐาน!$J$4:$M$45,MATCH(L1236,ฐาน!$K$4:$K$45,0),4),"")</f>
        <v/>
      </c>
      <c r="N1236" s="310" t="str">
        <f>IF(I1236&lt;&gt;"",INDEX(ฐาน!$A$4:$F$9,MATCH(I1236,ฐาน!$A$4:$A$9,0),IF(J1236&gt;=INDEX(ฐาน!$A$4:$F$9,MATCH(I1236,ฐาน!$A$4:$A$9,0),3),6,5)),"")</f>
        <v/>
      </c>
      <c r="O1236" s="311" t="str">
        <f>IF(I1236&lt;&gt;"",IF(J1236&gt;=INDEX(ฐาน!$A$4:$G$9,MATCH(I1236,ฐาน!$A$4:$A$9,0),4),INDEX(ฐาน!$A$4:$G$9,MATCH(I1236,ฐาน!$A$4:$A$9,0),7),INDEX(ฐาน!$A$4:$G$9,MATCH(I1236,ฐาน!$A$4:$A$9,0),4)),"")</f>
        <v/>
      </c>
      <c r="P1236" s="312">
        <f>IF(M1236&lt;&gt;ฐาน!$M$45,IF(L1236&lt;&gt;"",($L1236*$N1236/100),0),0)</f>
        <v>0</v>
      </c>
      <c r="Q1236" s="311">
        <f>IF(M1236&lt;&gt;ฐาน!$M$45,IF(L1236&lt;&gt;"",ROUNDUP(($L1236*$N1236/100),-1),0),0)</f>
        <v>0</v>
      </c>
      <c r="R1236" s="311">
        <f t="shared" si="38"/>
        <v>0</v>
      </c>
      <c r="S1236" s="313">
        <f t="shared" si="39"/>
        <v>0</v>
      </c>
      <c r="T1236" s="314">
        <f>IF(M1236&lt;&gt;ฐาน!$M$45,IF(S1236&lt;&gt;"",S1236+R1236,0),0)</f>
        <v>0</v>
      </c>
      <c r="U1236" s="311">
        <f>IF(M1236&lt;&gt;ฐาน!$M$45,IF(S1236=0,J1236+T1236,O1236),J1236)</f>
        <v>0</v>
      </c>
      <c r="V1236" s="98"/>
    </row>
    <row r="1237" spans="1:22" x14ac:dyDescent="0.35">
      <c r="A1237" s="93">
        <v>1229</v>
      </c>
      <c r="B1237" s="84"/>
      <c r="C1237" s="85"/>
      <c r="D1237" s="91"/>
      <c r="E1237" s="89"/>
      <c r="F1237" s="88"/>
      <c r="G1237" s="91"/>
      <c r="H1237" s="91"/>
      <c r="I1237" s="88"/>
      <c r="J1237" s="92"/>
      <c r="K1237" s="212"/>
      <c r="L1237" s="308" t="str">
        <f>IF(K1237&lt;&gt;"",INDEX(ฐาน!$J$4:$M$44,MATCH(INT(K1237),ฐาน!$J$4:$J$44,0),2),"")</f>
        <v/>
      </c>
      <c r="M1237" s="309" t="str">
        <f>IF(L1237&lt;&gt;"",INDEX(ฐาน!$J$4:$M$45,MATCH(L1237,ฐาน!$K$4:$K$45,0),4),"")</f>
        <v/>
      </c>
      <c r="N1237" s="310" t="str">
        <f>IF(I1237&lt;&gt;"",INDEX(ฐาน!$A$4:$F$9,MATCH(I1237,ฐาน!$A$4:$A$9,0),IF(J1237&gt;=INDEX(ฐาน!$A$4:$F$9,MATCH(I1237,ฐาน!$A$4:$A$9,0),3),6,5)),"")</f>
        <v/>
      </c>
      <c r="O1237" s="311" t="str">
        <f>IF(I1237&lt;&gt;"",IF(J1237&gt;=INDEX(ฐาน!$A$4:$G$9,MATCH(I1237,ฐาน!$A$4:$A$9,0),4),INDEX(ฐาน!$A$4:$G$9,MATCH(I1237,ฐาน!$A$4:$A$9,0),7),INDEX(ฐาน!$A$4:$G$9,MATCH(I1237,ฐาน!$A$4:$A$9,0),4)),"")</f>
        <v/>
      </c>
      <c r="P1237" s="312">
        <f>IF(M1237&lt;&gt;ฐาน!$M$45,IF(L1237&lt;&gt;"",($L1237*$N1237/100),0),0)</f>
        <v>0</v>
      </c>
      <c r="Q1237" s="311">
        <f>IF(M1237&lt;&gt;ฐาน!$M$45,IF(L1237&lt;&gt;"",ROUNDUP(($L1237*$N1237/100),-1),0),0)</f>
        <v>0</v>
      </c>
      <c r="R1237" s="311">
        <f t="shared" si="38"/>
        <v>0</v>
      </c>
      <c r="S1237" s="313">
        <f t="shared" si="39"/>
        <v>0</v>
      </c>
      <c r="T1237" s="314">
        <f>IF(M1237&lt;&gt;ฐาน!$M$45,IF(S1237&lt;&gt;"",S1237+R1237,0),0)</f>
        <v>0</v>
      </c>
      <c r="U1237" s="311">
        <f>IF(M1237&lt;&gt;ฐาน!$M$45,IF(S1237=0,J1237+T1237,O1237),J1237)</f>
        <v>0</v>
      </c>
      <c r="V1237" s="98"/>
    </row>
    <row r="1238" spans="1:22" x14ac:dyDescent="0.35">
      <c r="A1238" s="93">
        <v>1230</v>
      </c>
      <c r="B1238" s="84"/>
      <c r="C1238" s="85"/>
      <c r="D1238" s="91"/>
      <c r="E1238" s="89"/>
      <c r="F1238" s="88"/>
      <c r="G1238" s="91"/>
      <c r="H1238" s="91"/>
      <c r="I1238" s="88"/>
      <c r="J1238" s="92"/>
      <c r="K1238" s="212"/>
      <c r="L1238" s="308" t="str">
        <f>IF(K1238&lt;&gt;"",INDEX(ฐาน!$J$4:$M$44,MATCH(INT(K1238),ฐาน!$J$4:$J$44,0),2),"")</f>
        <v/>
      </c>
      <c r="M1238" s="309" t="str">
        <f>IF(L1238&lt;&gt;"",INDEX(ฐาน!$J$4:$M$45,MATCH(L1238,ฐาน!$K$4:$K$45,0),4),"")</f>
        <v/>
      </c>
      <c r="N1238" s="310" t="str">
        <f>IF(I1238&lt;&gt;"",INDEX(ฐาน!$A$4:$F$9,MATCH(I1238,ฐาน!$A$4:$A$9,0),IF(J1238&gt;=INDEX(ฐาน!$A$4:$F$9,MATCH(I1238,ฐาน!$A$4:$A$9,0),3),6,5)),"")</f>
        <v/>
      </c>
      <c r="O1238" s="311" t="str">
        <f>IF(I1238&lt;&gt;"",IF(J1238&gt;=INDEX(ฐาน!$A$4:$G$9,MATCH(I1238,ฐาน!$A$4:$A$9,0),4),INDEX(ฐาน!$A$4:$G$9,MATCH(I1238,ฐาน!$A$4:$A$9,0),7),INDEX(ฐาน!$A$4:$G$9,MATCH(I1238,ฐาน!$A$4:$A$9,0),4)),"")</f>
        <v/>
      </c>
      <c r="P1238" s="312">
        <f>IF(M1238&lt;&gt;ฐาน!$M$45,IF(L1238&lt;&gt;"",($L1238*$N1238/100),0),0)</f>
        <v>0</v>
      </c>
      <c r="Q1238" s="311">
        <f>IF(M1238&lt;&gt;ฐาน!$M$45,IF(L1238&lt;&gt;"",ROUNDUP(($L1238*$N1238/100),-1),0),0)</f>
        <v>0</v>
      </c>
      <c r="R1238" s="311">
        <f t="shared" si="38"/>
        <v>0</v>
      </c>
      <c r="S1238" s="313">
        <f t="shared" si="39"/>
        <v>0</v>
      </c>
      <c r="T1238" s="314">
        <f>IF(M1238&lt;&gt;ฐาน!$M$45,IF(S1238&lt;&gt;"",S1238+R1238,0),0)</f>
        <v>0</v>
      </c>
      <c r="U1238" s="311">
        <f>IF(M1238&lt;&gt;ฐาน!$M$45,IF(S1238=0,J1238+T1238,O1238),J1238)</f>
        <v>0</v>
      </c>
      <c r="V1238" s="98"/>
    </row>
    <row r="1239" spans="1:22" x14ac:dyDescent="0.35">
      <c r="A1239" s="93">
        <v>1231</v>
      </c>
      <c r="B1239" s="84"/>
      <c r="C1239" s="85"/>
      <c r="D1239" s="91"/>
      <c r="E1239" s="89"/>
      <c r="F1239" s="88"/>
      <c r="G1239" s="91"/>
      <c r="H1239" s="91"/>
      <c r="I1239" s="88"/>
      <c r="J1239" s="94"/>
      <c r="K1239" s="212"/>
      <c r="L1239" s="308" t="str">
        <f>IF(K1239&lt;&gt;"",INDEX(ฐาน!$J$4:$M$44,MATCH(INT(K1239),ฐาน!$J$4:$J$44,0),2),"")</f>
        <v/>
      </c>
      <c r="M1239" s="309" t="str">
        <f>IF(L1239&lt;&gt;"",INDEX(ฐาน!$J$4:$M$45,MATCH(L1239,ฐาน!$K$4:$K$45,0),4),"")</f>
        <v/>
      </c>
      <c r="N1239" s="310" t="str">
        <f>IF(I1239&lt;&gt;"",INDEX(ฐาน!$A$4:$F$9,MATCH(I1239,ฐาน!$A$4:$A$9,0),IF(J1239&gt;=INDEX(ฐาน!$A$4:$F$9,MATCH(I1239,ฐาน!$A$4:$A$9,0),3),6,5)),"")</f>
        <v/>
      </c>
      <c r="O1239" s="311" t="str">
        <f>IF(I1239&lt;&gt;"",IF(J1239&gt;=INDEX(ฐาน!$A$4:$G$9,MATCH(I1239,ฐาน!$A$4:$A$9,0),4),INDEX(ฐาน!$A$4:$G$9,MATCH(I1239,ฐาน!$A$4:$A$9,0),7),INDEX(ฐาน!$A$4:$G$9,MATCH(I1239,ฐาน!$A$4:$A$9,0),4)),"")</f>
        <v/>
      </c>
      <c r="P1239" s="312">
        <f>IF(M1239&lt;&gt;ฐาน!$M$45,IF(L1239&lt;&gt;"",($L1239*$N1239/100),0),0)</f>
        <v>0</v>
      </c>
      <c r="Q1239" s="311">
        <f>IF(M1239&lt;&gt;ฐาน!$M$45,IF(L1239&lt;&gt;"",ROUNDUP(($L1239*$N1239/100),-1),0),0)</f>
        <v>0</v>
      </c>
      <c r="R1239" s="311">
        <f t="shared" si="38"/>
        <v>0</v>
      </c>
      <c r="S1239" s="313">
        <f t="shared" si="39"/>
        <v>0</v>
      </c>
      <c r="T1239" s="314">
        <f>IF(M1239&lt;&gt;ฐาน!$M$45,IF(S1239&lt;&gt;"",S1239+R1239,0),0)</f>
        <v>0</v>
      </c>
      <c r="U1239" s="311">
        <f>IF(M1239&lt;&gt;ฐาน!$M$45,IF(S1239=0,J1239+T1239,O1239),J1239)</f>
        <v>0</v>
      </c>
      <c r="V1239" s="98"/>
    </row>
    <row r="1240" spans="1:22" x14ac:dyDescent="0.35">
      <c r="A1240" s="93">
        <v>1232</v>
      </c>
      <c r="B1240" s="84"/>
      <c r="C1240" s="85"/>
      <c r="D1240" s="91"/>
      <c r="E1240" s="89"/>
      <c r="F1240" s="88"/>
      <c r="G1240" s="91"/>
      <c r="H1240" s="91"/>
      <c r="I1240" s="88"/>
      <c r="J1240" s="92"/>
      <c r="K1240" s="212"/>
      <c r="L1240" s="308" t="str">
        <f>IF(K1240&lt;&gt;"",INDEX(ฐาน!$J$4:$M$44,MATCH(INT(K1240),ฐาน!$J$4:$J$44,0),2),"")</f>
        <v/>
      </c>
      <c r="M1240" s="309" t="str">
        <f>IF(L1240&lt;&gt;"",INDEX(ฐาน!$J$4:$M$45,MATCH(L1240,ฐาน!$K$4:$K$45,0),4),"")</f>
        <v/>
      </c>
      <c r="N1240" s="310" t="str">
        <f>IF(I1240&lt;&gt;"",INDEX(ฐาน!$A$4:$F$9,MATCH(I1240,ฐาน!$A$4:$A$9,0),IF(J1240&gt;=INDEX(ฐาน!$A$4:$F$9,MATCH(I1240,ฐาน!$A$4:$A$9,0),3),6,5)),"")</f>
        <v/>
      </c>
      <c r="O1240" s="311" t="str">
        <f>IF(I1240&lt;&gt;"",IF(J1240&gt;=INDEX(ฐาน!$A$4:$G$9,MATCH(I1240,ฐาน!$A$4:$A$9,0),4),INDEX(ฐาน!$A$4:$G$9,MATCH(I1240,ฐาน!$A$4:$A$9,0),7),INDEX(ฐาน!$A$4:$G$9,MATCH(I1240,ฐาน!$A$4:$A$9,0),4)),"")</f>
        <v/>
      </c>
      <c r="P1240" s="312">
        <f>IF(M1240&lt;&gt;ฐาน!$M$45,IF(L1240&lt;&gt;"",($L1240*$N1240/100),0),0)</f>
        <v>0</v>
      </c>
      <c r="Q1240" s="311">
        <f>IF(M1240&lt;&gt;ฐาน!$M$45,IF(L1240&lt;&gt;"",ROUNDUP(($L1240*$N1240/100),-1),0),0)</f>
        <v>0</v>
      </c>
      <c r="R1240" s="311">
        <f t="shared" si="38"/>
        <v>0</v>
      </c>
      <c r="S1240" s="313">
        <f t="shared" si="39"/>
        <v>0</v>
      </c>
      <c r="T1240" s="314">
        <f>IF(M1240&lt;&gt;ฐาน!$M$45,IF(S1240&lt;&gt;"",S1240+R1240,0),0)</f>
        <v>0</v>
      </c>
      <c r="U1240" s="311">
        <f>IF(M1240&lt;&gt;ฐาน!$M$45,IF(S1240=0,J1240+T1240,O1240),J1240)</f>
        <v>0</v>
      </c>
      <c r="V1240" s="98"/>
    </row>
    <row r="1241" spans="1:22" x14ac:dyDescent="0.35">
      <c r="A1241" s="93">
        <v>1233</v>
      </c>
      <c r="B1241" s="84"/>
      <c r="C1241" s="85"/>
      <c r="D1241" s="91"/>
      <c r="E1241" s="89"/>
      <c r="F1241" s="88"/>
      <c r="G1241" s="91"/>
      <c r="H1241" s="91"/>
      <c r="I1241" s="88"/>
      <c r="J1241" s="92"/>
      <c r="K1241" s="212"/>
      <c r="L1241" s="308" t="str">
        <f>IF(K1241&lt;&gt;"",INDEX(ฐาน!$J$4:$M$44,MATCH(INT(K1241),ฐาน!$J$4:$J$44,0),2),"")</f>
        <v/>
      </c>
      <c r="M1241" s="309" t="str">
        <f>IF(L1241&lt;&gt;"",INDEX(ฐาน!$J$4:$M$45,MATCH(L1241,ฐาน!$K$4:$K$45,0),4),"")</f>
        <v/>
      </c>
      <c r="N1241" s="310" t="str">
        <f>IF(I1241&lt;&gt;"",INDEX(ฐาน!$A$4:$F$9,MATCH(I1241,ฐาน!$A$4:$A$9,0),IF(J1241&gt;=INDEX(ฐาน!$A$4:$F$9,MATCH(I1241,ฐาน!$A$4:$A$9,0),3),6,5)),"")</f>
        <v/>
      </c>
      <c r="O1241" s="311" t="str">
        <f>IF(I1241&lt;&gt;"",IF(J1241&gt;=INDEX(ฐาน!$A$4:$G$9,MATCH(I1241,ฐาน!$A$4:$A$9,0),4),INDEX(ฐาน!$A$4:$G$9,MATCH(I1241,ฐาน!$A$4:$A$9,0),7),INDEX(ฐาน!$A$4:$G$9,MATCH(I1241,ฐาน!$A$4:$A$9,0),4)),"")</f>
        <v/>
      </c>
      <c r="P1241" s="312">
        <f>IF(M1241&lt;&gt;ฐาน!$M$45,IF(L1241&lt;&gt;"",($L1241*$N1241/100),0),0)</f>
        <v>0</v>
      </c>
      <c r="Q1241" s="311">
        <f>IF(M1241&lt;&gt;ฐาน!$M$45,IF(L1241&lt;&gt;"",ROUNDUP(($L1241*$N1241/100),-1),0),0)</f>
        <v>0</v>
      </c>
      <c r="R1241" s="311">
        <f t="shared" si="38"/>
        <v>0</v>
      </c>
      <c r="S1241" s="313">
        <f t="shared" si="39"/>
        <v>0</v>
      </c>
      <c r="T1241" s="314">
        <f>IF(M1241&lt;&gt;ฐาน!$M$45,IF(S1241&lt;&gt;"",S1241+R1241,0),0)</f>
        <v>0</v>
      </c>
      <c r="U1241" s="311">
        <f>IF(M1241&lt;&gt;ฐาน!$M$45,IF(S1241=0,J1241+T1241,O1241),J1241)</f>
        <v>0</v>
      </c>
      <c r="V1241" s="98"/>
    </row>
    <row r="1242" spans="1:22" x14ac:dyDescent="0.35">
      <c r="A1242" s="93">
        <v>1234</v>
      </c>
      <c r="B1242" s="84"/>
      <c r="C1242" s="85"/>
      <c r="D1242" s="91"/>
      <c r="E1242" s="89"/>
      <c r="F1242" s="88"/>
      <c r="G1242" s="91"/>
      <c r="H1242" s="91"/>
      <c r="I1242" s="88"/>
      <c r="J1242" s="94"/>
      <c r="K1242" s="212"/>
      <c r="L1242" s="308" t="str">
        <f>IF(K1242&lt;&gt;"",INDEX(ฐาน!$J$4:$M$44,MATCH(INT(K1242),ฐาน!$J$4:$J$44,0),2),"")</f>
        <v/>
      </c>
      <c r="M1242" s="309" t="str">
        <f>IF(L1242&lt;&gt;"",INDEX(ฐาน!$J$4:$M$45,MATCH(L1242,ฐาน!$K$4:$K$45,0),4),"")</f>
        <v/>
      </c>
      <c r="N1242" s="310" t="str">
        <f>IF(I1242&lt;&gt;"",INDEX(ฐาน!$A$4:$F$9,MATCH(I1242,ฐาน!$A$4:$A$9,0),IF(J1242&gt;=INDEX(ฐาน!$A$4:$F$9,MATCH(I1242,ฐาน!$A$4:$A$9,0),3),6,5)),"")</f>
        <v/>
      </c>
      <c r="O1242" s="311" t="str">
        <f>IF(I1242&lt;&gt;"",IF(J1242&gt;=INDEX(ฐาน!$A$4:$G$9,MATCH(I1242,ฐาน!$A$4:$A$9,0),4),INDEX(ฐาน!$A$4:$G$9,MATCH(I1242,ฐาน!$A$4:$A$9,0),7),INDEX(ฐาน!$A$4:$G$9,MATCH(I1242,ฐาน!$A$4:$A$9,0),4)),"")</f>
        <v/>
      </c>
      <c r="P1242" s="312">
        <f>IF(M1242&lt;&gt;ฐาน!$M$45,IF(L1242&lt;&gt;"",($L1242*$N1242/100),0),0)</f>
        <v>0</v>
      </c>
      <c r="Q1242" s="311">
        <f>IF(M1242&lt;&gt;ฐาน!$M$45,IF(L1242&lt;&gt;"",ROUNDUP(($L1242*$N1242/100),-1),0),0)</f>
        <v>0</v>
      </c>
      <c r="R1242" s="311">
        <f t="shared" si="38"/>
        <v>0</v>
      </c>
      <c r="S1242" s="313">
        <f t="shared" si="39"/>
        <v>0</v>
      </c>
      <c r="T1242" s="314">
        <f>IF(M1242&lt;&gt;ฐาน!$M$45,IF(S1242&lt;&gt;"",S1242+R1242,0),0)</f>
        <v>0</v>
      </c>
      <c r="U1242" s="311">
        <f>IF(M1242&lt;&gt;ฐาน!$M$45,IF(S1242=0,J1242+T1242,O1242),J1242)</f>
        <v>0</v>
      </c>
      <c r="V1242" s="98"/>
    </row>
    <row r="1243" spans="1:22" x14ac:dyDescent="0.35">
      <c r="A1243" s="93">
        <v>1235</v>
      </c>
      <c r="B1243" s="84"/>
      <c r="C1243" s="85"/>
      <c r="D1243" s="91"/>
      <c r="E1243" s="89"/>
      <c r="F1243" s="88"/>
      <c r="G1243" s="91"/>
      <c r="H1243" s="91"/>
      <c r="I1243" s="88"/>
      <c r="J1243" s="94"/>
      <c r="K1243" s="212"/>
      <c r="L1243" s="308" t="str">
        <f>IF(K1243&lt;&gt;"",INDEX(ฐาน!$J$4:$M$44,MATCH(INT(K1243),ฐาน!$J$4:$J$44,0),2),"")</f>
        <v/>
      </c>
      <c r="M1243" s="309" t="str">
        <f>IF(L1243&lt;&gt;"",INDEX(ฐาน!$J$4:$M$45,MATCH(L1243,ฐาน!$K$4:$K$45,0),4),"")</f>
        <v/>
      </c>
      <c r="N1243" s="310" t="str">
        <f>IF(I1243&lt;&gt;"",INDEX(ฐาน!$A$4:$F$9,MATCH(I1243,ฐาน!$A$4:$A$9,0),IF(J1243&gt;=INDEX(ฐาน!$A$4:$F$9,MATCH(I1243,ฐาน!$A$4:$A$9,0),3),6,5)),"")</f>
        <v/>
      </c>
      <c r="O1243" s="311" t="str">
        <f>IF(I1243&lt;&gt;"",IF(J1243&gt;=INDEX(ฐาน!$A$4:$G$9,MATCH(I1243,ฐาน!$A$4:$A$9,0),4),INDEX(ฐาน!$A$4:$G$9,MATCH(I1243,ฐาน!$A$4:$A$9,0),7),INDEX(ฐาน!$A$4:$G$9,MATCH(I1243,ฐาน!$A$4:$A$9,0),4)),"")</f>
        <v/>
      </c>
      <c r="P1243" s="312">
        <f>IF(M1243&lt;&gt;ฐาน!$M$45,IF(L1243&lt;&gt;"",($L1243*$N1243/100),0),0)</f>
        <v>0</v>
      </c>
      <c r="Q1243" s="311">
        <f>IF(M1243&lt;&gt;ฐาน!$M$45,IF(L1243&lt;&gt;"",ROUNDUP(($L1243*$N1243/100),-1),0),0)</f>
        <v>0</v>
      </c>
      <c r="R1243" s="311">
        <f t="shared" si="38"/>
        <v>0</v>
      </c>
      <c r="S1243" s="313">
        <f t="shared" si="39"/>
        <v>0</v>
      </c>
      <c r="T1243" s="314">
        <f>IF(M1243&lt;&gt;ฐาน!$M$45,IF(S1243&lt;&gt;"",S1243+R1243,0),0)</f>
        <v>0</v>
      </c>
      <c r="U1243" s="311">
        <f>IF(M1243&lt;&gt;ฐาน!$M$45,IF(S1243=0,J1243+T1243,O1243),J1243)</f>
        <v>0</v>
      </c>
      <c r="V1243" s="98"/>
    </row>
    <row r="1244" spans="1:22" x14ac:dyDescent="0.35">
      <c r="A1244" s="93">
        <v>1236</v>
      </c>
      <c r="B1244" s="84"/>
      <c r="C1244" s="85"/>
      <c r="D1244" s="91"/>
      <c r="E1244" s="89"/>
      <c r="F1244" s="88"/>
      <c r="G1244" s="91"/>
      <c r="H1244" s="91"/>
      <c r="I1244" s="88"/>
      <c r="J1244" s="94"/>
      <c r="K1244" s="212"/>
      <c r="L1244" s="308" t="str">
        <f>IF(K1244&lt;&gt;"",INDEX(ฐาน!$J$4:$M$44,MATCH(INT(K1244),ฐาน!$J$4:$J$44,0),2),"")</f>
        <v/>
      </c>
      <c r="M1244" s="309" t="str">
        <f>IF(L1244&lt;&gt;"",INDEX(ฐาน!$J$4:$M$45,MATCH(L1244,ฐาน!$K$4:$K$45,0),4),"")</f>
        <v/>
      </c>
      <c r="N1244" s="310" t="str">
        <f>IF(I1244&lt;&gt;"",INDEX(ฐาน!$A$4:$F$9,MATCH(I1244,ฐาน!$A$4:$A$9,0),IF(J1244&gt;=INDEX(ฐาน!$A$4:$F$9,MATCH(I1244,ฐาน!$A$4:$A$9,0),3),6,5)),"")</f>
        <v/>
      </c>
      <c r="O1244" s="311" t="str">
        <f>IF(I1244&lt;&gt;"",IF(J1244&gt;=INDEX(ฐาน!$A$4:$G$9,MATCH(I1244,ฐาน!$A$4:$A$9,0),4),INDEX(ฐาน!$A$4:$G$9,MATCH(I1244,ฐาน!$A$4:$A$9,0),7),INDEX(ฐาน!$A$4:$G$9,MATCH(I1244,ฐาน!$A$4:$A$9,0),4)),"")</f>
        <v/>
      </c>
      <c r="P1244" s="312">
        <f>IF(M1244&lt;&gt;ฐาน!$M$45,IF(L1244&lt;&gt;"",($L1244*$N1244/100),0),0)</f>
        <v>0</v>
      </c>
      <c r="Q1244" s="311">
        <f>IF(M1244&lt;&gt;ฐาน!$M$45,IF(L1244&lt;&gt;"",ROUNDUP(($L1244*$N1244/100),-1),0),0)</f>
        <v>0</v>
      </c>
      <c r="R1244" s="311">
        <f t="shared" si="38"/>
        <v>0</v>
      </c>
      <c r="S1244" s="313">
        <f t="shared" si="39"/>
        <v>0</v>
      </c>
      <c r="T1244" s="314">
        <f>IF(M1244&lt;&gt;ฐาน!$M$45,IF(S1244&lt;&gt;"",S1244+R1244,0),0)</f>
        <v>0</v>
      </c>
      <c r="U1244" s="311">
        <f>IF(M1244&lt;&gt;ฐาน!$M$45,IF(S1244=0,J1244+T1244,O1244),J1244)</f>
        <v>0</v>
      </c>
      <c r="V1244" s="98"/>
    </row>
    <row r="1245" spans="1:22" x14ac:dyDescent="0.35">
      <c r="A1245" s="93">
        <v>1237</v>
      </c>
      <c r="B1245" s="84"/>
      <c r="C1245" s="85"/>
      <c r="D1245" s="91"/>
      <c r="E1245" s="89"/>
      <c r="F1245" s="88"/>
      <c r="G1245" s="91"/>
      <c r="H1245" s="91"/>
      <c r="I1245" s="88"/>
      <c r="J1245" s="92"/>
      <c r="K1245" s="212"/>
      <c r="L1245" s="308" t="str">
        <f>IF(K1245&lt;&gt;"",INDEX(ฐาน!$J$4:$M$44,MATCH(INT(K1245),ฐาน!$J$4:$J$44,0),2),"")</f>
        <v/>
      </c>
      <c r="M1245" s="309" t="str">
        <f>IF(L1245&lt;&gt;"",INDEX(ฐาน!$J$4:$M$45,MATCH(L1245,ฐาน!$K$4:$K$45,0),4),"")</f>
        <v/>
      </c>
      <c r="N1245" s="310" t="str">
        <f>IF(I1245&lt;&gt;"",INDEX(ฐาน!$A$4:$F$9,MATCH(I1245,ฐาน!$A$4:$A$9,0),IF(J1245&gt;=INDEX(ฐาน!$A$4:$F$9,MATCH(I1245,ฐาน!$A$4:$A$9,0),3),6,5)),"")</f>
        <v/>
      </c>
      <c r="O1245" s="311" t="str">
        <f>IF(I1245&lt;&gt;"",IF(J1245&gt;=INDEX(ฐาน!$A$4:$G$9,MATCH(I1245,ฐาน!$A$4:$A$9,0),4),INDEX(ฐาน!$A$4:$G$9,MATCH(I1245,ฐาน!$A$4:$A$9,0),7),INDEX(ฐาน!$A$4:$G$9,MATCH(I1245,ฐาน!$A$4:$A$9,0),4)),"")</f>
        <v/>
      </c>
      <c r="P1245" s="312">
        <f>IF(M1245&lt;&gt;ฐาน!$M$45,IF(L1245&lt;&gt;"",($L1245*$N1245/100),0),0)</f>
        <v>0</v>
      </c>
      <c r="Q1245" s="311">
        <f>IF(M1245&lt;&gt;ฐาน!$M$45,IF(L1245&lt;&gt;"",ROUNDUP(($L1245*$N1245/100),-1),0),0)</f>
        <v>0</v>
      </c>
      <c r="R1245" s="311">
        <f t="shared" si="38"/>
        <v>0</v>
      </c>
      <c r="S1245" s="313">
        <f t="shared" si="39"/>
        <v>0</v>
      </c>
      <c r="T1245" s="314">
        <f>IF(M1245&lt;&gt;ฐาน!$M$45,IF(S1245&lt;&gt;"",S1245+R1245,0),0)</f>
        <v>0</v>
      </c>
      <c r="U1245" s="311">
        <f>IF(M1245&lt;&gt;ฐาน!$M$45,IF(S1245=0,J1245+T1245,O1245),J1245)</f>
        <v>0</v>
      </c>
      <c r="V1245" s="98"/>
    </row>
    <row r="1246" spans="1:22" x14ac:dyDescent="0.35">
      <c r="A1246" s="93">
        <v>1238</v>
      </c>
      <c r="B1246" s="84"/>
      <c r="C1246" s="85"/>
      <c r="D1246" s="91"/>
      <c r="E1246" s="89"/>
      <c r="F1246" s="88"/>
      <c r="G1246" s="91"/>
      <c r="H1246" s="91"/>
      <c r="I1246" s="88"/>
      <c r="J1246" s="94"/>
      <c r="K1246" s="212"/>
      <c r="L1246" s="308" t="str">
        <f>IF(K1246&lt;&gt;"",INDEX(ฐาน!$J$4:$M$44,MATCH(INT(K1246),ฐาน!$J$4:$J$44,0),2),"")</f>
        <v/>
      </c>
      <c r="M1246" s="309" t="str">
        <f>IF(L1246&lt;&gt;"",INDEX(ฐาน!$J$4:$M$45,MATCH(L1246,ฐาน!$K$4:$K$45,0),4),"")</f>
        <v/>
      </c>
      <c r="N1246" s="310" t="str">
        <f>IF(I1246&lt;&gt;"",INDEX(ฐาน!$A$4:$F$9,MATCH(I1246,ฐาน!$A$4:$A$9,0),IF(J1246&gt;=INDEX(ฐาน!$A$4:$F$9,MATCH(I1246,ฐาน!$A$4:$A$9,0),3),6,5)),"")</f>
        <v/>
      </c>
      <c r="O1246" s="311" t="str">
        <f>IF(I1246&lt;&gt;"",IF(J1246&gt;=INDEX(ฐาน!$A$4:$G$9,MATCH(I1246,ฐาน!$A$4:$A$9,0),4),INDEX(ฐาน!$A$4:$G$9,MATCH(I1246,ฐาน!$A$4:$A$9,0),7),INDEX(ฐาน!$A$4:$G$9,MATCH(I1246,ฐาน!$A$4:$A$9,0),4)),"")</f>
        <v/>
      </c>
      <c r="P1246" s="312">
        <f>IF(M1246&lt;&gt;ฐาน!$M$45,IF(L1246&lt;&gt;"",($L1246*$N1246/100),0),0)</f>
        <v>0</v>
      </c>
      <c r="Q1246" s="311">
        <f>IF(M1246&lt;&gt;ฐาน!$M$45,IF(L1246&lt;&gt;"",ROUNDUP(($L1246*$N1246/100),-1),0),0)</f>
        <v>0</v>
      </c>
      <c r="R1246" s="311">
        <f t="shared" si="38"/>
        <v>0</v>
      </c>
      <c r="S1246" s="313">
        <f t="shared" si="39"/>
        <v>0</v>
      </c>
      <c r="T1246" s="314">
        <f>IF(M1246&lt;&gt;ฐาน!$M$45,IF(S1246&lt;&gt;"",S1246+R1246,0),0)</f>
        <v>0</v>
      </c>
      <c r="U1246" s="311">
        <f>IF(M1246&lt;&gt;ฐาน!$M$45,IF(S1246=0,J1246+T1246,O1246),J1246)</f>
        <v>0</v>
      </c>
      <c r="V1246" s="98"/>
    </row>
    <row r="1247" spans="1:22" x14ac:dyDescent="0.35">
      <c r="A1247" s="93">
        <v>1239</v>
      </c>
      <c r="B1247" s="84"/>
      <c r="C1247" s="85"/>
      <c r="D1247" s="91"/>
      <c r="E1247" s="89"/>
      <c r="F1247" s="88"/>
      <c r="G1247" s="91"/>
      <c r="H1247" s="91"/>
      <c r="I1247" s="88"/>
      <c r="J1247" s="92"/>
      <c r="K1247" s="212"/>
      <c r="L1247" s="308" t="str">
        <f>IF(K1247&lt;&gt;"",INDEX(ฐาน!$J$4:$M$44,MATCH(INT(K1247),ฐาน!$J$4:$J$44,0),2),"")</f>
        <v/>
      </c>
      <c r="M1247" s="309" t="str">
        <f>IF(L1247&lt;&gt;"",INDEX(ฐาน!$J$4:$M$45,MATCH(L1247,ฐาน!$K$4:$K$45,0),4),"")</f>
        <v/>
      </c>
      <c r="N1247" s="310" t="str">
        <f>IF(I1247&lt;&gt;"",INDEX(ฐาน!$A$4:$F$9,MATCH(I1247,ฐาน!$A$4:$A$9,0),IF(J1247&gt;=INDEX(ฐาน!$A$4:$F$9,MATCH(I1247,ฐาน!$A$4:$A$9,0),3),6,5)),"")</f>
        <v/>
      </c>
      <c r="O1247" s="311" t="str">
        <f>IF(I1247&lt;&gt;"",IF(J1247&gt;=INDEX(ฐาน!$A$4:$G$9,MATCH(I1247,ฐาน!$A$4:$A$9,0),4),INDEX(ฐาน!$A$4:$G$9,MATCH(I1247,ฐาน!$A$4:$A$9,0),7),INDEX(ฐาน!$A$4:$G$9,MATCH(I1247,ฐาน!$A$4:$A$9,0),4)),"")</f>
        <v/>
      </c>
      <c r="P1247" s="312">
        <f>IF(M1247&lt;&gt;ฐาน!$M$45,IF(L1247&lt;&gt;"",($L1247*$N1247/100),0),0)</f>
        <v>0</v>
      </c>
      <c r="Q1247" s="311">
        <f>IF(M1247&lt;&gt;ฐาน!$M$45,IF(L1247&lt;&gt;"",ROUNDUP(($L1247*$N1247/100),-1),0),0)</f>
        <v>0</v>
      </c>
      <c r="R1247" s="311">
        <f t="shared" si="38"/>
        <v>0</v>
      </c>
      <c r="S1247" s="313">
        <f t="shared" si="39"/>
        <v>0</v>
      </c>
      <c r="T1247" s="314">
        <f>IF(M1247&lt;&gt;ฐาน!$M$45,IF(S1247&lt;&gt;"",S1247+R1247,0),0)</f>
        <v>0</v>
      </c>
      <c r="U1247" s="311">
        <f>IF(M1247&lt;&gt;ฐาน!$M$45,IF(S1247=0,J1247+T1247,O1247),J1247)</f>
        <v>0</v>
      </c>
      <c r="V1247" s="98"/>
    </row>
    <row r="1248" spans="1:22" x14ac:dyDescent="0.35">
      <c r="A1248" s="93">
        <v>1240</v>
      </c>
      <c r="B1248" s="84"/>
      <c r="C1248" s="85"/>
      <c r="D1248" s="91"/>
      <c r="E1248" s="89"/>
      <c r="F1248" s="88"/>
      <c r="G1248" s="91"/>
      <c r="H1248" s="91"/>
      <c r="I1248" s="88"/>
      <c r="J1248" s="92"/>
      <c r="K1248" s="212"/>
      <c r="L1248" s="308" t="str">
        <f>IF(K1248&lt;&gt;"",INDEX(ฐาน!$J$4:$M$44,MATCH(INT(K1248),ฐาน!$J$4:$J$44,0),2),"")</f>
        <v/>
      </c>
      <c r="M1248" s="309" t="str">
        <f>IF(L1248&lt;&gt;"",INDEX(ฐาน!$J$4:$M$45,MATCH(L1248,ฐาน!$K$4:$K$45,0),4),"")</f>
        <v/>
      </c>
      <c r="N1248" s="310" t="str">
        <f>IF(I1248&lt;&gt;"",INDEX(ฐาน!$A$4:$F$9,MATCH(I1248,ฐาน!$A$4:$A$9,0),IF(J1248&gt;=INDEX(ฐาน!$A$4:$F$9,MATCH(I1248,ฐาน!$A$4:$A$9,0),3),6,5)),"")</f>
        <v/>
      </c>
      <c r="O1248" s="311" t="str">
        <f>IF(I1248&lt;&gt;"",IF(J1248&gt;=INDEX(ฐาน!$A$4:$G$9,MATCH(I1248,ฐาน!$A$4:$A$9,0),4),INDEX(ฐาน!$A$4:$G$9,MATCH(I1248,ฐาน!$A$4:$A$9,0),7),INDEX(ฐาน!$A$4:$G$9,MATCH(I1248,ฐาน!$A$4:$A$9,0),4)),"")</f>
        <v/>
      </c>
      <c r="P1248" s="312">
        <f>IF(M1248&lt;&gt;ฐาน!$M$45,IF(L1248&lt;&gt;"",($L1248*$N1248/100),0),0)</f>
        <v>0</v>
      </c>
      <c r="Q1248" s="311">
        <f>IF(M1248&lt;&gt;ฐาน!$M$45,IF(L1248&lt;&gt;"",ROUNDUP(($L1248*$N1248/100),-1),0),0)</f>
        <v>0</v>
      </c>
      <c r="R1248" s="311">
        <f t="shared" si="38"/>
        <v>0</v>
      </c>
      <c r="S1248" s="313">
        <f t="shared" si="39"/>
        <v>0</v>
      </c>
      <c r="T1248" s="314">
        <f>IF(M1248&lt;&gt;ฐาน!$M$45,IF(S1248&lt;&gt;"",S1248+R1248,0),0)</f>
        <v>0</v>
      </c>
      <c r="U1248" s="311">
        <f>IF(M1248&lt;&gt;ฐาน!$M$45,IF(S1248=0,J1248+T1248,O1248),J1248)</f>
        <v>0</v>
      </c>
      <c r="V1248" s="98"/>
    </row>
    <row r="1249" spans="1:22" x14ac:dyDescent="0.35">
      <c r="A1249" s="93">
        <v>1241</v>
      </c>
      <c r="B1249" s="97"/>
      <c r="C1249" s="85"/>
      <c r="D1249" s="91"/>
      <c r="E1249" s="89"/>
      <c r="F1249" s="88"/>
      <c r="G1249" s="91"/>
      <c r="H1249" s="91"/>
      <c r="I1249" s="88"/>
      <c r="J1249" s="92"/>
      <c r="K1249" s="212"/>
      <c r="L1249" s="308" t="str">
        <f>IF(K1249&lt;&gt;"",INDEX(ฐาน!$J$4:$M$44,MATCH(INT(K1249),ฐาน!$J$4:$J$44,0),2),"")</f>
        <v/>
      </c>
      <c r="M1249" s="309" t="str">
        <f>IF(L1249&lt;&gt;"",INDEX(ฐาน!$J$4:$M$45,MATCH(L1249,ฐาน!$K$4:$K$45,0),4),"")</f>
        <v/>
      </c>
      <c r="N1249" s="310" t="str">
        <f>IF(I1249&lt;&gt;"",INDEX(ฐาน!$A$4:$F$9,MATCH(I1249,ฐาน!$A$4:$A$9,0),IF(J1249&gt;=INDEX(ฐาน!$A$4:$F$9,MATCH(I1249,ฐาน!$A$4:$A$9,0),3),6,5)),"")</f>
        <v/>
      </c>
      <c r="O1249" s="311" t="str">
        <f>IF(I1249&lt;&gt;"",IF(J1249&gt;=INDEX(ฐาน!$A$4:$G$9,MATCH(I1249,ฐาน!$A$4:$A$9,0),4),INDEX(ฐาน!$A$4:$G$9,MATCH(I1249,ฐาน!$A$4:$A$9,0),7),INDEX(ฐาน!$A$4:$G$9,MATCH(I1249,ฐาน!$A$4:$A$9,0),4)),"")</f>
        <v/>
      </c>
      <c r="P1249" s="312">
        <f>IF(M1249&lt;&gt;ฐาน!$M$45,IF(L1249&lt;&gt;"",($L1249*$N1249/100),0),0)</f>
        <v>0</v>
      </c>
      <c r="Q1249" s="311">
        <f>IF(M1249&lt;&gt;ฐาน!$M$45,IF(L1249&lt;&gt;"",ROUNDUP(($L1249*$N1249/100),-1),0),0)</f>
        <v>0</v>
      </c>
      <c r="R1249" s="311">
        <f t="shared" si="38"/>
        <v>0</v>
      </c>
      <c r="S1249" s="313">
        <f t="shared" si="39"/>
        <v>0</v>
      </c>
      <c r="T1249" s="314">
        <f>IF(M1249&lt;&gt;ฐาน!$M$45,IF(S1249&lt;&gt;"",S1249+R1249,0),0)</f>
        <v>0</v>
      </c>
      <c r="U1249" s="311">
        <f>IF(M1249&lt;&gt;ฐาน!$M$45,IF(S1249=0,J1249+T1249,O1249),J1249)</f>
        <v>0</v>
      </c>
      <c r="V1249" s="98"/>
    </row>
    <row r="1250" spans="1:22" x14ac:dyDescent="0.35">
      <c r="A1250" s="93">
        <v>1242</v>
      </c>
      <c r="B1250" s="84"/>
      <c r="C1250" s="98"/>
      <c r="D1250" s="91"/>
      <c r="E1250" s="89"/>
      <c r="F1250" s="88"/>
      <c r="G1250" s="91"/>
      <c r="H1250" s="91"/>
      <c r="I1250" s="88"/>
      <c r="J1250" s="92"/>
      <c r="K1250" s="212"/>
      <c r="L1250" s="308" t="str">
        <f>IF(K1250&lt;&gt;"",INDEX(ฐาน!$J$4:$M$44,MATCH(INT(K1250),ฐาน!$J$4:$J$44,0),2),"")</f>
        <v/>
      </c>
      <c r="M1250" s="309" t="str">
        <f>IF(L1250&lt;&gt;"",INDEX(ฐาน!$J$4:$M$45,MATCH(L1250,ฐาน!$K$4:$K$45,0),4),"")</f>
        <v/>
      </c>
      <c r="N1250" s="310" t="str">
        <f>IF(I1250&lt;&gt;"",INDEX(ฐาน!$A$4:$F$9,MATCH(I1250,ฐาน!$A$4:$A$9,0),IF(J1250&gt;=INDEX(ฐาน!$A$4:$F$9,MATCH(I1250,ฐาน!$A$4:$A$9,0),3),6,5)),"")</f>
        <v/>
      </c>
      <c r="O1250" s="311" t="str">
        <f>IF(I1250&lt;&gt;"",IF(J1250&gt;=INDEX(ฐาน!$A$4:$G$9,MATCH(I1250,ฐาน!$A$4:$A$9,0),4),INDEX(ฐาน!$A$4:$G$9,MATCH(I1250,ฐาน!$A$4:$A$9,0),7),INDEX(ฐาน!$A$4:$G$9,MATCH(I1250,ฐาน!$A$4:$A$9,0),4)),"")</f>
        <v/>
      </c>
      <c r="P1250" s="312">
        <f>IF(M1250&lt;&gt;ฐาน!$M$45,IF(L1250&lt;&gt;"",($L1250*$N1250/100),0),0)</f>
        <v>0</v>
      </c>
      <c r="Q1250" s="311">
        <f>IF(M1250&lt;&gt;ฐาน!$M$45,IF(L1250&lt;&gt;"",ROUNDUP(($L1250*$N1250/100),-1),0),0)</f>
        <v>0</v>
      </c>
      <c r="R1250" s="311">
        <f t="shared" si="38"/>
        <v>0</v>
      </c>
      <c r="S1250" s="313">
        <f t="shared" si="39"/>
        <v>0</v>
      </c>
      <c r="T1250" s="314">
        <f>IF(M1250&lt;&gt;ฐาน!$M$45,IF(S1250&lt;&gt;"",S1250+R1250,0),0)</f>
        <v>0</v>
      </c>
      <c r="U1250" s="311">
        <f>IF(M1250&lt;&gt;ฐาน!$M$45,IF(S1250=0,J1250+T1250,O1250),J1250)</f>
        <v>0</v>
      </c>
      <c r="V1250" s="98"/>
    </row>
    <row r="1251" spans="1:22" x14ac:dyDescent="0.35">
      <c r="A1251" s="93">
        <v>1243</v>
      </c>
      <c r="B1251" s="84"/>
      <c r="C1251" s="85"/>
      <c r="D1251" s="91"/>
      <c r="E1251" s="89"/>
      <c r="F1251" s="88"/>
      <c r="G1251" s="91"/>
      <c r="H1251" s="91"/>
      <c r="I1251" s="88"/>
      <c r="J1251" s="92"/>
      <c r="K1251" s="212"/>
      <c r="L1251" s="308" t="str">
        <f>IF(K1251&lt;&gt;"",INDEX(ฐาน!$J$4:$M$44,MATCH(INT(K1251),ฐาน!$J$4:$J$44,0),2),"")</f>
        <v/>
      </c>
      <c r="M1251" s="309" t="str">
        <f>IF(L1251&lt;&gt;"",INDEX(ฐาน!$J$4:$M$45,MATCH(L1251,ฐาน!$K$4:$K$45,0),4),"")</f>
        <v/>
      </c>
      <c r="N1251" s="310" t="str">
        <f>IF(I1251&lt;&gt;"",INDEX(ฐาน!$A$4:$F$9,MATCH(I1251,ฐาน!$A$4:$A$9,0),IF(J1251&gt;=INDEX(ฐาน!$A$4:$F$9,MATCH(I1251,ฐาน!$A$4:$A$9,0),3),6,5)),"")</f>
        <v/>
      </c>
      <c r="O1251" s="311" t="str">
        <f>IF(I1251&lt;&gt;"",IF(J1251&gt;=INDEX(ฐาน!$A$4:$G$9,MATCH(I1251,ฐาน!$A$4:$A$9,0),4),INDEX(ฐาน!$A$4:$G$9,MATCH(I1251,ฐาน!$A$4:$A$9,0),7),INDEX(ฐาน!$A$4:$G$9,MATCH(I1251,ฐาน!$A$4:$A$9,0),4)),"")</f>
        <v/>
      </c>
      <c r="P1251" s="312">
        <f>IF(M1251&lt;&gt;ฐาน!$M$45,IF(L1251&lt;&gt;"",($L1251*$N1251/100),0),0)</f>
        <v>0</v>
      </c>
      <c r="Q1251" s="311">
        <f>IF(M1251&lt;&gt;ฐาน!$M$45,IF(L1251&lt;&gt;"",ROUNDUP(($L1251*$N1251/100),-1),0),0)</f>
        <v>0</v>
      </c>
      <c r="R1251" s="311">
        <f t="shared" si="38"/>
        <v>0</v>
      </c>
      <c r="S1251" s="313">
        <f t="shared" si="39"/>
        <v>0</v>
      </c>
      <c r="T1251" s="314">
        <f>IF(M1251&lt;&gt;ฐาน!$M$45,IF(S1251&lt;&gt;"",S1251+R1251,0),0)</f>
        <v>0</v>
      </c>
      <c r="U1251" s="311">
        <f>IF(M1251&lt;&gt;ฐาน!$M$45,IF(S1251=0,J1251+T1251,O1251),J1251)</f>
        <v>0</v>
      </c>
      <c r="V1251" s="98"/>
    </row>
    <row r="1252" spans="1:22" x14ac:dyDescent="0.35">
      <c r="A1252" s="93">
        <v>1244</v>
      </c>
      <c r="B1252" s="84"/>
      <c r="C1252" s="85"/>
      <c r="D1252" s="91"/>
      <c r="E1252" s="89"/>
      <c r="F1252" s="88"/>
      <c r="G1252" s="91"/>
      <c r="H1252" s="91"/>
      <c r="I1252" s="88"/>
      <c r="J1252" s="92"/>
      <c r="K1252" s="212"/>
      <c r="L1252" s="308" t="str">
        <f>IF(K1252&lt;&gt;"",INDEX(ฐาน!$J$4:$M$44,MATCH(INT(K1252),ฐาน!$J$4:$J$44,0),2),"")</f>
        <v/>
      </c>
      <c r="M1252" s="309" t="str">
        <f>IF(L1252&lt;&gt;"",INDEX(ฐาน!$J$4:$M$45,MATCH(L1252,ฐาน!$K$4:$K$45,0),4),"")</f>
        <v/>
      </c>
      <c r="N1252" s="310" t="str">
        <f>IF(I1252&lt;&gt;"",INDEX(ฐาน!$A$4:$F$9,MATCH(I1252,ฐาน!$A$4:$A$9,0),IF(J1252&gt;=INDEX(ฐาน!$A$4:$F$9,MATCH(I1252,ฐาน!$A$4:$A$9,0),3),6,5)),"")</f>
        <v/>
      </c>
      <c r="O1252" s="311" t="str">
        <f>IF(I1252&lt;&gt;"",IF(J1252&gt;=INDEX(ฐาน!$A$4:$G$9,MATCH(I1252,ฐาน!$A$4:$A$9,0),4),INDEX(ฐาน!$A$4:$G$9,MATCH(I1252,ฐาน!$A$4:$A$9,0),7),INDEX(ฐาน!$A$4:$G$9,MATCH(I1252,ฐาน!$A$4:$A$9,0),4)),"")</f>
        <v/>
      </c>
      <c r="P1252" s="312">
        <f>IF(M1252&lt;&gt;ฐาน!$M$45,IF(L1252&lt;&gt;"",($L1252*$N1252/100),0),0)</f>
        <v>0</v>
      </c>
      <c r="Q1252" s="311">
        <f>IF(M1252&lt;&gt;ฐาน!$M$45,IF(L1252&lt;&gt;"",ROUNDUP(($L1252*$N1252/100),-1),0),0)</f>
        <v>0</v>
      </c>
      <c r="R1252" s="311">
        <f t="shared" si="38"/>
        <v>0</v>
      </c>
      <c r="S1252" s="313">
        <f t="shared" si="39"/>
        <v>0</v>
      </c>
      <c r="T1252" s="314">
        <f>IF(M1252&lt;&gt;ฐาน!$M$45,IF(S1252&lt;&gt;"",S1252+R1252,0),0)</f>
        <v>0</v>
      </c>
      <c r="U1252" s="311">
        <f>IF(M1252&lt;&gt;ฐาน!$M$45,IF(S1252=0,J1252+T1252,O1252),J1252)</f>
        <v>0</v>
      </c>
      <c r="V1252" s="98"/>
    </row>
    <row r="1253" spans="1:22" x14ac:dyDescent="0.35">
      <c r="A1253" s="93">
        <v>1245</v>
      </c>
      <c r="B1253" s="84"/>
      <c r="C1253" s="85"/>
      <c r="D1253" s="91"/>
      <c r="E1253" s="89"/>
      <c r="F1253" s="88"/>
      <c r="G1253" s="91"/>
      <c r="H1253" s="91"/>
      <c r="I1253" s="88"/>
      <c r="J1253" s="92"/>
      <c r="K1253" s="212"/>
      <c r="L1253" s="308" t="str">
        <f>IF(K1253&lt;&gt;"",INDEX(ฐาน!$J$4:$M$44,MATCH(INT(K1253),ฐาน!$J$4:$J$44,0),2),"")</f>
        <v/>
      </c>
      <c r="M1253" s="309" t="str">
        <f>IF(L1253&lt;&gt;"",INDEX(ฐาน!$J$4:$M$45,MATCH(L1253,ฐาน!$K$4:$K$45,0),4),"")</f>
        <v/>
      </c>
      <c r="N1253" s="310" t="str">
        <f>IF(I1253&lt;&gt;"",INDEX(ฐาน!$A$4:$F$9,MATCH(I1253,ฐาน!$A$4:$A$9,0),IF(J1253&gt;=INDEX(ฐาน!$A$4:$F$9,MATCH(I1253,ฐาน!$A$4:$A$9,0),3),6,5)),"")</f>
        <v/>
      </c>
      <c r="O1253" s="311" t="str">
        <f>IF(I1253&lt;&gt;"",IF(J1253&gt;=INDEX(ฐาน!$A$4:$G$9,MATCH(I1253,ฐาน!$A$4:$A$9,0),4),INDEX(ฐาน!$A$4:$G$9,MATCH(I1253,ฐาน!$A$4:$A$9,0),7),INDEX(ฐาน!$A$4:$G$9,MATCH(I1253,ฐาน!$A$4:$A$9,0),4)),"")</f>
        <v/>
      </c>
      <c r="P1253" s="312">
        <f>IF(M1253&lt;&gt;ฐาน!$M$45,IF(L1253&lt;&gt;"",($L1253*$N1253/100),0),0)</f>
        <v>0</v>
      </c>
      <c r="Q1253" s="311">
        <f>IF(M1253&lt;&gt;ฐาน!$M$45,IF(L1253&lt;&gt;"",ROUNDUP(($L1253*$N1253/100),-1),0),0)</f>
        <v>0</v>
      </c>
      <c r="R1253" s="311">
        <f t="shared" si="38"/>
        <v>0</v>
      </c>
      <c r="S1253" s="313">
        <f t="shared" si="39"/>
        <v>0</v>
      </c>
      <c r="T1253" s="314">
        <f>IF(M1253&lt;&gt;ฐาน!$M$45,IF(S1253&lt;&gt;"",S1253+R1253,0),0)</f>
        <v>0</v>
      </c>
      <c r="U1253" s="311">
        <f>IF(M1253&lt;&gt;ฐาน!$M$45,IF(S1253=0,J1253+T1253,O1253),J1253)</f>
        <v>0</v>
      </c>
      <c r="V1253" s="98"/>
    </row>
    <row r="1254" spans="1:22" x14ac:dyDescent="0.35">
      <c r="A1254" s="93">
        <v>1246</v>
      </c>
      <c r="B1254" s="84"/>
      <c r="C1254" s="85"/>
      <c r="D1254" s="91"/>
      <c r="E1254" s="89"/>
      <c r="F1254" s="88"/>
      <c r="G1254" s="91"/>
      <c r="H1254" s="91"/>
      <c r="I1254" s="88"/>
      <c r="J1254" s="92"/>
      <c r="K1254" s="212"/>
      <c r="L1254" s="308" t="str">
        <f>IF(K1254&lt;&gt;"",INDEX(ฐาน!$J$4:$M$44,MATCH(INT(K1254),ฐาน!$J$4:$J$44,0),2),"")</f>
        <v/>
      </c>
      <c r="M1254" s="309" t="str">
        <f>IF(L1254&lt;&gt;"",INDEX(ฐาน!$J$4:$M$45,MATCH(L1254,ฐาน!$K$4:$K$45,0),4),"")</f>
        <v/>
      </c>
      <c r="N1254" s="310" t="str">
        <f>IF(I1254&lt;&gt;"",INDEX(ฐาน!$A$4:$F$9,MATCH(I1254,ฐาน!$A$4:$A$9,0),IF(J1254&gt;=INDEX(ฐาน!$A$4:$F$9,MATCH(I1254,ฐาน!$A$4:$A$9,0),3),6,5)),"")</f>
        <v/>
      </c>
      <c r="O1254" s="311" t="str">
        <f>IF(I1254&lt;&gt;"",IF(J1254&gt;=INDEX(ฐาน!$A$4:$G$9,MATCH(I1254,ฐาน!$A$4:$A$9,0),4),INDEX(ฐาน!$A$4:$G$9,MATCH(I1254,ฐาน!$A$4:$A$9,0),7),INDEX(ฐาน!$A$4:$G$9,MATCH(I1254,ฐาน!$A$4:$A$9,0),4)),"")</f>
        <v/>
      </c>
      <c r="P1254" s="312">
        <f>IF(M1254&lt;&gt;ฐาน!$M$45,IF(L1254&lt;&gt;"",($L1254*$N1254/100),0),0)</f>
        <v>0</v>
      </c>
      <c r="Q1254" s="311">
        <f>IF(M1254&lt;&gt;ฐาน!$M$45,IF(L1254&lt;&gt;"",ROUNDUP(($L1254*$N1254/100),-1),0),0)</f>
        <v>0</v>
      </c>
      <c r="R1254" s="311">
        <f t="shared" si="38"/>
        <v>0</v>
      </c>
      <c r="S1254" s="313">
        <f t="shared" si="39"/>
        <v>0</v>
      </c>
      <c r="T1254" s="314">
        <f>IF(M1254&lt;&gt;ฐาน!$M$45,IF(S1254&lt;&gt;"",S1254+R1254,0),0)</f>
        <v>0</v>
      </c>
      <c r="U1254" s="311">
        <f>IF(M1254&lt;&gt;ฐาน!$M$45,IF(S1254=0,J1254+T1254,O1254),J1254)</f>
        <v>0</v>
      </c>
      <c r="V1254" s="98"/>
    </row>
    <row r="1255" spans="1:22" x14ac:dyDescent="0.35">
      <c r="A1255" s="93">
        <v>1247</v>
      </c>
      <c r="B1255" s="84"/>
      <c r="C1255" s="85"/>
      <c r="D1255" s="91"/>
      <c r="E1255" s="89"/>
      <c r="F1255" s="88"/>
      <c r="G1255" s="91"/>
      <c r="H1255" s="91"/>
      <c r="I1255" s="88"/>
      <c r="J1255" s="92"/>
      <c r="K1255" s="212"/>
      <c r="L1255" s="308" t="str">
        <f>IF(K1255&lt;&gt;"",INDEX(ฐาน!$J$4:$M$44,MATCH(INT(K1255),ฐาน!$J$4:$J$44,0),2),"")</f>
        <v/>
      </c>
      <c r="M1255" s="309" t="str">
        <f>IF(L1255&lt;&gt;"",INDEX(ฐาน!$J$4:$M$45,MATCH(L1255,ฐาน!$K$4:$K$45,0),4),"")</f>
        <v/>
      </c>
      <c r="N1255" s="310" t="str">
        <f>IF(I1255&lt;&gt;"",INDEX(ฐาน!$A$4:$F$9,MATCH(I1255,ฐาน!$A$4:$A$9,0),IF(J1255&gt;=INDEX(ฐาน!$A$4:$F$9,MATCH(I1255,ฐาน!$A$4:$A$9,0),3),6,5)),"")</f>
        <v/>
      </c>
      <c r="O1255" s="311" t="str">
        <f>IF(I1255&lt;&gt;"",IF(J1255&gt;=INDEX(ฐาน!$A$4:$G$9,MATCH(I1255,ฐาน!$A$4:$A$9,0),4),INDEX(ฐาน!$A$4:$G$9,MATCH(I1255,ฐาน!$A$4:$A$9,0),7),INDEX(ฐาน!$A$4:$G$9,MATCH(I1255,ฐาน!$A$4:$A$9,0),4)),"")</f>
        <v/>
      </c>
      <c r="P1255" s="312">
        <f>IF(M1255&lt;&gt;ฐาน!$M$45,IF(L1255&lt;&gt;"",($L1255*$N1255/100),0),0)</f>
        <v>0</v>
      </c>
      <c r="Q1255" s="311">
        <f>IF(M1255&lt;&gt;ฐาน!$M$45,IF(L1255&lt;&gt;"",ROUNDUP(($L1255*$N1255/100),-1),0),0)</f>
        <v>0</v>
      </c>
      <c r="R1255" s="311">
        <f t="shared" si="38"/>
        <v>0</v>
      </c>
      <c r="S1255" s="313">
        <f t="shared" si="39"/>
        <v>0</v>
      </c>
      <c r="T1255" s="314">
        <f>IF(M1255&lt;&gt;ฐาน!$M$45,IF(S1255&lt;&gt;"",S1255+R1255,0),0)</f>
        <v>0</v>
      </c>
      <c r="U1255" s="311">
        <f>IF(M1255&lt;&gt;ฐาน!$M$45,IF(S1255=0,J1255+T1255,O1255),J1255)</f>
        <v>0</v>
      </c>
      <c r="V1255" s="98"/>
    </row>
    <row r="1256" spans="1:22" x14ac:dyDescent="0.35">
      <c r="A1256" s="93">
        <v>1248</v>
      </c>
      <c r="B1256" s="97"/>
      <c r="C1256" s="85"/>
      <c r="D1256" s="91"/>
      <c r="E1256" s="89"/>
      <c r="F1256" s="88"/>
      <c r="G1256" s="91"/>
      <c r="H1256" s="91"/>
      <c r="I1256" s="88"/>
      <c r="J1256" s="92"/>
      <c r="K1256" s="212"/>
      <c r="L1256" s="308" t="str">
        <f>IF(K1256&lt;&gt;"",INDEX(ฐาน!$J$4:$M$44,MATCH(INT(K1256),ฐาน!$J$4:$J$44,0),2),"")</f>
        <v/>
      </c>
      <c r="M1256" s="309" t="str">
        <f>IF(L1256&lt;&gt;"",INDEX(ฐาน!$J$4:$M$45,MATCH(L1256,ฐาน!$K$4:$K$45,0),4),"")</f>
        <v/>
      </c>
      <c r="N1256" s="310" t="str">
        <f>IF(I1256&lt;&gt;"",INDEX(ฐาน!$A$4:$F$9,MATCH(I1256,ฐาน!$A$4:$A$9,0),IF(J1256&gt;=INDEX(ฐาน!$A$4:$F$9,MATCH(I1256,ฐาน!$A$4:$A$9,0),3),6,5)),"")</f>
        <v/>
      </c>
      <c r="O1256" s="311" t="str">
        <f>IF(I1256&lt;&gt;"",IF(J1256&gt;=INDEX(ฐาน!$A$4:$G$9,MATCH(I1256,ฐาน!$A$4:$A$9,0),4),INDEX(ฐาน!$A$4:$G$9,MATCH(I1256,ฐาน!$A$4:$A$9,0),7),INDEX(ฐาน!$A$4:$G$9,MATCH(I1256,ฐาน!$A$4:$A$9,0),4)),"")</f>
        <v/>
      </c>
      <c r="P1256" s="312">
        <f>IF(M1256&lt;&gt;ฐาน!$M$45,IF(L1256&lt;&gt;"",($L1256*$N1256/100),0),0)</f>
        <v>0</v>
      </c>
      <c r="Q1256" s="311">
        <f>IF(M1256&lt;&gt;ฐาน!$M$45,IF(L1256&lt;&gt;"",ROUNDUP(($L1256*$N1256/100),-1),0),0)</f>
        <v>0</v>
      </c>
      <c r="R1256" s="311">
        <f t="shared" si="38"/>
        <v>0</v>
      </c>
      <c r="S1256" s="313">
        <f t="shared" si="39"/>
        <v>0</v>
      </c>
      <c r="T1256" s="314">
        <f>IF(M1256&lt;&gt;ฐาน!$M$45,IF(S1256&lt;&gt;"",S1256+R1256,0),0)</f>
        <v>0</v>
      </c>
      <c r="U1256" s="311">
        <f>IF(M1256&lt;&gt;ฐาน!$M$45,IF(S1256=0,J1256+T1256,O1256),J1256)</f>
        <v>0</v>
      </c>
      <c r="V1256" s="98"/>
    </row>
    <row r="1257" spans="1:22" x14ac:dyDescent="0.35">
      <c r="A1257" s="93">
        <v>1249</v>
      </c>
      <c r="B1257" s="84"/>
      <c r="C1257" s="96"/>
      <c r="D1257" s="91"/>
      <c r="E1257" s="89"/>
      <c r="F1257" s="88"/>
      <c r="G1257" s="91"/>
      <c r="H1257" s="91"/>
      <c r="I1257" s="88"/>
      <c r="J1257" s="94"/>
      <c r="K1257" s="212"/>
      <c r="L1257" s="308" t="str">
        <f>IF(K1257&lt;&gt;"",INDEX(ฐาน!$J$4:$M$44,MATCH(INT(K1257),ฐาน!$J$4:$J$44,0),2),"")</f>
        <v/>
      </c>
      <c r="M1257" s="309" t="str">
        <f>IF(L1257&lt;&gt;"",INDEX(ฐาน!$J$4:$M$45,MATCH(L1257,ฐาน!$K$4:$K$45,0),4),"")</f>
        <v/>
      </c>
      <c r="N1257" s="310" t="str">
        <f>IF(I1257&lt;&gt;"",INDEX(ฐาน!$A$4:$F$9,MATCH(I1257,ฐาน!$A$4:$A$9,0),IF(J1257&gt;=INDEX(ฐาน!$A$4:$F$9,MATCH(I1257,ฐาน!$A$4:$A$9,0),3),6,5)),"")</f>
        <v/>
      </c>
      <c r="O1257" s="311" t="str">
        <f>IF(I1257&lt;&gt;"",IF(J1257&gt;=INDEX(ฐาน!$A$4:$G$9,MATCH(I1257,ฐาน!$A$4:$A$9,0),4),INDEX(ฐาน!$A$4:$G$9,MATCH(I1257,ฐาน!$A$4:$A$9,0),7),INDEX(ฐาน!$A$4:$G$9,MATCH(I1257,ฐาน!$A$4:$A$9,0),4)),"")</f>
        <v/>
      </c>
      <c r="P1257" s="312">
        <f>IF(M1257&lt;&gt;ฐาน!$M$45,IF(L1257&lt;&gt;"",($L1257*$N1257/100),0),0)</f>
        <v>0</v>
      </c>
      <c r="Q1257" s="311">
        <f>IF(M1257&lt;&gt;ฐาน!$M$45,IF(L1257&lt;&gt;"",ROUNDUP(($L1257*$N1257/100),-1),0),0)</f>
        <v>0</v>
      </c>
      <c r="R1257" s="311">
        <f t="shared" si="38"/>
        <v>0</v>
      </c>
      <c r="S1257" s="313">
        <f t="shared" si="39"/>
        <v>0</v>
      </c>
      <c r="T1257" s="314">
        <f>IF(M1257&lt;&gt;ฐาน!$M$45,IF(S1257&lt;&gt;"",S1257+R1257,0),0)</f>
        <v>0</v>
      </c>
      <c r="U1257" s="311">
        <f>IF(M1257&lt;&gt;ฐาน!$M$45,IF(S1257=0,J1257+T1257,O1257),J1257)</f>
        <v>0</v>
      </c>
      <c r="V1257" s="98"/>
    </row>
    <row r="1258" spans="1:22" x14ac:dyDescent="0.35">
      <c r="A1258" s="93">
        <v>1250</v>
      </c>
      <c r="B1258" s="84"/>
      <c r="C1258" s="85"/>
      <c r="D1258" s="91"/>
      <c r="E1258" s="89"/>
      <c r="F1258" s="88"/>
      <c r="G1258" s="91"/>
      <c r="H1258" s="91"/>
      <c r="I1258" s="88"/>
      <c r="J1258" s="92"/>
      <c r="K1258" s="212"/>
      <c r="L1258" s="308" t="str">
        <f>IF(K1258&lt;&gt;"",INDEX(ฐาน!$J$4:$M$44,MATCH(INT(K1258),ฐาน!$J$4:$J$44,0),2),"")</f>
        <v/>
      </c>
      <c r="M1258" s="309" t="str">
        <f>IF(L1258&lt;&gt;"",INDEX(ฐาน!$J$4:$M$45,MATCH(L1258,ฐาน!$K$4:$K$45,0),4),"")</f>
        <v/>
      </c>
      <c r="N1258" s="310" t="str">
        <f>IF(I1258&lt;&gt;"",INDEX(ฐาน!$A$4:$F$9,MATCH(I1258,ฐาน!$A$4:$A$9,0),IF(J1258&gt;=INDEX(ฐาน!$A$4:$F$9,MATCH(I1258,ฐาน!$A$4:$A$9,0),3),6,5)),"")</f>
        <v/>
      </c>
      <c r="O1258" s="311" t="str">
        <f>IF(I1258&lt;&gt;"",IF(J1258&gt;=INDEX(ฐาน!$A$4:$G$9,MATCH(I1258,ฐาน!$A$4:$A$9,0),4),INDEX(ฐาน!$A$4:$G$9,MATCH(I1258,ฐาน!$A$4:$A$9,0),7),INDEX(ฐาน!$A$4:$G$9,MATCH(I1258,ฐาน!$A$4:$A$9,0),4)),"")</f>
        <v/>
      </c>
      <c r="P1258" s="312">
        <f>IF(M1258&lt;&gt;ฐาน!$M$45,IF(L1258&lt;&gt;"",($L1258*$N1258/100),0),0)</f>
        <v>0</v>
      </c>
      <c r="Q1258" s="311">
        <f>IF(M1258&lt;&gt;ฐาน!$M$45,IF(L1258&lt;&gt;"",ROUNDUP(($L1258*$N1258/100),-1),0),0)</f>
        <v>0</v>
      </c>
      <c r="R1258" s="311">
        <f t="shared" si="38"/>
        <v>0</v>
      </c>
      <c r="S1258" s="313">
        <f t="shared" si="39"/>
        <v>0</v>
      </c>
      <c r="T1258" s="314">
        <f>IF(M1258&lt;&gt;ฐาน!$M$45,IF(S1258&lt;&gt;"",S1258+R1258,0),0)</f>
        <v>0</v>
      </c>
      <c r="U1258" s="311">
        <f>IF(M1258&lt;&gt;ฐาน!$M$45,IF(S1258=0,J1258+T1258,O1258),J1258)</f>
        <v>0</v>
      </c>
      <c r="V1258" s="98"/>
    </row>
    <row r="1259" spans="1:22" x14ac:dyDescent="0.35">
      <c r="A1259" s="93">
        <v>1251</v>
      </c>
      <c r="B1259" s="97"/>
      <c r="C1259" s="85"/>
      <c r="D1259" s="91"/>
      <c r="E1259" s="89"/>
      <c r="F1259" s="88"/>
      <c r="G1259" s="91"/>
      <c r="H1259" s="91"/>
      <c r="I1259" s="88"/>
      <c r="J1259" s="92"/>
      <c r="K1259" s="212"/>
      <c r="L1259" s="308" t="str">
        <f>IF(K1259&lt;&gt;"",INDEX(ฐาน!$J$4:$M$44,MATCH(INT(K1259),ฐาน!$J$4:$J$44,0),2),"")</f>
        <v/>
      </c>
      <c r="M1259" s="309" t="str">
        <f>IF(L1259&lt;&gt;"",INDEX(ฐาน!$J$4:$M$45,MATCH(L1259,ฐาน!$K$4:$K$45,0),4),"")</f>
        <v/>
      </c>
      <c r="N1259" s="310" t="str">
        <f>IF(I1259&lt;&gt;"",INDEX(ฐาน!$A$4:$F$9,MATCH(I1259,ฐาน!$A$4:$A$9,0),IF(J1259&gt;=INDEX(ฐาน!$A$4:$F$9,MATCH(I1259,ฐาน!$A$4:$A$9,0),3),6,5)),"")</f>
        <v/>
      </c>
      <c r="O1259" s="311" t="str">
        <f>IF(I1259&lt;&gt;"",IF(J1259&gt;=INDEX(ฐาน!$A$4:$G$9,MATCH(I1259,ฐาน!$A$4:$A$9,0),4),INDEX(ฐาน!$A$4:$G$9,MATCH(I1259,ฐาน!$A$4:$A$9,0),7),INDEX(ฐาน!$A$4:$G$9,MATCH(I1259,ฐาน!$A$4:$A$9,0),4)),"")</f>
        <v/>
      </c>
      <c r="P1259" s="312">
        <f>IF(M1259&lt;&gt;ฐาน!$M$45,IF(L1259&lt;&gt;"",($L1259*$N1259/100),0),0)</f>
        <v>0</v>
      </c>
      <c r="Q1259" s="311">
        <f>IF(M1259&lt;&gt;ฐาน!$M$45,IF(L1259&lt;&gt;"",ROUNDUP(($L1259*$N1259/100),-1),0),0)</f>
        <v>0</v>
      </c>
      <c r="R1259" s="311">
        <f t="shared" si="38"/>
        <v>0</v>
      </c>
      <c r="S1259" s="313">
        <f t="shared" si="39"/>
        <v>0</v>
      </c>
      <c r="T1259" s="314">
        <f>IF(M1259&lt;&gt;ฐาน!$M$45,IF(S1259&lt;&gt;"",S1259+R1259,0),0)</f>
        <v>0</v>
      </c>
      <c r="U1259" s="311">
        <f>IF(M1259&lt;&gt;ฐาน!$M$45,IF(S1259=0,J1259+T1259,O1259),J1259)</f>
        <v>0</v>
      </c>
      <c r="V1259" s="98"/>
    </row>
    <row r="1260" spans="1:22" x14ac:dyDescent="0.35">
      <c r="A1260" s="93">
        <v>1252</v>
      </c>
      <c r="B1260" s="84"/>
      <c r="C1260" s="86"/>
      <c r="D1260" s="91"/>
      <c r="E1260" s="89"/>
      <c r="F1260" s="88"/>
      <c r="G1260" s="91"/>
      <c r="H1260" s="91"/>
      <c r="I1260" s="88"/>
      <c r="J1260" s="92"/>
      <c r="K1260" s="212"/>
      <c r="L1260" s="308" t="str">
        <f>IF(K1260&lt;&gt;"",INDEX(ฐาน!$J$4:$M$44,MATCH(INT(K1260),ฐาน!$J$4:$J$44,0),2),"")</f>
        <v/>
      </c>
      <c r="M1260" s="309" t="str">
        <f>IF(L1260&lt;&gt;"",INDEX(ฐาน!$J$4:$M$45,MATCH(L1260,ฐาน!$K$4:$K$45,0),4),"")</f>
        <v/>
      </c>
      <c r="N1260" s="310" t="str">
        <f>IF(I1260&lt;&gt;"",INDEX(ฐาน!$A$4:$F$9,MATCH(I1260,ฐาน!$A$4:$A$9,0),IF(J1260&gt;=INDEX(ฐาน!$A$4:$F$9,MATCH(I1260,ฐาน!$A$4:$A$9,0),3),6,5)),"")</f>
        <v/>
      </c>
      <c r="O1260" s="311" t="str">
        <f>IF(I1260&lt;&gt;"",IF(J1260&gt;=INDEX(ฐาน!$A$4:$G$9,MATCH(I1260,ฐาน!$A$4:$A$9,0),4),INDEX(ฐาน!$A$4:$G$9,MATCH(I1260,ฐาน!$A$4:$A$9,0),7),INDEX(ฐาน!$A$4:$G$9,MATCH(I1260,ฐาน!$A$4:$A$9,0),4)),"")</f>
        <v/>
      </c>
      <c r="P1260" s="312">
        <f>IF(M1260&lt;&gt;ฐาน!$M$45,IF(L1260&lt;&gt;"",($L1260*$N1260/100),0),0)</f>
        <v>0</v>
      </c>
      <c r="Q1260" s="311">
        <f>IF(M1260&lt;&gt;ฐาน!$M$45,IF(L1260&lt;&gt;"",ROUNDUP(($L1260*$N1260/100),-1),0),0)</f>
        <v>0</v>
      </c>
      <c r="R1260" s="311">
        <f t="shared" si="38"/>
        <v>0</v>
      </c>
      <c r="S1260" s="313">
        <f t="shared" si="39"/>
        <v>0</v>
      </c>
      <c r="T1260" s="314">
        <f>IF(M1260&lt;&gt;ฐาน!$M$45,IF(S1260&lt;&gt;"",S1260+R1260,0),0)</f>
        <v>0</v>
      </c>
      <c r="U1260" s="311">
        <f>IF(M1260&lt;&gt;ฐาน!$M$45,IF(S1260=0,J1260+T1260,O1260),J1260)</f>
        <v>0</v>
      </c>
      <c r="V1260" s="98"/>
    </row>
    <row r="1261" spans="1:22" x14ac:dyDescent="0.35">
      <c r="A1261" s="93">
        <v>1253</v>
      </c>
      <c r="B1261" s="97"/>
      <c r="C1261" s="86"/>
      <c r="D1261" s="91"/>
      <c r="E1261" s="89"/>
      <c r="F1261" s="88"/>
      <c r="G1261" s="91"/>
      <c r="H1261" s="91"/>
      <c r="I1261" s="88"/>
      <c r="J1261" s="92"/>
      <c r="K1261" s="212"/>
      <c r="L1261" s="308" t="str">
        <f>IF(K1261&lt;&gt;"",INDEX(ฐาน!$J$4:$M$44,MATCH(INT(K1261),ฐาน!$J$4:$J$44,0),2),"")</f>
        <v/>
      </c>
      <c r="M1261" s="309" t="str">
        <f>IF(L1261&lt;&gt;"",INDEX(ฐาน!$J$4:$M$45,MATCH(L1261,ฐาน!$K$4:$K$45,0),4),"")</f>
        <v/>
      </c>
      <c r="N1261" s="310" t="str">
        <f>IF(I1261&lt;&gt;"",INDEX(ฐาน!$A$4:$F$9,MATCH(I1261,ฐาน!$A$4:$A$9,0),IF(J1261&gt;=INDEX(ฐาน!$A$4:$F$9,MATCH(I1261,ฐาน!$A$4:$A$9,0),3),6,5)),"")</f>
        <v/>
      </c>
      <c r="O1261" s="311" t="str">
        <f>IF(I1261&lt;&gt;"",IF(J1261&gt;=INDEX(ฐาน!$A$4:$G$9,MATCH(I1261,ฐาน!$A$4:$A$9,0),4),INDEX(ฐาน!$A$4:$G$9,MATCH(I1261,ฐาน!$A$4:$A$9,0),7),INDEX(ฐาน!$A$4:$G$9,MATCH(I1261,ฐาน!$A$4:$A$9,0),4)),"")</f>
        <v/>
      </c>
      <c r="P1261" s="312">
        <f>IF(M1261&lt;&gt;ฐาน!$M$45,IF(L1261&lt;&gt;"",($L1261*$N1261/100),0),0)</f>
        <v>0</v>
      </c>
      <c r="Q1261" s="311">
        <f>IF(M1261&lt;&gt;ฐาน!$M$45,IF(L1261&lt;&gt;"",ROUNDUP(($L1261*$N1261/100),-1),0),0)</f>
        <v>0</v>
      </c>
      <c r="R1261" s="311">
        <f t="shared" si="38"/>
        <v>0</v>
      </c>
      <c r="S1261" s="313">
        <f t="shared" si="39"/>
        <v>0</v>
      </c>
      <c r="T1261" s="314">
        <f>IF(M1261&lt;&gt;ฐาน!$M$45,IF(S1261&lt;&gt;"",S1261+R1261,0),0)</f>
        <v>0</v>
      </c>
      <c r="U1261" s="311">
        <f>IF(M1261&lt;&gt;ฐาน!$M$45,IF(S1261=0,J1261+T1261,O1261),J1261)</f>
        <v>0</v>
      </c>
      <c r="V1261" s="98"/>
    </row>
    <row r="1262" spans="1:22" x14ac:dyDescent="0.35">
      <c r="A1262" s="93">
        <v>1254</v>
      </c>
      <c r="B1262" s="97"/>
      <c r="C1262" s="98"/>
      <c r="D1262" s="91"/>
      <c r="E1262" s="89"/>
      <c r="F1262" s="88"/>
      <c r="G1262" s="91"/>
      <c r="H1262" s="91"/>
      <c r="I1262" s="88"/>
      <c r="J1262" s="92"/>
      <c r="K1262" s="212"/>
      <c r="L1262" s="308" t="str">
        <f>IF(K1262&lt;&gt;"",INDEX(ฐาน!$J$4:$M$44,MATCH(INT(K1262),ฐาน!$J$4:$J$44,0),2),"")</f>
        <v/>
      </c>
      <c r="M1262" s="309" t="str">
        <f>IF(L1262&lt;&gt;"",INDEX(ฐาน!$J$4:$M$45,MATCH(L1262,ฐาน!$K$4:$K$45,0),4),"")</f>
        <v/>
      </c>
      <c r="N1262" s="310" t="str">
        <f>IF(I1262&lt;&gt;"",INDEX(ฐาน!$A$4:$F$9,MATCH(I1262,ฐาน!$A$4:$A$9,0),IF(J1262&gt;=INDEX(ฐาน!$A$4:$F$9,MATCH(I1262,ฐาน!$A$4:$A$9,0),3),6,5)),"")</f>
        <v/>
      </c>
      <c r="O1262" s="311" t="str">
        <f>IF(I1262&lt;&gt;"",IF(J1262&gt;=INDEX(ฐาน!$A$4:$G$9,MATCH(I1262,ฐาน!$A$4:$A$9,0),4),INDEX(ฐาน!$A$4:$G$9,MATCH(I1262,ฐาน!$A$4:$A$9,0),7),INDEX(ฐาน!$A$4:$G$9,MATCH(I1262,ฐาน!$A$4:$A$9,0),4)),"")</f>
        <v/>
      </c>
      <c r="P1262" s="312">
        <f>IF(M1262&lt;&gt;ฐาน!$M$45,IF(L1262&lt;&gt;"",($L1262*$N1262/100),0),0)</f>
        <v>0</v>
      </c>
      <c r="Q1262" s="311">
        <f>IF(M1262&lt;&gt;ฐาน!$M$45,IF(L1262&lt;&gt;"",ROUNDUP(($L1262*$N1262/100),-1),0),0)</f>
        <v>0</v>
      </c>
      <c r="R1262" s="311">
        <f t="shared" si="38"/>
        <v>0</v>
      </c>
      <c r="S1262" s="313">
        <f t="shared" si="39"/>
        <v>0</v>
      </c>
      <c r="T1262" s="314">
        <f>IF(M1262&lt;&gt;ฐาน!$M$45,IF(S1262&lt;&gt;"",S1262+R1262,0),0)</f>
        <v>0</v>
      </c>
      <c r="U1262" s="311">
        <f>IF(M1262&lt;&gt;ฐาน!$M$45,IF(S1262=0,J1262+T1262,O1262),J1262)</f>
        <v>0</v>
      </c>
      <c r="V1262" s="98"/>
    </row>
    <row r="1263" spans="1:22" x14ac:dyDescent="0.35">
      <c r="A1263" s="93">
        <v>1255</v>
      </c>
      <c r="B1263" s="84"/>
      <c r="C1263" s="98"/>
      <c r="D1263" s="91"/>
      <c r="E1263" s="89"/>
      <c r="F1263" s="88"/>
      <c r="G1263" s="91"/>
      <c r="H1263" s="91"/>
      <c r="I1263" s="88"/>
      <c r="J1263" s="92"/>
      <c r="K1263" s="212"/>
      <c r="L1263" s="308" t="str">
        <f>IF(K1263&lt;&gt;"",INDEX(ฐาน!$J$4:$M$44,MATCH(INT(K1263),ฐาน!$J$4:$J$44,0),2),"")</f>
        <v/>
      </c>
      <c r="M1263" s="309" t="str">
        <f>IF(L1263&lt;&gt;"",INDEX(ฐาน!$J$4:$M$45,MATCH(L1263,ฐาน!$K$4:$K$45,0),4),"")</f>
        <v/>
      </c>
      <c r="N1263" s="310" t="str">
        <f>IF(I1263&lt;&gt;"",INDEX(ฐาน!$A$4:$F$9,MATCH(I1263,ฐาน!$A$4:$A$9,0),IF(J1263&gt;=INDEX(ฐาน!$A$4:$F$9,MATCH(I1263,ฐาน!$A$4:$A$9,0),3),6,5)),"")</f>
        <v/>
      </c>
      <c r="O1263" s="311" t="str">
        <f>IF(I1263&lt;&gt;"",IF(J1263&gt;=INDEX(ฐาน!$A$4:$G$9,MATCH(I1263,ฐาน!$A$4:$A$9,0),4),INDEX(ฐาน!$A$4:$G$9,MATCH(I1263,ฐาน!$A$4:$A$9,0),7),INDEX(ฐาน!$A$4:$G$9,MATCH(I1263,ฐาน!$A$4:$A$9,0),4)),"")</f>
        <v/>
      </c>
      <c r="P1263" s="312">
        <f>IF(M1263&lt;&gt;ฐาน!$M$45,IF(L1263&lt;&gt;"",($L1263*$N1263/100),0),0)</f>
        <v>0</v>
      </c>
      <c r="Q1263" s="311">
        <f>IF(M1263&lt;&gt;ฐาน!$M$45,IF(L1263&lt;&gt;"",ROUNDUP(($L1263*$N1263/100),-1),0),0)</f>
        <v>0</v>
      </c>
      <c r="R1263" s="311">
        <f t="shared" si="38"/>
        <v>0</v>
      </c>
      <c r="S1263" s="313">
        <f t="shared" si="39"/>
        <v>0</v>
      </c>
      <c r="T1263" s="314">
        <f>IF(M1263&lt;&gt;ฐาน!$M$45,IF(S1263&lt;&gt;"",S1263+R1263,0),0)</f>
        <v>0</v>
      </c>
      <c r="U1263" s="311">
        <f>IF(M1263&lt;&gt;ฐาน!$M$45,IF(S1263=0,J1263+T1263,O1263),J1263)</f>
        <v>0</v>
      </c>
      <c r="V1263" s="98"/>
    </row>
    <row r="1264" spans="1:22" x14ac:dyDescent="0.35">
      <c r="A1264" s="93">
        <v>1256</v>
      </c>
      <c r="B1264" s="97"/>
      <c r="C1264" s="85"/>
      <c r="D1264" s="91"/>
      <c r="E1264" s="89"/>
      <c r="F1264" s="88"/>
      <c r="G1264" s="91"/>
      <c r="H1264" s="91"/>
      <c r="I1264" s="88"/>
      <c r="J1264" s="92"/>
      <c r="K1264" s="212"/>
      <c r="L1264" s="308" t="str">
        <f>IF(K1264&lt;&gt;"",INDEX(ฐาน!$J$4:$M$44,MATCH(INT(K1264),ฐาน!$J$4:$J$44,0),2),"")</f>
        <v/>
      </c>
      <c r="M1264" s="309" t="str">
        <f>IF(L1264&lt;&gt;"",INDEX(ฐาน!$J$4:$M$45,MATCH(L1264,ฐาน!$K$4:$K$45,0),4),"")</f>
        <v/>
      </c>
      <c r="N1264" s="310" t="str">
        <f>IF(I1264&lt;&gt;"",INDEX(ฐาน!$A$4:$F$9,MATCH(I1264,ฐาน!$A$4:$A$9,0),IF(J1264&gt;=INDEX(ฐาน!$A$4:$F$9,MATCH(I1264,ฐาน!$A$4:$A$9,0),3),6,5)),"")</f>
        <v/>
      </c>
      <c r="O1264" s="311" t="str">
        <f>IF(I1264&lt;&gt;"",IF(J1264&gt;=INDEX(ฐาน!$A$4:$G$9,MATCH(I1264,ฐาน!$A$4:$A$9,0),4),INDEX(ฐาน!$A$4:$G$9,MATCH(I1264,ฐาน!$A$4:$A$9,0),7),INDEX(ฐาน!$A$4:$G$9,MATCH(I1264,ฐาน!$A$4:$A$9,0),4)),"")</f>
        <v/>
      </c>
      <c r="P1264" s="312">
        <f>IF(M1264&lt;&gt;ฐาน!$M$45,IF(L1264&lt;&gt;"",($L1264*$N1264/100),0),0)</f>
        <v>0</v>
      </c>
      <c r="Q1264" s="311">
        <f>IF(M1264&lt;&gt;ฐาน!$M$45,IF(L1264&lt;&gt;"",ROUNDUP(($L1264*$N1264/100),-1),0),0)</f>
        <v>0</v>
      </c>
      <c r="R1264" s="311">
        <f t="shared" si="38"/>
        <v>0</v>
      </c>
      <c r="S1264" s="313">
        <f t="shared" si="39"/>
        <v>0</v>
      </c>
      <c r="T1264" s="314">
        <f>IF(M1264&lt;&gt;ฐาน!$M$45,IF(S1264&lt;&gt;"",S1264+R1264,0),0)</f>
        <v>0</v>
      </c>
      <c r="U1264" s="311">
        <f>IF(M1264&lt;&gt;ฐาน!$M$45,IF(S1264=0,J1264+T1264,O1264),J1264)</f>
        <v>0</v>
      </c>
      <c r="V1264" s="98"/>
    </row>
    <row r="1265" spans="1:22" x14ac:dyDescent="0.35">
      <c r="A1265" s="93">
        <v>1257</v>
      </c>
      <c r="B1265" s="97"/>
      <c r="C1265" s="98"/>
      <c r="D1265" s="91"/>
      <c r="E1265" s="89"/>
      <c r="F1265" s="88"/>
      <c r="G1265" s="95"/>
      <c r="H1265" s="91"/>
      <c r="I1265" s="88"/>
      <c r="J1265" s="92"/>
      <c r="K1265" s="212"/>
      <c r="L1265" s="308" t="str">
        <f>IF(K1265&lt;&gt;"",INDEX(ฐาน!$J$4:$M$44,MATCH(INT(K1265),ฐาน!$J$4:$J$44,0),2),"")</f>
        <v/>
      </c>
      <c r="M1265" s="309" t="str">
        <f>IF(L1265&lt;&gt;"",INDEX(ฐาน!$J$4:$M$45,MATCH(L1265,ฐาน!$K$4:$K$45,0),4),"")</f>
        <v/>
      </c>
      <c r="N1265" s="310" t="str">
        <f>IF(I1265&lt;&gt;"",INDEX(ฐาน!$A$4:$F$9,MATCH(I1265,ฐาน!$A$4:$A$9,0),IF(J1265&gt;=INDEX(ฐาน!$A$4:$F$9,MATCH(I1265,ฐาน!$A$4:$A$9,0),3),6,5)),"")</f>
        <v/>
      </c>
      <c r="O1265" s="311" t="str">
        <f>IF(I1265&lt;&gt;"",IF(J1265&gt;=INDEX(ฐาน!$A$4:$G$9,MATCH(I1265,ฐาน!$A$4:$A$9,0),4),INDEX(ฐาน!$A$4:$G$9,MATCH(I1265,ฐาน!$A$4:$A$9,0),7),INDEX(ฐาน!$A$4:$G$9,MATCH(I1265,ฐาน!$A$4:$A$9,0),4)),"")</f>
        <v/>
      </c>
      <c r="P1265" s="312">
        <f>IF(M1265&lt;&gt;ฐาน!$M$45,IF(L1265&lt;&gt;"",($L1265*$N1265/100),0),0)</f>
        <v>0</v>
      </c>
      <c r="Q1265" s="311">
        <f>IF(M1265&lt;&gt;ฐาน!$M$45,IF(L1265&lt;&gt;"",ROUNDUP(($L1265*$N1265/100),-1),0),0)</f>
        <v>0</v>
      </c>
      <c r="R1265" s="311">
        <f t="shared" si="38"/>
        <v>0</v>
      </c>
      <c r="S1265" s="313">
        <f t="shared" si="39"/>
        <v>0</v>
      </c>
      <c r="T1265" s="314">
        <f>IF(M1265&lt;&gt;ฐาน!$M$45,IF(S1265&lt;&gt;"",S1265+R1265,0),0)</f>
        <v>0</v>
      </c>
      <c r="U1265" s="311">
        <f>IF(M1265&lt;&gt;ฐาน!$M$45,IF(S1265=0,J1265+T1265,O1265),J1265)</f>
        <v>0</v>
      </c>
      <c r="V1265" s="98"/>
    </row>
    <row r="1266" spans="1:22" x14ac:dyDescent="0.35">
      <c r="A1266" s="93">
        <v>1258</v>
      </c>
      <c r="B1266" s="84"/>
      <c r="C1266" s="86"/>
      <c r="D1266" s="91"/>
      <c r="E1266" s="89"/>
      <c r="F1266" s="88"/>
      <c r="G1266" s="91"/>
      <c r="H1266" s="91"/>
      <c r="I1266" s="88"/>
      <c r="J1266" s="92"/>
      <c r="K1266" s="212"/>
      <c r="L1266" s="308" t="str">
        <f>IF(K1266&lt;&gt;"",INDEX(ฐาน!$J$4:$M$44,MATCH(INT(K1266),ฐาน!$J$4:$J$44,0),2),"")</f>
        <v/>
      </c>
      <c r="M1266" s="309" t="str">
        <f>IF(L1266&lt;&gt;"",INDEX(ฐาน!$J$4:$M$45,MATCH(L1266,ฐาน!$K$4:$K$45,0),4),"")</f>
        <v/>
      </c>
      <c r="N1266" s="310" t="str">
        <f>IF(I1266&lt;&gt;"",INDEX(ฐาน!$A$4:$F$9,MATCH(I1266,ฐาน!$A$4:$A$9,0),IF(J1266&gt;=INDEX(ฐาน!$A$4:$F$9,MATCH(I1266,ฐาน!$A$4:$A$9,0),3),6,5)),"")</f>
        <v/>
      </c>
      <c r="O1266" s="311" t="str">
        <f>IF(I1266&lt;&gt;"",IF(J1266&gt;=INDEX(ฐาน!$A$4:$G$9,MATCH(I1266,ฐาน!$A$4:$A$9,0),4),INDEX(ฐาน!$A$4:$G$9,MATCH(I1266,ฐาน!$A$4:$A$9,0),7),INDEX(ฐาน!$A$4:$G$9,MATCH(I1266,ฐาน!$A$4:$A$9,0),4)),"")</f>
        <v/>
      </c>
      <c r="P1266" s="312">
        <f>IF(M1266&lt;&gt;ฐาน!$M$45,IF(L1266&lt;&gt;"",($L1266*$N1266/100),0),0)</f>
        <v>0</v>
      </c>
      <c r="Q1266" s="311">
        <f>IF(M1266&lt;&gt;ฐาน!$M$45,IF(L1266&lt;&gt;"",ROUNDUP(($L1266*$N1266/100),-1),0),0)</f>
        <v>0</v>
      </c>
      <c r="R1266" s="311">
        <f t="shared" si="38"/>
        <v>0</v>
      </c>
      <c r="S1266" s="313">
        <f t="shared" si="39"/>
        <v>0</v>
      </c>
      <c r="T1266" s="314">
        <f>IF(M1266&lt;&gt;ฐาน!$M$45,IF(S1266&lt;&gt;"",S1266+R1266,0),0)</f>
        <v>0</v>
      </c>
      <c r="U1266" s="311">
        <f>IF(M1266&lt;&gt;ฐาน!$M$45,IF(S1266=0,J1266+T1266,O1266),J1266)</f>
        <v>0</v>
      </c>
      <c r="V1266" s="98"/>
    </row>
    <row r="1267" spans="1:22" x14ac:dyDescent="0.35">
      <c r="A1267" s="93">
        <v>1259</v>
      </c>
      <c r="B1267" s="97"/>
      <c r="C1267" s="85"/>
      <c r="D1267" s="91"/>
      <c r="E1267" s="89"/>
      <c r="F1267" s="88"/>
      <c r="G1267" s="91"/>
      <c r="H1267" s="91"/>
      <c r="I1267" s="88"/>
      <c r="J1267" s="92"/>
      <c r="K1267" s="212"/>
      <c r="L1267" s="308" t="str">
        <f>IF(K1267&lt;&gt;"",INDEX(ฐาน!$J$4:$M$44,MATCH(INT(K1267),ฐาน!$J$4:$J$44,0),2),"")</f>
        <v/>
      </c>
      <c r="M1267" s="309" t="str">
        <f>IF(L1267&lt;&gt;"",INDEX(ฐาน!$J$4:$M$45,MATCH(L1267,ฐาน!$K$4:$K$45,0),4),"")</f>
        <v/>
      </c>
      <c r="N1267" s="310" t="str">
        <f>IF(I1267&lt;&gt;"",INDEX(ฐาน!$A$4:$F$9,MATCH(I1267,ฐาน!$A$4:$A$9,0),IF(J1267&gt;=INDEX(ฐาน!$A$4:$F$9,MATCH(I1267,ฐาน!$A$4:$A$9,0),3),6,5)),"")</f>
        <v/>
      </c>
      <c r="O1267" s="311" t="str">
        <f>IF(I1267&lt;&gt;"",IF(J1267&gt;=INDEX(ฐาน!$A$4:$G$9,MATCH(I1267,ฐาน!$A$4:$A$9,0),4),INDEX(ฐาน!$A$4:$G$9,MATCH(I1267,ฐาน!$A$4:$A$9,0),7),INDEX(ฐาน!$A$4:$G$9,MATCH(I1267,ฐาน!$A$4:$A$9,0),4)),"")</f>
        <v/>
      </c>
      <c r="P1267" s="312">
        <f>IF(M1267&lt;&gt;ฐาน!$M$45,IF(L1267&lt;&gt;"",($L1267*$N1267/100),0),0)</f>
        <v>0</v>
      </c>
      <c r="Q1267" s="311">
        <f>IF(M1267&lt;&gt;ฐาน!$M$45,IF(L1267&lt;&gt;"",ROUNDUP(($L1267*$N1267/100),-1),0),0)</f>
        <v>0</v>
      </c>
      <c r="R1267" s="311">
        <f t="shared" si="38"/>
        <v>0</v>
      </c>
      <c r="S1267" s="313">
        <f t="shared" si="39"/>
        <v>0</v>
      </c>
      <c r="T1267" s="314">
        <f>IF(M1267&lt;&gt;ฐาน!$M$45,IF(S1267&lt;&gt;"",S1267+R1267,0),0)</f>
        <v>0</v>
      </c>
      <c r="U1267" s="311">
        <f>IF(M1267&lt;&gt;ฐาน!$M$45,IF(S1267=0,J1267+T1267,O1267),J1267)</f>
        <v>0</v>
      </c>
      <c r="V1267" s="98"/>
    </row>
    <row r="1268" spans="1:22" x14ac:dyDescent="0.35">
      <c r="A1268" s="93">
        <v>1260</v>
      </c>
      <c r="B1268" s="97"/>
      <c r="C1268" s="98"/>
      <c r="D1268" s="91"/>
      <c r="E1268" s="89"/>
      <c r="F1268" s="88"/>
      <c r="G1268" s="91"/>
      <c r="H1268" s="91"/>
      <c r="I1268" s="88"/>
      <c r="J1268" s="92"/>
      <c r="K1268" s="212"/>
      <c r="L1268" s="308" t="str">
        <f>IF(K1268&lt;&gt;"",INDEX(ฐาน!$J$4:$M$44,MATCH(INT(K1268),ฐาน!$J$4:$J$44,0),2),"")</f>
        <v/>
      </c>
      <c r="M1268" s="309" t="str">
        <f>IF(L1268&lt;&gt;"",INDEX(ฐาน!$J$4:$M$45,MATCH(L1268,ฐาน!$K$4:$K$45,0),4),"")</f>
        <v/>
      </c>
      <c r="N1268" s="310" t="str">
        <f>IF(I1268&lt;&gt;"",INDEX(ฐาน!$A$4:$F$9,MATCH(I1268,ฐาน!$A$4:$A$9,0),IF(J1268&gt;=INDEX(ฐาน!$A$4:$F$9,MATCH(I1268,ฐาน!$A$4:$A$9,0),3),6,5)),"")</f>
        <v/>
      </c>
      <c r="O1268" s="311" t="str">
        <f>IF(I1268&lt;&gt;"",IF(J1268&gt;=INDEX(ฐาน!$A$4:$G$9,MATCH(I1268,ฐาน!$A$4:$A$9,0),4),INDEX(ฐาน!$A$4:$G$9,MATCH(I1268,ฐาน!$A$4:$A$9,0),7),INDEX(ฐาน!$A$4:$G$9,MATCH(I1268,ฐาน!$A$4:$A$9,0),4)),"")</f>
        <v/>
      </c>
      <c r="P1268" s="312">
        <f>IF(M1268&lt;&gt;ฐาน!$M$45,IF(L1268&lt;&gt;"",($L1268*$N1268/100),0),0)</f>
        <v>0</v>
      </c>
      <c r="Q1268" s="311">
        <f>IF(M1268&lt;&gt;ฐาน!$M$45,IF(L1268&lt;&gt;"",ROUNDUP(($L1268*$N1268/100),-1),0),0)</f>
        <v>0</v>
      </c>
      <c r="R1268" s="311">
        <f t="shared" si="38"/>
        <v>0</v>
      </c>
      <c r="S1268" s="313">
        <f t="shared" si="39"/>
        <v>0</v>
      </c>
      <c r="T1268" s="314">
        <f>IF(M1268&lt;&gt;ฐาน!$M$45,IF(S1268&lt;&gt;"",S1268+R1268,0),0)</f>
        <v>0</v>
      </c>
      <c r="U1268" s="311">
        <f>IF(M1268&lt;&gt;ฐาน!$M$45,IF(S1268=0,J1268+T1268,O1268),J1268)</f>
        <v>0</v>
      </c>
      <c r="V1268" s="98"/>
    </row>
    <row r="1269" spans="1:22" x14ac:dyDescent="0.35">
      <c r="A1269" s="93">
        <v>1261</v>
      </c>
      <c r="B1269" s="84"/>
      <c r="C1269" s="98"/>
      <c r="D1269" s="91"/>
      <c r="E1269" s="89"/>
      <c r="F1269" s="88"/>
      <c r="G1269" s="95"/>
      <c r="H1269" s="91"/>
      <c r="I1269" s="88"/>
      <c r="J1269" s="92"/>
      <c r="K1269" s="212"/>
      <c r="L1269" s="308" t="str">
        <f>IF(K1269&lt;&gt;"",INDEX(ฐาน!$J$4:$M$44,MATCH(INT(K1269),ฐาน!$J$4:$J$44,0),2),"")</f>
        <v/>
      </c>
      <c r="M1269" s="309" t="str">
        <f>IF(L1269&lt;&gt;"",INDEX(ฐาน!$J$4:$M$45,MATCH(L1269,ฐาน!$K$4:$K$45,0),4),"")</f>
        <v/>
      </c>
      <c r="N1269" s="310" t="str">
        <f>IF(I1269&lt;&gt;"",INDEX(ฐาน!$A$4:$F$9,MATCH(I1269,ฐาน!$A$4:$A$9,0),IF(J1269&gt;=INDEX(ฐาน!$A$4:$F$9,MATCH(I1269,ฐาน!$A$4:$A$9,0),3),6,5)),"")</f>
        <v/>
      </c>
      <c r="O1269" s="311" t="str">
        <f>IF(I1269&lt;&gt;"",IF(J1269&gt;=INDEX(ฐาน!$A$4:$G$9,MATCH(I1269,ฐาน!$A$4:$A$9,0),4),INDEX(ฐาน!$A$4:$G$9,MATCH(I1269,ฐาน!$A$4:$A$9,0),7),INDEX(ฐาน!$A$4:$G$9,MATCH(I1269,ฐาน!$A$4:$A$9,0),4)),"")</f>
        <v/>
      </c>
      <c r="P1269" s="312">
        <f>IF(M1269&lt;&gt;ฐาน!$M$45,IF(L1269&lt;&gt;"",($L1269*$N1269/100),0),0)</f>
        <v>0</v>
      </c>
      <c r="Q1269" s="311">
        <f>IF(M1269&lt;&gt;ฐาน!$M$45,IF(L1269&lt;&gt;"",ROUNDUP(($L1269*$N1269/100),-1),0),0)</f>
        <v>0</v>
      </c>
      <c r="R1269" s="311">
        <f t="shared" si="38"/>
        <v>0</v>
      </c>
      <c r="S1269" s="313">
        <f t="shared" si="39"/>
        <v>0</v>
      </c>
      <c r="T1269" s="314">
        <f>IF(M1269&lt;&gt;ฐาน!$M$45,IF(S1269&lt;&gt;"",S1269+R1269,0),0)</f>
        <v>0</v>
      </c>
      <c r="U1269" s="311">
        <f>IF(M1269&lt;&gt;ฐาน!$M$45,IF(S1269=0,J1269+T1269,O1269),J1269)</f>
        <v>0</v>
      </c>
      <c r="V1269" s="98"/>
    </row>
    <row r="1270" spans="1:22" x14ac:dyDescent="0.35">
      <c r="A1270" s="93">
        <v>1262</v>
      </c>
      <c r="B1270" s="84"/>
      <c r="C1270" s="85"/>
      <c r="D1270" s="91"/>
      <c r="E1270" s="89"/>
      <c r="F1270" s="88"/>
      <c r="G1270" s="91"/>
      <c r="H1270" s="91"/>
      <c r="I1270" s="88"/>
      <c r="J1270" s="92"/>
      <c r="K1270" s="212"/>
      <c r="L1270" s="308" t="str">
        <f>IF(K1270&lt;&gt;"",INDEX(ฐาน!$J$4:$M$44,MATCH(INT(K1270),ฐาน!$J$4:$J$44,0),2),"")</f>
        <v/>
      </c>
      <c r="M1270" s="309" t="str">
        <f>IF(L1270&lt;&gt;"",INDEX(ฐาน!$J$4:$M$45,MATCH(L1270,ฐาน!$K$4:$K$45,0),4),"")</f>
        <v/>
      </c>
      <c r="N1270" s="310" t="str">
        <f>IF(I1270&lt;&gt;"",INDEX(ฐาน!$A$4:$F$9,MATCH(I1270,ฐาน!$A$4:$A$9,0),IF(J1270&gt;=INDEX(ฐาน!$A$4:$F$9,MATCH(I1270,ฐาน!$A$4:$A$9,0),3),6,5)),"")</f>
        <v/>
      </c>
      <c r="O1270" s="311" t="str">
        <f>IF(I1270&lt;&gt;"",IF(J1270&gt;=INDEX(ฐาน!$A$4:$G$9,MATCH(I1270,ฐาน!$A$4:$A$9,0),4),INDEX(ฐาน!$A$4:$G$9,MATCH(I1270,ฐาน!$A$4:$A$9,0),7),INDEX(ฐาน!$A$4:$G$9,MATCH(I1270,ฐาน!$A$4:$A$9,0),4)),"")</f>
        <v/>
      </c>
      <c r="P1270" s="312">
        <f>IF(M1270&lt;&gt;ฐาน!$M$45,IF(L1270&lt;&gt;"",($L1270*$N1270/100),0),0)</f>
        <v>0</v>
      </c>
      <c r="Q1270" s="311">
        <f>IF(M1270&lt;&gt;ฐาน!$M$45,IF(L1270&lt;&gt;"",ROUNDUP(($L1270*$N1270/100),-1),0),0)</f>
        <v>0</v>
      </c>
      <c r="R1270" s="311">
        <f t="shared" si="38"/>
        <v>0</v>
      </c>
      <c r="S1270" s="313">
        <f t="shared" si="39"/>
        <v>0</v>
      </c>
      <c r="T1270" s="314">
        <f>IF(M1270&lt;&gt;ฐาน!$M$45,IF(S1270&lt;&gt;"",S1270+R1270,0),0)</f>
        <v>0</v>
      </c>
      <c r="U1270" s="311">
        <f>IF(M1270&lt;&gt;ฐาน!$M$45,IF(S1270=0,J1270+T1270,O1270),J1270)</f>
        <v>0</v>
      </c>
      <c r="V1270" s="98"/>
    </row>
    <row r="1271" spans="1:22" x14ac:dyDescent="0.35">
      <c r="A1271" s="93">
        <v>1263</v>
      </c>
      <c r="B1271" s="84"/>
      <c r="C1271" s="85"/>
      <c r="D1271" s="91"/>
      <c r="E1271" s="89"/>
      <c r="F1271" s="88"/>
      <c r="G1271" s="91"/>
      <c r="H1271" s="91"/>
      <c r="I1271" s="88"/>
      <c r="J1271" s="92"/>
      <c r="K1271" s="212"/>
      <c r="L1271" s="308" t="str">
        <f>IF(K1271&lt;&gt;"",INDEX(ฐาน!$J$4:$M$44,MATCH(INT(K1271),ฐาน!$J$4:$J$44,0),2),"")</f>
        <v/>
      </c>
      <c r="M1271" s="309" t="str">
        <f>IF(L1271&lt;&gt;"",INDEX(ฐาน!$J$4:$M$45,MATCH(L1271,ฐาน!$K$4:$K$45,0),4),"")</f>
        <v/>
      </c>
      <c r="N1271" s="310" t="str">
        <f>IF(I1271&lt;&gt;"",INDEX(ฐาน!$A$4:$F$9,MATCH(I1271,ฐาน!$A$4:$A$9,0),IF(J1271&gt;=INDEX(ฐาน!$A$4:$F$9,MATCH(I1271,ฐาน!$A$4:$A$9,0),3),6,5)),"")</f>
        <v/>
      </c>
      <c r="O1271" s="311" t="str">
        <f>IF(I1271&lt;&gt;"",IF(J1271&gt;=INDEX(ฐาน!$A$4:$G$9,MATCH(I1271,ฐาน!$A$4:$A$9,0),4),INDEX(ฐาน!$A$4:$G$9,MATCH(I1271,ฐาน!$A$4:$A$9,0),7),INDEX(ฐาน!$A$4:$G$9,MATCH(I1271,ฐาน!$A$4:$A$9,0),4)),"")</f>
        <v/>
      </c>
      <c r="P1271" s="312">
        <f>IF(M1271&lt;&gt;ฐาน!$M$45,IF(L1271&lt;&gt;"",($L1271*$N1271/100),0),0)</f>
        <v>0</v>
      </c>
      <c r="Q1271" s="311">
        <f>IF(M1271&lt;&gt;ฐาน!$M$45,IF(L1271&lt;&gt;"",ROUNDUP(($L1271*$N1271/100),-1),0),0)</f>
        <v>0</v>
      </c>
      <c r="R1271" s="311">
        <f t="shared" si="38"/>
        <v>0</v>
      </c>
      <c r="S1271" s="313">
        <f t="shared" si="39"/>
        <v>0</v>
      </c>
      <c r="T1271" s="314">
        <f>IF(M1271&lt;&gt;ฐาน!$M$45,IF(S1271&lt;&gt;"",S1271+R1271,0),0)</f>
        <v>0</v>
      </c>
      <c r="U1271" s="311">
        <f>IF(M1271&lt;&gt;ฐาน!$M$45,IF(S1271=0,J1271+T1271,O1271),J1271)</f>
        <v>0</v>
      </c>
      <c r="V1271" s="98"/>
    </row>
    <row r="1272" spans="1:22" x14ac:dyDescent="0.35">
      <c r="A1272" s="93">
        <v>1264</v>
      </c>
      <c r="B1272" s="97"/>
      <c r="C1272" s="85"/>
      <c r="D1272" s="91"/>
      <c r="E1272" s="89"/>
      <c r="F1272" s="88"/>
      <c r="G1272" s="91"/>
      <c r="H1272" s="91"/>
      <c r="I1272" s="88"/>
      <c r="J1272" s="92"/>
      <c r="K1272" s="212"/>
      <c r="L1272" s="308" t="str">
        <f>IF(K1272&lt;&gt;"",INDEX(ฐาน!$J$4:$M$44,MATCH(INT(K1272),ฐาน!$J$4:$J$44,0),2),"")</f>
        <v/>
      </c>
      <c r="M1272" s="309" t="str">
        <f>IF(L1272&lt;&gt;"",INDEX(ฐาน!$J$4:$M$45,MATCH(L1272,ฐาน!$K$4:$K$45,0),4),"")</f>
        <v/>
      </c>
      <c r="N1272" s="310" t="str">
        <f>IF(I1272&lt;&gt;"",INDEX(ฐาน!$A$4:$F$9,MATCH(I1272,ฐาน!$A$4:$A$9,0),IF(J1272&gt;=INDEX(ฐาน!$A$4:$F$9,MATCH(I1272,ฐาน!$A$4:$A$9,0),3),6,5)),"")</f>
        <v/>
      </c>
      <c r="O1272" s="311" t="str">
        <f>IF(I1272&lt;&gt;"",IF(J1272&gt;=INDEX(ฐาน!$A$4:$G$9,MATCH(I1272,ฐาน!$A$4:$A$9,0),4),INDEX(ฐาน!$A$4:$G$9,MATCH(I1272,ฐาน!$A$4:$A$9,0),7),INDEX(ฐาน!$A$4:$G$9,MATCH(I1272,ฐาน!$A$4:$A$9,0),4)),"")</f>
        <v/>
      </c>
      <c r="P1272" s="312">
        <f>IF(M1272&lt;&gt;ฐาน!$M$45,IF(L1272&lt;&gt;"",($L1272*$N1272/100),0),0)</f>
        <v>0</v>
      </c>
      <c r="Q1272" s="311">
        <f>IF(M1272&lt;&gt;ฐาน!$M$45,IF(L1272&lt;&gt;"",ROUNDUP(($L1272*$N1272/100),-1),0),0)</f>
        <v>0</v>
      </c>
      <c r="R1272" s="311">
        <f t="shared" si="38"/>
        <v>0</v>
      </c>
      <c r="S1272" s="313">
        <f t="shared" si="39"/>
        <v>0</v>
      </c>
      <c r="T1272" s="314">
        <f>IF(M1272&lt;&gt;ฐาน!$M$45,IF(S1272&lt;&gt;"",S1272+R1272,0),0)</f>
        <v>0</v>
      </c>
      <c r="U1272" s="311">
        <f>IF(M1272&lt;&gt;ฐาน!$M$45,IF(S1272=0,J1272+T1272,O1272),J1272)</f>
        <v>0</v>
      </c>
      <c r="V1272" s="98"/>
    </row>
    <row r="1273" spans="1:22" x14ac:dyDescent="0.35">
      <c r="A1273" s="93">
        <v>1265</v>
      </c>
      <c r="B1273" s="84"/>
      <c r="C1273" s="85"/>
      <c r="D1273" s="91"/>
      <c r="E1273" s="89"/>
      <c r="F1273" s="88"/>
      <c r="G1273" s="91"/>
      <c r="H1273" s="91"/>
      <c r="I1273" s="88"/>
      <c r="J1273" s="92"/>
      <c r="K1273" s="212"/>
      <c r="L1273" s="308" t="str">
        <f>IF(K1273&lt;&gt;"",INDEX(ฐาน!$J$4:$M$44,MATCH(INT(K1273),ฐาน!$J$4:$J$44,0),2),"")</f>
        <v/>
      </c>
      <c r="M1273" s="309" t="str">
        <f>IF(L1273&lt;&gt;"",INDEX(ฐาน!$J$4:$M$45,MATCH(L1273,ฐาน!$K$4:$K$45,0),4),"")</f>
        <v/>
      </c>
      <c r="N1273" s="310" t="str">
        <f>IF(I1273&lt;&gt;"",INDEX(ฐาน!$A$4:$F$9,MATCH(I1273,ฐาน!$A$4:$A$9,0),IF(J1273&gt;=INDEX(ฐาน!$A$4:$F$9,MATCH(I1273,ฐาน!$A$4:$A$9,0),3),6,5)),"")</f>
        <v/>
      </c>
      <c r="O1273" s="311" t="str">
        <f>IF(I1273&lt;&gt;"",IF(J1273&gt;=INDEX(ฐาน!$A$4:$G$9,MATCH(I1273,ฐาน!$A$4:$A$9,0),4),INDEX(ฐาน!$A$4:$G$9,MATCH(I1273,ฐาน!$A$4:$A$9,0),7),INDEX(ฐาน!$A$4:$G$9,MATCH(I1273,ฐาน!$A$4:$A$9,0),4)),"")</f>
        <v/>
      </c>
      <c r="P1273" s="312">
        <f>IF(M1273&lt;&gt;ฐาน!$M$45,IF(L1273&lt;&gt;"",($L1273*$N1273/100),0),0)</f>
        <v>0</v>
      </c>
      <c r="Q1273" s="311">
        <f>IF(M1273&lt;&gt;ฐาน!$M$45,IF(L1273&lt;&gt;"",ROUNDUP(($L1273*$N1273/100),-1),0),0)</f>
        <v>0</v>
      </c>
      <c r="R1273" s="311">
        <f t="shared" si="38"/>
        <v>0</v>
      </c>
      <c r="S1273" s="313">
        <f t="shared" si="39"/>
        <v>0</v>
      </c>
      <c r="T1273" s="314">
        <f>IF(M1273&lt;&gt;ฐาน!$M$45,IF(S1273&lt;&gt;"",S1273+R1273,0),0)</f>
        <v>0</v>
      </c>
      <c r="U1273" s="311">
        <f>IF(M1273&lt;&gt;ฐาน!$M$45,IF(S1273=0,J1273+T1273,O1273),J1273)</f>
        <v>0</v>
      </c>
      <c r="V1273" s="98"/>
    </row>
    <row r="1274" spans="1:22" x14ac:dyDescent="0.35">
      <c r="A1274" s="93">
        <v>1266</v>
      </c>
      <c r="B1274" s="97"/>
      <c r="C1274" s="85"/>
      <c r="D1274" s="91"/>
      <c r="E1274" s="89"/>
      <c r="F1274" s="88"/>
      <c r="G1274" s="90"/>
      <c r="H1274" s="91"/>
      <c r="I1274" s="88"/>
      <c r="J1274" s="92"/>
      <c r="K1274" s="212"/>
      <c r="L1274" s="308" t="str">
        <f>IF(K1274&lt;&gt;"",INDEX(ฐาน!$J$4:$M$44,MATCH(INT(K1274),ฐาน!$J$4:$J$44,0),2),"")</f>
        <v/>
      </c>
      <c r="M1274" s="309" t="str">
        <f>IF(L1274&lt;&gt;"",INDEX(ฐาน!$J$4:$M$45,MATCH(L1274,ฐาน!$K$4:$K$45,0),4),"")</f>
        <v/>
      </c>
      <c r="N1274" s="310" t="str">
        <f>IF(I1274&lt;&gt;"",INDEX(ฐาน!$A$4:$F$9,MATCH(I1274,ฐาน!$A$4:$A$9,0),IF(J1274&gt;=INDEX(ฐาน!$A$4:$F$9,MATCH(I1274,ฐาน!$A$4:$A$9,0),3),6,5)),"")</f>
        <v/>
      </c>
      <c r="O1274" s="311" t="str">
        <f>IF(I1274&lt;&gt;"",IF(J1274&gt;=INDEX(ฐาน!$A$4:$G$9,MATCH(I1274,ฐาน!$A$4:$A$9,0),4),INDEX(ฐาน!$A$4:$G$9,MATCH(I1274,ฐาน!$A$4:$A$9,0),7),INDEX(ฐาน!$A$4:$G$9,MATCH(I1274,ฐาน!$A$4:$A$9,0),4)),"")</f>
        <v/>
      </c>
      <c r="P1274" s="312">
        <f>IF(M1274&lt;&gt;ฐาน!$M$45,IF(L1274&lt;&gt;"",($L1274*$N1274/100),0),0)</f>
        <v>0</v>
      </c>
      <c r="Q1274" s="311">
        <f>IF(M1274&lt;&gt;ฐาน!$M$45,IF(L1274&lt;&gt;"",ROUNDUP(($L1274*$N1274/100),-1),0),0)</f>
        <v>0</v>
      </c>
      <c r="R1274" s="311">
        <f t="shared" si="38"/>
        <v>0</v>
      </c>
      <c r="S1274" s="313">
        <f t="shared" si="39"/>
        <v>0</v>
      </c>
      <c r="T1274" s="314">
        <f>IF(M1274&lt;&gt;ฐาน!$M$45,IF(S1274&lt;&gt;"",S1274+R1274,0),0)</f>
        <v>0</v>
      </c>
      <c r="U1274" s="311">
        <f>IF(M1274&lt;&gt;ฐาน!$M$45,IF(S1274=0,J1274+T1274,O1274),J1274)</f>
        <v>0</v>
      </c>
      <c r="V1274" s="98"/>
    </row>
    <row r="1275" spans="1:22" x14ac:dyDescent="0.35">
      <c r="A1275" s="93">
        <v>1267</v>
      </c>
      <c r="B1275" s="97"/>
      <c r="C1275" s="98"/>
      <c r="D1275" s="91"/>
      <c r="E1275" s="89"/>
      <c r="F1275" s="88"/>
      <c r="G1275" s="91"/>
      <c r="H1275" s="91"/>
      <c r="I1275" s="88"/>
      <c r="J1275" s="92"/>
      <c r="K1275" s="212"/>
      <c r="L1275" s="308" t="str">
        <f>IF(K1275&lt;&gt;"",INDEX(ฐาน!$J$4:$M$44,MATCH(INT(K1275),ฐาน!$J$4:$J$44,0),2),"")</f>
        <v/>
      </c>
      <c r="M1275" s="309" t="str">
        <f>IF(L1275&lt;&gt;"",INDEX(ฐาน!$J$4:$M$45,MATCH(L1275,ฐาน!$K$4:$K$45,0),4),"")</f>
        <v/>
      </c>
      <c r="N1275" s="310" t="str">
        <f>IF(I1275&lt;&gt;"",INDEX(ฐาน!$A$4:$F$9,MATCH(I1275,ฐาน!$A$4:$A$9,0),IF(J1275&gt;=INDEX(ฐาน!$A$4:$F$9,MATCH(I1275,ฐาน!$A$4:$A$9,0),3),6,5)),"")</f>
        <v/>
      </c>
      <c r="O1275" s="311" t="str">
        <f>IF(I1275&lt;&gt;"",IF(J1275&gt;=INDEX(ฐาน!$A$4:$G$9,MATCH(I1275,ฐาน!$A$4:$A$9,0),4),INDEX(ฐาน!$A$4:$G$9,MATCH(I1275,ฐาน!$A$4:$A$9,0),7),INDEX(ฐาน!$A$4:$G$9,MATCH(I1275,ฐาน!$A$4:$A$9,0),4)),"")</f>
        <v/>
      </c>
      <c r="P1275" s="312">
        <f>IF(M1275&lt;&gt;ฐาน!$M$45,IF(L1275&lt;&gt;"",($L1275*$N1275/100),0),0)</f>
        <v>0</v>
      </c>
      <c r="Q1275" s="311">
        <f>IF(M1275&lt;&gt;ฐาน!$M$45,IF(L1275&lt;&gt;"",ROUNDUP(($L1275*$N1275/100),-1),0),0)</f>
        <v>0</v>
      </c>
      <c r="R1275" s="311">
        <f t="shared" si="38"/>
        <v>0</v>
      </c>
      <c r="S1275" s="313">
        <f t="shared" si="39"/>
        <v>0</v>
      </c>
      <c r="T1275" s="314">
        <f>IF(M1275&lt;&gt;ฐาน!$M$45,IF(S1275&lt;&gt;"",S1275+R1275,0),0)</f>
        <v>0</v>
      </c>
      <c r="U1275" s="311">
        <f>IF(M1275&lt;&gt;ฐาน!$M$45,IF(S1275=0,J1275+T1275,O1275),J1275)</f>
        <v>0</v>
      </c>
      <c r="V1275" s="98"/>
    </row>
    <row r="1276" spans="1:22" x14ac:dyDescent="0.35">
      <c r="A1276" s="93">
        <v>1268</v>
      </c>
      <c r="B1276" s="97"/>
      <c r="C1276" s="86"/>
      <c r="D1276" s="91"/>
      <c r="E1276" s="89"/>
      <c r="F1276" s="88"/>
      <c r="G1276" s="91"/>
      <c r="H1276" s="91"/>
      <c r="I1276" s="88"/>
      <c r="J1276" s="92"/>
      <c r="K1276" s="212"/>
      <c r="L1276" s="308" t="str">
        <f>IF(K1276&lt;&gt;"",INDEX(ฐาน!$J$4:$M$44,MATCH(INT(K1276),ฐาน!$J$4:$J$44,0),2),"")</f>
        <v/>
      </c>
      <c r="M1276" s="309" t="str">
        <f>IF(L1276&lt;&gt;"",INDEX(ฐาน!$J$4:$M$45,MATCH(L1276,ฐาน!$K$4:$K$45,0),4),"")</f>
        <v/>
      </c>
      <c r="N1276" s="310" t="str">
        <f>IF(I1276&lt;&gt;"",INDEX(ฐาน!$A$4:$F$9,MATCH(I1276,ฐาน!$A$4:$A$9,0),IF(J1276&gt;=INDEX(ฐาน!$A$4:$F$9,MATCH(I1276,ฐาน!$A$4:$A$9,0),3),6,5)),"")</f>
        <v/>
      </c>
      <c r="O1276" s="311" t="str">
        <f>IF(I1276&lt;&gt;"",IF(J1276&gt;=INDEX(ฐาน!$A$4:$G$9,MATCH(I1276,ฐาน!$A$4:$A$9,0),4),INDEX(ฐาน!$A$4:$G$9,MATCH(I1276,ฐาน!$A$4:$A$9,0),7),INDEX(ฐาน!$A$4:$G$9,MATCH(I1276,ฐาน!$A$4:$A$9,0),4)),"")</f>
        <v/>
      </c>
      <c r="P1276" s="312">
        <f>IF(M1276&lt;&gt;ฐาน!$M$45,IF(L1276&lt;&gt;"",($L1276*$N1276/100),0),0)</f>
        <v>0</v>
      </c>
      <c r="Q1276" s="311">
        <f>IF(M1276&lt;&gt;ฐาน!$M$45,IF(L1276&lt;&gt;"",ROUNDUP(($L1276*$N1276/100),-1),0),0)</f>
        <v>0</v>
      </c>
      <c r="R1276" s="311">
        <f t="shared" si="38"/>
        <v>0</v>
      </c>
      <c r="S1276" s="313">
        <f t="shared" si="39"/>
        <v>0</v>
      </c>
      <c r="T1276" s="314">
        <f>IF(M1276&lt;&gt;ฐาน!$M$45,IF(S1276&lt;&gt;"",S1276+R1276,0),0)</f>
        <v>0</v>
      </c>
      <c r="U1276" s="311">
        <f>IF(M1276&lt;&gt;ฐาน!$M$45,IF(S1276=0,J1276+T1276,O1276),J1276)</f>
        <v>0</v>
      </c>
      <c r="V1276" s="98"/>
    </row>
    <row r="1277" spans="1:22" x14ac:dyDescent="0.35">
      <c r="A1277" s="93">
        <v>1269</v>
      </c>
      <c r="B1277" s="84"/>
      <c r="C1277" s="98"/>
      <c r="D1277" s="91"/>
      <c r="E1277" s="89"/>
      <c r="F1277" s="88"/>
      <c r="G1277" s="91"/>
      <c r="H1277" s="91"/>
      <c r="I1277" s="88"/>
      <c r="J1277" s="92"/>
      <c r="K1277" s="212"/>
      <c r="L1277" s="308" t="str">
        <f>IF(K1277&lt;&gt;"",INDEX(ฐาน!$J$4:$M$44,MATCH(INT(K1277),ฐาน!$J$4:$J$44,0),2),"")</f>
        <v/>
      </c>
      <c r="M1277" s="309" t="str">
        <f>IF(L1277&lt;&gt;"",INDEX(ฐาน!$J$4:$M$45,MATCH(L1277,ฐาน!$K$4:$K$45,0),4),"")</f>
        <v/>
      </c>
      <c r="N1277" s="310" t="str">
        <f>IF(I1277&lt;&gt;"",INDEX(ฐาน!$A$4:$F$9,MATCH(I1277,ฐาน!$A$4:$A$9,0),IF(J1277&gt;=INDEX(ฐาน!$A$4:$F$9,MATCH(I1277,ฐาน!$A$4:$A$9,0),3),6,5)),"")</f>
        <v/>
      </c>
      <c r="O1277" s="311" t="str">
        <f>IF(I1277&lt;&gt;"",IF(J1277&gt;=INDEX(ฐาน!$A$4:$G$9,MATCH(I1277,ฐาน!$A$4:$A$9,0),4),INDEX(ฐาน!$A$4:$G$9,MATCH(I1277,ฐาน!$A$4:$A$9,0),7),INDEX(ฐาน!$A$4:$G$9,MATCH(I1277,ฐาน!$A$4:$A$9,0),4)),"")</f>
        <v/>
      </c>
      <c r="P1277" s="312">
        <f>IF(M1277&lt;&gt;ฐาน!$M$45,IF(L1277&lt;&gt;"",($L1277*$N1277/100),0),0)</f>
        <v>0</v>
      </c>
      <c r="Q1277" s="311">
        <f>IF(M1277&lt;&gt;ฐาน!$M$45,IF(L1277&lt;&gt;"",ROUNDUP(($L1277*$N1277/100),-1),0),0)</f>
        <v>0</v>
      </c>
      <c r="R1277" s="311">
        <f t="shared" si="38"/>
        <v>0</v>
      </c>
      <c r="S1277" s="313">
        <f t="shared" si="39"/>
        <v>0</v>
      </c>
      <c r="T1277" s="314">
        <f>IF(M1277&lt;&gt;ฐาน!$M$45,IF(S1277&lt;&gt;"",S1277+R1277,0),0)</f>
        <v>0</v>
      </c>
      <c r="U1277" s="311">
        <f>IF(M1277&lt;&gt;ฐาน!$M$45,IF(S1277=0,J1277+T1277,O1277),J1277)</f>
        <v>0</v>
      </c>
      <c r="V1277" s="98"/>
    </row>
    <row r="1278" spans="1:22" x14ac:dyDescent="0.35">
      <c r="A1278" s="93">
        <v>1270</v>
      </c>
      <c r="B1278" s="84"/>
      <c r="C1278" s="85"/>
      <c r="D1278" s="91"/>
      <c r="E1278" s="89"/>
      <c r="F1278" s="88"/>
      <c r="G1278" s="90"/>
      <c r="H1278" s="91"/>
      <c r="I1278" s="88"/>
      <c r="J1278" s="92"/>
      <c r="K1278" s="212"/>
      <c r="L1278" s="308" t="str">
        <f>IF(K1278&lt;&gt;"",INDEX(ฐาน!$J$4:$M$44,MATCH(INT(K1278),ฐาน!$J$4:$J$44,0),2),"")</f>
        <v/>
      </c>
      <c r="M1278" s="309" t="str">
        <f>IF(L1278&lt;&gt;"",INDEX(ฐาน!$J$4:$M$45,MATCH(L1278,ฐาน!$K$4:$K$45,0),4),"")</f>
        <v/>
      </c>
      <c r="N1278" s="310" t="str">
        <f>IF(I1278&lt;&gt;"",INDEX(ฐาน!$A$4:$F$9,MATCH(I1278,ฐาน!$A$4:$A$9,0),IF(J1278&gt;=INDEX(ฐาน!$A$4:$F$9,MATCH(I1278,ฐาน!$A$4:$A$9,0),3),6,5)),"")</f>
        <v/>
      </c>
      <c r="O1278" s="311" t="str">
        <f>IF(I1278&lt;&gt;"",IF(J1278&gt;=INDEX(ฐาน!$A$4:$G$9,MATCH(I1278,ฐาน!$A$4:$A$9,0),4),INDEX(ฐาน!$A$4:$G$9,MATCH(I1278,ฐาน!$A$4:$A$9,0),7),INDEX(ฐาน!$A$4:$G$9,MATCH(I1278,ฐาน!$A$4:$A$9,0),4)),"")</f>
        <v/>
      </c>
      <c r="P1278" s="312">
        <f>IF(M1278&lt;&gt;ฐาน!$M$45,IF(L1278&lt;&gt;"",($L1278*$N1278/100),0),0)</f>
        <v>0</v>
      </c>
      <c r="Q1278" s="311">
        <f>IF(M1278&lt;&gt;ฐาน!$M$45,IF(L1278&lt;&gt;"",ROUNDUP(($L1278*$N1278/100),-1),0),0)</f>
        <v>0</v>
      </c>
      <c r="R1278" s="311">
        <f t="shared" si="38"/>
        <v>0</v>
      </c>
      <c r="S1278" s="313">
        <f t="shared" si="39"/>
        <v>0</v>
      </c>
      <c r="T1278" s="314">
        <f>IF(M1278&lt;&gt;ฐาน!$M$45,IF(S1278&lt;&gt;"",S1278+R1278,0),0)</f>
        <v>0</v>
      </c>
      <c r="U1278" s="311">
        <f>IF(M1278&lt;&gt;ฐาน!$M$45,IF(S1278=0,J1278+T1278,O1278),J1278)</f>
        <v>0</v>
      </c>
      <c r="V1278" s="98"/>
    </row>
    <row r="1279" spans="1:22" x14ac:dyDescent="0.35">
      <c r="A1279" s="93">
        <v>1271</v>
      </c>
      <c r="B1279" s="84"/>
      <c r="C1279" s="85"/>
      <c r="D1279" s="91"/>
      <c r="E1279" s="89"/>
      <c r="F1279" s="88"/>
      <c r="G1279" s="90"/>
      <c r="H1279" s="91"/>
      <c r="I1279" s="88"/>
      <c r="J1279" s="92"/>
      <c r="K1279" s="212"/>
      <c r="L1279" s="308" t="str">
        <f>IF(K1279&lt;&gt;"",INDEX(ฐาน!$J$4:$M$44,MATCH(INT(K1279),ฐาน!$J$4:$J$44,0),2),"")</f>
        <v/>
      </c>
      <c r="M1279" s="309" t="str">
        <f>IF(L1279&lt;&gt;"",INDEX(ฐาน!$J$4:$M$45,MATCH(L1279,ฐาน!$K$4:$K$45,0),4),"")</f>
        <v/>
      </c>
      <c r="N1279" s="310" t="str">
        <f>IF(I1279&lt;&gt;"",INDEX(ฐาน!$A$4:$F$9,MATCH(I1279,ฐาน!$A$4:$A$9,0),IF(J1279&gt;=INDEX(ฐาน!$A$4:$F$9,MATCH(I1279,ฐาน!$A$4:$A$9,0),3),6,5)),"")</f>
        <v/>
      </c>
      <c r="O1279" s="311" t="str">
        <f>IF(I1279&lt;&gt;"",IF(J1279&gt;=INDEX(ฐาน!$A$4:$G$9,MATCH(I1279,ฐาน!$A$4:$A$9,0),4),INDEX(ฐาน!$A$4:$G$9,MATCH(I1279,ฐาน!$A$4:$A$9,0),7),INDEX(ฐาน!$A$4:$G$9,MATCH(I1279,ฐาน!$A$4:$A$9,0),4)),"")</f>
        <v/>
      </c>
      <c r="P1279" s="312">
        <f>IF(M1279&lt;&gt;ฐาน!$M$45,IF(L1279&lt;&gt;"",($L1279*$N1279/100),0),0)</f>
        <v>0</v>
      </c>
      <c r="Q1279" s="311">
        <f>IF(M1279&lt;&gt;ฐาน!$M$45,IF(L1279&lt;&gt;"",ROUNDUP(($L1279*$N1279/100),-1),0),0)</f>
        <v>0</v>
      </c>
      <c r="R1279" s="311">
        <f t="shared" si="38"/>
        <v>0</v>
      </c>
      <c r="S1279" s="313">
        <f t="shared" si="39"/>
        <v>0</v>
      </c>
      <c r="T1279" s="314">
        <f>IF(M1279&lt;&gt;ฐาน!$M$45,IF(S1279&lt;&gt;"",S1279+R1279,0),0)</f>
        <v>0</v>
      </c>
      <c r="U1279" s="311">
        <f>IF(M1279&lt;&gt;ฐาน!$M$45,IF(S1279=0,J1279+T1279,O1279),J1279)</f>
        <v>0</v>
      </c>
      <c r="V1279" s="98"/>
    </row>
    <row r="1280" spans="1:22" x14ac:dyDescent="0.35">
      <c r="A1280" s="93">
        <v>1272</v>
      </c>
      <c r="B1280" s="84"/>
      <c r="C1280" s="85"/>
      <c r="D1280" s="91"/>
      <c r="E1280" s="89"/>
      <c r="F1280" s="88"/>
      <c r="G1280" s="90"/>
      <c r="H1280" s="91"/>
      <c r="I1280" s="88"/>
      <c r="J1280" s="92"/>
      <c r="K1280" s="212"/>
      <c r="L1280" s="308" t="str">
        <f>IF(K1280&lt;&gt;"",INDEX(ฐาน!$J$4:$M$44,MATCH(INT(K1280),ฐาน!$J$4:$J$44,0),2),"")</f>
        <v/>
      </c>
      <c r="M1280" s="309" t="str">
        <f>IF(L1280&lt;&gt;"",INDEX(ฐาน!$J$4:$M$45,MATCH(L1280,ฐาน!$K$4:$K$45,0),4),"")</f>
        <v/>
      </c>
      <c r="N1280" s="310" t="str">
        <f>IF(I1280&lt;&gt;"",INDEX(ฐาน!$A$4:$F$9,MATCH(I1280,ฐาน!$A$4:$A$9,0),IF(J1280&gt;=INDEX(ฐาน!$A$4:$F$9,MATCH(I1280,ฐาน!$A$4:$A$9,0),3),6,5)),"")</f>
        <v/>
      </c>
      <c r="O1280" s="311" t="str">
        <f>IF(I1280&lt;&gt;"",IF(J1280&gt;=INDEX(ฐาน!$A$4:$G$9,MATCH(I1280,ฐาน!$A$4:$A$9,0),4),INDEX(ฐาน!$A$4:$G$9,MATCH(I1280,ฐาน!$A$4:$A$9,0),7),INDEX(ฐาน!$A$4:$G$9,MATCH(I1280,ฐาน!$A$4:$A$9,0),4)),"")</f>
        <v/>
      </c>
      <c r="P1280" s="312">
        <f>IF(M1280&lt;&gt;ฐาน!$M$45,IF(L1280&lt;&gt;"",($L1280*$N1280/100),0),0)</f>
        <v>0</v>
      </c>
      <c r="Q1280" s="311">
        <f>IF(M1280&lt;&gt;ฐาน!$M$45,IF(L1280&lt;&gt;"",ROUNDUP(($L1280*$N1280/100),-1),0),0)</f>
        <v>0</v>
      </c>
      <c r="R1280" s="311">
        <f t="shared" si="38"/>
        <v>0</v>
      </c>
      <c r="S1280" s="313">
        <f t="shared" si="39"/>
        <v>0</v>
      </c>
      <c r="T1280" s="314">
        <f>IF(M1280&lt;&gt;ฐาน!$M$45,IF(S1280&lt;&gt;"",S1280+R1280,0),0)</f>
        <v>0</v>
      </c>
      <c r="U1280" s="311">
        <f>IF(M1280&lt;&gt;ฐาน!$M$45,IF(S1280=0,J1280+T1280,O1280),J1280)</f>
        <v>0</v>
      </c>
      <c r="V1280" s="98"/>
    </row>
    <row r="1281" spans="1:22" x14ac:dyDescent="0.35">
      <c r="A1281" s="93">
        <v>1273</v>
      </c>
      <c r="B1281" s="97"/>
      <c r="C1281" s="98"/>
      <c r="D1281" s="91"/>
      <c r="E1281" s="89"/>
      <c r="F1281" s="88"/>
      <c r="G1281" s="95"/>
      <c r="H1281" s="91"/>
      <c r="I1281" s="99"/>
      <c r="J1281" s="92"/>
      <c r="K1281" s="212"/>
      <c r="L1281" s="308" t="str">
        <f>IF(K1281&lt;&gt;"",INDEX(ฐาน!$J$4:$M$44,MATCH(INT(K1281),ฐาน!$J$4:$J$44,0),2),"")</f>
        <v/>
      </c>
      <c r="M1281" s="309" t="str">
        <f>IF(L1281&lt;&gt;"",INDEX(ฐาน!$J$4:$M$45,MATCH(L1281,ฐาน!$K$4:$K$45,0),4),"")</f>
        <v/>
      </c>
      <c r="N1281" s="310" t="str">
        <f>IF(I1281&lt;&gt;"",INDEX(ฐาน!$A$4:$F$9,MATCH(I1281,ฐาน!$A$4:$A$9,0),IF(J1281&gt;=INDEX(ฐาน!$A$4:$F$9,MATCH(I1281,ฐาน!$A$4:$A$9,0),3),6,5)),"")</f>
        <v/>
      </c>
      <c r="O1281" s="311" t="str">
        <f>IF(I1281&lt;&gt;"",IF(J1281&gt;=INDEX(ฐาน!$A$4:$G$9,MATCH(I1281,ฐาน!$A$4:$A$9,0),4),INDEX(ฐาน!$A$4:$G$9,MATCH(I1281,ฐาน!$A$4:$A$9,0),7),INDEX(ฐาน!$A$4:$G$9,MATCH(I1281,ฐาน!$A$4:$A$9,0),4)),"")</f>
        <v/>
      </c>
      <c r="P1281" s="312">
        <f>IF(M1281&lt;&gt;ฐาน!$M$45,IF(L1281&lt;&gt;"",($L1281*$N1281/100),0),0)</f>
        <v>0</v>
      </c>
      <c r="Q1281" s="311">
        <f>IF(M1281&lt;&gt;ฐาน!$M$45,IF(L1281&lt;&gt;"",ROUNDUP(($L1281*$N1281/100),-1),0),0)</f>
        <v>0</v>
      </c>
      <c r="R1281" s="311">
        <f t="shared" si="38"/>
        <v>0</v>
      </c>
      <c r="S1281" s="313">
        <f t="shared" si="39"/>
        <v>0</v>
      </c>
      <c r="T1281" s="314">
        <f>IF(M1281&lt;&gt;ฐาน!$M$45,IF(S1281&lt;&gt;"",S1281+R1281,0),0)</f>
        <v>0</v>
      </c>
      <c r="U1281" s="311">
        <f>IF(M1281&lt;&gt;ฐาน!$M$45,IF(S1281=0,J1281+T1281,O1281),J1281)</f>
        <v>0</v>
      </c>
      <c r="V1281" s="98"/>
    </row>
    <row r="1282" spans="1:22" x14ac:dyDescent="0.35">
      <c r="A1282" s="93">
        <v>1274</v>
      </c>
      <c r="B1282" s="97"/>
      <c r="C1282" s="98"/>
      <c r="D1282" s="91"/>
      <c r="E1282" s="89"/>
      <c r="F1282" s="88"/>
      <c r="G1282" s="95"/>
      <c r="H1282" s="91"/>
      <c r="I1282" s="99"/>
      <c r="J1282" s="92"/>
      <c r="K1282" s="212"/>
      <c r="L1282" s="308" t="str">
        <f>IF(K1282&lt;&gt;"",INDEX(ฐาน!$J$4:$M$44,MATCH(INT(K1282),ฐาน!$J$4:$J$44,0),2),"")</f>
        <v/>
      </c>
      <c r="M1282" s="309" t="str">
        <f>IF(L1282&lt;&gt;"",INDEX(ฐาน!$J$4:$M$45,MATCH(L1282,ฐาน!$K$4:$K$45,0),4),"")</f>
        <v/>
      </c>
      <c r="N1282" s="310" t="str">
        <f>IF(I1282&lt;&gt;"",INDEX(ฐาน!$A$4:$F$9,MATCH(I1282,ฐาน!$A$4:$A$9,0),IF(J1282&gt;=INDEX(ฐาน!$A$4:$F$9,MATCH(I1282,ฐาน!$A$4:$A$9,0),3),6,5)),"")</f>
        <v/>
      </c>
      <c r="O1282" s="311" t="str">
        <f>IF(I1282&lt;&gt;"",IF(J1282&gt;=INDEX(ฐาน!$A$4:$G$9,MATCH(I1282,ฐาน!$A$4:$A$9,0),4),INDEX(ฐาน!$A$4:$G$9,MATCH(I1282,ฐาน!$A$4:$A$9,0),7),INDEX(ฐาน!$A$4:$G$9,MATCH(I1282,ฐาน!$A$4:$A$9,0),4)),"")</f>
        <v/>
      </c>
      <c r="P1282" s="312">
        <f>IF(M1282&lt;&gt;ฐาน!$M$45,IF(L1282&lt;&gt;"",($L1282*$N1282/100),0),0)</f>
        <v>0</v>
      </c>
      <c r="Q1282" s="311">
        <f>IF(M1282&lt;&gt;ฐาน!$M$45,IF(L1282&lt;&gt;"",ROUNDUP(($L1282*$N1282/100),-1),0),0)</f>
        <v>0</v>
      </c>
      <c r="R1282" s="311">
        <f t="shared" si="38"/>
        <v>0</v>
      </c>
      <c r="S1282" s="313">
        <f t="shared" si="39"/>
        <v>0</v>
      </c>
      <c r="T1282" s="314">
        <f>IF(M1282&lt;&gt;ฐาน!$M$45,IF(S1282&lt;&gt;"",S1282+R1282,0),0)</f>
        <v>0</v>
      </c>
      <c r="U1282" s="311">
        <f>IF(M1282&lt;&gt;ฐาน!$M$45,IF(S1282=0,J1282+T1282,O1282),J1282)</f>
        <v>0</v>
      </c>
      <c r="V1282" s="98"/>
    </row>
    <row r="1283" spans="1:22" x14ac:dyDescent="0.35">
      <c r="A1283" s="93">
        <v>1275</v>
      </c>
      <c r="B1283" s="97"/>
      <c r="C1283" s="98"/>
      <c r="D1283" s="91"/>
      <c r="E1283" s="89"/>
      <c r="F1283" s="88"/>
      <c r="G1283" s="95"/>
      <c r="H1283" s="91"/>
      <c r="I1283" s="99"/>
      <c r="J1283" s="92"/>
      <c r="K1283" s="212"/>
      <c r="L1283" s="308" t="str">
        <f>IF(K1283&lt;&gt;"",INDEX(ฐาน!$J$4:$M$44,MATCH(INT(K1283),ฐาน!$J$4:$J$44,0),2),"")</f>
        <v/>
      </c>
      <c r="M1283" s="309" t="str">
        <f>IF(L1283&lt;&gt;"",INDEX(ฐาน!$J$4:$M$45,MATCH(L1283,ฐาน!$K$4:$K$45,0),4),"")</f>
        <v/>
      </c>
      <c r="N1283" s="310" t="str">
        <f>IF(I1283&lt;&gt;"",INDEX(ฐาน!$A$4:$F$9,MATCH(I1283,ฐาน!$A$4:$A$9,0),IF(J1283&gt;=INDEX(ฐาน!$A$4:$F$9,MATCH(I1283,ฐาน!$A$4:$A$9,0),3),6,5)),"")</f>
        <v/>
      </c>
      <c r="O1283" s="311" t="str">
        <f>IF(I1283&lt;&gt;"",IF(J1283&gt;=INDEX(ฐาน!$A$4:$G$9,MATCH(I1283,ฐาน!$A$4:$A$9,0),4),INDEX(ฐาน!$A$4:$G$9,MATCH(I1283,ฐาน!$A$4:$A$9,0),7),INDEX(ฐาน!$A$4:$G$9,MATCH(I1283,ฐาน!$A$4:$A$9,0),4)),"")</f>
        <v/>
      </c>
      <c r="P1283" s="312">
        <f>IF(M1283&lt;&gt;ฐาน!$M$45,IF(L1283&lt;&gt;"",($L1283*$N1283/100),0),0)</f>
        <v>0</v>
      </c>
      <c r="Q1283" s="311">
        <f>IF(M1283&lt;&gt;ฐาน!$M$45,IF(L1283&lt;&gt;"",ROUNDUP(($L1283*$N1283/100),-1),0),0)</f>
        <v>0</v>
      </c>
      <c r="R1283" s="311">
        <f t="shared" si="38"/>
        <v>0</v>
      </c>
      <c r="S1283" s="313">
        <f t="shared" si="39"/>
        <v>0</v>
      </c>
      <c r="T1283" s="314">
        <f>IF(M1283&lt;&gt;ฐาน!$M$45,IF(S1283&lt;&gt;"",S1283+R1283,0),0)</f>
        <v>0</v>
      </c>
      <c r="U1283" s="311">
        <f>IF(M1283&lt;&gt;ฐาน!$M$45,IF(S1283=0,J1283+T1283,O1283),J1283)</f>
        <v>0</v>
      </c>
      <c r="V1283" s="98"/>
    </row>
    <row r="1284" spans="1:22" x14ac:dyDescent="0.35">
      <c r="A1284" s="93">
        <v>1276</v>
      </c>
      <c r="B1284" s="97"/>
      <c r="C1284" s="98"/>
      <c r="D1284" s="91"/>
      <c r="E1284" s="89"/>
      <c r="F1284" s="88"/>
      <c r="G1284" s="95"/>
      <c r="H1284" s="91"/>
      <c r="I1284" s="99"/>
      <c r="J1284" s="92"/>
      <c r="K1284" s="212"/>
      <c r="L1284" s="308" t="str">
        <f>IF(K1284&lt;&gt;"",INDEX(ฐาน!$J$4:$M$44,MATCH(INT(K1284),ฐาน!$J$4:$J$44,0),2),"")</f>
        <v/>
      </c>
      <c r="M1284" s="309" t="str">
        <f>IF(L1284&lt;&gt;"",INDEX(ฐาน!$J$4:$M$45,MATCH(L1284,ฐาน!$K$4:$K$45,0),4),"")</f>
        <v/>
      </c>
      <c r="N1284" s="310" t="str">
        <f>IF(I1284&lt;&gt;"",INDEX(ฐาน!$A$4:$F$9,MATCH(I1284,ฐาน!$A$4:$A$9,0),IF(J1284&gt;=INDEX(ฐาน!$A$4:$F$9,MATCH(I1284,ฐาน!$A$4:$A$9,0),3),6,5)),"")</f>
        <v/>
      </c>
      <c r="O1284" s="311" t="str">
        <f>IF(I1284&lt;&gt;"",IF(J1284&gt;=INDEX(ฐาน!$A$4:$G$9,MATCH(I1284,ฐาน!$A$4:$A$9,0),4),INDEX(ฐาน!$A$4:$G$9,MATCH(I1284,ฐาน!$A$4:$A$9,0),7),INDEX(ฐาน!$A$4:$G$9,MATCH(I1284,ฐาน!$A$4:$A$9,0),4)),"")</f>
        <v/>
      </c>
      <c r="P1284" s="312">
        <f>IF(M1284&lt;&gt;ฐาน!$M$45,IF(L1284&lt;&gt;"",($L1284*$N1284/100),0),0)</f>
        <v>0</v>
      </c>
      <c r="Q1284" s="311">
        <f>IF(M1284&lt;&gt;ฐาน!$M$45,IF(L1284&lt;&gt;"",ROUNDUP(($L1284*$N1284/100),-1),0),0)</f>
        <v>0</v>
      </c>
      <c r="R1284" s="311">
        <f t="shared" si="38"/>
        <v>0</v>
      </c>
      <c r="S1284" s="313">
        <f t="shared" si="39"/>
        <v>0</v>
      </c>
      <c r="T1284" s="314">
        <f>IF(M1284&lt;&gt;ฐาน!$M$45,IF(S1284&lt;&gt;"",S1284+R1284,0),0)</f>
        <v>0</v>
      </c>
      <c r="U1284" s="311">
        <f>IF(M1284&lt;&gt;ฐาน!$M$45,IF(S1284=0,J1284+T1284,O1284),J1284)</f>
        <v>0</v>
      </c>
      <c r="V1284" s="98"/>
    </row>
    <row r="1285" spans="1:22" x14ac:dyDescent="0.35">
      <c r="A1285" s="93">
        <v>1277</v>
      </c>
      <c r="B1285" s="84"/>
      <c r="C1285" s="85"/>
      <c r="D1285" s="91"/>
      <c r="E1285" s="89"/>
      <c r="F1285" s="88"/>
      <c r="G1285" s="91"/>
      <c r="H1285" s="91"/>
      <c r="I1285" s="88"/>
      <c r="J1285" s="94"/>
      <c r="K1285" s="212"/>
      <c r="L1285" s="308" t="str">
        <f>IF(K1285&lt;&gt;"",INDEX(ฐาน!$J$4:$M$44,MATCH(INT(K1285),ฐาน!$J$4:$J$44,0),2),"")</f>
        <v/>
      </c>
      <c r="M1285" s="309" t="str">
        <f>IF(L1285&lt;&gt;"",INDEX(ฐาน!$J$4:$M$45,MATCH(L1285,ฐาน!$K$4:$K$45,0),4),"")</f>
        <v/>
      </c>
      <c r="N1285" s="310" t="str">
        <f>IF(I1285&lt;&gt;"",INDEX(ฐาน!$A$4:$F$9,MATCH(I1285,ฐาน!$A$4:$A$9,0),IF(J1285&gt;=INDEX(ฐาน!$A$4:$F$9,MATCH(I1285,ฐาน!$A$4:$A$9,0),3),6,5)),"")</f>
        <v/>
      </c>
      <c r="O1285" s="311" t="str">
        <f>IF(I1285&lt;&gt;"",IF(J1285&gt;=INDEX(ฐาน!$A$4:$G$9,MATCH(I1285,ฐาน!$A$4:$A$9,0),4),INDEX(ฐาน!$A$4:$G$9,MATCH(I1285,ฐาน!$A$4:$A$9,0),7),INDEX(ฐาน!$A$4:$G$9,MATCH(I1285,ฐาน!$A$4:$A$9,0),4)),"")</f>
        <v/>
      </c>
      <c r="P1285" s="312">
        <f>IF(M1285&lt;&gt;ฐาน!$M$45,IF(L1285&lt;&gt;"",($L1285*$N1285/100),0),0)</f>
        <v>0</v>
      </c>
      <c r="Q1285" s="311">
        <f>IF(M1285&lt;&gt;ฐาน!$M$45,IF(L1285&lt;&gt;"",ROUNDUP(($L1285*$N1285/100),-1),0),0)</f>
        <v>0</v>
      </c>
      <c r="R1285" s="311">
        <f t="shared" si="38"/>
        <v>0</v>
      </c>
      <c r="S1285" s="313">
        <f t="shared" si="39"/>
        <v>0</v>
      </c>
      <c r="T1285" s="314">
        <f>IF(M1285&lt;&gt;ฐาน!$M$45,IF(S1285&lt;&gt;"",S1285+R1285,0),0)</f>
        <v>0</v>
      </c>
      <c r="U1285" s="311">
        <f>IF(M1285&lt;&gt;ฐาน!$M$45,IF(S1285=0,J1285+T1285,O1285),J1285)</f>
        <v>0</v>
      </c>
      <c r="V1285" s="98"/>
    </row>
    <row r="1286" spans="1:22" x14ac:dyDescent="0.35">
      <c r="A1286" s="93">
        <v>1278</v>
      </c>
      <c r="B1286" s="84"/>
      <c r="C1286" s="85"/>
      <c r="D1286" s="91"/>
      <c r="E1286" s="89"/>
      <c r="F1286" s="88"/>
      <c r="G1286" s="91"/>
      <c r="H1286" s="91"/>
      <c r="I1286" s="88"/>
      <c r="J1286" s="94"/>
      <c r="K1286" s="212"/>
      <c r="L1286" s="308" t="str">
        <f>IF(K1286&lt;&gt;"",INDEX(ฐาน!$J$4:$M$44,MATCH(INT(K1286),ฐาน!$J$4:$J$44,0),2),"")</f>
        <v/>
      </c>
      <c r="M1286" s="309" t="str">
        <f>IF(L1286&lt;&gt;"",INDEX(ฐาน!$J$4:$M$45,MATCH(L1286,ฐาน!$K$4:$K$45,0),4),"")</f>
        <v/>
      </c>
      <c r="N1286" s="310" t="str">
        <f>IF(I1286&lt;&gt;"",INDEX(ฐาน!$A$4:$F$9,MATCH(I1286,ฐาน!$A$4:$A$9,0),IF(J1286&gt;=INDEX(ฐาน!$A$4:$F$9,MATCH(I1286,ฐาน!$A$4:$A$9,0),3),6,5)),"")</f>
        <v/>
      </c>
      <c r="O1286" s="311" t="str">
        <f>IF(I1286&lt;&gt;"",IF(J1286&gt;=INDEX(ฐาน!$A$4:$G$9,MATCH(I1286,ฐาน!$A$4:$A$9,0),4),INDEX(ฐาน!$A$4:$G$9,MATCH(I1286,ฐาน!$A$4:$A$9,0),7),INDEX(ฐาน!$A$4:$G$9,MATCH(I1286,ฐาน!$A$4:$A$9,0),4)),"")</f>
        <v/>
      </c>
      <c r="P1286" s="312">
        <f>IF(M1286&lt;&gt;ฐาน!$M$45,IF(L1286&lt;&gt;"",($L1286*$N1286/100),0),0)</f>
        <v>0</v>
      </c>
      <c r="Q1286" s="311">
        <f>IF(M1286&lt;&gt;ฐาน!$M$45,IF(L1286&lt;&gt;"",ROUNDUP(($L1286*$N1286/100),-1),0),0)</f>
        <v>0</v>
      </c>
      <c r="R1286" s="311">
        <f t="shared" si="38"/>
        <v>0</v>
      </c>
      <c r="S1286" s="313">
        <f t="shared" si="39"/>
        <v>0</v>
      </c>
      <c r="T1286" s="314">
        <f>IF(M1286&lt;&gt;ฐาน!$M$45,IF(S1286&lt;&gt;"",S1286+R1286,0),0)</f>
        <v>0</v>
      </c>
      <c r="U1286" s="311">
        <f>IF(M1286&lt;&gt;ฐาน!$M$45,IF(S1286=0,J1286+T1286,O1286),J1286)</f>
        <v>0</v>
      </c>
      <c r="V1286" s="98"/>
    </row>
    <row r="1287" spans="1:22" x14ac:dyDescent="0.35">
      <c r="A1287" s="93">
        <v>1279</v>
      </c>
      <c r="B1287" s="84"/>
      <c r="C1287" s="98"/>
      <c r="D1287" s="91"/>
      <c r="E1287" s="89"/>
      <c r="F1287" s="88"/>
      <c r="G1287" s="91"/>
      <c r="H1287" s="91"/>
      <c r="I1287" s="88"/>
      <c r="J1287" s="92"/>
      <c r="K1287" s="212"/>
      <c r="L1287" s="308" t="str">
        <f>IF(K1287&lt;&gt;"",INDEX(ฐาน!$J$4:$M$44,MATCH(INT(K1287),ฐาน!$J$4:$J$44,0),2),"")</f>
        <v/>
      </c>
      <c r="M1287" s="309" t="str">
        <f>IF(L1287&lt;&gt;"",INDEX(ฐาน!$J$4:$M$45,MATCH(L1287,ฐาน!$K$4:$K$45,0),4),"")</f>
        <v/>
      </c>
      <c r="N1287" s="310" t="str">
        <f>IF(I1287&lt;&gt;"",INDEX(ฐาน!$A$4:$F$9,MATCH(I1287,ฐาน!$A$4:$A$9,0),IF(J1287&gt;=INDEX(ฐาน!$A$4:$F$9,MATCH(I1287,ฐาน!$A$4:$A$9,0),3),6,5)),"")</f>
        <v/>
      </c>
      <c r="O1287" s="311" t="str">
        <f>IF(I1287&lt;&gt;"",IF(J1287&gt;=INDEX(ฐาน!$A$4:$G$9,MATCH(I1287,ฐาน!$A$4:$A$9,0),4),INDEX(ฐาน!$A$4:$G$9,MATCH(I1287,ฐาน!$A$4:$A$9,0),7),INDEX(ฐาน!$A$4:$G$9,MATCH(I1287,ฐาน!$A$4:$A$9,0),4)),"")</f>
        <v/>
      </c>
      <c r="P1287" s="312">
        <f>IF(M1287&lt;&gt;ฐาน!$M$45,IF(L1287&lt;&gt;"",($L1287*$N1287/100),0),0)</f>
        <v>0</v>
      </c>
      <c r="Q1287" s="311">
        <f>IF(M1287&lt;&gt;ฐาน!$M$45,IF(L1287&lt;&gt;"",ROUNDUP(($L1287*$N1287/100),-1),0),0)</f>
        <v>0</v>
      </c>
      <c r="R1287" s="311">
        <f t="shared" si="38"/>
        <v>0</v>
      </c>
      <c r="S1287" s="313">
        <f t="shared" si="39"/>
        <v>0</v>
      </c>
      <c r="T1287" s="314">
        <f>IF(M1287&lt;&gt;ฐาน!$M$45,IF(S1287&lt;&gt;"",S1287+R1287,0),0)</f>
        <v>0</v>
      </c>
      <c r="U1287" s="311">
        <f>IF(M1287&lt;&gt;ฐาน!$M$45,IF(S1287=0,J1287+T1287,O1287),J1287)</f>
        <v>0</v>
      </c>
      <c r="V1287" s="98"/>
    </row>
    <row r="1288" spans="1:22" x14ac:dyDescent="0.35">
      <c r="A1288" s="93">
        <v>1280</v>
      </c>
      <c r="B1288" s="84"/>
      <c r="C1288" s="85"/>
      <c r="D1288" s="91"/>
      <c r="E1288" s="89"/>
      <c r="F1288" s="88"/>
      <c r="G1288" s="91"/>
      <c r="H1288" s="91"/>
      <c r="I1288" s="88"/>
      <c r="J1288" s="92"/>
      <c r="K1288" s="212"/>
      <c r="L1288" s="308" t="str">
        <f>IF(K1288&lt;&gt;"",INDEX(ฐาน!$J$4:$M$44,MATCH(INT(K1288),ฐาน!$J$4:$J$44,0),2),"")</f>
        <v/>
      </c>
      <c r="M1288" s="309" t="str">
        <f>IF(L1288&lt;&gt;"",INDEX(ฐาน!$J$4:$M$45,MATCH(L1288,ฐาน!$K$4:$K$45,0),4),"")</f>
        <v/>
      </c>
      <c r="N1288" s="310" t="str">
        <f>IF(I1288&lt;&gt;"",INDEX(ฐาน!$A$4:$F$9,MATCH(I1288,ฐาน!$A$4:$A$9,0),IF(J1288&gt;=INDEX(ฐาน!$A$4:$F$9,MATCH(I1288,ฐาน!$A$4:$A$9,0),3),6,5)),"")</f>
        <v/>
      </c>
      <c r="O1288" s="311" t="str">
        <f>IF(I1288&lt;&gt;"",IF(J1288&gt;=INDEX(ฐาน!$A$4:$G$9,MATCH(I1288,ฐาน!$A$4:$A$9,0),4),INDEX(ฐาน!$A$4:$G$9,MATCH(I1288,ฐาน!$A$4:$A$9,0),7),INDEX(ฐาน!$A$4:$G$9,MATCH(I1288,ฐาน!$A$4:$A$9,0),4)),"")</f>
        <v/>
      </c>
      <c r="P1288" s="312">
        <f>IF(M1288&lt;&gt;ฐาน!$M$45,IF(L1288&lt;&gt;"",($L1288*$N1288/100),0),0)</f>
        <v>0</v>
      </c>
      <c r="Q1288" s="311">
        <f>IF(M1288&lt;&gt;ฐาน!$M$45,IF(L1288&lt;&gt;"",ROUNDUP(($L1288*$N1288/100),-1),0),0)</f>
        <v>0</v>
      </c>
      <c r="R1288" s="311">
        <f t="shared" si="38"/>
        <v>0</v>
      </c>
      <c r="S1288" s="313">
        <f t="shared" si="39"/>
        <v>0</v>
      </c>
      <c r="T1288" s="314">
        <f>IF(M1288&lt;&gt;ฐาน!$M$45,IF(S1288&lt;&gt;"",S1288+R1288,0),0)</f>
        <v>0</v>
      </c>
      <c r="U1288" s="311">
        <f>IF(M1288&lt;&gt;ฐาน!$M$45,IF(S1288=0,J1288+T1288,O1288),J1288)</f>
        <v>0</v>
      </c>
      <c r="V1288" s="98"/>
    </row>
    <row r="1289" spans="1:22" x14ac:dyDescent="0.35">
      <c r="A1289" s="93">
        <v>1281</v>
      </c>
      <c r="B1289" s="84"/>
      <c r="C1289" s="85"/>
      <c r="D1289" s="91"/>
      <c r="E1289" s="89"/>
      <c r="F1289" s="88"/>
      <c r="G1289" s="91"/>
      <c r="H1289" s="91"/>
      <c r="I1289" s="88"/>
      <c r="J1289" s="92"/>
      <c r="K1289" s="212"/>
      <c r="L1289" s="308" t="str">
        <f>IF(K1289&lt;&gt;"",INDEX(ฐาน!$J$4:$M$44,MATCH(INT(K1289),ฐาน!$J$4:$J$44,0),2),"")</f>
        <v/>
      </c>
      <c r="M1289" s="309" t="str">
        <f>IF(L1289&lt;&gt;"",INDEX(ฐาน!$J$4:$M$45,MATCH(L1289,ฐาน!$K$4:$K$45,0),4),"")</f>
        <v/>
      </c>
      <c r="N1289" s="310" t="str">
        <f>IF(I1289&lt;&gt;"",INDEX(ฐาน!$A$4:$F$9,MATCH(I1289,ฐาน!$A$4:$A$9,0),IF(J1289&gt;=INDEX(ฐาน!$A$4:$F$9,MATCH(I1289,ฐาน!$A$4:$A$9,0),3),6,5)),"")</f>
        <v/>
      </c>
      <c r="O1289" s="311" t="str">
        <f>IF(I1289&lt;&gt;"",IF(J1289&gt;=INDEX(ฐาน!$A$4:$G$9,MATCH(I1289,ฐาน!$A$4:$A$9,0),4),INDEX(ฐาน!$A$4:$G$9,MATCH(I1289,ฐาน!$A$4:$A$9,0),7),INDEX(ฐาน!$A$4:$G$9,MATCH(I1289,ฐาน!$A$4:$A$9,0),4)),"")</f>
        <v/>
      </c>
      <c r="P1289" s="312">
        <f>IF(M1289&lt;&gt;ฐาน!$M$45,IF(L1289&lt;&gt;"",($L1289*$N1289/100),0),0)</f>
        <v>0</v>
      </c>
      <c r="Q1289" s="311">
        <f>IF(M1289&lt;&gt;ฐาน!$M$45,IF(L1289&lt;&gt;"",ROUNDUP(($L1289*$N1289/100),-1),0),0)</f>
        <v>0</v>
      </c>
      <c r="R1289" s="311">
        <f t="shared" si="38"/>
        <v>0</v>
      </c>
      <c r="S1289" s="313">
        <f t="shared" si="39"/>
        <v>0</v>
      </c>
      <c r="T1289" s="314">
        <f>IF(M1289&lt;&gt;ฐาน!$M$45,IF(S1289&lt;&gt;"",S1289+R1289,0),0)</f>
        <v>0</v>
      </c>
      <c r="U1289" s="311">
        <f>IF(M1289&lt;&gt;ฐาน!$M$45,IF(S1289=0,J1289+T1289,O1289),J1289)</f>
        <v>0</v>
      </c>
      <c r="V1289" s="98"/>
    </row>
    <row r="1290" spans="1:22" x14ac:dyDescent="0.35">
      <c r="A1290" s="93">
        <v>1282</v>
      </c>
      <c r="B1290" s="84"/>
      <c r="C1290" s="85"/>
      <c r="D1290" s="91"/>
      <c r="E1290" s="89"/>
      <c r="F1290" s="88"/>
      <c r="G1290" s="91"/>
      <c r="H1290" s="91"/>
      <c r="I1290" s="88"/>
      <c r="J1290" s="92"/>
      <c r="K1290" s="212"/>
      <c r="L1290" s="308" t="str">
        <f>IF(K1290&lt;&gt;"",INDEX(ฐาน!$J$4:$M$44,MATCH(INT(K1290),ฐาน!$J$4:$J$44,0),2),"")</f>
        <v/>
      </c>
      <c r="M1290" s="309" t="str">
        <f>IF(L1290&lt;&gt;"",INDEX(ฐาน!$J$4:$M$45,MATCH(L1290,ฐาน!$K$4:$K$45,0),4),"")</f>
        <v/>
      </c>
      <c r="N1290" s="310" t="str">
        <f>IF(I1290&lt;&gt;"",INDEX(ฐาน!$A$4:$F$9,MATCH(I1290,ฐาน!$A$4:$A$9,0),IF(J1290&gt;=INDEX(ฐาน!$A$4:$F$9,MATCH(I1290,ฐาน!$A$4:$A$9,0),3),6,5)),"")</f>
        <v/>
      </c>
      <c r="O1290" s="311" t="str">
        <f>IF(I1290&lt;&gt;"",IF(J1290&gt;=INDEX(ฐาน!$A$4:$G$9,MATCH(I1290,ฐาน!$A$4:$A$9,0),4),INDEX(ฐาน!$A$4:$G$9,MATCH(I1290,ฐาน!$A$4:$A$9,0),7),INDEX(ฐาน!$A$4:$G$9,MATCH(I1290,ฐาน!$A$4:$A$9,0),4)),"")</f>
        <v/>
      </c>
      <c r="P1290" s="312">
        <f>IF(M1290&lt;&gt;ฐาน!$M$45,IF(L1290&lt;&gt;"",($L1290*$N1290/100),0),0)</f>
        <v>0</v>
      </c>
      <c r="Q1290" s="311">
        <f>IF(M1290&lt;&gt;ฐาน!$M$45,IF(L1290&lt;&gt;"",ROUNDUP(($L1290*$N1290/100),-1),0),0)</f>
        <v>0</v>
      </c>
      <c r="R1290" s="311">
        <f t="shared" ref="R1290:R1353" si="40">IF(Q1290&lt;&gt;"",IF($J1290+$P1290&lt;=$O1290,$Q1290,$O1290-$J1290),"")</f>
        <v>0</v>
      </c>
      <c r="S1290" s="313">
        <f t="shared" ref="S1290:S1353" si="41">IF(Q1290&lt;&gt;R1290,P1290-R1290,0)</f>
        <v>0</v>
      </c>
      <c r="T1290" s="314">
        <f>IF(M1290&lt;&gt;ฐาน!$M$45,IF(S1290&lt;&gt;"",S1290+R1290,0),0)</f>
        <v>0</v>
      </c>
      <c r="U1290" s="311">
        <f>IF(M1290&lt;&gt;ฐาน!$M$45,IF(S1290=0,J1290+T1290,O1290),J1290)</f>
        <v>0</v>
      </c>
      <c r="V1290" s="98"/>
    </row>
    <row r="1291" spans="1:22" x14ac:dyDescent="0.35">
      <c r="A1291" s="93">
        <v>1283</v>
      </c>
      <c r="B1291" s="84"/>
      <c r="C1291" s="85"/>
      <c r="D1291" s="91"/>
      <c r="E1291" s="89"/>
      <c r="F1291" s="88"/>
      <c r="G1291" s="91"/>
      <c r="H1291" s="91"/>
      <c r="I1291" s="88"/>
      <c r="J1291" s="92"/>
      <c r="K1291" s="212"/>
      <c r="L1291" s="308" t="str">
        <f>IF(K1291&lt;&gt;"",INDEX(ฐาน!$J$4:$M$44,MATCH(INT(K1291),ฐาน!$J$4:$J$44,0),2),"")</f>
        <v/>
      </c>
      <c r="M1291" s="309" t="str">
        <f>IF(L1291&lt;&gt;"",INDEX(ฐาน!$J$4:$M$45,MATCH(L1291,ฐาน!$K$4:$K$45,0),4),"")</f>
        <v/>
      </c>
      <c r="N1291" s="310" t="str">
        <f>IF(I1291&lt;&gt;"",INDEX(ฐาน!$A$4:$F$9,MATCH(I1291,ฐาน!$A$4:$A$9,0),IF(J1291&gt;=INDEX(ฐาน!$A$4:$F$9,MATCH(I1291,ฐาน!$A$4:$A$9,0),3),6,5)),"")</f>
        <v/>
      </c>
      <c r="O1291" s="311" t="str">
        <f>IF(I1291&lt;&gt;"",IF(J1291&gt;=INDEX(ฐาน!$A$4:$G$9,MATCH(I1291,ฐาน!$A$4:$A$9,0),4),INDEX(ฐาน!$A$4:$G$9,MATCH(I1291,ฐาน!$A$4:$A$9,0),7),INDEX(ฐาน!$A$4:$G$9,MATCH(I1291,ฐาน!$A$4:$A$9,0),4)),"")</f>
        <v/>
      </c>
      <c r="P1291" s="312">
        <f>IF(M1291&lt;&gt;ฐาน!$M$45,IF(L1291&lt;&gt;"",($L1291*$N1291/100),0),0)</f>
        <v>0</v>
      </c>
      <c r="Q1291" s="311">
        <f>IF(M1291&lt;&gt;ฐาน!$M$45,IF(L1291&lt;&gt;"",ROUNDUP(($L1291*$N1291/100),-1),0),0)</f>
        <v>0</v>
      </c>
      <c r="R1291" s="311">
        <f t="shared" si="40"/>
        <v>0</v>
      </c>
      <c r="S1291" s="313">
        <f t="shared" si="41"/>
        <v>0</v>
      </c>
      <c r="T1291" s="314">
        <f>IF(M1291&lt;&gt;ฐาน!$M$45,IF(S1291&lt;&gt;"",S1291+R1291,0),0)</f>
        <v>0</v>
      </c>
      <c r="U1291" s="311">
        <f>IF(M1291&lt;&gt;ฐาน!$M$45,IF(S1291=0,J1291+T1291,O1291),J1291)</f>
        <v>0</v>
      </c>
      <c r="V1291" s="98"/>
    </row>
    <row r="1292" spans="1:22" x14ac:dyDescent="0.35">
      <c r="A1292" s="93">
        <v>1284</v>
      </c>
      <c r="B1292" s="84"/>
      <c r="C1292" s="85"/>
      <c r="D1292" s="91"/>
      <c r="E1292" s="89"/>
      <c r="F1292" s="88"/>
      <c r="G1292" s="91"/>
      <c r="H1292" s="91"/>
      <c r="I1292" s="88"/>
      <c r="J1292" s="92"/>
      <c r="K1292" s="212"/>
      <c r="L1292" s="308" t="str">
        <f>IF(K1292&lt;&gt;"",INDEX(ฐาน!$J$4:$M$44,MATCH(INT(K1292),ฐาน!$J$4:$J$44,0),2),"")</f>
        <v/>
      </c>
      <c r="M1292" s="309" t="str">
        <f>IF(L1292&lt;&gt;"",INDEX(ฐาน!$J$4:$M$45,MATCH(L1292,ฐาน!$K$4:$K$45,0),4),"")</f>
        <v/>
      </c>
      <c r="N1292" s="310" t="str">
        <f>IF(I1292&lt;&gt;"",INDEX(ฐาน!$A$4:$F$9,MATCH(I1292,ฐาน!$A$4:$A$9,0),IF(J1292&gt;=INDEX(ฐาน!$A$4:$F$9,MATCH(I1292,ฐาน!$A$4:$A$9,0),3),6,5)),"")</f>
        <v/>
      </c>
      <c r="O1292" s="311" t="str">
        <f>IF(I1292&lt;&gt;"",IF(J1292&gt;=INDEX(ฐาน!$A$4:$G$9,MATCH(I1292,ฐาน!$A$4:$A$9,0),4),INDEX(ฐาน!$A$4:$G$9,MATCH(I1292,ฐาน!$A$4:$A$9,0),7),INDEX(ฐาน!$A$4:$G$9,MATCH(I1292,ฐาน!$A$4:$A$9,0),4)),"")</f>
        <v/>
      </c>
      <c r="P1292" s="312">
        <f>IF(M1292&lt;&gt;ฐาน!$M$45,IF(L1292&lt;&gt;"",($L1292*$N1292/100),0),0)</f>
        <v>0</v>
      </c>
      <c r="Q1292" s="311">
        <f>IF(M1292&lt;&gt;ฐาน!$M$45,IF(L1292&lt;&gt;"",ROUNDUP(($L1292*$N1292/100),-1),0),0)</f>
        <v>0</v>
      </c>
      <c r="R1292" s="311">
        <f t="shared" si="40"/>
        <v>0</v>
      </c>
      <c r="S1292" s="313">
        <f t="shared" si="41"/>
        <v>0</v>
      </c>
      <c r="T1292" s="314">
        <f>IF(M1292&lt;&gt;ฐาน!$M$45,IF(S1292&lt;&gt;"",S1292+R1292,0),0)</f>
        <v>0</v>
      </c>
      <c r="U1292" s="311">
        <f>IF(M1292&lt;&gt;ฐาน!$M$45,IF(S1292=0,J1292+T1292,O1292),J1292)</f>
        <v>0</v>
      </c>
      <c r="V1292" s="98"/>
    </row>
    <row r="1293" spans="1:22" x14ac:dyDescent="0.35">
      <c r="A1293" s="93">
        <v>1285</v>
      </c>
      <c r="B1293" s="84"/>
      <c r="C1293" s="85"/>
      <c r="D1293" s="91"/>
      <c r="E1293" s="89"/>
      <c r="F1293" s="88"/>
      <c r="G1293" s="91"/>
      <c r="H1293" s="91"/>
      <c r="I1293" s="88"/>
      <c r="J1293" s="92"/>
      <c r="K1293" s="212"/>
      <c r="L1293" s="308" t="str">
        <f>IF(K1293&lt;&gt;"",INDEX(ฐาน!$J$4:$M$44,MATCH(INT(K1293),ฐาน!$J$4:$J$44,0),2),"")</f>
        <v/>
      </c>
      <c r="M1293" s="309" t="str">
        <f>IF(L1293&lt;&gt;"",INDEX(ฐาน!$J$4:$M$45,MATCH(L1293,ฐาน!$K$4:$K$45,0),4),"")</f>
        <v/>
      </c>
      <c r="N1293" s="310" t="str">
        <f>IF(I1293&lt;&gt;"",INDEX(ฐาน!$A$4:$F$9,MATCH(I1293,ฐาน!$A$4:$A$9,0),IF(J1293&gt;=INDEX(ฐาน!$A$4:$F$9,MATCH(I1293,ฐาน!$A$4:$A$9,0),3),6,5)),"")</f>
        <v/>
      </c>
      <c r="O1293" s="311" t="str">
        <f>IF(I1293&lt;&gt;"",IF(J1293&gt;=INDEX(ฐาน!$A$4:$G$9,MATCH(I1293,ฐาน!$A$4:$A$9,0),4),INDEX(ฐาน!$A$4:$G$9,MATCH(I1293,ฐาน!$A$4:$A$9,0),7),INDEX(ฐาน!$A$4:$G$9,MATCH(I1293,ฐาน!$A$4:$A$9,0),4)),"")</f>
        <v/>
      </c>
      <c r="P1293" s="312">
        <f>IF(M1293&lt;&gt;ฐาน!$M$45,IF(L1293&lt;&gt;"",($L1293*$N1293/100),0),0)</f>
        <v>0</v>
      </c>
      <c r="Q1293" s="311">
        <f>IF(M1293&lt;&gt;ฐาน!$M$45,IF(L1293&lt;&gt;"",ROUNDUP(($L1293*$N1293/100),-1),0),0)</f>
        <v>0</v>
      </c>
      <c r="R1293" s="311">
        <f t="shared" si="40"/>
        <v>0</v>
      </c>
      <c r="S1293" s="313">
        <f t="shared" si="41"/>
        <v>0</v>
      </c>
      <c r="T1293" s="314">
        <f>IF(M1293&lt;&gt;ฐาน!$M$45,IF(S1293&lt;&gt;"",S1293+R1293,0),0)</f>
        <v>0</v>
      </c>
      <c r="U1293" s="311">
        <f>IF(M1293&lt;&gt;ฐาน!$M$45,IF(S1293=0,J1293+T1293,O1293),J1293)</f>
        <v>0</v>
      </c>
      <c r="V1293" s="98"/>
    </row>
    <row r="1294" spans="1:22" x14ac:dyDescent="0.35">
      <c r="A1294" s="93">
        <v>1286</v>
      </c>
      <c r="B1294" s="84"/>
      <c r="C1294" s="85"/>
      <c r="D1294" s="91"/>
      <c r="E1294" s="89"/>
      <c r="F1294" s="88"/>
      <c r="G1294" s="91"/>
      <c r="H1294" s="91"/>
      <c r="I1294" s="88"/>
      <c r="J1294" s="94"/>
      <c r="K1294" s="212"/>
      <c r="L1294" s="308" t="str">
        <f>IF(K1294&lt;&gt;"",INDEX(ฐาน!$J$4:$M$44,MATCH(INT(K1294),ฐาน!$J$4:$J$44,0),2),"")</f>
        <v/>
      </c>
      <c r="M1294" s="309" t="str">
        <f>IF(L1294&lt;&gt;"",INDEX(ฐาน!$J$4:$M$45,MATCH(L1294,ฐาน!$K$4:$K$45,0),4),"")</f>
        <v/>
      </c>
      <c r="N1294" s="310" t="str">
        <f>IF(I1294&lt;&gt;"",INDEX(ฐาน!$A$4:$F$9,MATCH(I1294,ฐาน!$A$4:$A$9,0),IF(J1294&gt;=INDEX(ฐาน!$A$4:$F$9,MATCH(I1294,ฐาน!$A$4:$A$9,0),3),6,5)),"")</f>
        <v/>
      </c>
      <c r="O1294" s="311" t="str">
        <f>IF(I1294&lt;&gt;"",IF(J1294&gt;=INDEX(ฐาน!$A$4:$G$9,MATCH(I1294,ฐาน!$A$4:$A$9,0),4),INDEX(ฐาน!$A$4:$G$9,MATCH(I1294,ฐาน!$A$4:$A$9,0),7),INDEX(ฐาน!$A$4:$G$9,MATCH(I1294,ฐาน!$A$4:$A$9,0),4)),"")</f>
        <v/>
      </c>
      <c r="P1294" s="312">
        <f>IF(M1294&lt;&gt;ฐาน!$M$45,IF(L1294&lt;&gt;"",($L1294*$N1294/100),0),0)</f>
        <v>0</v>
      </c>
      <c r="Q1294" s="311">
        <f>IF(M1294&lt;&gt;ฐาน!$M$45,IF(L1294&lt;&gt;"",ROUNDUP(($L1294*$N1294/100),-1),0),0)</f>
        <v>0</v>
      </c>
      <c r="R1294" s="311">
        <f t="shared" si="40"/>
        <v>0</v>
      </c>
      <c r="S1294" s="313">
        <f t="shared" si="41"/>
        <v>0</v>
      </c>
      <c r="T1294" s="314">
        <f>IF(M1294&lt;&gt;ฐาน!$M$45,IF(S1294&lt;&gt;"",S1294+R1294,0),0)</f>
        <v>0</v>
      </c>
      <c r="U1294" s="311">
        <f>IF(M1294&lt;&gt;ฐาน!$M$45,IF(S1294=0,J1294+T1294,O1294),J1294)</f>
        <v>0</v>
      </c>
      <c r="V1294" s="98"/>
    </row>
    <row r="1295" spans="1:22" x14ac:dyDescent="0.35">
      <c r="A1295" s="93">
        <v>1287</v>
      </c>
      <c r="B1295" s="97"/>
      <c r="C1295" s="85"/>
      <c r="D1295" s="91"/>
      <c r="E1295" s="89"/>
      <c r="F1295" s="88"/>
      <c r="G1295" s="91"/>
      <c r="H1295" s="91"/>
      <c r="I1295" s="88"/>
      <c r="J1295" s="92"/>
      <c r="K1295" s="212"/>
      <c r="L1295" s="308" t="str">
        <f>IF(K1295&lt;&gt;"",INDEX(ฐาน!$J$4:$M$44,MATCH(INT(K1295),ฐาน!$J$4:$J$44,0),2),"")</f>
        <v/>
      </c>
      <c r="M1295" s="309" t="str">
        <f>IF(L1295&lt;&gt;"",INDEX(ฐาน!$J$4:$M$45,MATCH(L1295,ฐาน!$K$4:$K$45,0),4),"")</f>
        <v/>
      </c>
      <c r="N1295" s="310" t="str">
        <f>IF(I1295&lt;&gt;"",INDEX(ฐาน!$A$4:$F$9,MATCH(I1295,ฐาน!$A$4:$A$9,0),IF(J1295&gt;=INDEX(ฐาน!$A$4:$F$9,MATCH(I1295,ฐาน!$A$4:$A$9,0),3),6,5)),"")</f>
        <v/>
      </c>
      <c r="O1295" s="311" t="str">
        <f>IF(I1295&lt;&gt;"",IF(J1295&gt;=INDEX(ฐาน!$A$4:$G$9,MATCH(I1295,ฐาน!$A$4:$A$9,0),4),INDEX(ฐาน!$A$4:$G$9,MATCH(I1295,ฐาน!$A$4:$A$9,0),7),INDEX(ฐาน!$A$4:$G$9,MATCH(I1295,ฐาน!$A$4:$A$9,0),4)),"")</f>
        <v/>
      </c>
      <c r="P1295" s="312">
        <f>IF(M1295&lt;&gt;ฐาน!$M$45,IF(L1295&lt;&gt;"",($L1295*$N1295/100),0),0)</f>
        <v>0</v>
      </c>
      <c r="Q1295" s="311">
        <f>IF(M1295&lt;&gt;ฐาน!$M$45,IF(L1295&lt;&gt;"",ROUNDUP(($L1295*$N1295/100),-1),0),0)</f>
        <v>0</v>
      </c>
      <c r="R1295" s="311">
        <f t="shared" si="40"/>
        <v>0</v>
      </c>
      <c r="S1295" s="313">
        <f t="shared" si="41"/>
        <v>0</v>
      </c>
      <c r="T1295" s="314">
        <f>IF(M1295&lt;&gt;ฐาน!$M$45,IF(S1295&lt;&gt;"",S1295+R1295,0),0)</f>
        <v>0</v>
      </c>
      <c r="U1295" s="311">
        <f>IF(M1295&lt;&gt;ฐาน!$M$45,IF(S1295=0,J1295+T1295,O1295),J1295)</f>
        <v>0</v>
      </c>
      <c r="V1295" s="98"/>
    </row>
    <row r="1296" spans="1:22" x14ac:dyDescent="0.35">
      <c r="A1296" s="93">
        <v>1288</v>
      </c>
      <c r="B1296" s="97"/>
      <c r="C1296" s="98"/>
      <c r="D1296" s="91"/>
      <c r="E1296" s="89"/>
      <c r="F1296" s="88"/>
      <c r="G1296" s="95"/>
      <c r="H1296" s="91"/>
      <c r="I1296" s="88"/>
      <c r="J1296" s="92"/>
      <c r="K1296" s="212"/>
      <c r="L1296" s="308" t="str">
        <f>IF(K1296&lt;&gt;"",INDEX(ฐาน!$J$4:$M$44,MATCH(INT(K1296),ฐาน!$J$4:$J$44,0),2),"")</f>
        <v/>
      </c>
      <c r="M1296" s="309" t="str">
        <f>IF(L1296&lt;&gt;"",INDEX(ฐาน!$J$4:$M$45,MATCH(L1296,ฐาน!$K$4:$K$45,0),4),"")</f>
        <v/>
      </c>
      <c r="N1296" s="310" t="str">
        <f>IF(I1296&lt;&gt;"",INDEX(ฐาน!$A$4:$F$9,MATCH(I1296,ฐาน!$A$4:$A$9,0),IF(J1296&gt;=INDEX(ฐาน!$A$4:$F$9,MATCH(I1296,ฐาน!$A$4:$A$9,0),3),6,5)),"")</f>
        <v/>
      </c>
      <c r="O1296" s="311" t="str">
        <f>IF(I1296&lt;&gt;"",IF(J1296&gt;=INDEX(ฐาน!$A$4:$G$9,MATCH(I1296,ฐาน!$A$4:$A$9,0),4),INDEX(ฐาน!$A$4:$G$9,MATCH(I1296,ฐาน!$A$4:$A$9,0),7),INDEX(ฐาน!$A$4:$G$9,MATCH(I1296,ฐาน!$A$4:$A$9,0),4)),"")</f>
        <v/>
      </c>
      <c r="P1296" s="312">
        <f>IF(M1296&lt;&gt;ฐาน!$M$45,IF(L1296&lt;&gt;"",($L1296*$N1296/100),0),0)</f>
        <v>0</v>
      </c>
      <c r="Q1296" s="311">
        <f>IF(M1296&lt;&gt;ฐาน!$M$45,IF(L1296&lt;&gt;"",ROUNDUP(($L1296*$N1296/100),-1),0),0)</f>
        <v>0</v>
      </c>
      <c r="R1296" s="311">
        <f t="shared" si="40"/>
        <v>0</v>
      </c>
      <c r="S1296" s="313">
        <f t="shared" si="41"/>
        <v>0</v>
      </c>
      <c r="T1296" s="314">
        <f>IF(M1296&lt;&gt;ฐาน!$M$45,IF(S1296&lt;&gt;"",S1296+R1296,0),0)</f>
        <v>0</v>
      </c>
      <c r="U1296" s="311">
        <f>IF(M1296&lt;&gt;ฐาน!$M$45,IF(S1296=0,J1296+T1296,O1296),J1296)</f>
        <v>0</v>
      </c>
      <c r="V1296" s="98"/>
    </row>
    <row r="1297" spans="1:22" x14ac:dyDescent="0.35">
      <c r="A1297" s="93">
        <v>1289</v>
      </c>
      <c r="B1297" s="84"/>
      <c r="C1297" s="98"/>
      <c r="D1297" s="91"/>
      <c r="E1297" s="89"/>
      <c r="F1297" s="88"/>
      <c r="G1297" s="91"/>
      <c r="H1297" s="91"/>
      <c r="I1297" s="88"/>
      <c r="J1297" s="92"/>
      <c r="K1297" s="212"/>
      <c r="L1297" s="308" t="str">
        <f>IF(K1297&lt;&gt;"",INDEX(ฐาน!$J$4:$M$44,MATCH(INT(K1297),ฐาน!$J$4:$J$44,0),2),"")</f>
        <v/>
      </c>
      <c r="M1297" s="309" t="str">
        <f>IF(L1297&lt;&gt;"",INDEX(ฐาน!$J$4:$M$45,MATCH(L1297,ฐาน!$K$4:$K$45,0),4),"")</f>
        <v/>
      </c>
      <c r="N1297" s="310" t="str">
        <f>IF(I1297&lt;&gt;"",INDEX(ฐาน!$A$4:$F$9,MATCH(I1297,ฐาน!$A$4:$A$9,0),IF(J1297&gt;=INDEX(ฐาน!$A$4:$F$9,MATCH(I1297,ฐาน!$A$4:$A$9,0),3),6,5)),"")</f>
        <v/>
      </c>
      <c r="O1297" s="311" t="str">
        <f>IF(I1297&lt;&gt;"",IF(J1297&gt;=INDEX(ฐาน!$A$4:$G$9,MATCH(I1297,ฐาน!$A$4:$A$9,0),4),INDEX(ฐาน!$A$4:$G$9,MATCH(I1297,ฐาน!$A$4:$A$9,0),7),INDEX(ฐาน!$A$4:$G$9,MATCH(I1297,ฐาน!$A$4:$A$9,0),4)),"")</f>
        <v/>
      </c>
      <c r="P1297" s="312">
        <f>IF(M1297&lt;&gt;ฐาน!$M$45,IF(L1297&lt;&gt;"",($L1297*$N1297/100),0),0)</f>
        <v>0</v>
      </c>
      <c r="Q1297" s="311">
        <f>IF(M1297&lt;&gt;ฐาน!$M$45,IF(L1297&lt;&gt;"",ROUNDUP(($L1297*$N1297/100),-1),0),0)</f>
        <v>0</v>
      </c>
      <c r="R1297" s="311">
        <f t="shared" si="40"/>
        <v>0</v>
      </c>
      <c r="S1297" s="313">
        <f t="shared" si="41"/>
        <v>0</v>
      </c>
      <c r="T1297" s="314">
        <f>IF(M1297&lt;&gt;ฐาน!$M$45,IF(S1297&lt;&gt;"",S1297+R1297,0),0)</f>
        <v>0</v>
      </c>
      <c r="U1297" s="311">
        <f>IF(M1297&lt;&gt;ฐาน!$M$45,IF(S1297=0,J1297+T1297,O1297),J1297)</f>
        <v>0</v>
      </c>
      <c r="V1297" s="98"/>
    </row>
    <row r="1298" spans="1:22" x14ac:dyDescent="0.35">
      <c r="A1298" s="93">
        <v>1290</v>
      </c>
      <c r="B1298" s="97"/>
      <c r="C1298" s="98"/>
      <c r="D1298" s="91"/>
      <c r="E1298" s="89"/>
      <c r="F1298" s="88"/>
      <c r="G1298" s="91"/>
      <c r="H1298" s="91"/>
      <c r="I1298" s="88"/>
      <c r="J1298" s="92"/>
      <c r="K1298" s="212"/>
      <c r="L1298" s="308" t="str">
        <f>IF(K1298&lt;&gt;"",INDEX(ฐาน!$J$4:$M$44,MATCH(INT(K1298),ฐาน!$J$4:$J$44,0),2),"")</f>
        <v/>
      </c>
      <c r="M1298" s="309" t="str">
        <f>IF(L1298&lt;&gt;"",INDEX(ฐาน!$J$4:$M$45,MATCH(L1298,ฐาน!$K$4:$K$45,0),4),"")</f>
        <v/>
      </c>
      <c r="N1298" s="310" t="str">
        <f>IF(I1298&lt;&gt;"",INDEX(ฐาน!$A$4:$F$9,MATCH(I1298,ฐาน!$A$4:$A$9,0),IF(J1298&gt;=INDEX(ฐาน!$A$4:$F$9,MATCH(I1298,ฐาน!$A$4:$A$9,0),3),6,5)),"")</f>
        <v/>
      </c>
      <c r="O1298" s="311" t="str">
        <f>IF(I1298&lt;&gt;"",IF(J1298&gt;=INDEX(ฐาน!$A$4:$G$9,MATCH(I1298,ฐาน!$A$4:$A$9,0),4),INDEX(ฐาน!$A$4:$G$9,MATCH(I1298,ฐาน!$A$4:$A$9,0),7),INDEX(ฐาน!$A$4:$G$9,MATCH(I1298,ฐาน!$A$4:$A$9,0),4)),"")</f>
        <v/>
      </c>
      <c r="P1298" s="312">
        <f>IF(M1298&lt;&gt;ฐาน!$M$45,IF(L1298&lt;&gt;"",($L1298*$N1298/100),0),0)</f>
        <v>0</v>
      </c>
      <c r="Q1298" s="311">
        <f>IF(M1298&lt;&gt;ฐาน!$M$45,IF(L1298&lt;&gt;"",ROUNDUP(($L1298*$N1298/100),-1),0),0)</f>
        <v>0</v>
      </c>
      <c r="R1298" s="311">
        <f t="shared" si="40"/>
        <v>0</v>
      </c>
      <c r="S1298" s="313">
        <f t="shared" si="41"/>
        <v>0</v>
      </c>
      <c r="T1298" s="314">
        <f>IF(M1298&lt;&gt;ฐาน!$M$45,IF(S1298&lt;&gt;"",S1298+R1298,0),0)</f>
        <v>0</v>
      </c>
      <c r="U1298" s="311">
        <f>IF(M1298&lt;&gt;ฐาน!$M$45,IF(S1298=0,J1298+T1298,O1298),J1298)</f>
        <v>0</v>
      </c>
      <c r="V1298" s="98"/>
    </row>
    <row r="1299" spans="1:22" x14ac:dyDescent="0.35">
      <c r="A1299" s="93">
        <v>1291</v>
      </c>
      <c r="B1299" s="97"/>
      <c r="C1299" s="98"/>
      <c r="D1299" s="91"/>
      <c r="E1299" s="89"/>
      <c r="F1299" s="88"/>
      <c r="G1299" s="91"/>
      <c r="H1299" s="91"/>
      <c r="I1299" s="88"/>
      <c r="J1299" s="92"/>
      <c r="K1299" s="212"/>
      <c r="L1299" s="308" t="str">
        <f>IF(K1299&lt;&gt;"",INDEX(ฐาน!$J$4:$M$44,MATCH(INT(K1299),ฐาน!$J$4:$J$44,0),2),"")</f>
        <v/>
      </c>
      <c r="M1299" s="309" t="str">
        <f>IF(L1299&lt;&gt;"",INDEX(ฐาน!$J$4:$M$45,MATCH(L1299,ฐาน!$K$4:$K$45,0),4),"")</f>
        <v/>
      </c>
      <c r="N1299" s="310" t="str">
        <f>IF(I1299&lt;&gt;"",INDEX(ฐาน!$A$4:$F$9,MATCH(I1299,ฐาน!$A$4:$A$9,0),IF(J1299&gt;=INDEX(ฐาน!$A$4:$F$9,MATCH(I1299,ฐาน!$A$4:$A$9,0),3),6,5)),"")</f>
        <v/>
      </c>
      <c r="O1299" s="311" t="str">
        <f>IF(I1299&lt;&gt;"",IF(J1299&gt;=INDEX(ฐาน!$A$4:$G$9,MATCH(I1299,ฐาน!$A$4:$A$9,0),4),INDEX(ฐาน!$A$4:$G$9,MATCH(I1299,ฐาน!$A$4:$A$9,0),7),INDEX(ฐาน!$A$4:$G$9,MATCH(I1299,ฐาน!$A$4:$A$9,0),4)),"")</f>
        <v/>
      </c>
      <c r="P1299" s="312">
        <f>IF(M1299&lt;&gt;ฐาน!$M$45,IF(L1299&lt;&gt;"",($L1299*$N1299/100),0),0)</f>
        <v>0</v>
      </c>
      <c r="Q1299" s="311">
        <f>IF(M1299&lt;&gt;ฐาน!$M$45,IF(L1299&lt;&gt;"",ROUNDUP(($L1299*$N1299/100),-1),0),0)</f>
        <v>0</v>
      </c>
      <c r="R1299" s="311">
        <f t="shared" si="40"/>
        <v>0</v>
      </c>
      <c r="S1299" s="313">
        <f t="shared" si="41"/>
        <v>0</v>
      </c>
      <c r="T1299" s="314">
        <f>IF(M1299&lt;&gt;ฐาน!$M$45,IF(S1299&lt;&gt;"",S1299+R1299,0),0)</f>
        <v>0</v>
      </c>
      <c r="U1299" s="311">
        <f>IF(M1299&lt;&gt;ฐาน!$M$45,IF(S1299=0,J1299+T1299,O1299),J1299)</f>
        <v>0</v>
      </c>
      <c r="V1299" s="98"/>
    </row>
    <row r="1300" spans="1:22" x14ac:dyDescent="0.35">
      <c r="A1300" s="93">
        <v>1292</v>
      </c>
      <c r="B1300" s="97"/>
      <c r="C1300" s="98"/>
      <c r="D1300" s="91"/>
      <c r="E1300" s="89"/>
      <c r="F1300" s="88"/>
      <c r="G1300" s="91"/>
      <c r="H1300" s="91"/>
      <c r="I1300" s="88"/>
      <c r="J1300" s="92"/>
      <c r="K1300" s="212"/>
      <c r="L1300" s="308" t="str">
        <f>IF(K1300&lt;&gt;"",INDEX(ฐาน!$J$4:$M$44,MATCH(INT(K1300),ฐาน!$J$4:$J$44,0),2),"")</f>
        <v/>
      </c>
      <c r="M1300" s="309" t="str">
        <f>IF(L1300&lt;&gt;"",INDEX(ฐาน!$J$4:$M$45,MATCH(L1300,ฐาน!$K$4:$K$45,0),4),"")</f>
        <v/>
      </c>
      <c r="N1300" s="310" t="str">
        <f>IF(I1300&lt;&gt;"",INDEX(ฐาน!$A$4:$F$9,MATCH(I1300,ฐาน!$A$4:$A$9,0),IF(J1300&gt;=INDEX(ฐาน!$A$4:$F$9,MATCH(I1300,ฐาน!$A$4:$A$9,0),3),6,5)),"")</f>
        <v/>
      </c>
      <c r="O1300" s="311" t="str">
        <f>IF(I1300&lt;&gt;"",IF(J1300&gt;=INDEX(ฐาน!$A$4:$G$9,MATCH(I1300,ฐาน!$A$4:$A$9,0),4),INDEX(ฐาน!$A$4:$G$9,MATCH(I1300,ฐาน!$A$4:$A$9,0),7),INDEX(ฐาน!$A$4:$G$9,MATCH(I1300,ฐาน!$A$4:$A$9,0),4)),"")</f>
        <v/>
      </c>
      <c r="P1300" s="312">
        <f>IF(M1300&lt;&gt;ฐาน!$M$45,IF(L1300&lt;&gt;"",($L1300*$N1300/100),0),0)</f>
        <v>0</v>
      </c>
      <c r="Q1300" s="311">
        <f>IF(M1300&lt;&gt;ฐาน!$M$45,IF(L1300&lt;&gt;"",ROUNDUP(($L1300*$N1300/100),-1),0),0)</f>
        <v>0</v>
      </c>
      <c r="R1300" s="311">
        <f t="shared" si="40"/>
        <v>0</v>
      </c>
      <c r="S1300" s="313">
        <f t="shared" si="41"/>
        <v>0</v>
      </c>
      <c r="T1300" s="314">
        <f>IF(M1300&lt;&gt;ฐาน!$M$45,IF(S1300&lt;&gt;"",S1300+R1300,0),0)</f>
        <v>0</v>
      </c>
      <c r="U1300" s="311">
        <f>IF(M1300&lt;&gt;ฐาน!$M$45,IF(S1300=0,J1300+T1300,O1300),J1300)</f>
        <v>0</v>
      </c>
      <c r="V1300" s="98"/>
    </row>
    <row r="1301" spans="1:22" x14ac:dyDescent="0.35">
      <c r="A1301" s="93">
        <v>1293</v>
      </c>
      <c r="B1301" s="84"/>
      <c r="C1301" s="85"/>
      <c r="D1301" s="91"/>
      <c r="E1301" s="89"/>
      <c r="F1301" s="88"/>
      <c r="G1301" s="91"/>
      <c r="H1301" s="91"/>
      <c r="I1301" s="88"/>
      <c r="J1301" s="92"/>
      <c r="K1301" s="212"/>
      <c r="L1301" s="308" t="str">
        <f>IF(K1301&lt;&gt;"",INDEX(ฐาน!$J$4:$M$44,MATCH(INT(K1301),ฐาน!$J$4:$J$44,0),2),"")</f>
        <v/>
      </c>
      <c r="M1301" s="309" t="str">
        <f>IF(L1301&lt;&gt;"",INDEX(ฐาน!$J$4:$M$45,MATCH(L1301,ฐาน!$K$4:$K$45,0),4),"")</f>
        <v/>
      </c>
      <c r="N1301" s="310" t="str">
        <f>IF(I1301&lt;&gt;"",INDEX(ฐาน!$A$4:$F$9,MATCH(I1301,ฐาน!$A$4:$A$9,0),IF(J1301&gt;=INDEX(ฐาน!$A$4:$F$9,MATCH(I1301,ฐาน!$A$4:$A$9,0),3),6,5)),"")</f>
        <v/>
      </c>
      <c r="O1301" s="311" t="str">
        <f>IF(I1301&lt;&gt;"",IF(J1301&gt;=INDEX(ฐาน!$A$4:$G$9,MATCH(I1301,ฐาน!$A$4:$A$9,0),4),INDEX(ฐาน!$A$4:$G$9,MATCH(I1301,ฐาน!$A$4:$A$9,0),7),INDEX(ฐาน!$A$4:$G$9,MATCH(I1301,ฐาน!$A$4:$A$9,0),4)),"")</f>
        <v/>
      </c>
      <c r="P1301" s="312">
        <f>IF(M1301&lt;&gt;ฐาน!$M$45,IF(L1301&lt;&gt;"",($L1301*$N1301/100),0),0)</f>
        <v>0</v>
      </c>
      <c r="Q1301" s="311">
        <f>IF(M1301&lt;&gt;ฐาน!$M$45,IF(L1301&lt;&gt;"",ROUNDUP(($L1301*$N1301/100),-1),0),0)</f>
        <v>0</v>
      </c>
      <c r="R1301" s="311">
        <f t="shared" si="40"/>
        <v>0</v>
      </c>
      <c r="S1301" s="313">
        <f t="shared" si="41"/>
        <v>0</v>
      </c>
      <c r="T1301" s="314">
        <f>IF(M1301&lt;&gt;ฐาน!$M$45,IF(S1301&lt;&gt;"",S1301+R1301,0),0)</f>
        <v>0</v>
      </c>
      <c r="U1301" s="311">
        <f>IF(M1301&lt;&gt;ฐาน!$M$45,IF(S1301=0,J1301+T1301,O1301),J1301)</f>
        <v>0</v>
      </c>
      <c r="V1301" s="98"/>
    </row>
    <row r="1302" spans="1:22" x14ac:dyDescent="0.35">
      <c r="A1302" s="93">
        <v>1294</v>
      </c>
      <c r="B1302" s="97"/>
      <c r="C1302" s="85"/>
      <c r="D1302" s="91"/>
      <c r="E1302" s="89"/>
      <c r="F1302" s="88"/>
      <c r="G1302" s="91"/>
      <c r="H1302" s="91"/>
      <c r="I1302" s="182"/>
      <c r="J1302" s="92"/>
      <c r="K1302" s="212"/>
      <c r="L1302" s="308" t="str">
        <f>IF(K1302&lt;&gt;"",INDEX(ฐาน!$J$4:$M$44,MATCH(INT(K1302),ฐาน!$J$4:$J$44,0),2),"")</f>
        <v/>
      </c>
      <c r="M1302" s="309" t="str">
        <f>IF(L1302&lt;&gt;"",INDEX(ฐาน!$J$4:$M$45,MATCH(L1302,ฐาน!$K$4:$K$45,0),4),"")</f>
        <v/>
      </c>
      <c r="N1302" s="310" t="str">
        <f>IF(I1302&lt;&gt;"",INDEX(ฐาน!$A$4:$F$9,MATCH(I1302,ฐาน!$A$4:$A$9,0),IF(J1302&gt;=INDEX(ฐาน!$A$4:$F$9,MATCH(I1302,ฐาน!$A$4:$A$9,0),3),6,5)),"")</f>
        <v/>
      </c>
      <c r="O1302" s="311" t="str">
        <f>IF(I1302&lt;&gt;"",IF(J1302&gt;=INDEX(ฐาน!$A$4:$G$9,MATCH(I1302,ฐาน!$A$4:$A$9,0),4),INDEX(ฐาน!$A$4:$G$9,MATCH(I1302,ฐาน!$A$4:$A$9,0),7),INDEX(ฐาน!$A$4:$G$9,MATCH(I1302,ฐาน!$A$4:$A$9,0),4)),"")</f>
        <v/>
      </c>
      <c r="P1302" s="312">
        <f>IF(M1302&lt;&gt;ฐาน!$M$45,IF(L1302&lt;&gt;"",($L1302*$N1302/100),0),0)</f>
        <v>0</v>
      </c>
      <c r="Q1302" s="311">
        <f>IF(M1302&lt;&gt;ฐาน!$M$45,IF(L1302&lt;&gt;"",ROUNDUP(($L1302*$N1302/100),-1),0),0)</f>
        <v>0</v>
      </c>
      <c r="R1302" s="311">
        <f t="shared" si="40"/>
        <v>0</v>
      </c>
      <c r="S1302" s="313">
        <f t="shared" si="41"/>
        <v>0</v>
      </c>
      <c r="T1302" s="314">
        <f>IF(M1302&lt;&gt;ฐาน!$M$45,IF(S1302&lt;&gt;"",S1302+R1302,0),0)</f>
        <v>0</v>
      </c>
      <c r="U1302" s="311">
        <f>IF(M1302&lt;&gt;ฐาน!$M$45,IF(S1302=0,J1302+T1302,O1302),J1302)</f>
        <v>0</v>
      </c>
      <c r="V1302" s="98"/>
    </row>
    <row r="1303" spans="1:22" x14ac:dyDescent="0.35">
      <c r="A1303" s="93">
        <v>1295</v>
      </c>
      <c r="B1303" s="84"/>
      <c r="C1303" s="98"/>
      <c r="D1303" s="91"/>
      <c r="E1303" s="89"/>
      <c r="F1303" s="88"/>
      <c r="G1303" s="95"/>
      <c r="H1303" s="91"/>
      <c r="I1303" s="88"/>
      <c r="J1303" s="94"/>
      <c r="K1303" s="212"/>
      <c r="L1303" s="308" t="str">
        <f>IF(K1303&lt;&gt;"",INDEX(ฐาน!$J$4:$M$44,MATCH(INT(K1303),ฐาน!$J$4:$J$44,0),2),"")</f>
        <v/>
      </c>
      <c r="M1303" s="309" t="str">
        <f>IF(L1303&lt;&gt;"",INDEX(ฐาน!$J$4:$M$45,MATCH(L1303,ฐาน!$K$4:$K$45,0),4),"")</f>
        <v/>
      </c>
      <c r="N1303" s="310" t="str">
        <f>IF(I1303&lt;&gt;"",INDEX(ฐาน!$A$4:$F$9,MATCH(I1303,ฐาน!$A$4:$A$9,0),IF(J1303&gt;=INDEX(ฐาน!$A$4:$F$9,MATCH(I1303,ฐาน!$A$4:$A$9,0),3),6,5)),"")</f>
        <v/>
      </c>
      <c r="O1303" s="311" t="str">
        <f>IF(I1303&lt;&gt;"",IF(J1303&gt;=INDEX(ฐาน!$A$4:$G$9,MATCH(I1303,ฐาน!$A$4:$A$9,0),4),INDEX(ฐาน!$A$4:$G$9,MATCH(I1303,ฐาน!$A$4:$A$9,0),7),INDEX(ฐาน!$A$4:$G$9,MATCH(I1303,ฐาน!$A$4:$A$9,0),4)),"")</f>
        <v/>
      </c>
      <c r="P1303" s="312">
        <f>IF(M1303&lt;&gt;ฐาน!$M$45,IF(L1303&lt;&gt;"",($L1303*$N1303/100),0),0)</f>
        <v>0</v>
      </c>
      <c r="Q1303" s="311">
        <f>IF(M1303&lt;&gt;ฐาน!$M$45,IF(L1303&lt;&gt;"",ROUNDUP(($L1303*$N1303/100),-1),0),0)</f>
        <v>0</v>
      </c>
      <c r="R1303" s="311">
        <f t="shared" si="40"/>
        <v>0</v>
      </c>
      <c r="S1303" s="313">
        <f t="shared" si="41"/>
        <v>0</v>
      </c>
      <c r="T1303" s="314">
        <f>IF(M1303&lt;&gt;ฐาน!$M$45,IF(S1303&lt;&gt;"",S1303+R1303,0),0)</f>
        <v>0</v>
      </c>
      <c r="U1303" s="311">
        <f>IF(M1303&lt;&gt;ฐาน!$M$45,IF(S1303=0,J1303+T1303,O1303),J1303)</f>
        <v>0</v>
      </c>
      <c r="V1303" s="98"/>
    </row>
    <row r="1304" spans="1:22" x14ac:dyDescent="0.35">
      <c r="A1304" s="93">
        <v>1296</v>
      </c>
      <c r="B1304" s="84"/>
      <c r="C1304" s="85"/>
      <c r="D1304" s="91"/>
      <c r="E1304" s="89"/>
      <c r="F1304" s="88"/>
      <c r="G1304" s="95"/>
      <c r="H1304" s="91"/>
      <c r="I1304" s="88"/>
      <c r="J1304" s="94"/>
      <c r="K1304" s="212"/>
      <c r="L1304" s="308" t="str">
        <f>IF(K1304&lt;&gt;"",INDEX(ฐาน!$J$4:$M$44,MATCH(INT(K1304),ฐาน!$J$4:$J$44,0),2),"")</f>
        <v/>
      </c>
      <c r="M1304" s="309" t="str">
        <f>IF(L1304&lt;&gt;"",INDEX(ฐาน!$J$4:$M$45,MATCH(L1304,ฐาน!$K$4:$K$45,0),4),"")</f>
        <v/>
      </c>
      <c r="N1304" s="310" t="str">
        <f>IF(I1304&lt;&gt;"",INDEX(ฐาน!$A$4:$F$9,MATCH(I1304,ฐาน!$A$4:$A$9,0),IF(J1304&gt;=INDEX(ฐาน!$A$4:$F$9,MATCH(I1304,ฐาน!$A$4:$A$9,0),3),6,5)),"")</f>
        <v/>
      </c>
      <c r="O1304" s="311" t="str">
        <f>IF(I1304&lt;&gt;"",IF(J1304&gt;=INDEX(ฐาน!$A$4:$G$9,MATCH(I1304,ฐาน!$A$4:$A$9,0),4),INDEX(ฐาน!$A$4:$G$9,MATCH(I1304,ฐาน!$A$4:$A$9,0),7),INDEX(ฐาน!$A$4:$G$9,MATCH(I1304,ฐาน!$A$4:$A$9,0),4)),"")</f>
        <v/>
      </c>
      <c r="P1304" s="312">
        <f>IF(M1304&lt;&gt;ฐาน!$M$45,IF(L1304&lt;&gt;"",($L1304*$N1304/100),0),0)</f>
        <v>0</v>
      </c>
      <c r="Q1304" s="311">
        <f>IF(M1304&lt;&gt;ฐาน!$M$45,IF(L1304&lt;&gt;"",ROUNDUP(($L1304*$N1304/100),-1),0),0)</f>
        <v>0</v>
      </c>
      <c r="R1304" s="311">
        <f t="shared" si="40"/>
        <v>0</v>
      </c>
      <c r="S1304" s="313">
        <f t="shared" si="41"/>
        <v>0</v>
      </c>
      <c r="T1304" s="314">
        <f>IF(M1304&lt;&gt;ฐาน!$M$45,IF(S1304&lt;&gt;"",S1304+R1304,0),0)</f>
        <v>0</v>
      </c>
      <c r="U1304" s="311">
        <f>IF(M1304&lt;&gt;ฐาน!$M$45,IF(S1304=0,J1304+T1304,O1304),J1304)</f>
        <v>0</v>
      </c>
      <c r="V1304" s="98"/>
    </row>
    <row r="1305" spans="1:22" x14ac:dyDescent="0.35">
      <c r="A1305" s="93">
        <v>1297</v>
      </c>
      <c r="B1305" s="97"/>
      <c r="C1305" s="98"/>
      <c r="D1305" s="91"/>
      <c r="E1305" s="89"/>
      <c r="F1305" s="88"/>
      <c r="G1305" s="91"/>
      <c r="H1305" s="91"/>
      <c r="I1305" s="88"/>
      <c r="J1305" s="92"/>
      <c r="K1305" s="212"/>
      <c r="L1305" s="308" t="str">
        <f>IF(K1305&lt;&gt;"",INDEX(ฐาน!$J$4:$M$44,MATCH(INT(K1305),ฐาน!$J$4:$J$44,0),2),"")</f>
        <v/>
      </c>
      <c r="M1305" s="309" t="str">
        <f>IF(L1305&lt;&gt;"",INDEX(ฐาน!$J$4:$M$45,MATCH(L1305,ฐาน!$K$4:$K$45,0),4),"")</f>
        <v/>
      </c>
      <c r="N1305" s="310" t="str">
        <f>IF(I1305&lt;&gt;"",INDEX(ฐาน!$A$4:$F$9,MATCH(I1305,ฐาน!$A$4:$A$9,0),IF(J1305&gt;=INDEX(ฐาน!$A$4:$F$9,MATCH(I1305,ฐาน!$A$4:$A$9,0),3),6,5)),"")</f>
        <v/>
      </c>
      <c r="O1305" s="311" t="str">
        <f>IF(I1305&lt;&gt;"",IF(J1305&gt;=INDEX(ฐาน!$A$4:$G$9,MATCH(I1305,ฐาน!$A$4:$A$9,0),4),INDEX(ฐาน!$A$4:$G$9,MATCH(I1305,ฐาน!$A$4:$A$9,0),7),INDEX(ฐาน!$A$4:$G$9,MATCH(I1305,ฐาน!$A$4:$A$9,0),4)),"")</f>
        <v/>
      </c>
      <c r="P1305" s="312">
        <f>IF(M1305&lt;&gt;ฐาน!$M$45,IF(L1305&lt;&gt;"",($L1305*$N1305/100),0),0)</f>
        <v>0</v>
      </c>
      <c r="Q1305" s="311">
        <f>IF(M1305&lt;&gt;ฐาน!$M$45,IF(L1305&lt;&gt;"",ROUNDUP(($L1305*$N1305/100),-1),0),0)</f>
        <v>0</v>
      </c>
      <c r="R1305" s="311">
        <f t="shared" si="40"/>
        <v>0</v>
      </c>
      <c r="S1305" s="313">
        <f t="shared" si="41"/>
        <v>0</v>
      </c>
      <c r="T1305" s="314">
        <f>IF(M1305&lt;&gt;ฐาน!$M$45,IF(S1305&lt;&gt;"",S1305+R1305,0),0)</f>
        <v>0</v>
      </c>
      <c r="U1305" s="311">
        <f>IF(M1305&lt;&gt;ฐาน!$M$45,IF(S1305=0,J1305+T1305,O1305),J1305)</f>
        <v>0</v>
      </c>
      <c r="V1305" s="98"/>
    </row>
    <row r="1306" spans="1:22" x14ac:dyDescent="0.35">
      <c r="A1306" s="93">
        <v>1298</v>
      </c>
      <c r="B1306" s="84"/>
      <c r="C1306" s="85"/>
      <c r="D1306" s="91"/>
      <c r="E1306" s="89"/>
      <c r="F1306" s="88"/>
      <c r="G1306" s="91"/>
      <c r="H1306" s="91"/>
      <c r="I1306" s="88"/>
      <c r="J1306" s="94"/>
      <c r="K1306" s="212"/>
      <c r="L1306" s="308" t="str">
        <f>IF(K1306&lt;&gt;"",INDEX(ฐาน!$J$4:$M$44,MATCH(INT(K1306),ฐาน!$J$4:$J$44,0),2),"")</f>
        <v/>
      </c>
      <c r="M1306" s="309" t="str">
        <f>IF(L1306&lt;&gt;"",INDEX(ฐาน!$J$4:$M$45,MATCH(L1306,ฐาน!$K$4:$K$45,0),4),"")</f>
        <v/>
      </c>
      <c r="N1306" s="310" t="str">
        <f>IF(I1306&lt;&gt;"",INDEX(ฐาน!$A$4:$F$9,MATCH(I1306,ฐาน!$A$4:$A$9,0),IF(J1306&gt;=INDEX(ฐาน!$A$4:$F$9,MATCH(I1306,ฐาน!$A$4:$A$9,0),3),6,5)),"")</f>
        <v/>
      </c>
      <c r="O1306" s="311" t="str">
        <f>IF(I1306&lt;&gt;"",IF(J1306&gt;=INDEX(ฐาน!$A$4:$G$9,MATCH(I1306,ฐาน!$A$4:$A$9,0),4),INDEX(ฐาน!$A$4:$G$9,MATCH(I1306,ฐาน!$A$4:$A$9,0),7),INDEX(ฐาน!$A$4:$G$9,MATCH(I1306,ฐาน!$A$4:$A$9,0),4)),"")</f>
        <v/>
      </c>
      <c r="P1306" s="312">
        <f>IF(M1306&lt;&gt;ฐาน!$M$45,IF(L1306&lt;&gt;"",($L1306*$N1306/100),0),0)</f>
        <v>0</v>
      </c>
      <c r="Q1306" s="311">
        <f>IF(M1306&lt;&gt;ฐาน!$M$45,IF(L1306&lt;&gt;"",ROUNDUP(($L1306*$N1306/100),-1),0),0)</f>
        <v>0</v>
      </c>
      <c r="R1306" s="311">
        <f t="shared" si="40"/>
        <v>0</v>
      </c>
      <c r="S1306" s="313">
        <f t="shared" si="41"/>
        <v>0</v>
      </c>
      <c r="T1306" s="314">
        <f>IF(M1306&lt;&gt;ฐาน!$M$45,IF(S1306&lt;&gt;"",S1306+R1306,0),0)</f>
        <v>0</v>
      </c>
      <c r="U1306" s="311">
        <f>IF(M1306&lt;&gt;ฐาน!$M$45,IF(S1306=0,J1306+T1306,O1306),J1306)</f>
        <v>0</v>
      </c>
      <c r="V1306" s="98"/>
    </row>
    <row r="1307" spans="1:22" x14ac:dyDescent="0.35">
      <c r="A1307" s="93">
        <v>1299</v>
      </c>
      <c r="B1307" s="97"/>
      <c r="C1307" s="85"/>
      <c r="D1307" s="91"/>
      <c r="E1307" s="89"/>
      <c r="F1307" s="88"/>
      <c r="G1307" s="91"/>
      <c r="H1307" s="91"/>
      <c r="I1307" s="88"/>
      <c r="J1307" s="94"/>
      <c r="K1307" s="212"/>
      <c r="L1307" s="308" t="str">
        <f>IF(K1307&lt;&gt;"",INDEX(ฐาน!$J$4:$M$44,MATCH(INT(K1307),ฐาน!$J$4:$J$44,0),2),"")</f>
        <v/>
      </c>
      <c r="M1307" s="309" t="str">
        <f>IF(L1307&lt;&gt;"",INDEX(ฐาน!$J$4:$M$45,MATCH(L1307,ฐาน!$K$4:$K$45,0),4),"")</f>
        <v/>
      </c>
      <c r="N1307" s="310" t="str">
        <f>IF(I1307&lt;&gt;"",INDEX(ฐาน!$A$4:$F$9,MATCH(I1307,ฐาน!$A$4:$A$9,0),IF(J1307&gt;=INDEX(ฐาน!$A$4:$F$9,MATCH(I1307,ฐาน!$A$4:$A$9,0),3),6,5)),"")</f>
        <v/>
      </c>
      <c r="O1307" s="311" t="str">
        <f>IF(I1307&lt;&gt;"",IF(J1307&gt;=INDEX(ฐาน!$A$4:$G$9,MATCH(I1307,ฐาน!$A$4:$A$9,0),4),INDEX(ฐาน!$A$4:$G$9,MATCH(I1307,ฐาน!$A$4:$A$9,0),7),INDEX(ฐาน!$A$4:$G$9,MATCH(I1307,ฐาน!$A$4:$A$9,0),4)),"")</f>
        <v/>
      </c>
      <c r="P1307" s="312">
        <f>IF(M1307&lt;&gt;ฐาน!$M$45,IF(L1307&lt;&gt;"",($L1307*$N1307/100),0),0)</f>
        <v>0</v>
      </c>
      <c r="Q1307" s="311">
        <f>IF(M1307&lt;&gt;ฐาน!$M$45,IF(L1307&lt;&gt;"",ROUNDUP(($L1307*$N1307/100),-1),0),0)</f>
        <v>0</v>
      </c>
      <c r="R1307" s="311">
        <f t="shared" si="40"/>
        <v>0</v>
      </c>
      <c r="S1307" s="313">
        <f t="shared" si="41"/>
        <v>0</v>
      </c>
      <c r="T1307" s="314">
        <f>IF(M1307&lt;&gt;ฐาน!$M$45,IF(S1307&lt;&gt;"",S1307+R1307,0),0)</f>
        <v>0</v>
      </c>
      <c r="U1307" s="311">
        <f>IF(M1307&lt;&gt;ฐาน!$M$45,IF(S1307=0,J1307+T1307,O1307),J1307)</f>
        <v>0</v>
      </c>
      <c r="V1307" s="98"/>
    </row>
    <row r="1308" spans="1:22" x14ac:dyDescent="0.35">
      <c r="A1308" s="93">
        <v>1300</v>
      </c>
      <c r="B1308" s="97"/>
      <c r="C1308" s="96"/>
      <c r="D1308" s="91"/>
      <c r="E1308" s="89"/>
      <c r="F1308" s="88"/>
      <c r="G1308" s="91"/>
      <c r="H1308" s="91"/>
      <c r="I1308" s="88"/>
      <c r="J1308" s="92"/>
      <c r="K1308" s="212"/>
      <c r="L1308" s="308" t="str">
        <f>IF(K1308&lt;&gt;"",INDEX(ฐาน!$J$4:$M$44,MATCH(INT(K1308),ฐาน!$J$4:$J$44,0),2),"")</f>
        <v/>
      </c>
      <c r="M1308" s="309" t="str">
        <f>IF(L1308&lt;&gt;"",INDEX(ฐาน!$J$4:$M$45,MATCH(L1308,ฐาน!$K$4:$K$45,0),4),"")</f>
        <v/>
      </c>
      <c r="N1308" s="310" t="str">
        <f>IF(I1308&lt;&gt;"",INDEX(ฐาน!$A$4:$F$9,MATCH(I1308,ฐาน!$A$4:$A$9,0),IF(J1308&gt;=INDEX(ฐาน!$A$4:$F$9,MATCH(I1308,ฐาน!$A$4:$A$9,0),3),6,5)),"")</f>
        <v/>
      </c>
      <c r="O1308" s="311" t="str">
        <f>IF(I1308&lt;&gt;"",IF(J1308&gt;=INDEX(ฐาน!$A$4:$G$9,MATCH(I1308,ฐาน!$A$4:$A$9,0),4),INDEX(ฐาน!$A$4:$G$9,MATCH(I1308,ฐาน!$A$4:$A$9,0),7),INDEX(ฐาน!$A$4:$G$9,MATCH(I1308,ฐาน!$A$4:$A$9,0),4)),"")</f>
        <v/>
      </c>
      <c r="P1308" s="312">
        <f>IF(M1308&lt;&gt;ฐาน!$M$45,IF(L1308&lt;&gt;"",($L1308*$N1308/100),0),0)</f>
        <v>0</v>
      </c>
      <c r="Q1308" s="311">
        <f>IF(M1308&lt;&gt;ฐาน!$M$45,IF(L1308&lt;&gt;"",ROUNDUP(($L1308*$N1308/100),-1),0),0)</f>
        <v>0</v>
      </c>
      <c r="R1308" s="311">
        <f t="shared" si="40"/>
        <v>0</v>
      </c>
      <c r="S1308" s="313">
        <f t="shared" si="41"/>
        <v>0</v>
      </c>
      <c r="T1308" s="314">
        <f>IF(M1308&lt;&gt;ฐาน!$M$45,IF(S1308&lt;&gt;"",S1308+R1308,0),0)</f>
        <v>0</v>
      </c>
      <c r="U1308" s="311">
        <f>IF(M1308&lt;&gt;ฐาน!$M$45,IF(S1308=0,J1308+T1308,O1308),J1308)</f>
        <v>0</v>
      </c>
      <c r="V1308" s="98"/>
    </row>
    <row r="1309" spans="1:22" x14ac:dyDescent="0.35">
      <c r="A1309" s="93">
        <v>1301</v>
      </c>
      <c r="B1309" s="97"/>
      <c r="C1309" s="98"/>
      <c r="D1309" s="91"/>
      <c r="E1309" s="91"/>
      <c r="F1309" s="88"/>
      <c r="G1309" s="91"/>
      <c r="H1309" s="91"/>
      <c r="I1309" s="88"/>
      <c r="J1309" s="92"/>
      <c r="K1309" s="212"/>
      <c r="L1309" s="308" t="str">
        <f>IF(K1309&lt;&gt;"",INDEX(ฐาน!$J$4:$M$44,MATCH(INT(K1309),ฐาน!$J$4:$J$44,0),2),"")</f>
        <v/>
      </c>
      <c r="M1309" s="309" t="str">
        <f>IF(L1309&lt;&gt;"",INDEX(ฐาน!$J$4:$M$45,MATCH(L1309,ฐาน!$K$4:$K$45,0),4),"")</f>
        <v/>
      </c>
      <c r="N1309" s="310" t="str">
        <f>IF(I1309&lt;&gt;"",INDEX(ฐาน!$A$4:$F$9,MATCH(I1309,ฐาน!$A$4:$A$9,0),IF(J1309&gt;=INDEX(ฐาน!$A$4:$F$9,MATCH(I1309,ฐาน!$A$4:$A$9,0),3),6,5)),"")</f>
        <v/>
      </c>
      <c r="O1309" s="311" t="str">
        <f>IF(I1309&lt;&gt;"",IF(J1309&gt;=INDEX(ฐาน!$A$4:$G$9,MATCH(I1309,ฐาน!$A$4:$A$9,0),4),INDEX(ฐาน!$A$4:$G$9,MATCH(I1309,ฐาน!$A$4:$A$9,0),7),INDEX(ฐาน!$A$4:$G$9,MATCH(I1309,ฐาน!$A$4:$A$9,0),4)),"")</f>
        <v/>
      </c>
      <c r="P1309" s="312">
        <f>IF(M1309&lt;&gt;ฐาน!$M$45,IF(L1309&lt;&gt;"",($L1309*$N1309/100),0),0)</f>
        <v>0</v>
      </c>
      <c r="Q1309" s="311">
        <f>IF(M1309&lt;&gt;ฐาน!$M$45,IF(L1309&lt;&gt;"",ROUNDUP(($L1309*$N1309/100),-1),0),0)</f>
        <v>0</v>
      </c>
      <c r="R1309" s="311">
        <f t="shared" si="40"/>
        <v>0</v>
      </c>
      <c r="S1309" s="313">
        <f t="shared" si="41"/>
        <v>0</v>
      </c>
      <c r="T1309" s="314">
        <f>IF(M1309&lt;&gt;ฐาน!$M$45,IF(S1309&lt;&gt;"",S1309+R1309,0),0)</f>
        <v>0</v>
      </c>
      <c r="U1309" s="311">
        <f>IF(M1309&lt;&gt;ฐาน!$M$45,IF(S1309=0,J1309+T1309,O1309),J1309)</f>
        <v>0</v>
      </c>
      <c r="V1309" s="98"/>
    </row>
    <row r="1310" spans="1:22" x14ac:dyDescent="0.35">
      <c r="A1310" s="93">
        <v>1302</v>
      </c>
      <c r="B1310" s="172"/>
      <c r="C1310" s="96"/>
      <c r="D1310" s="91"/>
      <c r="E1310" s="89"/>
      <c r="F1310" s="88"/>
      <c r="G1310" s="91"/>
      <c r="H1310" s="91"/>
      <c r="I1310" s="88"/>
      <c r="J1310" s="92"/>
      <c r="K1310" s="212"/>
      <c r="L1310" s="308" t="str">
        <f>IF(K1310&lt;&gt;"",INDEX(ฐาน!$J$4:$M$44,MATCH(INT(K1310),ฐาน!$J$4:$J$44,0),2),"")</f>
        <v/>
      </c>
      <c r="M1310" s="309" t="str">
        <f>IF(L1310&lt;&gt;"",INDEX(ฐาน!$J$4:$M$45,MATCH(L1310,ฐาน!$K$4:$K$45,0),4),"")</f>
        <v/>
      </c>
      <c r="N1310" s="310" t="str">
        <f>IF(I1310&lt;&gt;"",INDEX(ฐาน!$A$4:$F$9,MATCH(I1310,ฐาน!$A$4:$A$9,0),IF(J1310&gt;=INDEX(ฐาน!$A$4:$F$9,MATCH(I1310,ฐาน!$A$4:$A$9,0),3),6,5)),"")</f>
        <v/>
      </c>
      <c r="O1310" s="311" t="str">
        <f>IF(I1310&lt;&gt;"",IF(J1310&gt;=INDEX(ฐาน!$A$4:$G$9,MATCH(I1310,ฐาน!$A$4:$A$9,0),4),INDEX(ฐาน!$A$4:$G$9,MATCH(I1310,ฐาน!$A$4:$A$9,0),7),INDEX(ฐาน!$A$4:$G$9,MATCH(I1310,ฐาน!$A$4:$A$9,0),4)),"")</f>
        <v/>
      </c>
      <c r="P1310" s="312">
        <f>IF(M1310&lt;&gt;ฐาน!$M$45,IF(L1310&lt;&gt;"",($L1310*$N1310/100),0),0)</f>
        <v>0</v>
      </c>
      <c r="Q1310" s="311">
        <f>IF(M1310&lt;&gt;ฐาน!$M$45,IF(L1310&lt;&gt;"",ROUNDUP(($L1310*$N1310/100),-1),0),0)</f>
        <v>0</v>
      </c>
      <c r="R1310" s="311">
        <f t="shared" si="40"/>
        <v>0</v>
      </c>
      <c r="S1310" s="313">
        <f t="shared" si="41"/>
        <v>0</v>
      </c>
      <c r="T1310" s="314">
        <f>IF(M1310&lt;&gt;ฐาน!$M$45,IF(S1310&lt;&gt;"",S1310+R1310,0),0)</f>
        <v>0</v>
      </c>
      <c r="U1310" s="311">
        <f>IF(M1310&lt;&gt;ฐาน!$M$45,IF(S1310=0,J1310+T1310,O1310),J1310)</f>
        <v>0</v>
      </c>
      <c r="V1310" s="98"/>
    </row>
    <row r="1311" spans="1:22" x14ac:dyDescent="0.35">
      <c r="A1311" s="93">
        <v>1303</v>
      </c>
      <c r="B1311" s="97"/>
      <c r="C1311" s="98"/>
      <c r="D1311" s="91"/>
      <c r="E1311" s="89"/>
      <c r="F1311" s="88"/>
      <c r="G1311" s="91"/>
      <c r="H1311" s="91"/>
      <c r="I1311" s="88"/>
      <c r="J1311" s="92"/>
      <c r="K1311" s="212"/>
      <c r="L1311" s="308" t="str">
        <f>IF(K1311&lt;&gt;"",INDEX(ฐาน!$J$4:$M$44,MATCH(INT(K1311),ฐาน!$J$4:$J$44,0),2),"")</f>
        <v/>
      </c>
      <c r="M1311" s="309" t="str">
        <f>IF(L1311&lt;&gt;"",INDEX(ฐาน!$J$4:$M$45,MATCH(L1311,ฐาน!$K$4:$K$45,0),4),"")</f>
        <v/>
      </c>
      <c r="N1311" s="310" t="str">
        <f>IF(I1311&lt;&gt;"",INDEX(ฐาน!$A$4:$F$9,MATCH(I1311,ฐาน!$A$4:$A$9,0),IF(J1311&gt;=INDEX(ฐาน!$A$4:$F$9,MATCH(I1311,ฐาน!$A$4:$A$9,0),3),6,5)),"")</f>
        <v/>
      </c>
      <c r="O1311" s="311" t="str">
        <f>IF(I1311&lt;&gt;"",IF(J1311&gt;=INDEX(ฐาน!$A$4:$G$9,MATCH(I1311,ฐาน!$A$4:$A$9,0),4),INDEX(ฐาน!$A$4:$G$9,MATCH(I1311,ฐาน!$A$4:$A$9,0),7),INDEX(ฐาน!$A$4:$G$9,MATCH(I1311,ฐาน!$A$4:$A$9,0),4)),"")</f>
        <v/>
      </c>
      <c r="P1311" s="312">
        <f>IF(M1311&lt;&gt;ฐาน!$M$45,IF(L1311&lt;&gt;"",($L1311*$N1311/100),0),0)</f>
        <v>0</v>
      </c>
      <c r="Q1311" s="311">
        <f>IF(M1311&lt;&gt;ฐาน!$M$45,IF(L1311&lt;&gt;"",ROUNDUP(($L1311*$N1311/100),-1),0),0)</f>
        <v>0</v>
      </c>
      <c r="R1311" s="311">
        <f t="shared" si="40"/>
        <v>0</v>
      </c>
      <c r="S1311" s="313">
        <f t="shared" si="41"/>
        <v>0</v>
      </c>
      <c r="T1311" s="314">
        <f>IF(M1311&lt;&gt;ฐาน!$M$45,IF(S1311&lt;&gt;"",S1311+R1311,0),0)</f>
        <v>0</v>
      </c>
      <c r="U1311" s="311">
        <f>IF(M1311&lt;&gt;ฐาน!$M$45,IF(S1311=0,J1311+T1311,O1311),J1311)</f>
        <v>0</v>
      </c>
      <c r="V1311" s="98"/>
    </row>
    <row r="1312" spans="1:22" x14ac:dyDescent="0.35">
      <c r="A1312" s="93">
        <v>1304</v>
      </c>
      <c r="B1312" s="97"/>
      <c r="C1312" s="98"/>
      <c r="D1312" s="91"/>
      <c r="E1312" s="89"/>
      <c r="F1312" s="88"/>
      <c r="G1312" s="91"/>
      <c r="H1312" s="91"/>
      <c r="I1312" s="88"/>
      <c r="J1312" s="92"/>
      <c r="K1312" s="212"/>
      <c r="L1312" s="308" t="str">
        <f>IF(K1312&lt;&gt;"",INDEX(ฐาน!$J$4:$M$44,MATCH(INT(K1312),ฐาน!$J$4:$J$44,0),2),"")</f>
        <v/>
      </c>
      <c r="M1312" s="309" t="str">
        <f>IF(L1312&lt;&gt;"",INDEX(ฐาน!$J$4:$M$45,MATCH(L1312,ฐาน!$K$4:$K$45,0),4),"")</f>
        <v/>
      </c>
      <c r="N1312" s="310" t="str">
        <f>IF(I1312&lt;&gt;"",INDEX(ฐาน!$A$4:$F$9,MATCH(I1312,ฐาน!$A$4:$A$9,0),IF(J1312&gt;=INDEX(ฐาน!$A$4:$F$9,MATCH(I1312,ฐาน!$A$4:$A$9,0),3),6,5)),"")</f>
        <v/>
      </c>
      <c r="O1312" s="311" t="str">
        <f>IF(I1312&lt;&gt;"",IF(J1312&gt;=INDEX(ฐาน!$A$4:$G$9,MATCH(I1312,ฐาน!$A$4:$A$9,0),4),INDEX(ฐาน!$A$4:$G$9,MATCH(I1312,ฐาน!$A$4:$A$9,0),7),INDEX(ฐาน!$A$4:$G$9,MATCH(I1312,ฐาน!$A$4:$A$9,0),4)),"")</f>
        <v/>
      </c>
      <c r="P1312" s="312">
        <f>IF(M1312&lt;&gt;ฐาน!$M$45,IF(L1312&lt;&gt;"",($L1312*$N1312/100),0),0)</f>
        <v>0</v>
      </c>
      <c r="Q1312" s="311">
        <f>IF(M1312&lt;&gt;ฐาน!$M$45,IF(L1312&lt;&gt;"",ROUNDUP(($L1312*$N1312/100),-1),0),0)</f>
        <v>0</v>
      </c>
      <c r="R1312" s="311">
        <f t="shared" si="40"/>
        <v>0</v>
      </c>
      <c r="S1312" s="313">
        <f t="shared" si="41"/>
        <v>0</v>
      </c>
      <c r="T1312" s="314">
        <f>IF(M1312&lt;&gt;ฐาน!$M$45,IF(S1312&lt;&gt;"",S1312+R1312,0),0)</f>
        <v>0</v>
      </c>
      <c r="U1312" s="311">
        <f>IF(M1312&lt;&gt;ฐาน!$M$45,IF(S1312=0,J1312+T1312,O1312),J1312)</f>
        <v>0</v>
      </c>
      <c r="V1312" s="98"/>
    </row>
    <row r="1313" spans="1:22" x14ac:dyDescent="0.35">
      <c r="A1313" s="93">
        <v>1305</v>
      </c>
      <c r="B1313" s="97"/>
      <c r="C1313" s="98"/>
      <c r="D1313" s="91"/>
      <c r="E1313" s="89"/>
      <c r="F1313" s="88"/>
      <c r="G1313" s="95"/>
      <c r="H1313" s="91"/>
      <c r="I1313" s="88"/>
      <c r="J1313" s="92"/>
      <c r="K1313" s="212"/>
      <c r="L1313" s="308" t="str">
        <f>IF(K1313&lt;&gt;"",INDEX(ฐาน!$J$4:$M$44,MATCH(INT(K1313),ฐาน!$J$4:$J$44,0),2),"")</f>
        <v/>
      </c>
      <c r="M1313" s="309" t="str">
        <f>IF(L1313&lt;&gt;"",INDEX(ฐาน!$J$4:$M$45,MATCH(L1313,ฐาน!$K$4:$K$45,0),4),"")</f>
        <v/>
      </c>
      <c r="N1313" s="310" t="str">
        <f>IF(I1313&lt;&gt;"",INDEX(ฐาน!$A$4:$F$9,MATCH(I1313,ฐาน!$A$4:$A$9,0),IF(J1313&gt;=INDEX(ฐาน!$A$4:$F$9,MATCH(I1313,ฐาน!$A$4:$A$9,0),3),6,5)),"")</f>
        <v/>
      </c>
      <c r="O1313" s="311" t="str">
        <f>IF(I1313&lt;&gt;"",IF(J1313&gt;=INDEX(ฐาน!$A$4:$G$9,MATCH(I1313,ฐาน!$A$4:$A$9,0),4),INDEX(ฐาน!$A$4:$G$9,MATCH(I1313,ฐาน!$A$4:$A$9,0),7),INDEX(ฐาน!$A$4:$G$9,MATCH(I1313,ฐาน!$A$4:$A$9,0),4)),"")</f>
        <v/>
      </c>
      <c r="P1313" s="312">
        <f>IF(M1313&lt;&gt;ฐาน!$M$45,IF(L1313&lt;&gt;"",($L1313*$N1313/100),0),0)</f>
        <v>0</v>
      </c>
      <c r="Q1313" s="311">
        <f>IF(M1313&lt;&gt;ฐาน!$M$45,IF(L1313&lt;&gt;"",ROUNDUP(($L1313*$N1313/100),-1),0),0)</f>
        <v>0</v>
      </c>
      <c r="R1313" s="311">
        <f t="shared" si="40"/>
        <v>0</v>
      </c>
      <c r="S1313" s="313">
        <f t="shared" si="41"/>
        <v>0</v>
      </c>
      <c r="T1313" s="314">
        <f>IF(M1313&lt;&gt;ฐาน!$M$45,IF(S1313&lt;&gt;"",S1313+R1313,0),0)</f>
        <v>0</v>
      </c>
      <c r="U1313" s="311">
        <f>IF(M1313&lt;&gt;ฐาน!$M$45,IF(S1313=0,J1313+T1313,O1313),J1313)</f>
        <v>0</v>
      </c>
      <c r="V1313" s="98"/>
    </row>
    <row r="1314" spans="1:22" x14ac:dyDescent="0.35">
      <c r="A1314" s="93">
        <v>1306</v>
      </c>
      <c r="B1314" s="97"/>
      <c r="C1314" s="98"/>
      <c r="D1314" s="91"/>
      <c r="E1314" s="89"/>
      <c r="F1314" s="88"/>
      <c r="G1314" s="95"/>
      <c r="H1314" s="91"/>
      <c r="I1314" s="88"/>
      <c r="J1314" s="92"/>
      <c r="K1314" s="212"/>
      <c r="L1314" s="308" t="str">
        <f>IF(K1314&lt;&gt;"",INDEX(ฐาน!$J$4:$M$44,MATCH(INT(K1314),ฐาน!$J$4:$J$44,0),2),"")</f>
        <v/>
      </c>
      <c r="M1314" s="309" t="str">
        <f>IF(L1314&lt;&gt;"",INDEX(ฐาน!$J$4:$M$45,MATCH(L1314,ฐาน!$K$4:$K$45,0),4),"")</f>
        <v/>
      </c>
      <c r="N1314" s="310" t="str">
        <f>IF(I1314&lt;&gt;"",INDEX(ฐาน!$A$4:$F$9,MATCH(I1314,ฐาน!$A$4:$A$9,0),IF(J1314&gt;=INDEX(ฐาน!$A$4:$F$9,MATCH(I1314,ฐาน!$A$4:$A$9,0),3),6,5)),"")</f>
        <v/>
      </c>
      <c r="O1314" s="311" t="str">
        <f>IF(I1314&lt;&gt;"",IF(J1314&gt;=INDEX(ฐาน!$A$4:$G$9,MATCH(I1314,ฐาน!$A$4:$A$9,0),4),INDEX(ฐาน!$A$4:$G$9,MATCH(I1314,ฐาน!$A$4:$A$9,0),7),INDEX(ฐาน!$A$4:$G$9,MATCH(I1314,ฐาน!$A$4:$A$9,0),4)),"")</f>
        <v/>
      </c>
      <c r="P1314" s="312">
        <f>IF(M1314&lt;&gt;ฐาน!$M$45,IF(L1314&lt;&gt;"",($L1314*$N1314/100),0),0)</f>
        <v>0</v>
      </c>
      <c r="Q1314" s="311">
        <f>IF(M1314&lt;&gt;ฐาน!$M$45,IF(L1314&lt;&gt;"",ROUNDUP(($L1314*$N1314/100),-1),0),0)</f>
        <v>0</v>
      </c>
      <c r="R1314" s="311">
        <f t="shared" si="40"/>
        <v>0</v>
      </c>
      <c r="S1314" s="313">
        <f t="shared" si="41"/>
        <v>0</v>
      </c>
      <c r="T1314" s="314">
        <f>IF(M1314&lt;&gt;ฐาน!$M$45,IF(S1314&lt;&gt;"",S1314+R1314,0),0)</f>
        <v>0</v>
      </c>
      <c r="U1314" s="311">
        <f>IF(M1314&lt;&gt;ฐาน!$M$45,IF(S1314=0,J1314+T1314,O1314),J1314)</f>
        <v>0</v>
      </c>
      <c r="V1314" s="98"/>
    </row>
    <row r="1315" spans="1:22" x14ac:dyDescent="0.35">
      <c r="A1315" s="93">
        <v>1307</v>
      </c>
      <c r="B1315" s="97"/>
      <c r="C1315" s="98"/>
      <c r="D1315" s="91"/>
      <c r="E1315" s="89"/>
      <c r="F1315" s="88"/>
      <c r="G1315" s="95"/>
      <c r="H1315" s="91"/>
      <c r="I1315" s="88"/>
      <c r="J1315" s="92"/>
      <c r="K1315" s="212"/>
      <c r="L1315" s="308" t="str">
        <f>IF(K1315&lt;&gt;"",INDEX(ฐาน!$J$4:$M$44,MATCH(INT(K1315),ฐาน!$J$4:$J$44,0),2),"")</f>
        <v/>
      </c>
      <c r="M1315" s="309" t="str">
        <f>IF(L1315&lt;&gt;"",INDEX(ฐาน!$J$4:$M$45,MATCH(L1315,ฐาน!$K$4:$K$45,0),4),"")</f>
        <v/>
      </c>
      <c r="N1315" s="310" t="str">
        <f>IF(I1315&lt;&gt;"",INDEX(ฐาน!$A$4:$F$9,MATCH(I1315,ฐาน!$A$4:$A$9,0),IF(J1315&gt;=INDEX(ฐาน!$A$4:$F$9,MATCH(I1315,ฐาน!$A$4:$A$9,0),3),6,5)),"")</f>
        <v/>
      </c>
      <c r="O1315" s="311" t="str">
        <f>IF(I1315&lt;&gt;"",IF(J1315&gt;=INDEX(ฐาน!$A$4:$G$9,MATCH(I1315,ฐาน!$A$4:$A$9,0),4),INDEX(ฐาน!$A$4:$G$9,MATCH(I1315,ฐาน!$A$4:$A$9,0),7),INDEX(ฐาน!$A$4:$G$9,MATCH(I1315,ฐาน!$A$4:$A$9,0),4)),"")</f>
        <v/>
      </c>
      <c r="P1315" s="312">
        <f>IF(M1315&lt;&gt;ฐาน!$M$45,IF(L1315&lt;&gt;"",($L1315*$N1315/100),0),0)</f>
        <v>0</v>
      </c>
      <c r="Q1315" s="311">
        <f>IF(M1315&lt;&gt;ฐาน!$M$45,IF(L1315&lt;&gt;"",ROUNDUP(($L1315*$N1315/100),-1),0),0)</f>
        <v>0</v>
      </c>
      <c r="R1315" s="311">
        <f t="shared" si="40"/>
        <v>0</v>
      </c>
      <c r="S1315" s="313">
        <f t="shared" si="41"/>
        <v>0</v>
      </c>
      <c r="T1315" s="314">
        <f>IF(M1315&lt;&gt;ฐาน!$M$45,IF(S1315&lt;&gt;"",S1315+R1315,0),0)</f>
        <v>0</v>
      </c>
      <c r="U1315" s="311">
        <f>IF(M1315&lt;&gt;ฐาน!$M$45,IF(S1315=0,J1315+T1315,O1315),J1315)</f>
        <v>0</v>
      </c>
      <c r="V1315" s="98"/>
    </row>
    <row r="1316" spans="1:22" x14ac:dyDescent="0.35">
      <c r="A1316" s="93">
        <v>1308</v>
      </c>
      <c r="B1316" s="97"/>
      <c r="C1316" s="98"/>
      <c r="D1316" s="91"/>
      <c r="E1316" s="89"/>
      <c r="F1316" s="88"/>
      <c r="G1316" s="95"/>
      <c r="H1316" s="91"/>
      <c r="I1316" s="88"/>
      <c r="J1316" s="92"/>
      <c r="K1316" s="212"/>
      <c r="L1316" s="308" t="str">
        <f>IF(K1316&lt;&gt;"",INDEX(ฐาน!$J$4:$M$44,MATCH(INT(K1316),ฐาน!$J$4:$J$44,0),2),"")</f>
        <v/>
      </c>
      <c r="M1316" s="309" t="str">
        <f>IF(L1316&lt;&gt;"",INDEX(ฐาน!$J$4:$M$45,MATCH(L1316,ฐาน!$K$4:$K$45,0),4),"")</f>
        <v/>
      </c>
      <c r="N1316" s="310" t="str">
        <f>IF(I1316&lt;&gt;"",INDEX(ฐาน!$A$4:$F$9,MATCH(I1316,ฐาน!$A$4:$A$9,0),IF(J1316&gt;=INDEX(ฐาน!$A$4:$F$9,MATCH(I1316,ฐาน!$A$4:$A$9,0),3),6,5)),"")</f>
        <v/>
      </c>
      <c r="O1316" s="311" t="str">
        <f>IF(I1316&lt;&gt;"",IF(J1316&gt;=INDEX(ฐาน!$A$4:$G$9,MATCH(I1316,ฐาน!$A$4:$A$9,0),4),INDEX(ฐาน!$A$4:$G$9,MATCH(I1316,ฐาน!$A$4:$A$9,0),7),INDEX(ฐาน!$A$4:$G$9,MATCH(I1316,ฐาน!$A$4:$A$9,0),4)),"")</f>
        <v/>
      </c>
      <c r="P1316" s="312">
        <f>IF(M1316&lt;&gt;ฐาน!$M$45,IF(L1316&lt;&gt;"",($L1316*$N1316/100),0),0)</f>
        <v>0</v>
      </c>
      <c r="Q1316" s="311">
        <f>IF(M1316&lt;&gt;ฐาน!$M$45,IF(L1316&lt;&gt;"",ROUNDUP(($L1316*$N1316/100),-1),0),0)</f>
        <v>0</v>
      </c>
      <c r="R1316" s="311">
        <f t="shared" si="40"/>
        <v>0</v>
      </c>
      <c r="S1316" s="313">
        <f t="shared" si="41"/>
        <v>0</v>
      </c>
      <c r="T1316" s="314">
        <f>IF(M1316&lt;&gt;ฐาน!$M$45,IF(S1316&lt;&gt;"",S1316+R1316,0),0)</f>
        <v>0</v>
      </c>
      <c r="U1316" s="311">
        <f>IF(M1316&lt;&gt;ฐาน!$M$45,IF(S1316=0,J1316+T1316,O1316),J1316)</f>
        <v>0</v>
      </c>
      <c r="V1316" s="98"/>
    </row>
    <row r="1317" spans="1:22" x14ac:dyDescent="0.35">
      <c r="A1317" s="93">
        <v>1309</v>
      </c>
      <c r="B1317" s="84"/>
      <c r="C1317" s="85"/>
      <c r="D1317" s="91"/>
      <c r="E1317" s="89"/>
      <c r="F1317" s="88"/>
      <c r="G1317" s="91"/>
      <c r="H1317" s="91"/>
      <c r="I1317" s="88"/>
      <c r="J1317" s="94"/>
      <c r="K1317" s="212"/>
      <c r="L1317" s="308" t="str">
        <f>IF(K1317&lt;&gt;"",INDEX(ฐาน!$J$4:$M$44,MATCH(INT(K1317),ฐาน!$J$4:$J$44,0),2),"")</f>
        <v/>
      </c>
      <c r="M1317" s="309" t="str">
        <f>IF(L1317&lt;&gt;"",INDEX(ฐาน!$J$4:$M$45,MATCH(L1317,ฐาน!$K$4:$K$45,0),4),"")</f>
        <v/>
      </c>
      <c r="N1317" s="310" t="str">
        <f>IF(I1317&lt;&gt;"",INDEX(ฐาน!$A$4:$F$9,MATCH(I1317,ฐาน!$A$4:$A$9,0),IF(J1317&gt;=INDEX(ฐาน!$A$4:$F$9,MATCH(I1317,ฐาน!$A$4:$A$9,0),3),6,5)),"")</f>
        <v/>
      </c>
      <c r="O1317" s="311" t="str">
        <f>IF(I1317&lt;&gt;"",IF(J1317&gt;=INDEX(ฐาน!$A$4:$G$9,MATCH(I1317,ฐาน!$A$4:$A$9,0),4),INDEX(ฐาน!$A$4:$G$9,MATCH(I1317,ฐาน!$A$4:$A$9,0),7),INDEX(ฐาน!$A$4:$G$9,MATCH(I1317,ฐาน!$A$4:$A$9,0),4)),"")</f>
        <v/>
      </c>
      <c r="P1317" s="312">
        <f>IF(M1317&lt;&gt;ฐาน!$M$45,IF(L1317&lt;&gt;"",($L1317*$N1317/100),0),0)</f>
        <v>0</v>
      </c>
      <c r="Q1317" s="311">
        <f>IF(M1317&lt;&gt;ฐาน!$M$45,IF(L1317&lt;&gt;"",ROUNDUP(($L1317*$N1317/100),-1),0),0)</f>
        <v>0</v>
      </c>
      <c r="R1317" s="311">
        <f t="shared" si="40"/>
        <v>0</v>
      </c>
      <c r="S1317" s="313">
        <f t="shared" si="41"/>
        <v>0</v>
      </c>
      <c r="T1317" s="314">
        <f>IF(M1317&lt;&gt;ฐาน!$M$45,IF(S1317&lt;&gt;"",S1317+R1317,0),0)</f>
        <v>0</v>
      </c>
      <c r="U1317" s="311">
        <f>IF(M1317&lt;&gt;ฐาน!$M$45,IF(S1317=0,J1317+T1317,O1317),J1317)</f>
        <v>0</v>
      </c>
      <c r="V1317" s="98"/>
    </row>
    <row r="1318" spans="1:22" x14ac:dyDescent="0.35">
      <c r="A1318" s="93">
        <v>1310</v>
      </c>
      <c r="B1318" s="84"/>
      <c r="C1318" s="85"/>
      <c r="D1318" s="91"/>
      <c r="E1318" s="89"/>
      <c r="F1318" s="88"/>
      <c r="G1318" s="91"/>
      <c r="H1318" s="91"/>
      <c r="I1318" s="88"/>
      <c r="J1318" s="92"/>
      <c r="K1318" s="212"/>
      <c r="L1318" s="308" t="str">
        <f>IF(K1318&lt;&gt;"",INDEX(ฐาน!$J$4:$M$44,MATCH(INT(K1318),ฐาน!$J$4:$J$44,0),2),"")</f>
        <v/>
      </c>
      <c r="M1318" s="309" t="str">
        <f>IF(L1318&lt;&gt;"",INDEX(ฐาน!$J$4:$M$45,MATCH(L1318,ฐาน!$K$4:$K$45,0),4),"")</f>
        <v/>
      </c>
      <c r="N1318" s="310" t="str">
        <f>IF(I1318&lt;&gt;"",INDEX(ฐาน!$A$4:$F$9,MATCH(I1318,ฐาน!$A$4:$A$9,0),IF(J1318&gt;=INDEX(ฐาน!$A$4:$F$9,MATCH(I1318,ฐาน!$A$4:$A$9,0),3),6,5)),"")</f>
        <v/>
      </c>
      <c r="O1318" s="311" t="str">
        <f>IF(I1318&lt;&gt;"",IF(J1318&gt;=INDEX(ฐาน!$A$4:$G$9,MATCH(I1318,ฐาน!$A$4:$A$9,0),4),INDEX(ฐาน!$A$4:$G$9,MATCH(I1318,ฐาน!$A$4:$A$9,0),7),INDEX(ฐาน!$A$4:$G$9,MATCH(I1318,ฐาน!$A$4:$A$9,0),4)),"")</f>
        <v/>
      </c>
      <c r="P1318" s="312">
        <f>IF(M1318&lt;&gt;ฐาน!$M$45,IF(L1318&lt;&gt;"",($L1318*$N1318/100),0),0)</f>
        <v>0</v>
      </c>
      <c r="Q1318" s="311">
        <f>IF(M1318&lt;&gt;ฐาน!$M$45,IF(L1318&lt;&gt;"",ROUNDUP(($L1318*$N1318/100),-1),0),0)</f>
        <v>0</v>
      </c>
      <c r="R1318" s="311">
        <f t="shared" si="40"/>
        <v>0</v>
      </c>
      <c r="S1318" s="313">
        <f t="shared" si="41"/>
        <v>0</v>
      </c>
      <c r="T1318" s="314">
        <f>IF(M1318&lt;&gt;ฐาน!$M$45,IF(S1318&lt;&gt;"",S1318+R1318,0),0)</f>
        <v>0</v>
      </c>
      <c r="U1318" s="311">
        <f>IF(M1318&lt;&gt;ฐาน!$M$45,IF(S1318=0,J1318+T1318,O1318),J1318)</f>
        <v>0</v>
      </c>
      <c r="V1318" s="98"/>
    </row>
    <row r="1319" spans="1:22" x14ac:dyDescent="0.35">
      <c r="A1319" s="93">
        <v>1311</v>
      </c>
      <c r="B1319" s="84"/>
      <c r="C1319" s="85"/>
      <c r="D1319" s="91"/>
      <c r="E1319" s="89"/>
      <c r="F1319" s="88"/>
      <c r="G1319" s="91"/>
      <c r="H1319" s="91"/>
      <c r="I1319" s="88"/>
      <c r="J1319" s="94"/>
      <c r="K1319" s="212"/>
      <c r="L1319" s="308" t="str">
        <f>IF(K1319&lt;&gt;"",INDEX(ฐาน!$J$4:$M$44,MATCH(INT(K1319),ฐาน!$J$4:$J$44,0),2),"")</f>
        <v/>
      </c>
      <c r="M1319" s="309" t="str">
        <f>IF(L1319&lt;&gt;"",INDEX(ฐาน!$J$4:$M$45,MATCH(L1319,ฐาน!$K$4:$K$45,0),4),"")</f>
        <v/>
      </c>
      <c r="N1319" s="310" t="str">
        <f>IF(I1319&lt;&gt;"",INDEX(ฐาน!$A$4:$F$9,MATCH(I1319,ฐาน!$A$4:$A$9,0),IF(J1319&gt;=INDEX(ฐาน!$A$4:$F$9,MATCH(I1319,ฐาน!$A$4:$A$9,0),3),6,5)),"")</f>
        <v/>
      </c>
      <c r="O1319" s="311" t="str">
        <f>IF(I1319&lt;&gt;"",IF(J1319&gt;=INDEX(ฐาน!$A$4:$G$9,MATCH(I1319,ฐาน!$A$4:$A$9,0),4),INDEX(ฐาน!$A$4:$G$9,MATCH(I1319,ฐาน!$A$4:$A$9,0),7),INDEX(ฐาน!$A$4:$G$9,MATCH(I1319,ฐาน!$A$4:$A$9,0),4)),"")</f>
        <v/>
      </c>
      <c r="P1319" s="312">
        <f>IF(M1319&lt;&gt;ฐาน!$M$45,IF(L1319&lt;&gt;"",($L1319*$N1319/100),0),0)</f>
        <v>0</v>
      </c>
      <c r="Q1319" s="311">
        <f>IF(M1319&lt;&gt;ฐาน!$M$45,IF(L1319&lt;&gt;"",ROUNDUP(($L1319*$N1319/100),-1),0),0)</f>
        <v>0</v>
      </c>
      <c r="R1319" s="311">
        <f t="shared" si="40"/>
        <v>0</v>
      </c>
      <c r="S1319" s="313">
        <f t="shared" si="41"/>
        <v>0</v>
      </c>
      <c r="T1319" s="314">
        <f>IF(M1319&lt;&gt;ฐาน!$M$45,IF(S1319&lt;&gt;"",S1319+R1319,0),0)</f>
        <v>0</v>
      </c>
      <c r="U1319" s="311">
        <f>IF(M1319&lt;&gt;ฐาน!$M$45,IF(S1319=0,J1319+T1319,O1319),J1319)</f>
        <v>0</v>
      </c>
      <c r="V1319" s="98"/>
    </row>
    <row r="1320" spans="1:22" x14ac:dyDescent="0.35">
      <c r="A1320" s="93">
        <v>1312</v>
      </c>
      <c r="B1320" s="84"/>
      <c r="C1320" s="85"/>
      <c r="D1320" s="91"/>
      <c r="E1320" s="89"/>
      <c r="F1320" s="88"/>
      <c r="G1320" s="91"/>
      <c r="H1320" s="91"/>
      <c r="I1320" s="88"/>
      <c r="J1320" s="92"/>
      <c r="K1320" s="212"/>
      <c r="L1320" s="308" t="str">
        <f>IF(K1320&lt;&gt;"",INDEX(ฐาน!$J$4:$M$44,MATCH(INT(K1320),ฐาน!$J$4:$J$44,0),2),"")</f>
        <v/>
      </c>
      <c r="M1320" s="309" t="str">
        <f>IF(L1320&lt;&gt;"",INDEX(ฐาน!$J$4:$M$45,MATCH(L1320,ฐาน!$K$4:$K$45,0),4),"")</f>
        <v/>
      </c>
      <c r="N1320" s="310" t="str">
        <f>IF(I1320&lt;&gt;"",INDEX(ฐาน!$A$4:$F$9,MATCH(I1320,ฐาน!$A$4:$A$9,0),IF(J1320&gt;=INDEX(ฐาน!$A$4:$F$9,MATCH(I1320,ฐาน!$A$4:$A$9,0),3),6,5)),"")</f>
        <v/>
      </c>
      <c r="O1320" s="311" t="str">
        <f>IF(I1320&lt;&gt;"",IF(J1320&gt;=INDEX(ฐาน!$A$4:$G$9,MATCH(I1320,ฐาน!$A$4:$A$9,0),4),INDEX(ฐาน!$A$4:$G$9,MATCH(I1320,ฐาน!$A$4:$A$9,0),7),INDEX(ฐาน!$A$4:$G$9,MATCH(I1320,ฐาน!$A$4:$A$9,0),4)),"")</f>
        <v/>
      </c>
      <c r="P1320" s="312">
        <f>IF(M1320&lt;&gt;ฐาน!$M$45,IF(L1320&lt;&gt;"",($L1320*$N1320/100),0),0)</f>
        <v>0</v>
      </c>
      <c r="Q1320" s="311">
        <f>IF(M1320&lt;&gt;ฐาน!$M$45,IF(L1320&lt;&gt;"",ROUNDUP(($L1320*$N1320/100),-1),0),0)</f>
        <v>0</v>
      </c>
      <c r="R1320" s="311">
        <f t="shared" si="40"/>
        <v>0</v>
      </c>
      <c r="S1320" s="313">
        <f t="shared" si="41"/>
        <v>0</v>
      </c>
      <c r="T1320" s="314">
        <f>IF(M1320&lt;&gt;ฐาน!$M$45,IF(S1320&lt;&gt;"",S1320+R1320,0),0)</f>
        <v>0</v>
      </c>
      <c r="U1320" s="311">
        <f>IF(M1320&lt;&gt;ฐาน!$M$45,IF(S1320=0,J1320+T1320,O1320),J1320)</f>
        <v>0</v>
      </c>
      <c r="V1320" s="98"/>
    </row>
    <row r="1321" spans="1:22" x14ac:dyDescent="0.35">
      <c r="A1321" s="93">
        <v>1313</v>
      </c>
      <c r="B1321" s="84"/>
      <c r="C1321" s="85"/>
      <c r="D1321" s="91"/>
      <c r="E1321" s="89"/>
      <c r="F1321" s="88"/>
      <c r="G1321" s="91"/>
      <c r="H1321" s="91"/>
      <c r="I1321" s="88"/>
      <c r="J1321" s="94"/>
      <c r="K1321" s="212"/>
      <c r="L1321" s="308" t="str">
        <f>IF(K1321&lt;&gt;"",INDEX(ฐาน!$J$4:$M$44,MATCH(INT(K1321),ฐาน!$J$4:$J$44,0),2),"")</f>
        <v/>
      </c>
      <c r="M1321" s="309" t="str">
        <f>IF(L1321&lt;&gt;"",INDEX(ฐาน!$J$4:$M$45,MATCH(L1321,ฐาน!$K$4:$K$45,0),4),"")</f>
        <v/>
      </c>
      <c r="N1321" s="310" t="str">
        <f>IF(I1321&lt;&gt;"",INDEX(ฐาน!$A$4:$F$9,MATCH(I1321,ฐาน!$A$4:$A$9,0),IF(J1321&gt;=INDEX(ฐาน!$A$4:$F$9,MATCH(I1321,ฐาน!$A$4:$A$9,0),3),6,5)),"")</f>
        <v/>
      </c>
      <c r="O1321" s="311" t="str">
        <f>IF(I1321&lt;&gt;"",IF(J1321&gt;=INDEX(ฐาน!$A$4:$G$9,MATCH(I1321,ฐาน!$A$4:$A$9,0),4),INDEX(ฐาน!$A$4:$G$9,MATCH(I1321,ฐาน!$A$4:$A$9,0),7),INDEX(ฐาน!$A$4:$G$9,MATCH(I1321,ฐาน!$A$4:$A$9,0),4)),"")</f>
        <v/>
      </c>
      <c r="P1321" s="312">
        <f>IF(M1321&lt;&gt;ฐาน!$M$45,IF(L1321&lt;&gt;"",($L1321*$N1321/100),0),0)</f>
        <v>0</v>
      </c>
      <c r="Q1321" s="311">
        <f>IF(M1321&lt;&gt;ฐาน!$M$45,IF(L1321&lt;&gt;"",ROUNDUP(($L1321*$N1321/100),-1),0),0)</f>
        <v>0</v>
      </c>
      <c r="R1321" s="311">
        <f t="shared" si="40"/>
        <v>0</v>
      </c>
      <c r="S1321" s="313">
        <f t="shared" si="41"/>
        <v>0</v>
      </c>
      <c r="T1321" s="314">
        <f>IF(M1321&lt;&gt;ฐาน!$M$45,IF(S1321&lt;&gt;"",S1321+R1321,0),0)</f>
        <v>0</v>
      </c>
      <c r="U1321" s="311">
        <f>IF(M1321&lt;&gt;ฐาน!$M$45,IF(S1321=0,J1321+T1321,O1321),J1321)</f>
        <v>0</v>
      </c>
      <c r="V1321" s="98"/>
    </row>
    <row r="1322" spans="1:22" x14ac:dyDescent="0.35">
      <c r="A1322" s="93">
        <v>1314</v>
      </c>
      <c r="B1322" s="84"/>
      <c r="C1322" s="85"/>
      <c r="D1322" s="91"/>
      <c r="E1322" s="89"/>
      <c r="F1322" s="88"/>
      <c r="G1322" s="91"/>
      <c r="H1322" s="91"/>
      <c r="I1322" s="88"/>
      <c r="J1322" s="94"/>
      <c r="K1322" s="212"/>
      <c r="L1322" s="308" t="str">
        <f>IF(K1322&lt;&gt;"",INDEX(ฐาน!$J$4:$M$44,MATCH(INT(K1322),ฐาน!$J$4:$J$44,0),2),"")</f>
        <v/>
      </c>
      <c r="M1322" s="309" t="str">
        <f>IF(L1322&lt;&gt;"",INDEX(ฐาน!$J$4:$M$45,MATCH(L1322,ฐาน!$K$4:$K$45,0),4),"")</f>
        <v/>
      </c>
      <c r="N1322" s="310" t="str">
        <f>IF(I1322&lt;&gt;"",INDEX(ฐาน!$A$4:$F$9,MATCH(I1322,ฐาน!$A$4:$A$9,0),IF(J1322&gt;=INDEX(ฐาน!$A$4:$F$9,MATCH(I1322,ฐาน!$A$4:$A$9,0),3),6,5)),"")</f>
        <v/>
      </c>
      <c r="O1322" s="311" t="str">
        <f>IF(I1322&lt;&gt;"",IF(J1322&gt;=INDEX(ฐาน!$A$4:$G$9,MATCH(I1322,ฐาน!$A$4:$A$9,0),4),INDEX(ฐาน!$A$4:$G$9,MATCH(I1322,ฐาน!$A$4:$A$9,0),7),INDEX(ฐาน!$A$4:$G$9,MATCH(I1322,ฐาน!$A$4:$A$9,0),4)),"")</f>
        <v/>
      </c>
      <c r="P1322" s="312">
        <f>IF(M1322&lt;&gt;ฐาน!$M$45,IF(L1322&lt;&gt;"",($L1322*$N1322/100),0),0)</f>
        <v>0</v>
      </c>
      <c r="Q1322" s="311">
        <f>IF(M1322&lt;&gt;ฐาน!$M$45,IF(L1322&lt;&gt;"",ROUNDUP(($L1322*$N1322/100),-1),0),0)</f>
        <v>0</v>
      </c>
      <c r="R1322" s="311">
        <f t="shared" si="40"/>
        <v>0</v>
      </c>
      <c r="S1322" s="313">
        <f t="shared" si="41"/>
        <v>0</v>
      </c>
      <c r="T1322" s="314">
        <f>IF(M1322&lt;&gt;ฐาน!$M$45,IF(S1322&lt;&gt;"",S1322+R1322,0),0)</f>
        <v>0</v>
      </c>
      <c r="U1322" s="311">
        <f>IF(M1322&lt;&gt;ฐาน!$M$45,IF(S1322=0,J1322+T1322,O1322),J1322)</f>
        <v>0</v>
      </c>
      <c r="V1322" s="98"/>
    </row>
    <row r="1323" spans="1:22" x14ac:dyDescent="0.35">
      <c r="A1323" s="93">
        <v>1315</v>
      </c>
      <c r="B1323" s="84"/>
      <c r="C1323" s="85"/>
      <c r="D1323" s="91"/>
      <c r="E1323" s="89"/>
      <c r="F1323" s="88"/>
      <c r="G1323" s="91"/>
      <c r="H1323" s="91"/>
      <c r="I1323" s="88"/>
      <c r="J1323" s="94"/>
      <c r="K1323" s="212"/>
      <c r="L1323" s="308" t="str">
        <f>IF(K1323&lt;&gt;"",INDEX(ฐาน!$J$4:$M$44,MATCH(INT(K1323),ฐาน!$J$4:$J$44,0),2),"")</f>
        <v/>
      </c>
      <c r="M1323" s="309" t="str">
        <f>IF(L1323&lt;&gt;"",INDEX(ฐาน!$J$4:$M$45,MATCH(L1323,ฐาน!$K$4:$K$45,0),4),"")</f>
        <v/>
      </c>
      <c r="N1323" s="310" t="str">
        <f>IF(I1323&lt;&gt;"",INDEX(ฐาน!$A$4:$F$9,MATCH(I1323,ฐาน!$A$4:$A$9,0),IF(J1323&gt;=INDEX(ฐาน!$A$4:$F$9,MATCH(I1323,ฐาน!$A$4:$A$9,0),3),6,5)),"")</f>
        <v/>
      </c>
      <c r="O1323" s="311" t="str">
        <f>IF(I1323&lt;&gt;"",IF(J1323&gt;=INDEX(ฐาน!$A$4:$G$9,MATCH(I1323,ฐาน!$A$4:$A$9,0),4),INDEX(ฐาน!$A$4:$G$9,MATCH(I1323,ฐาน!$A$4:$A$9,0),7),INDEX(ฐาน!$A$4:$G$9,MATCH(I1323,ฐาน!$A$4:$A$9,0),4)),"")</f>
        <v/>
      </c>
      <c r="P1323" s="312">
        <f>IF(M1323&lt;&gt;ฐาน!$M$45,IF(L1323&lt;&gt;"",($L1323*$N1323/100),0),0)</f>
        <v>0</v>
      </c>
      <c r="Q1323" s="311">
        <f>IF(M1323&lt;&gt;ฐาน!$M$45,IF(L1323&lt;&gt;"",ROUNDUP(($L1323*$N1323/100),-1),0),0)</f>
        <v>0</v>
      </c>
      <c r="R1323" s="311">
        <f t="shared" si="40"/>
        <v>0</v>
      </c>
      <c r="S1323" s="313">
        <f t="shared" si="41"/>
        <v>0</v>
      </c>
      <c r="T1323" s="314">
        <f>IF(M1323&lt;&gt;ฐาน!$M$45,IF(S1323&lt;&gt;"",S1323+R1323,0),0)</f>
        <v>0</v>
      </c>
      <c r="U1323" s="311">
        <f>IF(M1323&lt;&gt;ฐาน!$M$45,IF(S1323=0,J1323+T1323,O1323),J1323)</f>
        <v>0</v>
      </c>
      <c r="V1323" s="98"/>
    </row>
    <row r="1324" spans="1:22" x14ac:dyDescent="0.35">
      <c r="A1324" s="93">
        <v>1316</v>
      </c>
      <c r="B1324" s="84"/>
      <c r="C1324" s="85"/>
      <c r="D1324" s="91"/>
      <c r="E1324" s="89"/>
      <c r="F1324" s="88"/>
      <c r="G1324" s="91"/>
      <c r="H1324" s="91"/>
      <c r="I1324" s="88"/>
      <c r="J1324" s="92"/>
      <c r="K1324" s="212"/>
      <c r="L1324" s="308" t="str">
        <f>IF(K1324&lt;&gt;"",INDEX(ฐาน!$J$4:$M$44,MATCH(INT(K1324),ฐาน!$J$4:$J$44,0),2),"")</f>
        <v/>
      </c>
      <c r="M1324" s="309" t="str">
        <f>IF(L1324&lt;&gt;"",INDEX(ฐาน!$J$4:$M$45,MATCH(L1324,ฐาน!$K$4:$K$45,0),4),"")</f>
        <v/>
      </c>
      <c r="N1324" s="310" t="str">
        <f>IF(I1324&lt;&gt;"",INDEX(ฐาน!$A$4:$F$9,MATCH(I1324,ฐาน!$A$4:$A$9,0),IF(J1324&gt;=INDEX(ฐาน!$A$4:$F$9,MATCH(I1324,ฐาน!$A$4:$A$9,0),3),6,5)),"")</f>
        <v/>
      </c>
      <c r="O1324" s="311" t="str">
        <f>IF(I1324&lt;&gt;"",IF(J1324&gt;=INDEX(ฐาน!$A$4:$G$9,MATCH(I1324,ฐาน!$A$4:$A$9,0),4),INDEX(ฐาน!$A$4:$G$9,MATCH(I1324,ฐาน!$A$4:$A$9,0),7),INDEX(ฐาน!$A$4:$G$9,MATCH(I1324,ฐาน!$A$4:$A$9,0),4)),"")</f>
        <v/>
      </c>
      <c r="P1324" s="312">
        <f>IF(M1324&lt;&gt;ฐาน!$M$45,IF(L1324&lt;&gt;"",($L1324*$N1324/100),0),0)</f>
        <v>0</v>
      </c>
      <c r="Q1324" s="311">
        <f>IF(M1324&lt;&gt;ฐาน!$M$45,IF(L1324&lt;&gt;"",ROUNDUP(($L1324*$N1324/100),-1),0),0)</f>
        <v>0</v>
      </c>
      <c r="R1324" s="311">
        <f t="shared" si="40"/>
        <v>0</v>
      </c>
      <c r="S1324" s="313">
        <f t="shared" si="41"/>
        <v>0</v>
      </c>
      <c r="T1324" s="314">
        <f>IF(M1324&lt;&gt;ฐาน!$M$45,IF(S1324&lt;&gt;"",S1324+R1324,0),0)</f>
        <v>0</v>
      </c>
      <c r="U1324" s="311">
        <f>IF(M1324&lt;&gt;ฐาน!$M$45,IF(S1324=0,J1324+T1324,O1324),J1324)</f>
        <v>0</v>
      </c>
      <c r="V1324" s="98"/>
    </row>
    <row r="1325" spans="1:22" x14ac:dyDescent="0.35">
      <c r="A1325" s="93">
        <v>1317</v>
      </c>
      <c r="B1325" s="84"/>
      <c r="C1325" s="85"/>
      <c r="D1325" s="91"/>
      <c r="E1325" s="89"/>
      <c r="F1325" s="88"/>
      <c r="G1325" s="91"/>
      <c r="H1325" s="91"/>
      <c r="I1325" s="88"/>
      <c r="J1325" s="92"/>
      <c r="K1325" s="212"/>
      <c r="L1325" s="308" t="str">
        <f>IF(K1325&lt;&gt;"",INDEX(ฐาน!$J$4:$M$44,MATCH(INT(K1325),ฐาน!$J$4:$J$44,0),2),"")</f>
        <v/>
      </c>
      <c r="M1325" s="309" t="str">
        <f>IF(L1325&lt;&gt;"",INDEX(ฐาน!$J$4:$M$45,MATCH(L1325,ฐาน!$K$4:$K$45,0),4),"")</f>
        <v/>
      </c>
      <c r="N1325" s="310" t="str">
        <f>IF(I1325&lt;&gt;"",INDEX(ฐาน!$A$4:$F$9,MATCH(I1325,ฐาน!$A$4:$A$9,0),IF(J1325&gt;=INDEX(ฐาน!$A$4:$F$9,MATCH(I1325,ฐาน!$A$4:$A$9,0),3),6,5)),"")</f>
        <v/>
      </c>
      <c r="O1325" s="311" t="str">
        <f>IF(I1325&lt;&gt;"",IF(J1325&gt;=INDEX(ฐาน!$A$4:$G$9,MATCH(I1325,ฐาน!$A$4:$A$9,0),4),INDEX(ฐาน!$A$4:$G$9,MATCH(I1325,ฐาน!$A$4:$A$9,0),7),INDEX(ฐาน!$A$4:$G$9,MATCH(I1325,ฐาน!$A$4:$A$9,0),4)),"")</f>
        <v/>
      </c>
      <c r="P1325" s="312">
        <f>IF(M1325&lt;&gt;ฐาน!$M$45,IF(L1325&lt;&gt;"",($L1325*$N1325/100),0),0)</f>
        <v>0</v>
      </c>
      <c r="Q1325" s="311">
        <f>IF(M1325&lt;&gt;ฐาน!$M$45,IF(L1325&lt;&gt;"",ROUNDUP(($L1325*$N1325/100),-1),0),0)</f>
        <v>0</v>
      </c>
      <c r="R1325" s="311">
        <f t="shared" si="40"/>
        <v>0</v>
      </c>
      <c r="S1325" s="313">
        <f t="shared" si="41"/>
        <v>0</v>
      </c>
      <c r="T1325" s="314">
        <f>IF(M1325&lt;&gt;ฐาน!$M$45,IF(S1325&lt;&gt;"",S1325+R1325,0),0)</f>
        <v>0</v>
      </c>
      <c r="U1325" s="311">
        <f>IF(M1325&lt;&gt;ฐาน!$M$45,IF(S1325=0,J1325+T1325,O1325),J1325)</f>
        <v>0</v>
      </c>
      <c r="V1325" s="98"/>
    </row>
    <row r="1326" spans="1:22" x14ac:dyDescent="0.35">
      <c r="A1326" s="93">
        <v>1318</v>
      </c>
      <c r="B1326" s="97"/>
      <c r="C1326" s="85"/>
      <c r="D1326" s="91"/>
      <c r="E1326" s="89"/>
      <c r="F1326" s="88"/>
      <c r="G1326" s="91"/>
      <c r="H1326" s="91"/>
      <c r="I1326" s="88"/>
      <c r="J1326" s="92"/>
      <c r="K1326" s="212"/>
      <c r="L1326" s="308" t="str">
        <f>IF(K1326&lt;&gt;"",INDEX(ฐาน!$J$4:$M$44,MATCH(INT(K1326),ฐาน!$J$4:$J$44,0),2),"")</f>
        <v/>
      </c>
      <c r="M1326" s="309" t="str">
        <f>IF(L1326&lt;&gt;"",INDEX(ฐาน!$J$4:$M$45,MATCH(L1326,ฐาน!$K$4:$K$45,0),4),"")</f>
        <v/>
      </c>
      <c r="N1326" s="310" t="str">
        <f>IF(I1326&lt;&gt;"",INDEX(ฐาน!$A$4:$F$9,MATCH(I1326,ฐาน!$A$4:$A$9,0),IF(J1326&gt;=INDEX(ฐาน!$A$4:$F$9,MATCH(I1326,ฐาน!$A$4:$A$9,0),3),6,5)),"")</f>
        <v/>
      </c>
      <c r="O1326" s="311" t="str">
        <f>IF(I1326&lt;&gt;"",IF(J1326&gt;=INDEX(ฐาน!$A$4:$G$9,MATCH(I1326,ฐาน!$A$4:$A$9,0),4),INDEX(ฐาน!$A$4:$G$9,MATCH(I1326,ฐาน!$A$4:$A$9,0),7),INDEX(ฐาน!$A$4:$G$9,MATCH(I1326,ฐาน!$A$4:$A$9,0),4)),"")</f>
        <v/>
      </c>
      <c r="P1326" s="312">
        <f>IF(M1326&lt;&gt;ฐาน!$M$45,IF(L1326&lt;&gt;"",($L1326*$N1326/100),0),0)</f>
        <v>0</v>
      </c>
      <c r="Q1326" s="311">
        <f>IF(M1326&lt;&gt;ฐาน!$M$45,IF(L1326&lt;&gt;"",ROUNDUP(($L1326*$N1326/100),-1),0),0)</f>
        <v>0</v>
      </c>
      <c r="R1326" s="311">
        <f t="shared" si="40"/>
        <v>0</v>
      </c>
      <c r="S1326" s="313">
        <f t="shared" si="41"/>
        <v>0</v>
      </c>
      <c r="T1326" s="314">
        <f>IF(M1326&lt;&gt;ฐาน!$M$45,IF(S1326&lt;&gt;"",S1326+R1326,0),0)</f>
        <v>0</v>
      </c>
      <c r="U1326" s="311">
        <f>IF(M1326&lt;&gt;ฐาน!$M$45,IF(S1326=0,J1326+T1326,O1326),J1326)</f>
        <v>0</v>
      </c>
      <c r="V1326" s="98"/>
    </row>
    <row r="1327" spans="1:22" x14ac:dyDescent="0.35">
      <c r="A1327" s="93">
        <v>1319</v>
      </c>
      <c r="B1327" s="84"/>
      <c r="C1327" s="98"/>
      <c r="D1327" s="91"/>
      <c r="E1327" s="89"/>
      <c r="F1327" s="88"/>
      <c r="G1327" s="91"/>
      <c r="H1327" s="91"/>
      <c r="I1327" s="88"/>
      <c r="J1327" s="92"/>
      <c r="K1327" s="212"/>
      <c r="L1327" s="308" t="str">
        <f>IF(K1327&lt;&gt;"",INDEX(ฐาน!$J$4:$M$44,MATCH(INT(K1327),ฐาน!$J$4:$J$44,0),2),"")</f>
        <v/>
      </c>
      <c r="M1327" s="309" t="str">
        <f>IF(L1327&lt;&gt;"",INDEX(ฐาน!$J$4:$M$45,MATCH(L1327,ฐาน!$K$4:$K$45,0),4),"")</f>
        <v/>
      </c>
      <c r="N1327" s="310" t="str">
        <f>IF(I1327&lt;&gt;"",INDEX(ฐาน!$A$4:$F$9,MATCH(I1327,ฐาน!$A$4:$A$9,0),IF(J1327&gt;=INDEX(ฐาน!$A$4:$F$9,MATCH(I1327,ฐาน!$A$4:$A$9,0),3),6,5)),"")</f>
        <v/>
      </c>
      <c r="O1327" s="311" t="str">
        <f>IF(I1327&lt;&gt;"",IF(J1327&gt;=INDEX(ฐาน!$A$4:$G$9,MATCH(I1327,ฐาน!$A$4:$A$9,0),4),INDEX(ฐาน!$A$4:$G$9,MATCH(I1327,ฐาน!$A$4:$A$9,0),7),INDEX(ฐาน!$A$4:$G$9,MATCH(I1327,ฐาน!$A$4:$A$9,0),4)),"")</f>
        <v/>
      </c>
      <c r="P1327" s="312">
        <f>IF(M1327&lt;&gt;ฐาน!$M$45,IF(L1327&lt;&gt;"",($L1327*$N1327/100),0),0)</f>
        <v>0</v>
      </c>
      <c r="Q1327" s="311">
        <f>IF(M1327&lt;&gt;ฐาน!$M$45,IF(L1327&lt;&gt;"",ROUNDUP(($L1327*$N1327/100),-1),0),0)</f>
        <v>0</v>
      </c>
      <c r="R1327" s="311">
        <f t="shared" si="40"/>
        <v>0</v>
      </c>
      <c r="S1327" s="313">
        <f t="shared" si="41"/>
        <v>0</v>
      </c>
      <c r="T1327" s="314">
        <f>IF(M1327&lt;&gt;ฐาน!$M$45,IF(S1327&lt;&gt;"",S1327+R1327,0),0)</f>
        <v>0</v>
      </c>
      <c r="U1327" s="311">
        <f>IF(M1327&lt;&gt;ฐาน!$M$45,IF(S1327=0,J1327+T1327,O1327),J1327)</f>
        <v>0</v>
      </c>
      <c r="V1327" s="98"/>
    </row>
    <row r="1328" spans="1:22" x14ac:dyDescent="0.35">
      <c r="A1328" s="93">
        <v>1320</v>
      </c>
      <c r="B1328" s="97"/>
      <c r="C1328" s="85"/>
      <c r="D1328" s="91"/>
      <c r="E1328" s="89"/>
      <c r="F1328" s="88"/>
      <c r="G1328" s="91"/>
      <c r="H1328" s="91"/>
      <c r="I1328" s="88"/>
      <c r="J1328" s="92"/>
      <c r="K1328" s="212"/>
      <c r="L1328" s="308" t="str">
        <f>IF(K1328&lt;&gt;"",INDEX(ฐาน!$J$4:$M$44,MATCH(INT(K1328),ฐาน!$J$4:$J$44,0),2),"")</f>
        <v/>
      </c>
      <c r="M1328" s="309" t="str">
        <f>IF(L1328&lt;&gt;"",INDEX(ฐาน!$J$4:$M$45,MATCH(L1328,ฐาน!$K$4:$K$45,0),4),"")</f>
        <v/>
      </c>
      <c r="N1328" s="310" t="str">
        <f>IF(I1328&lt;&gt;"",INDEX(ฐาน!$A$4:$F$9,MATCH(I1328,ฐาน!$A$4:$A$9,0),IF(J1328&gt;=INDEX(ฐาน!$A$4:$F$9,MATCH(I1328,ฐาน!$A$4:$A$9,0),3),6,5)),"")</f>
        <v/>
      </c>
      <c r="O1328" s="311" t="str">
        <f>IF(I1328&lt;&gt;"",IF(J1328&gt;=INDEX(ฐาน!$A$4:$G$9,MATCH(I1328,ฐาน!$A$4:$A$9,0),4),INDEX(ฐาน!$A$4:$G$9,MATCH(I1328,ฐาน!$A$4:$A$9,0),7),INDEX(ฐาน!$A$4:$G$9,MATCH(I1328,ฐาน!$A$4:$A$9,0),4)),"")</f>
        <v/>
      </c>
      <c r="P1328" s="312">
        <f>IF(M1328&lt;&gt;ฐาน!$M$45,IF(L1328&lt;&gt;"",($L1328*$N1328/100),0),0)</f>
        <v>0</v>
      </c>
      <c r="Q1328" s="311">
        <f>IF(M1328&lt;&gt;ฐาน!$M$45,IF(L1328&lt;&gt;"",ROUNDUP(($L1328*$N1328/100),-1),0),0)</f>
        <v>0</v>
      </c>
      <c r="R1328" s="311">
        <f t="shared" si="40"/>
        <v>0</v>
      </c>
      <c r="S1328" s="313">
        <f t="shared" si="41"/>
        <v>0</v>
      </c>
      <c r="T1328" s="314">
        <f>IF(M1328&lt;&gt;ฐาน!$M$45,IF(S1328&lt;&gt;"",S1328+R1328,0),0)</f>
        <v>0</v>
      </c>
      <c r="U1328" s="311">
        <f>IF(M1328&lt;&gt;ฐาน!$M$45,IF(S1328=0,J1328+T1328,O1328),J1328)</f>
        <v>0</v>
      </c>
      <c r="V1328" s="98"/>
    </row>
    <row r="1329" spans="1:22" x14ac:dyDescent="0.35">
      <c r="A1329" s="93">
        <v>1321</v>
      </c>
      <c r="B1329" s="97"/>
      <c r="C1329" s="98"/>
      <c r="D1329" s="91"/>
      <c r="E1329" s="89"/>
      <c r="F1329" s="88"/>
      <c r="G1329" s="91"/>
      <c r="H1329" s="91"/>
      <c r="I1329" s="88"/>
      <c r="J1329" s="92"/>
      <c r="K1329" s="212"/>
      <c r="L1329" s="308" t="str">
        <f>IF(K1329&lt;&gt;"",INDEX(ฐาน!$J$4:$M$44,MATCH(INT(K1329),ฐาน!$J$4:$J$44,0),2),"")</f>
        <v/>
      </c>
      <c r="M1329" s="309" t="str">
        <f>IF(L1329&lt;&gt;"",INDEX(ฐาน!$J$4:$M$45,MATCH(L1329,ฐาน!$K$4:$K$45,0),4),"")</f>
        <v/>
      </c>
      <c r="N1329" s="310" t="str">
        <f>IF(I1329&lt;&gt;"",INDEX(ฐาน!$A$4:$F$9,MATCH(I1329,ฐาน!$A$4:$A$9,0),IF(J1329&gt;=INDEX(ฐาน!$A$4:$F$9,MATCH(I1329,ฐาน!$A$4:$A$9,0),3),6,5)),"")</f>
        <v/>
      </c>
      <c r="O1329" s="311" t="str">
        <f>IF(I1329&lt;&gt;"",IF(J1329&gt;=INDEX(ฐาน!$A$4:$G$9,MATCH(I1329,ฐาน!$A$4:$A$9,0),4),INDEX(ฐาน!$A$4:$G$9,MATCH(I1329,ฐาน!$A$4:$A$9,0),7),INDEX(ฐาน!$A$4:$G$9,MATCH(I1329,ฐาน!$A$4:$A$9,0),4)),"")</f>
        <v/>
      </c>
      <c r="P1329" s="312">
        <f>IF(M1329&lt;&gt;ฐาน!$M$45,IF(L1329&lt;&gt;"",($L1329*$N1329/100),0),0)</f>
        <v>0</v>
      </c>
      <c r="Q1329" s="311">
        <f>IF(M1329&lt;&gt;ฐาน!$M$45,IF(L1329&lt;&gt;"",ROUNDUP(($L1329*$N1329/100),-1),0),0)</f>
        <v>0</v>
      </c>
      <c r="R1329" s="311">
        <f t="shared" si="40"/>
        <v>0</v>
      </c>
      <c r="S1329" s="313">
        <f t="shared" si="41"/>
        <v>0</v>
      </c>
      <c r="T1329" s="314">
        <f>IF(M1329&lt;&gt;ฐาน!$M$45,IF(S1329&lt;&gt;"",S1329+R1329,0),0)</f>
        <v>0</v>
      </c>
      <c r="U1329" s="311">
        <f>IF(M1329&lt;&gt;ฐาน!$M$45,IF(S1329=0,J1329+T1329,O1329),J1329)</f>
        <v>0</v>
      </c>
      <c r="V1329" s="98"/>
    </row>
    <row r="1330" spans="1:22" x14ac:dyDescent="0.35">
      <c r="A1330" s="93">
        <v>1322</v>
      </c>
      <c r="B1330" s="97"/>
      <c r="C1330" s="98"/>
      <c r="D1330" s="91"/>
      <c r="E1330" s="89"/>
      <c r="F1330" s="88"/>
      <c r="G1330" s="95"/>
      <c r="H1330" s="91"/>
      <c r="I1330" s="88"/>
      <c r="J1330" s="92"/>
      <c r="K1330" s="212"/>
      <c r="L1330" s="308" t="str">
        <f>IF(K1330&lt;&gt;"",INDEX(ฐาน!$J$4:$M$44,MATCH(INT(K1330),ฐาน!$J$4:$J$44,0),2),"")</f>
        <v/>
      </c>
      <c r="M1330" s="309" t="str">
        <f>IF(L1330&lt;&gt;"",INDEX(ฐาน!$J$4:$M$45,MATCH(L1330,ฐาน!$K$4:$K$45,0),4),"")</f>
        <v/>
      </c>
      <c r="N1330" s="310" t="str">
        <f>IF(I1330&lt;&gt;"",INDEX(ฐาน!$A$4:$F$9,MATCH(I1330,ฐาน!$A$4:$A$9,0),IF(J1330&gt;=INDEX(ฐาน!$A$4:$F$9,MATCH(I1330,ฐาน!$A$4:$A$9,0),3),6,5)),"")</f>
        <v/>
      </c>
      <c r="O1330" s="311" t="str">
        <f>IF(I1330&lt;&gt;"",IF(J1330&gt;=INDEX(ฐาน!$A$4:$G$9,MATCH(I1330,ฐาน!$A$4:$A$9,0),4),INDEX(ฐาน!$A$4:$G$9,MATCH(I1330,ฐาน!$A$4:$A$9,0),7),INDEX(ฐาน!$A$4:$G$9,MATCH(I1330,ฐาน!$A$4:$A$9,0),4)),"")</f>
        <v/>
      </c>
      <c r="P1330" s="312">
        <f>IF(M1330&lt;&gt;ฐาน!$M$45,IF(L1330&lt;&gt;"",($L1330*$N1330/100),0),0)</f>
        <v>0</v>
      </c>
      <c r="Q1330" s="311">
        <f>IF(M1330&lt;&gt;ฐาน!$M$45,IF(L1330&lt;&gt;"",ROUNDUP(($L1330*$N1330/100),-1),0),0)</f>
        <v>0</v>
      </c>
      <c r="R1330" s="311">
        <f t="shared" si="40"/>
        <v>0</v>
      </c>
      <c r="S1330" s="313">
        <f t="shared" si="41"/>
        <v>0</v>
      </c>
      <c r="T1330" s="314">
        <f>IF(M1330&lt;&gt;ฐาน!$M$45,IF(S1330&lt;&gt;"",S1330+R1330,0),0)</f>
        <v>0</v>
      </c>
      <c r="U1330" s="311">
        <f>IF(M1330&lt;&gt;ฐาน!$M$45,IF(S1330=0,J1330+T1330,O1330),J1330)</f>
        <v>0</v>
      </c>
      <c r="V1330" s="98"/>
    </row>
    <row r="1331" spans="1:22" x14ac:dyDescent="0.35">
      <c r="A1331" s="93">
        <v>1323</v>
      </c>
      <c r="B1331" s="97"/>
      <c r="C1331" s="98"/>
      <c r="D1331" s="91"/>
      <c r="E1331" s="89"/>
      <c r="F1331" s="88"/>
      <c r="G1331" s="91"/>
      <c r="H1331" s="91"/>
      <c r="I1331" s="88"/>
      <c r="J1331" s="92"/>
      <c r="K1331" s="212"/>
      <c r="L1331" s="308" t="str">
        <f>IF(K1331&lt;&gt;"",INDEX(ฐาน!$J$4:$M$44,MATCH(INT(K1331),ฐาน!$J$4:$J$44,0),2),"")</f>
        <v/>
      </c>
      <c r="M1331" s="309" t="str">
        <f>IF(L1331&lt;&gt;"",INDEX(ฐาน!$J$4:$M$45,MATCH(L1331,ฐาน!$K$4:$K$45,0),4),"")</f>
        <v/>
      </c>
      <c r="N1331" s="310" t="str">
        <f>IF(I1331&lt;&gt;"",INDEX(ฐาน!$A$4:$F$9,MATCH(I1331,ฐาน!$A$4:$A$9,0),IF(J1331&gt;=INDEX(ฐาน!$A$4:$F$9,MATCH(I1331,ฐาน!$A$4:$A$9,0),3),6,5)),"")</f>
        <v/>
      </c>
      <c r="O1331" s="311" t="str">
        <f>IF(I1331&lt;&gt;"",IF(J1331&gt;=INDEX(ฐาน!$A$4:$G$9,MATCH(I1331,ฐาน!$A$4:$A$9,0),4),INDEX(ฐาน!$A$4:$G$9,MATCH(I1331,ฐาน!$A$4:$A$9,0),7),INDEX(ฐาน!$A$4:$G$9,MATCH(I1331,ฐาน!$A$4:$A$9,0),4)),"")</f>
        <v/>
      </c>
      <c r="P1331" s="312">
        <f>IF(M1331&lt;&gt;ฐาน!$M$45,IF(L1331&lt;&gt;"",($L1331*$N1331/100),0),0)</f>
        <v>0</v>
      </c>
      <c r="Q1331" s="311">
        <f>IF(M1331&lt;&gt;ฐาน!$M$45,IF(L1331&lt;&gt;"",ROUNDUP(($L1331*$N1331/100),-1),0),0)</f>
        <v>0</v>
      </c>
      <c r="R1331" s="311">
        <f t="shared" si="40"/>
        <v>0</v>
      </c>
      <c r="S1331" s="313">
        <f t="shared" si="41"/>
        <v>0</v>
      </c>
      <c r="T1331" s="314">
        <f>IF(M1331&lt;&gt;ฐาน!$M$45,IF(S1331&lt;&gt;"",S1331+R1331,0),0)</f>
        <v>0</v>
      </c>
      <c r="U1331" s="311">
        <f>IF(M1331&lt;&gt;ฐาน!$M$45,IF(S1331=0,J1331+T1331,O1331),J1331)</f>
        <v>0</v>
      </c>
      <c r="V1331" s="98"/>
    </row>
    <row r="1332" spans="1:22" x14ac:dyDescent="0.35">
      <c r="A1332" s="93">
        <v>1324</v>
      </c>
      <c r="B1332" s="97"/>
      <c r="C1332" s="98"/>
      <c r="D1332" s="91"/>
      <c r="E1332" s="89"/>
      <c r="F1332" s="88"/>
      <c r="G1332" s="91"/>
      <c r="H1332" s="91"/>
      <c r="I1332" s="88"/>
      <c r="J1332" s="92"/>
      <c r="K1332" s="212"/>
      <c r="L1332" s="308" t="str">
        <f>IF(K1332&lt;&gt;"",INDEX(ฐาน!$J$4:$M$44,MATCH(INT(K1332),ฐาน!$J$4:$J$44,0),2),"")</f>
        <v/>
      </c>
      <c r="M1332" s="309" t="str">
        <f>IF(L1332&lt;&gt;"",INDEX(ฐาน!$J$4:$M$45,MATCH(L1332,ฐาน!$K$4:$K$45,0),4),"")</f>
        <v/>
      </c>
      <c r="N1332" s="310" t="str">
        <f>IF(I1332&lt;&gt;"",INDEX(ฐาน!$A$4:$F$9,MATCH(I1332,ฐาน!$A$4:$A$9,0),IF(J1332&gt;=INDEX(ฐาน!$A$4:$F$9,MATCH(I1332,ฐาน!$A$4:$A$9,0),3),6,5)),"")</f>
        <v/>
      </c>
      <c r="O1332" s="311" t="str">
        <f>IF(I1332&lt;&gt;"",IF(J1332&gt;=INDEX(ฐาน!$A$4:$G$9,MATCH(I1332,ฐาน!$A$4:$A$9,0),4),INDEX(ฐาน!$A$4:$G$9,MATCH(I1332,ฐาน!$A$4:$A$9,0),7),INDEX(ฐาน!$A$4:$G$9,MATCH(I1332,ฐาน!$A$4:$A$9,0),4)),"")</f>
        <v/>
      </c>
      <c r="P1332" s="312">
        <f>IF(M1332&lt;&gt;ฐาน!$M$45,IF(L1332&lt;&gt;"",($L1332*$N1332/100),0),0)</f>
        <v>0</v>
      </c>
      <c r="Q1332" s="311">
        <f>IF(M1332&lt;&gt;ฐาน!$M$45,IF(L1332&lt;&gt;"",ROUNDUP(($L1332*$N1332/100),-1),0),0)</f>
        <v>0</v>
      </c>
      <c r="R1332" s="311">
        <f t="shared" si="40"/>
        <v>0</v>
      </c>
      <c r="S1332" s="313">
        <f t="shared" si="41"/>
        <v>0</v>
      </c>
      <c r="T1332" s="314">
        <f>IF(M1332&lt;&gt;ฐาน!$M$45,IF(S1332&lt;&gt;"",S1332+R1332,0),0)</f>
        <v>0</v>
      </c>
      <c r="U1332" s="311">
        <f>IF(M1332&lt;&gt;ฐาน!$M$45,IF(S1332=0,J1332+T1332,O1332),J1332)</f>
        <v>0</v>
      </c>
      <c r="V1332" s="98"/>
    </row>
    <row r="1333" spans="1:22" x14ac:dyDescent="0.35">
      <c r="A1333" s="93">
        <v>1325</v>
      </c>
      <c r="B1333" s="84"/>
      <c r="C1333" s="85"/>
      <c r="D1333" s="175"/>
      <c r="E1333" s="89"/>
      <c r="F1333" s="85"/>
      <c r="G1333" s="91"/>
      <c r="H1333" s="91"/>
      <c r="I1333" s="88"/>
      <c r="J1333" s="94"/>
      <c r="K1333" s="212"/>
      <c r="L1333" s="308" t="str">
        <f>IF(K1333&lt;&gt;"",INDEX(ฐาน!$J$4:$M$44,MATCH(INT(K1333),ฐาน!$J$4:$J$44,0),2),"")</f>
        <v/>
      </c>
      <c r="M1333" s="309" t="str">
        <f>IF(L1333&lt;&gt;"",INDEX(ฐาน!$J$4:$M$45,MATCH(L1333,ฐาน!$K$4:$K$45,0),4),"")</f>
        <v/>
      </c>
      <c r="N1333" s="310" t="str">
        <f>IF(I1333&lt;&gt;"",INDEX(ฐาน!$A$4:$F$9,MATCH(I1333,ฐาน!$A$4:$A$9,0),IF(J1333&gt;=INDEX(ฐาน!$A$4:$F$9,MATCH(I1333,ฐาน!$A$4:$A$9,0),3),6,5)),"")</f>
        <v/>
      </c>
      <c r="O1333" s="311" t="str">
        <f>IF(I1333&lt;&gt;"",IF(J1333&gt;=INDEX(ฐาน!$A$4:$G$9,MATCH(I1333,ฐาน!$A$4:$A$9,0),4),INDEX(ฐาน!$A$4:$G$9,MATCH(I1333,ฐาน!$A$4:$A$9,0),7),INDEX(ฐาน!$A$4:$G$9,MATCH(I1333,ฐาน!$A$4:$A$9,0),4)),"")</f>
        <v/>
      </c>
      <c r="P1333" s="312">
        <f>IF(M1333&lt;&gt;ฐาน!$M$45,IF(L1333&lt;&gt;"",($L1333*$N1333/100),0),0)</f>
        <v>0</v>
      </c>
      <c r="Q1333" s="311">
        <f>IF(M1333&lt;&gt;ฐาน!$M$45,IF(L1333&lt;&gt;"",ROUNDUP(($L1333*$N1333/100),-1),0),0)</f>
        <v>0</v>
      </c>
      <c r="R1333" s="311">
        <f t="shared" si="40"/>
        <v>0</v>
      </c>
      <c r="S1333" s="313">
        <f t="shared" si="41"/>
        <v>0</v>
      </c>
      <c r="T1333" s="314">
        <f>IF(M1333&lt;&gt;ฐาน!$M$45,IF(S1333&lt;&gt;"",S1333+R1333,0),0)</f>
        <v>0</v>
      </c>
      <c r="U1333" s="311">
        <f>IF(M1333&lt;&gt;ฐาน!$M$45,IF(S1333=0,J1333+T1333,O1333),J1333)</f>
        <v>0</v>
      </c>
      <c r="V1333" s="98"/>
    </row>
    <row r="1334" spans="1:22" x14ac:dyDescent="0.35">
      <c r="A1334" s="93">
        <v>1326</v>
      </c>
      <c r="B1334" s="84"/>
      <c r="C1334" s="85"/>
      <c r="D1334" s="175"/>
      <c r="E1334" s="89"/>
      <c r="F1334" s="85"/>
      <c r="G1334" s="95"/>
      <c r="H1334" s="91"/>
      <c r="I1334" s="88"/>
      <c r="J1334" s="94"/>
      <c r="K1334" s="212"/>
      <c r="L1334" s="308" t="str">
        <f>IF(K1334&lt;&gt;"",INDEX(ฐาน!$J$4:$M$44,MATCH(INT(K1334),ฐาน!$J$4:$J$44,0),2),"")</f>
        <v/>
      </c>
      <c r="M1334" s="309" t="str">
        <f>IF(L1334&lt;&gt;"",INDEX(ฐาน!$J$4:$M$45,MATCH(L1334,ฐาน!$K$4:$K$45,0),4),"")</f>
        <v/>
      </c>
      <c r="N1334" s="310" t="str">
        <f>IF(I1334&lt;&gt;"",INDEX(ฐาน!$A$4:$F$9,MATCH(I1334,ฐาน!$A$4:$A$9,0),IF(J1334&gt;=INDEX(ฐาน!$A$4:$F$9,MATCH(I1334,ฐาน!$A$4:$A$9,0),3),6,5)),"")</f>
        <v/>
      </c>
      <c r="O1334" s="311" t="str">
        <f>IF(I1334&lt;&gt;"",IF(J1334&gt;=INDEX(ฐาน!$A$4:$G$9,MATCH(I1334,ฐาน!$A$4:$A$9,0),4),INDEX(ฐาน!$A$4:$G$9,MATCH(I1334,ฐาน!$A$4:$A$9,0),7),INDEX(ฐาน!$A$4:$G$9,MATCH(I1334,ฐาน!$A$4:$A$9,0),4)),"")</f>
        <v/>
      </c>
      <c r="P1334" s="312">
        <f>IF(M1334&lt;&gt;ฐาน!$M$45,IF(L1334&lt;&gt;"",($L1334*$N1334/100),0),0)</f>
        <v>0</v>
      </c>
      <c r="Q1334" s="311">
        <f>IF(M1334&lt;&gt;ฐาน!$M$45,IF(L1334&lt;&gt;"",ROUNDUP(($L1334*$N1334/100),-1),0),0)</f>
        <v>0</v>
      </c>
      <c r="R1334" s="311">
        <f t="shared" si="40"/>
        <v>0</v>
      </c>
      <c r="S1334" s="313">
        <f t="shared" si="41"/>
        <v>0</v>
      </c>
      <c r="T1334" s="314">
        <f>IF(M1334&lt;&gt;ฐาน!$M$45,IF(S1334&lt;&gt;"",S1334+R1334,0),0)</f>
        <v>0</v>
      </c>
      <c r="U1334" s="311">
        <f>IF(M1334&lt;&gt;ฐาน!$M$45,IF(S1334=0,J1334+T1334,O1334),J1334)</f>
        <v>0</v>
      </c>
      <c r="V1334" s="98"/>
    </row>
    <row r="1335" spans="1:22" x14ac:dyDescent="0.35">
      <c r="A1335" s="93">
        <v>1327</v>
      </c>
      <c r="B1335" s="97"/>
      <c r="C1335" s="85"/>
      <c r="D1335" s="175"/>
      <c r="E1335" s="89"/>
      <c r="F1335" s="85"/>
      <c r="G1335" s="91"/>
      <c r="H1335" s="91"/>
      <c r="I1335" s="88"/>
      <c r="J1335" s="92"/>
      <c r="K1335" s="212"/>
      <c r="L1335" s="308" t="str">
        <f>IF(K1335&lt;&gt;"",INDEX(ฐาน!$J$4:$M$44,MATCH(INT(K1335),ฐาน!$J$4:$J$44,0),2),"")</f>
        <v/>
      </c>
      <c r="M1335" s="309" t="str">
        <f>IF(L1335&lt;&gt;"",INDEX(ฐาน!$J$4:$M$45,MATCH(L1335,ฐาน!$K$4:$K$45,0),4),"")</f>
        <v/>
      </c>
      <c r="N1335" s="310" t="str">
        <f>IF(I1335&lt;&gt;"",INDEX(ฐาน!$A$4:$F$9,MATCH(I1335,ฐาน!$A$4:$A$9,0),IF(J1335&gt;=INDEX(ฐาน!$A$4:$F$9,MATCH(I1335,ฐาน!$A$4:$A$9,0),3),6,5)),"")</f>
        <v/>
      </c>
      <c r="O1335" s="311" t="str">
        <f>IF(I1335&lt;&gt;"",IF(J1335&gt;=INDEX(ฐาน!$A$4:$G$9,MATCH(I1335,ฐาน!$A$4:$A$9,0),4),INDEX(ฐาน!$A$4:$G$9,MATCH(I1335,ฐาน!$A$4:$A$9,0),7),INDEX(ฐาน!$A$4:$G$9,MATCH(I1335,ฐาน!$A$4:$A$9,0),4)),"")</f>
        <v/>
      </c>
      <c r="P1335" s="312">
        <f>IF(M1335&lt;&gt;ฐาน!$M$45,IF(L1335&lt;&gt;"",($L1335*$N1335/100),0),0)</f>
        <v>0</v>
      </c>
      <c r="Q1335" s="311">
        <f>IF(M1335&lt;&gt;ฐาน!$M$45,IF(L1335&lt;&gt;"",ROUNDUP(($L1335*$N1335/100),-1),0),0)</f>
        <v>0</v>
      </c>
      <c r="R1335" s="311">
        <f t="shared" si="40"/>
        <v>0</v>
      </c>
      <c r="S1335" s="313">
        <f t="shared" si="41"/>
        <v>0</v>
      </c>
      <c r="T1335" s="314">
        <f>IF(M1335&lt;&gt;ฐาน!$M$45,IF(S1335&lt;&gt;"",S1335+R1335,0),0)</f>
        <v>0</v>
      </c>
      <c r="U1335" s="311">
        <f>IF(M1335&lt;&gt;ฐาน!$M$45,IF(S1335=0,J1335+T1335,O1335),J1335)</f>
        <v>0</v>
      </c>
      <c r="V1335" s="98"/>
    </row>
    <row r="1336" spans="1:22" x14ac:dyDescent="0.35">
      <c r="A1336" s="93">
        <v>1328</v>
      </c>
      <c r="B1336" s="84"/>
      <c r="C1336" s="86"/>
      <c r="D1336" s="89"/>
      <c r="E1336" s="89"/>
      <c r="F1336" s="85"/>
      <c r="G1336" s="91"/>
      <c r="H1336" s="91"/>
      <c r="I1336" s="88"/>
      <c r="J1336" s="94"/>
      <c r="K1336" s="212"/>
      <c r="L1336" s="308" t="str">
        <f>IF(K1336&lt;&gt;"",INDEX(ฐาน!$J$4:$M$44,MATCH(INT(K1336),ฐาน!$J$4:$J$44,0),2),"")</f>
        <v/>
      </c>
      <c r="M1336" s="309" t="str">
        <f>IF(L1336&lt;&gt;"",INDEX(ฐาน!$J$4:$M$45,MATCH(L1336,ฐาน!$K$4:$K$45,0),4),"")</f>
        <v/>
      </c>
      <c r="N1336" s="310" t="str">
        <f>IF(I1336&lt;&gt;"",INDEX(ฐาน!$A$4:$F$9,MATCH(I1336,ฐาน!$A$4:$A$9,0),IF(J1336&gt;=INDEX(ฐาน!$A$4:$F$9,MATCH(I1336,ฐาน!$A$4:$A$9,0),3),6,5)),"")</f>
        <v/>
      </c>
      <c r="O1336" s="311" t="str">
        <f>IF(I1336&lt;&gt;"",IF(J1336&gt;=INDEX(ฐาน!$A$4:$G$9,MATCH(I1336,ฐาน!$A$4:$A$9,0),4),INDEX(ฐาน!$A$4:$G$9,MATCH(I1336,ฐาน!$A$4:$A$9,0),7),INDEX(ฐาน!$A$4:$G$9,MATCH(I1336,ฐาน!$A$4:$A$9,0),4)),"")</f>
        <v/>
      </c>
      <c r="P1336" s="312">
        <f>IF(M1336&lt;&gt;ฐาน!$M$45,IF(L1336&lt;&gt;"",($L1336*$N1336/100),0),0)</f>
        <v>0</v>
      </c>
      <c r="Q1336" s="311">
        <f>IF(M1336&lt;&gt;ฐาน!$M$45,IF(L1336&lt;&gt;"",ROUNDUP(($L1336*$N1336/100),-1),0),0)</f>
        <v>0</v>
      </c>
      <c r="R1336" s="311">
        <f t="shared" si="40"/>
        <v>0</v>
      </c>
      <c r="S1336" s="313">
        <f t="shared" si="41"/>
        <v>0</v>
      </c>
      <c r="T1336" s="314">
        <f>IF(M1336&lt;&gt;ฐาน!$M$45,IF(S1336&lt;&gt;"",S1336+R1336,0),0)</f>
        <v>0</v>
      </c>
      <c r="U1336" s="311">
        <f>IF(M1336&lt;&gt;ฐาน!$M$45,IF(S1336=0,J1336+T1336,O1336),J1336)</f>
        <v>0</v>
      </c>
      <c r="V1336" s="98"/>
    </row>
    <row r="1337" spans="1:22" x14ac:dyDescent="0.35">
      <c r="A1337" s="93">
        <v>1329</v>
      </c>
      <c r="B1337" s="172"/>
      <c r="C1337" s="85"/>
      <c r="D1337" s="175"/>
      <c r="E1337" s="89"/>
      <c r="F1337" s="85"/>
      <c r="G1337" s="91"/>
      <c r="H1337" s="91"/>
      <c r="I1337" s="88"/>
      <c r="J1337" s="92"/>
      <c r="K1337" s="212"/>
      <c r="L1337" s="308" t="str">
        <f>IF(K1337&lt;&gt;"",INDEX(ฐาน!$J$4:$M$44,MATCH(INT(K1337),ฐาน!$J$4:$J$44,0),2),"")</f>
        <v/>
      </c>
      <c r="M1337" s="309" t="str">
        <f>IF(L1337&lt;&gt;"",INDEX(ฐาน!$J$4:$M$45,MATCH(L1337,ฐาน!$K$4:$K$45,0),4),"")</f>
        <v/>
      </c>
      <c r="N1337" s="310" t="str">
        <f>IF(I1337&lt;&gt;"",INDEX(ฐาน!$A$4:$F$9,MATCH(I1337,ฐาน!$A$4:$A$9,0),IF(J1337&gt;=INDEX(ฐาน!$A$4:$F$9,MATCH(I1337,ฐาน!$A$4:$A$9,0),3),6,5)),"")</f>
        <v/>
      </c>
      <c r="O1337" s="311" t="str">
        <f>IF(I1337&lt;&gt;"",IF(J1337&gt;=INDEX(ฐาน!$A$4:$G$9,MATCH(I1337,ฐาน!$A$4:$A$9,0),4),INDEX(ฐาน!$A$4:$G$9,MATCH(I1337,ฐาน!$A$4:$A$9,0),7),INDEX(ฐาน!$A$4:$G$9,MATCH(I1337,ฐาน!$A$4:$A$9,0),4)),"")</f>
        <v/>
      </c>
      <c r="P1337" s="312">
        <f>IF(M1337&lt;&gt;ฐาน!$M$45,IF(L1337&lt;&gt;"",($L1337*$N1337/100),0),0)</f>
        <v>0</v>
      </c>
      <c r="Q1337" s="311">
        <f>IF(M1337&lt;&gt;ฐาน!$M$45,IF(L1337&lt;&gt;"",ROUNDUP(($L1337*$N1337/100),-1),0),0)</f>
        <v>0</v>
      </c>
      <c r="R1337" s="311">
        <f t="shared" si="40"/>
        <v>0</v>
      </c>
      <c r="S1337" s="313">
        <f t="shared" si="41"/>
        <v>0</v>
      </c>
      <c r="T1337" s="314">
        <f>IF(M1337&lt;&gt;ฐาน!$M$45,IF(S1337&lt;&gt;"",S1337+R1337,0),0)</f>
        <v>0</v>
      </c>
      <c r="U1337" s="311">
        <f>IF(M1337&lt;&gt;ฐาน!$M$45,IF(S1337=0,J1337+T1337,O1337),J1337)</f>
        <v>0</v>
      </c>
      <c r="V1337" s="98"/>
    </row>
    <row r="1338" spans="1:22" x14ac:dyDescent="0.35">
      <c r="A1338" s="93">
        <v>1330</v>
      </c>
      <c r="B1338" s="97"/>
      <c r="C1338" s="98"/>
      <c r="D1338" s="89"/>
      <c r="E1338" s="89"/>
      <c r="F1338" s="85"/>
      <c r="G1338" s="91"/>
      <c r="H1338" s="91"/>
      <c r="I1338" s="88"/>
      <c r="J1338" s="92"/>
      <c r="K1338" s="212"/>
      <c r="L1338" s="308" t="str">
        <f>IF(K1338&lt;&gt;"",INDEX(ฐาน!$J$4:$M$44,MATCH(INT(K1338),ฐาน!$J$4:$J$44,0),2),"")</f>
        <v/>
      </c>
      <c r="M1338" s="309" t="str">
        <f>IF(L1338&lt;&gt;"",INDEX(ฐาน!$J$4:$M$45,MATCH(L1338,ฐาน!$K$4:$K$45,0),4),"")</f>
        <v/>
      </c>
      <c r="N1338" s="310" t="str">
        <f>IF(I1338&lt;&gt;"",INDEX(ฐาน!$A$4:$F$9,MATCH(I1338,ฐาน!$A$4:$A$9,0),IF(J1338&gt;=INDEX(ฐาน!$A$4:$F$9,MATCH(I1338,ฐาน!$A$4:$A$9,0),3),6,5)),"")</f>
        <v/>
      </c>
      <c r="O1338" s="311" t="str">
        <f>IF(I1338&lt;&gt;"",IF(J1338&gt;=INDEX(ฐาน!$A$4:$G$9,MATCH(I1338,ฐาน!$A$4:$A$9,0),4),INDEX(ฐาน!$A$4:$G$9,MATCH(I1338,ฐาน!$A$4:$A$9,0),7),INDEX(ฐาน!$A$4:$G$9,MATCH(I1338,ฐาน!$A$4:$A$9,0),4)),"")</f>
        <v/>
      </c>
      <c r="P1338" s="312">
        <f>IF(M1338&lt;&gt;ฐาน!$M$45,IF(L1338&lt;&gt;"",($L1338*$N1338/100),0),0)</f>
        <v>0</v>
      </c>
      <c r="Q1338" s="311">
        <f>IF(M1338&lt;&gt;ฐาน!$M$45,IF(L1338&lt;&gt;"",ROUNDUP(($L1338*$N1338/100),-1),0),0)</f>
        <v>0</v>
      </c>
      <c r="R1338" s="311">
        <f t="shared" si="40"/>
        <v>0</v>
      </c>
      <c r="S1338" s="313">
        <f t="shared" si="41"/>
        <v>0</v>
      </c>
      <c r="T1338" s="314">
        <f>IF(M1338&lt;&gt;ฐาน!$M$45,IF(S1338&lt;&gt;"",S1338+R1338,0),0)</f>
        <v>0</v>
      </c>
      <c r="U1338" s="311">
        <f>IF(M1338&lt;&gt;ฐาน!$M$45,IF(S1338=0,J1338+T1338,O1338),J1338)</f>
        <v>0</v>
      </c>
      <c r="V1338" s="98"/>
    </row>
    <row r="1339" spans="1:22" x14ac:dyDescent="0.35">
      <c r="A1339" s="93">
        <v>1331</v>
      </c>
      <c r="B1339" s="97"/>
      <c r="C1339" s="98"/>
      <c r="D1339" s="175"/>
      <c r="E1339" s="89"/>
      <c r="F1339" s="85"/>
      <c r="G1339" s="91"/>
      <c r="H1339" s="91"/>
      <c r="I1339" s="88"/>
      <c r="J1339" s="92"/>
      <c r="K1339" s="212"/>
      <c r="L1339" s="308" t="str">
        <f>IF(K1339&lt;&gt;"",INDEX(ฐาน!$J$4:$M$44,MATCH(INT(K1339),ฐาน!$J$4:$J$44,0),2),"")</f>
        <v/>
      </c>
      <c r="M1339" s="309" t="str">
        <f>IF(L1339&lt;&gt;"",INDEX(ฐาน!$J$4:$M$45,MATCH(L1339,ฐาน!$K$4:$K$45,0),4),"")</f>
        <v/>
      </c>
      <c r="N1339" s="310" t="str">
        <f>IF(I1339&lt;&gt;"",INDEX(ฐาน!$A$4:$F$9,MATCH(I1339,ฐาน!$A$4:$A$9,0),IF(J1339&gt;=INDEX(ฐาน!$A$4:$F$9,MATCH(I1339,ฐาน!$A$4:$A$9,0),3),6,5)),"")</f>
        <v/>
      </c>
      <c r="O1339" s="311" t="str">
        <f>IF(I1339&lt;&gt;"",IF(J1339&gt;=INDEX(ฐาน!$A$4:$G$9,MATCH(I1339,ฐาน!$A$4:$A$9,0),4),INDEX(ฐาน!$A$4:$G$9,MATCH(I1339,ฐาน!$A$4:$A$9,0),7),INDEX(ฐาน!$A$4:$G$9,MATCH(I1339,ฐาน!$A$4:$A$9,0),4)),"")</f>
        <v/>
      </c>
      <c r="P1339" s="312">
        <f>IF(M1339&lt;&gt;ฐาน!$M$45,IF(L1339&lt;&gt;"",($L1339*$N1339/100),0),0)</f>
        <v>0</v>
      </c>
      <c r="Q1339" s="311">
        <f>IF(M1339&lt;&gt;ฐาน!$M$45,IF(L1339&lt;&gt;"",ROUNDUP(($L1339*$N1339/100),-1),0),0)</f>
        <v>0</v>
      </c>
      <c r="R1339" s="311">
        <f t="shared" si="40"/>
        <v>0</v>
      </c>
      <c r="S1339" s="313">
        <f t="shared" si="41"/>
        <v>0</v>
      </c>
      <c r="T1339" s="314">
        <f>IF(M1339&lt;&gt;ฐาน!$M$45,IF(S1339&lt;&gt;"",S1339+R1339,0),0)</f>
        <v>0</v>
      </c>
      <c r="U1339" s="311">
        <f>IF(M1339&lt;&gt;ฐาน!$M$45,IF(S1339=0,J1339+T1339,O1339),J1339)</f>
        <v>0</v>
      </c>
      <c r="V1339" s="98"/>
    </row>
    <row r="1340" spans="1:22" x14ac:dyDescent="0.35">
      <c r="A1340" s="93">
        <v>1332</v>
      </c>
      <c r="B1340" s="97"/>
      <c r="C1340" s="98"/>
      <c r="D1340" s="89"/>
      <c r="E1340" s="89"/>
      <c r="F1340" s="85"/>
      <c r="G1340" s="91"/>
      <c r="H1340" s="91"/>
      <c r="I1340" s="88"/>
      <c r="J1340" s="92"/>
      <c r="K1340" s="212"/>
      <c r="L1340" s="308" t="str">
        <f>IF(K1340&lt;&gt;"",INDEX(ฐาน!$J$4:$M$44,MATCH(INT(K1340),ฐาน!$J$4:$J$44,0),2),"")</f>
        <v/>
      </c>
      <c r="M1340" s="309" t="str">
        <f>IF(L1340&lt;&gt;"",INDEX(ฐาน!$J$4:$M$45,MATCH(L1340,ฐาน!$K$4:$K$45,0),4),"")</f>
        <v/>
      </c>
      <c r="N1340" s="310" t="str">
        <f>IF(I1340&lt;&gt;"",INDEX(ฐาน!$A$4:$F$9,MATCH(I1340,ฐาน!$A$4:$A$9,0),IF(J1340&gt;=INDEX(ฐาน!$A$4:$F$9,MATCH(I1340,ฐาน!$A$4:$A$9,0),3),6,5)),"")</f>
        <v/>
      </c>
      <c r="O1340" s="311" t="str">
        <f>IF(I1340&lt;&gt;"",IF(J1340&gt;=INDEX(ฐาน!$A$4:$G$9,MATCH(I1340,ฐาน!$A$4:$A$9,0),4),INDEX(ฐาน!$A$4:$G$9,MATCH(I1340,ฐาน!$A$4:$A$9,0),7),INDEX(ฐาน!$A$4:$G$9,MATCH(I1340,ฐาน!$A$4:$A$9,0),4)),"")</f>
        <v/>
      </c>
      <c r="P1340" s="312">
        <f>IF(M1340&lt;&gt;ฐาน!$M$45,IF(L1340&lt;&gt;"",($L1340*$N1340/100),0),0)</f>
        <v>0</v>
      </c>
      <c r="Q1340" s="311">
        <f>IF(M1340&lt;&gt;ฐาน!$M$45,IF(L1340&lt;&gt;"",ROUNDUP(($L1340*$N1340/100),-1),0),0)</f>
        <v>0</v>
      </c>
      <c r="R1340" s="311">
        <f t="shared" si="40"/>
        <v>0</v>
      </c>
      <c r="S1340" s="313">
        <f t="shared" si="41"/>
        <v>0</v>
      </c>
      <c r="T1340" s="314">
        <f>IF(M1340&lt;&gt;ฐาน!$M$45,IF(S1340&lt;&gt;"",S1340+R1340,0),0)</f>
        <v>0</v>
      </c>
      <c r="U1340" s="311">
        <f>IF(M1340&lt;&gt;ฐาน!$M$45,IF(S1340=0,J1340+T1340,O1340),J1340)</f>
        <v>0</v>
      </c>
      <c r="V1340" s="98"/>
    </row>
    <row r="1341" spans="1:22" x14ac:dyDescent="0.35">
      <c r="A1341" s="93">
        <v>1333</v>
      </c>
      <c r="B1341" s="97"/>
      <c r="C1341" s="98"/>
      <c r="D1341" s="175"/>
      <c r="E1341" s="89"/>
      <c r="F1341" s="85"/>
      <c r="G1341" s="91"/>
      <c r="H1341" s="91"/>
      <c r="I1341" s="88"/>
      <c r="J1341" s="92"/>
      <c r="K1341" s="212"/>
      <c r="L1341" s="308" t="str">
        <f>IF(K1341&lt;&gt;"",INDEX(ฐาน!$J$4:$M$44,MATCH(INT(K1341),ฐาน!$J$4:$J$44,0),2),"")</f>
        <v/>
      </c>
      <c r="M1341" s="309" t="str">
        <f>IF(L1341&lt;&gt;"",INDEX(ฐาน!$J$4:$M$45,MATCH(L1341,ฐาน!$K$4:$K$45,0),4),"")</f>
        <v/>
      </c>
      <c r="N1341" s="310" t="str">
        <f>IF(I1341&lt;&gt;"",INDEX(ฐาน!$A$4:$F$9,MATCH(I1341,ฐาน!$A$4:$A$9,0),IF(J1341&gt;=INDEX(ฐาน!$A$4:$F$9,MATCH(I1341,ฐาน!$A$4:$A$9,0),3),6,5)),"")</f>
        <v/>
      </c>
      <c r="O1341" s="311" t="str">
        <f>IF(I1341&lt;&gt;"",IF(J1341&gt;=INDEX(ฐาน!$A$4:$G$9,MATCH(I1341,ฐาน!$A$4:$A$9,0),4),INDEX(ฐาน!$A$4:$G$9,MATCH(I1341,ฐาน!$A$4:$A$9,0),7),INDEX(ฐาน!$A$4:$G$9,MATCH(I1341,ฐาน!$A$4:$A$9,0),4)),"")</f>
        <v/>
      </c>
      <c r="P1341" s="312">
        <f>IF(M1341&lt;&gt;ฐาน!$M$45,IF(L1341&lt;&gt;"",($L1341*$N1341/100),0),0)</f>
        <v>0</v>
      </c>
      <c r="Q1341" s="311">
        <f>IF(M1341&lt;&gt;ฐาน!$M$45,IF(L1341&lt;&gt;"",ROUNDUP(($L1341*$N1341/100),-1),0),0)</f>
        <v>0</v>
      </c>
      <c r="R1341" s="311">
        <f t="shared" si="40"/>
        <v>0</v>
      </c>
      <c r="S1341" s="313">
        <f t="shared" si="41"/>
        <v>0</v>
      </c>
      <c r="T1341" s="314">
        <f>IF(M1341&lt;&gt;ฐาน!$M$45,IF(S1341&lt;&gt;"",S1341+R1341,0),0)</f>
        <v>0</v>
      </c>
      <c r="U1341" s="311">
        <f>IF(M1341&lt;&gt;ฐาน!$M$45,IF(S1341=0,J1341+T1341,O1341),J1341)</f>
        <v>0</v>
      </c>
      <c r="V1341" s="98"/>
    </row>
    <row r="1342" spans="1:22" x14ac:dyDescent="0.35">
      <c r="A1342" s="93">
        <v>1334</v>
      </c>
      <c r="B1342" s="97"/>
      <c r="C1342" s="98"/>
      <c r="D1342" s="175"/>
      <c r="E1342" s="89"/>
      <c r="F1342" s="85"/>
      <c r="G1342" s="91"/>
      <c r="H1342" s="91"/>
      <c r="I1342" s="88"/>
      <c r="J1342" s="92"/>
      <c r="K1342" s="212"/>
      <c r="L1342" s="308" t="str">
        <f>IF(K1342&lt;&gt;"",INDEX(ฐาน!$J$4:$M$44,MATCH(INT(K1342),ฐาน!$J$4:$J$44,0),2),"")</f>
        <v/>
      </c>
      <c r="M1342" s="309" t="str">
        <f>IF(L1342&lt;&gt;"",INDEX(ฐาน!$J$4:$M$45,MATCH(L1342,ฐาน!$K$4:$K$45,0),4),"")</f>
        <v/>
      </c>
      <c r="N1342" s="310" t="str">
        <f>IF(I1342&lt;&gt;"",INDEX(ฐาน!$A$4:$F$9,MATCH(I1342,ฐาน!$A$4:$A$9,0),IF(J1342&gt;=INDEX(ฐาน!$A$4:$F$9,MATCH(I1342,ฐาน!$A$4:$A$9,0),3),6,5)),"")</f>
        <v/>
      </c>
      <c r="O1342" s="311" t="str">
        <f>IF(I1342&lt;&gt;"",IF(J1342&gt;=INDEX(ฐาน!$A$4:$G$9,MATCH(I1342,ฐาน!$A$4:$A$9,0),4),INDEX(ฐาน!$A$4:$G$9,MATCH(I1342,ฐาน!$A$4:$A$9,0),7),INDEX(ฐาน!$A$4:$G$9,MATCH(I1342,ฐาน!$A$4:$A$9,0),4)),"")</f>
        <v/>
      </c>
      <c r="P1342" s="312">
        <f>IF(M1342&lt;&gt;ฐาน!$M$45,IF(L1342&lt;&gt;"",($L1342*$N1342/100),0),0)</f>
        <v>0</v>
      </c>
      <c r="Q1342" s="311">
        <f>IF(M1342&lt;&gt;ฐาน!$M$45,IF(L1342&lt;&gt;"",ROUNDUP(($L1342*$N1342/100),-1),0),0)</f>
        <v>0</v>
      </c>
      <c r="R1342" s="311">
        <f t="shared" si="40"/>
        <v>0</v>
      </c>
      <c r="S1342" s="313">
        <f t="shared" si="41"/>
        <v>0</v>
      </c>
      <c r="T1342" s="314">
        <f>IF(M1342&lt;&gt;ฐาน!$M$45,IF(S1342&lt;&gt;"",S1342+R1342,0),0)</f>
        <v>0</v>
      </c>
      <c r="U1342" s="311">
        <f>IF(M1342&lt;&gt;ฐาน!$M$45,IF(S1342=0,J1342+T1342,O1342),J1342)</f>
        <v>0</v>
      </c>
      <c r="V1342" s="98"/>
    </row>
    <row r="1343" spans="1:22" x14ac:dyDescent="0.35">
      <c r="A1343" s="93">
        <v>1335</v>
      </c>
      <c r="B1343" s="97"/>
      <c r="C1343" s="98"/>
      <c r="D1343" s="175"/>
      <c r="E1343" s="89"/>
      <c r="F1343" s="85"/>
      <c r="G1343" s="95"/>
      <c r="H1343" s="183"/>
      <c r="I1343" s="88"/>
      <c r="J1343" s="92"/>
      <c r="K1343" s="212"/>
      <c r="L1343" s="308" t="str">
        <f>IF(K1343&lt;&gt;"",INDEX(ฐาน!$J$4:$M$44,MATCH(INT(K1343),ฐาน!$J$4:$J$44,0),2),"")</f>
        <v/>
      </c>
      <c r="M1343" s="309" t="str">
        <f>IF(L1343&lt;&gt;"",INDEX(ฐาน!$J$4:$M$45,MATCH(L1343,ฐาน!$K$4:$K$45,0),4),"")</f>
        <v/>
      </c>
      <c r="N1343" s="310" t="str">
        <f>IF(I1343&lt;&gt;"",INDEX(ฐาน!$A$4:$F$9,MATCH(I1343,ฐาน!$A$4:$A$9,0),IF(J1343&gt;=INDEX(ฐาน!$A$4:$F$9,MATCH(I1343,ฐาน!$A$4:$A$9,0),3),6,5)),"")</f>
        <v/>
      </c>
      <c r="O1343" s="311" t="str">
        <f>IF(I1343&lt;&gt;"",IF(J1343&gt;=INDEX(ฐาน!$A$4:$G$9,MATCH(I1343,ฐาน!$A$4:$A$9,0),4),INDEX(ฐาน!$A$4:$G$9,MATCH(I1343,ฐาน!$A$4:$A$9,0),7),INDEX(ฐาน!$A$4:$G$9,MATCH(I1343,ฐาน!$A$4:$A$9,0),4)),"")</f>
        <v/>
      </c>
      <c r="P1343" s="312">
        <f>IF(M1343&lt;&gt;ฐาน!$M$45,IF(L1343&lt;&gt;"",($L1343*$N1343/100),0),0)</f>
        <v>0</v>
      </c>
      <c r="Q1343" s="311">
        <f>IF(M1343&lt;&gt;ฐาน!$M$45,IF(L1343&lt;&gt;"",ROUNDUP(($L1343*$N1343/100),-1),0),0)</f>
        <v>0</v>
      </c>
      <c r="R1343" s="311">
        <f t="shared" si="40"/>
        <v>0</v>
      </c>
      <c r="S1343" s="313">
        <f t="shared" si="41"/>
        <v>0</v>
      </c>
      <c r="T1343" s="314">
        <f>IF(M1343&lt;&gt;ฐาน!$M$45,IF(S1343&lt;&gt;"",S1343+R1343,0),0)</f>
        <v>0</v>
      </c>
      <c r="U1343" s="311">
        <f>IF(M1343&lt;&gt;ฐาน!$M$45,IF(S1343=0,J1343+T1343,O1343),J1343)</f>
        <v>0</v>
      </c>
      <c r="V1343" s="98"/>
    </row>
    <row r="1344" spans="1:22" x14ac:dyDescent="0.35">
      <c r="A1344" s="93">
        <v>1336</v>
      </c>
      <c r="B1344" s="97"/>
      <c r="C1344" s="98"/>
      <c r="D1344" s="89"/>
      <c r="E1344" s="89"/>
      <c r="F1344" s="85"/>
      <c r="G1344" s="91"/>
      <c r="H1344" s="91"/>
      <c r="I1344" s="88"/>
      <c r="J1344" s="92"/>
      <c r="K1344" s="212"/>
      <c r="L1344" s="308" t="str">
        <f>IF(K1344&lt;&gt;"",INDEX(ฐาน!$J$4:$M$44,MATCH(INT(K1344),ฐาน!$J$4:$J$44,0),2),"")</f>
        <v/>
      </c>
      <c r="M1344" s="309" t="str">
        <f>IF(L1344&lt;&gt;"",INDEX(ฐาน!$J$4:$M$45,MATCH(L1344,ฐาน!$K$4:$K$45,0),4),"")</f>
        <v/>
      </c>
      <c r="N1344" s="310" t="str">
        <f>IF(I1344&lt;&gt;"",INDEX(ฐาน!$A$4:$F$9,MATCH(I1344,ฐาน!$A$4:$A$9,0),IF(J1344&gt;=INDEX(ฐาน!$A$4:$F$9,MATCH(I1344,ฐาน!$A$4:$A$9,0),3),6,5)),"")</f>
        <v/>
      </c>
      <c r="O1344" s="311" t="str">
        <f>IF(I1344&lt;&gt;"",IF(J1344&gt;=INDEX(ฐาน!$A$4:$G$9,MATCH(I1344,ฐาน!$A$4:$A$9,0),4),INDEX(ฐาน!$A$4:$G$9,MATCH(I1344,ฐาน!$A$4:$A$9,0),7),INDEX(ฐาน!$A$4:$G$9,MATCH(I1344,ฐาน!$A$4:$A$9,0),4)),"")</f>
        <v/>
      </c>
      <c r="P1344" s="312">
        <f>IF(M1344&lt;&gt;ฐาน!$M$45,IF(L1344&lt;&gt;"",($L1344*$N1344/100),0),0)</f>
        <v>0</v>
      </c>
      <c r="Q1344" s="311">
        <f>IF(M1344&lt;&gt;ฐาน!$M$45,IF(L1344&lt;&gt;"",ROUNDUP(($L1344*$N1344/100),-1),0),0)</f>
        <v>0</v>
      </c>
      <c r="R1344" s="311">
        <f t="shared" si="40"/>
        <v>0</v>
      </c>
      <c r="S1344" s="313">
        <f t="shared" si="41"/>
        <v>0</v>
      </c>
      <c r="T1344" s="314">
        <f>IF(M1344&lt;&gt;ฐาน!$M$45,IF(S1344&lt;&gt;"",S1344+R1344,0),0)</f>
        <v>0</v>
      </c>
      <c r="U1344" s="311">
        <f>IF(M1344&lt;&gt;ฐาน!$M$45,IF(S1344=0,J1344+T1344,O1344),J1344)</f>
        <v>0</v>
      </c>
      <c r="V1344" s="98"/>
    </row>
    <row r="1345" spans="1:22" x14ac:dyDescent="0.35">
      <c r="A1345" s="93">
        <v>1337</v>
      </c>
      <c r="B1345" s="97"/>
      <c r="C1345" s="98"/>
      <c r="D1345" s="175"/>
      <c r="E1345" s="89"/>
      <c r="F1345" s="85"/>
      <c r="G1345" s="91"/>
      <c r="H1345" s="91"/>
      <c r="I1345" s="88"/>
      <c r="J1345" s="92"/>
      <c r="K1345" s="212"/>
      <c r="L1345" s="308" t="str">
        <f>IF(K1345&lt;&gt;"",INDEX(ฐาน!$J$4:$M$44,MATCH(INT(K1345),ฐาน!$J$4:$J$44,0),2),"")</f>
        <v/>
      </c>
      <c r="M1345" s="309" t="str">
        <f>IF(L1345&lt;&gt;"",INDEX(ฐาน!$J$4:$M$45,MATCH(L1345,ฐาน!$K$4:$K$45,0),4),"")</f>
        <v/>
      </c>
      <c r="N1345" s="310" t="str">
        <f>IF(I1345&lt;&gt;"",INDEX(ฐาน!$A$4:$F$9,MATCH(I1345,ฐาน!$A$4:$A$9,0),IF(J1345&gt;=INDEX(ฐาน!$A$4:$F$9,MATCH(I1345,ฐาน!$A$4:$A$9,0),3),6,5)),"")</f>
        <v/>
      </c>
      <c r="O1345" s="311" t="str">
        <f>IF(I1345&lt;&gt;"",IF(J1345&gt;=INDEX(ฐาน!$A$4:$G$9,MATCH(I1345,ฐาน!$A$4:$A$9,0),4),INDEX(ฐาน!$A$4:$G$9,MATCH(I1345,ฐาน!$A$4:$A$9,0),7),INDEX(ฐาน!$A$4:$G$9,MATCH(I1345,ฐาน!$A$4:$A$9,0),4)),"")</f>
        <v/>
      </c>
      <c r="P1345" s="312">
        <f>IF(M1345&lt;&gt;ฐาน!$M$45,IF(L1345&lt;&gt;"",($L1345*$N1345/100),0),0)</f>
        <v>0</v>
      </c>
      <c r="Q1345" s="311">
        <f>IF(M1345&lt;&gt;ฐาน!$M$45,IF(L1345&lt;&gt;"",ROUNDUP(($L1345*$N1345/100),-1),0),0)</f>
        <v>0</v>
      </c>
      <c r="R1345" s="311">
        <f t="shared" si="40"/>
        <v>0</v>
      </c>
      <c r="S1345" s="313">
        <f t="shared" si="41"/>
        <v>0</v>
      </c>
      <c r="T1345" s="314">
        <f>IF(M1345&lt;&gt;ฐาน!$M$45,IF(S1345&lt;&gt;"",S1345+R1345,0),0)</f>
        <v>0</v>
      </c>
      <c r="U1345" s="311">
        <f>IF(M1345&lt;&gt;ฐาน!$M$45,IF(S1345=0,J1345+T1345,O1345),J1345)</f>
        <v>0</v>
      </c>
      <c r="V1345" s="98"/>
    </row>
    <row r="1346" spans="1:22" x14ac:dyDescent="0.35">
      <c r="A1346" s="93">
        <v>1338</v>
      </c>
      <c r="B1346" s="97"/>
      <c r="C1346" s="98"/>
      <c r="D1346" s="175"/>
      <c r="E1346" s="89"/>
      <c r="F1346" s="85"/>
      <c r="G1346" s="91"/>
      <c r="H1346" s="91"/>
      <c r="I1346" s="88"/>
      <c r="J1346" s="92"/>
      <c r="K1346" s="212"/>
      <c r="L1346" s="308" t="str">
        <f>IF(K1346&lt;&gt;"",INDEX(ฐาน!$J$4:$M$44,MATCH(INT(K1346),ฐาน!$J$4:$J$44,0),2),"")</f>
        <v/>
      </c>
      <c r="M1346" s="309" t="str">
        <f>IF(L1346&lt;&gt;"",INDEX(ฐาน!$J$4:$M$45,MATCH(L1346,ฐาน!$K$4:$K$45,0),4),"")</f>
        <v/>
      </c>
      <c r="N1346" s="310" t="str">
        <f>IF(I1346&lt;&gt;"",INDEX(ฐาน!$A$4:$F$9,MATCH(I1346,ฐาน!$A$4:$A$9,0),IF(J1346&gt;=INDEX(ฐาน!$A$4:$F$9,MATCH(I1346,ฐาน!$A$4:$A$9,0),3),6,5)),"")</f>
        <v/>
      </c>
      <c r="O1346" s="311" t="str">
        <f>IF(I1346&lt;&gt;"",IF(J1346&gt;=INDEX(ฐาน!$A$4:$G$9,MATCH(I1346,ฐาน!$A$4:$A$9,0),4),INDEX(ฐาน!$A$4:$G$9,MATCH(I1346,ฐาน!$A$4:$A$9,0),7),INDEX(ฐาน!$A$4:$G$9,MATCH(I1346,ฐาน!$A$4:$A$9,0),4)),"")</f>
        <v/>
      </c>
      <c r="P1346" s="312">
        <f>IF(M1346&lt;&gt;ฐาน!$M$45,IF(L1346&lt;&gt;"",($L1346*$N1346/100),0),0)</f>
        <v>0</v>
      </c>
      <c r="Q1346" s="311">
        <f>IF(M1346&lt;&gt;ฐาน!$M$45,IF(L1346&lt;&gt;"",ROUNDUP(($L1346*$N1346/100),-1),0),0)</f>
        <v>0</v>
      </c>
      <c r="R1346" s="311">
        <f t="shared" si="40"/>
        <v>0</v>
      </c>
      <c r="S1346" s="313">
        <f t="shared" si="41"/>
        <v>0</v>
      </c>
      <c r="T1346" s="314">
        <f>IF(M1346&lt;&gt;ฐาน!$M$45,IF(S1346&lt;&gt;"",S1346+R1346,0),0)</f>
        <v>0</v>
      </c>
      <c r="U1346" s="311">
        <f>IF(M1346&lt;&gt;ฐาน!$M$45,IF(S1346=0,J1346+T1346,O1346),J1346)</f>
        <v>0</v>
      </c>
      <c r="V1346" s="98"/>
    </row>
    <row r="1347" spans="1:22" x14ac:dyDescent="0.35">
      <c r="A1347" s="93">
        <v>1339</v>
      </c>
      <c r="B1347" s="97"/>
      <c r="C1347" s="98"/>
      <c r="D1347" s="175"/>
      <c r="E1347" s="89"/>
      <c r="F1347" s="85"/>
      <c r="G1347" s="95"/>
      <c r="H1347" s="184"/>
      <c r="I1347" s="88"/>
      <c r="J1347" s="92"/>
      <c r="K1347" s="212"/>
      <c r="L1347" s="308" t="str">
        <f>IF(K1347&lt;&gt;"",INDEX(ฐาน!$J$4:$M$44,MATCH(INT(K1347),ฐาน!$J$4:$J$44,0),2),"")</f>
        <v/>
      </c>
      <c r="M1347" s="309" t="str">
        <f>IF(L1347&lt;&gt;"",INDEX(ฐาน!$J$4:$M$45,MATCH(L1347,ฐาน!$K$4:$K$45,0),4),"")</f>
        <v/>
      </c>
      <c r="N1347" s="310" t="str">
        <f>IF(I1347&lt;&gt;"",INDEX(ฐาน!$A$4:$F$9,MATCH(I1347,ฐาน!$A$4:$A$9,0),IF(J1347&gt;=INDEX(ฐาน!$A$4:$F$9,MATCH(I1347,ฐาน!$A$4:$A$9,0),3),6,5)),"")</f>
        <v/>
      </c>
      <c r="O1347" s="311" t="str">
        <f>IF(I1347&lt;&gt;"",IF(J1347&gt;=INDEX(ฐาน!$A$4:$G$9,MATCH(I1347,ฐาน!$A$4:$A$9,0),4),INDEX(ฐาน!$A$4:$G$9,MATCH(I1347,ฐาน!$A$4:$A$9,0),7),INDEX(ฐาน!$A$4:$G$9,MATCH(I1347,ฐาน!$A$4:$A$9,0),4)),"")</f>
        <v/>
      </c>
      <c r="P1347" s="312">
        <f>IF(M1347&lt;&gt;ฐาน!$M$45,IF(L1347&lt;&gt;"",($L1347*$N1347/100),0),0)</f>
        <v>0</v>
      </c>
      <c r="Q1347" s="311">
        <f>IF(M1347&lt;&gt;ฐาน!$M$45,IF(L1347&lt;&gt;"",ROUNDUP(($L1347*$N1347/100),-1),0),0)</f>
        <v>0</v>
      </c>
      <c r="R1347" s="311">
        <f t="shared" si="40"/>
        <v>0</v>
      </c>
      <c r="S1347" s="313">
        <f t="shared" si="41"/>
        <v>0</v>
      </c>
      <c r="T1347" s="314">
        <f>IF(M1347&lt;&gt;ฐาน!$M$45,IF(S1347&lt;&gt;"",S1347+R1347,0),0)</f>
        <v>0</v>
      </c>
      <c r="U1347" s="311">
        <f>IF(M1347&lt;&gt;ฐาน!$M$45,IF(S1347=0,J1347+T1347,O1347),J1347)</f>
        <v>0</v>
      </c>
      <c r="V1347" s="98"/>
    </row>
    <row r="1348" spans="1:22" x14ac:dyDescent="0.35">
      <c r="A1348" s="93">
        <v>1340</v>
      </c>
      <c r="B1348" s="97"/>
      <c r="C1348" s="96"/>
      <c r="D1348" s="91"/>
      <c r="E1348" s="89"/>
      <c r="F1348" s="88"/>
      <c r="G1348" s="91"/>
      <c r="H1348" s="91"/>
      <c r="I1348" s="88"/>
      <c r="J1348" s="92"/>
      <c r="K1348" s="212"/>
      <c r="L1348" s="308" t="str">
        <f>IF(K1348&lt;&gt;"",INDEX(ฐาน!$J$4:$M$44,MATCH(INT(K1348),ฐาน!$J$4:$J$44,0),2),"")</f>
        <v/>
      </c>
      <c r="M1348" s="309" t="str">
        <f>IF(L1348&lt;&gt;"",INDEX(ฐาน!$J$4:$M$45,MATCH(L1348,ฐาน!$K$4:$K$45,0),4),"")</f>
        <v/>
      </c>
      <c r="N1348" s="310" t="str">
        <f>IF(I1348&lt;&gt;"",INDEX(ฐาน!$A$4:$F$9,MATCH(I1348,ฐาน!$A$4:$A$9,0),IF(J1348&gt;=INDEX(ฐาน!$A$4:$F$9,MATCH(I1348,ฐาน!$A$4:$A$9,0),3),6,5)),"")</f>
        <v/>
      </c>
      <c r="O1348" s="311" t="str">
        <f>IF(I1348&lt;&gt;"",IF(J1348&gt;=INDEX(ฐาน!$A$4:$G$9,MATCH(I1348,ฐาน!$A$4:$A$9,0),4),INDEX(ฐาน!$A$4:$G$9,MATCH(I1348,ฐาน!$A$4:$A$9,0),7),INDEX(ฐาน!$A$4:$G$9,MATCH(I1348,ฐาน!$A$4:$A$9,0),4)),"")</f>
        <v/>
      </c>
      <c r="P1348" s="312">
        <f>IF(M1348&lt;&gt;ฐาน!$M$45,IF(L1348&lt;&gt;"",($L1348*$N1348/100),0),0)</f>
        <v>0</v>
      </c>
      <c r="Q1348" s="311">
        <f>IF(M1348&lt;&gt;ฐาน!$M$45,IF(L1348&lt;&gt;"",ROUNDUP(($L1348*$N1348/100),-1),0),0)</f>
        <v>0</v>
      </c>
      <c r="R1348" s="311">
        <f t="shared" si="40"/>
        <v>0</v>
      </c>
      <c r="S1348" s="313">
        <f t="shared" si="41"/>
        <v>0</v>
      </c>
      <c r="T1348" s="314">
        <f>IF(M1348&lt;&gt;ฐาน!$M$45,IF(S1348&lt;&gt;"",S1348+R1348,0),0)</f>
        <v>0</v>
      </c>
      <c r="U1348" s="311">
        <f>IF(M1348&lt;&gt;ฐาน!$M$45,IF(S1348=0,J1348+T1348,O1348),J1348)</f>
        <v>0</v>
      </c>
      <c r="V1348" s="98"/>
    </row>
    <row r="1349" spans="1:22" x14ac:dyDescent="0.35">
      <c r="A1349" s="93">
        <v>1341</v>
      </c>
      <c r="B1349" s="84"/>
      <c r="C1349" s="96"/>
      <c r="D1349" s="91"/>
      <c r="E1349" s="89"/>
      <c r="F1349" s="88"/>
      <c r="G1349" s="91"/>
      <c r="H1349" s="91"/>
      <c r="I1349" s="88"/>
      <c r="J1349" s="92"/>
      <c r="K1349" s="212"/>
      <c r="L1349" s="308" t="str">
        <f>IF(K1349&lt;&gt;"",INDEX(ฐาน!$J$4:$M$44,MATCH(INT(K1349),ฐาน!$J$4:$J$44,0),2),"")</f>
        <v/>
      </c>
      <c r="M1349" s="309" t="str">
        <f>IF(L1349&lt;&gt;"",INDEX(ฐาน!$J$4:$M$45,MATCH(L1349,ฐาน!$K$4:$K$45,0),4),"")</f>
        <v/>
      </c>
      <c r="N1349" s="310" t="str">
        <f>IF(I1349&lt;&gt;"",INDEX(ฐาน!$A$4:$F$9,MATCH(I1349,ฐาน!$A$4:$A$9,0),IF(J1349&gt;=INDEX(ฐาน!$A$4:$F$9,MATCH(I1349,ฐาน!$A$4:$A$9,0),3),6,5)),"")</f>
        <v/>
      </c>
      <c r="O1349" s="311" t="str">
        <f>IF(I1349&lt;&gt;"",IF(J1349&gt;=INDEX(ฐาน!$A$4:$G$9,MATCH(I1349,ฐาน!$A$4:$A$9,0),4),INDEX(ฐาน!$A$4:$G$9,MATCH(I1349,ฐาน!$A$4:$A$9,0),7),INDEX(ฐาน!$A$4:$G$9,MATCH(I1349,ฐาน!$A$4:$A$9,0),4)),"")</f>
        <v/>
      </c>
      <c r="P1349" s="312">
        <f>IF(M1349&lt;&gt;ฐาน!$M$45,IF(L1349&lt;&gt;"",($L1349*$N1349/100),0),0)</f>
        <v>0</v>
      </c>
      <c r="Q1349" s="311">
        <f>IF(M1349&lt;&gt;ฐาน!$M$45,IF(L1349&lt;&gt;"",ROUNDUP(($L1349*$N1349/100),-1),0),0)</f>
        <v>0</v>
      </c>
      <c r="R1349" s="311">
        <f t="shared" si="40"/>
        <v>0</v>
      </c>
      <c r="S1349" s="313">
        <f t="shared" si="41"/>
        <v>0</v>
      </c>
      <c r="T1349" s="314">
        <f>IF(M1349&lt;&gt;ฐาน!$M$45,IF(S1349&lt;&gt;"",S1349+R1349,0),0)</f>
        <v>0</v>
      </c>
      <c r="U1349" s="311">
        <f>IF(M1349&lt;&gt;ฐาน!$M$45,IF(S1349=0,J1349+T1349,O1349),J1349)</f>
        <v>0</v>
      </c>
      <c r="V1349" s="98"/>
    </row>
    <row r="1350" spans="1:22" x14ac:dyDescent="0.35">
      <c r="A1350" s="93">
        <v>1342</v>
      </c>
      <c r="B1350" s="84"/>
      <c r="C1350" s="85"/>
      <c r="D1350" s="91"/>
      <c r="E1350" s="89"/>
      <c r="F1350" s="88"/>
      <c r="G1350" s="91"/>
      <c r="H1350" s="91"/>
      <c r="I1350" s="88"/>
      <c r="J1350" s="92"/>
      <c r="K1350" s="212"/>
      <c r="L1350" s="308" t="str">
        <f>IF(K1350&lt;&gt;"",INDEX(ฐาน!$J$4:$M$44,MATCH(INT(K1350),ฐาน!$J$4:$J$44,0),2),"")</f>
        <v/>
      </c>
      <c r="M1350" s="309" t="str">
        <f>IF(L1350&lt;&gt;"",INDEX(ฐาน!$J$4:$M$45,MATCH(L1350,ฐาน!$K$4:$K$45,0),4),"")</f>
        <v/>
      </c>
      <c r="N1350" s="310" t="str">
        <f>IF(I1350&lt;&gt;"",INDEX(ฐาน!$A$4:$F$9,MATCH(I1350,ฐาน!$A$4:$A$9,0),IF(J1350&gt;=INDEX(ฐาน!$A$4:$F$9,MATCH(I1350,ฐาน!$A$4:$A$9,0),3),6,5)),"")</f>
        <v/>
      </c>
      <c r="O1350" s="311" t="str">
        <f>IF(I1350&lt;&gt;"",IF(J1350&gt;=INDEX(ฐาน!$A$4:$G$9,MATCH(I1350,ฐาน!$A$4:$A$9,0),4),INDEX(ฐาน!$A$4:$G$9,MATCH(I1350,ฐาน!$A$4:$A$9,0),7),INDEX(ฐาน!$A$4:$G$9,MATCH(I1350,ฐาน!$A$4:$A$9,0),4)),"")</f>
        <v/>
      </c>
      <c r="P1350" s="312">
        <f>IF(M1350&lt;&gt;ฐาน!$M$45,IF(L1350&lt;&gt;"",($L1350*$N1350/100),0),0)</f>
        <v>0</v>
      </c>
      <c r="Q1350" s="311">
        <f>IF(M1350&lt;&gt;ฐาน!$M$45,IF(L1350&lt;&gt;"",ROUNDUP(($L1350*$N1350/100),-1),0),0)</f>
        <v>0</v>
      </c>
      <c r="R1350" s="311">
        <f t="shared" si="40"/>
        <v>0</v>
      </c>
      <c r="S1350" s="313">
        <f t="shared" si="41"/>
        <v>0</v>
      </c>
      <c r="T1350" s="314">
        <f>IF(M1350&lt;&gt;ฐาน!$M$45,IF(S1350&lt;&gt;"",S1350+R1350,0),0)</f>
        <v>0</v>
      </c>
      <c r="U1350" s="311">
        <f>IF(M1350&lt;&gt;ฐาน!$M$45,IF(S1350=0,J1350+T1350,O1350),J1350)</f>
        <v>0</v>
      </c>
      <c r="V1350" s="98"/>
    </row>
    <row r="1351" spans="1:22" x14ac:dyDescent="0.35">
      <c r="A1351" s="93">
        <v>1343</v>
      </c>
      <c r="B1351" s="84"/>
      <c r="C1351" s="85"/>
      <c r="D1351" s="91"/>
      <c r="E1351" s="89"/>
      <c r="F1351" s="88"/>
      <c r="G1351" s="91"/>
      <c r="H1351" s="91"/>
      <c r="I1351" s="88"/>
      <c r="J1351" s="92"/>
      <c r="K1351" s="212"/>
      <c r="L1351" s="308" t="str">
        <f>IF(K1351&lt;&gt;"",INDEX(ฐาน!$J$4:$M$44,MATCH(INT(K1351),ฐาน!$J$4:$J$44,0),2),"")</f>
        <v/>
      </c>
      <c r="M1351" s="309" t="str">
        <f>IF(L1351&lt;&gt;"",INDEX(ฐาน!$J$4:$M$45,MATCH(L1351,ฐาน!$K$4:$K$45,0),4),"")</f>
        <v/>
      </c>
      <c r="N1351" s="310" t="str">
        <f>IF(I1351&lt;&gt;"",INDEX(ฐาน!$A$4:$F$9,MATCH(I1351,ฐาน!$A$4:$A$9,0),IF(J1351&gt;=INDEX(ฐาน!$A$4:$F$9,MATCH(I1351,ฐาน!$A$4:$A$9,0),3),6,5)),"")</f>
        <v/>
      </c>
      <c r="O1351" s="311" t="str">
        <f>IF(I1351&lt;&gt;"",IF(J1351&gt;=INDEX(ฐาน!$A$4:$G$9,MATCH(I1351,ฐาน!$A$4:$A$9,0),4),INDEX(ฐาน!$A$4:$G$9,MATCH(I1351,ฐาน!$A$4:$A$9,0),7),INDEX(ฐาน!$A$4:$G$9,MATCH(I1351,ฐาน!$A$4:$A$9,0),4)),"")</f>
        <v/>
      </c>
      <c r="P1351" s="312">
        <f>IF(M1351&lt;&gt;ฐาน!$M$45,IF(L1351&lt;&gt;"",($L1351*$N1351/100),0),0)</f>
        <v>0</v>
      </c>
      <c r="Q1351" s="311">
        <f>IF(M1351&lt;&gt;ฐาน!$M$45,IF(L1351&lt;&gt;"",ROUNDUP(($L1351*$N1351/100),-1),0),0)</f>
        <v>0</v>
      </c>
      <c r="R1351" s="311">
        <f t="shared" si="40"/>
        <v>0</v>
      </c>
      <c r="S1351" s="313">
        <f t="shared" si="41"/>
        <v>0</v>
      </c>
      <c r="T1351" s="314">
        <f>IF(M1351&lt;&gt;ฐาน!$M$45,IF(S1351&lt;&gt;"",S1351+R1351,0),0)</f>
        <v>0</v>
      </c>
      <c r="U1351" s="311">
        <f>IF(M1351&lt;&gt;ฐาน!$M$45,IF(S1351=0,J1351+T1351,O1351),J1351)</f>
        <v>0</v>
      </c>
      <c r="V1351" s="98"/>
    </row>
    <row r="1352" spans="1:22" x14ac:dyDescent="0.35">
      <c r="A1352" s="93">
        <v>1344</v>
      </c>
      <c r="B1352" s="84"/>
      <c r="C1352" s="85"/>
      <c r="D1352" s="91"/>
      <c r="E1352" s="89"/>
      <c r="F1352" s="88"/>
      <c r="G1352" s="91"/>
      <c r="H1352" s="91"/>
      <c r="I1352" s="88"/>
      <c r="J1352" s="94"/>
      <c r="K1352" s="212"/>
      <c r="L1352" s="308" t="str">
        <f>IF(K1352&lt;&gt;"",INDEX(ฐาน!$J$4:$M$44,MATCH(INT(K1352),ฐาน!$J$4:$J$44,0),2),"")</f>
        <v/>
      </c>
      <c r="M1352" s="309" t="str">
        <f>IF(L1352&lt;&gt;"",INDEX(ฐาน!$J$4:$M$45,MATCH(L1352,ฐาน!$K$4:$K$45,0),4),"")</f>
        <v/>
      </c>
      <c r="N1352" s="310" t="str">
        <f>IF(I1352&lt;&gt;"",INDEX(ฐาน!$A$4:$F$9,MATCH(I1352,ฐาน!$A$4:$A$9,0),IF(J1352&gt;=INDEX(ฐาน!$A$4:$F$9,MATCH(I1352,ฐาน!$A$4:$A$9,0),3),6,5)),"")</f>
        <v/>
      </c>
      <c r="O1352" s="311" t="str">
        <f>IF(I1352&lt;&gt;"",IF(J1352&gt;=INDEX(ฐาน!$A$4:$G$9,MATCH(I1352,ฐาน!$A$4:$A$9,0),4),INDEX(ฐาน!$A$4:$G$9,MATCH(I1352,ฐาน!$A$4:$A$9,0),7),INDEX(ฐาน!$A$4:$G$9,MATCH(I1352,ฐาน!$A$4:$A$9,0),4)),"")</f>
        <v/>
      </c>
      <c r="P1352" s="312">
        <f>IF(M1352&lt;&gt;ฐาน!$M$45,IF(L1352&lt;&gt;"",($L1352*$N1352/100),0),0)</f>
        <v>0</v>
      </c>
      <c r="Q1352" s="311">
        <f>IF(M1352&lt;&gt;ฐาน!$M$45,IF(L1352&lt;&gt;"",ROUNDUP(($L1352*$N1352/100),-1),0),0)</f>
        <v>0</v>
      </c>
      <c r="R1352" s="311">
        <f t="shared" si="40"/>
        <v>0</v>
      </c>
      <c r="S1352" s="313">
        <f t="shared" si="41"/>
        <v>0</v>
      </c>
      <c r="T1352" s="314">
        <f>IF(M1352&lt;&gt;ฐาน!$M$45,IF(S1352&lt;&gt;"",S1352+R1352,0),0)</f>
        <v>0</v>
      </c>
      <c r="U1352" s="311">
        <f>IF(M1352&lt;&gt;ฐาน!$M$45,IF(S1352=0,J1352+T1352,O1352),J1352)</f>
        <v>0</v>
      </c>
      <c r="V1352" s="98"/>
    </row>
    <row r="1353" spans="1:22" x14ac:dyDescent="0.35">
      <c r="A1353" s="93">
        <v>1345</v>
      </c>
      <c r="B1353" s="84"/>
      <c r="C1353" s="85"/>
      <c r="D1353" s="91"/>
      <c r="E1353" s="89"/>
      <c r="F1353" s="88"/>
      <c r="G1353" s="91"/>
      <c r="H1353" s="91"/>
      <c r="I1353" s="88"/>
      <c r="J1353" s="92"/>
      <c r="K1353" s="212"/>
      <c r="L1353" s="308" t="str">
        <f>IF(K1353&lt;&gt;"",INDEX(ฐาน!$J$4:$M$44,MATCH(INT(K1353),ฐาน!$J$4:$J$44,0),2),"")</f>
        <v/>
      </c>
      <c r="M1353" s="309" t="str">
        <f>IF(L1353&lt;&gt;"",INDEX(ฐาน!$J$4:$M$45,MATCH(L1353,ฐาน!$K$4:$K$45,0),4),"")</f>
        <v/>
      </c>
      <c r="N1353" s="310" t="str">
        <f>IF(I1353&lt;&gt;"",INDEX(ฐาน!$A$4:$F$9,MATCH(I1353,ฐาน!$A$4:$A$9,0),IF(J1353&gt;=INDEX(ฐาน!$A$4:$F$9,MATCH(I1353,ฐาน!$A$4:$A$9,0),3),6,5)),"")</f>
        <v/>
      </c>
      <c r="O1353" s="311" t="str">
        <f>IF(I1353&lt;&gt;"",IF(J1353&gt;=INDEX(ฐาน!$A$4:$G$9,MATCH(I1353,ฐาน!$A$4:$A$9,0),4),INDEX(ฐาน!$A$4:$G$9,MATCH(I1353,ฐาน!$A$4:$A$9,0),7),INDEX(ฐาน!$A$4:$G$9,MATCH(I1353,ฐาน!$A$4:$A$9,0),4)),"")</f>
        <v/>
      </c>
      <c r="P1353" s="312">
        <f>IF(M1353&lt;&gt;ฐาน!$M$45,IF(L1353&lt;&gt;"",($L1353*$N1353/100),0),0)</f>
        <v>0</v>
      </c>
      <c r="Q1353" s="311">
        <f>IF(M1353&lt;&gt;ฐาน!$M$45,IF(L1353&lt;&gt;"",ROUNDUP(($L1353*$N1353/100),-1),0),0)</f>
        <v>0</v>
      </c>
      <c r="R1353" s="311">
        <f t="shared" si="40"/>
        <v>0</v>
      </c>
      <c r="S1353" s="313">
        <f t="shared" si="41"/>
        <v>0</v>
      </c>
      <c r="T1353" s="314">
        <f>IF(M1353&lt;&gt;ฐาน!$M$45,IF(S1353&lt;&gt;"",S1353+R1353,0),0)</f>
        <v>0</v>
      </c>
      <c r="U1353" s="311">
        <f>IF(M1353&lt;&gt;ฐาน!$M$45,IF(S1353=0,J1353+T1353,O1353),J1353)</f>
        <v>0</v>
      </c>
      <c r="V1353" s="98"/>
    </row>
    <row r="1354" spans="1:22" x14ac:dyDescent="0.35">
      <c r="A1354" s="93">
        <v>1346</v>
      </c>
      <c r="B1354" s="84"/>
      <c r="C1354" s="85"/>
      <c r="D1354" s="91"/>
      <c r="E1354" s="89"/>
      <c r="F1354" s="88"/>
      <c r="G1354" s="91"/>
      <c r="H1354" s="91"/>
      <c r="I1354" s="88"/>
      <c r="J1354" s="94"/>
      <c r="K1354" s="212"/>
      <c r="L1354" s="308" t="str">
        <f>IF(K1354&lt;&gt;"",INDEX(ฐาน!$J$4:$M$44,MATCH(INT(K1354),ฐาน!$J$4:$J$44,0),2),"")</f>
        <v/>
      </c>
      <c r="M1354" s="309" t="str">
        <f>IF(L1354&lt;&gt;"",INDEX(ฐาน!$J$4:$M$45,MATCH(L1354,ฐาน!$K$4:$K$45,0),4),"")</f>
        <v/>
      </c>
      <c r="N1354" s="310" t="str">
        <f>IF(I1354&lt;&gt;"",INDEX(ฐาน!$A$4:$F$9,MATCH(I1354,ฐาน!$A$4:$A$9,0),IF(J1354&gt;=INDEX(ฐาน!$A$4:$F$9,MATCH(I1354,ฐาน!$A$4:$A$9,0),3),6,5)),"")</f>
        <v/>
      </c>
      <c r="O1354" s="311" t="str">
        <f>IF(I1354&lt;&gt;"",IF(J1354&gt;=INDEX(ฐาน!$A$4:$G$9,MATCH(I1354,ฐาน!$A$4:$A$9,0),4),INDEX(ฐาน!$A$4:$G$9,MATCH(I1354,ฐาน!$A$4:$A$9,0),7),INDEX(ฐาน!$A$4:$G$9,MATCH(I1354,ฐาน!$A$4:$A$9,0),4)),"")</f>
        <v/>
      </c>
      <c r="P1354" s="312">
        <f>IF(M1354&lt;&gt;ฐาน!$M$45,IF(L1354&lt;&gt;"",($L1354*$N1354/100),0),0)</f>
        <v>0</v>
      </c>
      <c r="Q1354" s="311">
        <f>IF(M1354&lt;&gt;ฐาน!$M$45,IF(L1354&lt;&gt;"",ROUNDUP(($L1354*$N1354/100),-1),0),0)</f>
        <v>0</v>
      </c>
      <c r="R1354" s="311">
        <f t="shared" ref="R1354:R1417" si="42">IF(Q1354&lt;&gt;"",IF($J1354+$P1354&lt;=$O1354,$Q1354,$O1354-$J1354),"")</f>
        <v>0</v>
      </c>
      <c r="S1354" s="313">
        <f t="shared" ref="S1354:S1417" si="43">IF(Q1354&lt;&gt;R1354,P1354-R1354,0)</f>
        <v>0</v>
      </c>
      <c r="T1354" s="314">
        <f>IF(M1354&lt;&gt;ฐาน!$M$45,IF(S1354&lt;&gt;"",S1354+R1354,0),0)</f>
        <v>0</v>
      </c>
      <c r="U1354" s="311">
        <f>IF(M1354&lt;&gt;ฐาน!$M$45,IF(S1354=0,J1354+T1354,O1354),J1354)</f>
        <v>0</v>
      </c>
      <c r="V1354" s="98"/>
    </row>
    <row r="1355" spans="1:22" x14ac:dyDescent="0.35">
      <c r="A1355" s="93">
        <v>1347</v>
      </c>
      <c r="B1355" s="84"/>
      <c r="C1355" s="85"/>
      <c r="D1355" s="91"/>
      <c r="E1355" s="89"/>
      <c r="F1355" s="88"/>
      <c r="G1355" s="91"/>
      <c r="H1355" s="91"/>
      <c r="I1355" s="88"/>
      <c r="J1355" s="92"/>
      <c r="K1355" s="212"/>
      <c r="L1355" s="308" t="str">
        <f>IF(K1355&lt;&gt;"",INDEX(ฐาน!$J$4:$M$44,MATCH(INT(K1355),ฐาน!$J$4:$J$44,0),2),"")</f>
        <v/>
      </c>
      <c r="M1355" s="309" t="str">
        <f>IF(L1355&lt;&gt;"",INDEX(ฐาน!$J$4:$M$45,MATCH(L1355,ฐาน!$K$4:$K$45,0),4),"")</f>
        <v/>
      </c>
      <c r="N1355" s="310" t="str">
        <f>IF(I1355&lt;&gt;"",INDEX(ฐาน!$A$4:$F$9,MATCH(I1355,ฐาน!$A$4:$A$9,0),IF(J1355&gt;=INDEX(ฐาน!$A$4:$F$9,MATCH(I1355,ฐาน!$A$4:$A$9,0),3),6,5)),"")</f>
        <v/>
      </c>
      <c r="O1355" s="311" t="str">
        <f>IF(I1355&lt;&gt;"",IF(J1355&gt;=INDEX(ฐาน!$A$4:$G$9,MATCH(I1355,ฐาน!$A$4:$A$9,0),4),INDEX(ฐาน!$A$4:$G$9,MATCH(I1355,ฐาน!$A$4:$A$9,0),7),INDEX(ฐาน!$A$4:$G$9,MATCH(I1355,ฐาน!$A$4:$A$9,0),4)),"")</f>
        <v/>
      </c>
      <c r="P1355" s="312">
        <f>IF(M1355&lt;&gt;ฐาน!$M$45,IF(L1355&lt;&gt;"",($L1355*$N1355/100),0),0)</f>
        <v>0</v>
      </c>
      <c r="Q1355" s="311">
        <f>IF(M1355&lt;&gt;ฐาน!$M$45,IF(L1355&lt;&gt;"",ROUNDUP(($L1355*$N1355/100),-1),0),0)</f>
        <v>0</v>
      </c>
      <c r="R1355" s="311">
        <f t="shared" si="42"/>
        <v>0</v>
      </c>
      <c r="S1355" s="313">
        <f t="shared" si="43"/>
        <v>0</v>
      </c>
      <c r="T1355" s="314">
        <f>IF(M1355&lt;&gt;ฐาน!$M$45,IF(S1355&lt;&gt;"",S1355+R1355,0),0)</f>
        <v>0</v>
      </c>
      <c r="U1355" s="311">
        <f>IF(M1355&lt;&gt;ฐาน!$M$45,IF(S1355=0,J1355+T1355,O1355),J1355)</f>
        <v>0</v>
      </c>
      <c r="V1355" s="98"/>
    </row>
    <row r="1356" spans="1:22" x14ac:dyDescent="0.35">
      <c r="A1356" s="93">
        <v>1348</v>
      </c>
      <c r="B1356" s="84"/>
      <c r="C1356" s="85"/>
      <c r="D1356" s="91"/>
      <c r="E1356" s="89"/>
      <c r="F1356" s="88"/>
      <c r="G1356" s="91"/>
      <c r="H1356" s="91"/>
      <c r="I1356" s="88"/>
      <c r="J1356" s="94"/>
      <c r="K1356" s="212"/>
      <c r="L1356" s="308" t="str">
        <f>IF(K1356&lt;&gt;"",INDEX(ฐาน!$J$4:$M$44,MATCH(INT(K1356),ฐาน!$J$4:$J$44,0),2),"")</f>
        <v/>
      </c>
      <c r="M1356" s="309" t="str">
        <f>IF(L1356&lt;&gt;"",INDEX(ฐาน!$J$4:$M$45,MATCH(L1356,ฐาน!$K$4:$K$45,0),4),"")</f>
        <v/>
      </c>
      <c r="N1356" s="310" t="str">
        <f>IF(I1356&lt;&gt;"",INDEX(ฐาน!$A$4:$F$9,MATCH(I1356,ฐาน!$A$4:$A$9,0),IF(J1356&gt;=INDEX(ฐาน!$A$4:$F$9,MATCH(I1356,ฐาน!$A$4:$A$9,0),3),6,5)),"")</f>
        <v/>
      </c>
      <c r="O1356" s="311" t="str">
        <f>IF(I1356&lt;&gt;"",IF(J1356&gt;=INDEX(ฐาน!$A$4:$G$9,MATCH(I1356,ฐาน!$A$4:$A$9,0),4),INDEX(ฐาน!$A$4:$G$9,MATCH(I1356,ฐาน!$A$4:$A$9,0),7),INDEX(ฐาน!$A$4:$G$9,MATCH(I1356,ฐาน!$A$4:$A$9,0),4)),"")</f>
        <v/>
      </c>
      <c r="P1356" s="312">
        <f>IF(M1356&lt;&gt;ฐาน!$M$45,IF(L1356&lt;&gt;"",($L1356*$N1356/100),0),0)</f>
        <v>0</v>
      </c>
      <c r="Q1356" s="311">
        <f>IF(M1356&lt;&gt;ฐาน!$M$45,IF(L1356&lt;&gt;"",ROUNDUP(($L1356*$N1356/100),-1),0),0)</f>
        <v>0</v>
      </c>
      <c r="R1356" s="311">
        <f t="shared" si="42"/>
        <v>0</v>
      </c>
      <c r="S1356" s="313">
        <f t="shared" si="43"/>
        <v>0</v>
      </c>
      <c r="T1356" s="314">
        <f>IF(M1356&lt;&gt;ฐาน!$M$45,IF(S1356&lt;&gt;"",S1356+R1356,0),0)</f>
        <v>0</v>
      </c>
      <c r="U1356" s="311">
        <f>IF(M1356&lt;&gt;ฐาน!$M$45,IF(S1356=0,J1356+T1356,O1356),J1356)</f>
        <v>0</v>
      </c>
      <c r="V1356" s="98"/>
    </row>
    <row r="1357" spans="1:22" x14ac:dyDescent="0.35">
      <c r="A1357" s="93">
        <v>1349</v>
      </c>
      <c r="B1357" s="84"/>
      <c r="C1357" s="85"/>
      <c r="D1357" s="91"/>
      <c r="E1357" s="89"/>
      <c r="F1357" s="88"/>
      <c r="G1357" s="91"/>
      <c r="H1357" s="91"/>
      <c r="I1357" s="88"/>
      <c r="J1357" s="92"/>
      <c r="K1357" s="212"/>
      <c r="L1357" s="308" t="str">
        <f>IF(K1357&lt;&gt;"",INDEX(ฐาน!$J$4:$M$44,MATCH(INT(K1357),ฐาน!$J$4:$J$44,0),2),"")</f>
        <v/>
      </c>
      <c r="M1357" s="309" t="str">
        <f>IF(L1357&lt;&gt;"",INDEX(ฐาน!$J$4:$M$45,MATCH(L1357,ฐาน!$K$4:$K$45,0),4),"")</f>
        <v/>
      </c>
      <c r="N1357" s="310" t="str">
        <f>IF(I1357&lt;&gt;"",INDEX(ฐาน!$A$4:$F$9,MATCH(I1357,ฐาน!$A$4:$A$9,0),IF(J1357&gt;=INDEX(ฐาน!$A$4:$F$9,MATCH(I1357,ฐาน!$A$4:$A$9,0),3),6,5)),"")</f>
        <v/>
      </c>
      <c r="O1357" s="311" t="str">
        <f>IF(I1357&lt;&gt;"",IF(J1357&gt;=INDEX(ฐาน!$A$4:$G$9,MATCH(I1357,ฐาน!$A$4:$A$9,0),4),INDEX(ฐาน!$A$4:$G$9,MATCH(I1357,ฐาน!$A$4:$A$9,0),7),INDEX(ฐาน!$A$4:$G$9,MATCH(I1357,ฐาน!$A$4:$A$9,0),4)),"")</f>
        <v/>
      </c>
      <c r="P1357" s="312">
        <f>IF(M1357&lt;&gt;ฐาน!$M$45,IF(L1357&lt;&gt;"",($L1357*$N1357/100),0),0)</f>
        <v>0</v>
      </c>
      <c r="Q1357" s="311">
        <f>IF(M1357&lt;&gt;ฐาน!$M$45,IF(L1357&lt;&gt;"",ROUNDUP(($L1357*$N1357/100),-1),0),0)</f>
        <v>0</v>
      </c>
      <c r="R1357" s="311">
        <f t="shared" si="42"/>
        <v>0</v>
      </c>
      <c r="S1357" s="313">
        <f t="shared" si="43"/>
        <v>0</v>
      </c>
      <c r="T1357" s="314">
        <f>IF(M1357&lt;&gt;ฐาน!$M$45,IF(S1357&lt;&gt;"",S1357+R1357,0),0)</f>
        <v>0</v>
      </c>
      <c r="U1357" s="311">
        <f>IF(M1357&lt;&gt;ฐาน!$M$45,IF(S1357=0,J1357+T1357,O1357),J1357)</f>
        <v>0</v>
      </c>
      <c r="V1357" s="98"/>
    </row>
    <row r="1358" spans="1:22" x14ac:dyDescent="0.35">
      <c r="A1358" s="93">
        <v>1350</v>
      </c>
      <c r="B1358" s="84"/>
      <c r="C1358" s="85"/>
      <c r="D1358" s="91"/>
      <c r="E1358" s="89"/>
      <c r="F1358" s="88"/>
      <c r="G1358" s="91"/>
      <c r="H1358" s="91"/>
      <c r="I1358" s="88"/>
      <c r="J1358" s="92"/>
      <c r="K1358" s="212"/>
      <c r="L1358" s="308" t="str">
        <f>IF(K1358&lt;&gt;"",INDEX(ฐาน!$J$4:$M$44,MATCH(INT(K1358),ฐาน!$J$4:$J$44,0),2),"")</f>
        <v/>
      </c>
      <c r="M1358" s="309" t="str">
        <f>IF(L1358&lt;&gt;"",INDEX(ฐาน!$J$4:$M$45,MATCH(L1358,ฐาน!$K$4:$K$45,0),4),"")</f>
        <v/>
      </c>
      <c r="N1358" s="310" t="str">
        <f>IF(I1358&lt;&gt;"",INDEX(ฐาน!$A$4:$F$9,MATCH(I1358,ฐาน!$A$4:$A$9,0),IF(J1358&gt;=INDEX(ฐาน!$A$4:$F$9,MATCH(I1358,ฐาน!$A$4:$A$9,0),3),6,5)),"")</f>
        <v/>
      </c>
      <c r="O1358" s="311" t="str">
        <f>IF(I1358&lt;&gt;"",IF(J1358&gt;=INDEX(ฐาน!$A$4:$G$9,MATCH(I1358,ฐาน!$A$4:$A$9,0),4),INDEX(ฐาน!$A$4:$G$9,MATCH(I1358,ฐาน!$A$4:$A$9,0),7),INDEX(ฐาน!$A$4:$G$9,MATCH(I1358,ฐาน!$A$4:$A$9,0),4)),"")</f>
        <v/>
      </c>
      <c r="P1358" s="312">
        <f>IF(M1358&lt;&gt;ฐาน!$M$45,IF(L1358&lt;&gt;"",($L1358*$N1358/100),0),0)</f>
        <v>0</v>
      </c>
      <c r="Q1358" s="311">
        <f>IF(M1358&lt;&gt;ฐาน!$M$45,IF(L1358&lt;&gt;"",ROUNDUP(($L1358*$N1358/100),-1),0),0)</f>
        <v>0</v>
      </c>
      <c r="R1358" s="311">
        <f t="shared" si="42"/>
        <v>0</v>
      </c>
      <c r="S1358" s="313">
        <f t="shared" si="43"/>
        <v>0</v>
      </c>
      <c r="T1358" s="314">
        <f>IF(M1358&lt;&gt;ฐาน!$M$45,IF(S1358&lt;&gt;"",S1358+R1358,0),0)</f>
        <v>0</v>
      </c>
      <c r="U1358" s="311">
        <f>IF(M1358&lt;&gt;ฐาน!$M$45,IF(S1358=0,J1358+T1358,O1358),J1358)</f>
        <v>0</v>
      </c>
      <c r="V1358" s="98"/>
    </row>
    <row r="1359" spans="1:22" x14ac:dyDescent="0.35">
      <c r="A1359" s="93">
        <v>1351</v>
      </c>
      <c r="B1359" s="84"/>
      <c r="C1359" s="85"/>
      <c r="D1359" s="91"/>
      <c r="E1359" s="89"/>
      <c r="F1359" s="88"/>
      <c r="G1359" s="91"/>
      <c r="H1359" s="91"/>
      <c r="I1359" s="88"/>
      <c r="J1359" s="94"/>
      <c r="K1359" s="212"/>
      <c r="L1359" s="308" t="str">
        <f>IF(K1359&lt;&gt;"",INDEX(ฐาน!$J$4:$M$44,MATCH(INT(K1359),ฐาน!$J$4:$J$44,0),2),"")</f>
        <v/>
      </c>
      <c r="M1359" s="309" t="str">
        <f>IF(L1359&lt;&gt;"",INDEX(ฐาน!$J$4:$M$45,MATCH(L1359,ฐาน!$K$4:$K$45,0),4),"")</f>
        <v/>
      </c>
      <c r="N1359" s="310" t="str">
        <f>IF(I1359&lt;&gt;"",INDEX(ฐาน!$A$4:$F$9,MATCH(I1359,ฐาน!$A$4:$A$9,0),IF(J1359&gt;=INDEX(ฐาน!$A$4:$F$9,MATCH(I1359,ฐาน!$A$4:$A$9,0),3),6,5)),"")</f>
        <v/>
      </c>
      <c r="O1359" s="311" t="str">
        <f>IF(I1359&lt;&gt;"",IF(J1359&gt;=INDEX(ฐาน!$A$4:$G$9,MATCH(I1359,ฐาน!$A$4:$A$9,0),4),INDEX(ฐาน!$A$4:$G$9,MATCH(I1359,ฐาน!$A$4:$A$9,0),7),INDEX(ฐาน!$A$4:$G$9,MATCH(I1359,ฐาน!$A$4:$A$9,0),4)),"")</f>
        <v/>
      </c>
      <c r="P1359" s="312">
        <f>IF(M1359&lt;&gt;ฐาน!$M$45,IF(L1359&lt;&gt;"",($L1359*$N1359/100),0),0)</f>
        <v>0</v>
      </c>
      <c r="Q1359" s="311">
        <f>IF(M1359&lt;&gt;ฐาน!$M$45,IF(L1359&lt;&gt;"",ROUNDUP(($L1359*$N1359/100),-1),0),0)</f>
        <v>0</v>
      </c>
      <c r="R1359" s="311">
        <f t="shared" si="42"/>
        <v>0</v>
      </c>
      <c r="S1359" s="313">
        <f t="shared" si="43"/>
        <v>0</v>
      </c>
      <c r="T1359" s="314">
        <f>IF(M1359&lt;&gt;ฐาน!$M$45,IF(S1359&lt;&gt;"",S1359+R1359,0),0)</f>
        <v>0</v>
      </c>
      <c r="U1359" s="311">
        <f>IF(M1359&lt;&gt;ฐาน!$M$45,IF(S1359=0,J1359+T1359,O1359),J1359)</f>
        <v>0</v>
      </c>
      <c r="V1359" s="98"/>
    </row>
    <row r="1360" spans="1:22" x14ac:dyDescent="0.35">
      <c r="A1360" s="93">
        <v>1352</v>
      </c>
      <c r="B1360" s="84"/>
      <c r="C1360" s="85"/>
      <c r="D1360" s="91"/>
      <c r="E1360" s="89"/>
      <c r="F1360" s="88"/>
      <c r="G1360" s="91"/>
      <c r="H1360" s="91"/>
      <c r="I1360" s="88"/>
      <c r="J1360" s="94"/>
      <c r="K1360" s="212"/>
      <c r="L1360" s="308" t="str">
        <f>IF(K1360&lt;&gt;"",INDEX(ฐาน!$J$4:$M$44,MATCH(INT(K1360),ฐาน!$J$4:$J$44,0),2),"")</f>
        <v/>
      </c>
      <c r="M1360" s="309" t="str">
        <f>IF(L1360&lt;&gt;"",INDEX(ฐาน!$J$4:$M$45,MATCH(L1360,ฐาน!$K$4:$K$45,0),4),"")</f>
        <v/>
      </c>
      <c r="N1360" s="310" t="str">
        <f>IF(I1360&lt;&gt;"",INDEX(ฐาน!$A$4:$F$9,MATCH(I1360,ฐาน!$A$4:$A$9,0),IF(J1360&gt;=INDEX(ฐาน!$A$4:$F$9,MATCH(I1360,ฐาน!$A$4:$A$9,0),3),6,5)),"")</f>
        <v/>
      </c>
      <c r="O1360" s="311" t="str">
        <f>IF(I1360&lt;&gt;"",IF(J1360&gt;=INDEX(ฐาน!$A$4:$G$9,MATCH(I1360,ฐาน!$A$4:$A$9,0),4),INDEX(ฐาน!$A$4:$G$9,MATCH(I1360,ฐาน!$A$4:$A$9,0),7),INDEX(ฐาน!$A$4:$G$9,MATCH(I1360,ฐาน!$A$4:$A$9,0),4)),"")</f>
        <v/>
      </c>
      <c r="P1360" s="312">
        <f>IF(M1360&lt;&gt;ฐาน!$M$45,IF(L1360&lt;&gt;"",($L1360*$N1360/100),0),0)</f>
        <v>0</v>
      </c>
      <c r="Q1360" s="311">
        <f>IF(M1360&lt;&gt;ฐาน!$M$45,IF(L1360&lt;&gt;"",ROUNDUP(($L1360*$N1360/100),-1),0),0)</f>
        <v>0</v>
      </c>
      <c r="R1360" s="311">
        <f t="shared" si="42"/>
        <v>0</v>
      </c>
      <c r="S1360" s="313">
        <f t="shared" si="43"/>
        <v>0</v>
      </c>
      <c r="T1360" s="314">
        <f>IF(M1360&lt;&gt;ฐาน!$M$45,IF(S1360&lt;&gt;"",S1360+R1360,0),0)</f>
        <v>0</v>
      </c>
      <c r="U1360" s="311">
        <f>IF(M1360&lt;&gt;ฐาน!$M$45,IF(S1360=0,J1360+T1360,O1360),J1360)</f>
        <v>0</v>
      </c>
      <c r="V1360" s="98"/>
    </row>
    <row r="1361" spans="1:22" x14ac:dyDescent="0.35">
      <c r="A1361" s="93">
        <v>1353</v>
      </c>
      <c r="B1361" s="84"/>
      <c r="C1361" s="85"/>
      <c r="D1361" s="91"/>
      <c r="E1361" s="89"/>
      <c r="F1361" s="88"/>
      <c r="G1361" s="91"/>
      <c r="H1361" s="91"/>
      <c r="I1361" s="88"/>
      <c r="J1361" s="92"/>
      <c r="K1361" s="212"/>
      <c r="L1361" s="308" t="str">
        <f>IF(K1361&lt;&gt;"",INDEX(ฐาน!$J$4:$M$44,MATCH(INT(K1361),ฐาน!$J$4:$J$44,0),2),"")</f>
        <v/>
      </c>
      <c r="M1361" s="309" t="str">
        <f>IF(L1361&lt;&gt;"",INDEX(ฐาน!$J$4:$M$45,MATCH(L1361,ฐาน!$K$4:$K$45,0),4),"")</f>
        <v/>
      </c>
      <c r="N1361" s="310" t="str">
        <f>IF(I1361&lt;&gt;"",INDEX(ฐาน!$A$4:$F$9,MATCH(I1361,ฐาน!$A$4:$A$9,0),IF(J1361&gt;=INDEX(ฐาน!$A$4:$F$9,MATCH(I1361,ฐาน!$A$4:$A$9,0),3),6,5)),"")</f>
        <v/>
      </c>
      <c r="O1361" s="311" t="str">
        <f>IF(I1361&lt;&gt;"",IF(J1361&gt;=INDEX(ฐาน!$A$4:$G$9,MATCH(I1361,ฐาน!$A$4:$A$9,0),4),INDEX(ฐาน!$A$4:$G$9,MATCH(I1361,ฐาน!$A$4:$A$9,0),7),INDEX(ฐาน!$A$4:$G$9,MATCH(I1361,ฐาน!$A$4:$A$9,0),4)),"")</f>
        <v/>
      </c>
      <c r="P1361" s="312">
        <f>IF(M1361&lt;&gt;ฐาน!$M$45,IF(L1361&lt;&gt;"",($L1361*$N1361/100),0),0)</f>
        <v>0</v>
      </c>
      <c r="Q1361" s="311">
        <f>IF(M1361&lt;&gt;ฐาน!$M$45,IF(L1361&lt;&gt;"",ROUNDUP(($L1361*$N1361/100),-1),0),0)</f>
        <v>0</v>
      </c>
      <c r="R1361" s="311">
        <f t="shared" si="42"/>
        <v>0</v>
      </c>
      <c r="S1361" s="313">
        <f t="shared" si="43"/>
        <v>0</v>
      </c>
      <c r="T1361" s="314">
        <f>IF(M1361&lt;&gt;ฐาน!$M$45,IF(S1361&lt;&gt;"",S1361+R1361,0),0)</f>
        <v>0</v>
      </c>
      <c r="U1361" s="311">
        <f>IF(M1361&lt;&gt;ฐาน!$M$45,IF(S1361=0,J1361+T1361,O1361),J1361)</f>
        <v>0</v>
      </c>
      <c r="V1361" s="98"/>
    </row>
    <row r="1362" spans="1:22" x14ac:dyDescent="0.35">
      <c r="A1362" s="93">
        <v>1354</v>
      </c>
      <c r="B1362" s="84"/>
      <c r="C1362" s="85"/>
      <c r="D1362" s="91"/>
      <c r="E1362" s="89"/>
      <c r="F1362" s="88"/>
      <c r="G1362" s="91"/>
      <c r="H1362" s="91"/>
      <c r="I1362" s="88"/>
      <c r="J1362" s="94"/>
      <c r="K1362" s="212"/>
      <c r="L1362" s="308" t="str">
        <f>IF(K1362&lt;&gt;"",INDEX(ฐาน!$J$4:$M$44,MATCH(INT(K1362),ฐาน!$J$4:$J$44,0),2),"")</f>
        <v/>
      </c>
      <c r="M1362" s="309" t="str">
        <f>IF(L1362&lt;&gt;"",INDEX(ฐาน!$J$4:$M$45,MATCH(L1362,ฐาน!$K$4:$K$45,0),4),"")</f>
        <v/>
      </c>
      <c r="N1362" s="310" t="str">
        <f>IF(I1362&lt;&gt;"",INDEX(ฐาน!$A$4:$F$9,MATCH(I1362,ฐาน!$A$4:$A$9,0),IF(J1362&gt;=INDEX(ฐาน!$A$4:$F$9,MATCH(I1362,ฐาน!$A$4:$A$9,0),3),6,5)),"")</f>
        <v/>
      </c>
      <c r="O1362" s="311" t="str">
        <f>IF(I1362&lt;&gt;"",IF(J1362&gt;=INDEX(ฐาน!$A$4:$G$9,MATCH(I1362,ฐาน!$A$4:$A$9,0),4),INDEX(ฐาน!$A$4:$G$9,MATCH(I1362,ฐาน!$A$4:$A$9,0),7),INDEX(ฐาน!$A$4:$G$9,MATCH(I1362,ฐาน!$A$4:$A$9,0),4)),"")</f>
        <v/>
      </c>
      <c r="P1362" s="312">
        <f>IF(M1362&lt;&gt;ฐาน!$M$45,IF(L1362&lt;&gt;"",($L1362*$N1362/100),0),0)</f>
        <v>0</v>
      </c>
      <c r="Q1362" s="311">
        <f>IF(M1362&lt;&gt;ฐาน!$M$45,IF(L1362&lt;&gt;"",ROUNDUP(($L1362*$N1362/100),-1),0),0)</f>
        <v>0</v>
      </c>
      <c r="R1362" s="311">
        <f t="shared" si="42"/>
        <v>0</v>
      </c>
      <c r="S1362" s="313">
        <f t="shared" si="43"/>
        <v>0</v>
      </c>
      <c r="T1362" s="314">
        <f>IF(M1362&lt;&gt;ฐาน!$M$45,IF(S1362&lt;&gt;"",S1362+R1362,0),0)</f>
        <v>0</v>
      </c>
      <c r="U1362" s="311">
        <f>IF(M1362&lt;&gt;ฐาน!$M$45,IF(S1362=0,J1362+T1362,O1362),J1362)</f>
        <v>0</v>
      </c>
      <c r="V1362" s="98"/>
    </row>
    <row r="1363" spans="1:22" x14ac:dyDescent="0.35">
      <c r="A1363" s="93">
        <v>1355</v>
      </c>
      <c r="B1363" s="84"/>
      <c r="C1363" s="85"/>
      <c r="D1363" s="91"/>
      <c r="E1363" s="89"/>
      <c r="F1363" s="88"/>
      <c r="G1363" s="91"/>
      <c r="H1363" s="91"/>
      <c r="I1363" s="88"/>
      <c r="J1363" s="92"/>
      <c r="K1363" s="212"/>
      <c r="L1363" s="308" t="str">
        <f>IF(K1363&lt;&gt;"",INDEX(ฐาน!$J$4:$M$44,MATCH(INT(K1363),ฐาน!$J$4:$J$44,0),2),"")</f>
        <v/>
      </c>
      <c r="M1363" s="309" t="str">
        <f>IF(L1363&lt;&gt;"",INDEX(ฐาน!$J$4:$M$45,MATCH(L1363,ฐาน!$K$4:$K$45,0),4),"")</f>
        <v/>
      </c>
      <c r="N1363" s="310" t="str">
        <f>IF(I1363&lt;&gt;"",INDEX(ฐาน!$A$4:$F$9,MATCH(I1363,ฐาน!$A$4:$A$9,0),IF(J1363&gt;=INDEX(ฐาน!$A$4:$F$9,MATCH(I1363,ฐาน!$A$4:$A$9,0),3),6,5)),"")</f>
        <v/>
      </c>
      <c r="O1363" s="311" t="str">
        <f>IF(I1363&lt;&gt;"",IF(J1363&gt;=INDEX(ฐาน!$A$4:$G$9,MATCH(I1363,ฐาน!$A$4:$A$9,0),4),INDEX(ฐาน!$A$4:$G$9,MATCH(I1363,ฐาน!$A$4:$A$9,0),7),INDEX(ฐาน!$A$4:$G$9,MATCH(I1363,ฐาน!$A$4:$A$9,0),4)),"")</f>
        <v/>
      </c>
      <c r="P1363" s="312">
        <f>IF(M1363&lt;&gt;ฐาน!$M$45,IF(L1363&lt;&gt;"",($L1363*$N1363/100),0),0)</f>
        <v>0</v>
      </c>
      <c r="Q1363" s="311">
        <f>IF(M1363&lt;&gt;ฐาน!$M$45,IF(L1363&lt;&gt;"",ROUNDUP(($L1363*$N1363/100),-1),0),0)</f>
        <v>0</v>
      </c>
      <c r="R1363" s="311">
        <f t="shared" si="42"/>
        <v>0</v>
      </c>
      <c r="S1363" s="313">
        <f t="shared" si="43"/>
        <v>0</v>
      </c>
      <c r="T1363" s="314">
        <f>IF(M1363&lt;&gt;ฐาน!$M$45,IF(S1363&lt;&gt;"",S1363+R1363,0),0)</f>
        <v>0</v>
      </c>
      <c r="U1363" s="311">
        <f>IF(M1363&lt;&gt;ฐาน!$M$45,IF(S1363=0,J1363+T1363,O1363),J1363)</f>
        <v>0</v>
      </c>
      <c r="V1363" s="98"/>
    </row>
    <row r="1364" spans="1:22" x14ac:dyDescent="0.35">
      <c r="A1364" s="93">
        <v>1356</v>
      </c>
      <c r="B1364" s="84"/>
      <c r="C1364" s="96"/>
      <c r="D1364" s="91"/>
      <c r="E1364" s="89"/>
      <c r="F1364" s="88"/>
      <c r="G1364" s="91"/>
      <c r="H1364" s="91"/>
      <c r="I1364" s="88"/>
      <c r="J1364" s="94"/>
      <c r="K1364" s="212"/>
      <c r="L1364" s="308" t="str">
        <f>IF(K1364&lt;&gt;"",INDEX(ฐาน!$J$4:$M$44,MATCH(INT(K1364),ฐาน!$J$4:$J$44,0),2),"")</f>
        <v/>
      </c>
      <c r="M1364" s="309" t="str">
        <f>IF(L1364&lt;&gt;"",INDEX(ฐาน!$J$4:$M$45,MATCH(L1364,ฐาน!$K$4:$K$45,0),4),"")</f>
        <v/>
      </c>
      <c r="N1364" s="310" t="str">
        <f>IF(I1364&lt;&gt;"",INDEX(ฐาน!$A$4:$F$9,MATCH(I1364,ฐาน!$A$4:$A$9,0),IF(J1364&gt;=INDEX(ฐาน!$A$4:$F$9,MATCH(I1364,ฐาน!$A$4:$A$9,0),3),6,5)),"")</f>
        <v/>
      </c>
      <c r="O1364" s="311" t="str">
        <f>IF(I1364&lt;&gt;"",IF(J1364&gt;=INDEX(ฐาน!$A$4:$G$9,MATCH(I1364,ฐาน!$A$4:$A$9,0),4),INDEX(ฐาน!$A$4:$G$9,MATCH(I1364,ฐาน!$A$4:$A$9,0),7),INDEX(ฐาน!$A$4:$G$9,MATCH(I1364,ฐาน!$A$4:$A$9,0),4)),"")</f>
        <v/>
      </c>
      <c r="P1364" s="312">
        <f>IF(M1364&lt;&gt;ฐาน!$M$45,IF(L1364&lt;&gt;"",($L1364*$N1364/100),0),0)</f>
        <v>0</v>
      </c>
      <c r="Q1364" s="311">
        <f>IF(M1364&lt;&gt;ฐาน!$M$45,IF(L1364&lt;&gt;"",ROUNDUP(($L1364*$N1364/100),-1),0),0)</f>
        <v>0</v>
      </c>
      <c r="R1364" s="311">
        <f t="shared" si="42"/>
        <v>0</v>
      </c>
      <c r="S1364" s="313">
        <f t="shared" si="43"/>
        <v>0</v>
      </c>
      <c r="T1364" s="314">
        <f>IF(M1364&lt;&gt;ฐาน!$M$45,IF(S1364&lt;&gt;"",S1364+R1364,0),0)</f>
        <v>0</v>
      </c>
      <c r="U1364" s="311">
        <f>IF(M1364&lt;&gt;ฐาน!$M$45,IF(S1364=0,J1364+T1364,O1364),J1364)</f>
        <v>0</v>
      </c>
      <c r="V1364" s="98"/>
    </row>
    <row r="1365" spans="1:22" x14ac:dyDescent="0.35">
      <c r="A1365" s="93">
        <v>1357</v>
      </c>
      <c r="B1365" s="84"/>
      <c r="C1365" s="85"/>
      <c r="D1365" s="91"/>
      <c r="E1365" s="89"/>
      <c r="F1365" s="88"/>
      <c r="G1365" s="91"/>
      <c r="H1365" s="91"/>
      <c r="I1365" s="88"/>
      <c r="J1365" s="92"/>
      <c r="K1365" s="212"/>
      <c r="L1365" s="308" t="str">
        <f>IF(K1365&lt;&gt;"",INDEX(ฐาน!$J$4:$M$44,MATCH(INT(K1365),ฐาน!$J$4:$J$44,0),2),"")</f>
        <v/>
      </c>
      <c r="M1365" s="309" t="str">
        <f>IF(L1365&lt;&gt;"",INDEX(ฐาน!$J$4:$M$45,MATCH(L1365,ฐาน!$K$4:$K$45,0),4),"")</f>
        <v/>
      </c>
      <c r="N1365" s="310" t="str">
        <f>IF(I1365&lt;&gt;"",INDEX(ฐาน!$A$4:$F$9,MATCH(I1365,ฐาน!$A$4:$A$9,0),IF(J1365&gt;=INDEX(ฐาน!$A$4:$F$9,MATCH(I1365,ฐาน!$A$4:$A$9,0),3),6,5)),"")</f>
        <v/>
      </c>
      <c r="O1365" s="311" t="str">
        <f>IF(I1365&lt;&gt;"",IF(J1365&gt;=INDEX(ฐาน!$A$4:$G$9,MATCH(I1365,ฐาน!$A$4:$A$9,0),4),INDEX(ฐาน!$A$4:$G$9,MATCH(I1365,ฐาน!$A$4:$A$9,0),7),INDEX(ฐาน!$A$4:$G$9,MATCH(I1365,ฐาน!$A$4:$A$9,0),4)),"")</f>
        <v/>
      </c>
      <c r="P1365" s="312">
        <f>IF(M1365&lt;&gt;ฐาน!$M$45,IF(L1365&lt;&gt;"",($L1365*$N1365/100),0),0)</f>
        <v>0</v>
      </c>
      <c r="Q1365" s="311">
        <f>IF(M1365&lt;&gt;ฐาน!$M$45,IF(L1365&lt;&gt;"",ROUNDUP(($L1365*$N1365/100),-1),0),0)</f>
        <v>0</v>
      </c>
      <c r="R1365" s="311">
        <f t="shared" si="42"/>
        <v>0</v>
      </c>
      <c r="S1365" s="313">
        <f t="shared" si="43"/>
        <v>0</v>
      </c>
      <c r="T1365" s="314">
        <f>IF(M1365&lt;&gt;ฐาน!$M$45,IF(S1365&lt;&gt;"",S1365+R1365,0),0)</f>
        <v>0</v>
      </c>
      <c r="U1365" s="311">
        <f>IF(M1365&lt;&gt;ฐาน!$M$45,IF(S1365=0,J1365+T1365,O1365),J1365)</f>
        <v>0</v>
      </c>
      <c r="V1365" s="98"/>
    </row>
    <row r="1366" spans="1:22" x14ac:dyDescent="0.35">
      <c r="A1366" s="93">
        <v>1358</v>
      </c>
      <c r="B1366" s="84"/>
      <c r="C1366" s="85"/>
      <c r="D1366" s="91"/>
      <c r="E1366" s="89"/>
      <c r="F1366" s="88"/>
      <c r="G1366" s="91"/>
      <c r="H1366" s="91"/>
      <c r="I1366" s="88"/>
      <c r="J1366" s="94"/>
      <c r="K1366" s="212"/>
      <c r="L1366" s="308" t="str">
        <f>IF(K1366&lt;&gt;"",INDEX(ฐาน!$J$4:$M$44,MATCH(INT(K1366),ฐาน!$J$4:$J$44,0),2),"")</f>
        <v/>
      </c>
      <c r="M1366" s="309" t="str">
        <f>IF(L1366&lt;&gt;"",INDEX(ฐาน!$J$4:$M$45,MATCH(L1366,ฐาน!$K$4:$K$45,0),4),"")</f>
        <v/>
      </c>
      <c r="N1366" s="310" t="str">
        <f>IF(I1366&lt;&gt;"",INDEX(ฐาน!$A$4:$F$9,MATCH(I1366,ฐาน!$A$4:$A$9,0),IF(J1366&gt;=INDEX(ฐาน!$A$4:$F$9,MATCH(I1366,ฐาน!$A$4:$A$9,0),3),6,5)),"")</f>
        <v/>
      </c>
      <c r="O1366" s="311" t="str">
        <f>IF(I1366&lt;&gt;"",IF(J1366&gt;=INDEX(ฐาน!$A$4:$G$9,MATCH(I1366,ฐาน!$A$4:$A$9,0),4),INDEX(ฐาน!$A$4:$G$9,MATCH(I1366,ฐาน!$A$4:$A$9,0),7),INDEX(ฐาน!$A$4:$G$9,MATCH(I1366,ฐาน!$A$4:$A$9,0),4)),"")</f>
        <v/>
      </c>
      <c r="P1366" s="312">
        <f>IF(M1366&lt;&gt;ฐาน!$M$45,IF(L1366&lt;&gt;"",($L1366*$N1366/100),0),0)</f>
        <v>0</v>
      </c>
      <c r="Q1366" s="311">
        <f>IF(M1366&lt;&gt;ฐาน!$M$45,IF(L1366&lt;&gt;"",ROUNDUP(($L1366*$N1366/100),-1),0),0)</f>
        <v>0</v>
      </c>
      <c r="R1366" s="311">
        <f t="shared" si="42"/>
        <v>0</v>
      </c>
      <c r="S1366" s="313">
        <f t="shared" si="43"/>
        <v>0</v>
      </c>
      <c r="T1366" s="314">
        <f>IF(M1366&lt;&gt;ฐาน!$M$45,IF(S1366&lt;&gt;"",S1366+R1366,0),0)</f>
        <v>0</v>
      </c>
      <c r="U1366" s="311">
        <f>IF(M1366&lt;&gt;ฐาน!$M$45,IF(S1366=0,J1366+T1366,O1366),J1366)</f>
        <v>0</v>
      </c>
      <c r="V1366" s="98"/>
    </row>
    <row r="1367" spans="1:22" x14ac:dyDescent="0.35">
      <c r="A1367" s="93">
        <v>1359</v>
      </c>
      <c r="B1367" s="84"/>
      <c r="C1367" s="85"/>
      <c r="D1367" s="91"/>
      <c r="E1367" s="89"/>
      <c r="F1367" s="88"/>
      <c r="G1367" s="91"/>
      <c r="H1367" s="91"/>
      <c r="I1367" s="88"/>
      <c r="J1367" s="92"/>
      <c r="K1367" s="212"/>
      <c r="L1367" s="308" t="str">
        <f>IF(K1367&lt;&gt;"",INDEX(ฐาน!$J$4:$M$44,MATCH(INT(K1367),ฐาน!$J$4:$J$44,0),2),"")</f>
        <v/>
      </c>
      <c r="M1367" s="309" t="str">
        <f>IF(L1367&lt;&gt;"",INDEX(ฐาน!$J$4:$M$45,MATCH(L1367,ฐาน!$K$4:$K$45,0),4),"")</f>
        <v/>
      </c>
      <c r="N1367" s="310" t="str">
        <f>IF(I1367&lt;&gt;"",INDEX(ฐาน!$A$4:$F$9,MATCH(I1367,ฐาน!$A$4:$A$9,0),IF(J1367&gt;=INDEX(ฐาน!$A$4:$F$9,MATCH(I1367,ฐาน!$A$4:$A$9,0),3),6,5)),"")</f>
        <v/>
      </c>
      <c r="O1367" s="311" t="str">
        <f>IF(I1367&lt;&gt;"",IF(J1367&gt;=INDEX(ฐาน!$A$4:$G$9,MATCH(I1367,ฐาน!$A$4:$A$9,0),4),INDEX(ฐาน!$A$4:$G$9,MATCH(I1367,ฐาน!$A$4:$A$9,0),7),INDEX(ฐาน!$A$4:$G$9,MATCH(I1367,ฐาน!$A$4:$A$9,0),4)),"")</f>
        <v/>
      </c>
      <c r="P1367" s="312">
        <f>IF(M1367&lt;&gt;ฐาน!$M$45,IF(L1367&lt;&gt;"",($L1367*$N1367/100),0),0)</f>
        <v>0</v>
      </c>
      <c r="Q1367" s="311">
        <f>IF(M1367&lt;&gt;ฐาน!$M$45,IF(L1367&lt;&gt;"",ROUNDUP(($L1367*$N1367/100),-1),0),0)</f>
        <v>0</v>
      </c>
      <c r="R1367" s="311">
        <f t="shared" si="42"/>
        <v>0</v>
      </c>
      <c r="S1367" s="313">
        <f t="shared" si="43"/>
        <v>0</v>
      </c>
      <c r="T1367" s="314">
        <f>IF(M1367&lt;&gt;ฐาน!$M$45,IF(S1367&lt;&gt;"",S1367+R1367,0),0)</f>
        <v>0</v>
      </c>
      <c r="U1367" s="311">
        <f>IF(M1367&lt;&gt;ฐาน!$M$45,IF(S1367=0,J1367+T1367,O1367),J1367)</f>
        <v>0</v>
      </c>
      <c r="V1367" s="98"/>
    </row>
    <row r="1368" spans="1:22" x14ac:dyDescent="0.35">
      <c r="A1368" s="93">
        <v>1360</v>
      </c>
      <c r="B1368" s="97"/>
      <c r="C1368" s="85"/>
      <c r="D1368" s="91"/>
      <c r="E1368" s="89"/>
      <c r="F1368" s="88"/>
      <c r="G1368" s="91"/>
      <c r="H1368" s="91"/>
      <c r="I1368" s="88"/>
      <c r="J1368" s="94"/>
      <c r="K1368" s="212"/>
      <c r="L1368" s="308" t="str">
        <f>IF(K1368&lt;&gt;"",INDEX(ฐาน!$J$4:$M$44,MATCH(INT(K1368),ฐาน!$J$4:$J$44,0),2),"")</f>
        <v/>
      </c>
      <c r="M1368" s="309" t="str">
        <f>IF(L1368&lt;&gt;"",INDEX(ฐาน!$J$4:$M$45,MATCH(L1368,ฐาน!$K$4:$K$45,0),4),"")</f>
        <v/>
      </c>
      <c r="N1368" s="310" t="str">
        <f>IF(I1368&lt;&gt;"",INDEX(ฐาน!$A$4:$F$9,MATCH(I1368,ฐาน!$A$4:$A$9,0),IF(J1368&gt;=INDEX(ฐาน!$A$4:$F$9,MATCH(I1368,ฐาน!$A$4:$A$9,0),3),6,5)),"")</f>
        <v/>
      </c>
      <c r="O1368" s="311" t="str">
        <f>IF(I1368&lt;&gt;"",IF(J1368&gt;=INDEX(ฐาน!$A$4:$G$9,MATCH(I1368,ฐาน!$A$4:$A$9,0),4),INDEX(ฐาน!$A$4:$G$9,MATCH(I1368,ฐาน!$A$4:$A$9,0),7),INDEX(ฐาน!$A$4:$G$9,MATCH(I1368,ฐาน!$A$4:$A$9,0),4)),"")</f>
        <v/>
      </c>
      <c r="P1368" s="312">
        <f>IF(M1368&lt;&gt;ฐาน!$M$45,IF(L1368&lt;&gt;"",($L1368*$N1368/100),0),0)</f>
        <v>0</v>
      </c>
      <c r="Q1368" s="311">
        <f>IF(M1368&lt;&gt;ฐาน!$M$45,IF(L1368&lt;&gt;"",ROUNDUP(($L1368*$N1368/100),-1),0),0)</f>
        <v>0</v>
      </c>
      <c r="R1368" s="311">
        <f t="shared" si="42"/>
        <v>0</v>
      </c>
      <c r="S1368" s="313">
        <f t="shared" si="43"/>
        <v>0</v>
      </c>
      <c r="T1368" s="314">
        <f>IF(M1368&lt;&gt;ฐาน!$M$45,IF(S1368&lt;&gt;"",S1368+R1368,0),0)</f>
        <v>0</v>
      </c>
      <c r="U1368" s="311">
        <f>IF(M1368&lt;&gt;ฐาน!$M$45,IF(S1368=0,J1368+T1368,O1368),J1368)</f>
        <v>0</v>
      </c>
      <c r="V1368" s="98"/>
    </row>
    <row r="1369" spans="1:22" x14ac:dyDescent="0.35">
      <c r="A1369" s="93">
        <v>1361</v>
      </c>
      <c r="B1369" s="84"/>
      <c r="C1369" s="96"/>
      <c r="D1369" s="91"/>
      <c r="E1369" s="89"/>
      <c r="F1369" s="88"/>
      <c r="G1369" s="91"/>
      <c r="H1369" s="91"/>
      <c r="I1369" s="88"/>
      <c r="J1369" s="94"/>
      <c r="K1369" s="212"/>
      <c r="L1369" s="308" t="str">
        <f>IF(K1369&lt;&gt;"",INDEX(ฐาน!$J$4:$M$44,MATCH(INT(K1369),ฐาน!$J$4:$J$44,0),2),"")</f>
        <v/>
      </c>
      <c r="M1369" s="309" t="str">
        <f>IF(L1369&lt;&gt;"",INDEX(ฐาน!$J$4:$M$45,MATCH(L1369,ฐาน!$K$4:$K$45,0),4),"")</f>
        <v/>
      </c>
      <c r="N1369" s="310" t="str">
        <f>IF(I1369&lt;&gt;"",INDEX(ฐาน!$A$4:$F$9,MATCH(I1369,ฐาน!$A$4:$A$9,0),IF(J1369&gt;=INDEX(ฐาน!$A$4:$F$9,MATCH(I1369,ฐาน!$A$4:$A$9,0),3),6,5)),"")</f>
        <v/>
      </c>
      <c r="O1369" s="311" t="str">
        <f>IF(I1369&lt;&gt;"",IF(J1369&gt;=INDEX(ฐาน!$A$4:$G$9,MATCH(I1369,ฐาน!$A$4:$A$9,0),4),INDEX(ฐาน!$A$4:$G$9,MATCH(I1369,ฐาน!$A$4:$A$9,0),7),INDEX(ฐาน!$A$4:$G$9,MATCH(I1369,ฐาน!$A$4:$A$9,0),4)),"")</f>
        <v/>
      </c>
      <c r="P1369" s="312">
        <f>IF(M1369&lt;&gt;ฐาน!$M$45,IF(L1369&lt;&gt;"",($L1369*$N1369/100),0),0)</f>
        <v>0</v>
      </c>
      <c r="Q1369" s="311">
        <f>IF(M1369&lt;&gt;ฐาน!$M$45,IF(L1369&lt;&gt;"",ROUNDUP(($L1369*$N1369/100),-1),0),0)</f>
        <v>0</v>
      </c>
      <c r="R1369" s="311">
        <f t="shared" si="42"/>
        <v>0</v>
      </c>
      <c r="S1369" s="313">
        <f t="shared" si="43"/>
        <v>0</v>
      </c>
      <c r="T1369" s="314">
        <f>IF(M1369&lt;&gt;ฐาน!$M$45,IF(S1369&lt;&gt;"",S1369+R1369,0),0)</f>
        <v>0</v>
      </c>
      <c r="U1369" s="311">
        <f>IF(M1369&lt;&gt;ฐาน!$M$45,IF(S1369=0,J1369+T1369,O1369),J1369)</f>
        <v>0</v>
      </c>
      <c r="V1369" s="98"/>
    </row>
    <row r="1370" spans="1:22" x14ac:dyDescent="0.35">
      <c r="A1370" s="93">
        <v>1362</v>
      </c>
      <c r="B1370" s="97"/>
      <c r="C1370" s="85"/>
      <c r="D1370" s="91"/>
      <c r="E1370" s="89"/>
      <c r="F1370" s="88"/>
      <c r="G1370" s="91"/>
      <c r="H1370" s="91"/>
      <c r="I1370" s="88"/>
      <c r="J1370" s="92"/>
      <c r="K1370" s="212"/>
      <c r="L1370" s="308" t="str">
        <f>IF(K1370&lt;&gt;"",INDEX(ฐาน!$J$4:$M$44,MATCH(INT(K1370),ฐาน!$J$4:$J$44,0),2),"")</f>
        <v/>
      </c>
      <c r="M1370" s="309" t="str">
        <f>IF(L1370&lt;&gt;"",INDEX(ฐาน!$J$4:$M$45,MATCH(L1370,ฐาน!$K$4:$K$45,0),4),"")</f>
        <v/>
      </c>
      <c r="N1370" s="310" t="str">
        <f>IF(I1370&lt;&gt;"",INDEX(ฐาน!$A$4:$F$9,MATCH(I1370,ฐาน!$A$4:$A$9,0),IF(J1370&gt;=INDEX(ฐาน!$A$4:$F$9,MATCH(I1370,ฐาน!$A$4:$A$9,0),3),6,5)),"")</f>
        <v/>
      </c>
      <c r="O1370" s="311" t="str">
        <f>IF(I1370&lt;&gt;"",IF(J1370&gt;=INDEX(ฐาน!$A$4:$G$9,MATCH(I1370,ฐาน!$A$4:$A$9,0),4),INDEX(ฐาน!$A$4:$G$9,MATCH(I1370,ฐาน!$A$4:$A$9,0),7),INDEX(ฐาน!$A$4:$G$9,MATCH(I1370,ฐาน!$A$4:$A$9,0),4)),"")</f>
        <v/>
      </c>
      <c r="P1370" s="312">
        <f>IF(M1370&lt;&gt;ฐาน!$M$45,IF(L1370&lt;&gt;"",($L1370*$N1370/100),0),0)</f>
        <v>0</v>
      </c>
      <c r="Q1370" s="311">
        <f>IF(M1370&lt;&gt;ฐาน!$M$45,IF(L1370&lt;&gt;"",ROUNDUP(($L1370*$N1370/100),-1),0),0)</f>
        <v>0</v>
      </c>
      <c r="R1370" s="311">
        <f t="shared" si="42"/>
        <v>0</v>
      </c>
      <c r="S1370" s="313">
        <f t="shared" si="43"/>
        <v>0</v>
      </c>
      <c r="T1370" s="314">
        <f>IF(M1370&lt;&gt;ฐาน!$M$45,IF(S1370&lt;&gt;"",S1370+R1370,0),0)</f>
        <v>0</v>
      </c>
      <c r="U1370" s="311">
        <f>IF(M1370&lt;&gt;ฐาน!$M$45,IF(S1370=0,J1370+T1370,O1370),J1370)</f>
        <v>0</v>
      </c>
      <c r="V1370" s="98"/>
    </row>
    <row r="1371" spans="1:22" x14ac:dyDescent="0.35">
      <c r="A1371" s="93">
        <v>1363</v>
      </c>
      <c r="B1371" s="97"/>
      <c r="C1371" s="98"/>
      <c r="D1371" s="91"/>
      <c r="E1371" s="89"/>
      <c r="F1371" s="88"/>
      <c r="G1371" s="91"/>
      <c r="H1371" s="91"/>
      <c r="I1371" s="88"/>
      <c r="J1371" s="92"/>
      <c r="K1371" s="212"/>
      <c r="L1371" s="308" t="str">
        <f>IF(K1371&lt;&gt;"",INDEX(ฐาน!$J$4:$M$44,MATCH(INT(K1371),ฐาน!$J$4:$J$44,0),2),"")</f>
        <v/>
      </c>
      <c r="M1371" s="309" t="str">
        <f>IF(L1371&lt;&gt;"",INDEX(ฐาน!$J$4:$M$45,MATCH(L1371,ฐาน!$K$4:$K$45,0),4),"")</f>
        <v/>
      </c>
      <c r="N1371" s="310" t="str">
        <f>IF(I1371&lt;&gt;"",INDEX(ฐาน!$A$4:$F$9,MATCH(I1371,ฐาน!$A$4:$A$9,0),IF(J1371&gt;=INDEX(ฐาน!$A$4:$F$9,MATCH(I1371,ฐาน!$A$4:$A$9,0),3),6,5)),"")</f>
        <v/>
      </c>
      <c r="O1371" s="311" t="str">
        <f>IF(I1371&lt;&gt;"",IF(J1371&gt;=INDEX(ฐาน!$A$4:$G$9,MATCH(I1371,ฐาน!$A$4:$A$9,0),4),INDEX(ฐาน!$A$4:$G$9,MATCH(I1371,ฐาน!$A$4:$A$9,0),7),INDEX(ฐาน!$A$4:$G$9,MATCH(I1371,ฐาน!$A$4:$A$9,0),4)),"")</f>
        <v/>
      </c>
      <c r="P1371" s="312">
        <f>IF(M1371&lt;&gt;ฐาน!$M$45,IF(L1371&lt;&gt;"",($L1371*$N1371/100),0),0)</f>
        <v>0</v>
      </c>
      <c r="Q1371" s="311">
        <f>IF(M1371&lt;&gt;ฐาน!$M$45,IF(L1371&lt;&gt;"",ROUNDUP(($L1371*$N1371/100),-1),0),0)</f>
        <v>0</v>
      </c>
      <c r="R1371" s="311">
        <f t="shared" si="42"/>
        <v>0</v>
      </c>
      <c r="S1371" s="313">
        <f t="shared" si="43"/>
        <v>0</v>
      </c>
      <c r="T1371" s="314">
        <f>IF(M1371&lt;&gt;ฐาน!$M$45,IF(S1371&lt;&gt;"",S1371+R1371,0),0)</f>
        <v>0</v>
      </c>
      <c r="U1371" s="311">
        <f>IF(M1371&lt;&gt;ฐาน!$M$45,IF(S1371=0,J1371+T1371,O1371),J1371)</f>
        <v>0</v>
      </c>
      <c r="V1371" s="98"/>
    </row>
    <row r="1372" spans="1:22" x14ac:dyDescent="0.35">
      <c r="A1372" s="93">
        <v>1364</v>
      </c>
      <c r="B1372" s="84"/>
      <c r="C1372" s="98"/>
      <c r="D1372" s="91"/>
      <c r="E1372" s="89"/>
      <c r="F1372" s="88"/>
      <c r="G1372" s="91"/>
      <c r="H1372" s="91"/>
      <c r="I1372" s="88"/>
      <c r="J1372" s="92"/>
      <c r="K1372" s="212"/>
      <c r="L1372" s="308" t="str">
        <f>IF(K1372&lt;&gt;"",INDEX(ฐาน!$J$4:$M$44,MATCH(INT(K1372),ฐาน!$J$4:$J$44,0),2),"")</f>
        <v/>
      </c>
      <c r="M1372" s="309" t="str">
        <f>IF(L1372&lt;&gt;"",INDEX(ฐาน!$J$4:$M$45,MATCH(L1372,ฐาน!$K$4:$K$45,0),4),"")</f>
        <v/>
      </c>
      <c r="N1372" s="310" t="str">
        <f>IF(I1372&lt;&gt;"",INDEX(ฐาน!$A$4:$F$9,MATCH(I1372,ฐาน!$A$4:$A$9,0),IF(J1372&gt;=INDEX(ฐาน!$A$4:$F$9,MATCH(I1372,ฐาน!$A$4:$A$9,0),3),6,5)),"")</f>
        <v/>
      </c>
      <c r="O1372" s="311" t="str">
        <f>IF(I1372&lt;&gt;"",IF(J1372&gt;=INDEX(ฐาน!$A$4:$G$9,MATCH(I1372,ฐาน!$A$4:$A$9,0),4),INDEX(ฐาน!$A$4:$G$9,MATCH(I1372,ฐาน!$A$4:$A$9,0),7),INDEX(ฐาน!$A$4:$G$9,MATCH(I1372,ฐาน!$A$4:$A$9,0),4)),"")</f>
        <v/>
      </c>
      <c r="P1372" s="312">
        <f>IF(M1372&lt;&gt;ฐาน!$M$45,IF(L1372&lt;&gt;"",($L1372*$N1372/100),0),0)</f>
        <v>0</v>
      </c>
      <c r="Q1372" s="311">
        <f>IF(M1372&lt;&gt;ฐาน!$M$45,IF(L1372&lt;&gt;"",ROUNDUP(($L1372*$N1372/100),-1),0),0)</f>
        <v>0</v>
      </c>
      <c r="R1372" s="311">
        <f t="shared" si="42"/>
        <v>0</v>
      </c>
      <c r="S1372" s="313">
        <f t="shared" si="43"/>
        <v>0</v>
      </c>
      <c r="T1372" s="314">
        <f>IF(M1372&lt;&gt;ฐาน!$M$45,IF(S1372&lt;&gt;"",S1372+R1372,0),0)</f>
        <v>0</v>
      </c>
      <c r="U1372" s="311">
        <f>IF(M1372&lt;&gt;ฐาน!$M$45,IF(S1372=0,J1372+T1372,O1372),J1372)</f>
        <v>0</v>
      </c>
      <c r="V1372" s="98"/>
    </row>
    <row r="1373" spans="1:22" x14ac:dyDescent="0.35">
      <c r="A1373" s="93">
        <v>1365</v>
      </c>
      <c r="B1373" s="84"/>
      <c r="C1373" s="98"/>
      <c r="D1373" s="91"/>
      <c r="E1373" s="89"/>
      <c r="F1373" s="88"/>
      <c r="G1373" s="91"/>
      <c r="H1373" s="91"/>
      <c r="I1373" s="88"/>
      <c r="J1373" s="92"/>
      <c r="K1373" s="212"/>
      <c r="L1373" s="308" t="str">
        <f>IF(K1373&lt;&gt;"",INDEX(ฐาน!$J$4:$M$44,MATCH(INT(K1373),ฐาน!$J$4:$J$44,0),2),"")</f>
        <v/>
      </c>
      <c r="M1373" s="309" t="str">
        <f>IF(L1373&lt;&gt;"",INDEX(ฐาน!$J$4:$M$45,MATCH(L1373,ฐาน!$K$4:$K$45,0),4),"")</f>
        <v/>
      </c>
      <c r="N1373" s="310" t="str">
        <f>IF(I1373&lt;&gt;"",INDEX(ฐาน!$A$4:$F$9,MATCH(I1373,ฐาน!$A$4:$A$9,0),IF(J1373&gt;=INDEX(ฐาน!$A$4:$F$9,MATCH(I1373,ฐาน!$A$4:$A$9,0),3),6,5)),"")</f>
        <v/>
      </c>
      <c r="O1373" s="311" t="str">
        <f>IF(I1373&lt;&gt;"",IF(J1373&gt;=INDEX(ฐาน!$A$4:$G$9,MATCH(I1373,ฐาน!$A$4:$A$9,0),4),INDEX(ฐาน!$A$4:$G$9,MATCH(I1373,ฐาน!$A$4:$A$9,0),7),INDEX(ฐาน!$A$4:$G$9,MATCH(I1373,ฐาน!$A$4:$A$9,0),4)),"")</f>
        <v/>
      </c>
      <c r="P1373" s="312">
        <f>IF(M1373&lt;&gt;ฐาน!$M$45,IF(L1373&lt;&gt;"",($L1373*$N1373/100),0),0)</f>
        <v>0</v>
      </c>
      <c r="Q1373" s="311">
        <f>IF(M1373&lt;&gt;ฐาน!$M$45,IF(L1373&lt;&gt;"",ROUNDUP(($L1373*$N1373/100),-1),0),0)</f>
        <v>0</v>
      </c>
      <c r="R1373" s="311">
        <f t="shared" si="42"/>
        <v>0</v>
      </c>
      <c r="S1373" s="313">
        <f t="shared" si="43"/>
        <v>0</v>
      </c>
      <c r="T1373" s="314">
        <f>IF(M1373&lt;&gt;ฐาน!$M$45,IF(S1373&lt;&gt;"",S1373+R1373,0),0)</f>
        <v>0</v>
      </c>
      <c r="U1373" s="311">
        <f>IF(M1373&lt;&gt;ฐาน!$M$45,IF(S1373=0,J1373+T1373,O1373),J1373)</f>
        <v>0</v>
      </c>
      <c r="V1373" s="98"/>
    </row>
    <row r="1374" spans="1:22" x14ac:dyDescent="0.35">
      <c r="A1374" s="93">
        <v>1366</v>
      </c>
      <c r="B1374" s="97"/>
      <c r="C1374" s="86"/>
      <c r="D1374" s="91"/>
      <c r="E1374" s="89"/>
      <c r="F1374" s="88"/>
      <c r="G1374" s="91"/>
      <c r="H1374" s="91"/>
      <c r="I1374" s="88"/>
      <c r="J1374" s="92"/>
      <c r="K1374" s="212"/>
      <c r="L1374" s="308" t="str">
        <f>IF(K1374&lt;&gt;"",INDEX(ฐาน!$J$4:$M$44,MATCH(INT(K1374),ฐาน!$J$4:$J$44,0),2),"")</f>
        <v/>
      </c>
      <c r="M1374" s="309" t="str">
        <f>IF(L1374&lt;&gt;"",INDEX(ฐาน!$J$4:$M$45,MATCH(L1374,ฐาน!$K$4:$K$45,0),4),"")</f>
        <v/>
      </c>
      <c r="N1374" s="310" t="str">
        <f>IF(I1374&lt;&gt;"",INDEX(ฐาน!$A$4:$F$9,MATCH(I1374,ฐาน!$A$4:$A$9,0),IF(J1374&gt;=INDEX(ฐาน!$A$4:$F$9,MATCH(I1374,ฐาน!$A$4:$A$9,0),3),6,5)),"")</f>
        <v/>
      </c>
      <c r="O1374" s="311" t="str">
        <f>IF(I1374&lt;&gt;"",IF(J1374&gt;=INDEX(ฐาน!$A$4:$G$9,MATCH(I1374,ฐาน!$A$4:$A$9,0),4),INDEX(ฐาน!$A$4:$G$9,MATCH(I1374,ฐาน!$A$4:$A$9,0),7),INDEX(ฐาน!$A$4:$G$9,MATCH(I1374,ฐาน!$A$4:$A$9,0),4)),"")</f>
        <v/>
      </c>
      <c r="P1374" s="312">
        <f>IF(M1374&lt;&gt;ฐาน!$M$45,IF(L1374&lt;&gt;"",($L1374*$N1374/100),0),0)</f>
        <v>0</v>
      </c>
      <c r="Q1374" s="311">
        <f>IF(M1374&lt;&gt;ฐาน!$M$45,IF(L1374&lt;&gt;"",ROUNDUP(($L1374*$N1374/100),-1),0),0)</f>
        <v>0</v>
      </c>
      <c r="R1374" s="311">
        <f t="shared" si="42"/>
        <v>0</v>
      </c>
      <c r="S1374" s="313">
        <f t="shared" si="43"/>
        <v>0</v>
      </c>
      <c r="T1374" s="314">
        <f>IF(M1374&lt;&gt;ฐาน!$M$45,IF(S1374&lt;&gt;"",S1374+R1374,0),0)</f>
        <v>0</v>
      </c>
      <c r="U1374" s="311">
        <f>IF(M1374&lt;&gt;ฐาน!$M$45,IF(S1374=0,J1374+T1374,O1374),J1374)</f>
        <v>0</v>
      </c>
      <c r="V1374" s="98"/>
    </row>
    <row r="1375" spans="1:22" x14ac:dyDescent="0.35">
      <c r="A1375" s="93">
        <v>1367</v>
      </c>
      <c r="B1375" s="84"/>
      <c r="C1375" s="98"/>
      <c r="D1375" s="91"/>
      <c r="E1375" s="89"/>
      <c r="F1375" s="88"/>
      <c r="G1375" s="91"/>
      <c r="H1375" s="91"/>
      <c r="I1375" s="88"/>
      <c r="J1375" s="94"/>
      <c r="K1375" s="212"/>
      <c r="L1375" s="308" t="str">
        <f>IF(K1375&lt;&gt;"",INDEX(ฐาน!$J$4:$M$44,MATCH(INT(K1375),ฐาน!$J$4:$J$44,0),2),"")</f>
        <v/>
      </c>
      <c r="M1375" s="309" t="str">
        <f>IF(L1375&lt;&gt;"",INDEX(ฐาน!$J$4:$M$45,MATCH(L1375,ฐาน!$K$4:$K$45,0),4),"")</f>
        <v/>
      </c>
      <c r="N1375" s="310" t="str">
        <f>IF(I1375&lt;&gt;"",INDEX(ฐาน!$A$4:$F$9,MATCH(I1375,ฐาน!$A$4:$A$9,0),IF(J1375&gt;=INDEX(ฐาน!$A$4:$F$9,MATCH(I1375,ฐาน!$A$4:$A$9,0),3),6,5)),"")</f>
        <v/>
      </c>
      <c r="O1375" s="311" t="str">
        <f>IF(I1375&lt;&gt;"",IF(J1375&gt;=INDEX(ฐาน!$A$4:$G$9,MATCH(I1375,ฐาน!$A$4:$A$9,0),4),INDEX(ฐาน!$A$4:$G$9,MATCH(I1375,ฐาน!$A$4:$A$9,0),7),INDEX(ฐาน!$A$4:$G$9,MATCH(I1375,ฐาน!$A$4:$A$9,0),4)),"")</f>
        <v/>
      </c>
      <c r="P1375" s="312">
        <f>IF(M1375&lt;&gt;ฐาน!$M$45,IF(L1375&lt;&gt;"",($L1375*$N1375/100),0),0)</f>
        <v>0</v>
      </c>
      <c r="Q1375" s="311">
        <f>IF(M1375&lt;&gt;ฐาน!$M$45,IF(L1375&lt;&gt;"",ROUNDUP(($L1375*$N1375/100),-1),0),0)</f>
        <v>0</v>
      </c>
      <c r="R1375" s="311">
        <f t="shared" si="42"/>
        <v>0</v>
      </c>
      <c r="S1375" s="313">
        <f t="shared" si="43"/>
        <v>0</v>
      </c>
      <c r="T1375" s="314">
        <f>IF(M1375&lt;&gt;ฐาน!$M$45,IF(S1375&lt;&gt;"",S1375+R1375,0),0)</f>
        <v>0</v>
      </c>
      <c r="U1375" s="311">
        <f>IF(M1375&lt;&gt;ฐาน!$M$45,IF(S1375=0,J1375+T1375,O1375),J1375)</f>
        <v>0</v>
      </c>
      <c r="V1375" s="98"/>
    </row>
    <row r="1376" spans="1:22" x14ac:dyDescent="0.35">
      <c r="A1376" s="93">
        <v>1368</v>
      </c>
      <c r="B1376" s="84"/>
      <c r="C1376" s="85"/>
      <c r="D1376" s="91"/>
      <c r="E1376" s="89"/>
      <c r="F1376" s="88"/>
      <c r="G1376" s="91"/>
      <c r="H1376" s="91"/>
      <c r="I1376" s="88"/>
      <c r="J1376" s="94"/>
      <c r="K1376" s="212"/>
      <c r="L1376" s="308" t="str">
        <f>IF(K1376&lt;&gt;"",INDEX(ฐาน!$J$4:$M$44,MATCH(INT(K1376),ฐาน!$J$4:$J$44,0),2),"")</f>
        <v/>
      </c>
      <c r="M1376" s="309" t="str">
        <f>IF(L1376&lt;&gt;"",INDEX(ฐาน!$J$4:$M$45,MATCH(L1376,ฐาน!$K$4:$K$45,0),4),"")</f>
        <v/>
      </c>
      <c r="N1376" s="310" t="str">
        <f>IF(I1376&lt;&gt;"",INDEX(ฐาน!$A$4:$F$9,MATCH(I1376,ฐาน!$A$4:$A$9,0),IF(J1376&gt;=INDEX(ฐาน!$A$4:$F$9,MATCH(I1376,ฐาน!$A$4:$A$9,0),3),6,5)),"")</f>
        <v/>
      </c>
      <c r="O1376" s="311" t="str">
        <f>IF(I1376&lt;&gt;"",IF(J1376&gt;=INDEX(ฐาน!$A$4:$G$9,MATCH(I1376,ฐาน!$A$4:$A$9,0),4),INDEX(ฐาน!$A$4:$G$9,MATCH(I1376,ฐาน!$A$4:$A$9,0),7),INDEX(ฐาน!$A$4:$G$9,MATCH(I1376,ฐาน!$A$4:$A$9,0),4)),"")</f>
        <v/>
      </c>
      <c r="P1376" s="312">
        <f>IF(M1376&lt;&gt;ฐาน!$M$45,IF(L1376&lt;&gt;"",($L1376*$N1376/100),0),0)</f>
        <v>0</v>
      </c>
      <c r="Q1376" s="311">
        <f>IF(M1376&lt;&gt;ฐาน!$M$45,IF(L1376&lt;&gt;"",ROUNDUP(($L1376*$N1376/100),-1),0),0)</f>
        <v>0</v>
      </c>
      <c r="R1376" s="311">
        <f t="shared" si="42"/>
        <v>0</v>
      </c>
      <c r="S1376" s="313">
        <f t="shared" si="43"/>
        <v>0</v>
      </c>
      <c r="T1376" s="314">
        <f>IF(M1376&lt;&gt;ฐาน!$M$45,IF(S1376&lt;&gt;"",S1376+R1376,0),0)</f>
        <v>0</v>
      </c>
      <c r="U1376" s="311">
        <f>IF(M1376&lt;&gt;ฐาน!$M$45,IF(S1376=0,J1376+T1376,O1376),J1376)</f>
        <v>0</v>
      </c>
      <c r="V1376" s="98"/>
    </row>
    <row r="1377" spans="1:22" x14ac:dyDescent="0.35">
      <c r="A1377" s="93">
        <v>1369</v>
      </c>
      <c r="B1377" s="97"/>
      <c r="C1377" s="98"/>
      <c r="D1377" s="91"/>
      <c r="E1377" s="89"/>
      <c r="F1377" s="88"/>
      <c r="G1377" s="95"/>
      <c r="H1377" s="91"/>
      <c r="I1377" s="88"/>
      <c r="J1377" s="92"/>
      <c r="K1377" s="212"/>
      <c r="L1377" s="308" t="str">
        <f>IF(K1377&lt;&gt;"",INDEX(ฐาน!$J$4:$M$44,MATCH(INT(K1377),ฐาน!$J$4:$J$44,0),2),"")</f>
        <v/>
      </c>
      <c r="M1377" s="309" t="str">
        <f>IF(L1377&lt;&gt;"",INDEX(ฐาน!$J$4:$M$45,MATCH(L1377,ฐาน!$K$4:$K$45,0),4),"")</f>
        <v/>
      </c>
      <c r="N1377" s="310" t="str">
        <f>IF(I1377&lt;&gt;"",INDEX(ฐาน!$A$4:$F$9,MATCH(I1377,ฐาน!$A$4:$A$9,0),IF(J1377&gt;=INDEX(ฐาน!$A$4:$F$9,MATCH(I1377,ฐาน!$A$4:$A$9,0),3),6,5)),"")</f>
        <v/>
      </c>
      <c r="O1377" s="311" t="str">
        <f>IF(I1377&lt;&gt;"",IF(J1377&gt;=INDEX(ฐาน!$A$4:$G$9,MATCH(I1377,ฐาน!$A$4:$A$9,0),4),INDEX(ฐาน!$A$4:$G$9,MATCH(I1377,ฐาน!$A$4:$A$9,0),7),INDEX(ฐาน!$A$4:$G$9,MATCH(I1377,ฐาน!$A$4:$A$9,0),4)),"")</f>
        <v/>
      </c>
      <c r="P1377" s="312">
        <f>IF(M1377&lt;&gt;ฐาน!$M$45,IF(L1377&lt;&gt;"",($L1377*$N1377/100),0),0)</f>
        <v>0</v>
      </c>
      <c r="Q1377" s="311">
        <f>IF(M1377&lt;&gt;ฐาน!$M$45,IF(L1377&lt;&gt;"",ROUNDUP(($L1377*$N1377/100),-1),0),0)</f>
        <v>0</v>
      </c>
      <c r="R1377" s="311">
        <f t="shared" si="42"/>
        <v>0</v>
      </c>
      <c r="S1377" s="313">
        <f t="shared" si="43"/>
        <v>0</v>
      </c>
      <c r="T1377" s="314">
        <f>IF(M1377&lt;&gt;ฐาน!$M$45,IF(S1377&lt;&gt;"",S1377+R1377,0),0)</f>
        <v>0</v>
      </c>
      <c r="U1377" s="311">
        <f>IF(M1377&lt;&gt;ฐาน!$M$45,IF(S1377=0,J1377+T1377,O1377),J1377)</f>
        <v>0</v>
      </c>
      <c r="V1377" s="98"/>
    </row>
    <row r="1378" spans="1:22" x14ac:dyDescent="0.35">
      <c r="A1378" s="93">
        <v>1370</v>
      </c>
      <c r="B1378" s="84"/>
      <c r="C1378" s="85"/>
      <c r="D1378" s="91"/>
      <c r="E1378" s="89"/>
      <c r="F1378" s="88"/>
      <c r="G1378" s="95"/>
      <c r="H1378" s="91"/>
      <c r="I1378" s="88"/>
      <c r="J1378" s="92"/>
      <c r="K1378" s="212"/>
      <c r="L1378" s="308" t="str">
        <f>IF(K1378&lt;&gt;"",INDEX(ฐาน!$J$4:$M$44,MATCH(INT(K1378),ฐาน!$J$4:$J$44,0),2),"")</f>
        <v/>
      </c>
      <c r="M1378" s="309" t="str">
        <f>IF(L1378&lt;&gt;"",INDEX(ฐาน!$J$4:$M$45,MATCH(L1378,ฐาน!$K$4:$K$45,0),4),"")</f>
        <v/>
      </c>
      <c r="N1378" s="310" t="str">
        <f>IF(I1378&lt;&gt;"",INDEX(ฐาน!$A$4:$F$9,MATCH(I1378,ฐาน!$A$4:$A$9,0),IF(J1378&gt;=INDEX(ฐาน!$A$4:$F$9,MATCH(I1378,ฐาน!$A$4:$A$9,0),3),6,5)),"")</f>
        <v/>
      </c>
      <c r="O1378" s="311" t="str">
        <f>IF(I1378&lt;&gt;"",IF(J1378&gt;=INDEX(ฐาน!$A$4:$G$9,MATCH(I1378,ฐาน!$A$4:$A$9,0),4),INDEX(ฐาน!$A$4:$G$9,MATCH(I1378,ฐาน!$A$4:$A$9,0),7),INDEX(ฐาน!$A$4:$G$9,MATCH(I1378,ฐาน!$A$4:$A$9,0),4)),"")</f>
        <v/>
      </c>
      <c r="P1378" s="312">
        <f>IF(M1378&lt;&gt;ฐาน!$M$45,IF(L1378&lt;&gt;"",($L1378*$N1378/100),0),0)</f>
        <v>0</v>
      </c>
      <c r="Q1378" s="311">
        <f>IF(M1378&lt;&gt;ฐาน!$M$45,IF(L1378&lt;&gt;"",ROUNDUP(($L1378*$N1378/100),-1),0),0)</f>
        <v>0</v>
      </c>
      <c r="R1378" s="311">
        <f t="shared" si="42"/>
        <v>0</v>
      </c>
      <c r="S1378" s="313">
        <f t="shared" si="43"/>
        <v>0</v>
      </c>
      <c r="T1378" s="314">
        <f>IF(M1378&lt;&gt;ฐาน!$M$45,IF(S1378&lt;&gt;"",S1378+R1378,0),0)</f>
        <v>0</v>
      </c>
      <c r="U1378" s="311">
        <f>IF(M1378&lt;&gt;ฐาน!$M$45,IF(S1378=0,J1378+T1378,O1378),J1378)</f>
        <v>0</v>
      </c>
      <c r="V1378" s="98"/>
    </row>
    <row r="1379" spans="1:22" x14ac:dyDescent="0.35">
      <c r="A1379" s="93">
        <v>1371</v>
      </c>
      <c r="B1379" s="84"/>
      <c r="C1379" s="85"/>
      <c r="D1379" s="91"/>
      <c r="E1379" s="89"/>
      <c r="F1379" s="88"/>
      <c r="G1379" s="91"/>
      <c r="H1379" s="91"/>
      <c r="I1379" s="88"/>
      <c r="J1379" s="94"/>
      <c r="K1379" s="212"/>
      <c r="L1379" s="308" t="str">
        <f>IF(K1379&lt;&gt;"",INDEX(ฐาน!$J$4:$M$44,MATCH(INT(K1379),ฐาน!$J$4:$J$44,0),2),"")</f>
        <v/>
      </c>
      <c r="M1379" s="309" t="str">
        <f>IF(L1379&lt;&gt;"",INDEX(ฐาน!$J$4:$M$45,MATCH(L1379,ฐาน!$K$4:$K$45,0),4),"")</f>
        <v/>
      </c>
      <c r="N1379" s="310" t="str">
        <f>IF(I1379&lt;&gt;"",INDEX(ฐาน!$A$4:$F$9,MATCH(I1379,ฐาน!$A$4:$A$9,0),IF(J1379&gt;=INDEX(ฐาน!$A$4:$F$9,MATCH(I1379,ฐาน!$A$4:$A$9,0),3),6,5)),"")</f>
        <v/>
      </c>
      <c r="O1379" s="311" t="str">
        <f>IF(I1379&lt;&gt;"",IF(J1379&gt;=INDEX(ฐาน!$A$4:$G$9,MATCH(I1379,ฐาน!$A$4:$A$9,0),4),INDEX(ฐาน!$A$4:$G$9,MATCH(I1379,ฐาน!$A$4:$A$9,0),7),INDEX(ฐาน!$A$4:$G$9,MATCH(I1379,ฐาน!$A$4:$A$9,0),4)),"")</f>
        <v/>
      </c>
      <c r="P1379" s="312">
        <f>IF(M1379&lt;&gt;ฐาน!$M$45,IF(L1379&lt;&gt;"",($L1379*$N1379/100),0),0)</f>
        <v>0</v>
      </c>
      <c r="Q1379" s="311">
        <f>IF(M1379&lt;&gt;ฐาน!$M$45,IF(L1379&lt;&gt;"",ROUNDUP(($L1379*$N1379/100),-1),0),0)</f>
        <v>0</v>
      </c>
      <c r="R1379" s="311">
        <f t="shared" si="42"/>
        <v>0</v>
      </c>
      <c r="S1379" s="313">
        <f t="shared" si="43"/>
        <v>0</v>
      </c>
      <c r="T1379" s="314">
        <f>IF(M1379&lt;&gt;ฐาน!$M$45,IF(S1379&lt;&gt;"",S1379+R1379,0),0)</f>
        <v>0</v>
      </c>
      <c r="U1379" s="311">
        <f>IF(M1379&lt;&gt;ฐาน!$M$45,IF(S1379=0,J1379+T1379,O1379),J1379)</f>
        <v>0</v>
      </c>
      <c r="V1379" s="98"/>
    </row>
    <row r="1380" spans="1:22" x14ac:dyDescent="0.35">
      <c r="A1380" s="93">
        <v>1372</v>
      </c>
      <c r="B1380" s="97"/>
      <c r="C1380" s="85"/>
      <c r="D1380" s="91"/>
      <c r="E1380" s="89"/>
      <c r="F1380" s="88"/>
      <c r="G1380" s="95"/>
      <c r="H1380" s="91"/>
      <c r="I1380" s="88"/>
      <c r="J1380" s="92"/>
      <c r="K1380" s="212"/>
      <c r="L1380" s="308" t="str">
        <f>IF(K1380&lt;&gt;"",INDEX(ฐาน!$J$4:$M$44,MATCH(INT(K1380),ฐาน!$J$4:$J$44,0),2),"")</f>
        <v/>
      </c>
      <c r="M1380" s="309" t="str">
        <f>IF(L1380&lt;&gt;"",INDEX(ฐาน!$J$4:$M$45,MATCH(L1380,ฐาน!$K$4:$K$45,0),4),"")</f>
        <v/>
      </c>
      <c r="N1380" s="310" t="str">
        <f>IF(I1380&lt;&gt;"",INDEX(ฐาน!$A$4:$F$9,MATCH(I1380,ฐาน!$A$4:$A$9,0),IF(J1380&gt;=INDEX(ฐาน!$A$4:$F$9,MATCH(I1380,ฐาน!$A$4:$A$9,0),3),6,5)),"")</f>
        <v/>
      </c>
      <c r="O1380" s="311" t="str">
        <f>IF(I1380&lt;&gt;"",IF(J1380&gt;=INDEX(ฐาน!$A$4:$G$9,MATCH(I1380,ฐาน!$A$4:$A$9,0),4),INDEX(ฐาน!$A$4:$G$9,MATCH(I1380,ฐาน!$A$4:$A$9,0),7),INDEX(ฐาน!$A$4:$G$9,MATCH(I1380,ฐาน!$A$4:$A$9,0),4)),"")</f>
        <v/>
      </c>
      <c r="P1380" s="312">
        <f>IF(M1380&lt;&gt;ฐาน!$M$45,IF(L1380&lt;&gt;"",($L1380*$N1380/100),0),0)</f>
        <v>0</v>
      </c>
      <c r="Q1380" s="311">
        <f>IF(M1380&lt;&gt;ฐาน!$M$45,IF(L1380&lt;&gt;"",ROUNDUP(($L1380*$N1380/100),-1),0),0)</f>
        <v>0</v>
      </c>
      <c r="R1380" s="311">
        <f t="shared" si="42"/>
        <v>0</v>
      </c>
      <c r="S1380" s="313">
        <f t="shared" si="43"/>
        <v>0</v>
      </c>
      <c r="T1380" s="314">
        <f>IF(M1380&lt;&gt;ฐาน!$M$45,IF(S1380&lt;&gt;"",S1380+R1380,0),0)</f>
        <v>0</v>
      </c>
      <c r="U1380" s="311">
        <f>IF(M1380&lt;&gt;ฐาน!$M$45,IF(S1380=0,J1380+T1380,O1380),J1380)</f>
        <v>0</v>
      </c>
      <c r="V1380" s="98"/>
    </row>
    <row r="1381" spans="1:22" x14ac:dyDescent="0.35">
      <c r="A1381" s="93">
        <v>1373</v>
      </c>
      <c r="B1381" s="97"/>
      <c r="C1381" s="98"/>
      <c r="D1381" s="91"/>
      <c r="E1381" s="89"/>
      <c r="F1381" s="88"/>
      <c r="G1381" s="91"/>
      <c r="H1381" s="91"/>
      <c r="I1381" s="88"/>
      <c r="J1381" s="92"/>
      <c r="K1381" s="212"/>
      <c r="L1381" s="308" t="str">
        <f>IF(K1381&lt;&gt;"",INDEX(ฐาน!$J$4:$M$44,MATCH(INT(K1381),ฐาน!$J$4:$J$44,0),2),"")</f>
        <v/>
      </c>
      <c r="M1381" s="309" t="str">
        <f>IF(L1381&lt;&gt;"",INDEX(ฐาน!$J$4:$M$45,MATCH(L1381,ฐาน!$K$4:$K$45,0),4),"")</f>
        <v/>
      </c>
      <c r="N1381" s="310" t="str">
        <f>IF(I1381&lt;&gt;"",INDEX(ฐาน!$A$4:$F$9,MATCH(I1381,ฐาน!$A$4:$A$9,0),IF(J1381&gt;=INDEX(ฐาน!$A$4:$F$9,MATCH(I1381,ฐาน!$A$4:$A$9,0),3),6,5)),"")</f>
        <v/>
      </c>
      <c r="O1381" s="311" t="str">
        <f>IF(I1381&lt;&gt;"",IF(J1381&gt;=INDEX(ฐาน!$A$4:$G$9,MATCH(I1381,ฐาน!$A$4:$A$9,0),4),INDEX(ฐาน!$A$4:$G$9,MATCH(I1381,ฐาน!$A$4:$A$9,0),7),INDEX(ฐาน!$A$4:$G$9,MATCH(I1381,ฐาน!$A$4:$A$9,0),4)),"")</f>
        <v/>
      </c>
      <c r="P1381" s="312">
        <f>IF(M1381&lt;&gt;ฐาน!$M$45,IF(L1381&lt;&gt;"",($L1381*$N1381/100),0),0)</f>
        <v>0</v>
      </c>
      <c r="Q1381" s="311">
        <f>IF(M1381&lt;&gt;ฐาน!$M$45,IF(L1381&lt;&gt;"",ROUNDUP(($L1381*$N1381/100),-1),0),0)</f>
        <v>0</v>
      </c>
      <c r="R1381" s="311">
        <f t="shared" si="42"/>
        <v>0</v>
      </c>
      <c r="S1381" s="313">
        <f t="shared" si="43"/>
        <v>0</v>
      </c>
      <c r="T1381" s="314">
        <f>IF(M1381&lt;&gt;ฐาน!$M$45,IF(S1381&lt;&gt;"",S1381+R1381,0),0)</f>
        <v>0</v>
      </c>
      <c r="U1381" s="311">
        <f>IF(M1381&lt;&gt;ฐาน!$M$45,IF(S1381=0,J1381+T1381,O1381),J1381)</f>
        <v>0</v>
      </c>
      <c r="V1381" s="98"/>
    </row>
    <row r="1382" spans="1:22" x14ac:dyDescent="0.35">
      <c r="A1382" s="93">
        <v>1374</v>
      </c>
      <c r="B1382" s="84"/>
      <c r="C1382" s="98"/>
      <c r="D1382" s="91"/>
      <c r="E1382" s="89"/>
      <c r="F1382" s="88"/>
      <c r="G1382" s="91"/>
      <c r="H1382" s="91"/>
      <c r="I1382" s="88"/>
      <c r="J1382" s="92"/>
      <c r="K1382" s="212"/>
      <c r="L1382" s="308" t="str">
        <f>IF(K1382&lt;&gt;"",INDEX(ฐาน!$J$4:$M$44,MATCH(INT(K1382),ฐาน!$J$4:$J$44,0),2),"")</f>
        <v/>
      </c>
      <c r="M1382" s="309" t="str">
        <f>IF(L1382&lt;&gt;"",INDEX(ฐาน!$J$4:$M$45,MATCH(L1382,ฐาน!$K$4:$K$45,0),4),"")</f>
        <v/>
      </c>
      <c r="N1382" s="310" t="str">
        <f>IF(I1382&lt;&gt;"",INDEX(ฐาน!$A$4:$F$9,MATCH(I1382,ฐาน!$A$4:$A$9,0),IF(J1382&gt;=INDEX(ฐาน!$A$4:$F$9,MATCH(I1382,ฐาน!$A$4:$A$9,0),3),6,5)),"")</f>
        <v/>
      </c>
      <c r="O1382" s="311" t="str">
        <f>IF(I1382&lt;&gt;"",IF(J1382&gt;=INDEX(ฐาน!$A$4:$G$9,MATCH(I1382,ฐาน!$A$4:$A$9,0),4),INDEX(ฐาน!$A$4:$G$9,MATCH(I1382,ฐาน!$A$4:$A$9,0),7),INDEX(ฐาน!$A$4:$G$9,MATCH(I1382,ฐาน!$A$4:$A$9,0),4)),"")</f>
        <v/>
      </c>
      <c r="P1382" s="312">
        <f>IF(M1382&lt;&gt;ฐาน!$M$45,IF(L1382&lt;&gt;"",($L1382*$N1382/100),0),0)</f>
        <v>0</v>
      </c>
      <c r="Q1382" s="311">
        <f>IF(M1382&lt;&gt;ฐาน!$M$45,IF(L1382&lt;&gt;"",ROUNDUP(($L1382*$N1382/100),-1),0),0)</f>
        <v>0</v>
      </c>
      <c r="R1382" s="311">
        <f t="shared" si="42"/>
        <v>0</v>
      </c>
      <c r="S1382" s="313">
        <f t="shared" si="43"/>
        <v>0</v>
      </c>
      <c r="T1382" s="314">
        <f>IF(M1382&lt;&gt;ฐาน!$M$45,IF(S1382&lt;&gt;"",S1382+R1382,0),0)</f>
        <v>0</v>
      </c>
      <c r="U1382" s="311">
        <f>IF(M1382&lt;&gt;ฐาน!$M$45,IF(S1382=0,J1382+T1382,O1382),J1382)</f>
        <v>0</v>
      </c>
      <c r="V1382" s="98"/>
    </row>
    <row r="1383" spans="1:22" x14ac:dyDescent="0.35">
      <c r="A1383" s="93">
        <v>1375</v>
      </c>
      <c r="B1383" s="97"/>
      <c r="C1383" s="86"/>
      <c r="D1383" s="91"/>
      <c r="E1383" s="89"/>
      <c r="F1383" s="88"/>
      <c r="G1383" s="91"/>
      <c r="H1383" s="91"/>
      <c r="I1383" s="88"/>
      <c r="J1383" s="92"/>
      <c r="K1383" s="212"/>
      <c r="L1383" s="308" t="str">
        <f>IF(K1383&lt;&gt;"",INDEX(ฐาน!$J$4:$M$44,MATCH(INT(K1383),ฐาน!$J$4:$J$44,0),2),"")</f>
        <v/>
      </c>
      <c r="M1383" s="309" t="str">
        <f>IF(L1383&lt;&gt;"",INDEX(ฐาน!$J$4:$M$45,MATCH(L1383,ฐาน!$K$4:$K$45,0),4),"")</f>
        <v/>
      </c>
      <c r="N1383" s="310" t="str">
        <f>IF(I1383&lt;&gt;"",INDEX(ฐาน!$A$4:$F$9,MATCH(I1383,ฐาน!$A$4:$A$9,0),IF(J1383&gt;=INDEX(ฐาน!$A$4:$F$9,MATCH(I1383,ฐาน!$A$4:$A$9,0),3),6,5)),"")</f>
        <v/>
      </c>
      <c r="O1383" s="311" t="str">
        <f>IF(I1383&lt;&gt;"",IF(J1383&gt;=INDEX(ฐาน!$A$4:$G$9,MATCH(I1383,ฐาน!$A$4:$A$9,0),4),INDEX(ฐาน!$A$4:$G$9,MATCH(I1383,ฐาน!$A$4:$A$9,0),7),INDEX(ฐาน!$A$4:$G$9,MATCH(I1383,ฐาน!$A$4:$A$9,0),4)),"")</f>
        <v/>
      </c>
      <c r="P1383" s="312">
        <f>IF(M1383&lt;&gt;ฐาน!$M$45,IF(L1383&lt;&gt;"",($L1383*$N1383/100),0),0)</f>
        <v>0</v>
      </c>
      <c r="Q1383" s="311">
        <f>IF(M1383&lt;&gt;ฐาน!$M$45,IF(L1383&lt;&gt;"",ROUNDUP(($L1383*$N1383/100),-1),0),0)</f>
        <v>0</v>
      </c>
      <c r="R1383" s="311">
        <f t="shared" si="42"/>
        <v>0</v>
      </c>
      <c r="S1383" s="313">
        <f t="shared" si="43"/>
        <v>0</v>
      </c>
      <c r="T1383" s="314">
        <f>IF(M1383&lt;&gt;ฐาน!$M$45,IF(S1383&lt;&gt;"",S1383+R1383,0),0)</f>
        <v>0</v>
      </c>
      <c r="U1383" s="311">
        <f>IF(M1383&lt;&gt;ฐาน!$M$45,IF(S1383=0,J1383+T1383,O1383),J1383)</f>
        <v>0</v>
      </c>
      <c r="V1383" s="98"/>
    </row>
    <row r="1384" spans="1:22" x14ac:dyDescent="0.35">
      <c r="A1384" s="93">
        <v>1376</v>
      </c>
      <c r="B1384" s="84"/>
      <c r="C1384" s="86"/>
      <c r="D1384" s="91"/>
      <c r="E1384" s="89"/>
      <c r="F1384" s="88"/>
      <c r="G1384" s="95"/>
      <c r="H1384" s="91"/>
      <c r="I1384" s="88"/>
      <c r="J1384" s="92"/>
      <c r="K1384" s="212"/>
      <c r="L1384" s="308" t="str">
        <f>IF(K1384&lt;&gt;"",INDEX(ฐาน!$J$4:$M$44,MATCH(INT(K1384),ฐาน!$J$4:$J$44,0),2),"")</f>
        <v/>
      </c>
      <c r="M1384" s="309" t="str">
        <f>IF(L1384&lt;&gt;"",INDEX(ฐาน!$J$4:$M$45,MATCH(L1384,ฐาน!$K$4:$K$45,0),4),"")</f>
        <v/>
      </c>
      <c r="N1384" s="310" t="str">
        <f>IF(I1384&lt;&gt;"",INDEX(ฐาน!$A$4:$F$9,MATCH(I1384,ฐาน!$A$4:$A$9,0),IF(J1384&gt;=INDEX(ฐาน!$A$4:$F$9,MATCH(I1384,ฐาน!$A$4:$A$9,0),3),6,5)),"")</f>
        <v/>
      </c>
      <c r="O1384" s="311" t="str">
        <f>IF(I1384&lt;&gt;"",IF(J1384&gt;=INDEX(ฐาน!$A$4:$G$9,MATCH(I1384,ฐาน!$A$4:$A$9,0),4),INDEX(ฐาน!$A$4:$G$9,MATCH(I1384,ฐาน!$A$4:$A$9,0),7),INDEX(ฐาน!$A$4:$G$9,MATCH(I1384,ฐาน!$A$4:$A$9,0),4)),"")</f>
        <v/>
      </c>
      <c r="P1384" s="312">
        <f>IF(M1384&lt;&gt;ฐาน!$M$45,IF(L1384&lt;&gt;"",($L1384*$N1384/100),0),0)</f>
        <v>0</v>
      </c>
      <c r="Q1384" s="311">
        <f>IF(M1384&lt;&gt;ฐาน!$M$45,IF(L1384&lt;&gt;"",ROUNDUP(($L1384*$N1384/100),-1),0),0)</f>
        <v>0</v>
      </c>
      <c r="R1384" s="311">
        <f t="shared" si="42"/>
        <v>0</v>
      </c>
      <c r="S1384" s="313">
        <f t="shared" si="43"/>
        <v>0</v>
      </c>
      <c r="T1384" s="314">
        <f>IF(M1384&lt;&gt;ฐาน!$M$45,IF(S1384&lt;&gt;"",S1384+R1384,0),0)</f>
        <v>0</v>
      </c>
      <c r="U1384" s="311">
        <f>IF(M1384&lt;&gt;ฐาน!$M$45,IF(S1384=0,J1384+T1384,O1384),J1384)</f>
        <v>0</v>
      </c>
      <c r="V1384" s="98"/>
    </row>
    <row r="1385" spans="1:22" x14ac:dyDescent="0.35">
      <c r="A1385" s="93">
        <v>1377</v>
      </c>
      <c r="B1385" s="97"/>
      <c r="C1385" s="98"/>
      <c r="D1385" s="91"/>
      <c r="E1385" s="89"/>
      <c r="F1385" s="88"/>
      <c r="G1385" s="95"/>
      <c r="H1385" s="91"/>
      <c r="I1385" s="88"/>
      <c r="J1385" s="92"/>
      <c r="K1385" s="212"/>
      <c r="L1385" s="308" t="str">
        <f>IF(K1385&lt;&gt;"",INDEX(ฐาน!$J$4:$M$44,MATCH(INT(K1385),ฐาน!$J$4:$J$44,0),2),"")</f>
        <v/>
      </c>
      <c r="M1385" s="309" t="str">
        <f>IF(L1385&lt;&gt;"",INDEX(ฐาน!$J$4:$M$45,MATCH(L1385,ฐาน!$K$4:$K$45,0),4),"")</f>
        <v/>
      </c>
      <c r="N1385" s="310" t="str">
        <f>IF(I1385&lt;&gt;"",INDEX(ฐาน!$A$4:$F$9,MATCH(I1385,ฐาน!$A$4:$A$9,0),IF(J1385&gt;=INDEX(ฐาน!$A$4:$F$9,MATCH(I1385,ฐาน!$A$4:$A$9,0),3),6,5)),"")</f>
        <v/>
      </c>
      <c r="O1385" s="311" t="str">
        <f>IF(I1385&lt;&gt;"",IF(J1385&gt;=INDEX(ฐาน!$A$4:$G$9,MATCH(I1385,ฐาน!$A$4:$A$9,0),4),INDEX(ฐาน!$A$4:$G$9,MATCH(I1385,ฐาน!$A$4:$A$9,0),7),INDEX(ฐาน!$A$4:$G$9,MATCH(I1385,ฐาน!$A$4:$A$9,0),4)),"")</f>
        <v/>
      </c>
      <c r="P1385" s="312">
        <f>IF(M1385&lt;&gt;ฐาน!$M$45,IF(L1385&lt;&gt;"",($L1385*$N1385/100),0),0)</f>
        <v>0</v>
      </c>
      <c r="Q1385" s="311">
        <f>IF(M1385&lt;&gt;ฐาน!$M$45,IF(L1385&lt;&gt;"",ROUNDUP(($L1385*$N1385/100),-1),0),0)</f>
        <v>0</v>
      </c>
      <c r="R1385" s="311">
        <f t="shared" si="42"/>
        <v>0</v>
      </c>
      <c r="S1385" s="313">
        <f t="shared" si="43"/>
        <v>0</v>
      </c>
      <c r="T1385" s="314">
        <f>IF(M1385&lt;&gt;ฐาน!$M$45,IF(S1385&lt;&gt;"",S1385+R1385,0),0)</f>
        <v>0</v>
      </c>
      <c r="U1385" s="311">
        <f>IF(M1385&lt;&gt;ฐาน!$M$45,IF(S1385=0,J1385+T1385,O1385),J1385)</f>
        <v>0</v>
      </c>
      <c r="V1385" s="98"/>
    </row>
    <row r="1386" spans="1:22" x14ac:dyDescent="0.35">
      <c r="A1386" s="93">
        <v>1378</v>
      </c>
      <c r="B1386" s="84"/>
      <c r="C1386" s="98"/>
      <c r="D1386" s="91"/>
      <c r="E1386" s="89"/>
      <c r="F1386" s="88"/>
      <c r="G1386" s="91"/>
      <c r="H1386" s="91"/>
      <c r="I1386" s="88"/>
      <c r="J1386" s="92"/>
      <c r="K1386" s="212"/>
      <c r="L1386" s="308" t="str">
        <f>IF(K1386&lt;&gt;"",INDEX(ฐาน!$J$4:$M$44,MATCH(INT(K1386),ฐาน!$J$4:$J$44,0),2),"")</f>
        <v/>
      </c>
      <c r="M1386" s="309" t="str">
        <f>IF(L1386&lt;&gt;"",INDEX(ฐาน!$J$4:$M$45,MATCH(L1386,ฐาน!$K$4:$K$45,0),4),"")</f>
        <v/>
      </c>
      <c r="N1386" s="310" t="str">
        <f>IF(I1386&lt;&gt;"",INDEX(ฐาน!$A$4:$F$9,MATCH(I1386,ฐาน!$A$4:$A$9,0),IF(J1386&gt;=INDEX(ฐาน!$A$4:$F$9,MATCH(I1386,ฐาน!$A$4:$A$9,0),3),6,5)),"")</f>
        <v/>
      </c>
      <c r="O1386" s="311" t="str">
        <f>IF(I1386&lt;&gt;"",IF(J1386&gt;=INDEX(ฐาน!$A$4:$G$9,MATCH(I1386,ฐาน!$A$4:$A$9,0),4),INDEX(ฐาน!$A$4:$G$9,MATCH(I1386,ฐาน!$A$4:$A$9,0),7),INDEX(ฐาน!$A$4:$G$9,MATCH(I1386,ฐาน!$A$4:$A$9,0),4)),"")</f>
        <v/>
      </c>
      <c r="P1386" s="312">
        <f>IF(M1386&lt;&gt;ฐาน!$M$45,IF(L1386&lt;&gt;"",($L1386*$N1386/100),0),0)</f>
        <v>0</v>
      </c>
      <c r="Q1386" s="311">
        <f>IF(M1386&lt;&gt;ฐาน!$M$45,IF(L1386&lt;&gt;"",ROUNDUP(($L1386*$N1386/100),-1),0),0)</f>
        <v>0</v>
      </c>
      <c r="R1386" s="311">
        <f t="shared" si="42"/>
        <v>0</v>
      </c>
      <c r="S1386" s="313">
        <f t="shared" si="43"/>
        <v>0</v>
      </c>
      <c r="T1386" s="314">
        <f>IF(M1386&lt;&gt;ฐาน!$M$45,IF(S1386&lt;&gt;"",S1386+R1386,0),0)</f>
        <v>0</v>
      </c>
      <c r="U1386" s="311">
        <f>IF(M1386&lt;&gt;ฐาน!$M$45,IF(S1386=0,J1386+T1386,O1386),J1386)</f>
        <v>0</v>
      </c>
      <c r="V1386" s="98"/>
    </row>
    <row r="1387" spans="1:22" x14ac:dyDescent="0.35">
      <c r="A1387" s="93">
        <v>1379</v>
      </c>
      <c r="B1387" s="97"/>
      <c r="C1387" s="85"/>
      <c r="D1387" s="91"/>
      <c r="E1387" s="89"/>
      <c r="F1387" s="88"/>
      <c r="G1387" s="91"/>
      <c r="H1387" s="91"/>
      <c r="I1387" s="88"/>
      <c r="J1387" s="92"/>
      <c r="K1387" s="212"/>
      <c r="L1387" s="308" t="str">
        <f>IF(K1387&lt;&gt;"",INDEX(ฐาน!$J$4:$M$44,MATCH(INT(K1387),ฐาน!$J$4:$J$44,0),2),"")</f>
        <v/>
      </c>
      <c r="M1387" s="309" t="str">
        <f>IF(L1387&lt;&gt;"",INDEX(ฐาน!$J$4:$M$45,MATCH(L1387,ฐาน!$K$4:$K$45,0),4),"")</f>
        <v/>
      </c>
      <c r="N1387" s="310" t="str">
        <f>IF(I1387&lt;&gt;"",INDEX(ฐาน!$A$4:$F$9,MATCH(I1387,ฐาน!$A$4:$A$9,0),IF(J1387&gt;=INDEX(ฐาน!$A$4:$F$9,MATCH(I1387,ฐาน!$A$4:$A$9,0),3),6,5)),"")</f>
        <v/>
      </c>
      <c r="O1387" s="311" t="str">
        <f>IF(I1387&lt;&gt;"",IF(J1387&gt;=INDEX(ฐาน!$A$4:$G$9,MATCH(I1387,ฐาน!$A$4:$A$9,0),4),INDEX(ฐาน!$A$4:$G$9,MATCH(I1387,ฐาน!$A$4:$A$9,0),7),INDEX(ฐาน!$A$4:$G$9,MATCH(I1387,ฐาน!$A$4:$A$9,0),4)),"")</f>
        <v/>
      </c>
      <c r="P1387" s="312">
        <f>IF(M1387&lt;&gt;ฐาน!$M$45,IF(L1387&lt;&gt;"",($L1387*$N1387/100),0),0)</f>
        <v>0</v>
      </c>
      <c r="Q1387" s="311">
        <f>IF(M1387&lt;&gt;ฐาน!$M$45,IF(L1387&lt;&gt;"",ROUNDUP(($L1387*$N1387/100),-1),0),0)</f>
        <v>0</v>
      </c>
      <c r="R1387" s="311">
        <f t="shared" si="42"/>
        <v>0</v>
      </c>
      <c r="S1387" s="313">
        <f t="shared" si="43"/>
        <v>0</v>
      </c>
      <c r="T1387" s="314">
        <f>IF(M1387&lt;&gt;ฐาน!$M$45,IF(S1387&lt;&gt;"",S1387+R1387,0),0)</f>
        <v>0</v>
      </c>
      <c r="U1387" s="311">
        <f>IF(M1387&lt;&gt;ฐาน!$M$45,IF(S1387=0,J1387+T1387,O1387),J1387)</f>
        <v>0</v>
      </c>
      <c r="V1387" s="98"/>
    </row>
    <row r="1388" spans="1:22" x14ac:dyDescent="0.35">
      <c r="A1388" s="93">
        <v>1380</v>
      </c>
      <c r="B1388" s="97"/>
      <c r="C1388" s="87"/>
      <c r="D1388" s="91"/>
      <c r="E1388" s="89"/>
      <c r="F1388" s="88"/>
      <c r="G1388" s="91"/>
      <c r="H1388" s="91"/>
      <c r="I1388" s="88"/>
      <c r="J1388" s="92"/>
      <c r="K1388" s="212"/>
      <c r="L1388" s="308" t="str">
        <f>IF(K1388&lt;&gt;"",INDEX(ฐาน!$J$4:$M$44,MATCH(INT(K1388),ฐาน!$J$4:$J$44,0),2),"")</f>
        <v/>
      </c>
      <c r="M1388" s="309" t="str">
        <f>IF(L1388&lt;&gt;"",INDEX(ฐาน!$J$4:$M$45,MATCH(L1388,ฐาน!$K$4:$K$45,0),4),"")</f>
        <v/>
      </c>
      <c r="N1388" s="310" t="str">
        <f>IF(I1388&lt;&gt;"",INDEX(ฐาน!$A$4:$F$9,MATCH(I1388,ฐาน!$A$4:$A$9,0),IF(J1388&gt;=INDEX(ฐาน!$A$4:$F$9,MATCH(I1388,ฐาน!$A$4:$A$9,0),3),6,5)),"")</f>
        <v/>
      </c>
      <c r="O1388" s="311" t="str">
        <f>IF(I1388&lt;&gt;"",IF(J1388&gt;=INDEX(ฐาน!$A$4:$G$9,MATCH(I1388,ฐาน!$A$4:$A$9,0),4),INDEX(ฐาน!$A$4:$G$9,MATCH(I1388,ฐาน!$A$4:$A$9,0),7),INDEX(ฐาน!$A$4:$G$9,MATCH(I1388,ฐาน!$A$4:$A$9,0),4)),"")</f>
        <v/>
      </c>
      <c r="P1388" s="312">
        <f>IF(M1388&lt;&gt;ฐาน!$M$45,IF(L1388&lt;&gt;"",($L1388*$N1388/100),0),0)</f>
        <v>0</v>
      </c>
      <c r="Q1388" s="311">
        <f>IF(M1388&lt;&gt;ฐาน!$M$45,IF(L1388&lt;&gt;"",ROUNDUP(($L1388*$N1388/100),-1),0),0)</f>
        <v>0</v>
      </c>
      <c r="R1388" s="311">
        <f t="shared" si="42"/>
        <v>0</v>
      </c>
      <c r="S1388" s="313">
        <f t="shared" si="43"/>
        <v>0</v>
      </c>
      <c r="T1388" s="314">
        <f>IF(M1388&lt;&gt;ฐาน!$M$45,IF(S1388&lt;&gt;"",S1388+R1388,0),0)</f>
        <v>0</v>
      </c>
      <c r="U1388" s="311">
        <f>IF(M1388&lt;&gt;ฐาน!$M$45,IF(S1388=0,J1388+T1388,O1388),J1388)</f>
        <v>0</v>
      </c>
      <c r="V1388" s="98"/>
    </row>
    <row r="1389" spans="1:22" x14ac:dyDescent="0.35">
      <c r="A1389" s="93">
        <v>1381</v>
      </c>
      <c r="B1389" s="84"/>
      <c r="C1389" s="98"/>
      <c r="D1389" s="91"/>
      <c r="E1389" s="89"/>
      <c r="F1389" s="88"/>
      <c r="G1389" s="91"/>
      <c r="H1389" s="91"/>
      <c r="I1389" s="88"/>
      <c r="J1389" s="92"/>
      <c r="K1389" s="212"/>
      <c r="L1389" s="308" t="str">
        <f>IF(K1389&lt;&gt;"",INDEX(ฐาน!$J$4:$M$44,MATCH(INT(K1389),ฐาน!$J$4:$J$44,0),2),"")</f>
        <v/>
      </c>
      <c r="M1389" s="309" t="str">
        <f>IF(L1389&lt;&gt;"",INDEX(ฐาน!$J$4:$M$45,MATCH(L1389,ฐาน!$K$4:$K$45,0),4),"")</f>
        <v/>
      </c>
      <c r="N1389" s="310" t="str">
        <f>IF(I1389&lt;&gt;"",INDEX(ฐาน!$A$4:$F$9,MATCH(I1389,ฐาน!$A$4:$A$9,0),IF(J1389&gt;=INDEX(ฐาน!$A$4:$F$9,MATCH(I1389,ฐาน!$A$4:$A$9,0),3),6,5)),"")</f>
        <v/>
      </c>
      <c r="O1389" s="311" t="str">
        <f>IF(I1389&lt;&gt;"",IF(J1389&gt;=INDEX(ฐาน!$A$4:$G$9,MATCH(I1389,ฐาน!$A$4:$A$9,0),4),INDEX(ฐาน!$A$4:$G$9,MATCH(I1389,ฐาน!$A$4:$A$9,0),7),INDEX(ฐาน!$A$4:$G$9,MATCH(I1389,ฐาน!$A$4:$A$9,0),4)),"")</f>
        <v/>
      </c>
      <c r="P1389" s="312">
        <f>IF(M1389&lt;&gt;ฐาน!$M$45,IF(L1389&lt;&gt;"",($L1389*$N1389/100),0),0)</f>
        <v>0</v>
      </c>
      <c r="Q1389" s="311">
        <f>IF(M1389&lt;&gt;ฐาน!$M$45,IF(L1389&lt;&gt;"",ROUNDUP(($L1389*$N1389/100),-1),0),0)</f>
        <v>0</v>
      </c>
      <c r="R1389" s="311">
        <f t="shared" si="42"/>
        <v>0</v>
      </c>
      <c r="S1389" s="313">
        <f t="shared" si="43"/>
        <v>0</v>
      </c>
      <c r="T1389" s="314">
        <f>IF(M1389&lt;&gt;ฐาน!$M$45,IF(S1389&lt;&gt;"",S1389+R1389,0),0)</f>
        <v>0</v>
      </c>
      <c r="U1389" s="311">
        <f>IF(M1389&lt;&gt;ฐาน!$M$45,IF(S1389=0,J1389+T1389,O1389),J1389)</f>
        <v>0</v>
      </c>
      <c r="V1389" s="98"/>
    </row>
    <row r="1390" spans="1:22" x14ac:dyDescent="0.35">
      <c r="A1390" s="93">
        <v>1382</v>
      </c>
      <c r="B1390" s="97"/>
      <c r="C1390" s="98"/>
      <c r="D1390" s="91"/>
      <c r="E1390" s="89"/>
      <c r="F1390" s="88"/>
      <c r="G1390" s="91"/>
      <c r="H1390" s="91"/>
      <c r="I1390" s="88"/>
      <c r="J1390" s="92"/>
      <c r="K1390" s="212"/>
      <c r="L1390" s="308" t="str">
        <f>IF(K1390&lt;&gt;"",INDEX(ฐาน!$J$4:$M$44,MATCH(INT(K1390),ฐาน!$J$4:$J$44,0),2),"")</f>
        <v/>
      </c>
      <c r="M1390" s="309" t="str">
        <f>IF(L1390&lt;&gt;"",INDEX(ฐาน!$J$4:$M$45,MATCH(L1390,ฐาน!$K$4:$K$45,0),4),"")</f>
        <v/>
      </c>
      <c r="N1390" s="310" t="str">
        <f>IF(I1390&lt;&gt;"",INDEX(ฐาน!$A$4:$F$9,MATCH(I1390,ฐาน!$A$4:$A$9,0),IF(J1390&gt;=INDEX(ฐาน!$A$4:$F$9,MATCH(I1390,ฐาน!$A$4:$A$9,0),3),6,5)),"")</f>
        <v/>
      </c>
      <c r="O1390" s="311" t="str">
        <f>IF(I1390&lt;&gt;"",IF(J1390&gt;=INDEX(ฐาน!$A$4:$G$9,MATCH(I1390,ฐาน!$A$4:$A$9,0),4),INDEX(ฐาน!$A$4:$G$9,MATCH(I1390,ฐาน!$A$4:$A$9,0),7),INDEX(ฐาน!$A$4:$G$9,MATCH(I1390,ฐาน!$A$4:$A$9,0),4)),"")</f>
        <v/>
      </c>
      <c r="P1390" s="312">
        <f>IF(M1390&lt;&gt;ฐาน!$M$45,IF(L1390&lt;&gt;"",($L1390*$N1390/100),0),0)</f>
        <v>0</v>
      </c>
      <c r="Q1390" s="311">
        <f>IF(M1390&lt;&gt;ฐาน!$M$45,IF(L1390&lt;&gt;"",ROUNDUP(($L1390*$N1390/100),-1),0),0)</f>
        <v>0</v>
      </c>
      <c r="R1390" s="311">
        <f t="shared" si="42"/>
        <v>0</v>
      </c>
      <c r="S1390" s="313">
        <f t="shared" si="43"/>
        <v>0</v>
      </c>
      <c r="T1390" s="314">
        <f>IF(M1390&lt;&gt;ฐาน!$M$45,IF(S1390&lt;&gt;"",S1390+R1390,0),0)</f>
        <v>0</v>
      </c>
      <c r="U1390" s="311">
        <f>IF(M1390&lt;&gt;ฐาน!$M$45,IF(S1390=0,J1390+T1390,O1390),J1390)</f>
        <v>0</v>
      </c>
      <c r="V1390" s="98"/>
    </row>
    <row r="1391" spans="1:22" x14ac:dyDescent="0.35">
      <c r="A1391" s="93">
        <v>1383</v>
      </c>
      <c r="B1391" s="97"/>
      <c r="C1391" s="98"/>
      <c r="D1391" s="91"/>
      <c r="E1391" s="89"/>
      <c r="F1391" s="88"/>
      <c r="G1391" s="91"/>
      <c r="H1391" s="91"/>
      <c r="I1391" s="88"/>
      <c r="J1391" s="92"/>
      <c r="K1391" s="212"/>
      <c r="L1391" s="308" t="str">
        <f>IF(K1391&lt;&gt;"",INDEX(ฐาน!$J$4:$M$44,MATCH(INT(K1391),ฐาน!$J$4:$J$44,0),2),"")</f>
        <v/>
      </c>
      <c r="M1391" s="309" t="str">
        <f>IF(L1391&lt;&gt;"",INDEX(ฐาน!$J$4:$M$45,MATCH(L1391,ฐาน!$K$4:$K$45,0),4),"")</f>
        <v/>
      </c>
      <c r="N1391" s="310" t="str">
        <f>IF(I1391&lt;&gt;"",INDEX(ฐาน!$A$4:$F$9,MATCH(I1391,ฐาน!$A$4:$A$9,0),IF(J1391&gt;=INDEX(ฐาน!$A$4:$F$9,MATCH(I1391,ฐาน!$A$4:$A$9,0),3),6,5)),"")</f>
        <v/>
      </c>
      <c r="O1391" s="311" t="str">
        <f>IF(I1391&lt;&gt;"",IF(J1391&gt;=INDEX(ฐาน!$A$4:$G$9,MATCH(I1391,ฐาน!$A$4:$A$9,0),4),INDEX(ฐาน!$A$4:$G$9,MATCH(I1391,ฐาน!$A$4:$A$9,0),7),INDEX(ฐาน!$A$4:$G$9,MATCH(I1391,ฐาน!$A$4:$A$9,0),4)),"")</f>
        <v/>
      </c>
      <c r="P1391" s="312">
        <f>IF(M1391&lt;&gt;ฐาน!$M$45,IF(L1391&lt;&gt;"",($L1391*$N1391/100),0),0)</f>
        <v>0</v>
      </c>
      <c r="Q1391" s="311">
        <f>IF(M1391&lt;&gt;ฐาน!$M$45,IF(L1391&lt;&gt;"",ROUNDUP(($L1391*$N1391/100),-1),0),0)</f>
        <v>0</v>
      </c>
      <c r="R1391" s="311">
        <f t="shared" si="42"/>
        <v>0</v>
      </c>
      <c r="S1391" s="313">
        <f t="shared" si="43"/>
        <v>0</v>
      </c>
      <c r="T1391" s="314">
        <f>IF(M1391&lt;&gt;ฐาน!$M$45,IF(S1391&lt;&gt;"",S1391+R1391,0),0)</f>
        <v>0</v>
      </c>
      <c r="U1391" s="311">
        <f>IF(M1391&lt;&gt;ฐาน!$M$45,IF(S1391=0,J1391+T1391,O1391),J1391)</f>
        <v>0</v>
      </c>
      <c r="V1391" s="98"/>
    </row>
    <row r="1392" spans="1:22" x14ac:dyDescent="0.35">
      <c r="A1392" s="93">
        <v>1384</v>
      </c>
      <c r="B1392" s="97"/>
      <c r="C1392" s="98"/>
      <c r="D1392" s="91"/>
      <c r="E1392" s="89"/>
      <c r="F1392" s="88"/>
      <c r="G1392" s="95"/>
      <c r="H1392" s="91"/>
      <c r="I1392" s="88"/>
      <c r="J1392" s="92"/>
      <c r="K1392" s="212"/>
      <c r="L1392" s="308" t="str">
        <f>IF(K1392&lt;&gt;"",INDEX(ฐาน!$J$4:$M$44,MATCH(INT(K1392),ฐาน!$J$4:$J$44,0),2),"")</f>
        <v/>
      </c>
      <c r="M1392" s="309" t="str">
        <f>IF(L1392&lt;&gt;"",INDEX(ฐาน!$J$4:$M$45,MATCH(L1392,ฐาน!$K$4:$K$45,0),4),"")</f>
        <v/>
      </c>
      <c r="N1392" s="310" t="str">
        <f>IF(I1392&lt;&gt;"",INDEX(ฐาน!$A$4:$F$9,MATCH(I1392,ฐาน!$A$4:$A$9,0),IF(J1392&gt;=INDEX(ฐาน!$A$4:$F$9,MATCH(I1392,ฐาน!$A$4:$A$9,0),3),6,5)),"")</f>
        <v/>
      </c>
      <c r="O1392" s="311" t="str">
        <f>IF(I1392&lt;&gt;"",IF(J1392&gt;=INDEX(ฐาน!$A$4:$G$9,MATCH(I1392,ฐาน!$A$4:$A$9,0),4),INDEX(ฐาน!$A$4:$G$9,MATCH(I1392,ฐาน!$A$4:$A$9,0),7),INDEX(ฐาน!$A$4:$G$9,MATCH(I1392,ฐาน!$A$4:$A$9,0),4)),"")</f>
        <v/>
      </c>
      <c r="P1392" s="312">
        <f>IF(M1392&lt;&gt;ฐาน!$M$45,IF(L1392&lt;&gt;"",($L1392*$N1392/100),0),0)</f>
        <v>0</v>
      </c>
      <c r="Q1392" s="311">
        <f>IF(M1392&lt;&gt;ฐาน!$M$45,IF(L1392&lt;&gt;"",ROUNDUP(($L1392*$N1392/100),-1),0),0)</f>
        <v>0</v>
      </c>
      <c r="R1392" s="311">
        <f t="shared" si="42"/>
        <v>0</v>
      </c>
      <c r="S1392" s="313">
        <f t="shared" si="43"/>
        <v>0</v>
      </c>
      <c r="T1392" s="314">
        <f>IF(M1392&lt;&gt;ฐาน!$M$45,IF(S1392&lt;&gt;"",S1392+R1392,0),0)</f>
        <v>0</v>
      </c>
      <c r="U1392" s="311">
        <f>IF(M1392&lt;&gt;ฐาน!$M$45,IF(S1392=0,J1392+T1392,O1392),J1392)</f>
        <v>0</v>
      </c>
      <c r="V1392" s="98"/>
    </row>
    <row r="1393" spans="1:22" x14ac:dyDescent="0.35">
      <c r="A1393" s="93">
        <v>1385</v>
      </c>
      <c r="B1393" s="97"/>
      <c r="C1393" s="98"/>
      <c r="D1393" s="91"/>
      <c r="E1393" s="89"/>
      <c r="F1393" s="88"/>
      <c r="G1393" s="95"/>
      <c r="H1393" s="91"/>
      <c r="I1393" s="88"/>
      <c r="J1393" s="92"/>
      <c r="K1393" s="212"/>
      <c r="L1393" s="308" t="str">
        <f>IF(K1393&lt;&gt;"",INDEX(ฐาน!$J$4:$M$44,MATCH(INT(K1393),ฐาน!$J$4:$J$44,0),2),"")</f>
        <v/>
      </c>
      <c r="M1393" s="309" t="str">
        <f>IF(L1393&lt;&gt;"",INDEX(ฐาน!$J$4:$M$45,MATCH(L1393,ฐาน!$K$4:$K$45,0),4),"")</f>
        <v/>
      </c>
      <c r="N1393" s="310" t="str">
        <f>IF(I1393&lt;&gt;"",INDEX(ฐาน!$A$4:$F$9,MATCH(I1393,ฐาน!$A$4:$A$9,0),IF(J1393&gt;=INDEX(ฐาน!$A$4:$F$9,MATCH(I1393,ฐาน!$A$4:$A$9,0),3),6,5)),"")</f>
        <v/>
      </c>
      <c r="O1393" s="311" t="str">
        <f>IF(I1393&lt;&gt;"",IF(J1393&gt;=INDEX(ฐาน!$A$4:$G$9,MATCH(I1393,ฐาน!$A$4:$A$9,0),4),INDEX(ฐาน!$A$4:$G$9,MATCH(I1393,ฐาน!$A$4:$A$9,0),7),INDEX(ฐาน!$A$4:$G$9,MATCH(I1393,ฐาน!$A$4:$A$9,0),4)),"")</f>
        <v/>
      </c>
      <c r="P1393" s="312">
        <f>IF(M1393&lt;&gt;ฐาน!$M$45,IF(L1393&lt;&gt;"",($L1393*$N1393/100),0),0)</f>
        <v>0</v>
      </c>
      <c r="Q1393" s="311">
        <f>IF(M1393&lt;&gt;ฐาน!$M$45,IF(L1393&lt;&gt;"",ROUNDUP(($L1393*$N1393/100),-1),0),0)</f>
        <v>0</v>
      </c>
      <c r="R1393" s="311">
        <f t="shared" si="42"/>
        <v>0</v>
      </c>
      <c r="S1393" s="313">
        <f t="shared" si="43"/>
        <v>0</v>
      </c>
      <c r="T1393" s="314">
        <f>IF(M1393&lt;&gt;ฐาน!$M$45,IF(S1393&lt;&gt;"",S1393+R1393,0),0)</f>
        <v>0</v>
      </c>
      <c r="U1393" s="311">
        <f>IF(M1393&lt;&gt;ฐาน!$M$45,IF(S1393=0,J1393+T1393,O1393),J1393)</f>
        <v>0</v>
      </c>
      <c r="V1393" s="98"/>
    </row>
    <row r="1394" spans="1:22" x14ac:dyDescent="0.35">
      <c r="A1394" s="93">
        <v>1386</v>
      </c>
      <c r="B1394" s="97"/>
      <c r="C1394" s="98"/>
      <c r="D1394" s="91"/>
      <c r="E1394" s="89"/>
      <c r="F1394" s="88"/>
      <c r="G1394" s="95"/>
      <c r="H1394" s="91"/>
      <c r="I1394" s="88"/>
      <c r="J1394" s="92"/>
      <c r="K1394" s="212"/>
      <c r="L1394" s="308" t="str">
        <f>IF(K1394&lt;&gt;"",INDEX(ฐาน!$J$4:$M$44,MATCH(INT(K1394),ฐาน!$J$4:$J$44,0),2),"")</f>
        <v/>
      </c>
      <c r="M1394" s="309" t="str">
        <f>IF(L1394&lt;&gt;"",INDEX(ฐาน!$J$4:$M$45,MATCH(L1394,ฐาน!$K$4:$K$45,0),4),"")</f>
        <v/>
      </c>
      <c r="N1394" s="310" t="str">
        <f>IF(I1394&lt;&gt;"",INDEX(ฐาน!$A$4:$F$9,MATCH(I1394,ฐาน!$A$4:$A$9,0),IF(J1394&gt;=INDEX(ฐาน!$A$4:$F$9,MATCH(I1394,ฐาน!$A$4:$A$9,0),3),6,5)),"")</f>
        <v/>
      </c>
      <c r="O1394" s="311" t="str">
        <f>IF(I1394&lt;&gt;"",IF(J1394&gt;=INDEX(ฐาน!$A$4:$G$9,MATCH(I1394,ฐาน!$A$4:$A$9,0),4),INDEX(ฐาน!$A$4:$G$9,MATCH(I1394,ฐาน!$A$4:$A$9,0),7),INDEX(ฐาน!$A$4:$G$9,MATCH(I1394,ฐาน!$A$4:$A$9,0),4)),"")</f>
        <v/>
      </c>
      <c r="P1394" s="312">
        <f>IF(M1394&lt;&gt;ฐาน!$M$45,IF(L1394&lt;&gt;"",($L1394*$N1394/100),0),0)</f>
        <v>0</v>
      </c>
      <c r="Q1394" s="311">
        <f>IF(M1394&lt;&gt;ฐาน!$M$45,IF(L1394&lt;&gt;"",ROUNDUP(($L1394*$N1394/100),-1),0),0)</f>
        <v>0</v>
      </c>
      <c r="R1394" s="311">
        <f t="shared" si="42"/>
        <v>0</v>
      </c>
      <c r="S1394" s="313">
        <f t="shared" si="43"/>
        <v>0</v>
      </c>
      <c r="T1394" s="314">
        <f>IF(M1394&lt;&gt;ฐาน!$M$45,IF(S1394&lt;&gt;"",S1394+R1394,0),0)</f>
        <v>0</v>
      </c>
      <c r="U1394" s="311">
        <f>IF(M1394&lt;&gt;ฐาน!$M$45,IF(S1394=0,J1394+T1394,O1394),J1394)</f>
        <v>0</v>
      </c>
      <c r="V1394" s="98"/>
    </row>
    <row r="1395" spans="1:22" x14ac:dyDescent="0.35">
      <c r="A1395" s="93">
        <v>1387</v>
      </c>
      <c r="B1395" s="97"/>
      <c r="C1395" s="98"/>
      <c r="D1395" s="91"/>
      <c r="E1395" s="89"/>
      <c r="F1395" s="88"/>
      <c r="G1395" s="95"/>
      <c r="H1395" s="91"/>
      <c r="I1395" s="88"/>
      <c r="J1395" s="92"/>
      <c r="K1395" s="212"/>
      <c r="L1395" s="308" t="str">
        <f>IF(K1395&lt;&gt;"",INDEX(ฐาน!$J$4:$M$44,MATCH(INT(K1395),ฐาน!$J$4:$J$44,0),2),"")</f>
        <v/>
      </c>
      <c r="M1395" s="309" t="str">
        <f>IF(L1395&lt;&gt;"",INDEX(ฐาน!$J$4:$M$45,MATCH(L1395,ฐาน!$K$4:$K$45,0),4),"")</f>
        <v/>
      </c>
      <c r="N1395" s="310" t="str">
        <f>IF(I1395&lt;&gt;"",INDEX(ฐาน!$A$4:$F$9,MATCH(I1395,ฐาน!$A$4:$A$9,0),IF(J1395&gt;=INDEX(ฐาน!$A$4:$F$9,MATCH(I1395,ฐาน!$A$4:$A$9,0),3),6,5)),"")</f>
        <v/>
      </c>
      <c r="O1395" s="311" t="str">
        <f>IF(I1395&lt;&gt;"",IF(J1395&gt;=INDEX(ฐาน!$A$4:$G$9,MATCH(I1395,ฐาน!$A$4:$A$9,0),4),INDEX(ฐาน!$A$4:$G$9,MATCH(I1395,ฐาน!$A$4:$A$9,0),7),INDEX(ฐาน!$A$4:$G$9,MATCH(I1395,ฐาน!$A$4:$A$9,0),4)),"")</f>
        <v/>
      </c>
      <c r="P1395" s="312">
        <f>IF(M1395&lt;&gt;ฐาน!$M$45,IF(L1395&lt;&gt;"",($L1395*$N1395/100),0),0)</f>
        <v>0</v>
      </c>
      <c r="Q1395" s="311">
        <f>IF(M1395&lt;&gt;ฐาน!$M$45,IF(L1395&lt;&gt;"",ROUNDUP(($L1395*$N1395/100),-1),0),0)</f>
        <v>0</v>
      </c>
      <c r="R1395" s="311">
        <f t="shared" si="42"/>
        <v>0</v>
      </c>
      <c r="S1395" s="313">
        <f t="shared" si="43"/>
        <v>0</v>
      </c>
      <c r="T1395" s="314">
        <f>IF(M1395&lt;&gt;ฐาน!$M$45,IF(S1395&lt;&gt;"",S1395+R1395,0),0)</f>
        <v>0</v>
      </c>
      <c r="U1395" s="311">
        <f>IF(M1395&lt;&gt;ฐาน!$M$45,IF(S1395=0,J1395+T1395,O1395),J1395)</f>
        <v>0</v>
      </c>
      <c r="V1395" s="98"/>
    </row>
    <row r="1396" spans="1:22" x14ac:dyDescent="0.35">
      <c r="A1396" s="93">
        <v>1388</v>
      </c>
      <c r="B1396" s="84"/>
      <c r="C1396" s="85"/>
      <c r="D1396" s="91"/>
      <c r="E1396" s="89"/>
      <c r="F1396" s="88"/>
      <c r="G1396" s="91"/>
      <c r="H1396" s="91"/>
      <c r="I1396" s="88"/>
      <c r="J1396" s="94"/>
      <c r="K1396" s="212"/>
      <c r="L1396" s="308" t="str">
        <f>IF(K1396&lt;&gt;"",INDEX(ฐาน!$J$4:$M$44,MATCH(INT(K1396),ฐาน!$J$4:$J$44,0),2),"")</f>
        <v/>
      </c>
      <c r="M1396" s="309" t="str">
        <f>IF(L1396&lt;&gt;"",INDEX(ฐาน!$J$4:$M$45,MATCH(L1396,ฐาน!$K$4:$K$45,0),4),"")</f>
        <v/>
      </c>
      <c r="N1396" s="310" t="str">
        <f>IF(I1396&lt;&gt;"",INDEX(ฐาน!$A$4:$F$9,MATCH(I1396,ฐาน!$A$4:$A$9,0),IF(J1396&gt;=INDEX(ฐาน!$A$4:$F$9,MATCH(I1396,ฐาน!$A$4:$A$9,0),3),6,5)),"")</f>
        <v/>
      </c>
      <c r="O1396" s="311" t="str">
        <f>IF(I1396&lt;&gt;"",IF(J1396&gt;=INDEX(ฐาน!$A$4:$G$9,MATCH(I1396,ฐาน!$A$4:$A$9,0),4),INDEX(ฐาน!$A$4:$G$9,MATCH(I1396,ฐาน!$A$4:$A$9,0),7),INDEX(ฐาน!$A$4:$G$9,MATCH(I1396,ฐาน!$A$4:$A$9,0),4)),"")</f>
        <v/>
      </c>
      <c r="P1396" s="312">
        <f>IF(M1396&lt;&gt;ฐาน!$M$45,IF(L1396&lt;&gt;"",($L1396*$N1396/100),0),0)</f>
        <v>0</v>
      </c>
      <c r="Q1396" s="311">
        <f>IF(M1396&lt;&gt;ฐาน!$M$45,IF(L1396&lt;&gt;"",ROUNDUP(($L1396*$N1396/100),-1),0),0)</f>
        <v>0</v>
      </c>
      <c r="R1396" s="311">
        <f t="shared" si="42"/>
        <v>0</v>
      </c>
      <c r="S1396" s="313">
        <f t="shared" si="43"/>
        <v>0</v>
      </c>
      <c r="T1396" s="314">
        <f>IF(M1396&lt;&gt;ฐาน!$M$45,IF(S1396&lt;&gt;"",S1396+R1396,0),0)</f>
        <v>0</v>
      </c>
      <c r="U1396" s="311">
        <f>IF(M1396&lt;&gt;ฐาน!$M$45,IF(S1396=0,J1396+T1396,O1396),J1396)</f>
        <v>0</v>
      </c>
      <c r="V1396" s="98"/>
    </row>
    <row r="1397" spans="1:22" x14ac:dyDescent="0.35">
      <c r="A1397" s="93">
        <v>1389</v>
      </c>
      <c r="B1397" s="84"/>
      <c r="C1397" s="85"/>
      <c r="D1397" s="91"/>
      <c r="E1397" s="89"/>
      <c r="F1397" s="88"/>
      <c r="G1397" s="91"/>
      <c r="H1397" s="91"/>
      <c r="I1397" s="88"/>
      <c r="J1397" s="94"/>
      <c r="K1397" s="212"/>
      <c r="L1397" s="308" t="str">
        <f>IF(K1397&lt;&gt;"",INDEX(ฐาน!$J$4:$M$44,MATCH(INT(K1397),ฐาน!$J$4:$J$44,0),2),"")</f>
        <v/>
      </c>
      <c r="M1397" s="309" t="str">
        <f>IF(L1397&lt;&gt;"",INDEX(ฐาน!$J$4:$M$45,MATCH(L1397,ฐาน!$K$4:$K$45,0),4),"")</f>
        <v/>
      </c>
      <c r="N1397" s="310" t="str">
        <f>IF(I1397&lt;&gt;"",INDEX(ฐาน!$A$4:$F$9,MATCH(I1397,ฐาน!$A$4:$A$9,0),IF(J1397&gt;=INDEX(ฐาน!$A$4:$F$9,MATCH(I1397,ฐาน!$A$4:$A$9,0),3),6,5)),"")</f>
        <v/>
      </c>
      <c r="O1397" s="311" t="str">
        <f>IF(I1397&lt;&gt;"",IF(J1397&gt;=INDEX(ฐาน!$A$4:$G$9,MATCH(I1397,ฐาน!$A$4:$A$9,0),4),INDEX(ฐาน!$A$4:$G$9,MATCH(I1397,ฐาน!$A$4:$A$9,0),7),INDEX(ฐาน!$A$4:$G$9,MATCH(I1397,ฐาน!$A$4:$A$9,0),4)),"")</f>
        <v/>
      </c>
      <c r="P1397" s="312">
        <f>IF(M1397&lt;&gt;ฐาน!$M$45,IF(L1397&lt;&gt;"",($L1397*$N1397/100),0),0)</f>
        <v>0</v>
      </c>
      <c r="Q1397" s="311">
        <f>IF(M1397&lt;&gt;ฐาน!$M$45,IF(L1397&lt;&gt;"",ROUNDUP(($L1397*$N1397/100),-1),0),0)</f>
        <v>0</v>
      </c>
      <c r="R1397" s="311">
        <f t="shared" si="42"/>
        <v>0</v>
      </c>
      <c r="S1397" s="313">
        <f t="shared" si="43"/>
        <v>0</v>
      </c>
      <c r="T1397" s="314">
        <f>IF(M1397&lt;&gt;ฐาน!$M$45,IF(S1397&lt;&gt;"",S1397+R1397,0),0)</f>
        <v>0</v>
      </c>
      <c r="U1397" s="311">
        <f>IF(M1397&lt;&gt;ฐาน!$M$45,IF(S1397=0,J1397+T1397,O1397),J1397)</f>
        <v>0</v>
      </c>
      <c r="V1397" s="98"/>
    </row>
    <row r="1398" spans="1:22" x14ac:dyDescent="0.35">
      <c r="A1398" s="93">
        <v>1390</v>
      </c>
      <c r="B1398" s="84"/>
      <c r="C1398" s="85"/>
      <c r="D1398" s="91"/>
      <c r="E1398" s="89"/>
      <c r="F1398" s="88"/>
      <c r="G1398" s="91"/>
      <c r="H1398" s="91"/>
      <c r="I1398" s="88"/>
      <c r="J1398" s="92"/>
      <c r="K1398" s="212"/>
      <c r="L1398" s="308" t="str">
        <f>IF(K1398&lt;&gt;"",INDEX(ฐาน!$J$4:$M$44,MATCH(INT(K1398),ฐาน!$J$4:$J$44,0),2),"")</f>
        <v/>
      </c>
      <c r="M1398" s="309" t="str">
        <f>IF(L1398&lt;&gt;"",INDEX(ฐาน!$J$4:$M$45,MATCH(L1398,ฐาน!$K$4:$K$45,0),4),"")</f>
        <v/>
      </c>
      <c r="N1398" s="310" t="str">
        <f>IF(I1398&lt;&gt;"",INDEX(ฐาน!$A$4:$F$9,MATCH(I1398,ฐาน!$A$4:$A$9,0),IF(J1398&gt;=INDEX(ฐาน!$A$4:$F$9,MATCH(I1398,ฐาน!$A$4:$A$9,0),3),6,5)),"")</f>
        <v/>
      </c>
      <c r="O1398" s="311" t="str">
        <f>IF(I1398&lt;&gt;"",IF(J1398&gt;=INDEX(ฐาน!$A$4:$G$9,MATCH(I1398,ฐาน!$A$4:$A$9,0),4),INDEX(ฐาน!$A$4:$G$9,MATCH(I1398,ฐาน!$A$4:$A$9,0),7),INDEX(ฐาน!$A$4:$G$9,MATCH(I1398,ฐาน!$A$4:$A$9,0),4)),"")</f>
        <v/>
      </c>
      <c r="P1398" s="312">
        <f>IF(M1398&lt;&gt;ฐาน!$M$45,IF(L1398&lt;&gt;"",($L1398*$N1398/100),0),0)</f>
        <v>0</v>
      </c>
      <c r="Q1398" s="311">
        <f>IF(M1398&lt;&gt;ฐาน!$M$45,IF(L1398&lt;&gt;"",ROUNDUP(($L1398*$N1398/100),-1),0),0)</f>
        <v>0</v>
      </c>
      <c r="R1398" s="311">
        <f t="shared" si="42"/>
        <v>0</v>
      </c>
      <c r="S1398" s="313">
        <f t="shared" si="43"/>
        <v>0</v>
      </c>
      <c r="T1398" s="314">
        <f>IF(M1398&lt;&gt;ฐาน!$M$45,IF(S1398&lt;&gt;"",S1398+R1398,0),0)</f>
        <v>0</v>
      </c>
      <c r="U1398" s="311">
        <f>IF(M1398&lt;&gt;ฐาน!$M$45,IF(S1398=0,J1398+T1398,O1398),J1398)</f>
        <v>0</v>
      </c>
      <c r="V1398" s="98"/>
    </row>
    <row r="1399" spans="1:22" x14ac:dyDescent="0.35">
      <c r="A1399" s="93">
        <v>1391</v>
      </c>
      <c r="B1399" s="84"/>
      <c r="C1399" s="85"/>
      <c r="D1399" s="91"/>
      <c r="E1399" s="89"/>
      <c r="F1399" s="88"/>
      <c r="G1399" s="91"/>
      <c r="H1399" s="91"/>
      <c r="I1399" s="88"/>
      <c r="J1399" s="92"/>
      <c r="K1399" s="212"/>
      <c r="L1399" s="308" t="str">
        <f>IF(K1399&lt;&gt;"",INDEX(ฐาน!$J$4:$M$44,MATCH(INT(K1399),ฐาน!$J$4:$J$44,0),2),"")</f>
        <v/>
      </c>
      <c r="M1399" s="309" t="str">
        <f>IF(L1399&lt;&gt;"",INDEX(ฐาน!$J$4:$M$45,MATCH(L1399,ฐาน!$K$4:$K$45,0),4),"")</f>
        <v/>
      </c>
      <c r="N1399" s="310" t="str">
        <f>IF(I1399&lt;&gt;"",INDEX(ฐาน!$A$4:$F$9,MATCH(I1399,ฐาน!$A$4:$A$9,0),IF(J1399&gt;=INDEX(ฐาน!$A$4:$F$9,MATCH(I1399,ฐาน!$A$4:$A$9,0),3),6,5)),"")</f>
        <v/>
      </c>
      <c r="O1399" s="311" t="str">
        <f>IF(I1399&lt;&gt;"",IF(J1399&gt;=INDEX(ฐาน!$A$4:$G$9,MATCH(I1399,ฐาน!$A$4:$A$9,0),4),INDEX(ฐาน!$A$4:$G$9,MATCH(I1399,ฐาน!$A$4:$A$9,0),7),INDEX(ฐาน!$A$4:$G$9,MATCH(I1399,ฐาน!$A$4:$A$9,0),4)),"")</f>
        <v/>
      </c>
      <c r="P1399" s="312">
        <f>IF(M1399&lt;&gt;ฐาน!$M$45,IF(L1399&lt;&gt;"",($L1399*$N1399/100),0),0)</f>
        <v>0</v>
      </c>
      <c r="Q1399" s="311">
        <f>IF(M1399&lt;&gt;ฐาน!$M$45,IF(L1399&lt;&gt;"",ROUNDUP(($L1399*$N1399/100),-1),0),0)</f>
        <v>0</v>
      </c>
      <c r="R1399" s="311">
        <f t="shared" si="42"/>
        <v>0</v>
      </c>
      <c r="S1399" s="313">
        <f t="shared" si="43"/>
        <v>0</v>
      </c>
      <c r="T1399" s="314">
        <f>IF(M1399&lt;&gt;ฐาน!$M$45,IF(S1399&lt;&gt;"",S1399+R1399,0),0)</f>
        <v>0</v>
      </c>
      <c r="U1399" s="311">
        <f>IF(M1399&lt;&gt;ฐาน!$M$45,IF(S1399=0,J1399+T1399,O1399),J1399)</f>
        <v>0</v>
      </c>
      <c r="V1399" s="98"/>
    </row>
    <row r="1400" spans="1:22" x14ac:dyDescent="0.35">
      <c r="A1400" s="93">
        <v>1392</v>
      </c>
      <c r="B1400" s="97"/>
      <c r="C1400" s="98"/>
      <c r="D1400" s="91"/>
      <c r="E1400" s="89"/>
      <c r="F1400" s="88"/>
      <c r="G1400" s="91"/>
      <c r="H1400" s="91"/>
      <c r="I1400" s="88"/>
      <c r="J1400" s="92"/>
      <c r="K1400" s="212"/>
      <c r="L1400" s="308" t="str">
        <f>IF(K1400&lt;&gt;"",INDEX(ฐาน!$J$4:$M$44,MATCH(INT(K1400),ฐาน!$J$4:$J$44,0),2),"")</f>
        <v/>
      </c>
      <c r="M1400" s="309" t="str">
        <f>IF(L1400&lt;&gt;"",INDEX(ฐาน!$J$4:$M$45,MATCH(L1400,ฐาน!$K$4:$K$45,0),4),"")</f>
        <v/>
      </c>
      <c r="N1400" s="310" t="str">
        <f>IF(I1400&lt;&gt;"",INDEX(ฐาน!$A$4:$F$9,MATCH(I1400,ฐาน!$A$4:$A$9,0),IF(J1400&gt;=INDEX(ฐาน!$A$4:$F$9,MATCH(I1400,ฐาน!$A$4:$A$9,0),3),6,5)),"")</f>
        <v/>
      </c>
      <c r="O1400" s="311" t="str">
        <f>IF(I1400&lt;&gt;"",IF(J1400&gt;=INDEX(ฐาน!$A$4:$G$9,MATCH(I1400,ฐาน!$A$4:$A$9,0),4),INDEX(ฐาน!$A$4:$G$9,MATCH(I1400,ฐาน!$A$4:$A$9,0),7),INDEX(ฐาน!$A$4:$G$9,MATCH(I1400,ฐาน!$A$4:$A$9,0),4)),"")</f>
        <v/>
      </c>
      <c r="P1400" s="312">
        <f>IF(M1400&lt;&gt;ฐาน!$M$45,IF(L1400&lt;&gt;"",($L1400*$N1400/100),0),0)</f>
        <v>0</v>
      </c>
      <c r="Q1400" s="311">
        <f>IF(M1400&lt;&gt;ฐาน!$M$45,IF(L1400&lt;&gt;"",ROUNDUP(($L1400*$N1400/100),-1),0),0)</f>
        <v>0</v>
      </c>
      <c r="R1400" s="311">
        <f t="shared" si="42"/>
        <v>0</v>
      </c>
      <c r="S1400" s="313">
        <f t="shared" si="43"/>
        <v>0</v>
      </c>
      <c r="T1400" s="314">
        <f>IF(M1400&lt;&gt;ฐาน!$M$45,IF(S1400&lt;&gt;"",S1400+R1400,0),0)</f>
        <v>0</v>
      </c>
      <c r="U1400" s="311">
        <f>IF(M1400&lt;&gt;ฐาน!$M$45,IF(S1400=0,J1400+T1400,O1400),J1400)</f>
        <v>0</v>
      </c>
      <c r="V1400" s="98"/>
    </row>
    <row r="1401" spans="1:22" x14ac:dyDescent="0.35">
      <c r="A1401" s="93">
        <v>1393</v>
      </c>
      <c r="B1401" s="84"/>
      <c r="C1401" s="85"/>
      <c r="D1401" s="91"/>
      <c r="E1401" s="89"/>
      <c r="F1401" s="88"/>
      <c r="G1401" s="91"/>
      <c r="H1401" s="91"/>
      <c r="I1401" s="88"/>
      <c r="J1401" s="92"/>
      <c r="K1401" s="212"/>
      <c r="L1401" s="308" t="str">
        <f>IF(K1401&lt;&gt;"",INDEX(ฐาน!$J$4:$M$44,MATCH(INT(K1401),ฐาน!$J$4:$J$44,0),2),"")</f>
        <v/>
      </c>
      <c r="M1401" s="309" t="str">
        <f>IF(L1401&lt;&gt;"",INDEX(ฐาน!$J$4:$M$45,MATCH(L1401,ฐาน!$K$4:$K$45,0),4),"")</f>
        <v/>
      </c>
      <c r="N1401" s="310" t="str">
        <f>IF(I1401&lt;&gt;"",INDEX(ฐาน!$A$4:$F$9,MATCH(I1401,ฐาน!$A$4:$A$9,0),IF(J1401&gt;=INDEX(ฐาน!$A$4:$F$9,MATCH(I1401,ฐาน!$A$4:$A$9,0),3),6,5)),"")</f>
        <v/>
      </c>
      <c r="O1401" s="311" t="str">
        <f>IF(I1401&lt;&gt;"",IF(J1401&gt;=INDEX(ฐาน!$A$4:$G$9,MATCH(I1401,ฐาน!$A$4:$A$9,0),4),INDEX(ฐาน!$A$4:$G$9,MATCH(I1401,ฐาน!$A$4:$A$9,0),7),INDEX(ฐาน!$A$4:$G$9,MATCH(I1401,ฐาน!$A$4:$A$9,0),4)),"")</f>
        <v/>
      </c>
      <c r="P1401" s="312">
        <f>IF(M1401&lt;&gt;ฐาน!$M$45,IF(L1401&lt;&gt;"",($L1401*$N1401/100),0),0)</f>
        <v>0</v>
      </c>
      <c r="Q1401" s="311">
        <f>IF(M1401&lt;&gt;ฐาน!$M$45,IF(L1401&lt;&gt;"",ROUNDUP(($L1401*$N1401/100),-1),0),0)</f>
        <v>0</v>
      </c>
      <c r="R1401" s="311">
        <f t="shared" si="42"/>
        <v>0</v>
      </c>
      <c r="S1401" s="313">
        <f t="shared" si="43"/>
        <v>0</v>
      </c>
      <c r="T1401" s="314">
        <f>IF(M1401&lt;&gt;ฐาน!$M$45,IF(S1401&lt;&gt;"",S1401+R1401,0),0)</f>
        <v>0</v>
      </c>
      <c r="U1401" s="311">
        <f>IF(M1401&lt;&gt;ฐาน!$M$45,IF(S1401=0,J1401+T1401,O1401),J1401)</f>
        <v>0</v>
      </c>
      <c r="V1401" s="98"/>
    </row>
    <row r="1402" spans="1:22" x14ac:dyDescent="0.35">
      <c r="A1402" s="93">
        <v>1394</v>
      </c>
      <c r="B1402" s="84"/>
      <c r="C1402" s="85"/>
      <c r="D1402" s="91"/>
      <c r="E1402" s="89"/>
      <c r="F1402" s="88"/>
      <c r="G1402" s="91"/>
      <c r="H1402" s="91"/>
      <c r="I1402" s="88"/>
      <c r="J1402" s="92"/>
      <c r="K1402" s="212"/>
      <c r="L1402" s="308" t="str">
        <f>IF(K1402&lt;&gt;"",INDEX(ฐาน!$J$4:$M$44,MATCH(INT(K1402),ฐาน!$J$4:$J$44,0),2),"")</f>
        <v/>
      </c>
      <c r="M1402" s="309" t="str">
        <f>IF(L1402&lt;&gt;"",INDEX(ฐาน!$J$4:$M$45,MATCH(L1402,ฐาน!$K$4:$K$45,0),4),"")</f>
        <v/>
      </c>
      <c r="N1402" s="310" t="str">
        <f>IF(I1402&lt;&gt;"",INDEX(ฐาน!$A$4:$F$9,MATCH(I1402,ฐาน!$A$4:$A$9,0),IF(J1402&gt;=INDEX(ฐาน!$A$4:$F$9,MATCH(I1402,ฐาน!$A$4:$A$9,0),3),6,5)),"")</f>
        <v/>
      </c>
      <c r="O1402" s="311" t="str">
        <f>IF(I1402&lt;&gt;"",IF(J1402&gt;=INDEX(ฐาน!$A$4:$G$9,MATCH(I1402,ฐาน!$A$4:$A$9,0),4),INDEX(ฐาน!$A$4:$G$9,MATCH(I1402,ฐาน!$A$4:$A$9,0),7),INDEX(ฐาน!$A$4:$G$9,MATCH(I1402,ฐาน!$A$4:$A$9,0),4)),"")</f>
        <v/>
      </c>
      <c r="P1402" s="312">
        <f>IF(M1402&lt;&gt;ฐาน!$M$45,IF(L1402&lt;&gt;"",($L1402*$N1402/100),0),0)</f>
        <v>0</v>
      </c>
      <c r="Q1402" s="311">
        <f>IF(M1402&lt;&gt;ฐาน!$M$45,IF(L1402&lt;&gt;"",ROUNDUP(($L1402*$N1402/100),-1),0),0)</f>
        <v>0</v>
      </c>
      <c r="R1402" s="311">
        <f t="shared" si="42"/>
        <v>0</v>
      </c>
      <c r="S1402" s="313">
        <f t="shared" si="43"/>
        <v>0</v>
      </c>
      <c r="T1402" s="314">
        <f>IF(M1402&lt;&gt;ฐาน!$M$45,IF(S1402&lt;&gt;"",S1402+R1402,0),0)</f>
        <v>0</v>
      </c>
      <c r="U1402" s="311">
        <f>IF(M1402&lt;&gt;ฐาน!$M$45,IF(S1402=0,J1402+T1402,O1402),J1402)</f>
        <v>0</v>
      </c>
      <c r="V1402" s="98"/>
    </row>
    <row r="1403" spans="1:22" x14ac:dyDescent="0.35">
      <c r="A1403" s="93">
        <v>1395</v>
      </c>
      <c r="B1403" s="97"/>
      <c r="C1403" s="85"/>
      <c r="D1403" s="91"/>
      <c r="E1403" s="89"/>
      <c r="F1403" s="88"/>
      <c r="G1403" s="91"/>
      <c r="H1403" s="91"/>
      <c r="I1403" s="88"/>
      <c r="J1403" s="92"/>
      <c r="K1403" s="212"/>
      <c r="L1403" s="308" t="str">
        <f>IF(K1403&lt;&gt;"",INDEX(ฐาน!$J$4:$M$44,MATCH(INT(K1403),ฐาน!$J$4:$J$44,0),2),"")</f>
        <v/>
      </c>
      <c r="M1403" s="309" t="str">
        <f>IF(L1403&lt;&gt;"",INDEX(ฐาน!$J$4:$M$45,MATCH(L1403,ฐาน!$K$4:$K$45,0),4),"")</f>
        <v/>
      </c>
      <c r="N1403" s="310" t="str">
        <f>IF(I1403&lt;&gt;"",INDEX(ฐาน!$A$4:$F$9,MATCH(I1403,ฐาน!$A$4:$A$9,0),IF(J1403&gt;=INDEX(ฐาน!$A$4:$F$9,MATCH(I1403,ฐาน!$A$4:$A$9,0),3),6,5)),"")</f>
        <v/>
      </c>
      <c r="O1403" s="311" t="str">
        <f>IF(I1403&lt;&gt;"",IF(J1403&gt;=INDEX(ฐาน!$A$4:$G$9,MATCH(I1403,ฐาน!$A$4:$A$9,0),4),INDEX(ฐาน!$A$4:$G$9,MATCH(I1403,ฐาน!$A$4:$A$9,0),7),INDEX(ฐาน!$A$4:$G$9,MATCH(I1403,ฐาน!$A$4:$A$9,0),4)),"")</f>
        <v/>
      </c>
      <c r="P1403" s="312">
        <f>IF(M1403&lt;&gt;ฐาน!$M$45,IF(L1403&lt;&gt;"",($L1403*$N1403/100),0),0)</f>
        <v>0</v>
      </c>
      <c r="Q1403" s="311">
        <f>IF(M1403&lt;&gt;ฐาน!$M$45,IF(L1403&lt;&gt;"",ROUNDUP(($L1403*$N1403/100),-1),0),0)</f>
        <v>0</v>
      </c>
      <c r="R1403" s="311">
        <f t="shared" si="42"/>
        <v>0</v>
      </c>
      <c r="S1403" s="313">
        <f t="shared" si="43"/>
        <v>0</v>
      </c>
      <c r="T1403" s="314">
        <f>IF(M1403&lt;&gt;ฐาน!$M$45,IF(S1403&lt;&gt;"",S1403+R1403,0),0)</f>
        <v>0</v>
      </c>
      <c r="U1403" s="311">
        <f>IF(M1403&lt;&gt;ฐาน!$M$45,IF(S1403=0,J1403+T1403,O1403),J1403)</f>
        <v>0</v>
      </c>
      <c r="V1403" s="98"/>
    </row>
    <row r="1404" spans="1:22" x14ac:dyDescent="0.35">
      <c r="A1404" s="93">
        <v>1396</v>
      </c>
      <c r="B1404" s="97"/>
      <c r="C1404" s="98"/>
      <c r="D1404" s="91"/>
      <c r="E1404" s="89"/>
      <c r="F1404" s="88"/>
      <c r="G1404" s="91"/>
      <c r="H1404" s="91"/>
      <c r="I1404" s="88"/>
      <c r="J1404" s="92"/>
      <c r="K1404" s="212"/>
      <c r="L1404" s="308" t="str">
        <f>IF(K1404&lt;&gt;"",INDEX(ฐาน!$J$4:$M$44,MATCH(INT(K1404),ฐาน!$J$4:$J$44,0),2),"")</f>
        <v/>
      </c>
      <c r="M1404" s="309" t="str">
        <f>IF(L1404&lt;&gt;"",INDEX(ฐาน!$J$4:$M$45,MATCH(L1404,ฐาน!$K$4:$K$45,0),4),"")</f>
        <v/>
      </c>
      <c r="N1404" s="310" t="str">
        <f>IF(I1404&lt;&gt;"",INDEX(ฐาน!$A$4:$F$9,MATCH(I1404,ฐาน!$A$4:$A$9,0),IF(J1404&gt;=INDEX(ฐาน!$A$4:$F$9,MATCH(I1404,ฐาน!$A$4:$A$9,0),3),6,5)),"")</f>
        <v/>
      </c>
      <c r="O1404" s="311" t="str">
        <f>IF(I1404&lt;&gt;"",IF(J1404&gt;=INDEX(ฐาน!$A$4:$G$9,MATCH(I1404,ฐาน!$A$4:$A$9,0),4),INDEX(ฐาน!$A$4:$G$9,MATCH(I1404,ฐาน!$A$4:$A$9,0),7),INDEX(ฐาน!$A$4:$G$9,MATCH(I1404,ฐาน!$A$4:$A$9,0),4)),"")</f>
        <v/>
      </c>
      <c r="P1404" s="312">
        <f>IF(M1404&lt;&gt;ฐาน!$M$45,IF(L1404&lt;&gt;"",($L1404*$N1404/100),0),0)</f>
        <v>0</v>
      </c>
      <c r="Q1404" s="311">
        <f>IF(M1404&lt;&gt;ฐาน!$M$45,IF(L1404&lt;&gt;"",ROUNDUP(($L1404*$N1404/100),-1),0),0)</f>
        <v>0</v>
      </c>
      <c r="R1404" s="311">
        <f t="shared" si="42"/>
        <v>0</v>
      </c>
      <c r="S1404" s="313">
        <f t="shared" si="43"/>
        <v>0</v>
      </c>
      <c r="T1404" s="314">
        <f>IF(M1404&lt;&gt;ฐาน!$M$45,IF(S1404&lt;&gt;"",S1404+R1404,0),0)</f>
        <v>0</v>
      </c>
      <c r="U1404" s="311">
        <f>IF(M1404&lt;&gt;ฐาน!$M$45,IF(S1404=0,J1404+T1404,O1404),J1404)</f>
        <v>0</v>
      </c>
      <c r="V1404" s="98"/>
    </row>
    <row r="1405" spans="1:22" x14ac:dyDescent="0.35">
      <c r="A1405" s="93">
        <v>1397</v>
      </c>
      <c r="B1405" s="97"/>
      <c r="C1405" s="98"/>
      <c r="D1405" s="91"/>
      <c r="E1405" s="89"/>
      <c r="F1405" s="88"/>
      <c r="G1405" s="91"/>
      <c r="H1405" s="91"/>
      <c r="I1405" s="88"/>
      <c r="J1405" s="92"/>
      <c r="K1405" s="212"/>
      <c r="L1405" s="308" t="str">
        <f>IF(K1405&lt;&gt;"",INDEX(ฐาน!$J$4:$M$44,MATCH(INT(K1405),ฐาน!$J$4:$J$44,0),2),"")</f>
        <v/>
      </c>
      <c r="M1405" s="309" t="str">
        <f>IF(L1405&lt;&gt;"",INDEX(ฐาน!$J$4:$M$45,MATCH(L1405,ฐาน!$K$4:$K$45,0),4),"")</f>
        <v/>
      </c>
      <c r="N1405" s="310" t="str">
        <f>IF(I1405&lt;&gt;"",INDEX(ฐาน!$A$4:$F$9,MATCH(I1405,ฐาน!$A$4:$A$9,0),IF(J1405&gt;=INDEX(ฐาน!$A$4:$F$9,MATCH(I1405,ฐาน!$A$4:$A$9,0),3),6,5)),"")</f>
        <v/>
      </c>
      <c r="O1405" s="311" t="str">
        <f>IF(I1405&lt;&gt;"",IF(J1405&gt;=INDEX(ฐาน!$A$4:$G$9,MATCH(I1405,ฐาน!$A$4:$A$9,0),4),INDEX(ฐาน!$A$4:$G$9,MATCH(I1405,ฐาน!$A$4:$A$9,0),7),INDEX(ฐาน!$A$4:$G$9,MATCH(I1405,ฐาน!$A$4:$A$9,0),4)),"")</f>
        <v/>
      </c>
      <c r="P1405" s="312">
        <f>IF(M1405&lt;&gt;ฐาน!$M$45,IF(L1405&lt;&gt;"",($L1405*$N1405/100),0),0)</f>
        <v>0</v>
      </c>
      <c r="Q1405" s="311">
        <f>IF(M1405&lt;&gt;ฐาน!$M$45,IF(L1405&lt;&gt;"",ROUNDUP(($L1405*$N1405/100),-1),0),0)</f>
        <v>0</v>
      </c>
      <c r="R1405" s="311">
        <f t="shared" si="42"/>
        <v>0</v>
      </c>
      <c r="S1405" s="313">
        <f t="shared" si="43"/>
        <v>0</v>
      </c>
      <c r="T1405" s="314">
        <f>IF(M1405&lt;&gt;ฐาน!$M$45,IF(S1405&lt;&gt;"",S1405+R1405,0),0)</f>
        <v>0</v>
      </c>
      <c r="U1405" s="311">
        <f>IF(M1405&lt;&gt;ฐาน!$M$45,IF(S1405=0,J1405+T1405,O1405),J1405)</f>
        <v>0</v>
      </c>
      <c r="V1405" s="98"/>
    </row>
    <row r="1406" spans="1:22" x14ac:dyDescent="0.35">
      <c r="A1406" s="93">
        <v>1398</v>
      </c>
      <c r="B1406" s="84"/>
      <c r="C1406" s="98"/>
      <c r="D1406" s="91"/>
      <c r="E1406" s="89"/>
      <c r="F1406" s="88"/>
      <c r="G1406" s="91"/>
      <c r="H1406" s="91"/>
      <c r="I1406" s="88"/>
      <c r="J1406" s="92"/>
      <c r="K1406" s="212"/>
      <c r="L1406" s="308" t="str">
        <f>IF(K1406&lt;&gt;"",INDEX(ฐาน!$J$4:$M$44,MATCH(INT(K1406),ฐาน!$J$4:$J$44,0),2),"")</f>
        <v/>
      </c>
      <c r="M1406" s="309" t="str">
        <f>IF(L1406&lt;&gt;"",INDEX(ฐาน!$J$4:$M$45,MATCH(L1406,ฐาน!$K$4:$K$45,0),4),"")</f>
        <v/>
      </c>
      <c r="N1406" s="310" t="str">
        <f>IF(I1406&lt;&gt;"",INDEX(ฐาน!$A$4:$F$9,MATCH(I1406,ฐาน!$A$4:$A$9,0),IF(J1406&gt;=INDEX(ฐาน!$A$4:$F$9,MATCH(I1406,ฐาน!$A$4:$A$9,0),3),6,5)),"")</f>
        <v/>
      </c>
      <c r="O1406" s="311" t="str">
        <f>IF(I1406&lt;&gt;"",IF(J1406&gt;=INDEX(ฐาน!$A$4:$G$9,MATCH(I1406,ฐาน!$A$4:$A$9,0),4),INDEX(ฐาน!$A$4:$G$9,MATCH(I1406,ฐาน!$A$4:$A$9,0),7),INDEX(ฐาน!$A$4:$G$9,MATCH(I1406,ฐาน!$A$4:$A$9,0),4)),"")</f>
        <v/>
      </c>
      <c r="P1406" s="312">
        <f>IF(M1406&lt;&gt;ฐาน!$M$45,IF(L1406&lt;&gt;"",($L1406*$N1406/100),0),0)</f>
        <v>0</v>
      </c>
      <c r="Q1406" s="311">
        <f>IF(M1406&lt;&gt;ฐาน!$M$45,IF(L1406&lt;&gt;"",ROUNDUP(($L1406*$N1406/100),-1),0),0)</f>
        <v>0</v>
      </c>
      <c r="R1406" s="311">
        <f t="shared" si="42"/>
        <v>0</v>
      </c>
      <c r="S1406" s="313">
        <f t="shared" si="43"/>
        <v>0</v>
      </c>
      <c r="T1406" s="314">
        <f>IF(M1406&lt;&gt;ฐาน!$M$45,IF(S1406&lt;&gt;"",S1406+R1406,0),0)</f>
        <v>0</v>
      </c>
      <c r="U1406" s="311">
        <f>IF(M1406&lt;&gt;ฐาน!$M$45,IF(S1406=0,J1406+T1406,O1406),J1406)</f>
        <v>0</v>
      </c>
      <c r="V1406" s="98"/>
    </row>
    <row r="1407" spans="1:22" x14ac:dyDescent="0.35">
      <c r="A1407" s="93">
        <v>1399</v>
      </c>
      <c r="B1407" s="84"/>
      <c r="C1407" s="86"/>
      <c r="D1407" s="91"/>
      <c r="E1407" s="89"/>
      <c r="F1407" s="88"/>
      <c r="G1407" s="91"/>
      <c r="H1407" s="91"/>
      <c r="I1407" s="88"/>
      <c r="J1407" s="92"/>
      <c r="K1407" s="212"/>
      <c r="L1407" s="308" t="str">
        <f>IF(K1407&lt;&gt;"",INDEX(ฐาน!$J$4:$M$44,MATCH(INT(K1407),ฐาน!$J$4:$J$44,0),2),"")</f>
        <v/>
      </c>
      <c r="M1407" s="309" t="str">
        <f>IF(L1407&lt;&gt;"",INDEX(ฐาน!$J$4:$M$45,MATCH(L1407,ฐาน!$K$4:$K$45,0),4),"")</f>
        <v/>
      </c>
      <c r="N1407" s="310" t="str">
        <f>IF(I1407&lt;&gt;"",INDEX(ฐาน!$A$4:$F$9,MATCH(I1407,ฐาน!$A$4:$A$9,0),IF(J1407&gt;=INDEX(ฐาน!$A$4:$F$9,MATCH(I1407,ฐาน!$A$4:$A$9,0),3),6,5)),"")</f>
        <v/>
      </c>
      <c r="O1407" s="311" t="str">
        <f>IF(I1407&lt;&gt;"",IF(J1407&gt;=INDEX(ฐาน!$A$4:$G$9,MATCH(I1407,ฐาน!$A$4:$A$9,0),4),INDEX(ฐาน!$A$4:$G$9,MATCH(I1407,ฐาน!$A$4:$A$9,0),7),INDEX(ฐาน!$A$4:$G$9,MATCH(I1407,ฐาน!$A$4:$A$9,0),4)),"")</f>
        <v/>
      </c>
      <c r="P1407" s="312">
        <f>IF(M1407&lt;&gt;ฐาน!$M$45,IF(L1407&lt;&gt;"",($L1407*$N1407/100),0),0)</f>
        <v>0</v>
      </c>
      <c r="Q1407" s="311">
        <f>IF(M1407&lt;&gt;ฐาน!$M$45,IF(L1407&lt;&gt;"",ROUNDUP(($L1407*$N1407/100),-1),0),0)</f>
        <v>0</v>
      </c>
      <c r="R1407" s="311">
        <f t="shared" si="42"/>
        <v>0</v>
      </c>
      <c r="S1407" s="313">
        <f t="shared" si="43"/>
        <v>0</v>
      </c>
      <c r="T1407" s="314">
        <f>IF(M1407&lt;&gt;ฐาน!$M$45,IF(S1407&lt;&gt;"",S1407+R1407,0),0)</f>
        <v>0</v>
      </c>
      <c r="U1407" s="311">
        <f>IF(M1407&lt;&gt;ฐาน!$M$45,IF(S1407=0,J1407+T1407,O1407),J1407)</f>
        <v>0</v>
      </c>
      <c r="V1407" s="98"/>
    </row>
    <row r="1408" spans="1:22" x14ac:dyDescent="0.35">
      <c r="A1408" s="93">
        <v>1400</v>
      </c>
      <c r="B1408" s="97"/>
      <c r="C1408" s="86"/>
      <c r="D1408" s="91"/>
      <c r="E1408" s="89"/>
      <c r="F1408" s="88"/>
      <c r="G1408" s="95"/>
      <c r="H1408" s="91"/>
      <c r="I1408" s="88"/>
      <c r="J1408" s="92"/>
      <c r="K1408" s="212"/>
      <c r="L1408" s="308" t="str">
        <f>IF(K1408&lt;&gt;"",INDEX(ฐาน!$J$4:$M$44,MATCH(INT(K1408),ฐาน!$J$4:$J$44,0),2),"")</f>
        <v/>
      </c>
      <c r="M1408" s="309" t="str">
        <f>IF(L1408&lt;&gt;"",INDEX(ฐาน!$J$4:$M$45,MATCH(L1408,ฐาน!$K$4:$K$45,0),4),"")</f>
        <v/>
      </c>
      <c r="N1408" s="310" t="str">
        <f>IF(I1408&lt;&gt;"",INDEX(ฐาน!$A$4:$F$9,MATCH(I1408,ฐาน!$A$4:$A$9,0),IF(J1408&gt;=INDEX(ฐาน!$A$4:$F$9,MATCH(I1408,ฐาน!$A$4:$A$9,0),3),6,5)),"")</f>
        <v/>
      </c>
      <c r="O1408" s="311" t="str">
        <f>IF(I1408&lt;&gt;"",IF(J1408&gt;=INDEX(ฐาน!$A$4:$G$9,MATCH(I1408,ฐาน!$A$4:$A$9,0),4),INDEX(ฐาน!$A$4:$G$9,MATCH(I1408,ฐาน!$A$4:$A$9,0),7),INDEX(ฐาน!$A$4:$G$9,MATCH(I1408,ฐาน!$A$4:$A$9,0),4)),"")</f>
        <v/>
      </c>
      <c r="P1408" s="312">
        <f>IF(M1408&lt;&gt;ฐาน!$M$45,IF(L1408&lt;&gt;"",($L1408*$N1408/100),0),0)</f>
        <v>0</v>
      </c>
      <c r="Q1408" s="311">
        <f>IF(M1408&lt;&gt;ฐาน!$M$45,IF(L1408&lt;&gt;"",ROUNDUP(($L1408*$N1408/100),-1),0),0)</f>
        <v>0</v>
      </c>
      <c r="R1408" s="311">
        <f t="shared" si="42"/>
        <v>0</v>
      </c>
      <c r="S1408" s="313">
        <f t="shared" si="43"/>
        <v>0</v>
      </c>
      <c r="T1408" s="314">
        <f>IF(M1408&lt;&gt;ฐาน!$M$45,IF(S1408&lt;&gt;"",S1408+R1408,0),0)</f>
        <v>0</v>
      </c>
      <c r="U1408" s="311">
        <f>IF(M1408&lt;&gt;ฐาน!$M$45,IF(S1408=0,J1408+T1408,O1408),J1408)</f>
        <v>0</v>
      </c>
      <c r="V1408" s="98"/>
    </row>
    <row r="1409" spans="1:22" x14ac:dyDescent="0.35">
      <c r="A1409" s="93">
        <v>1401</v>
      </c>
      <c r="B1409" s="97"/>
      <c r="C1409" s="98"/>
      <c r="D1409" s="91"/>
      <c r="E1409" s="89"/>
      <c r="F1409" s="88"/>
      <c r="G1409" s="91"/>
      <c r="H1409" s="91"/>
      <c r="I1409" s="88"/>
      <c r="J1409" s="92"/>
      <c r="K1409" s="212"/>
      <c r="L1409" s="308" t="str">
        <f>IF(K1409&lt;&gt;"",INDEX(ฐาน!$J$4:$M$44,MATCH(INT(K1409),ฐาน!$J$4:$J$44,0),2),"")</f>
        <v/>
      </c>
      <c r="M1409" s="309" t="str">
        <f>IF(L1409&lt;&gt;"",INDEX(ฐาน!$J$4:$M$45,MATCH(L1409,ฐาน!$K$4:$K$45,0),4),"")</f>
        <v/>
      </c>
      <c r="N1409" s="310" t="str">
        <f>IF(I1409&lt;&gt;"",INDEX(ฐาน!$A$4:$F$9,MATCH(I1409,ฐาน!$A$4:$A$9,0),IF(J1409&gt;=INDEX(ฐาน!$A$4:$F$9,MATCH(I1409,ฐาน!$A$4:$A$9,0),3),6,5)),"")</f>
        <v/>
      </c>
      <c r="O1409" s="311" t="str">
        <f>IF(I1409&lt;&gt;"",IF(J1409&gt;=INDEX(ฐาน!$A$4:$G$9,MATCH(I1409,ฐาน!$A$4:$A$9,0),4),INDEX(ฐาน!$A$4:$G$9,MATCH(I1409,ฐาน!$A$4:$A$9,0),7),INDEX(ฐาน!$A$4:$G$9,MATCH(I1409,ฐาน!$A$4:$A$9,0),4)),"")</f>
        <v/>
      </c>
      <c r="P1409" s="312">
        <f>IF(M1409&lt;&gt;ฐาน!$M$45,IF(L1409&lt;&gt;"",($L1409*$N1409/100),0),0)</f>
        <v>0</v>
      </c>
      <c r="Q1409" s="311">
        <f>IF(M1409&lt;&gt;ฐาน!$M$45,IF(L1409&lt;&gt;"",ROUNDUP(($L1409*$N1409/100),-1),0),0)</f>
        <v>0</v>
      </c>
      <c r="R1409" s="311">
        <f t="shared" si="42"/>
        <v>0</v>
      </c>
      <c r="S1409" s="313">
        <f t="shared" si="43"/>
        <v>0</v>
      </c>
      <c r="T1409" s="314">
        <f>IF(M1409&lt;&gt;ฐาน!$M$45,IF(S1409&lt;&gt;"",S1409+R1409,0),0)</f>
        <v>0</v>
      </c>
      <c r="U1409" s="311">
        <f>IF(M1409&lt;&gt;ฐาน!$M$45,IF(S1409=0,J1409+T1409,O1409),J1409)</f>
        <v>0</v>
      </c>
      <c r="V1409" s="98"/>
    </row>
    <row r="1410" spans="1:22" x14ac:dyDescent="0.35">
      <c r="A1410" s="93">
        <v>1402</v>
      </c>
      <c r="B1410" s="97"/>
      <c r="C1410" s="98"/>
      <c r="D1410" s="91"/>
      <c r="E1410" s="89"/>
      <c r="F1410" s="88"/>
      <c r="G1410" s="91"/>
      <c r="H1410" s="91"/>
      <c r="I1410" s="88"/>
      <c r="J1410" s="92"/>
      <c r="K1410" s="212"/>
      <c r="L1410" s="308" t="str">
        <f>IF(K1410&lt;&gt;"",INDEX(ฐาน!$J$4:$M$44,MATCH(INT(K1410),ฐาน!$J$4:$J$44,0),2),"")</f>
        <v/>
      </c>
      <c r="M1410" s="309" t="str">
        <f>IF(L1410&lt;&gt;"",INDEX(ฐาน!$J$4:$M$45,MATCH(L1410,ฐาน!$K$4:$K$45,0),4),"")</f>
        <v/>
      </c>
      <c r="N1410" s="310" t="str">
        <f>IF(I1410&lt;&gt;"",INDEX(ฐาน!$A$4:$F$9,MATCH(I1410,ฐาน!$A$4:$A$9,0),IF(J1410&gt;=INDEX(ฐาน!$A$4:$F$9,MATCH(I1410,ฐาน!$A$4:$A$9,0),3),6,5)),"")</f>
        <v/>
      </c>
      <c r="O1410" s="311" t="str">
        <f>IF(I1410&lt;&gt;"",IF(J1410&gt;=INDEX(ฐาน!$A$4:$G$9,MATCH(I1410,ฐาน!$A$4:$A$9,0),4),INDEX(ฐาน!$A$4:$G$9,MATCH(I1410,ฐาน!$A$4:$A$9,0),7),INDEX(ฐาน!$A$4:$G$9,MATCH(I1410,ฐาน!$A$4:$A$9,0),4)),"")</f>
        <v/>
      </c>
      <c r="P1410" s="312">
        <f>IF(M1410&lt;&gt;ฐาน!$M$45,IF(L1410&lt;&gt;"",($L1410*$N1410/100),0),0)</f>
        <v>0</v>
      </c>
      <c r="Q1410" s="311">
        <f>IF(M1410&lt;&gt;ฐาน!$M$45,IF(L1410&lt;&gt;"",ROUNDUP(($L1410*$N1410/100),-1),0),0)</f>
        <v>0</v>
      </c>
      <c r="R1410" s="311">
        <f t="shared" si="42"/>
        <v>0</v>
      </c>
      <c r="S1410" s="313">
        <f t="shared" si="43"/>
        <v>0</v>
      </c>
      <c r="T1410" s="314">
        <f>IF(M1410&lt;&gt;ฐาน!$M$45,IF(S1410&lt;&gt;"",S1410+R1410,0),0)</f>
        <v>0</v>
      </c>
      <c r="U1410" s="311">
        <f>IF(M1410&lt;&gt;ฐาน!$M$45,IF(S1410=0,J1410+T1410,O1410),J1410)</f>
        <v>0</v>
      </c>
      <c r="V1410" s="98"/>
    </row>
    <row r="1411" spans="1:22" x14ac:dyDescent="0.35">
      <c r="A1411" s="93">
        <v>1403</v>
      </c>
      <c r="B1411" s="97"/>
      <c r="C1411" s="98"/>
      <c r="D1411" s="91"/>
      <c r="E1411" s="89"/>
      <c r="F1411" s="88"/>
      <c r="G1411" s="91"/>
      <c r="H1411" s="91"/>
      <c r="I1411" s="88"/>
      <c r="J1411" s="92"/>
      <c r="K1411" s="212"/>
      <c r="L1411" s="308" t="str">
        <f>IF(K1411&lt;&gt;"",INDEX(ฐาน!$J$4:$M$44,MATCH(INT(K1411),ฐาน!$J$4:$J$44,0),2),"")</f>
        <v/>
      </c>
      <c r="M1411" s="309" t="str">
        <f>IF(L1411&lt;&gt;"",INDEX(ฐาน!$J$4:$M$45,MATCH(L1411,ฐาน!$K$4:$K$45,0),4),"")</f>
        <v/>
      </c>
      <c r="N1411" s="310" t="str">
        <f>IF(I1411&lt;&gt;"",INDEX(ฐาน!$A$4:$F$9,MATCH(I1411,ฐาน!$A$4:$A$9,0),IF(J1411&gt;=INDEX(ฐาน!$A$4:$F$9,MATCH(I1411,ฐาน!$A$4:$A$9,0),3),6,5)),"")</f>
        <v/>
      </c>
      <c r="O1411" s="311" t="str">
        <f>IF(I1411&lt;&gt;"",IF(J1411&gt;=INDEX(ฐาน!$A$4:$G$9,MATCH(I1411,ฐาน!$A$4:$A$9,0),4),INDEX(ฐาน!$A$4:$G$9,MATCH(I1411,ฐาน!$A$4:$A$9,0),7),INDEX(ฐาน!$A$4:$G$9,MATCH(I1411,ฐาน!$A$4:$A$9,0),4)),"")</f>
        <v/>
      </c>
      <c r="P1411" s="312">
        <f>IF(M1411&lt;&gt;ฐาน!$M$45,IF(L1411&lt;&gt;"",($L1411*$N1411/100),0),0)</f>
        <v>0</v>
      </c>
      <c r="Q1411" s="311">
        <f>IF(M1411&lt;&gt;ฐาน!$M$45,IF(L1411&lt;&gt;"",ROUNDUP(($L1411*$N1411/100),-1),0),0)</f>
        <v>0</v>
      </c>
      <c r="R1411" s="311">
        <f t="shared" si="42"/>
        <v>0</v>
      </c>
      <c r="S1411" s="313">
        <f t="shared" si="43"/>
        <v>0</v>
      </c>
      <c r="T1411" s="314">
        <f>IF(M1411&lt;&gt;ฐาน!$M$45,IF(S1411&lt;&gt;"",S1411+R1411,0),0)</f>
        <v>0</v>
      </c>
      <c r="U1411" s="311">
        <f>IF(M1411&lt;&gt;ฐาน!$M$45,IF(S1411=0,J1411+T1411,O1411),J1411)</f>
        <v>0</v>
      </c>
      <c r="V1411" s="98"/>
    </row>
    <row r="1412" spans="1:22" x14ac:dyDescent="0.35">
      <c r="A1412" s="93">
        <v>1404</v>
      </c>
      <c r="B1412" s="84"/>
      <c r="C1412" s="86"/>
      <c r="D1412" s="91"/>
      <c r="E1412" s="89"/>
      <c r="F1412" s="88"/>
      <c r="G1412" s="90"/>
      <c r="H1412" s="91"/>
      <c r="I1412" s="88"/>
      <c r="J1412" s="92"/>
      <c r="K1412" s="212"/>
      <c r="L1412" s="308" t="str">
        <f>IF(K1412&lt;&gt;"",INDEX(ฐาน!$J$4:$M$44,MATCH(INT(K1412),ฐาน!$J$4:$J$44,0),2),"")</f>
        <v/>
      </c>
      <c r="M1412" s="309" t="str">
        <f>IF(L1412&lt;&gt;"",INDEX(ฐาน!$J$4:$M$45,MATCH(L1412,ฐาน!$K$4:$K$45,0),4),"")</f>
        <v/>
      </c>
      <c r="N1412" s="310" t="str">
        <f>IF(I1412&lt;&gt;"",INDEX(ฐาน!$A$4:$F$9,MATCH(I1412,ฐาน!$A$4:$A$9,0),IF(J1412&gt;=INDEX(ฐาน!$A$4:$F$9,MATCH(I1412,ฐาน!$A$4:$A$9,0),3),6,5)),"")</f>
        <v/>
      </c>
      <c r="O1412" s="311" t="str">
        <f>IF(I1412&lt;&gt;"",IF(J1412&gt;=INDEX(ฐาน!$A$4:$G$9,MATCH(I1412,ฐาน!$A$4:$A$9,0),4),INDEX(ฐาน!$A$4:$G$9,MATCH(I1412,ฐาน!$A$4:$A$9,0),7),INDEX(ฐาน!$A$4:$G$9,MATCH(I1412,ฐาน!$A$4:$A$9,0),4)),"")</f>
        <v/>
      </c>
      <c r="P1412" s="312">
        <f>IF(M1412&lt;&gt;ฐาน!$M$45,IF(L1412&lt;&gt;"",($L1412*$N1412/100),0),0)</f>
        <v>0</v>
      </c>
      <c r="Q1412" s="311">
        <f>IF(M1412&lt;&gt;ฐาน!$M$45,IF(L1412&lt;&gt;"",ROUNDUP(($L1412*$N1412/100),-1),0),0)</f>
        <v>0</v>
      </c>
      <c r="R1412" s="311">
        <f t="shared" si="42"/>
        <v>0</v>
      </c>
      <c r="S1412" s="313">
        <f t="shared" si="43"/>
        <v>0</v>
      </c>
      <c r="T1412" s="314">
        <f>IF(M1412&lt;&gt;ฐาน!$M$45,IF(S1412&lt;&gt;"",S1412+R1412,0),0)</f>
        <v>0</v>
      </c>
      <c r="U1412" s="311">
        <f>IF(M1412&lt;&gt;ฐาน!$M$45,IF(S1412=0,J1412+T1412,O1412),J1412)</f>
        <v>0</v>
      </c>
      <c r="V1412" s="98"/>
    </row>
    <row r="1413" spans="1:22" x14ac:dyDescent="0.35">
      <c r="A1413" s="93">
        <v>1405</v>
      </c>
      <c r="B1413" s="97"/>
      <c r="C1413" s="86"/>
      <c r="D1413" s="91"/>
      <c r="E1413" s="89"/>
      <c r="F1413" s="88"/>
      <c r="G1413" s="91"/>
      <c r="H1413" s="91"/>
      <c r="I1413" s="88"/>
      <c r="J1413" s="92"/>
      <c r="K1413" s="212"/>
      <c r="L1413" s="308" t="str">
        <f>IF(K1413&lt;&gt;"",INDEX(ฐาน!$J$4:$M$44,MATCH(INT(K1413),ฐาน!$J$4:$J$44,0),2),"")</f>
        <v/>
      </c>
      <c r="M1413" s="309" t="str">
        <f>IF(L1413&lt;&gt;"",INDEX(ฐาน!$J$4:$M$45,MATCH(L1413,ฐาน!$K$4:$K$45,0),4),"")</f>
        <v/>
      </c>
      <c r="N1413" s="310" t="str">
        <f>IF(I1413&lt;&gt;"",INDEX(ฐาน!$A$4:$F$9,MATCH(I1413,ฐาน!$A$4:$A$9,0),IF(J1413&gt;=INDEX(ฐาน!$A$4:$F$9,MATCH(I1413,ฐาน!$A$4:$A$9,0),3),6,5)),"")</f>
        <v/>
      </c>
      <c r="O1413" s="311" t="str">
        <f>IF(I1413&lt;&gt;"",IF(J1413&gt;=INDEX(ฐาน!$A$4:$G$9,MATCH(I1413,ฐาน!$A$4:$A$9,0),4),INDEX(ฐาน!$A$4:$G$9,MATCH(I1413,ฐาน!$A$4:$A$9,0),7),INDEX(ฐาน!$A$4:$G$9,MATCH(I1413,ฐาน!$A$4:$A$9,0),4)),"")</f>
        <v/>
      </c>
      <c r="P1413" s="312">
        <f>IF(M1413&lt;&gt;ฐาน!$M$45,IF(L1413&lt;&gt;"",($L1413*$N1413/100),0),0)</f>
        <v>0</v>
      </c>
      <c r="Q1413" s="311">
        <f>IF(M1413&lt;&gt;ฐาน!$M$45,IF(L1413&lt;&gt;"",ROUNDUP(($L1413*$N1413/100),-1),0),0)</f>
        <v>0</v>
      </c>
      <c r="R1413" s="311">
        <f t="shared" si="42"/>
        <v>0</v>
      </c>
      <c r="S1413" s="313">
        <f t="shared" si="43"/>
        <v>0</v>
      </c>
      <c r="T1413" s="314">
        <f>IF(M1413&lt;&gt;ฐาน!$M$45,IF(S1413&lt;&gt;"",S1413+R1413,0),0)</f>
        <v>0</v>
      </c>
      <c r="U1413" s="311">
        <f>IF(M1413&lt;&gt;ฐาน!$M$45,IF(S1413=0,J1413+T1413,O1413),J1413)</f>
        <v>0</v>
      </c>
      <c r="V1413" s="98"/>
    </row>
    <row r="1414" spans="1:22" x14ac:dyDescent="0.35">
      <c r="A1414" s="93">
        <v>1406</v>
      </c>
      <c r="B1414" s="97"/>
      <c r="C1414" s="98"/>
      <c r="D1414" s="91"/>
      <c r="E1414" s="89"/>
      <c r="F1414" s="88"/>
      <c r="G1414" s="91"/>
      <c r="H1414" s="91"/>
      <c r="I1414" s="88"/>
      <c r="J1414" s="92"/>
      <c r="K1414" s="212"/>
      <c r="L1414" s="308" t="str">
        <f>IF(K1414&lt;&gt;"",INDEX(ฐาน!$J$4:$M$44,MATCH(INT(K1414),ฐาน!$J$4:$J$44,0),2),"")</f>
        <v/>
      </c>
      <c r="M1414" s="309" t="str">
        <f>IF(L1414&lt;&gt;"",INDEX(ฐาน!$J$4:$M$45,MATCH(L1414,ฐาน!$K$4:$K$45,0),4),"")</f>
        <v/>
      </c>
      <c r="N1414" s="310" t="str">
        <f>IF(I1414&lt;&gt;"",INDEX(ฐาน!$A$4:$F$9,MATCH(I1414,ฐาน!$A$4:$A$9,0),IF(J1414&gt;=INDEX(ฐาน!$A$4:$F$9,MATCH(I1414,ฐาน!$A$4:$A$9,0),3),6,5)),"")</f>
        <v/>
      </c>
      <c r="O1414" s="311" t="str">
        <f>IF(I1414&lt;&gt;"",IF(J1414&gt;=INDEX(ฐาน!$A$4:$G$9,MATCH(I1414,ฐาน!$A$4:$A$9,0),4),INDEX(ฐาน!$A$4:$G$9,MATCH(I1414,ฐาน!$A$4:$A$9,0),7),INDEX(ฐาน!$A$4:$G$9,MATCH(I1414,ฐาน!$A$4:$A$9,0),4)),"")</f>
        <v/>
      </c>
      <c r="P1414" s="312">
        <f>IF(M1414&lt;&gt;ฐาน!$M$45,IF(L1414&lt;&gt;"",($L1414*$N1414/100),0),0)</f>
        <v>0</v>
      </c>
      <c r="Q1414" s="311">
        <f>IF(M1414&lt;&gt;ฐาน!$M$45,IF(L1414&lt;&gt;"",ROUNDUP(($L1414*$N1414/100),-1),0),0)</f>
        <v>0</v>
      </c>
      <c r="R1414" s="311">
        <f t="shared" si="42"/>
        <v>0</v>
      </c>
      <c r="S1414" s="313">
        <f t="shared" si="43"/>
        <v>0</v>
      </c>
      <c r="T1414" s="314">
        <f>IF(M1414&lt;&gt;ฐาน!$M$45,IF(S1414&lt;&gt;"",S1414+R1414,0),0)</f>
        <v>0</v>
      </c>
      <c r="U1414" s="311">
        <f>IF(M1414&lt;&gt;ฐาน!$M$45,IF(S1414=0,J1414+T1414,O1414),J1414)</f>
        <v>0</v>
      </c>
      <c r="V1414" s="98"/>
    </row>
    <row r="1415" spans="1:22" x14ac:dyDescent="0.35">
      <c r="A1415" s="93">
        <v>1407</v>
      </c>
      <c r="B1415" s="84"/>
      <c r="C1415" s="98"/>
      <c r="D1415" s="91"/>
      <c r="E1415" s="89"/>
      <c r="F1415" s="88"/>
      <c r="G1415" s="91"/>
      <c r="H1415" s="91"/>
      <c r="I1415" s="88"/>
      <c r="J1415" s="92"/>
      <c r="K1415" s="212"/>
      <c r="L1415" s="308" t="str">
        <f>IF(K1415&lt;&gt;"",INDEX(ฐาน!$J$4:$M$44,MATCH(INT(K1415),ฐาน!$J$4:$J$44,0),2),"")</f>
        <v/>
      </c>
      <c r="M1415" s="309" t="str">
        <f>IF(L1415&lt;&gt;"",INDEX(ฐาน!$J$4:$M$45,MATCH(L1415,ฐาน!$K$4:$K$45,0),4),"")</f>
        <v/>
      </c>
      <c r="N1415" s="310" t="str">
        <f>IF(I1415&lt;&gt;"",INDEX(ฐาน!$A$4:$F$9,MATCH(I1415,ฐาน!$A$4:$A$9,0),IF(J1415&gt;=INDEX(ฐาน!$A$4:$F$9,MATCH(I1415,ฐาน!$A$4:$A$9,0),3),6,5)),"")</f>
        <v/>
      </c>
      <c r="O1415" s="311" t="str">
        <f>IF(I1415&lt;&gt;"",IF(J1415&gt;=INDEX(ฐาน!$A$4:$G$9,MATCH(I1415,ฐาน!$A$4:$A$9,0),4),INDEX(ฐาน!$A$4:$G$9,MATCH(I1415,ฐาน!$A$4:$A$9,0),7),INDEX(ฐาน!$A$4:$G$9,MATCH(I1415,ฐาน!$A$4:$A$9,0),4)),"")</f>
        <v/>
      </c>
      <c r="P1415" s="312">
        <f>IF(M1415&lt;&gt;ฐาน!$M$45,IF(L1415&lt;&gt;"",($L1415*$N1415/100),0),0)</f>
        <v>0</v>
      </c>
      <c r="Q1415" s="311">
        <f>IF(M1415&lt;&gt;ฐาน!$M$45,IF(L1415&lt;&gt;"",ROUNDUP(($L1415*$N1415/100),-1),0),0)</f>
        <v>0</v>
      </c>
      <c r="R1415" s="311">
        <f t="shared" si="42"/>
        <v>0</v>
      </c>
      <c r="S1415" s="313">
        <f t="shared" si="43"/>
        <v>0</v>
      </c>
      <c r="T1415" s="314">
        <f>IF(M1415&lt;&gt;ฐาน!$M$45,IF(S1415&lt;&gt;"",S1415+R1415,0),0)</f>
        <v>0</v>
      </c>
      <c r="U1415" s="311">
        <f>IF(M1415&lt;&gt;ฐาน!$M$45,IF(S1415=0,J1415+T1415,O1415),J1415)</f>
        <v>0</v>
      </c>
      <c r="V1415" s="98"/>
    </row>
    <row r="1416" spans="1:22" x14ac:dyDescent="0.35">
      <c r="A1416" s="93">
        <v>1408</v>
      </c>
      <c r="B1416" s="97"/>
      <c r="C1416" s="85"/>
      <c r="D1416" s="91"/>
      <c r="E1416" s="89"/>
      <c r="F1416" s="88"/>
      <c r="G1416" s="91"/>
      <c r="H1416" s="91"/>
      <c r="I1416" s="88"/>
      <c r="J1416" s="92"/>
      <c r="K1416" s="212"/>
      <c r="L1416" s="308" t="str">
        <f>IF(K1416&lt;&gt;"",INDEX(ฐาน!$J$4:$M$44,MATCH(INT(K1416),ฐาน!$J$4:$J$44,0),2),"")</f>
        <v/>
      </c>
      <c r="M1416" s="309" t="str">
        <f>IF(L1416&lt;&gt;"",INDEX(ฐาน!$J$4:$M$45,MATCH(L1416,ฐาน!$K$4:$K$45,0),4),"")</f>
        <v/>
      </c>
      <c r="N1416" s="310" t="str">
        <f>IF(I1416&lt;&gt;"",INDEX(ฐาน!$A$4:$F$9,MATCH(I1416,ฐาน!$A$4:$A$9,0),IF(J1416&gt;=INDEX(ฐาน!$A$4:$F$9,MATCH(I1416,ฐาน!$A$4:$A$9,0),3),6,5)),"")</f>
        <v/>
      </c>
      <c r="O1416" s="311" t="str">
        <f>IF(I1416&lt;&gt;"",IF(J1416&gt;=INDEX(ฐาน!$A$4:$G$9,MATCH(I1416,ฐาน!$A$4:$A$9,0),4),INDEX(ฐาน!$A$4:$G$9,MATCH(I1416,ฐาน!$A$4:$A$9,0),7),INDEX(ฐาน!$A$4:$G$9,MATCH(I1416,ฐาน!$A$4:$A$9,0),4)),"")</f>
        <v/>
      </c>
      <c r="P1416" s="312">
        <f>IF(M1416&lt;&gt;ฐาน!$M$45,IF(L1416&lt;&gt;"",($L1416*$N1416/100),0),0)</f>
        <v>0</v>
      </c>
      <c r="Q1416" s="311">
        <f>IF(M1416&lt;&gt;ฐาน!$M$45,IF(L1416&lt;&gt;"",ROUNDUP(($L1416*$N1416/100),-1),0),0)</f>
        <v>0</v>
      </c>
      <c r="R1416" s="311">
        <f t="shared" si="42"/>
        <v>0</v>
      </c>
      <c r="S1416" s="313">
        <f t="shared" si="43"/>
        <v>0</v>
      </c>
      <c r="T1416" s="314">
        <f>IF(M1416&lt;&gt;ฐาน!$M$45,IF(S1416&lt;&gt;"",S1416+R1416,0),0)</f>
        <v>0</v>
      </c>
      <c r="U1416" s="311">
        <f>IF(M1416&lt;&gt;ฐาน!$M$45,IF(S1416=0,J1416+T1416,O1416),J1416)</f>
        <v>0</v>
      </c>
      <c r="V1416" s="98"/>
    </row>
    <row r="1417" spans="1:22" x14ac:dyDescent="0.35">
      <c r="A1417" s="93">
        <v>1409</v>
      </c>
      <c r="B1417" s="97"/>
      <c r="C1417" s="98"/>
      <c r="D1417" s="91"/>
      <c r="E1417" s="89"/>
      <c r="F1417" s="88"/>
      <c r="G1417" s="91"/>
      <c r="H1417" s="91"/>
      <c r="I1417" s="88"/>
      <c r="J1417" s="92"/>
      <c r="K1417" s="212"/>
      <c r="L1417" s="308" t="str">
        <f>IF(K1417&lt;&gt;"",INDEX(ฐาน!$J$4:$M$44,MATCH(INT(K1417),ฐาน!$J$4:$J$44,0),2),"")</f>
        <v/>
      </c>
      <c r="M1417" s="309" t="str">
        <f>IF(L1417&lt;&gt;"",INDEX(ฐาน!$J$4:$M$45,MATCH(L1417,ฐาน!$K$4:$K$45,0),4),"")</f>
        <v/>
      </c>
      <c r="N1417" s="310" t="str">
        <f>IF(I1417&lt;&gt;"",INDEX(ฐาน!$A$4:$F$9,MATCH(I1417,ฐาน!$A$4:$A$9,0),IF(J1417&gt;=INDEX(ฐาน!$A$4:$F$9,MATCH(I1417,ฐาน!$A$4:$A$9,0),3),6,5)),"")</f>
        <v/>
      </c>
      <c r="O1417" s="311" t="str">
        <f>IF(I1417&lt;&gt;"",IF(J1417&gt;=INDEX(ฐาน!$A$4:$G$9,MATCH(I1417,ฐาน!$A$4:$A$9,0),4),INDEX(ฐาน!$A$4:$G$9,MATCH(I1417,ฐาน!$A$4:$A$9,0),7),INDEX(ฐาน!$A$4:$G$9,MATCH(I1417,ฐาน!$A$4:$A$9,0),4)),"")</f>
        <v/>
      </c>
      <c r="P1417" s="312">
        <f>IF(M1417&lt;&gt;ฐาน!$M$45,IF(L1417&lt;&gt;"",($L1417*$N1417/100),0),0)</f>
        <v>0</v>
      </c>
      <c r="Q1417" s="311">
        <f>IF(M1417&lt;&gt;ฐาน!$M$45,IF(L1417&lt;&gt;"",ROUNDUP(($L1417*$N1417/100),-1),0),0)</f>
        <v>0</v>
      </c>
      <c r="R1417" s="311">
        <f t="shared" si="42"/>
        <v>0</v>
      </c>
      <c r="S1417" s="313">
        <f t="shared" si="43"/>
        <v>0</v>
      </c>
      <c r="T1417" s="314">
        <f>IF(M1417&lt;&gt;ฐาน!$M$45,IF(S1417&lt;&gt;"",S1417+R1417,0),0)</f>
        <v>0</v>
      </c>
      <c r="U1417" s="311">
        <f>IF(M1417&lt;&gt;ฐาน!$M$45,IF(S1417=0,J1417+T1417,O1417),J1417)</f>
        <v>0</v>
      </c>
      <c r="V1417" s="98"/>
    </row>
    <row r="1418" spans="1:22" x14ac:dyDescent="0.35">
      <c r="A1418" s="93">
        <v>1410</v>
      </c>
      <c r="B1418" s="97"/>
      <c r="C1418" s="86"/>
      <c r="D1418" s="91"/>
      <c r="E1418" s="89"/>
      <c r="F1418" s="88"/>
      <c r="G1418" s="91"/>
      <c r="H1418" s="91"/>
      <c r="I1418" s="88"/>
      <c r="J1418" s="92"/>
      <c r="K1418" s="212"/>
      <c r="L1418" s="308" t="str">
        <f>IF(K1418&lt;&gt;"",INDEX(ฐาน!$J$4:$M$44,MATCH(INT(K1418),ฐาน!$J$4:$J$44,0),2),"")</f>
        <v/>
      </c>
      <c r="M1418" s="309" t="str">
        <f>IF(L1418&lt;&gt;"",INDEX(ฐาน!$J$4:$M$45,MATCH(L1418,ฐาน!$K$4:$K$45,0),4),"")</f>
        <v/>
      </c>
      <c r="N1418" s="310" t="str">
        <f>IF(I1418&lt;&gt;"",INDEX(ฐาน!$A$4:$F$9,MATCH(I1418,ฐาน!$A$4:$A$9,0),IF(J1418&gt;=INDEX(ฐาน!$A$4:$F$9,MATCH(I1418,ฐาน!$A$4:$A$9,0),3),6,5)),"")</f>
        <v/>
      </c>
      <c r="O1418" s="311" t="str">
        <f>IF(I1418&lt;&gt;"",IF(J1418&gt;=INDEX(ฐาน!$A$4:$G$9,MATCH(I1418,ฐาน!$A$4:$A$9,0),4),INDEX(ฐาน!$A$4:$G$9,MATCH(I1418,ฐาน!$A$4:$A$9,0),7),INDEX(ฐาน!$A$4:$G$9,MATCH(I1418,ฐาน!$A$4:$A$9,0),4)),"")</f>
        <v/>
      </c>
      <c r="P1418" s="312">
        <f>IF(M1418&lt;&gt;ฐาน!$M$45,IF(L1418&lt;&gt;"",($L1418*$N1418/100),0),0)</f>
        <v>0</v>
      </c>
      <c r="Q1418" s="311">
        <f>IF(M1418&lt;&gt;ฐาน!$M$45,IF(L1418&lt;&gt;"",ROUNDUP(($L1418*$N1418/100),-1),0),0)</f>
        <v>0</v>
      </c>
      <c r="R1418" s="311">
        <f t="shared" ref="R1418:R1481" si="44">IF(Q1418&lt;&gt;"",IF($J1418+$P1418&lt;=$O1418,$Q1418,$O1418-$J1418),"")</f>
        <v>0</v>
      </c>
      <c r="S1418" s="313">
        <f t="shared" ref="S1418:S1481" si="45">IF(Q1418&lt;&gt;R1418,P1418-R1418,0)</f>
        <v>0</v>
      </c>
      <c r="T1418" s="314">
        <f>IF(M1418&lt;&gt;ฐาน!$M$45,IF(S1418&lt;&gt;"",S1418+R1418,0),0)</f>
        <v>0</v>
      </c>
      <c r="U1418" s="311">
        <f>IF(M1418&lt;&gt;ฐาน!$M$45,IF(S1418=0,J1418+T1418,O1418),J1418)</f>
        <v>0</v>
      </c>
      <c r="V1418" s="98"/>
    </row>
    <row r="1419" spans="1:22" x14ac:dyDescent="0.35">
      <c r="A1419" s="93">
        <v>1411</v>
      </c>
      <c r="B1419" s="97"/>
      <c r="C1419" s="98"/>
      <c r="D1419" s="91"/>
      <c r="E1419" s="89"/>
      <c r="F1419" s="88"/>
      <c r="G1419" s="91"/>
      <c r="H1419" s="91"/>
      <c r="I1419" s="88"/>
      <c r="J1419" s="92"/>
      <c r="K1419" s="212"/>
      <c r="L1419" s="308" t="str">
        <f>IF(K1419&lt;&gt;"",INDEX(ฐาน!$J$4:$M$44,MATCH(INT(K1419),ฐาน!$J$4:$J$44,0),2),"")</f>
        <v/>
      </c>
      <c r="M1419" s="309" t="str">
        <f>IF(L1419&lt;&gt;"",INDEX(ฐาน!$J$4:$M$45,MATCH(L1419,ฐาน!$K$4:$K$45,0),4),"")</f>
        <v/>
      </c>
      <c r="N1419" s="310" t="str">
        <f>IF(I1419&lt;&gt;"",INDEX(ฐาน!$A$4:$F$9,MATCH(I1419,ฐาน!$A$4:$A$9,0),IF(J1419&gt;=INDEX(ฐาน!$A$4:$F$9,MATCH(I1419,ฐาน!$A$4:$A$9,0),3),6,5)),"")</f>
        <v/>
      </c>
      <c r="O1419" s="311" t="str">
        <f>IF(I1419&lt;&gt;"",IF(J1419&gt;=INDEX(ฐาน!$A$4:$G$9,MATCH(I1419,ฐาน!$A$4:$A$9,0),4),INDEX(ฐาน!$A$4:$G$9,MATCH(I1419,ฐาน!$A$4:$A$9,0),7),INDEX(ฐาน!$A$4:$G$9,MATCH(I1419,ฐาน!$A$4:$A$9,0),4)),"")</f>
        <v/>
      </c>
      <c r="P1419" s="312">
        <f>IF(M1419&lt;&gt;ฐาน!$M$45,IF(L1419&lt;&gt;"",($L1419*$N1419/100),0),0)</f>
        <v>0</v>
      </c>
      <c r="Q1419" s="311">
        <f>IF(M1419&lt;&gt;ฐาน!$M$45,IF(L1419&lt;&gt;"",ROUNDUP(($L1419*$N1419/100),-1),0),0)</f>
        <v>0</v>
      </c>
      <c r="R1419" s="311">
        <f t="shared" si="44"/>
        <v>0</v>
      </c>
      <c r="S1419" s="313">
        <f t="shared" si="45"/>
        <v>0</v>
      </c>
      <c r="T1419" s="314">
        <f>IF(M1419&lt;&gt;ฐาน!$M$45,IF(S1419&lt;&gt;"",S1419+R1419,0),0)</f>
        <v>0</v>
      </c>
      <c r="U1419" s="311">
        <f>IF(M1419&lt;&gt;ฐาน!$M$45,IF(S1419=0,J1419+T1419,O1419),J1419)</f>
        <v>0</v>
      </c>
      <c r="V1419" s="98"/>
    </row>
    <row r="1420" spans="1:22" x14ac:dyDescent="0.35">
      <c r="A1420" s="93">
        <v>1412</v>
      </c>
      <c r="B1420" s="97"/>
      <c r="C1420" s="98"/>
      <c r="D1420" s="91"/>
      <c r="E1420" s="89"/>
      <c r="F1420" s="88"/>
      <c r="G1420" s="95"/>
      <c r="H1420" s="91"/>
      <c r="I1420" s="88"/>
      <c r="J1420" s="92"/>
      <c r="K1420" s="212"/>
      <c r="L1420" s="308" t="str">
        <f>IF(K1420&lt;&gt;"",INDEX(ฐาน!$J$4:$M$44,MATCH(INT(K1420),ฐาน!$J$4:$J$44,0),2),"")</f>
        <v/>
      </c>
      <c r="M1420" s="309" t="str">
        <f>IF(L1420&lt;&gt;"",INDEX(ฐาน!$J$4:$M$45,MATCH(L1420,ฐาน!$K$4:$K$45,0),4),"")</f>
        <v/>
      </c>
      <c r="N1420" s="310" t="str">
        <f>IF(I1420&lt;&gt;"",INDEX(ฐาน!$A$4:$F$9,MATCH(I1420,ฐาน!$A$4:$A$9,0),IF(J1420&gt;=INDEX(ฐาน!$A$4:$F$9,MATCH(I1420,ฐาน!$A$4:$A$9,0),3),6,5)),"")</f>
        <v/>
      </c>
      <c r="O1420" s="311" t="str">
        <f>IF(I1420&lt;&gt;"",IF(J1420&gt;=INDEX(ฐาน!$A$4:$G$9,MATCH(I1420,ฐาน!$A$4:$A$9,0),4),INDEX(ฐาน!$A$4:$G$9,MATCH(I1420,ฐาน!$A$4:$A$9,0),7),INDEX(ฐาน!$A$4:$G$9,MATCH(I1420,ฐาน!$A$4:$A$9,0),4)),"")</f>
        <v/>
      </c>
      <c r="P1420" s="312">
        <f>IF(M1420&lt;&gt;ฐาน!$M$45,IF(L1420&lt;&gt;"",($L1420*$N1420/100),0),0)</f>
        <v>0</v>
      </c>
      <c r="Q1420" s="311">
        <f>IF(M1420&lt;&gt;ฐาน!$M$45,IF(L1420&lt;&gt;"",ROUNDUP(($L1420*$N1420/100),-1),0),0)</f>
        <v>0</v>
      </c>
      <c r="R1420" s="311">
        <f t="shared" si="44"/>
        <v>0</v>
      </c>
      <c r="S1420" s="313">
        <f t="shared" si="45"/>
        <v>0</v>
      </c>
      <c r="T1420" s="314">
        <f>IF(M1420&lt;&gt;ฐาน!$M$45,IF(S1420&lt;&gt;"",S1420+R1420,0),0)</f>
        <v>0</v>
      </c>
      <c r="U1420" s="311">
        <f>IF(M1420&lt;&gt;ฐาน!$M$45,IF(S1420=0,J1420+T1420,O1420),J1420)</f>
        <v>0</v>
      </c>
      <c r="V1420" s="98"/>
    </row>
    <row r="1421" spans="1:22" x14ac:dyDescent="0.35">
      <c r="A1421" s="93">
        <v>1413</v>
      </c>
      <c r="B1421" s="97"/>
      <c r="C1421" s="170"/>
      <c r="D1421" s="91"/>
      <c r="E1421" s="170"/>
      <c r="F1421" s="88"/>
      <c r="G1421" s="95"/>
      <c r="H1421" s="91"/>
      <c r="I1421" s="88"/>
      <c r="J1421" s="92"/>
      <c r="K1421" s="212"/>
      <c r="L1421" s="308" t="str">
        <f>IF(K1421&lt;&gt;"",INDEX(ฐาน!$J$4:$M$44,MATCH(INT(K1421),ฐาน!$J$4:$J$44,0),2),"")</f>
        <v/>
      </c>
      <c r="M1421" s="309" t="str">
        <f>IF(L1421&lt;&gt;"",INDEX(ฐาน!$J$4:$M$45,MATCH(L1421,ฐาน!$K$4:$K$45,0),4),"")</f>
        <v/>
      </c>
      <c r="N1421" s="310" t="str">
        <f>IF(I1421&lt;&gt;"",INDEX(ฐาน!$A$4:$F$9,MATCH(I1421,ฐาน!$A$4:$A$9,0),IF(J1421&gt;=INDEX(ฐาน!$A$4:$F$9,MATCH(I1421,ฐาน!$A$4:$A$9,0),3),6,5)),"")</f>
        <v/>
      </c>
      <c r="O1421" s="311" t="str">
        <f>IF(I1421&lt;&gt;"",IF(J1421&gt;=INDEX(ฐาน!$A$4:$G$9,MATCH(I1421,ฐาน!$A$4:$A$9,0),4),INDEX(ฐาน!$A$4:$G$9,MATCH(I1421,ฐาน!$A$4:$A$9,0),7),INDEX(ฐาน!$A$4:$G$9,MATCH(I1421,ฐาน!$A$4:$A$9,0),4)),"")</f>
        <v/>
      </c>
      <c r="P1421" s="312">
        <f>IF(M1421&lt;&gt;ฐาน!$M$45,IF(L1421&lt;&gt;"",($L1421*$N1421/100),0),0)</f>
        <v>0</v>
      </c>
      <c r="Q1421" s="311">
        <f>IF(M1421&lt;&gt;ฐาน!$M$45,IF(L1421&lt;&gt;"",ROUNDUP(($L1421*$N1421/100),-1),0),0)</f>
        <v>0</v>
      </c>
      <c r="R1421" s="311">
        <f t="shared" si="44"/>
        <v>0</v>
      </c>
      <c r="S1421" s="313">
        <f t="shared" si="45"/>
        <v>0</v>
      </c>
      <c r="T1421" s="314">
        <f>IF(M1421&lt;&gt;ฐาน!$M$45,IF(S1421&lt;&gt;"",S1421+R1421,0),0)</f>
        <v>0</v>
      </c>
      <c r="U1421" s="311">
        <f>IF(M1421&lt;&gt;ฐาน!$M$45,IF(S1421=0,J1421+T1421,O1421),J1421)</f>
        <v>0</v>
      </c>
      <c r="V1421" s="98"/>
    </row>
    <row r="1422" spans="1:22" x14ac:dyDescent="0.35">
      <c r="A1422" s="93">
        <v>1414</v>
      </c>
      <c r="B1422" s="97"/>
      <c r="C1422" s="98"/>
      <c r="D1422" s="91"/>
      <c r="E1422" s="89"/>
      <c r="F1422" s="88"/>
      <c r="G1422" s="95"/>
      <c r="H1422" s="91"/>
      <c r="I1422" s="88"/>
      <c r="J1422" s="92"/>
      <c r="K1422" s="212"/>
      <c r="L1422" s="308" t="str">
        <f>IF(K1422&lt;&gt;"",INDEX(ฐาน!$J$4:$M$44,MATCH(INT(K1422),ฐาน!$J$4:$J$44,0),2),"")</f>
        <v/>
      </c>
      <c r="M1422" s="309" t="str">
        <f>IF(L1422&lt;&gt;"",INDEX(ฐาน!$J$4:$M$45,MATCH(L1422,ฐาน!$K$4:$K$45,0),4),"")</f>
        <v/>
      </c>
      <c r="N1422" s="310" t="str">
        <f>IF(I1422&lt;&gt;"",INDEX(ฐาน!$A$4:$F$9,MATCH(I1422,ฐาน!$A$4:$A$9,0),IF(J1422&gt;=INDEX(ฐาน!$A$4:$F$9,MATCH(I1422,ฐาน!$A$4:$A$9,0),3),6,5)),"")</f>
        <v/>
      </c>
      <c r="O1422" s="311" t="str">
        <f>IF(I1422&lt;&gt;"",IF(J1422&gt;=INDEX(ฐาน!$A$4:$G$9,MATCH(I1422,ฐาน!$A$4:$A$9,0),4),INDEX(ฐาน!$A$4:$G$9,MATCH(I1422,ฐาน!$A$4:$A$9,0),7),INDEX(ฐาน!$A$4:$G$9,MATCH(I1422,ฐาน!$A$4:$A$9,0),4)),"")</f>
        <v/>
      </c>
      <c r="P1422" s="312">
        <f>IF(M1422&lt;&gt;ฐาน!$M$45,IF(L1422&lt;&gt;"",($L1422*$N1422/100),0),0)</f>
        <v>0</v>
      </c>
      <c r="Q1422" s="311">
        <f>IF(M1422&lt;&gt;ฐาน!$M$45,IF(L1422&lt;&gt;"",ROUNDUP(($L1422*$N1422/100),-1),0),0)</f>
        <v>0</v>
      </c>
      <c r="R1422" s="311">
        <f t="shared" si="44"/>
        <v>0</v>
      </c>
      <c r="S1422" s="313">
        <f t="shared" si="45"/>
        <v>0</v>
      </c>
      <c r="T1422" s="314">
        <f>IF(M1422&lt;&gt;ฐาน!$M$45,IF(S1422&lt;&gt;"",S1422+R1422,0),0)</f>
        <v>0</v>
      </c>
      <c r="U1422" s="311">
        <f>IF(M1422&lt;&gt;ฐาน!$M$45,IF(S1422=0,J1422+T1422,O1422),J1422)</f>
        <v>0</v>
      </c>
      <c r="V1422" s="98"/>
    </row>
    <row r="1423" spans="1:22" x14ac:dyDescent="0.35">
      <c r="A1423" s="93">
        <v>1415</v>
      </c>
      <c r="B1423" s="84"/>
      <c r="C1423" s="98"/>
      <c r="D1423" s="91"/>
      <c r="E1423" s="89"/>
      <c r="F1423" s="88"/>
      <c r="G1423" s="91"/>
      <c r="H1423" s="91"/>
      <c r="I1423" s="88"/>
      <c r="J1423" s="92"/>
      <c r="K1423" s="212"/>
      <c r="L1423" s="308" t="str">
        <f>IF(K1423&lt;&gt;"",INDEX(ฐาน!$J$4:$M$44,MATCH(INT(K1423),ฐาน!$J$4:$J$44,0),2),"")</f>
        <v/>
      </c>
      <c r="M1423" s="309" t="str">
        <f>IF(L1423&lt;&gt;"",INDEX(ฐาน!$J$4:$M$45,MATCH(L1423,ฐาน!$K$4:$K$45,0),4),"")</f>
        <v/>
      </c>
      <c r="N1423" s="310" t="str">
        <f>IF(I1423&lt;&gt;"",INDEX(ฐาน!$A$4:$F$9,MATCH(I1423,ฐาน!$A$4:$A$9,0),IF(J1423&gt;=INDEX(ฐาน!$A$4:$F$9,MATCH(I1423,ฐาน!$A$4:$A$9,0),3),6,5)),"")</f>
        <v/>
      </c>
      <c r="O1423" s="311" t="str">
        <f>IF(I1423&lt;&gt;"",IF(J1423&gt;=INDEX(ฐาน!$A$4:$G$9,MATCH(I1423,ฐาน!$A$4:$A$9,0),4),INDEX(ฐาน!$A$4:$G$9,MATCH(I1423,ฐาน!$A$4:$A$9,0),7),INDEX(ฐาน!$A$4:$G$9,MATCH(I1423,ฐาน!$A$4:$A$9,0),4)),"")</f>
        <v/>
      </c>
      <c r="P1423" s="312">
        <f>IF(M1423&lt;&gt;ฐาน!$M$45,IF(L1423&lt;&gt;"",($L1423*$N1423/100),0),0)</f>
        <v>0</v>
      </c>
      <c r="Q1423" s="311">
        <f>IF(M1423&lt;&gt;ฐาน!$M$45,IF(L1423&lt;&gt;"",ROUNDUP(($L1423*$N1423/100),-1),0),0)</f>
        <v>0</v>
      </c>
      <c r="R1423" s="311">
        <f t="shared" si="44"/>
        <v>0</v>
      </c>
      <c r="S1423" s="313">
        <f t="shared" si="45"/>
        <v>0</v>
      </c>
      <c r="T1423" s="314">
        <f>IF(M1423&lt;&gt;ฐาน!$M$45,IF(S1423&lt;&gt;"",S1423+R1423,0),0)</f>
        <v>0</v>
      </c>
      <c r="U1423" s="311">
        <f>IF(M1423&lt;&gt;ฐาน!$M$45,IF(S1423=0,J1423+T1423,O1423),J1423)</f>
        <v>0</v>
      </c>
      <c r="V1423" s="98"/>
    </row>
    <row r="1424" spans="1:22" x14ac:dyDescent="0.35">
      <c r="A1424" s="93">
        <v>1416</v>
      </c>
      <c r="B1424" s="84"/>
      <c r="C1424" s="98"/>
      <c r="D1424" s="91"/>
      <c r="E1424" s="89"/>
      <c r="F1424" s="88"/>
      <c r="G1424" s="95"/>
      <c r="H1424" s="91"/>
      <c r="I1424" s="88"/>
      <c r="J1424" s="92"/>
      <c r="K1424" s="212"/>
      <c r="L1424" s="308" t="str">
        <f>IF(K1424&lt;&gt;"",INDEX(ฐาน!$J$4:$M$44,MATCH(INT(K1424),ฐาน!$J$4:$J$44,0),2),"")</f>
        <v/>
      </c>
      <c r="M1424" s="309" t="str">
        <f>IF(L1424&lt;&gt;"",INDEX(ฐาน!$J$4:$M$45,MATCH(L1424,ฐาน!$K$4:$K$45,0),4),"")</f>
        <v/>
      </c>
      <c r="N1424" s="310" t="str">
        <f>IF(I1424&lt;&gt;"",INDEX(ฐาน!$A$4:$F$9,MATCH(I1424,ฐาน!$A$4:$A$9,0),IF(J1424&gt;=INDEX(ฐาน!$A$4:$F$9,MATCH(I1424,ฐาน!$A$4:$A$9,0),3),6,5)),"")</f>
        <v/>
      </c>
      <c r="O1424" s="311" t="str">
        <f>IF(I1424&lt;&gt;"",IF(J1424&gt;=INDEX(ฐาน!$A$4:$G$9,MATCH(I1424,ฐาน!$A$4:$A$9,0),4),INDEX(ฐาน!$A$4:$G$9,MATCH(I1424,ฐาน!$A$4:$A$9,0),7),INDEX(ฐาน!$A$4:$G$9,MATCH(I1424,ฐาน!$A$4:$A$9,0),4)),"")</f>
        <v/>
      </c>
      <c r="P1424" s="312">
        <f>IF(M1424&lt;&gt;ฐาน!$M$45,IF(L1424&lt;&gt;"",($L1424*$N1424/100),0),0)</f>
        <v>0</v>
      </c>
      <c r="Q1424" s="311">
        <f>IF(M1424&lt;&gt;ฐาน!$M$45,IF(L1424&lt;&gt;"",ROUNDUP(($L1424*$N1424/100),-1),0),0)</f>
        <v>0</v>
      </c>
      <c r="R1424" s="311">
        <f t="shared" si="44"/>
        <v>0</v>
      </c>
      <c r="S1424" s="313">
        <f t="shared" si="45"/>
        <v>0</v>
      </c>
      <c r="T1424" s="314">
        <f>IF(M1424&lt;&gt;ฐาน!$M$45,IF(S1424&lt;&gt;"",S1424+R1424,0),0)</f>
        <v>0</v>
      </c>
      <c r="U1424" s="311">
        <f>IF(M1424&lt;&gt;ฐาน!$M$45,IF(S1424=0,J1424+T1424,O1424),J1424)</f>
        <v>0</v>
      </c>
      <c r="V1424" s="98"/>
    </row>
    <row r="1425" spans="1:22" x14ac:dyDescent="0.35">
      <c r="A1425" s="93">
        <v>1417</v>
      </c>
      <c r="B1425" s="84"/>
      <c r="C1425" s="85"/>
      <c r="D1425" s="91"/>
      <c r="E1425" s="89"/>
      <c r="F1425" s="88"/>
      <c r="G1425" s="91"/>
      <c r="H1425" s="91"/>
      <c r="I1425" s="88"/>
      <c r="J1425" s="94"/>
      <c r="K1425" s="212"/>
      <c r="L1425" s="308" t="str">
        <f>IF(K1425&lt;&gt;"",INDEX(ฐาน!$J$4:$M$44,MATCH(INT(K1425),ฐาน!$J$4:$J$44,0),2),"")</f>
        <v/>
      </c>
      <c r="M1425" s="309" t="str">
        <f>IF(L1425&lt;&gt;"",INDEX(ฐาน!$J$4:$M$45,MATCH(L1425,ฐาน!$K$4:$K$45,0),4),"")</f>
        <v/>
      </c>
      <c r="N1425" s="310" t="str">
        <f>IF(I1425&lt;&gt;"",INDEX(ฐาน!$A$4:$F$9,MATCH(I1425,ฐาน!$A$4:$A$9,0),IF(J1425&gt;=INDEX(ฐาน!$A$4:$F$9,MATCH(I1425,ฐาน!$A$4:$A$9,0),3),6,5)),"")</f>
        <v/>
      </c>
      <c r="O1425" s="311" t="str">
        <f>IF(I1425&lt;&gt;"",IF(J1425&gt;=INDEX(ฐาน!$A$4:$G$9,MATCH(I1425,ฐาน!$A$4:$A$9,0),4),INDEX(ฐาน!$A$4:$G$9,MATCH(I1425,ฐาน!$A$4:$A$9,0),7),INDEX(ฐาน!$A$4:$G$9,MATCH(I1425,ฐาน!$A$4:$A$9,0),4)),"")</f>
        <v/>
      </c>
      <c r="P1425" s="312">
        <f>IF(M1425&lt;&gt;ฐาน!$M$45,IF(L1425&lt;&gt;"",($L1425*$N1425/100),0),0)</f>
        <v>0</v>
      </c>
      <c r="Q1425" s="311">
        <f>IF(M1425&lt;&gt;ฐาน!$M$45,IF(L1425&lt;&gt;"",ROUNDUP(($L1425*$N1425/100),-1),0),0)</f>
        <v>0</v>
      </c>
      <c r="R1425" s="311">
        <f t="shared" si="44"/>
        <v>0</v>
      </c>
      <c r="S1425" s="313">
        <f t="shared" si="45"/>
        <v>0</v>
      </c>
      <c r="T1425" s="314">
        <f>IF(M1425&lt;&gt;ฐาน!$M$45,IF(S1425&lt;&gt;"",S1425+R1425,0),0)</f>
        <v>0</v>
      </c>
      <c r="U1425" s="311">
        <f>IF(M1425&lt;&gt;ฐาน!$M$45,IF(S1425=0,J1425+T1425,O1425),J1425)</f>
        <v>0</v>
      </c>
      <c r="V1425" s="98"/>
    </row>
    <row r="1426" spans="1:22" x14ac:dyDescent="0.35">
      <c r="A1426" s="93">
        <v>1418</v>
      </c>
      <c r="B1426" s="97"/>
      <c r="C1426" s="85"/>
      <c r="D1426" s="91"/>
      <c r="E1426" s="89"/>
      <c r="F1426" s="88"/>
      <c r="G1426" s="91"/>
      <c r="H1426" s="91"/>
      <c r="I1426" s="88"/>
      <c r="J1426" s="92"/>
      <c r="K1426" s="212"/>
      <c r="L1426" s="308" t="str">
        <f>IF(K1426&lt;&gt;"",INDEX(ฐาน!$J$4:$M$44,MATCH(INT(K1426),ฐาน!$J$4:$J$44,0),2),"")</f>
        <v/>
      </c>
      <c r="M1426" s="309" t="str">
        <f>IF(L1426&lt;&gt;"",INDEX(ฐาน!$J$4:$M$45,MATCH(L1426,ฐาน!$K$4:$K$45,0),4),"")</f>
        <v/>
      </c>
      <c r="N1426" s="310" t="str">
        <f>IF(I1426&lt;&gt;"",INDEX(ฐาน!$A$4:$F$9,MATCH(I1426,ฐาน!$A$4:$A$9,0),IF(J1426&gt;=INDEX(ฐาน!$A$4:$F$9,MATCH(I1426,ฐาน!$A$4:$A$9,0),3),6,5)),"")</f>
        <v/>
      </c>
      <c r="O1426" s="311" t="str">
        <f>IF(I1426&lt;&gt;"",IF(J1426&gt;=INDEX(ฐาน!$A$4:$G$9,MATCH(I1426,ฐาน!$A$4:$A$9,0),4),INDEX(ฐาน!$A$4:$G$9,MATCH(I1426,ฐาน!$A$4:$A$9,0),7),INDEX(ฐาน!$A$4:$G$9,MATCH(I1426,ฐาน!$A$4:$A$9,0),4)),"")</f>
        <v/>
      </c>
      <c r="P1426" s="312">
        <f>IF(M1426&lt;&gt;ฐาน!$M$45,IF(L1426&lt;&gt;"",($L1426*$N1426/100),0),0)</f>
        <v>0</v>
      </c>
      <c r="Q1426" s="311">
        <f>IF(M1426&lt;&gt;ฐาน!$M$45,IF(L1426&lt;&gt;"",ROUNDUP(($L1426*$N1426/100),-1),0),0)</f>
        <v>0</v>
      </c>
      <c r="R1426" s="311">
        <f t="shared" si="44"/>
        <v>0</v>
      </c>
      <c r="S1426" s="313">
        <f t="shared" si="45"/>
        <v>0</v>
      </c>
      <c r="T1426" s="314">
        <f>IF(M1426&lt;&gt;ฐาน!$M$45,IF(S1426&lt;&gt;"",S1426+R1426,0),0)</f>
        <v>0</v>
      </c>
      <c r="U1426" s="311">
        <f>IF(M1426&lt;&gt;ฐาน!$M$45,IF(S1426=0,J1426+T1426,O1426),J1426)</f>
        <v>0</v>
      </c>
      <c r="V1426" s="98"/>
    </row>
    <row r="1427" spans="1:22" x14ac:dyDescent="0.35">
      <c r="A1427" s="93">
        <v>1419</v>
      </c>
      <c r="B1427" s="84"/>
      <c r="C1427" s="96"/>
      <c r="D1427" s="91"/>
      <c r="E1427" s="89"/>
      <c r="F1427" s="88"/>
      <c r="G1427" s="95"/>
      <c r="H1427" s="91"/>
      <c r="I1427" s="88"/>
      <c r="J1427" s="94"/>
      <c r="K1427" s="212"/>
      <c r="L1427" s="308" t="str">
        <f>IF(K1427&lt;&gt;"",INDEX(ฐาน!$J$4:$M$44,MATCH(INT(K1427),ฐาน!$J$4:$J$44,0),2),"")</f>
        <v/>
      </c>
      <c r="M1427" s="309" t="str">
        <f>IF(L1427&lt;&gt;"",INDEX(ฐาน!$J$4:$M$45,MATCH(L1427,ฐาน!$K$4:$K$45,0),4),"")</f>
        <v/>
      </c>
      <c r="N1427" s="310" t="str">
        <f>IF(I1427&lt;&gt;"",INDEX(ฐาน!$A$4:$F$9,MATCH(I1427,ฐาน!$A$4:$A$9,0),IF(J1427&gt;=INDEX(ฐาน!$A$4:$F$9,MATCH(I1427,ฐาน!$A$4:$A$9,0),3),6,5)),"")</f>
        <v/>
      </c>
      <c r="O1427" s="311" t="str">
        <f>IF(I1427&lt;&gt;"",IF(J1427&gt;=INDEX(ฐาน!$A$4:$G$9,MATCH(I1427,ฐาน!$A$4:$A$9,0),4),INDEX(ฐาน!$A$4:$G$9,MATCH(I1427,ฐาน!$A$4:$A$9,0),7),INDEX(ฐาน!$A$4:$G$9,MATCH(I1427,ฐาน!$A$4:$A$9,0),4)),"")</f>
        <v/>
      </c>
      <c r="P1427" s="312">
        <f>IF(M1427&lt;&gt;ฐาน!$M$45,IF(L1427&lt;&gt;"",($L1427*$N1427/100),0),0)</f>
        <v>0</v>
      </c>
      <c r="Q1427" s="311">
        <f>IF(M1427&lt;&gt;ฐาน!$M$45,IF(L1427&lt;&gt;"",ROUNDUP(($L1427*$N1427/100),-1),0),0)</f>
        <v>0</v>
      </c>
      <c r="R1427" s="311">
        <f t="shared" si="44"/>
        <v>0</v>
      </c>
      <c r="S1427" s="313">
        <f t="shared" si="45"/>
        <v>0</v>
      </c>
      <c r="T1427" s="314">
        <f>IF(M1427&lt;&gt;ฐาน!$M$45,IF(S1427&lt;&gt;"",S1427+R1427,0),0)</f>
        <v>0</v>
      </c>
      <c r="U1427" s="311">
        <f>IF(M1427&lt;&gt;ฐาน!$M$45,IF(S1427=0,J1427+T1427,O1427),J1427)</f>
        <v>0</v>
      </c>
      <c r="V1427" s="98"/>
    </row>
    <row r="1428" spans="1:22" x14ac:dyDescent="0.35">
      <c r="A1428" s="93">
        <v>1420</v>
      </c>
      <c r="B1428" s="84"/>
      <c r="C1428" s="85"/>
      <c r="D1428" s="91"/>
      <c r="E1428" s="89"/>
      <c r="F1428" s="88"/>
      <c r="G1428" s="91"/>
      <c r="H1428" s="91"/>
      <c r="I1428" s="88"/>
      <c r="J1428" s="94"/>
      <c r="K1428" s="212"/>
      <c r="L1428" s="308" t="str">
        <f>IF(K1428&lt;&gt;"",INDEX(ฐาน!$J$4:$M$44,MATCH(INT(K1428),ฐาน!$J$4:$J$44,0),2),"")</f>
        <v/>
      </c>
      <c r="M1428" s="309" t="str">
        <f>IF(L1428&lt;&gt;"",INDEX(ฐาน!$J$4:$M$45,MATCH(L1428,ฐาน!$K$4:$K$45,0),4),"")</f>
        <v/>
      </c>
      <c r="N1428" s="310" t="str">
        <f>IF(I1428&lt;&gt;"",INDEX(ฐาน!$A$4:$F$9,MATCH(I1428,ฐาน!$A$4:$A$9,0),IF(J1428&gt;=INDEX(ฐาน!$A$4:$F$9,MATCH(I1428,ฐาน!$A$4:$A$9,0),3),6,5)),"")</f>
        <v/>
      </c>
      <c r="O1428" s="311" t="str">
        <f>IF(I1428&lt;&gt;"",IF(J1428&gt;=INDEX(ฐาน!$A$4:$G$9,MATCH(I1428,ฐาน!$A$4:$A$9,0),4),INDEX(ฐาน!$A$4:$G$9,MATCH(I1428,ฐาน!$A$4:$A$9,0),7),INDEX(ฐาน!$A$4:$G$9,MATCH(I1428,ฐาน!$A$4:$A$9,0),4)),"")</f>
        <v/>
      </c>
      <c r="P1428" s="312">
        <f>IF(M1428&lt;&gt;ฐาน!$M$45,IF(L1428&lt;&gt;"",($L1428*$N1428/100),0),0)</f>
        <v>0</v>
      </c>
      <c r="Q1428" s="311">
        <f>IF(M1428&lt;&gt;ฐาน!$M$45,IF(L1428&lt;&gt;"",ROUNDUP(($L1428*$N1428/100),-1),0),0)</f>
        <v>0</v>
      </c>
      <c r="R1428" s="311">
        <f t="shared" si="44"/>
        <v>0</v>
      </c>
      <c r="S1428" s="313">
        <f t="shared" si="45"/>
        <v>0</v>
      </c>
      <c r="T1428" s="314">
        <f>IF(M1428&lt;&gt;ฐาน!$M$45,IF(S1428&lt;&gt;"",S1428+R1428,0),0)</f>
        <v>0</v>
      </c>
      <c r="U1428" s="311">
        <f>IF(M1428&lt;&gt;ฐาน!$M$45,IF(S1428=0,J1428+T1428,O1428),J1428)</f>
        <v>0</v>
      </c>
      <c r="V1428" s="98"/>
    </row>
    <row r="1429" spans="1:22" x14ac:dyDescent="0.35">
      <c r="A1429" s="93">
        <v>1421</v>
      </c>
      <c r="B1429" s="97"/>
      <c r="C1429" s="85"/>
      <c r="D1429" s="91"/>
      <c r="E1429" s="89"/>
      <c r="F1429" s="88"/>
      <c r="G1429" s="91"/>
      <c r="H1429" s="91"/>
      <c r="I1429" s="88"/>
      <c r="J1429" s="92"/>
      <c r="K1429" s="212"/>
      <c r="L1429" s="308" t="str">
        <f>IF(K1429&lt;&gt;"",INDEX(ฐาน!$J$4:$M$44,MATCH(INT(K1429),ฐาน!$J$4:$J$44,0),2),"")</f>
        <v/>
      </c>
      <c r="M1429" s="309" t="str">
        <f>IF(L1429&lt;&gt;"",INDEX(ฐาน!$J$4:$M$45,MATCH(L1429,ฐาน!$K$4:$K$45,0),4),"")</f>
        <v/>
      </c>
      <c r="N1429" s="310" t="str">
        <f>IF(I1429&lt;&gt;"",INDEX(ฐาน!$A$4:$F$9,MATCH(I1429,ฐาน!$A$4:$A$9,0),IF(J1429&gt;=INDEX(ฐาน!$A$4:$F$9,MATCH(I1429,ฐาน!$A$4:$A$9,0),3),6,5)),"")</f>
        <v/>
      </c>
      <c r="O1429" s="311" t="str">
        <f>IF(I1429&lt;&gt;"",IF(J1429&gt;=INDEX(ฐาน!$A$4:$G$9,MATCH(I1429,ฐาน!$A$4:$A$9,0),4),INDEX(ฐาน!$A$4:$G$9,MATCH(I1429,ฐาน!$A$4:$A$9,0),7),INDEX(ฐาน!$A$4:$G$9,MATCH(I1429,ฐาน!$A$4:$A$9,0),4)),"")</f>
        <v/>
      </c>
      <c r="P1429" s="312">
        <f>IF(M1429&lt;&gt;ฐาน!$M$45,IF(L1429&lt;&gt;"",($L1429*$N1429/100),0),0)</f>
        <v>0</v>
      </c>
      <c r="Q1429" s="311">
        <f>IF(M1429&lt;&gt;ฐาน!$M$45,IF(L1429&lt;&gt;"",ROUNDUP(($L1429*$N1429/100),-1),0),0)</f>
        <v>0</v>
      </c>
      <c r="R1429" s="311">
        <f t="shared" si="44"/>
        <v>0</v>
      </c>
      <c r="S1429" s="313">
        <f t="shared" si="45"/>
        <v>0</v>
      </c>
      <c r="T1429" s="314">
        <f>IF(M1429&lt;&gt;ฐาน!$M$45,IF(S1429&lt;&gt;"",S1429+R1429,0),0)</f>
        <v>0</v>
      </c>
      <c r="U1429" s="311">
        <f>IF(M1429&lt;&gt;ฐาน!$M$45,IF(S1429=0,J1429+T1429,O1429),J1429)</f>
        <v>0</v>
      </c>
      <c r="V1429" s="98"/>
    </row>
    <row r="1430" spans="1:22" x14ac:dyDescent="0.35">
      <c r="A1430" s="93">
        <v>1422</v>
      </c>
      <c r="B1430" s="172"/>
      <c r="C1430" s="98"/>
      <c r="D1430" s="91"/>
      <c r="E1430" s="89"/>
      <c r="F1430" s="88"/>
      <c r="G1430" s="91"/>
      <c r="H1430" s="91"/>
      <c r="I1430" s="88"/>
      <c r="J1430" s="92"/>
      <c r="K1430" s="212"/>
      <c r="L1430" s="308" t="str">
        <f>IF(K1430&lt;&gt;"",INDEX(ฐาน!$J$4:$M$44,MATCH(INT(K1430),ฐาน!$J$4:$J$44,0),2),"")</f>
        <v/>
      </c>
      <c r="M1430" s="309" t="str">
        <f>IF(L1430&lt;&gt;"",INDEX(ฐาน!$J$4:$M$45,MATCH(L1430,ฐาน!$K$4:$K$45,0),4),"")</f>
        <v/>
      </c>
      <c r="N1430" s="310" t="str">
        <f>IF(I1430&lt;&gt;"",INDEX(ฐาน!$A$4:$F$9,MATCH(I1430,ฐาน!$A$4:$A$9,0),IF(J1430&gt;=INDEX(ฐาน!$A$4:$F$9,MATCH(I1430,ฐาน!$A$4:$A$9,0),3),6,5)),"")</f>
        <v/>
      </c>
      <c r="O1430" s="311" t="str">
        <f>IF(I1430&lt;&gt;"",IF(J1430&gt;=INDEX(ฐาน!$A$4:$G$9,MATCH(I1430,ฐาน!$A$4:$A$9,0),4),INDEX(ฐาน!$A$4:$G$9,MATCH(I1430,ฐาน!$A$4:$A$9,0),7),INDEX(ฐาน!$A$4:$G$9,MATCH(I1430,ฐาน!$A$4:$A$9,0),4)),"")</f>
        <v/>
      </c>
      <c r="P1430" s="312">
        <f>IF(M1430&lt;&gt;ฐาน!$M$45,IF(L1430&lt;&gt;"",($L1430*$N1430/100),0),0)</f>
        <v>0</v>
      </c>
      <c r="Q1430" s="311">
        <f>IF(M1430&lt;&gt;ฐาน!$M$45,IF(L1430&lt;&gt;"",ROUNDUP(($L1430*$N1430/100),-1),0),0)</f>
        <v>0</v>
      </c>
      <c r="R1430" s="311">
        <f t="shared" si="44"/>
        <v>0</v>
      </c>
      <c r="S1430" s="313">
        <f t="shared" si="45"/>
        <v>0</v>
      </c>
      <c r="T1430" s="314">
        <f>IF(M1430&lt;&gt;ฐาน!$M$45,IF(S1430&lt;&gt;"",S1430+R1430,0),0)</f>
        <v>0</v>
      </c>
      <c r="U1430" s="311">
        <f>IF(M1430&lt;&gt;ฐาน!$M$45,IF(S1430=0,J1430+T1430,O1430),J1430)</f>
        <v>0</v>
      </c>
      <c r="V1430" s="98"/>
    </row>
    <row r="1431" spans="1:22" x14ac:dyDescent="0.35">
      <c r="A1431" s="93">
        <v>1423</v>
      </c>
      <c r="B1431" s="172"/>
      <c r="C1431" s="98"/>
      <c r="D1431" s="91"/>
      <c r="E1431" s="89"/>
      <c r="F1431" s="88"/>
      <c r="G1431" s="91"/>
      <c r="H1431" s="91"/>
      <c r="I1431" s="88"/>
      <c r="J1431" s="92"/>
      <c r="K1431" s="212"/>
      <c r="L1431" s="308" t="str">
        <f>IF(K1431&lt;&gt;"",INDEX(ฐาน!$J$4:$M$44,MATCH(INT(K1431),ฐาน!$J$4:$J$44,0),2),"")</f>
        <v/>
      </c>
      <c r="M1431" s="309" t="str">
        <f>IF(L1431&lt;&gt;"",INDEX(ฐาน!$J$4:$M$45,MATCH(L1431,ฐาน!$K$4:$K$45,0),4),"")</f>
        <v/>
      </c>
      <c r="N1431" s="310" t="str">
        <f>IF(I1431&lt;&gt;"",INDEX(ฐาน!$A$4:$F$9,MATCH(I1431,ฐาน!$A$4:$A$9,0),IF(J1431&gt;=INDEX(ฐาน!$A$4:$F$9,MATCH(I1431,ฐาน!$A$4:$A$9,0),3),6,5)),"")</f>
        <v/>
      </c>
      <c r="O1431" s="311" t="str">
        <f>IF(I1431&lt;&gt;"",IF(J1431&gt;=INDEX(ฐาน!$A$4:$G$9,MATCH(I1431,ฐาน!$A$4:$A$9,0),4),INDEX(ฐาน!$A$4:$G$9,MATCH(I1431,ฐาน!$A$4:$A$9,0),7),INDEX(ฐาน!$A$4:$G$9,MATCH(I1431,ฐาน!$A$4:$A$9,0),4)),"")</f>
        <v/>
      </c>
      <c r="P1431" s="312">
        <f>IF(M1431&lt;&gt;ฐาน!$M$45,IF(L1431&lt;&gt;"",($L1431*$N1431/100),0),0)</f>
        <v>0</v>
      </c>
      <c r="Q1431" s="311">
        <f>IF(M1431&lt;&gt;ฐาน!$M$45,IF(L1431&lt;&gt;"",ROUNDUP(($L1431*$N1431/100),-1),0),0)</f>
        <v>0</v>
      </c>
      <c r="R1431" s="311">
        <f t="shared" si="44"/>
        <v>0</v>
      </c>
      <c r="S1431" s="313">
        <f t="shared" si="45"/>
        <v>0</v>
      </c>
      <c r="T1431" s="314">
        <f>IF(M1431&lt;&gt;ฐาน!$M$45,IF(S1431&lt;&gt;"",S1431+R1431,0),0)</f>
        <v>0</v>
      </c>
      <c r="U1431" s="311">
        <f>IF(M1431&lt;&gt;ฐาน!$M$45,IF(S1431=0,J1431+T1431,O1431),J1431)</f>
        <v>0</v>
      </c>
      <c r="V1431" s="98"/>
    </row>
    <row r="1432" spans="1:22" x14ac:dyDescent="0.35">
      <c r="A1432" s="93">
        <v>1424</v>
      </c>
      <c r="B1432" s="97"/>
      <c r="C1432" s="98"/>
      <c r="D1432" s="91"/>
      <c r="E1432" s="89"/>
      <c r="F1432" s="88"/>
      <c r="G1432" s="91"/>
      <c r="H1432" s="91"/>
      <c r="I1432" s="88"/>
      <c r="J1432" s="92"/>
      <c r="K1432" s="212"/>
      <c r="L1432" s="308" t="str">
        <f>IF(K1432&lt;&gt;"",INDEX(ฐาน!$J$4:$M$44,MATCH(INT(K1432),ฐาน!$J$4:$J$44,0),2),"")</f>
        <v/>
      </c>
      <c r="M1432" s="309" t="str">
        <f>IF(L1432&lt;&gt;"",INDEX(ฐาน!$J$4:$M$45,MATCH(L1432,ฐาน!$K$4:$K$45,0),4),"")</f>
        <v/>
      </c>
      <c r="N1432" s="310" t="str">
        <f>IF(I1432&lt;&gt;"",INDEX(ฐาน!$A$4:$F$9,MATCH(I1432,ฐาน!$A$4:$A$9,0),IF(J1432&gt;=INDEX(ฐาน!$A$4:$F$9,MATCH(I1432,ฐาน!$A$4:$A$9,0),3),6,5)),"")</f>
        <v/>
      </c>
      <c r="O1432" s="311" t="str">
        <f>IF(I1432&lt;&gt;"",IF(J1432&gt;=INDEX(ฐาน!$A$4:$G$9,MATCH(I1432,ฐาน!$A$4:$A$9,0),4),INDEX(ฐาน!$A$4:$G$9,MATCH(I1432,ฐาน!$A$4:$A$9,0),7),INDEX(ฐาน!$A$4:$G$9,MATCH(I1432,ฐาน!$A$4:$A$9,0),4)),"")</f>
        <v/>
      </c>
      <c r="P1432" s="312">
        <f>IF(M1432&lt;&gt;ฐาน!$M$45,IF(L1432&lt;&gt;"",($L1432*$N1432/100),0),0)</f>
        <v>0</v>
      </c>
      <c r="Q1432" s="311">
        <f>IF(M1432&lt;&gt;ฐาน!$M$45,IF(L1432&lt;&gt;"",ROUNDUP(($L1432*$N1432/100),-1),0),0)</f>
        <v>0</v>
      </c>
      <c r="R1432" s="311">
        <f t="shared" si="44"/>
        <v>0</v>
      </c>
      <c r="S1432" s="313">
        <f t="shared" si="45"/>
        <v>0</v>
      </c>
      <c r="T1432" s="314">
        <f>IF(M1432&lt;&gt;ฐาน!$M$45,IF(S1432&lt;&gt;"",S1432+R1432,0),0)</f>
        <v>0</v>
      </c>
      <c r="U1432" s="311">
        <f>IF(M1432&lt;&gt;ฐาน!$M$45,IF(S1432=0,J1432+T1432,O1432),J1432)</f>
        <v>0</v>
      </c>
      <c r="V1432" s="98"/>
    </row>
    <row r="1433" spans="1:22" x14ac:dyDescent="0.35">
      <c r="A1433" s="93">
        <v>1425</v>
      </c>
      <c r="B1433" s="84"/>
      <c r="C1433" s="98"/>
      <c r="D1433" s="91"/>
      <c r="E1433" s="89"/>
      <c r="F1433" s="88"/>
      <c r="G1433" s="91"/>
      <c r="H1433" s="91"/>
      <c r="I1433" s="88"/>
      <c r="J1433" s="92"/>
      <c r="K1433" s="212"/>
      <c r="L1433" s="308" t="str">
        <f>IF(K1433&lt;&gt;"",INDEX(ฐาน!$J$4:$M$44,MATCH(INT(K1433),ฐาน!$J$4:$J$44,0),2),"")</f>
        <v/>
      </c>
      <c r="M1433" s="309" t="str">
        <f>IF(L1433&lt;&gt;"",INDEX(ฐาน!$J$4:$M$45,MATCH(L1433,ฐาน!$K$4:$K$45,0),4),"")</f>
        <v/>
      </c>
      <c r="N1433" s="310" t="str">
        <f>IF(I1433&lt;&gt;"",INDEX(ฐาน!$A$4:$F$9,MATCH(I1433,ฐาน!$A$4:$A$9,0),IF(J1433&gt;=INDEX(ฐาน!$A$4:$F$9,MATCH(I1433,ฐาน!$A$4:$A$9,0),3),6,5)),"")</f>
        <v/>
      </c>
      <c r="O1433" s="311" t="str">
        <f>IF(I1433&lt;&gt;"",IF(J1433&gt;=INDEX(ฐาน!$A$4:$G$9,MATCH(I1433,ฐาน!$A$4:$A$9,0),4),INDEX(ฐาน!$A$4:$G$9,MATCH(I1433,ฐาน!$A$4:$A$9,0),7),INDEX(ฐาน!$A$4:$G$9,MATCH(I1433,ฐาน!$A$4:$A$9,0),4)),"")</f>
        <v/>
      </c>
      <c r="P1433" s="312">
        <f>IF(M1433&lt;&gt;ฐาน!$M$45,IF(L1433&lt;&gt;"",($L1433*$N1433/100),0),0)</f>
        <v>0</v>
      </c>
      <c r="Q1433" s="311">
        <f>IF(M1433&lt;&gt;ฐาน!$M$45,IF(L1433&lt;&gt;"",ROUNDUP(($L1433*$N1433/100),-1),0),0)</f>
        <v>0</v>
      </c>
      <c r="R1433" s="311">
        <f t="shared" si="44"/>
        <v>0</v>
      </c>
      <c r="S1433" s="313">
        <f t="shared" si="45"/>
        <v>0</v>
      </c>
      <c r="T1433" s="314">
        <f>IF(M1433&lt;&gt;ฐาน!$M$45,IF(S1433&lt;&gt;"",S1433+R1433,0),0)</f>
        <v>0</v>
      </c>
      <c r="U1433" s="311">
        <f>IF(M1433&lt;&gt;ฐาน!$M$45,IF(S1433=0,J1433+T1433,O1433),J1433)</f>
        <v>0</v>
      </c>
      <c r="V1433" s="98"/>
    </row>
    <row r="1434" spans="1:22" x14ac:dyDescent="0.35">
      <c r="A1434" s="93">
        <v>1426</v>
      </c>
      <c r="B1434" s="97"/>
      <c r="C1434" s="86"/>
      <c r="D1434" s="91"/>
      <c r="E1434" s="89"/>
      <c r="F1434" s="88"/>
      <c r="G1434" s="91"/>
      <c r="H1434" s="91"/>
      <c r="I1434" s="88"/>
      <c r="J1434" s="92"/>
      <c r="K1434" s="212"/>
      <c r="L1434" s="308" t="str">
        <f>IF(K1434&lt;&gt;"",INDEX(ฐาน!$J$4:$M$44,MATCH(INT(K1434),ฐาน!$J$4:$J$44,0),2),"")</f>
        <v/>
      </c>
      <c r="M1434" s="309" t="str">
        <f>IF(L1434&lt;&gt;"",INDEX(ฐาน!$J$4:$M$45,MATCH(L1434,ฐาน!$K$4:$K$45,0),4),"")</f>
        <v/>
      </c>
      <c r="N1434" s="310" t="str">
        <f>IF(I1434&lt;&gt;"",INDEX(ฐาน!$A$4:$F$9,MATCH(I1434,ฐาน!$A$4:$A$9,0),IF(J1434&gt;=INDEX(ฐาน!$A$4:$F$9,MATCH(I1434,ฐาน!$A$4:$A$9,0),3),6,5)),"")</f>
        <v/>
      </c>
      <c r="O1434" s="311" t="str">
        <f>IF(I1434&lt;&gt;"",IF(J1434&gt;=INDEX(ฐาน!$A$4:$G$9,MATCH(I1434,ฐาน!$A$4:$A$9,0),4),INDEX(ฐาน!$A$4:$G$9,MATCH(I1434,ฐาน!$A$4:$A$9,0),7),INDEX(ฐาน!$A$4:$G$9,MATCH(I1434,ฐาน!$A$4:$A$9,0),4)),"")</f>
        <v/>
      </c>
      <c r="P1434" s="312">
        <f>IF(M1434&lt;&gt;ฐาน!$M$45,IF(L1434&lt;&gt;"",($L1434*$N1434/100),0),0)</f>
        <v>0</v>
      </c>
      <c r="Q1434" s="311">
        <f>IF(M1434&lt;&gt;ฐาน!$M$45,IF(L1434&lt;&gt;"",ROUNDUP(($L1434*$N1434/100),-1),0),0)</f>
        <v>0</v>
      </c>
      <c r="R1434" s="311">
        <f t="shared" si="44"/>
        <v>0</v>
      </c>
      <c r="S1434" s="313">
        <f t="shared" si="45"/>
        <v>0</v>
      </c>
      <c r="T1434" s="314">
        <f>IF(M1434&lt;&gt;ฐาน!$M$45,IF(S1434&lt;&gt;"",S1434+R1434,0),0)</f>
        <v>0</v>
      </c>
      <c r="U1434" s="311">
        <f>IF(M1434&lt;&gt;ฐาน!$M$45,IF(S1434=0,J1434+T1434,O1434),J1434)</f>
        <v>0</v>
      </c>
      <c r="V1434" s="98"/>
    </row>
    <row r="1435" spans="1:22" x14ac:dyDescent="0.35">
      <c r="A1435" s="93">
        <v>1427</v>
      </c>
      <c r="B1435" s="97"/>
      <c r="C1435" s="98"/>
      <c r="D1435" s="91"/>
      <c r="E1435" s="89"/>
      <c r="F1435" s="88"/>
      <c r="G1435" s="95"/>
      <c r="H1435" s="91"/>
      <c r="I1435" s="88"/>
      <c r="J1435" s="92"/>
      <c r="K1435" s="212"/>
      <c r="L1435" s="308" t="str">
        <f>IF(K1435&lt;&gt;"",INDEX(ฐาน!$J$4:$M$44,MATCH(INT(K1435),ฐาน!$J$4:$J$44,0),2),"")</f>
        <v/>
      </c>
      <c r="M1435" s="309" t="str">
        <f>IF(L1435&lt;&gt;"",INDEX(ฐาน!$J$4:$M$45,MATCH(L1435,ฐาน!$K$4:$K$45,0),4),"")</f>
        <v/>
      </c>
      <c r="N1435" s="310" t="str">
        <f>IF(I1435&lt;&gt;"",INDEX(ฐาน!$A$4:$F$9,MATCH(I1435,ฐาน!$A$4:$A$9,0),IF(J1435&gt;=INDEX(ฐาน!$A$4:$F$9,MATCH(I1435,ฐาน!$A$4:$A$9,0),3),6,5)),"")</f>
        <v/>
      </c>
      <c r="O1435" s="311" t="str">
        <f>IF(I1435&lt;&gt;"",IF(J1435&gt;=INDEX(ฐาน!$A$4:$G$9,MATCH(I1435,ฐาน!$A$4:$A$9,0),4),INDEX(ฐาน!$A$4:$G$9,MATCH(I1435,ฐาน!$A$4:$A$9,0),7),INDEX(ฐาน!$A$4:$G$9,MATCH(I1435,ฐาน!$A$4:$A$9,0),4)),"")</f>
        <v/>
      </c>
      <c r="P1435" s="312">
        <f>IF(M1435&lt;&gt;ฐาน!$M$45,IF(L1435&lt;&gt;"",($L1435*$N1435/100),0),0)</f>
        <v>0</v>
      </c>
      <c r="Q1435" s="311">
        <f>IF(M1435&lt;&gt;ฐาน!$M$45,IF(L1435&lt;&gt;"",ROUNDUP(($L1435*$N1435/100),-1),0),0)</f>
        <v>0</v>
      </c>
      <c r="R1435" s="311">
        <f t="shared" si="44"/>
        <v>0</v>
      </c>
      <c r="S1435" s="313">
        <f t="shared" si="45"/>
        <v>0</v>
      </c>
      <c r="T1435" s="314">
        <f>IF(M1435&lt;&gt;ฐาน!$M$45,IF(S1435&lt;&gt;"",S1435+R1435,0),0)</f>
        <v>0</v>
      </c>
      <c r="U1435" s="311">
        <f>IF(M1435&lt;&gt;ฐาน!$M$45,IF(S1435=0,J1435+T1435,O1435),J1435)</f>
        <v>0</v>
      </c>
      <c r="V1435" s="98"/>
    </row>
    <row r="1436" spans="1:22" x14ac:dyDescent="0.35">
      <c r="A1436" s="93">
        <v>1428</v>
      </c>
      <c r="B1436" s="84"/>
      <c r="C1436" s="96"/>
      <c r="D1436" s="91"/>
      <c r="E1436" s="89"/>
      <c r="F1436" s="88"/>
      <c r="G1436" s="91"/>
      <c r="H1436" s="91"/>
      <c r="I1436" s="88"/>
      <c r="J1436" s="92"/>
      <c r="K1436" s="212"/>
      <c r="L1436" s="308" t="str">
        <f>IF(K1436&lt;&gt;"",INDEX(ฐาน!$J$4:$M$44,MATCH(INT(K1436),ฐาน!$J$4:$J$44,0),2),"")</f>
        <v/>
      </c>
      <c r="M1436" s="309" t="str">
        <f>IF(L1436&lt;&gt;"",INDEX(ฐาน!$J$4:$M$45,MATCH(L1436,ฐาน!$K$4:$K$45,0),4),"")</f>
        <v/>
      </c>
      <c r="N1436" s="310" t="str">
        <f>IF(I1436&lt;&gt;"",INDEX(ฐาน!$A$4:$F$9,MATCH(I1436,ฐาน!$A$4:$A$9,0),IF(J1436&gt;=INDEX(ฐาน!$A$4:$F$9,MATCH(I1436,ฐาน!$A$4:$A$9,0),3),6,5)),"")</f>
        <v/>
      </c>
      <c r="O1436" s="311" t="str">
        <f>IF(I1436&lt;&gt;"",IF(J1436&gt;=INDEX(ฐาน!$A$4:$G$9,MATCH(I1436,ฐาน!$A$4:$A$9,0),4),INDEX(ฐาน!$A$4:$G$9,MATCH(I1436,ฐาน!$A$4:$A$9,0),7),INDEX(ฐาน!$A$4:$G$9,MATCH(I1436,ฐาน!$A$4:$A$9,0),4)),"")</f>
        <v/>
      </c>
      <c r="P1436" s="312">
        <f>IF(M1436&lt;&gt;ฐาน!$M$45,IF(L1436&lt;&gt;"",($L1436*$N1436/100),0),0)</f>
        <v>0</v>
      </c>
      <c r="Q1436" s="311">
        <f>IF(M1436&lt;&gt;ฐาน!$M$45,IF(L1436&lt;&gt;"",ROUNDUP(($L1436*$N1436/100),-1),0),0)</f>
        <v>0</v>
      </c>
      <c r="R1436" s="311">
        <f t="shared" si="44"/>
        <v>0</v>
      </c>
      <c r="S1436" s="313">
        <f t="shared" si="45"/>
        <v>0</v>
      </c>
      <c r="T1436" s="314">
        <f>IF(M1436&lt;&gt;ฐาน!$M$45,IF(S1436&lt;&gt;"",S1436+R1436,0),0)</f>
        <v>0</v>
      </c>
      <c r="U1436" s="311">
        <f>IF(M1436&lt;&gt;ฐาน!$M$45,IF(S1436=0,J1436+T1436,O1436),J1436)</f>
        <v>0</v>
      </c>
      <c r="V1436" s="98"/>
    </row>
    <row r="1437" spans="1:22" x14ac:dyDescent="0.35">
      <c r="A1437" s="93">
        <v>1429</v>
      </c>
      <c r="B1437" s="84"/>
      <c r="C1437" s="96"/>
      <c r="D1437" s="91"/>
      <c r="E1437" s="89"/>
      <c r="F1437" s="88"/>
      <c r="G1437" s="95"/>
      <c r="H1437" s="91"/>
      <c r="I1437" s="88"/>
      <c r="J1437" s="92"/>
      <c r="K1437" s="212"/>
      <c r="L1437" s="308" t="str">
        <f>IF(K1437&lt;&gt;"",INDEX(ฐาน!$J$4:$M$44,MATCH(INT(K1437),ฐาน!$J$4:$J$44,0),2),"")</f>
        <v/>
      </c>
      <c r="M1437" s="309" t="str">
        <f>IF(L1437&lt;&gt;"",INDEX(ฐาน!$J$4:$M$45,MATCH(L1437,ฐาน!$K$4:$K$45,0),4),"")</f>
        <v/>
      </c>
      <c r="N1437" s="310" t="str">
        <f>IF(I1437&lt;&gt;"",INDEX(ฐาน!$A$4:$F$9,MATCH(I1437,ฐาน!$A$4:$A$9,0),IF(J1437&gt;=INDEX(ฐาน!$A$4:$F$9,MATCH(I1437,ฐาน!$A$4:$A$9,0),3),6,5)),"")</f>
        <v/>
      </c>
      <c r="O1437" s="311" t="str">
        <f>IF(I1437&lt;&gt;"",IF(J1437&gt;=INDEX(ฐาน!$A$4:$G$9,MATCH(I1437,ฐาน!$A$4:$A$9,0),4),INDEX(ฐาน!$A$4:$G$9,MATCH(I1437,ฐาน!$A$4:$A$9,0),7),INDEX(ฐาน!$A$4:$G$9,MATCH(I1437,ฐาน!$A$4:$A$9,0),4)),"")</f>
        <v/>
      </c>
      <c r="P1437" s="312">
        <f>IF(M1437&lt;&gt;ฐาน!$M$45,IF(L1437&lt;&gt;"",($L1437*$N1437/100),0),0)</f>
        <v>0</v>
      </c>
      <c r="Q1437" s="311">
        <f>IF(M1437&lt;&gt;ฐาน!$M$45,IF(L1437&lt;&gt;"",ROUNDUP(($L1437*$N1437/100),-1),0),0)</f>
        <v>0</v>
      </c>
      <c r="R1437" s="311">
        <f t="shared" si="44"/>
        <v>0</v>
      </c>
      <c r="S1437" s="313">
        <f t="shared" si="45"/>
        <v>0</v>
      </c>
      <c r="T1437" s="314">
        <f>IF(M1437&lt;&gt;ฐาน!$M$45,IF(S1437&lt;&gt;"",S1437+R1437,0),0)</f>
        <v>0</v>
      </c>
      <c r="U1437" s="311">
        <f>IF(M1437&lt;&gt;ฐาน!$M$45,IF(S1437=0,J1437+T1437,O1437),J1437)</f>
        <v>0</v>
      </c>
      <c r="V1437" s="98"/>
    </row>
    <row r="1438" spans="1:22" x14ac:dyDescent="0.35">
      <c r="A1438" s="93">
        <v>1430</v>
      </c>
      <c r="B1438" s="97"/>
      <c r="C1438" s="85"/>
      <c r="D1438" s="91"/>
      <c r="E1438" s="89"/>
      <c r="F1438" s="88"/>
      <c r="G1438" s="91"/>
      <c r="H1438" s="91"/>
      <c r="I1438" s="88"/>
      <c r="J1438" s="92"/>
      <c r="K1438" s="212"/>
      <c r="L1438" s="308" t="str">
        <f>IF(K1438&lt;&gt;"",INDEX(ฐาน!$J$4:$M$44,MATCH(INT(K1438),ฐาน!$J$4:$J$44,0),2),"")</f>
        <v/>
      </c>
      <c r="M1438" s="309" t="str">
        <f>IF(L1438&lt;&gt;"",INDEX(ฐาน!$J$4:$M$45,MATCH(L1438,ฐาน!$K$4:$K$45,0),4),"")</f>
        <v/>
      </c>
      <c r="N1438" s="310" t="str">
        <f>IF(I1438&lt;&gt;"",INDEX(ฐาน!$A$4:$F$9,MATCH(I1438,ฐาน!$A$4:$A$9,0),IF(J1438&gt;=INDEX(ฐาน!$A$4:$F$9,MATCH(I1438,ฐาน!$A$4:$A$9,0),3),6,5)),"")</f>
        <v/>
      </c>
      <c r="O1438" s="311" t="str">
        <f>IF(I1438&lt;&gt;"",IF(J1438&gt;=INDEX(ฐาน!$A$4:$G$9,MATCH(I1438,ฐาน!$A$4:$A$9,0),4),INDEX(ฐาน!$A$4:$G$9,MATCH(I1438,ฐาน!$A$4:$A$9,0),7),INDEX(ฐาน!$A$4:$G$9,MATCH(I1438,ฐาน!$A$4:$A$9,0),4)),"")</f>
        <v/>
      </c>
      <c r="P1438" s="312">
        <f>IF(M1438&lt;&gt;ฐาน!$M$45,IF(L1438&lt;&gt;"",($L1438*$N1438/100),0),0)</f>
        <v>0</v>
      </c>
      <c r="Q1438" s="311">
        <f>IF(M1438&lt;&gt;ฐาน!$M$45,IF(L1438&lt;&gt;"",ROUNDUP(($L1438*$N1438/100),-1),0),0)</f>
        <v>0</v>
      </c>
      <c r="R1438" s="311">
        <f t="shared" si="44"/>
        <v>0</v>
      </c>
      <c r="S1438" s="313">
        <f t="shared" si="45"/>
        <v>0</v>
      </c>
      <c r="T1438" s="314">
        <f>IF(M1438&lt;&gt;ฐาน!$M$45,IF(S1438&lt;&gt;"",S1438+R1438,0),0)</f>
        <v>0</v>
      </c>
      <c r="U1438" s="311">
        <f>IF(M1438&lt;&gt;ฐาน!$M$45,IF(S1438=0,J1438+T1438,O1438),J1438)</f>
        <v>0</v>
      </c>
      <c r="V1438" s="98"/>
    </row>
    <row r="1439" spans="1:22" x14ac:dyDescent="0.35">
      <c r="A1439" s="93">
        <v>1431</v>
      </c>
      <c r="B1439" s="84"/>
      <c r="C1439" s="98"/>
      <c r="D1439" s="91"/>
      <c r="E1439" s="89"/>
      <c r="F1439" s="88"/>
      <c r="G1439" s="91"/>
      <c r="H1439" s="91"/>
      <c r="I1439" s="88"/>
      <c r="J1439" s="92"/>
      <c r="K1439" s="212"/>
      <c r="L1439" s="308" t="str">
        <f>IF(K1439&lt;&gt;"",INDEX(ฐาน!$J$4:$M$44,MATCH(INT(K1439),ฐาน!$J$4:$J$44,0),2),"")</f>
        <v/>
      </c>
      <c r="M1439" s="309" t="str">
        <f>IF(L1439&lt;&gt;"",INDEX(ฐาน!$J$4:$M$45,MATCH(L1439,ฐาน!$K$4:$K$45,0),4),"")</f>
        <v/>
      </c>
      <c r="N1439" s="310" t="str">
        <f>IF(I1439&lt;&gt;"",INDEX(ฐาน!$A$4:$F$9,MATCH(I1439,ฐาน!$A$4:$A$9,0),IF(J1439&gt;=INDEX(ฐาน!$A$4:$F$9,MATCH(I1439,ฐาน!$A$4:$A$9,0),3),6,5)),"")</f>
        <v/>
      </c>
      <c r="O1439" s="311" t="str">
        <f>IF(I1439&lt;&gt;"",IF(J1439&gt;=INDEX(ฐาน!$A$4:$G$9,MATCH(I1439,ฐาน!$A$4:$A$9,0),4),INDEX(ฐาน!$A$4:$G$9,MATCH(I1439,ฐาน!$A$4:$A$9,0),7),INDEX(ฐาน!$A$4:$G$9,MATCH(I1439,ฐาน!$A$4:$A$9,0),4)),"")</f>
        <v/>
      </c>
      <c r="P1439" s="312">
        <f>IF(M1439&lt;&gt;ฐาน!$M$45,IF(L1439&lt;&gt;"",($L1439*$N1439/100),0),0)</f>
        <v>0</v>
      </c>
      <c r="Q1439" s="311">
        <f>IF(M1439&lt;&gt;ฐาน!$M$45,IF(L1439&lt;&gt;"",ROUNDUP(($L1439*$N1439/100),-1),0),0)</f>
        <v>0</v>
      </c>
      <c r="R1439" s="311">
        <f t="shared" si="44"/>
        <v>0</v>
      </c>
      <c r="S1439" s="313">
        <f t="shared" si="45"/>
        <v>0</v>
      </c>
      <c r="T1439" s="314">
        <f>IF(M1439&lt;&gt;ฐาน!$M$45,IF(S1439&lt;&gt;"",S1439+R1439,0),0)</f>
        <v>0</v>
      </c>
      <c r="U1439" s="311">
        <f>IF(M1439&lt;&gt;ฐาน!$M$45,IF(S1439=0,J1439+T1439,O1439),J1439)</f>
        <v>0</v>
      </c>
      <c r="V1439" s="98"/>
    </row>
    <row r="1440" spans="1:22" x14ac:dyDescent="0.35">
      <c r="A1440" s="93">
        <v>1432</v>
      </c>
      <c r="B1440" s="84"/>
      <c r="C1440" s="98"/>
      <c r="D1440" s="91"/>
      <c r="E1440" s="89"/>
      <c r="F1440" s="88"/>
      <c r="G1440" s="95"/>
      <c r="H1440" s="91"/>
      <c r="I1440" s="88"/>
      <c r="J1440" s="92"/>
      <c r="K1440" s="212"/>
      <c r="L1440" s="308" t="str">
        <f>IF(K1440&lt;&gt;"",INDEX(ฐาน!$J$4:$M$44,MATCH(INT(K1440),ฐาน!$J$4:$J$44,0),2),"")</f>
        <v/>
      </c>
      <c r="M1440" s="309" t="str">
        <f>IF(L1440&lt;&gt;"",INDEX(ฐาน!$J$4:$M$45,MATCH(L1440,ฐาน!$K$4:$K$45,0),4),"")</f>
        <v/>
      </c>
      <c r="N1440" s="310" t="str">
        <f>IF(I1440&lt;&gt;"",INDEX(ฐาน!$A$4:$F$9,MATCH(I1440,ฐาน!$A$4:$A$9,0),IF(J1440&gt;=INDEX(ฐาน!$A$4:$F$9,MATCH(I1440,ฐาน!$A$4:$A$9,0),3),6,5)),"")</f>
        <v/>
      </c>
      <c r="O1440" s="311" t="str">
        <f>IF(I1440&lt;&gt;"",IF(J1440&gt;=INDEX(ฐาน!$A$4:$G$9,MATCH(I1440,ฐาน!$A$4:$A$9,0),4),INDEX(ฐาน!$A$4:$G$9,MATCH(I1440,ฐาน!$A$4:$A$9,0),7),INDEX(ฐาน!$A$4:$G$9,MATCH(I1440,ฐาน!$A$4:$A$9,0),4)),"")</f>
        <v/>
      </c>
      <c r="P1440" s="312">
        <f>IF(M1440&lt;&gt;ฐาน!$M$45,IF(L1440&lt;&gt;"",($L1440*$N1440/100),0),0)</f>
        <v>0</v>
      </c>
      <c r="Q1440" s="311">
        <f>IF(M1440&lt;&gt;ฐาน!$M$45,IF(L1440&lt;&gt;"",ROUNDUP(($L1440*$N1440/100),-1),0),0)</f>
        <v>0</v>
      </c>
      <c r="R1440" s="311">
        <f t="shared" si="44"/>
        <v>0</v>
      </c>
      <c r="S1440" s="313">
        <f t="shared" si="45"/>
        <v>0</v>
      </c>
      <c r="T1440" s="314">
        <f>IF(M1440&lt;&gt;ฐาน!$M$45,IF(S1440&lt;&gt;"",S1440+R1440,0),0)</f>
        <v>0</v>
      </c>
      <c r="U1440" s="311">
        <f>IF(M1440&lt;&gt;ฐาน!$M$45,IF(S1440=0,J1440+T1440,O1440),J1440)</f>
        <v>0</v>
      </c>
      <c r="V1440" s="98"/>
    </row>
    <row r="1441" spans="1:22" x14ac:dyDescent="0.35">
      <c r="A1441" s="93">
        <v>1433</v>
      </c>
      <c r="B1441" s="84"/>
      <c r="C1441" s="98"/>
      <c r="D1441" s="91"/>
      <c r="E1441" s="89"/>
      <c r="F1441" s="88"/>
      <c r="G1441" s="95"/>
      <c r="H1441" s="91"/>
      <c r="I1441" s="88"/>
      <c r="J1441" s="92"/>
      <c r="K1441" s="212"/>
      <c r="L1441" s="308" t="str">
        <f>IF(K1441&lt;&gt;"",INDEX(ฐาน!$J$4:$M$44,MATCH(INT(K1441),ฐาน!$J$4:$J$44,0),2),"")</f>
        <v/>
      </c>
      <c r="M1441" s="309" t="str">
        <f>IF(L1441&lt;&gt;"",INDEX(ฐาน!$J$4:$M$45,MATCH(L1441,ฐาน!$K$4:$K$45,0),4),"")</f>
        <v/>
      </c>
      <c r="N1441" s="310" t="str">
        <f>IF(I1441&lt;&gt;"",INDEX(ฐาน!$A$4:$F$9,MATCH(I1441,ฐาน!$A$4:$A$9,0),IF(J1441&gt;=INDEX(ฐาน!$A$4:$F$9,MATCH(I1441,ฐาน!$A$4:$A$9,0),3),6,5)),"")</f>
        <v/>
      </c>
      <c r="O1441" s="311" t="str">
        <f>IF(I1441&lt;&gt;"",IF(J1441&gt;=INDEX(ฐาน!$A$4:$G$9,MATCH(I1441,ฐาน!$A$4:$A$9,0),4),INDEX(ฐาน!$A$4:$G$9,MATCH(I1441,ฐาน!$A$4:$A$9,0),7),INDEX(ฐาน!$A$4:$G$9,MATCH(I1441,ฐาน!$A$4:$A$9,0),4)),"")</f>
        <v/>
      </c>
      <c r="P1441" s="312">
        <f>IF(M1441&lt;&gt;ฐาน!$M$45,IF(L1441&lt;&gt;"",($L1441*$N1441/100),0),0)</f>
        <v>0</v>
      </c>
      <c r="Q1441" s="311">
        <f>IF(M1441&lt;&gt;ฐาน!$M$45,IF(L1441&lt;&gt;"",ROUNDUP(($L1441*$N1441/100),-1),0),0)</f>
        <v>0</v>
      </c>
      <c r="R1441" s="311">
        <f t="shared" si="44"/>
        <v>0</v>
      </c>
      <c r="S1441" s="313">
        <f t="shared" si="45"/>
        <v>0</v>
      </c>
      <c r="T1441" s="314">
        <f>IF(M1441&lt;&gt;ฐาน!$M$45,IF(S1441&lt;&gt;"",S1441+R1441,0),0)</f>
        <v>0</v>
      </c>
      <c r="U1441" s="311">
        <f>IF(M1441&lt;&gt;ฐาน!$M$45,IF(S1441=0,J1441+T1441,O1441),J1441)</f>
        <v>0</v>
      </c>
      <c r="V1441" s="98"/>
    </row>
    <row r="1442" spans="1:22" x14ac:dyDescent="0.35">
      <c r="A1442" s="93">
        <v>1434</v>
      </c>
      <c r="B1442" s="84"/>
      <c r="C1442" s="96"/>
      <c r="D1442" s="91"/>
      <c r="E1442" s="89"/>
      <c r="F1442" s="88"/>
      <c r="G1442" s="91"/>
      <c r="H1442" s="91"/>
      <c r="I1442" s="96"/>
      <c r="J1442" s="92"/>
      <c r="K1442" s="212"/>
      <c r="L1442" s="308" t="str">
        <f>IF(K1442&lt;&gt;"",INDEX(ฐาน!$J$4:$M$44,MATCH(INT(K1442),ฐาน!$J$4:$J$44,0),2),"")</f>
        <v/>
      </c>
      <c r="M1442" s="309" t="str">
        <f>IF(L1442&lt;&gt;"",INDEX(ฐาน!$J$4:$M$45,MATCH(L1442,ฐาน!$K$4:$K$45,0),4),"")</f>
        <v/>
      </c>
      <c r="N1442" s="310" t="str">
        <f>IF(I1442&lt;&gt;"",INDEX(ฐาน!$A$4:$F$9,MATCH(I1442,ฐาน!$A$4:$A$9,0),IF(J1442&gt;=INDEX(ฐาน!$A$4:$F$9,MATCH(I1442,ฐาน!$A$4:$A$9,0),3),6,5)),"")</f>
        <v/>
      </c>
      <c r="O1442" s="311" t="str">
        <f>IF(I1442&lt;&gt;"",IF(J1442&gt;=INDEX(ฐาน!$A$4:$G$9,MATCH(I1442,ฐาน!$A$4:$A$9,0),4),INDEX(ฐาน!$A$4:$G$9,MATCH(I1442,ฐาน!$A$4:$A$9,0),7),INDEX(ฐาน!$A$4:$G$9,MATCH(I1442,ฐาน!$A$4:$A$9,0),4)),"")</f>
        <v/>
      </c>
      <c r="P1442" s="312">
        <f>IF(M1442&lt;&gt;ฐาน!$M$45,IF(L1442&lt;&gt;"",($L1442*$N1442/100),0),0)</f>
        <v>0</v>
      </c>
      <c r="Q1442" s="311">
        <f>IF(M1442&lt;&gt;ฐาน!$M$45,IF(L1442&lt;&gt;"",ROUNDUP(($L1442*$N1442/100),-1),0),0)</f>
        <v>0</v>
      </c>
      <c r="R1442" s="311">
        <f t="shared" si="44"/>
        <v>0</v>
      </c>
      <c r="S1442" s="313">
        <f t="shared" si="45"/>
        <v>0</v>
      </c>
      <c r="T1442" s="314">
        <f>IF(M1442&lt;&gt;ฐาน!$M$45,IF(S1442&lt;&gt;"",S1442+R1442,0),0)</f>
        <v>0</v>
      </c>
      <c r="U1442" s="311">
        <f>IF(M1442&lt;&gt;ฐาน!$M$45,IF(S1442=0,J1442+T1442,O1442),J1442)</f>
        <v>0</v>
      </c>
      <c r="V1442" s="98"/>
    </row>
    <row r="1443" spans="1:22" x14ac:dyDescent="0.35">
      <c r="A1443" s="93">
        <v>1435</v>
      </c>
      <c r="B1443" s="84"/>
      <c r="C1443" s="85"/>
      <c r="D1443" s="91"/>
      <c r="E1443" s="89"/>
      <c r="F1443" s="88"/>
      <c r="G1443" s="91"/>
      <c r="H1443" s="91"/>
      <c r="I1443" s="88"/>
      <c r="J1443" s="92"/>
      <c r="K1443" s="212"/>
      <c r="L1443" s="308" t="str">
        <f>IF(K1443&lt;&gt;"",INDEX(ฐาน!$J$4:$M$44,MATCH(INT(K1443),ฐาน!$J$4:$J$44,0),2),"")</f>
        <v/>
      </c>
      <c r="M1443" s="309" t="str">
        <f>IF(L1443&lt;&gt;"",INDEX(ฐาน!$J$4:$M$45,MATCH(L1443,ฐาน!$K$4:$K$45,0),4),"")</f>
        <v/>
      </c>
      <c r="N1443" s="310" t="str">
        <f>IF(I1443&lt;&gt;"",INDEX(ฐาน!$A$4:$F$9,MATCH(I1443,ฐาน!$A$4:$A$9,0),IF(J1443&gt;=INDEX(ฐาน!$A$4:$F$9,MATCH(I1443,ฐาน!$A$4:$A$9,0),3),6,5)),"")</f>
        <v/>
      </c>
      <c r="O1443" s="311" t="str">
        <f>IF(I1443&lt;&gt;"",IF(J1443&gt;=INDEX(ฐาน!$A$4:$G$9,MATCH(I1443,ฐาน!$A$4:$A$9,0),4),INDEX(ฐาน!$A$4:$G$9,MATCH(I1443,ฐาน!$A$4:$A$9,0),7),INDEX(ฐาน!$A$4:$G$9,MATCH(I1443,ฐาน!$A$4:$A$9,0),4)),"")</f>
        <v/>
      </c>
      <c r="P1443" s="312">
        <f>IF(M1443&lt;&gt;ฐาน!$M$45,IF(L1443&lt;&gt;"",($L1443*$N1443/100),0),0)</f>
        <v>0</v>
      </c>
      <c r="Q1443" s="311">
        <f>IF(M1443&lt;&gt;ฐาน!$M$45,IF(L1443&lt;&gt;"",ROUNDUP(($L1443*$N1443/100),-1),0),0)</f>
        <v>0</v>
      </c>
      <c r="R1443" s="311">
        <f t="shared" si="44"/>
        <v>0</v>
      </c>
      <c r="S1443" s="313">
        <f t="shared" si="45"/>
        <v>0</v>
      </c>
      <c r="T1443" s="314">
        <f>IF(M1443&lt;&gt;ฐาน!$M$45,IF(S1443&lt;&gt;"",S1443+R1443,0),0)</f>
        <v>0</v>
      </c>
      <c r="U1443" s="311">
        <f>IF(M1443&lt;&gt;ฐาน!$M$45,IF(S1443=0,J1443+T1443,O1443),J1443)</f>
        <v>0</v>
      </c>
      <c r="V1443" s="98"/>
    </row>
    <row r="1444" spans="1:22" x14ac:dyDescent="0.35">
      <c r="A1444" s="93">
        <v>1436</v>
      </c>
      <c r="B1444" s="84"/>
      <c r="C1444" s="85"/>
      <c r="D1444" s="91"/>
      <c r="E1444" s="89"/>
      <c r="F1444" s="88"/>
      <c r="G1444" s="91"/>
      <c r="H1444" s="91"/>
      <c r="I1444" s="88"/>
      <c r="J1444" s="92"/>
      <c r="K1444" s="212"/>
      <c r="L1444" s="308" t="str">
        <f>IF(K1444&lt;&gt;"",INDEX(ฐาน!$J$4:$M$44,MATCH(INT(K1444),ฐาน!$J$4:$J$44,0),2),"")</f>
        <v/>
      </c>
      <c r="M1444" s="309" t="str">
        <f>IF(L1444&lt;&gt;"",INDEX(ฐาน!$J$4:$M$45,MATCH(L1444,ฐาน!$K$4:$K$45,0),4),"")</f>
        <v/>
      </c>
      <c r="N1444" s="310" t="str">
        <f>IF(I1444&lt;&gt;"",INDEX(ฐาน!$A$4:$F$9,MATCH(I1444,ฐาน!$A$4:$A$9,0),IF(J1444&gt;=INDEX(ฐาน!$A$4:$F$9,MATCH(I1444,ฐาน!$A$4:$A$9,0),3),6,5)),"")</f>
        <v/>
      </c>
      <c r="O1444" s="311" t="str">
        <f>IF(I1444&lt;&gt;"",IF(J1444&gt;=INDEX(ฐาน!$A$4:$G$9,MATCH(I1444,ฐาน!$A$4:$A$9,0),4),INDEX(ฐาน!$A$4:$G$9,MATCH(I1444,ฐาน!$A$4:$A$9,0),7),INDEX(ฐาน!$A$4:$G$9,MATCH(I1444,ฐาน!$A$4:$A$9,0),4)),"")</f>
        <v/>
      </c>
      <c r="P1444" s="312">
        <f>IF(M1444&lt;&gt;ฐาน!$M$45,IF(L1444&lt;&gt;"",($L1444*$N1444/100),0),0)</f>
        <v>0</v>
      </c>
      <c r="Q1444" s="311">
        <f>IF(M1444&lt;&gt;ฐาน!$M$45,IF(L1444&lt;&gt;"",ROUNDUP(($L1444*$N1444/100),-1),0),0)</f>
        <v>0</v>
      </c>
      <c r="R1444" s="311">
        <f t="shared" si="44"/>
        <v>0</v>
      </c>
      <c r="S1444" s="313">
        <f t="shared" si="45"/>
        <v>0</v>
      </c>
      <c r="T1444" s="314">
        <f>IF(M1444&lt;&gt;ฐาน!$M$45,IF(S1444&lt;&gt;"",S1444+R1444,0),0)</f>
        <v>0</v>
      </c>
      <c r="U1444" s="311">
        <f>IF(M1444&lt;&gt;ฐาน!$M$45,IF(S1444=0,J1444+T1444,O1444),J1444)</f>
        <v>0</v>
      </c>
      <c r="V1444" s="98"/>
    </row>
    <row r="1445" spans="1:22" x14ac:dyDescent="0.35">
      <c r="A1445" s="93">
        <v>1437</v>
      </c>
      <c r="B1445" s="84"/>
      <c r="C1445" s="85"/>
      <c r="D1445" s="91"/>
      <c r="E1445" s="89"/>
      <c r="F1445" s="88"/>
      <c r="G1445" s="91"/>
      <c r="H1445" s="91"/>
      <c r="I1445" s="88"/>
      <c r="J1445" s="92"/>
      <c r="K1445" s="212"/>
      <c r="L1445" s="308" t="str">
        <f>IF(K1445&lt;&gt;"",INDEX(ฐาน!$J$4:$M$44,MATCH(INT(K1445),ฐาน!$J$4:$J$44,0),2),"")</f>
        <v/>
      </c>
      <c r="M1445" s="309" t="str">
        <f>IF(L1445&lt;&gt;"",INDEX(ฐาน!$J$4:$M$45,MATCH(L1445,ฐาน!$K$4:$K$45,0),4),"")</f>
        <v/>
      </c>
      <c r="N1445" s="310" t="str">
        <f>IF(I1445&lt;&gt;"",INDEX(ฐาน!$A$4:$F$9,MATCH(I1445,ฐาน!$A$4:$A$9,0),IF(J1445&gt;=INDEX(ฐาน!$A$4:$F$9,MATCH(I1445,ฐาน!$A$4:$A$9,0),3),6,5)),"")</f>
        <v/>
      </c>
      <c r="O1445" s="311" t="str">
        <f>IF(I1445&lt;&gt;"",IF(J1445&gt;=INDEX(ฐาน!$A$4:$G$9,MATCH(I1445,ฐาน!$A$4:$A$9,0),4),INDEX(ฐาน!$A$4:$G$9,MATCH(I1445,ฐาน!$A$4:$A$9,0),7),INDEX(ฐาน!$A$4:$G$9,MATCH(I1445,ฐาน!$A$4:$A$9,0),4)),"")</f>
        <v/>
      </c>
      <c r="P1445" s="312">
        <f>IF(M1445&lt;&gt;ฐาน!$M$45,IF(L1445&lt;&gt;"",($L1445*$N1445/100),0),0)</f>
        <v>0</v>
      </c>
      <c r="Q1445" s="311">
        <f>IF(M1445&lt;&gt;ฐาน!$M$45,IF(L1445&lt;&gt;"",ROUNDUP(($L1445*$N1445/100),-1),0),0)</f>
        <v>0</v>
      </c>
      <c r="R1445" s="311">
        <f t="shared" si="44"/>
        <v>0</v>
      </c>
      <c r="S1445" s="313">
        <f t="shared" si="45"/>
        <v>0</v>
      </c>
      <c r="T1445" s="314">
        <f>IF(M1445&lt;&gt;ฐาน!$M$45,IF(S1445&lt;&gt;"",S1445+R1445,0),0)</f>
        <v>0</v>
      </c>
      <c r="U1445" s="311">
        <f>IF(M1445&lt;&gt;ฐาน!$M$45,IF(S1445=0,J1445+T1445,O1445),J1445)</f>
        <v>0</v>
      </c>
      <c r="V1445" s="98"/>
    </row>
    <row r="1446" spans="1:22" x14ac:dyDescent="0.35">
      <c r="A1446" s="93">
        <v>1438</v>
      </c>
      <c r="B1446" s="84"/>
      <c r="C1446" s="85"/>
      <c r="D1446" s="91"/>
      <c r="E1446" s="89"/>
      <c r="F1446" s="88"/>
      <c r="G1446" s="91"/>
      <c r="H1446" s="91"/>
      <c r="I1446" s="88"/>
      <c r="J1446" s="94"/>
      <c r="K1446" s="212"/>
      <c r="L1446" s="308" t="str">
        <f>IF(K1446&lt;&gt;"",INDEX(ฐาน!$J$4:$M$44,MATCH(INT(K1446),ฐาน!$J$4:$J$44,0),2),"")</f>
        <v/>
      </c>
      <c r="M1446" s="309" t="str">
        <f>IF(L1446&lt;&gt;"",INDEX(ฐาน!$J$4:$M$45,MATCH(L1446,ฐาน!$K$4:$K$45,0),4),"")</f>
        <v/>
      </c>
      <c r="N1446" s="310" t="str">
        <f>IF(I1446&lt;&gt;"",INDEX(ฐาน!$A$4:$F$9,MATCH(I1446,ฐาน!$A$4:$A$9,0),IF(J1446&gt;=INDEX(ฐาน!$A$4:$F$9,MATCH(I1446,ฐาน!$A$4:$A$9,0),3),6,5)),"")</f>
        <v/>
      </c>
      <c r="O1446" s="311" t="str">
        <f>IF(I1446&lt;&gt;"",IF(J1446&gt;=INDEX(ฐาน!$A$4:$G$9,MATCH(I1446,ฐาน!$A$4:$A$9,0),4),INDEX(ฐาน!$A$4:$G$9,MATCH(I1446,ฐาน!$A$4:$A$9,0),7),INDEX(ฐาน!$A$4:$G$9,MATCH(I1446,ฐาน!$A$4:$A$9,0),4)),"")</f>
        <v/>
      </c>
      <c r="P1446" s="312">
        <f>IF(M1446&lt;&gt;ฐาน!$M$45,IF(L1446&lt;&gt;"",($L1446*$N1446/100),0),0)</f>
        <v>0</v>
      </c>
      <c r="Q1446" s="311">
        <f>IF(M1446&lt;&gt;ฐาน!$M$45,IF(L1446&lt;&gt;"",ROUNDUP(($L1446*$N1446/100),-1),0),0)</f>
        <v>0</v>
      </c>
      <c r="R1446" s="311">
        <f t="shared" si="44"/>
        <v>0</v>
      </c>
      <c r="S1446" s="313">
        <f t="shared" si="45"/>
        <v>0</v>
      </c>
      <c r="T1446" s="314">
        <f>IF(M1446&lt;&gt;ฐาน!$M$45,IF(S1446&lt;&gt;"",S1446+R1446,0),0)</f>
        <v>0</v>
      </c>
      <c r="U1446" s="311">
        <f>IF(M1446&lt;&gt;ฐาน!$M$45,IF(S1446=0,J1446+T1446,O1446),J1446)</f>
        <v>0</v>
      </c>
      <c r="V1446" s="98"/>
    </row>
    <row r="1447" spans="1:22" x14ac:dyDescent="0.35">
      <c r="A1447" s="93">
        <v>1439</v>
      </c>
      <c r="B1447" s="84"/>
      <c r="C1447" s="85"/>
      <c r="D1447" s="91"/>
      <c r="E1447" s="89"/>
      <c r="F1447" s="88"/>
      <c r="G1447" s="91"/>
      <c r="H1447" s="91"/>
      <c r="I1447" s="88"/>
      <c r="J1447" s="94"/>
      <c r="K1447" s="212"/>
      <c r="L1447" s="308" t="str">
        <f>IF(K1447&lt;&gt;"",INDEX(ฐาน!$J$4:$M$44,MATCH(INT(K1447),ฐาน!$J$4:$J$44,0),2),"")</f>
        <v/>
      </c>
      <c r="M1447" s="309" t="str">
        <f>IF(L1447&lt;&gt;"",INDEX(ฐาน!$J$4:$M$45,MATCH(L1447,ฐาน!$K$4:$K$45,0),4),"")</f>
        <v/>
      </c>
      <c r="N1447" s="310" t="str">
        <f>IF(I1447&lt;&gt;"",INDEX(ฐาน!$A$4:$F$9,MATCH(I1447,ฐาน!$A$4:$A$9,0),IF(J1447&gt;=INDEX(ฐาน!$A$4:$F$9,MATCH(I1447,ฐาน!$A$4:$A$9,0),3),6,5)),"")</f>
        <v/>
      </c>
      <c r="O1447" s="311" t="str">
        <f>IF(I1447&lt;&gt;"",IF(J1447&gt;=INDEX(ฐาน!$A$4:$G$9,MATCH(I1447,ฐาน!$A$4:$A$9,0),4),INDEX(ฐาน!$A$4:$G$9,MATCH(I1447,ฐาน!$A$4:$A$9,0),7),INDEX(ฐาน!$A$4:$G$9,MATCH(I1447,ฐาน!$A$4:$A$9,0),4)),"")</f>
        <v/>
      </c>
      <c r="P1447" s="312">
        <f>IF(M1447&lt;&gt;ฐาน!$M$45,IF(L1447&lt;&gt;"",($L1447*$N1447/100),0),0)</f>
        <v>0</v>
      </c>
      <c r="Q1447" s="311">
        <f>IF(M1447&lt;&gt;ฐาน!$M$45,IF(L1447&lt;&gt;"",ROUNDUP(($L1447*$N1447/100),-1),0),0)</f>
        <v>0</v>
      </c>
      <c r="R1447" s="311">
        <f t="shared" si="44"/>
        <v>0</v>
      </c>
      <c r="S1447" s="313">
        <f t="shared" si="45"/>
        <v>0</v>
      </c>
      <c r="T1447" s="314">
        <f>IF(M1447&lt;&gt;ฐาน!$M$45,IF(S1447&lt;&gt;"",S1447+R1447,0),0)</f>
        <v>0</v>
      </c>
      <c r="U1447" s="311">
        <f>IF(M1447&lt;&gt;ฐาน!$M$45,IF(S1447=0,J1447+T1447,O1447),J1447)</f>
        <v>0</v>
      </c>
      <c r="V1447" s="98"/>
    </row>
    <row r="1448" spans="1:22" x14ac:dyDescent="0.35">
      <c r="A1448" s="93">
        <v>1440</v>
      </c>
      <c r="B1448" s="84"/>
      <c r="C1448" s="85"/>
      <c r="D1448" s="91"/>
      <c r="E1448" s="89"/>
      <c r="F1448" s="88"/>
      <c r="G1448" s="91"/>
      <c r="H1448" s="91"/>
      <c r="I1448" s="88"/>
      <c r="J1448" s="94"/>
      <c r="K1448" s="212"/>
      <c r="L1448" s="308" t="str">
        <f>IF(K1448&lt;&gt;"",INDEX(ฐาน!$J$4:$M$44,MATCH(INT(K1448),ฐาน!$J$4:$J$44,0),2),"")</f>
        <v/>
      </c>
      <c r="M1448" s="309" t="str">
        <f>IF(L1448&lt;&gt;"",INDEX(ฐาน!$J$4:$M$45,MATCH(L1448,ฐาน!$K$4:$K$45,0),4),"")</f>
        <v/>
      </c>
      <c r="N1448" s="310" t="str">
        <f>IF(I1448&lt;&gt;"",INDEX(ฐาน!$A$4:$F$9,MATCH(I1448,ฐาน!$A$4:$A$9,0),IF(J1448&gt;=INDEX(ฐาน!$A$4:$F$9,MATCH(I1448,ฐาน!$A$4:$A$9,0),3),6,5)),"")</f>
        <v/>
      </c>
      <c r="O1448" s="311" t="str">
        <f>IF(I1448&lt;&gt;"",IF(J1448&gt;=INDEX(ฐาน!$A$4:$G$9,MATCH(I1448,ฐาน!$A$4:$A$9,0),4),INDEX(ฐาน!$A$4:$G$9,MATCH(I1448,ฐาน!$A$4:$A$9,0),7),INDEX(ฐาน!$A$4:$G$9,MATCH(I1448,ฐาน!$A$4:$A$9,0),4)),"")</f>
        <v/>
      </c>
      <c r="P1448" s="312">
        <f>IF(M1448&lt;&gt;ฐาน!$M$45,IF(L1448&lt;&gt;"",($L1448*$N1448/100),0),0)</f>
        <v>0</v>
      </c>
      <c r="Q1448" s="311">
        <f>IF(M1448&lt;&gt;ฐาน!$M$45,IF(L1448&lt;&gt;"",ROUNDUP(($L1448*$N1448/100),-1),0),0)</f>
        <v>0</v>
      </c>
      <c r="R1448" s="311">
        <f t="shared" si="44"/>
        <v>0</v>
      </c>
      <c r="S1448" s="313">
        <f t="shared" si="45"/>
        <v>0</v>
      </c>
      <c r="T1448" s="314">
        <f>IF(M1448&lt;&gt;ฐาน!$M$45,IF(S1448&lt;&gt;"",S1448+R1448,0),0)</f>
        <v>0</v>
      </c>
      <c r="U1448" s="311">
        <f>IF(M1448&lt;&gt;ฐาน!$M$45,IF(S1448=0,J1448+T1448,O1448),J1448)</f>
        <v>0</v>
      </c>
      <c r="V1448" s="98"/>
    </row>
    <row r="1449" spans="1:22" x14ac:dyDescent="0.35">
      <c r="A1449" s="93">
        <v>1441</v>
      </c>
      <c r="B1449" s="84"/>
      <c r="C1449" s="85"/>
      <c r="D1449" s="91"/>
      <c r="E1449" s="89"/>
      <c r="F1449" s="88"/>
      <c r="G1449" s="91"/>
      <c r="H1449" s="91"/>
      <c r="I1449" s="88"/>
      <c r="J1449" s="94"/>
      <c r="K1449" s="212"/>
      <c r="L1449" s="308" t="str">
        <f>IF(K1449&lt;&gt;"",INDEX(ฐาน!$J$4:$M$44,MATCH(INT(K1449),ฐาน!$J$4:$J$44,0),2),"")</f>
        <v/>
      </c>
      <c r="M1449" s="309" t="str">
        <f>IF(L1449&lt;&gt;"",INDEX(ฐาน!$J$4:$M$45,MATCH(L1449,ฐาน!$K$4:$K$45,0),4),"")</f>
        <v/>
      </c>
      <c r="N1449" s="310" t="str">
        <f>IF(I1449&lt;&gt;"",INDEX(ฐาน!$A$4:$F$9,MATCH(I1449,ฐาน!$A$4:$A$9,0),IF(J1449&gt;=INDEX(ฐาน!$A$4:$F$9,MATCH(I1449,ฐาน!$A$4:$A$9,0),3),6,5)),"")</f>
        <v/>
      </c>
      <c r="O1449" s="311" t="str">
        <f>IF(I1449&lt;&gt;"",IF(J1449&gt;=INDEX(ฐาน!$A$4:$G$9,MATCH(I1449,ฐาน!$A$4:$A$9,0),4),INDEX(ฐาน!$A$4:$G$9,MATCH(I1449,ฐาน!$A$4:$A$9,0),7),INDEX(ฐาน!$A$4:$G$9,MATCH(I1449,ฐาน!$A$4:$A$9,0),4)),"")</f>
        <v/>
      </c>
      <c r="P1449" s="312">
        <f>IF(M1449&lt;&gt;ฐาน!$M$45,IF(L1449&lt;&gt;"",($L1449*$N1449/100),0),0)</f>
        <v>0</v>
      </c>
      <c r="Q1449" s="311">
        <f>IF(M1449&lt;&gt;ฐาน!$M$45,IF(L1449&lt;&gt;"",ROUNDUP(($L1449*$N1449/100),-1),0),0)</f>
        <v>0</v>
      </c>
      <c r="R1449" s="311">
        <f t="shared" si="44"/>
        <v>0</v>
      </c>
      <c r="S1449" s="313">
        <f t="shared" si="45"/>
        <v>0</v>
      </c>
      <c r="T1449" s="314">
        <f>IF(M1449&lt;&gt;ฐาน!$M$45,IF(S1449&lt;&gt;"",S1449+R1449,0),0)</f>
        <v>0</v>
      </c>
      <c r="U1449" s="311">
        <f>IF(M1449&lt;&gt;ฐาน!$M$45,IF(S1449=0,J1449+T1449,O1449),J1449)</f>
        <v>0</v>
      </c>
      <c r="V1449" s="98"/>
    </row>
    <row r="1450" spans="1:22" x14ac:dyDescent="0.35">
      <c r="A1450" s="93">
        <v>1442</v>
      </c>
      <c r="B1450" s="84"/>
      <c r="C1450" s="85"/>
      <c r="D1450" s="91"/>
      <c r="E1450" s="89"/>
      <c r="F1450" s="88"/>
      <c r="G1450" s="91"/>
      <c r="H1450" s="91"/>
      <c r="I1450" s="88"/>
      <c r="J1450" s="94"/>
      <c r="K1450" s="212"/>
      <c r="L1450" s="308" t="str">
        <f>IF(K1450&lt;&gt;"",INDEX(ฐาน!$J$4:$M$44,MATCH(INT(K1450),ฐาน!$J$4:$J$44,0),2),"")</f>
        <v/>
      </c>
      <c r="M1450" s="309" t="str">
        <f>IF(L1450&lt;&gt;"",INDEX(ฐาน!$J$4:$M$45,MATCH(L1450,ฐาน!$K$4:$K$45,0),4),"")</f>
        <v/>
      </c>
      <c r="N1450" s="310" t="str">
        <f>IF(I1450&lt;&gt;"",INDEX(ฐาน!$A$4:$F$9,MATCH(I1450,ฐาน!$A$4:$A$9,0),IF(J1450&gt;=INDEX(ฐาน!$A$4:$F$9,MATCH(I1450,ฐาน!$A$4:$A$9,0),3),6,5)),"")</f>
        <v/>
      </c>
      <c r="O1450" s="311" t="str">
        <f>IF(I1450&lt;&gt;"",IF(J1450&gt;=INDEX(ฐาน!$A$4:$G$9,MATCH(I1450,ฐาน!$A$4:$A$9,0),4),INDEX(ฐาน!$A$4:$G$9,MATCH(I1450,ฐาน!$A$4:$A$9,0),7),INDEX(ฐาน!$A$4:$G$9,MATCH(I1450,ฐาน!$A$4:$A$9,0),4)),"")</f>
        <v/>
      </c>
      <c r="P1450" s="312">
        <f>IF(M1450&lt;&gt;ฐาน!$M$45,IF(L1450&lt;&gt;"",($L1450*$N1450/100),0),0)</f>
        <v>0</v>
      </c>
      <c r="Q1450" s="311">
        <f>IF(M1450&lt;&gt;ฐาน!$M$45,IF(L1450&lt;&gt;"",ROUNDUP(($L1450*$N1450/100),-1),0),0)</f>
        <v>0</v>
      </c>
      <c r="R1450" s="311">
        <f t="shared" si="44"/>
        <v>0</v>
      </c>
      <c r="S1450" s="313">
        <f t="shared" si="45"/>
        <v>0</v>
      </c>
      <c r="T1450" s="314">
        <f>IF(M1450&lt;&gt;ฐาน!$M$45,IF(S1450&lt;&gt;"",S1450+R1450,0),0)</f>
        <v>0</v>
      </c>
      <c r="U1450" s="311">
        <f>IF(M1450&lt;&gt;ฐาน!$M$45,IF(S1450=0,J1450+T1450,O1450),J1450)</f>
        <v>0</v>
      </c>
      <c r="V1450" s="98"/>
    </row>
    <row r="1451" spans="1:22" x14ac:dyDescent="0.35">
      <c r="A1451" s="93">
        <v>1443</v>
      </c>
      <c r="B1451" s="84"/>
      <c r="C1451" s="85"/>
      <c r="D1451" s="91"/>
      <c r="E1451" s="89"/>
      <c r="F1451" s="88"/>
      <c r="G1451" s="91"/>
      <c r="H1451" s="91"/>
      <c r="I1451" s="88"/>
      <c r="J1451" s="94"/>
      <c r="K1451" s="212"/>
      <c r="L1451" s="308" t="str">
        <f>IF(K1451&lt;&gt;"",INDEX(ฐาน!$J$4:$M$44,MATCH(INT(K1451),ฐาน!$J$4:$J$44,0),2),"")</f>
        <v/>
      </c>
      <c r="M1451" s="309" t="str">
        <f>IF(L1451&lt;&gt;"",INDEX(ฐาน!$J$4:$M$45,MATCH(L1451,ฐาน!$K$4:$K$45,0),4),"")</f>
        <v/>
      </c>
      <c r="N1451" s="310" t="str">
        <f>IF(I1451&lt;&gt;"",INDEX(ฐาน!$A$4:$F$9,MATCH(I1451,ฐาน!$A$4:$A$9,0),IF(J1451&gt;=INDEX(ฐาน!$A$4:$F$9,MATCH(I1451,ฐาน!$A$4:$A$9,0),3),6,5)),"")</f>
        <v/>
      </c>
      <c r="O1451" s="311" t="str">
        <f>IF(I1451&lt;&gt;"",IF(J1451&gt;=INDEX(ฐาน!$A$4:$G$9,MATCH(I1451,ฐาน!$A$4:$A$9,0),4),INDEX(ฐาน!$A$4:$G$9,MATCH(I1451,ฐาน!$A$4:$A$9,0),7),INDEX(ฐาน!$A$4:$G$9,MATCH(I1451,ฐาน!$A$4:$A$9,0),4)),"")</f>
        <v/>
      </c>
      <c r="P1451" s="312">
        <f>IF(M1451&lt;&gt;ฐาน!$M$45,IF(L1451&lt;&gt;"",($L1451*$N1451/100),0),0)</f>
        <v>0</v>
      </c>
      <c r="Q1451" s="311">
        <f>IF(M1451&lt;&gt;ฐาน!$M$45,IF(L1451&lt;&gt;"",ROUNDUP(($L1451*$N1451/100),-1),0),0)</f>
        <v>0</v>
      </c>
      <c r="R1451" s="311">
        <f t="shared" si="44"/>
        <v>0</v>
      </c>
      <c r="S1451" s="313">
        <f t="shared" si="45"/>
        <v>0</v>
      </c>
      <c r="T1451" s="314">
        <f>IF(M1451&lt;&gt;ฐาน!$M$45,IF(S1451&lt;&gt;"",S1451+R1451,0),0)</f>
        <v>0</v>
      </c>
      <c r="U1451" s="311">
        <f>IF(M1451&lt;&gt;ฐาน!$M$45,IF(S1451=0,J1451+T1451,O1451),J1451)</f>
        <v>0</v>
      </c>
      <c r="V1451" s="98"/>
    </row>
    <row r="1452" spans="1:22" x14ac:dyDescent="0.35">
      <c r="A1452" s="93">
        <v>1444</v>
      </c>
      <c r="B1452" s="84"/>
      <c r="C1452" s="85"/>
      <c r="D1452" s="91"/>
      <c r="E1452" s="89"/>
      <c r="F1452" s="88"/>
      <c r="G1452" s="91"/>
      <c r="H1452" s="91"/>
      <c r="I1452" s="88"/>
      <c r="J1452" s="94"/>
      <c r="K1452" s="212"/>
      <c r="L1452" s="308" t="str">
        <f>IF(K1452&lt;&gt;"",INDEX(ฐาน!$J$4:$M$44,MATCH(INT(K1452),ฐาน!$J$4:$J$44,0),2),"")</f>
        <v/>
      </c>
      <c r="M1452" s="309" t="str">
        <f>IF(L1452&lt;&gt;"",INDEX(ฐาน!$J$4:$M$45,MATCH(L1452,ฐาน!$K$4:$K$45,0),4),"")</f>
        <v/>
      </c>
      <c r="N1452" s="310" t="str">
        <f>IF(I1452&lt;&gt;"",INDEX(ฐาน!$A$4:$F$9,MATCH(I1452,ฐาน!$A$4:$A$9,0),IF(J1452&gt;=INDEX(ฐาน!$A$4:$F$9,MATCH(I1452,ฐาน!$A$4:$A$9,0),3),6,5)),"")</f>
        <v/>
      </c>
      <c r="O1452" s="311" t="str">
        <f>IF(I1452&lt;&gt;"",IF(J1452&gt;=INDEX(ฐาน!$A$4:$G$9,MATCH(I1452,ฐาน!$A$4:$A$9,0),4),INDEX(ฐาน!$A$4:$G$9,MATCH(I1452,ฐาน!$A$4:$A$9,0),7),INDEX(ฐาน!$A$4:$G$9,MATCH(I1452,ฐาน!$A$4:$A$9,0),4)),"")</f>
        <v/>
      </c>
      <c r="P1452" s="312">
        <f>IF(M1452&lt;&gt;ฐาน!$M$45,IF(L1452&lt;&gt;"",($L1452*$N1452/100),0),0)</f>
        <v>0</v>
      </c>
      <c r="Q1452" s="311">
        <f>IF(M1452&lt;&gt;ฐาน!$M$45,IF(L1452&lt;&gt;"",ROUNDUP(($L1452*$N1452/100),-1),0),0)</f>
        <v>0</v>
      </c>
      <c r="R1452" s="311">
        <f t="shared" si="44"/>
        <v>0</v>
      </c>
      <c r="S1452" s="313">
        <f t="shared" si="45"/>
        <v>0</v>
      </c>
      <c r="T1452" s="314">
        <f>IF(M1452&lt;&gt;ฐาน!$M$45,IF(S1452&lt;&gt;"",S1452+R1452,0),0)</f>
        <v>0</v>
      </c>
      <c r="U1452" s="311">
        <f>IF(M1452&lt;&gt;ฐาน!$M$45,IF(S1452=0,J1452+T1452,O1452),J1452)</f>
        <v>0</v>
      </c>
      <c r="V1452" s="98"/>
    </row>
    <row r="1453" spans="1:22" x14ac:dyDescent="0.35">
      <c r="A1453" s="93">
        <v>1445</v>
      </c>
      <c r="B1453" s="84"/>
      <c r="C1453" s="85"/>
      <c r="D1453" s="91"/>
      <c r="E1453" s="89"/>
      <c r="F1453" s="88"/>
      <c r="G1453" s="91"/>
      <c r="H1453" s="91"/>
      <c r="I1453" s="88"/>
      <c r="J1453" s="92"/>
      <c r="K1453" s="212"/>
      <c r="L1453" s="308" t="str">
        <f>IF(K1453&lt;&gt;"",INDEX(ฐาน!$J$4:$M$44,MATCH(INT(K1453),ฐาน!$J$4:$J$44,0),2),"")</f>
        <v/>
      </c>
      <c r="M1453" s="309" t="str">
        <f>IF(L1453&lt;&gt;"",INDEX(ฐาน!$J$4:$M$45,MATCH(L1453,ฐาน!$K$4:$K$45,0),4),"")</f>
        <v/>
      </c>
      <c r="N1453" s="310" t="str">
        <f>IF(I1453&lt;&gt;"",INDEX(ฐาน!$A$4:$F$9,MATCH(I1453,ฐาน!$A$4:$A$9,0),IF(J1453&gt;=INDEX(ฐาน!$A$4:$F$9,MATCH(I1453,ฐาน!$A$4:$A$9,0),3),6,5)),"")</f>
        <v/>
      </c>
      <c r="O1453" s="311" t="str">
        <f>IF(I1453&lt;&gt;"",IF(J1453&gt;=INDEX(ฐาน!$A$4:$G$9,MATCH(I1453,ฐาน!$A$4:$A$9,0),4),INDEX(ฐาน!$A$4:$G$9,MATCH(I1453,ฐาน!$A$4:$A$9,0),7),INDEX(ฐาน!$A$4:$G$9,MATCH(I1453,ฐาน!$A$4:$A$9,0),4)),"")</f>
        <v/>
      </c>
      <c r="P1453" s="312">
        <f>IF(M1453&lt;&gt;ฐาน!$M$45,IF(L1453&lt;&gt;"",($L1453*$N1453/100),0),0)</f>
        <v>0</v>
      </c>
      <c r="Q1453" s="311">
        <f>IF(M1453&lt;&gt;ฐาน!$M$45,IF(L1453&lt;&gt;"",ROUNDUP(($L1453*$N1453/100),-1),0),0)</f>
        <v>0</v>
      </c>
      <c r="R1453" s="311">
        <f t="shared" si="44"/>
        <v>0</v>
      </c>
      <c r="S1453" s="313">
        <f t="shared" si="45"/>
        <v>0</v>
      </c>
      <c r="T1453" s="314">
        <f>IF(M1453&lt;&gt;ฐาน!$M$45,IF(S1453&lt;&gt;"",S1453+R1453,0),0)</f>
        <v>0</v>
      </c>
      <c r="U1453" s="311">
        <f>IF(M1453&lt;&gt;ฐาน!$M$45,IF(S1453=0,J1453+T1453,O1453),J1453)</f>
        <v>0</v>
      </c>
      <c r="V1453" s="98"/>
    </row>
    <row r="1454" spans="1:22" x14ac:dyDescent="0.35">
      <c r="A1454" s="93">
        <v>1446</v>
      </c>
      <c r="B1454" s="84"/>
      <c r="C1454" s="85"/>
      <c r="D1454" s="91"/>
      <c r="E1454" s="89"/>
      <c r="F1454" s="88"/>
      <c r="G1454" s="91"/>
      <c r="H1454" s="91"/>
      <c r="I1454" s="88"/>
      <c r="J1454" s="94"/>
      <c r="K1454" s="212"/>
      <c r="L1454" s="308" t="str">
        <f>IF(K1454&lt;&gt;"",INDEX(ฐาน!$J$4:$M$44,MATCH(INT(K1454),ฐาน!$J$4:$J$44,0),2),"")</f>
        <v/>
      </c>
      <c r="M1454" s="309" t="str">
        <f>IF(L1454&lt;&gt;"",INDEX(ฐาน!$J$4:$M$45,MATCH(L1454,ฐาน!$K$4:$K$45,0),4),"")</f>
        <v/>
      </c>
      <c r="N1454" s="310" t="str">
        <f>IF(I1454&lt;&gt;"",INDEX(ฐาน!$A$4:$F$9,MATCH(I1454,ฐาน!$A$4:$A$9,0),IF(J1454&gt;=INDEX(ฐาน!$A$4:$F$9,MATCH(I1454,ฐาน!$A$4:$A$9,0),3),6,5)),"")</f>
        <v/>
      </c>
      <c r="O1454" s="311" t="str">
        <f>IF(I1454&lt;&gt;"",IF(J1454&gt;=INDEX(ฐาน!$A$4:$G$9,MATCH(I1454,ฐาน!$A$4:$A$9,0),4),INDEX(ฐาน!$A$4:$G$9,MATCH(I1454,ฐาน!$A$4:$A$9,0),7),INDEX(ฐาน!$A$4:$G$9,MATCH(I1454,ฐาน!$A$4:$A$9,0),4)),"")</f>
        <v/>
      </c>
      <c r="P1454" s="312">
        <f>IF(M1454&lt;&gt;ฐาน!$M$45,IF(L1454&lt;&gt;"",($L1454*$N1454/100),0),0)</f>
        <v>0</v>
      </c>
      <c r="Q1454" s="311">
        <f>IF(M1454&lt;&gt;ฐาน!$M$45,IF(L1454&lt;&gt;"",ROUNDUP(($L1454*$N1454/100),-1),0),0)</f>
        <v>0</v>
      </c>
      <c r="R1454" s="311">
        <f t="shared" si="44"/>
        <v>0</v>
      </c>
      <c r="S1454" s="313">
        <f t="shared" si="45"/>
        <v>0</v>
      </c>
      <c r="T1454" s="314">
        <f>IF(M1454&lt;&gt;ฐาน!$M$45,IF(S1454&lt;&gt;"",S1454+R1454,0),0)</f>
        <v>0</v>
      </c>
      <c r="U1454" s="311">
        <f>IF(M1454&lt;&gt;ฐาน!$M$45,IF(S1454=0,J1454+T1454,O1454),J1454)</f>
        <v>0</v>
      </c>
      <c r="V1454" s="98"/>
    </row>
    <row r="1455" spans="1:22" x14ac:dyDescent="0.35">
      <c r="A1455" s="93">
        <v>1447</v>
      </c>
      <c r="B1455" s="84"/>
      <c r="C1455" s="85"/>
      <c r="D1455" s="91"/>
      <c r="E1455" s="89"/>
      <c r="F1455" s="88"/>
      <c r="G1455" s="91"/>
      <c r="H1455" s="91"/>
      <c r="I1455" s="88"/>
      <c r="J1455" s="94"/>
      <c r="K1455" s="212"/>
      <c r="L1455" s="308" t="str">
        <f>IF(K1455&lt;&gt;"",INDEX(ฐาน!$J$4:$M$44,MATCH(INT(K1455),ฐาน!$J$4:$J$44,0),2),"")</f>
        <v/>
      </c>
      <c r="M1455" s="309" t="str">
        <f>IF(L1455&lt;&gt;"",INDEX(ฐาน!$J$4:$M$45,MATCH(L1455,ฐาน!$K$4:$K$45,0),4),"")</f>
        <v/>
      </c>
      <c r="N1455" s="310" t="str">
        <f>IF(I1455&lt;&gt;"",INDEX(ฐาน!$A$4:$F$9,MATCH(I1455,ฐาน!$A$4:$A$9,0),IF(J1455&gt;=INDEX(ฐาน!$A$4:$F$9,MATCH(I1455,ฐาน!$A$4:$A$9,0),3),6,5)),"")</f>
        <v/>
      </c>
      <c r="O1455" s="311" t="str">
        <f>IF(I1455&lt;&gt;"",IF(J1455&gt;=INDEX(ฐาน!$A$4:$G$9,MATCH(I1455,ฐาน!$A$4:$A$9,0),4),INDEX(ฐาน!$A$4:$G$9,MATCH(I1455,ฐาน!$A$4:$A$9,0),7),INDEX(ฐาน!$A$4:$G$9,MATCH(I1455,ฐาน!$A$4:$A$9,0),4)),"")</f>
        <v/>
      </c>
      <c r="P1455" s="312">
        <f>IF(M1455&lt;&gt;ฐาน!$M$45,IF(L1455&lt;&gt;"",($L1455*$N1455/100),0),0)</f>
        <v>0</v>
      </c>
      <c r="Q1455" s="311">
        <f>IF(M1455&lt;&gt;ฐาน!$M$45,IF(L1455&lt;&gt;"",ROUNDUP(($L1455*$N1455/100),-1),0),0)</f>
        <v>0</v>
      </c>
      <c r="R1455" s="311">
        <f t="shared" si="44"/>
        <v>0</v>
      </c>
      <c r="S1455" s="313">
        <f t="shared" si="45"/>
        <v>0</v>
      </c>
      <c r="T1455" s="314">
        <f>IF(M1455&lt;&gt;ฐาน!$M$45,IF(S1455&lt;&gt;"",S1455+R1455,0),0)</f>
        <v>0</v>
      </c>
      <c r="U1455" s="311">
        <f>IF(M1455&lt;&gt;ฐาน!$M$45,IF(S1455=0,J1455+T1455,O1455),J1455)</f>
        <v>0</v>
      </c>
      <c r="V1455" s="98"/>
    </row>
    <row r="1456" spans="1:22" x14ac:dyDescent="0.35">
      <c r="A1456" s="93">
        <v>1448</v>
      </c>
      <c r="B1456" s="84"/>
      <c r="C1456" s="85"/>
      <c r="D1456" s="91"/>
      <c r="E1456" s="89"/>
      <c r="F1456" s="88"/>
      <c r="G1456" s="91"/>
      <c r="H1456" s="91"/>
      <c r="I1456" s="88"/>
      <c r="J1456" s="92"/>
      <c r="K1456" s="212"/>
      <c r="L1456" s="308" t="str">
        <f>IF(K1456&lt;&gt;"",INDEX(ฐาน!$J$4:$M$44,MATCH(INT(K1456),ฐาน!$J$4:$J$44,0),2),"")</f>
        <v/>
      </c>
      <c r="M1456" s="309" t="str">
        <f>IF(L1456&lt;&gt;"",INDEX(ฐาน!$J$4:$M$45,MATCH(L1456,ฐาน!$K$4:$K$45,0),4),"")</f>
        <v/>
      </c>
      <c r="N1456" s="310" t="str">
        <f>IF(I1456&lt;&gt;"",INDEX(ฐาน!$A$4:$F$9,MATCH(I1456,ฐาน!$A$4:$A$9,0),IF(J1456&gt;=INDEX(ฐาน!$A$4:$F$9,MATCH(I1456,ฐาน!$A$4:$A$9,0),3),6,5)),"")</f>
        <v/>
      </c>
      <c r="O1456" s="311" t="str">
        <f>IF(I1456&lt;&gt;"",IF(J1456&gt;=INDEX(ฐาน!$A$4:$G$9,MATCH(I1456,ฐาน!$A$4:$A$9,0),4),INDEX(ฐาน!$A$4:$G$9,MATCH(I1456,ฐาน!$A$4:$A$9,0),7),INDEX(ฐาน!$A$4:$G$9,MATCH(I1456,ฐาน!$A$4:$A$9,0),4)),"")</f>
        <v/>
      </c>
      <c r="P1456" s="312">
        <f>IF(M1456&lt;&gt;ฐาน!$M$45,IF(L1456&lt;&gt;"",($L1456*$N1456/100),0),0)</f>
        <v>0</v>
      </c>
      <c r="Q1456" s="311">
        <f>IF(M1456&lt;&gt;ฐาน!$M$45,IF(L1456&lt;&gt;"",ROUNDUP(($L1456*$N1456/100),-1),0),0)</f>
        <v>0</v>
      </c>
      <c r="R1456" s="311">
        <f t="shared" si="44"/>
        <v>0</v>
      </c>
      <c r="S1456" s="313">
        <f t="shared" si="45"/>
        <v>0</v>
      </c>
      <c r="T1456" s="314">
        <f>IF(M1456&lt;&gt;ฐาน!$M$45,IF(S1456&lt;&gt;"",S1456+R1456,0),0)</f>
        <v>0</v>
      </c>
      <c r="U1456" s="311">
        <f>IF(M1456&lt;&gt;ฐาน!$M$45,IF(S1456=0,J1456+T1456,O1456),J1456)</f>
        <v>0</v>
      </c>
      <c r="V1456" s="98"/>
    </row>
    <row r="1457" spans="1:22" x14ac:dyDescent="0.35">
      <c r="A1457" s="93">
        <v>1449</v>
      </c>
      <c r="B1457" s="84"/>
      <c r="C1457" s="85"/>
      <c r="D1457" s="91"/>
      <c r="E1457" s="89"/>
      <c r="F1457" s="88"/>
      <c r="G1457" s="91"/>
      <c r="H1457" s="91"/>
      <c r="I1457" s="88"/>
      <c r="J1457" s="94"/>
      <c r="K1457" s="212"/>
      <c r="L1457" s="308" t="str">
        <f>IF(K1457&lt;&gt;"",INDEX(ฐาน!$J$4:$M$44,MATCH(INT(K1457),ฐาน!$J$4:$J$44,0),2),"")</f>
        <v/>
      </c>
      <c r="M1457" s="309" t="str">
        <f>IF(L1457&lt;&gt;"",INDEX(ฐาน!$J$4:$M$45,MATCH(L1457,ฐาน!$K$4:$K$45,0),4),"")</f>
        <v/>
      </c>
      <c r="N1457" s="310" t="str">
        <f>IF(I1457&lt;&gt;"",INDEX(ฐาน!$A$4:$F$9,MATCH(I1457,ฐาน!$A$4:$A$9,0),IF(J1457&gt;=INDEX(ฐาน!$A$4:$F$9,MATCH(I1457,ฐาน!$A$4:$A$9,0),3),6,5)),"")</f>
        <v/>
      </c>
      <c r="O1457" s="311" t="str">
        <f>IF(I1457&lt;&gt;"",IF(J1457&gt;=INDEX(ฐาน!$A$4:$G$9,MATCH(I1457,ฐาน!$A$4:$A$9,0),4),INDEX(ฐาน!$A$4:$G$9,MATCH(I1457,ฐาน!$A$4:$A$9,0),7),INDEX(ฐาน!$A$4:$G$9,MATCH(I1457,ฐาน!$A$4:$A$9,0),4)),"")</f>
        <v/>
      </c>
      <c r="P1457" s="312">
        <f>IF(M1457&lt;&gt;ฐาน!$M$45,IF(L1457&lt;&gt;"",($L1457*$N1457/100),0),0)</f>
        <v>0</v>
      </c>
      <c r="Q1457" s="311">
        <f>IF(M1457&lt;&gt;ฐาน!$M$45,IF(L1457&lt;&gt;"",ROUNDUP(($L1457*$N1457/100),-1),0),0)</f>
        <v>0</v>
      </c>
      <c r="R1457" s="311">
        <f t="shared" si="44"/>
        <v>0</v>
      </c>
      <c r="S1457" s="313">
        <f t="shared" si="45"/>
        <v>0</v>
      </c>
      <c r="T1457" s="314">
        <f>IF(M1457&lt;&gt;ฐาน!$M$45,IF(S1457&lt;&gt;"",S1457+R1457,0),0)</f>
        <v>0</v>
      </c>
      <c r="U1457" s="311">
        <f>IF(M1457&lt;&gt;ฐาน!$M$45,IF(S1457=0,J1457+T1457,O1457),J1457)</f>
        <v>0</v>
      </c>
      <c r="V1457" s="98"/>
    </row>
    <row r="1458" spans="1:22" x14ac:dyDescent="0.35">
      <c r="A1458" s="93">
        <v>1450</v>
      </c>
      <c r="B1458" s="84"/>
      <c r="C1458" s="85"/>
      <c r="D1458" s="91"/>
      <c r="E1458" s="89"/>
      <c r="F1458" s="88"/>
      <c r="G1458" s="91"/>
      <c r="H1458" s="91"/>
      <c r="I1458" s="88"/>
      <c r="J1458" s="94"/>
      <c r="K1458" s="212"/>
      <c r="L1458" s="308" t="str">
        <f>IF(K1458&lt;&gt;"",INDEX(ฐาน!$J$4:$M$44,MATCH(INT(K1458),ฐาน!$J$4:$J$44,0),2),"")</f>
        <v/>
      </c>
      <c r="M1458" s="309" t="str">
        <f>IF(L1458&lt;&gt;"",INDEX(ฐาน!$J$4:$M$45,MATCH(L1458,ฐาน!$K$4:$K$45,0),4),"")</f>
        <v/>
      </c>
      <c r="N1458" s="310" t="str">
        <f>IF(I1458&lt;&gt;"",INDEX(ฐาน!$A$4:$F$9,MATCH(I1458,ฐาน!$A$4:$A$9,0),IF(J1458&gt;=INDEX(ฐาน!$A$4:$F$9,MATCH(I1458,ฐาน!$A$4:$A$9,0),3),6,5)),"")</f>
        <v/>
      </c>
      <c r="O1458" s="311" t="str">
        <f>IF(I1458&lt;&gt;"",IF(J1458&gt;=INDEX(ฐาน!$A$4:$G$9,MATCH(I1458,ฐาน!$A$4:$A$9,0),4),INDEX(ฐาน!$A$4:$G$9,MATCH(I1458,ฐาน!$A$4:$A$9,0),7),INDEX(ฐาน!$A$4:$G$9,MATCH(I1458,ฐาน!$A$4:$A$9,0),4)),"")</f>
        <v/>
      </c>
      <c r="P1458" s="312">
        <f>IF(M1458&lt;&gt;ฐาน!$M$45,IF(L1458&lt;&gt;"",($L1458*$N1458/100),0),0)</f>
        <v>0</v>
      </c>
      <c r="Q1458" s="311">
        <f>IF(M1458&lt;&gt;ฐาน!$M$45,IF(L1458&lt;&gt;"",ROUNDUP(($L1458*$N1458/100),-1),0),0)</f>
        <v>0</v>
      </c>
      <c r="R1458" s="311">
        <f t="shared" si="44"/>
        <v>0</v>
      </c>
      <c r="S1458" s="313">
        <f t="shared" si="45"/>
        <v>0</v>
      </c>
      <c r="T1458" s="314">
        <f>IF(M1458&lt;&gt;ฐาน!$M$45,IF(S1458&lt;&gt;"",S1458+R1458,0),0)</f>
        <v>0</v>
      </c>
      <c r="U1458" s="311">
        <f>IF(M1458&lt;&gt;ฐาน!$M$45,IF(S1458=0,J1458+T1458,O1458),J1458)</f>
        <v>0</v>
      </c>
      <c r="V1458" s="98"/>
    </row>
    <row r="1459" spans="1:22" x14ac:dyDescent="0.35">
      <c r="A1459" s="93">
        <v>1451</v>
      </c>
      <c r="B1459" s="84"/>
      <c r="C1459" s="85"/>
      <c r="D1459" s="91"/>
      <c r="E1459" s="89"/>
      <c r="F1459" s="88"/>
      <c r="G1459" s="91"/>
      <c r="H1459" s="91"/>
      <c r="I1459" s="88"/>
      <c r="J1459" s="92"/>
      <c r="K1459" s="212"/>
      <c r="L1459" s="308" t="str">
        <f>IF(K1459&lt;&gt;"",INDEX(ฐาน!$J$4:$M$44,MATCH(INT(K1459),ฐาน!$J$4:$J$44,0),2),"")</f>
        <v/>
      </c>
      <c r="M1459" s="309" t="str">
        <f>IF(L1459&lt;&gt;"",INDEX(ฐาน!$J$4:$M$45,MATCH(L1459,ฐาน!$K$4:$K$45,0),4),"")</f>
        <v/>
      </c>
      <c r="N1459" s="310" t="str">
        <f>IF(I1459&lt;&gt;"",INDEX(ฐาน!$A$4:$F$9,MATCH(I1459,ฐาน!$A$4:$A$9,0),IF(J1459&gt;=INDEX(ฐาน!$A$4:$F$9,MATCH(I1459,ฐาน!$A$4:$A$9,0),3),6,5)),"")</f>
        <v/>
      </c>
      <c r="O1459" s="311" t="str">
        <f>IF(I1459&lt;&gt;"",IF(J1459&gt;=INDEX(ฐาน!$A$4:$G$9,MATCH(I1459,ฐาน!$A$4:$A$9,0),4),INDEX(ฐาน!$A$4:$G$9,MATCH(I1459,ฐาน!$A$4:$A$9,0),7),INDEX(ฐาน!$A$4:$G$9,MATCH(I1459,ฐาน!$A$4:$A$9,0),4)),"")</f>
        <v/>
      </c>
      <c r="P1459" s="312">
        <f>IF(M1459&lt;&gt;ฐาน!$M$45,IF(L1459&lt;&gt;"",($L1459*$N1459/100),0),0)</f>
        <v>0</v>
      </c>
      <c r="Q1459" s="311">
        <f>IF(M1459&lt;&gt;ฐาน!$M$45,IF(L1459&lt;&gt;"",ROUNDUP(($L1459*$N1459/100),-1),0),0)</f>
        <v>0</v>
      </c>
      <c r="R1459" s="311">
        <f t="shared" si="44"/>
        <v>0</v>
      </c>
      <c r="S1459" s="313">
        <f t="shared" si="45"/>
        <v>0</v>
      </c>
      <c r="T1459" s="314">
        <f>IF(M1459&lt;&gt;ฐาน!$M$45,IF(S1459&lt;&gt;"",S1459+R1459,0),0)</f>
        <v>0</v>
      </c>
      <c r="U1459" s="311">
        <f>IF(M1459&lt;&gt;ฐาน!$M$45,IF(S1459=0,J1459+T1459,O1459),J1459)</f>
        <v>0</v>
      </c>
      <c r="V1459" s="98"/>
    </row>
    <row r="1460" spans="1:22" x14ac:dyDescent="0.35">
      <c r="A1460" s="93">
        <v>1452</v>
      </c>
      <c r="B1460" s="97"/>
      <c r="C1460" s="85"/>
      <c r="D1460" s="91"/>
      <c r="E1460" s="89"/>
      <c r="F1460" s="88"/>
      <c r="G1460" s="91"/>
      <c r="H1460" s="91"/>
      <c r="I1460" s="88"/>
      <c r="J1460" s="92"/>
      <c r="K1460" s="212"/>
      <c r="L1460" s="308" t="str">
        <f>IF(K1460&lt;&gt;"",INDEX(ฐาน!$J$4:$M$44,MATCH(INT(K1460),ฐาน!$J$4:$J$44,0),2),"")</f>
        <v/>
      </c>
      <c r="M1460" s="309" t="str">
        <f>IF(L1460&lt;&gt;"",INDEX(ฐาน!$J$4:$M$45,MATCH(L1460,ฐาน!$K$4:$K$45,0),4),"")</f>
        <v/>
      </c>
      <c r="N1460" s="310" t="str">
        <f>IF(I1460&lt;&gt;"",INDEX(ฐาน!$A$4:$F$9,MATCH(I1460,ฐาน!$A$4:$A$9,0),IF(J1460&gt;=INDEX(ฐาน!$A$4:$F$9,MATCH(I1460,ฐาน!$A$4:$A$9,0),3),6,5)),"")</f>
        <v/>
      </c>
      <c r="O1460" s="311" t="str">
        <f>IF(I1460&lt;&gt;"",IF(J1460&gt;=INDEX(ฐาน!$A$4:$G$9,MATCH(I1460,ฐาน!$A$4:$A$9,0),4),INDEX(ฐาน!$A$4:$G$9,MATCH(I1460,ฐาน!$A$4:$A$9,0),7),INDEX(ฐาน!$A$4:$G$9,MATCH(I1460,ฐาน!$A$4:$A$9,0),4)),"")</f>
        <v/>
      </c>
      <c r="P1460" s="312">
        <f>IF(M1460&lt;&gt;ฐาน!$M$45,IF(L1460&lt;&gt;"",($L1460*$N1460/100),0),0)</f>
        <v>0</v>
      </c>
      <c r="Q1460" s="311">
        <f>IF(M1460&lt;&gt;ฐาน!$M$45,IF(L1460&lt;&gt;"",ROUNDUP(($L1460*$N1460/100),-1),0),0)</f>
        <v>0</v>
      </c>
      <c r="R1460" s="311">
        <f t="shared" si="44"/>
        <v>0</v>
      </c>
      <c r="S1460" s="313">
        <f t="shared" si="45"/>
        <v>0</v>
      </c>
      <c r="T1460" s="314">
        <f>IF(M1460&lt;&gt;ฐาน!$M$45,IF(S1460&lt;&gt;"",S1460+R1460,0),0)</f>
        <v>0</v>
      </c>
      <c r="U1460" s="311">
        <f>IF(M1460&lt;&gt;ฐาน!$M$45,IF(S1460=0,J1460+T1460,O1460),J1460)</f>
        <v>0</v>
      </c>
      <c r="V1460" s="98"/>
    </row>
    <row r="1461" spans="1:22" x14ac:dyDescent="0.35">
      <c r="A1461" s="93">
        <v>1453</v>
      </c>
      <c r="B1461" s="97"/>
      <c r="C1461" s="98"/>
      <c r="D1461" s="91"/>
      <c r="E1461" s="89"/>
      <c r="F1461" s="88"/>
      <c r="G1461" s="91"/>
      <c r="H1461" s="91"/>
      <c r="I1461" s="88"/>
      <c r="J1461" s="92"/>
      <c r="K1461" s="212"/>
      <c r="L1461" s="308" t="str">
        <f>IF(K1461&lt;&gt;"",INDEX(ฐาน!$J$4:$M$44,MATCH(INT(K1461),ฐาน!$J$4:$J$44,0),2),"")</f>
        <v/>
      </c>
      <c r="M1461" s="309" t="str">
        <f>IF(L1461&lt;&gt;"",INDEX(ฐาน!$J$4:$M$45,MATCH(L1461,ฐาน!$K$4:$K$45,0),4),"")</f>
        <v/>
      </c>
      <c r="N1461" s="310" t="str">
        <f>IF(I1461&lt;&gt;"",INDEX(ฐาน!$A$4:$F$9,MATCH(I1461,ฐาน!$A$4:$A$9,0),IF(J1461&gt;=INDEX(ฐาน!$A$4:$F$9,MATCH(I1461,ฐาน!$A$4:$A$9,0),3),6,5)),"")</f>
        <v/>
      </c>
      <c r="O1461" s="311" t="str">
        <f>IF(I1461&lt;&gt;"",IF(J1461&gt;=INDEX(ฐาน!$A$4:$G$9,MATCH(I1461,ฐาน!$A$4:$A$9,0),4),INDEX(ฐาน!$A$4:$G$9,MATCH(I1461,ฐาน!$A$4:$A$9,0),7),INDEX(ฐาน!$A$4:$G$9,MATCH(I1461,ฐาน!$A$4:$A$9,0),4)),"")</f>
        <v/>
      </c>
      <c r="P1461" s="312">
        <f>IF(M1461&lt;&gt;ฐาน!$M$45,IF(L1461&lt;&gt;"",($L1461*$N1461/100),0),0)</f>
        <v>0</v>
      </c>
      <c r="Q1461" s="311">
        <f>IF(M1461&lt;&gt;ฐาน!$M$45,IF(L1461&lt;&gt;"",ROUNDUP(($L1461*$N1461/100),-1),0),0)</f>
        <v>0</v>
      </c>
      <c r="R1461" s="311">
        <f t="shared" si="44"/>
        <v>0</v>
      </c>
      <c r="S1461" s="313">
        <f t="shared" si="45"/>
        <v>0</v>
      </c>
      <c r="T1461" s="314">
        <f>IF(M1461&lt;&gt;ฐาน!$M$45,IF(S1461&lt;&gt;"",S1461+R1461,0),0)</f>
        <v>0</v>
      </c>
      <c r="U1461" s="311">
        <f>IF(M1461&lt;&gt;ฐาน!$M$45,IF(S1461=0,J1461+T1461,O1461),J1461)</f>
        <v>0</v>
      </c>
      <c r="V1461" s="98"/>
    </row>
    <row r="1462" spans="1:22" x14ac:dyDescent="0.35">
      <c r="A1462" s="93">
        <v>1454</v>
      </c>
      <c r="B1462" s="84"/>
      <c r="C1462" s="98"/>
      <c r="D1462" s="91"/>
      <c r="E1462" s="89"/>
      <c r="F1462" s="88"/>
      <c r="G1462" s="91"/>
      <c r="H1462" s="91"/>
      <c r="I1462" s="88"/>
      <c r="J1462" s="92"/>
      <c r="K1462" s="212"/>
      <c r="L1462" s="308" t="str">
        <f>IF(K1462&lt;&gt;"",INDEX(ฐาน!$J$4:$M$44,MATCH(INT(K1462),ฐาน!$J$4:$J$44,0),2),"")</f>
        <v/>
      </c>
      <c r="M1462" s="309" t="str">
        <f>IF(L1462&lt;&gt;"",INDEX(ฐาน!$J$4:$M$45,MATCH(L1462,ฐาน!$K$4:$K$45,0),4),"")</f>
        <v/>
      </c>
      <c r="N1462" s="310" t="str">
        <f>IF(I1462&lt;&gt;"",INDEX(ฐาน!$A$4:$F$9,MATCH(I1462,ฐาน!$A$4:$A$9,0),IF(J1462&gt;=INDEX(ฐาน!$A$4:$F$9,MATCH(I1462,ฐาน!$A$4:$A$9,0),3),6,5)),"")</f>
        <v/>
      </c>
      <c r="O1462" s="311" t="str">
        <f>IF(I1462&lt;&gt;"",IF(J1462&gt;=INDEX(ฐาน!$A$4:$G$9,MATCH(I1462,ฐาน!$A$4:$A$9,0),4),INDEX(ฐาน!$A$4:$G$9,MATCH(I1462,ฐาน!$A$4:$A$9,0),7),INDEX(ฐาน!$A$4:$G$9,MATCH(I1462,ฐาน!$A$4:$A$9,0),4)),"")</f>
        <v/>
      </c>
      <c r="P1462" s="312">
        <f>IF(M1462&lt;&gt;ฐาน!$M$45,IF(L1462&lt;&gt;"",($L1462*$N1462/100),0),0)</f>
        <v>0</v>
      </c>
      <c r="Q1462" s="311">
        <f>IF(M1462&lt;&gt;ฐาน!$M$45,IF(L1462&lt;&gt;"",ROUNDUP(($L1462*$N1462/100),-1),0),0)</f>
        <v>0</v>
      </c>
      <c r="R1462" s="311">
        <f t="shared" si="44"/>
        <v>0</v>
      </c>
      <c r="S1462" s="313">
        <f t="shared" si="45"/>
        <v>0</v>
      </c>
      <c r="T1462" s="314">
        <f>IF(M1462&lt;&gt;ฐาน!$M$45,IF(S1462&lt;&gt;"",S1462+R1462,0),0)</f>
        <v>0</v>
      </c>
      <c r="U1462" s="311">
        <f>IF(M1462&lt;&gt;ฐาน!$M$45,IF(S1462=0,J1462+T1462,O1462),J1462)</f>
        <v>0</v>
      </c>
      <c r="V1462" s="98"/>
    </row>
    <row r="1463" spans="1:22" x14ac:dyDescent="0.35">
      <c r="A1463" s="93">
        <v>1455</v>
      </c>
      <c r="B1463" s="84"/>
      <c r="C1463" s="98"/>
      <c r="D1463" s="91"/>
      <c r="E1463" s="89"/>
      <c r="F1463" s="88"/>
      <c r="G1463" s="91"/>
      <c r="H1463" s="91"/>
      <c r="I1463" s="88"/>
      <c r="J1463" s="92"/>
      <c r="K1463" s="212"/>
      <c r="L1463" s="308" t="str">
        <f>IF(K1463&lt;&gt;"",INDEX(ฐาน!$J$4:$M$44,MATCH(INT(K1463),ฐาน!$J$4:$J$44,0),2),"")</f>
        <v/>
      </c>
      <c r="M1463" s="309" t="str">
        <f>IF(L1463&lt;&gt;"",INDEX(ฐาน!$J$4:$M$45,MATCH(L1463,ฐาน!$K$4:$K$45,0),4),"")</f>
        <v/>
      </c>
      <c r="N1463" s="310" t="str">
        <f>IF(I1463&lt;&gt;"",INDEX(ฐาน!$A$4:$F$9,MATCH(I1463,ฐาน!$A$4:$A$9,0),IF(J1463&gt;=INDEX(ฐาน!$A$4:$F$9,MATCH(I1463,ฐาน!$A$4:$A$9,0),3),6,5)),"")</f>
        <v/>
      </c>
      <c r="O1463" s="311" t="str">
        <f>IF(I1463&lt;&gt;"",IF(J1463&gt;=INDEX(ฐาน!$A$4:$G$9,MATCH(I1463,ฐาน!$A$4:$A$9,0),4),INDEX(ฐาน!$A$4:$G$9,MATCH(I1463,ฐาน!$A$4:$A$9,0),7),INDEX(ฐาน!$A$4:$G$9,MATCH(I1463,ฐาน!$A$4:$A$9,0),4)),"")</f>
        <v/>
      </c>
      <c r="P1463" s="312">
        <f>IF(M1463&lt;&gt;ฐาน!$M$45,IF(L1463&lt;&gt;"",($L1463*$N1463/100),0),0)</f>
        <v>0</v>
      </c>
      <c r="Q1463" s="311">
        <f>IF(M1463&lt;&gt;ฐาน!$M$45,IF(L1463&lt;&gt;"",ROUNDUP(($L1463*$N1463/100),-1),0),0)</f>
        <v>0</v>
      </c>
      <c r="R1463" s="311">
        <f t="shared" si="44"/>
        <v>0</v>
      </c>
      <c r="S1463" s="313">
        <f t="shared" si="45"/>
        <v>0</v>
      </c>
      <c r="T1463" s="314">
        <f>IF(M1463&lt;&gt;ฐาน!$M$45,IF(S1463&lt;&gt;"",S1463+R1463,0),0)</f>
        <v>0</v>
      </c>
      <c r="U1463" s="311">
        <f>IF(M1463&lt;&gt;ฐาน!$M$45,IF(S1463=0,J1463+T1463,O1463),J1463)</f>
        <v>0</v>
      </c>
      <c r="V1463" s="98"/>
    </row>
    <row r="1464" spans="1:22" x14ac:dyDescent="0.35">
      <c r="A1464" s="93">
        <v>1456</v>
      </c>
      <c r="B1464" s="97"/>
      <c r="C1464" s="98"/>
      <c r="D1464" s="91"/>
      <c r="E1464" s="89"/>
      <c r="F1464" s="88"/>
      <c r="G1464" s="91"/>
      <c r="H1464" s="91"/>
      <c r="I1464" s="88"/>
      <c r="J1464" s="92"/>
      <c r="K1464" s="212"/>
      <c r="L1464" s="308" t="str">
        <f>IF(K1464&lt;&gt;"",INDEX(ฐาน!$J$4:$M$44,MATCH(INT(K1464),ฐาน!$J$4:$J$44,0),2),"")</f>
        <v/>
      </c>
      <c r="M1464" s="309" t="str">
        <f>IF(L1464&lt;&gt;"",INDEX(ฐาน!$J$4:$M$45,MATCH(L1464,ฐาน!$K$4:$K$45,0),4),"")</f>
        <v/>
      </c>
      <c r="N1464" s="310" t="str">
        <f>IF(I1464&lt;&gt;"",INDEX(ฐาน!$A$4:$F$9,MATCH(I1464,ฐาน!$A$4:$A$9,0),IF(J1464&gt;=INDEX(ฐาน!$A$4:$F$9,MATCH(I1464,ฐาน!$A$4:$A$9,0),3),6,5)),"")</f>
        <v/>
      </c>
      <c r="O1464" s="311" t="str">
        <f>IF(I1464&lt;&gt;"",IF(J1464&gt;=INDEX(ฐาน!$A$4:$G$9,MATCH(I1464,ฐาน!$A$4:$A$9,0),4),INDEX(ฐาน!$A$4:$G$9,MATCH(I1464,ฐาน!$A$4:$A$9,0),7),INDEX(ฐาน!$A$4:$G$9,MATCH(I1464,ฐาน!$A$4:$A$9,0),4)),"")</f>
        <v/>
      </c>
      <c r="P1464" s="312">
        <f>IF(M1464&lt;&gt;ฐาน!$M$45,IF(L1464&lt;&gt;"",($L1464*$N1464/100),0),0)</f>
        <v>0</v>
      </c>
      <c r="Q1464" s="311">
        <f>IF(M1464&lt;&gt;ฐาน!$M$45,IF(L1464&lt;&gt;"",ROUNDUP(($L1464*$N1464/100),-1),0),0)</f>
        <v>0</v>
      </c>
      <c r="R1464" s="311">
        <f t="shared" si="44"/>
        <v>0</v>
      </c>
      <c r="S1464" s="313">
        <f t="shared" si="45"/>
        <v>0</v>
      </c>
      <c r="T1464" s="314">
        <f>IF(M1464&lt;&gt;ฐาน!$M$45,IF(S1464&lt;&gt;"",S1464+R1464,0),0)</f>
        <v>0</v>
      </c>
      <c r="U1464" s="311">
        <f>IF(M1464&lt;&gt;ฐาน!$M$45,IF(S1464=0,J1464+T1464,O1464),J1464)</f>
        <v>0</v>
      </c>
      <c r="V1464" s="98"/>
    </row>
    <row r="1465" spans="1:22" x14ac:dyDescent="0.35">
      <c r="A1465" s="93">
        <v>1457</v>
      </c>
      <c r="B1465" s="97"/>
      <c r="C1465" s="86"/>
      <c r="D1465" s="91"/>
      <c r="E1465" s="89"/>
      <c r="F1465" s="88"/>
      <c r="G1465" s="91"/>
      <c r="H1465" s="91"/>
      <c r="I1465" s="88"/>
      <c r="J1465" s="92"/>
      <c r="K1465" s="212"/>
      <c r="L1465" s="308" t="str">
        <f>IF(K1465&lt;&gt;"",INDEX(ฐาน!$J$4:$M$44,MATCH(INT(K1465),ฐาน!$J$4:$J$44,0),2),"")</f>
        <v/>
      </c>
      <c r="M1465" s="309" t="str">
        <f>IF(L1465&lt;&gt;"",INDEX(ฐาน!$J$4:$M$45,MATCH(L1465,ฐาน!$K$4:$K$45,0),4),"")</f>
        <v/>
      </c>
      <c r="N1465" s="310" t="str">
        <f>IF(I1465&lt;&gt;"",INDEX(ฐาน!$A$4:$F$9,MATCH(I1465,ฐาน!$A$4:$A$9,0),IF(J1465&gt;=INDEX(ฐาน!$A$4:$F$9,MATCH(I1465,ฐาน!$A$4:$A$9,0),3),6,5)),"")</f>
        <v/>
      </c>
      <c r="O1465" s="311" t="str">
        <f>IF(I1465&lt;&gt;"",IF(J1465&gt;=INDEX(ฐาน!$A$4:$G$9,MATCH(I1465,ฐาน!$A$4:$A$9,0),4),INDEX(ฐาน!$A$4:$G$9,MATCH(I1465,ฐาน!$A$4:$A$9,0),7),INDEX(ฐาน!$A$4:$G$9,MATCH(I1465,ฐาน!$A$4:$A$9,0),4)),"")</f>
        <v/>
      </c>
      <c r="P1465" s="312">
        <f>IF(M1465&lt;&gt;ฐาน!$M$45,IF(L1465&lt;&gt;"",($L1465*$N1465/100),0),0)</f>
        <v>0</v>
      </c>
      <c r="Q1465" s="311">
        <f>IF(M1465&lt;&gt;ฐาน!$M$45,IF(L1465&lt;&gt;"",ROUNDUP(($L1465*$N1465/100),-1),0),0)</f>
        <v>0</v>
      </c>
      <c r="R1465" s="311">
        <f t="shared" si="44"/>
        <v>0</v>
      </c>
      <c r="S1465" s="313">
        <f t="shared" si="45"/>
        <v>0</v>
      </c>
      <c r="T1465" s="314">
        <f>IF(M1465&lt;&gt;ฐาน!$M$45,IF(S1465&lt;&gt;"",S1465+R1465,0),0)</f>
        <v>0</v>
      </c>
      <c r="U1465" s="311">
        <f>IF(M1465&lt;&gt;ฐาน!$M$45,IF(S1465=0,J1465+T1465,O1465),J1465)</f>
        <v>0</v>
      </c>
      <c r="V1465" s="98"/>
    </row>
    <row r="1466" spans="1:22" x14ac:dyDescent="0.35">
      <c r="A1466" s="93">
        <v>1458</v>
      </c>
      <c r="B1466" s="84"/>
      <c r="C1466" s="98"/>
      <c r="D1466" s="91"/>
      <c r="E1466" s="89"/>
      <c r="F1466" s="88"/>
      <c r="G1466" s="91"/>
      <c r="H1466" s="91"/>
      <c r="I1466" s="88"/>
      <c r="J1466" s="92"/>
      <c r="K1466" s="212"/>
      <c r="L1466" s="308" t="str">
        <f>IF(K1466&lt;&gt;"",INDEX(ฐาน!$J$4:$M$44,MATCH(INT(K1466),ฐาน!$J$4:$J$44,0),2),"")</f>
        <v/>
      </c>
      <c r="M1466" s="309" t="str">
        <f>IF(L1466&lt;&gt;"",INDEX(ฐาน!$J$4:$M$45,MATCH(L1466,ฐาน!$K$4:$K$45,0),4),"")</f>
        <v/>
      </c>
      <c r="N1466" s="310" t="str">
        <f>IF(I1466&lt;&gt;"",INDEX(ฐาน!$A$4:$F$9,MATCH(I1466,ฐาน!$A$4:$A$9,0),IF(J1466&gt;=INDEX(ฐาน!$A$4:$F$9,MATCH(I1466,ฐาน!$A$4:$A$9,0),3),6,5)),"")</f>
        <v/>
      </c>
      <c r="O1466" s="311" t="str">
        <f>IF(I1466&lt;&gt;"",IF(J1466&gt;=INDEX(ฐาน!$A$4:$G$9,MATCH(I1466,ฐาน!$A$4:$A$9,0),4),INDEX(ฐาน!$A$4:$G$9,MATCH(I1466,ฐาน!$A$4:$A$9,0),7),INDEX(ฐาน!$A$4:$G$9,MATCH(I1466,ฐาน!$A$4:$A$9,0),4)),"")</f>
        <v/>
      </c>
      <c r="P1466" s="312">
        <f>IF(M1466&lt;&gt;ฐาน!$M$45,IF(L1466&lt;&gt;"",($L1466*$N1466/100),0),0)</f>
        <v>0</v>
      </c>
      <c r="Q1466" s="311">
        <f>IF(M1466&lt;&gt;ฐาน!$M$45,IF(L1466&lt;&gt;"",ROUNDUP(($L1466*$N1466/100),-1),0),0)</f>
        <v>0</v>
      </c>
      <c r="R1466" s="311">
        <f t="shared" si="44"/>
        <v>0</v>
      </c>
      <c r="S1466" s="313">
        <f t="shared" si="45"/>
        <v>0</v>
      </c>
      <c r="T1466" s="314">
        <f>IF(M1466&lt;&gt;ฐาน!$M$45,IF(S1466&lt;&gt;"",S1466+R1466,0),0)</f>
        <v>0</v>
      </c>
      <c r="U1466" s="311">
        <f>IF(M1466&lt;&gt;ฐาน!$M$45,IF(S1466=0,J1466+T1466,O1466),J1466)</f>
        <v>0</v>
      </c>
      <c r="V1466" s="98"/>
    </row>
    <row r="1467" spans="1:22" x14ac:dyDescent="0.35">
      <c r="A1467" s="93">
        <v>1459</v>
      </c>
      <c r="B1467" s="84"/>
      <c r="C1467" s="98"/>
      <c r="D1467" s="91"/>
      <c r="E1467" s="89"/>
      <c r="F1467" s="88"/>
      <c r="G1467" s="91"/>
      <c r="H1467" s="91"/>
      <c r="I1467" s="88"/>
      <c r="J1467" s="92"/>
      <c r="K1467" s="212"/>
      <c r="L1467" s="308" t="str">
        <f>IF(K1467&lt;&gt;"",INDEX(ฐาน!$J$4:$M$44,MATCH(INT(K1467),ฐาน!$J$4:$J$44,0),2),"")</f>
        <v/>
      </c>
      <c r="M1467" s="309" t="str">
        <f>IF(L1467&lt;&gt;"",INDEX(ฐาน!$J$4:$M$45,MATCH(L1467,ฐาน!$K$4:$K$45,0),4),"")</f>
        <v/>
      </c>
      <c r="N1467" s="310" t="str">
        <f>IF(I1467&lt;&gt;"",INDEX(ฐาน!$A$4:$F$9,MATCH(I1467,ฐาน!$A$4:$A$9,0),IF(J1467&gt;=INDEX(ฐาน!$A$4:$F$9,MATCH(I1467,ฐาน!$A$4:$A$9,0),3),6,5)),"")</f>
        <v/>
      </c>
      <c r="O1467" s="311" t="str">
        <f>IF(I1467&lt;&gt;"",IF(J1467&gt;=INDEX(ฐาน!$A$4:$G$9,MATCH(I1467,ฐาน!$A$4:$A$9,0),4),INDEX(ฐาน!$A$4:$G$9,MATCH(I1467,ฐาน!$A$4:$A$9,0),7),INDEX(ฐาน!$A$4:$G$9,MATCH(I1467,ฐาน!$A$4:$A$9,0),4)),"")</f>
        <v/>
      </c>
      <c r="P1467" s="312">
        <f>IF(M1467&lt;&gt;ฐาน!$M$45,IF(L1467&lt;&gt;"",($L1467*$N1467/100),0),0)</f>
        <v>0</v>
      </c>
      <c r="Q1467" s="311">
        <f>IF(M1467&lt;&gt;ฐาน!$M$45,IF(L1467&lt;&gt;"",ROUNDUP(($L1467*$N1467/100),-1),0),0)</f>
        <v>0</v>
      </c>
      <c r="R1467" s="311">
        <f t="shared" si="44"/>
        <v>0</v>
      </c>
      <c r="S1467" s="313">
        <f t="shared" si="45"/>
        <v>0</v>
      </c>
      <c r="T1467" s="314">
        <f>IF(M1467&lt;&gt;ฐาน!$M$45,IF(S1467&lt;&gt;"",S1467+R1467,0),0)</f>
        <v>0</v>
      </c>
      <c r="U1467" s="311">
        <f>IF(M1467&lt;&gt;ฐาน!$M$45,IF(S1467=0,J1467+T1467,O1467),J1467)</f>
        <v>0</v>
      </c>
      <c r="V1467" s="98"/>
    </row>
    <row r="1468" spans="1:22" x14ac:dyDescent="0.35">
      <c r="A1468" s="93">
        <v>1460</v>
      </c>
      <c r="B1468" s="84"/>
      <c r="C1468" s="98"/>
      <c r="D1468" s="91"/>
      <c r="E1468" s="89"/>
      <c r="F1468" s="88"/>
      <c r="G1468" s="91"/>
      <c r="H1468" s="91"/>
      <c r="I1468" s="88"/>
      <c r="J1468" s="92"/>
      <c r="K1468" s="212"/>
      <c r="L1468" s="308" t="str">
        <f>IF(K1468&lt;&gt;"",INDEX(ฐาน!$J$4:$M$44,MATCH(INT(K1468),ฐาน!$J$4:$J$44,0),2),"")</f>
        <v/>
      </c>
      <c r="M1468" s="309" t="str">
        <f>IF(L1468&lt;&gt;"",INDEX(ฐาน!$J$4:$M$45,MATCH(L1468,ฐาน!$K$4:$K$45,0),4),"")</f>
        <v/>
      </c>
      <c r="N1468" s="310" t="str">
        <f>IF(I1468&lt;&gt;"",INDEX(ฐาน!$A$4:$F$9,MATCH(I1468,ฐาน!$A$4:$A$9,0),IF(J1468&gt;=INDEX(ฐาน!$A$4:$F$9,MATCH(I1468,ฐาน!$A$4:$A$9,0),3),6,5)),"")</f>
        <v/>
      </c>
      <c r="O1468" s="311" t="str">
        <f>IF(I1468&lt;&gt;"",IF(J1468&gt;=INDEX(ฐาน!$A$4:$G$9,MATCH(I1468,ฐาน!$A$4:$A$9,0),4),INDEX(ฐาน!$A$4:$G$9,MATCH(I1468,ฐาน!$A$4:$A$9,0),7),INDEX(ฐาน!$A$4:$G$9,MATCH(I1468,ฐาน!$A$4:$A$9,0),4)),"")</f>
        <v/>
      </c>
      <c r="P1468" s="312">
        <f>IF(M1468&lt;&gt;ฐาน!$M$45,IF(L1468&lt;&gt;"",($L1468*$N1468/100),0),0)</f>
        <v>0</v>
      </c>
      <c r="Q1468" s="311">
        <f>IF(M1468&lt;&gt;ฐาน!$M$45,IF(L1468&lt;&gt;"",ROUNDUP(($L1468*$N1468/100),-1),0),0)</f>
        <v>0</v>
      </c>
      <c r="R1468" s="311">
        <f t="shared" si="44"/>
        <v>0</v>
      </c>
      <c r="S1468" s="313">
        <f t="shared" si="45"/>
        <v>0</v>
      </c>
      <c r="T1468" s="314">
        <f>IF(M1468&lt;&gt;ฐาน!$M$45,IF(S1468&lt;&gt;"",S1468+R1468,0),0)</f>
        <v>0</v>
      </c>
      <c r="U1468" s="311">
        <f>IF(M1468&lt;&gt;ฐาน!$M$45,IF(S1468=0,J1468+T1468,O1468),J1468)</f>
        <v>0</v>
      </c>
      <c r="V1468" s="98"/>
    </row>
    <row r="1469" spans="1:22" x14ac:dyDescent="0.35">
      <c r="A1469" s="93">
        <v>1461</v>
      </c>
      <c r="B1469" s="84"/>
      <c r="C1469" s="98"/>
      <c r="D1469" s="91"/>
      <c r="E1469" s="89"/>
      <c r="F1469" s="88"/>
      <c r="G1469" s="91"/>
      <c r="H1469" s="91"/>
      <c r="I1469" s="88"/>
      <c r="J1469" s="92"/>
      <c r="K1469" s="212"/>
      <c r="L1469" s="308" t="str">
        <f>IF(K1469&lt;&gt;"",INDEX(ฐาน!$J$4:$M$44,MATCH(INT(K1469),ฐาน!$J$4:$J$44,0),2),"")</f>
        <v/>
      </c>
      <c r="M1469" s="309" t="str">
        <f>IF(L1469&lt;&gt;"",INDEX(ฐาน!$J$4:$M$45,MATCH(L1469,ฐาน!$K$4:$K$45,0),4),"")</f>
        <v/>
      </c>
      <c r="N1469" s="310" t="str">
        <f>IF(I1469&lt;&gt;"",INDEX(ฐาน!$A$4:$F$9,MATCH(I1469,ฐาน!$A$4:$A$9,0),IF(J1469&gt;=INDEX(ฐาน!$A$4:$F$9,MATCH(I1469,ฐาน!$A$4:$A$9,0),3),6,5)),"")</f>
        <v/>
      </c>
      <c r="O1469" s="311" t="str">
        <f>IF(I1469&lt;&gt;"",IF(J1469&gt;=INDEX(ฐาน!$A$4:$G$9,MATCH(I1469,ฐาน!$A$4:$A$9,0),4),INDEX(ฐาน!$A$4:$G$9,MATCH(I1469,ฐาน!$A$4:$A$9,0),7),INDEX(ฐาน!$A$4:$G$9,MATCH(I1469,ฐาน!$A$4:$A$9,0),4)),"")</f>
        <v/>
      </c>
      <c r="P1469" s="312">
        <f>IF(M1469&lt;&gt;ฐาน!$M$45,IF(L1469&lt;&gt;"",($L1469*$N1469/100),0),0)</f>
        <v>0</v>
      </c>
      <c r="Q1469" s="311">
        <f>IF(M1469&lt;&gt;ฐาน!$M$45,IF(L1469&lt;&gt;"",ROUNDUP(($L1469*$N1469/100),-1),0),0)</f>
        <v>0</v>
      </c>
      <c r="R1469" s="311">
        <f t="shared" si="44"/>
        <v>0</v>
      </c>
      <c r="S1469" s="313">
        <f t="shared" si="45"/>
        <v>0</v>
      </c>
      <c r="T1469" s="314">
        <f>IF(M1469&lt;&gt;ฐาน!$M$45,IF(S1469&lt;&gt;"",S1469+R1469,0),0)</f>
        <v>0</v>
      </c>
      <c r="U1469" s="311">
        <f>IF(M1469&lt;&gt;ฐาน!$M$45,IF(S1469=0,J1469+T1469,O1469),J1469)</f>
        <v>0</v>
      </c>
      <c r="V1469" s="98"/>
    </row>
    <row r="1470" spans="1:22" x14ac:dyDescent="0.35">
      <c r="A1470" s="93">
        <v>1462</v>
      </c>
      <c r="B1470" s="84"/>
      <c r="C1470" s="98"/>
      <c r="D1470" s="91"/>
      <c r="E1470" s="89"/>
      <c r="F1470" s="88"/>
      <c r="G1470" s="91"/>
      <c r="H1470" s="91"/>
      <c r="I1470" s="88"/>
      <c r="J1470" s="92"/>
      <c r="K1470" s="212"/>
      <c r="L1470" s="308" t="str">
        <f>IF(K1470&lt;&gt;"",INDEX(ฐาน!$J$4:$M$44,MATCH(INT(K1470),ฐาน!$J$4:$J$44,0),2),"")</f>
        <v/>
      </c>
      <c r="M1470" s="309" t="str">
        <f>IF(L1470&lt;&gt;"",INDEX(ฐาน!$J$4:$M$45,MATCH(L1470,ฐาน!$K$4:$K$45,0),4),"")</f>
        <v/>
      </c>
      <c r="N1470" s="310" t="str">
        <f>IF(I1470&lt;&gt;"",INDEX(ฐาน!$A$4:$F$9,MATCH(I1470,ฐาน!$A$4:$A$9,0),IF(J1470&gt;=INDEX(ฐาน!$A$4:$F$9,MATCH(I1470,ฐาน!$A$4:$A$9,0),3),6,5)),"")</f>
        <v/>
      </c>
      <c r="O1470" s="311" t="str">
        <f>IF(I1470&lt;&gt;"",IF(J1470&gt;=INDEX(ฐาน!$A$4:$G$9,MATCH(I1470,ฐาน!$A$4:$A$9,0),4),INDEX(ฐาน!$A$4:$G$9,MATCH(I1470,ฐาน!$A$4:$A$9,0),7),INDEX(ฐาน!$A$4:$G$9,MATCH(I1470,ฐาน!$A$4:$A$9,0),4)),"")</f>
        <v/>
      </c>
      <c r="P1470" s="312">
        <f>IF(M1470&lt;&gt;ฐาน!$M$45,IF(L1470&lt;&gt;"",($L1470*$N1470/100),0),0)</f>
        <v>0</v>
      </c>
      <c r="Q1470" s="311">
        <f>IF(M1470&lt;&gt;ฐาน!$M$45,IF(L1470&lt;&gt;"",ROUNDUP(($L1470*$N1470/100),-1),0),0)</f>
        <v>0</v>
      </c>
      <c r="R1470" s="311">
        <f t="shared" si="44"/>
        <v>0</v>
      </c>
      <c r="S1470" s="313">
        <f t="shared" si="45"/>
        <v>0</v>
      </c>
      <c r="T1470" s="314">
        <f>IF(M1470&lt;&gt;ฐาน!$M$45,IF(S1470&lt;&gt;"",S1470+R1470,0),0)</f>
        <v>0</v>
      </c>
      <c r="U1470" s="311">
        <f>IF(M1470&lt;&gt;ฐาน!$M$45,IF(S1470=0,J1470+T1470,O1470),J1470)</f>
        <v>0</v>
      </c>
      <c r="V1470" s="98"/>
    </row>
    <row r="1471" spans="1:22" x14ac:dyDescent="0.35">
      <c r="A1471" s="93">
        <v>1463</v>
      </c>
      <c r="B1471" s="84"/>
      <c r="C1471" s="98"/>
      <c r="D1471" s="91"/>
      <c r="E1471" s="89"/>
      <c r="F1471" s="88"/>
      <c r="G1471" s="91"/>
      <c r="H1471" s="91"/>
      <c r="I1471" s="88"/>
      <c r="J1471" s="92"/>
      <c r="K1471" s="212"/>
      <c r="L1471" s="308" t="str">
        <f>IF(K1471&lt;&gt;"",INDEX(ฐาน!$J$4:$M$44,MATCH(INT(K1471),ฐาน!$J$4:$J$44,0),2),"")</f>
        <v/>
      </c>
      <c r="M1471" s="309" t="str">
        <f>IF(L1471&lt;&gt;"",INDEX(ฐาน!$J$4:$M$45,MATCH(L1471,ฐาน!$K$4:$K$45,0),4),"")</f>
        <v/>
      </c>
      <c r="N1471" s="310" t="str">
        <f>IF(I1471&lt;&gt;"",INDEX(ฐาน!$A$4:$F$9,MATCH(I1471,ฐาน!$A$4:$A$9,0),IF(J1471&gt;=INDEX(ฐาน!$A$4:$F$9,MATCH(I1471,ฐาน!$A$4:$A$9,0),3),6,5)),"")</f>
        <v/>
      </c>
      <c r="O1471" s="311" t="str">
        <f>IF(I1471&lt;&gt;"",IF(J1471&gt;=INDEX(ฐาน!$A$4:$G$9,MATCH(I1471,ฐาน!$A$4:$A$9,0),4),INDEX(ฐาน!$A$4:$G$9,MATCH(I1471,ฐาน!$A$4:$A$9,0),7),INDEX(ฐาน!$A$4:$G$9,MATCH(I1471,ฐาน!$A$4:$A$9,0),4)),"")</f>
        <v/>
      </c>
      <c r="P1471" s="312">
        <f>IF(M1471&lt;&gt;ฐาน!$M$45,IF(L1471&lt;&gt;"",($L1471*$N1471/100),0),0)</f>
        <v>0</v>
      </c>
      <c r="Q1471" s="311">
        <f>IF(M1471&lt;&gt;ฐาน!$M$45,IF(L1471&lt;&gt;"",ROUNDUP(($L1471*$N1471/100),-1),0),0)</f>
        <v>0</v>
      </c>
      <c r="R1471" s="311">
        <f t="shared" si="44"/>
        <v>0</v>
      </c>
      <c r="S1471" s="313">
        <f t="shared" si="45"/>
        <v>0</v>
      </c>
      <c r="T1471" s="314">
        <f>IF(M1471&lt;&gt;ฐาน!$M$45,IF(S1471&lt;&gt;"",S1471+R1471,0),0)</f>
        <v>0</v>
      </c>
      <c r="U1471" s="311">
        <f>IF(M1471&lt;&gt;ฐาน!$M$45,IF(S1471=0,J1471+T1471,O1471),J1471)</f>
        <v>0</v>
      </c>
      <c r="V1471" s="98"/>
    </row>
    <row r="1472" spans="1:22" x14ac:dyDescent="0.35">
      <c r="A1472" s="93">
        <v>1464</v>
      </c>
      <c r="B1472" s="84"/>
      <c r="C1472" s="98"/>
      <c r="D1472" s="91"/>
      <c r="E1472" s="89"/>
      <c r="F1472" s="88"/>
      <c r="G1472" s="91"/>
      <c r="H1472" s="91"/>
      <c r="I1472" s="88"/>
      <c r="J1472" s="92"/>
      <c r="K1472" s="212"/>
      <c r="L1472" s="308" t="str">
        <f>IF(K1472&lt;&gt;"",INDEX(ฐาน!$J$4:$M$44,MATCH(INT(K1472),ฐาน!$J$4:$J$44,0),2),"")</f>
        <v/>
      </c>
      <c r="M1472" s="309" t="str">
        <f>IF(L1472&lt;&gt;"",INDEX(ฐาน!$J$4:$M$45,MATCH(L1472,ฐาน!$K$4:$K$45,0),4),"")</f>
        <v/>
      </c>
      <c r="N1472" s="310" t="str">
        <f>IF(I1472&lt;&gt;"",INDEX(ฐาน!$A$4:$F$9,MATCH(I1472,ฐาน!$A$4:$A$9,0),IF(J1472&gt;=INDEX(ฐาน!$A$4:$F$9,MATCH(I1472,ฐาน!$A$4:$A$9,0),3),6,5)),"")</f>
        <v/>
      </c>
      <c r="O1472" s="311" t="str">
        <f>IF(I1472&lt;&gt;"",IF(J1472&gt;=INDEX(ฐาน!$A$4:$G$9,MATCH(I1472,ฐาน!$A$4:$A$9,0),4),INDEX(ฐาน!$A$4:$G$9,MATCH(I1472,ฐาน!$A$4:$A$9,0),7),INDEX(ฐาน!$A$4:$G$9,MATCH(I1472,ฐาน!$A$4:$A$9,0),4)),"")</f>
        <v/>
      </c>
      <c r="P1472" s="312">
        <f>IF(M1472&lt;&gt;ฐาน!$M$45,IF(L1472&lt;&gt;"",($L1472*$N1472/100),0),0)</f>
        <v>0</v>
      </c>
      <c r="Q1472" s="311">
        <f>IF(M1472&lt;&gt;ฐาน!$M$45,IF(L1472&lt;&gt;"",ROUNDUP(($L1472*$N1472/100),-1),0),0)</f>
        <v>0</v>
      </c>
      <c r="R1472" s="311">
        <f t="shared" si="44"/>
        <v>0</v>
      </c>
      <c r="S1472" s="313">
        <f t="shared" si="45"/>
        <v>0</v>
      </c>
      <c r="T1472" s="314">
        <f>IF(M1472&lt;&gt;ฐาน!$M$45,IF(S1472&lt;&gt;"",S1472+R1472,0),0)</f>
        <v>0</v>
      </c>
      <c r="U1472" s="311">
        <f>IF(M1472&lt;&gt;ฐาน!$M$45,IF(S1472=0,J1472+T1472,O1472),J1472)</f>
        <v>0</v>
      </c>
      <c r="V1472" s="98"/>
    </row>
    <row r="1473" spans="1:22" x14ac:dyDescent="0.35">
      <c r="A1473" s="93">
        <v>1465</v>
      </c>
      <c r="B1473" s="84"/>
      <c r="C1473" s="98"/>
      <c r="D1473" s="91"/>
      <c r="E1473" s="89"/>
      <c r="F1473" s="88"/>
      <c r="G1473" s="91"/>
      <c r="H1473" s="91"/>
      <c r="I1473" s="88"/>
      <c r="J1473" s="92"/>
      <c r="K1473" s="212"/>
      <c r="L1473" s="308" t="str">
        <f>IF(K1473&lt;&gt;"",INDEX(ฐาน!$J$4:$M$44,MATCH(INT(K1473),ฐาน!$J$4:$J$44,0),2),"")</f>
        <v/>
      </c>
      <c r="M1473" s="309" t="str">
        <f>IF(L1473&lt;&gt;"",INDEX(ฐาน!$J$4:$M$45,MATCH(L1473,ฐาน!$K$4:$K$45,0),4),"")</f>
        <v/>
      </c>
      <c r="N1473" s="310" t="str">
        <f>IF(I1473&lt;&gt;"",INDEX(ฐาน!$A$4:$F$9,MATCH(I1473,ฐาน!$A$4:$A$9,0),IF(J1473&gt;=INDEX(ฐาน!$A$4:$F$9,MATCH(I1473,ฐาน!$A$4:$A$9,0),3),6,5)),"")</f>
        <v/>
      </c>
      <c r="O1473" s="311" t="str">
        <f>IF(I1473&lt;&gt;"",IF(J1473&gt;=INDEX(ฐาน!$A$4:$G$9,MATCH(I1473,ฐาน!$A$4:$A$9,0),4),INDEX(ฐาน!$A$4:$G$9,MATCH(I1473,ฐาน!$A$4:$A$9,0),7),INDEX(ฐาน!$A$4:$G$9,MATCH(I1473,ฐาน!$A$4:$A$9,0),4)),"")</f>
        <v/>
      </c>
      <c r="P1473" s="312">
        <f>IF(M1473&lt;&gt;ฐาน!$M$45,IF(L1473&lt;&gt;"",($L1473*$N1473/100),0),0)</f>
        <v>0</v>
      </c>
      <c r="Q1473" s="311">
        <f>IF(M1473&lt;&gt;ฐาน!$M$45,IF(L1473&lt;&gt;"",ROUNDUP(($L1473*$N1473/100),-1),0),0)</f>
        <v>0</v>
      </c>
      <c r="R1473" s="311">
        <f t="shared" si="44"/>
        <v>0</v>
      </c>
      <c r="S1473" s="313">
        <f t="shared" si="45"/>
        <v>0</v>
      </c>
      <c r="T1473" s="314">
        <f>IF(M1473&lt;&gt;ฐาน!$M$45,IF(S1473&lt;&gt;"",S1473+R1473,0),0)</f>
        <v>0</v>
      </c>
      <c r="U1473" s="311">
        <f>IF(M1473&lt;&gt;ฐาน!$M$45,IF(S1473=0,J1473+T1473,O1473),J1473)</f>
        <v>0</v>
      </c>
      <c r="V1473" s="98"/>
    </row>
    <row r="1474" spans="1:22" x14ac:dyDescent="0.35">
      <c r="A1474" s="93">
        <v>1466</v>
      </c>
      <c r="B1474" s="84"/>
      <c r="C1474" s="98"/>
      <c r="D1474" s="91"/>
      <c r="E1474" s="89"/>
      <c r="F1474" s="88"/>
      <c r="G1474" s="91"/>
      <c r="H1474" s="91"/>
      <c r="I1474" s="88"/>
      <c r="J1474" s="92"/>
      <c r="K1474" s="212"/>
      <c r="L1474" s="308" t="str">
        <f>IF(K1474&lt;&gt;"",INDEX(ฐาน!$J$4:$M$44,MATCH(INT(K1474),ฐาน!$J$4:$J$44,0),2),"")</f>
        <v/>
      </c>
      <c r="M1474" s="309" t="str">
        <f>IF(L1474&lt;&gt;"",INDEX(ฐาน!$J$4:$M$45,MATCH(L1474,ฐาน!$K$4:$K$45,0),4),"")</f>
        <v/>
      </c>
      <c r="N1474" s="310" t="str">
        <f>IF(I1474&lt;&gt;"",INDEX(ฐาน!$A$4:$F$9,MATCH(I1474,ฐาน!$A$4:$A$9,0),IF(J1474&gt;=INDEX(ฐาน!$A$4:$F$9,MATCH(I1474,ฐาน!$A$4:$A$9,0),3),6,5)),"")</f>
        <v/>
      </c>
      <c r="O1474" s="311" t="str">
        <f>IF(I1474&lt;&gt;"",IF(J1474&gt;=INDEX(ฐาน!$A$4:$G$9,MATCH(I1474,ฐาน!$A$4:$A$9,0),4),INDEX(ฐาน!$A$4:$G$9,MATCH(I1474,ฐาน!$A$4:$A$9,0),7),INDEX(ฐาน!$A$4:$G$9,MATCH(I1474,ฐาน!$A$4:$A$9,0),4)),"")</f>
        <v/>
      </c>
      <c r="P1474" s="312">
        <f>IF(M1474&lt;&gt;ฐาน!$M$45,IF(L1474&lt;&gt;"",($L1474*$N1474/100),0),0)</f>
        <v>0</v>
      </c>
      <c r="Q1474" s="311">
        <f>IF(M1474&lt;&gt;ฐาน!$M$45,IF(L1474&lt;&gt;"",ROUNDUP(($L1474*$N1474/100),-1),0),0)</f>
        <v>0</v>
      </c>
      <c r="R1474" s="311">
        <f t="shared" si="44"/>
        <v>0</v>
      </c>
      <c r="S1474" s="313">
        <f t="shared" si="45"/>
        <v>0</v>
      </c>
      <c r="T1474" s="314">
        <f>IF(M1474&lt;&gt;ฐาน!$M$45,IF(S1474&lt;&gt;"",S1474+R1474,0),0)</f>
        <v>0</v>
      </c>
      <c r="U1474" s="311">
        <f>IF(M1474&lt;&gt;ฐาน!$M$45,IF(S1474=0,J1474+T1474,O1474),J1474)</f>
        <v>0</v>
      </c>
      <c r="V1474" s="98"/>
    </row>
    <row r="1475" spans="1:22" x14ac:dyDescent="0.35">
      <c r="A1475" s="93">
        <v>1467</v>
      </c>
      <c r="B1475" s="84"/>
      <c r="C1475" s="98"/>
      <c r="D1475" s="91"/>
      <c r="E1475" s="89"/>
      <c r="F1475" s="88"/>
      <c r="G1475" s="91"/>
      <c r="H1475" s="91"/>
      <c r="I1475" s="88"/>
      <c r="J1475" s="92"/>
      <c r="K1475" s="212"/>
      <c r="L1475" s="308" t="str">
        <f>IF(K1475&lt;&gt;"",INDEX(ฐาน!$J$4:$M$44,MATCH(INT(K1475),ฐาน!$J$4:$J$44,0),2),"")</f>
        <v/>
      </c>
      <c r="M1475" s="309" t="str">
        <f>IF(L1475&lt;&gt;"",INDEX(ฐาน!$J$4:$M$45,MATCH(L1475,ฐาน!$K$4:$K$45,0),4),"")</f>
        <v/>
      </c>
      <c r="N1475" s="310" t="str">
        <f>IF(I1475&lt;&gt;"",INDEX(ฐาน!$A$4:$F$9,MATCH(I1475,ฐาน!$A$4:$A$9,0),IF(J1475&gt;=INDEX(ฐาน!$A$4:$F$9,MATCH(I1475,ฐาน!$A$4:$A$9,0),3),6,5)),"")</f>
        <v/>
      </c>
      <c r="O1475" s="311" t="str">
        <f>IF(I1475&lt;&gt;"",IF(J1475&gt;=INDEX(ฐาน!$A$4:$G$9,MATCH(I1475,ฐาน!$A$4:$A$9,0),4),INDEX(ฐาน!$A$4:$G$9,MATCH(I1475,ฐาน!$A$4:$A$9,0),7),INDEX(ฐาน!$A$4:$G$9,MATCH(I1475,ฐาน!$A$4:$A$9,0),4)),"")</f>
        <v/>
      </c>
      <c r="P1475" s="312">
        <f>IF(M1475&lt;&gt;ฐาน!$M$45,IF(L1475&lt;&gt;"",($L1475*$N1475/100),0),0)</f>
        <v>0</v>
      </c>
      <c r="Q1475" s="311">
        <f>IF(M1475&lt;&gt;ฐาน!$M$45,IF(L1475&lt;&gt;"",ROUNDUP(($L1475*$N1475/100),-1),0),0)</f>
        <v>0</v>
      </c>
      <c r="R1475" s="311">
        <f t="shared" si="44"/>
        <v>0</v>
      </c>
      <c r="S1475" s="313">
        <f t="shared" si="45"/>
        <v>0</v>
      </c>
      <c r="T1475" s="314">
        <f>IF(M1475&lt;&gt;ฐาน!$M$45,IF(S1475&lt;&gt;"",S1475+R1475,0),0)</f>
        <v>0</v>
      </c>
      <c r="U1475" s="311">
        <f>IF(M1475&lt;&gt;ฐาน!$M$45,IF(S1475=0,J1475+T1475,O1475),J1475)</f>
        <v>0</v>
      </c>
      <c r="V1475" s="98"/>
    </row>
    <row r="1476" spans="1:22" x14ac:dyDescent="0.35">
      <c r="A1476" s="93">
        <v>1468</v>
      </c>
      <c r="B1476" s="84"/>
      <c r="C1476" s="98"/>
      <c r="D1476" s="91"/>
      <c r="E1476" s="89"/>
      <c r="F1476" s="88"/>
      <c r="G1476" s="91"/>
      <c r="H1476" s="91"/>
      <c r="I1476" s="88"/>
      <c r="J1476" s="92"/>
      <c r="K1476" s="212"/>
      <c r="L1476" s="308" t="str">
        <f>IF(K1476&lt;&gt;"",INDEX(ฐาน!$J$4:$M$44,MATCH(INT(K1476),ฐาน!$J$4:$J$44,0),2),"")</f>
        <v/>
      </c>
      <c r="M1476" s="309" t="str">
        <f>IF(L1476&lt;&gt;"",INDEX(ฐาน!$J$4:$M$45,MATCH(L1476,ฐาน!$K$4:$K$45,0),4),"")</f>
        <v/>
      </c>
      <c r="N1476" s="310" t="str">
        <f>IF(I1476&lt;&gt;"",INDEX(ฐาน!$A$4:$F$9,MATCH(I1476,ฐาน!$A$4:$A$9,0),IF(J1476&gt;=INDEX(ฐาน!$A$4:$F$9,MATCH(I1476,ฐาน!$A$4:$A$9,0),3),6,5)),"")</f>
        <v/>
      </c>
      <c r="O1476" s="311" t="str">
        <f>IF(I1476&lt;&gt;"",IF(J1476&gt;=INDEX(ฐาน!$A$4:$G$9,MATCH(I1476,ฐาน!$A$4:$A$9,0),4),INDEX(ฐาน!$A$4:$G$9,MATCH(I1476,ฐาน!$A$4:$A$9,0),7),INDEX(ฐาน!$A$4:$G$9,MATCH(I1476,ฐาน!$A$4:$A$9,0),4)),"")</f>
        <v/>
      </c>
      <c r="P1476" s="312">
        <f>IF(M1476&lt;&gt;ฐาน!$M$45,IF(L1476&lt;&gt;"",($L1476*$N1476/100),0),0)</f>
        <v>0</v>
      </c>
      <c r="Q1476" s="311">
        <f>IF(M1476&lt;&gt;ฐาน!$M$45,IF(L1476&lt;&gt;"",ROUNDUP(($L1476*$N1476/100),-1),0),0)</f>
        <v>0</v>
      </c>
      <c r="R1476" s="311">
        <f t="shared" si="44"/>
        <v>0</v>
      </c>
      <c r="S1476" s="313">
        <f t="shared" si="45"/>
        <v>0</v>
      </c>
      <c r="T1476" s="314">
        <f>IF(M1476&lt;&gt;ฐาน!$M$45,IF(S1476&lt;&gt;"",S1476+R1476,0),0)</f>
        <v>0</v>
      </c>
      <c r="U1476" s="311">
        <f>IF(M1476&lt;&gt;ฐาน!$M$45,IF(S1476=0,J1476+T1476,O1476),J1476)</f>
        <v>0</v>
      </c>
      <c r="V1476" s="98"/>
    </row>
    <row r="1477" spans="1:22" x14ac:dyDescent="0.35">
      <c r="A1477" s="93">
        <v>1469</v>
      </c>
      <c r="B1477" s="84"/>
      <c r="C1477" s="98"/>
      <c r="D1477" s="91"/>
      <c r="E1477" s="89"/>
      <c r="F1477" s="88"/>
      <c r="G1477" s="91"/>
      <c r="H1477" s="91"/>
      <c r="I1477" s="88"/>
      <c r="J1477" s="92"/>
      <c r="K1477" s="212"/>
      <c r="L1477" s="308" t="str">
        <f>IF(K1477&lt;&gt;"",INDEX(ฐาน!$J$4:$M$44,MATCH(INT(K1477),ฐาน!$J$4:$J$44,0),2),"")</f>
        <v/>
      </c>
      <c r="M1477" s="309" t="str">
        <f>IF(L1477&lt;&gt;"",INDEX(ฐาน!$J$4:$M$45,MATCH(L1477,ฐาน!$K$4:$K$45,0),4),"")</f>
        <v/>
      </c>
      <c r="N1477" s="310" t="str">
        <f>IF(I1477&lt;&gt;"",INDEX(ฐาน!$A$4:$F$9,MATCH(I1477,ฐาน!$A$4:$A$9,0),IF(J1477&gt;=INDEX(ฐาน!$A$4:$F$9,MATCH(I1477,ฐาน!$A$4:$A$9,0),3),6,5)),"")</f>
        <v/>
      </c>
      <c r="O1477" s="311" t="str">
        <f>IF(I1477&lt;&gt;"",IF(J1477&gt;=INDEX(ฐาน!$A$4:$G$9,MATCH(I1477,ฐาน!$A$4:$A$9,0),4),INDEX(ฐาน!$A$4:$G$9,MATCH(I1477,ฐาน!$A$4:$A$9,0),7),INDEX(ฐาน!$A$4:$G$9,MATCH(I1477,ฐาน!$A$4:$A$9,0),4)),"")</f>
        <v/>
      </c>
      <c r="P1477" s="312">
        <f>IF(M1477&lt;&gt;ฐาน!$M$45,IF(L1477&lt;&gt;"",($L1477*$N1477/100),0),0)</f>
        <v>0</v>
      </c>
      <c r="Q1477" s="311">
        <f>IF(M1477&lt;&gt;ฐาน!$M$45,IF(L1477&lt;&gt;"",ROUNDUP(($L1477*$N1477/100),-1),0),0)</f>
        <v>0</v>
      </c>
      <c r="R1477" s="311">
        <f t="shared" si="44"/>
        <v>0</v>
      </c>
      <c r="S1477" s="313">
        <f t="shared" si="45"/>
        <v>0</v>
      </c>
      <c r="T1477" s="314">
        <f>IF(M1477&lt;&gt;ฐาน!$M$45,IF(S1477&lt;&gt;"",S1477+R1477,0),0)</f>
        <v>0</v>
      </c>
      <c r="U1477" s="311">
        <f>IF(M1477&lt;&gt;ฐาน!$M$45,IF(S1477=0,J1477+T1477,O1477),J1477)</f>
        <v>0</v>
      </c>
      <c r="V1477" s="98"/>
    </row>
    <row r="1478" spans="1:22" x14ac:dyDescent="0.35">
      <c r="A1478" s="93">
        <v>1470</v>
      </c>
      <c r="B1478" s="84"/>
      <c r="C1478" s="98"/>
      <c r="D1478" s="91"/>
      <c r="E1478" s="89"/>
      <c r="F1478" s="88"/>
      <c r="G1478" s="91"/>
      <c r="H1478" s="91"/>
      <c r="I1478" s="88"/>
      <c r="J1478" s="92"/>
      <c r="K1478" s="212"/>
      <c r="L1478" s="308" t="str">
        <f>IF(K1478&lt;&gt;"",INDEX(ฐาน!$J$4:$M$44,MATCH(INT(K1478),ฐาน!$J$4:$J$44,0),2),"")</f>
        <v/>
      </c>
      <c r="M1478" s="309" t="str">
        <f>IF(L1478&lt;&gt;"",INDEX(ฐาน!$J$4:$M$45,MATCH(L1478,ฐาน!$K$4:$K$45,0),4),"")</f>
        <v/>
      </c>
      <c r="N1478" s="310" t="str">
        <f>IF(I1478&lt;&gt;"",INDEX(ฐาน!$A$4:$F$9,MATCH(I1478,ฐาน!$A$4:$A$9,0),IF(J1478&gt;=INDEX(ฐาน!$A$4:$F$9,MATCH(I1478,ฐาน!$A$4:$A$9,0),3),6,5)),"")</f>
        <v/>
      </c>
      <c r="O1478" s="311" t="str">
        <f>IF(I1478&lt;&gt;"",IF(J1478&gt;=INDEX(ฐาน!$A$4:$G$9,MATCH(I1478,ฐาน!$A$4:$A$9,0),4),INDEX(ฐาน!$A$4:$G$9,MATCH(I1478,ฐาน!$A$4:$A$9,0),7),INDEX(ฐาน!$A$4:$G$9,MATCH(I1478,ฐาน!$A$4:$A$9,0),4)),"")</f>
        <v/>
      </c>
      <c r="P1478" s="312">
        <f>IF(M1478&lt;&gt;ฐาน!$M$45,IF(L1478&lt;&gt;"",($L1478*$N1478/100),0),0)</f>
        <v>0</v>
      </c>
      <c r="Q1478" s="311">
        <f>IF(M1478&lt;&gt;ฐาน!$M$45,IF(L1478&lt;&gt;"",ROUNDUP(($L1478*$N1478/100),-1),0),0)</f>
        <v>0</v>
      </c>
      <c r="R1478" s="311">
        <f t="shared" si="44"/>
        <v>0</v>
      </c>
      <c r="S1478" s="313">
        <f t="shared" si="45"/>
        <v>0</v>
      </c>
      <c r="T1478" s="314">
        <f>IF(M1478&lt;&gt;ฐาน!$M$45,IF(S1478&lt;&gt;"",S1478+R1478,0),0)</f>
        <v>0</v>
      </c>
      <c r="U1478" s="311">
        <f>IF(M1478&lt;&gt;ฐาน!$M$45,IF(S1478=0,J1478+T1478,O1478),J1478)</f>
        <v>0</v>
      </c>
      <c r="V1478" s="98"/>
    </row>
    <row r="1479" spans="1:22" x14ac:dyDescent="0.35">
      <c r="A1479" s="93">
        <v>1471</v>
      </c>
      <c r="B1479" s="84"/>
      <c r="C1479" s="98"/>
      <c r="D1479" s="91"/>
      <c r="E1479" s="89"/>
      <c r="F1479" s="88"/>
      <c r="G1479" s="91"/>
      <c r="H1479" s="91"/>
      <c r="I1479" s="88"/>
      <c r="J1479" s="92"/>
      <c r="K1479" s="212"/>
      <c r="L1479" s="308" t="str">
        <f>IF(K1479&lt;&gt;"",INDEX(ฐาน!$J$4:$M$44,MATCH(INT(K1479),ฐาน!$J$4:$J$44,0),2),"")</f>
        <v/>
      </c>
      <c r="M1479" s="309" t="str">
        <f>IF(L1479&lt;&gt;"",INDEX(ฐาน!$J$4:$M$45,MATCH(L1479,ฐาน!$K$4:$K$45,0),4),"")</f>
        <v/>
      </c>
      <c r="N1479" s="310" t="str">
        <f>IF(I1479&lt;&gt;"",INDEX(ฐาน!$A$4:$F$9,MATCH(I1479,ฐาน!$A$4:$A$9,0),IF(J1479&gt;=INDEX(ฐาน!$A$4:$F$9,MATCH(I1479,ฐาน!$A$4:$A$9,0),3),6,5)),"")</f>
        <v/>
      </c>
      <c r="O1479" s="311" t="str">
        <f>IF(I1479&lt;&gt;"",IF(J1479&gt;=INDEX(ฐาน!$A$4:$G$9,MATCH(I1479,ฐาน!$A$4:$A$9,0),4),INDEX(ฐาน!$A$4:$G$9,MATCH(I1479,ฐาน!$A$4:$A$9,0),7),INDEX(ฐาน!$A$4:$G$9,MATCH(I1479,ฐาน!$A$4:$A$9,0),4)),"")</f>
        <v/>
      </c>
      <c r="P1479" s="312">
        <f>IF(M1479&lt;&gt;ฐาน!$M$45,IF(L1479&lt;&gt;"",($L1479*$N1479/100),0),0)</f>
        <v>0</v>
      </c>
      <c r="Q1479" s="311">
        <f>IF(M1479&lt;&gt;ฐาน!$M$45,IF(L1479&lt;&gt;"",ROUNDUP(($L1479*$N1479/100),-1),0),0)</f>
        <v>0</v>
      </c>
      <c r="R1479" s="311">
        <f t="shared" si="44"/>
        <v>0</v>
      </c>
      <c r="S1479" s="313">
        <f t="shared" si="45"/>
        <v>0</v>
      </c>
      <c r="T1479" s="314">
        <f>IF(M1479&lt;&gt;ฐาน!$M$45,IF(S1479&lt;&gt;"",S1479+R1479,0),0)</f>
        <v>0</v>
      </c>
      <c r="U1479" s="311">
        <f>IF(M1479&lt;&gt;ฐาน!$M$45,IF(S1479=0,J1479+T1479,O1479),J1479)</f>
        <v>0</v>
      </c>
      <c r="V1479" s="98"/>
    </row>
    <row r="1480" spans="1:22" x14ac:dyDescent="0.35">
      <c r="A1480" s="93">
        <v>1472</v>
      </c>
      <c r="B1480" s="84"/>
      <c r="C1480" s="98"/>
      <c r="D1480" s="91"/>
      <c r="E1480" s="89"/>
      <c r="F1480" s="88"/>
      <c r="G1480" s="91"/>
      <c r="H1480" s="91"/>
      <c r="I1480" s="88"/>
      <c r="J1480" s="92"/>
      <c r="K1480" s="212"/>
      <c r="L1480" s="308" t="str">
        <f>IF(K1480&lt;&gt;"",INDEX(ฐาน!$J$4:$M$44,MATCH(INT(K1480),ฐาน!$J$4:$J$44,0),2),"")</f>
        <v/>
      </c>
      <c r="M1480" s="309" t="str">
        <f>IF(L1480&lt;&gt;"",INDEX(ฐาน!$J$4:$M$45,MATCH(L1480,ฐาน!$K$4:$K$45,0),4),"")</f>
        <v/>
      </c>
      <c r="N1480" s="310" t="str">
        <f>IF(I1480&lt;&gt;"",INDEX(ฐาน!$A$4:$F$9,MATCH(I1480,ฐาน!$A$4:$A$9,0),IF(J1480&gt;=INDEX(ฐาน!$A$4:$F$9,MATCH(I1480,ฐาน!$A$4:$A$9,0),3),6,5)),"")</f>
        <v/>
      </c>
      <c r="O1480" s="311" t="str">
        <f>IF(I1480&lt;&gt;"",IF(J1480&gt;=INDEX(ฐาน!$A$4:$G$9,MATCH(I1480,ฐาน!$A$4:$A$9,0),4),INDEX(ฐาน!$A$4:$G$9,MATCH(I1480,ฐาน!$A$4:$A$9,0),7),INDEX(ฐาน!$A$4:$G$9,MATCH(I1480,ฐาน!$A$4:$A$9,0),4)),"")</f>
        <v/>
      </c>
      <c r="P1480" s="312">
        <f>IF(M1480&lt;&gt;ฐาน!$M$45,IF(L1480&lt;&gt;"",($L1480*$N1480/100),0),0)</f>
        <v>0</v>
      </c>
      <c r="Q1480" s="311">
        <f>IF(M1480&lt;&gt;ฐาน!$M$45,IF(L1480&lt;&gt;"",ROUNDUP(($L1480*$N1480/100),-1),0),0)</f>
        <v>0</v>
      </c>
      <c r="R1480" s="311">
        <f t="shared" si="44"/>
        <v>0</v>
      </c>
      <c r="S1480" s="313">
        <f t="shared" si="45"/>
        <v>0</v>
      </c>
      <c r="T1480" s="314">
        <f>IF(M1480&lt;&gt;ฐาน!$M$45,IF(S1480&lt;&gt;"",S1480+R1480,0),0)</f>
        <v>0</v>
      </c>
      <c r="U1480" s="311">
        <f>IF(M1480&lt;&gt;ฐาน!$M$45,IF(S1480=0,J1480+T1480,O1480),J1480)</f>
        <v>0</v>
      </c>
      <c r="V1480" s="98"/>
    </row>
    <row r="1481" spans="1:22" x14ac:dyDescent="0.35">
      <c r="A1481" s="93">
        <v>1473</v>
      </c>
      <c r="B1481" s="84"/>
      <c r="C1481" s="98"/>
      <c r="D1481" s="91"/>
      <c r="E1481" s="89"/>
      <c r="F1481" s="88"/>
      <c r="G1481" s="91"/>
      <c r="H1481" s="91"/>
      <c r="I1481" s="88"/>
      <c r="J1481" s="92"/>
      <c r="K1481" s="212"/>
      <c r="L1481" s="308" t="str">
        <f>IF(K1481&lt;&gt;"",INDEX(ฐาน!$J$4:$M$44,MATCH(INT(K1481),ฐาน!$J$4:$J$44,0),2),"")</f>
        <v/>
      </c>
      <c r="M1481" s="309" t="str">
        <f>IF(L1481&lt;&gt;"",INDEX(ฐาน!$J$4:$M$45,MATCH(L1481,ฐาน!$K$4:$K$45,0),4),"")</f>
        <v/>
      </c>
      <c r="N1481" s="310" t="str">
        <f>IF(I1481&lt;&gt;"",INDEX(ฐาน!$A$4:$F$9,MATCH(I1481,ฐาน!$A$4:$A$9,0),IF(J1481&gt;=INDEX(ฐาน!$A$4:$F$9,MATCH(I1481,ฐาน!$A$4:$A$9,0),3),6,5)),"")</f>
        <v/>
      </c>
      <c r="O1481" s="311" t="str">
        <f>IF(I1481&lt;&gt;"",IF(J1481&gt;=INDEX(ฐาน!$A$4:$G$9,MATCH(I1481,ฐาน!$A$4:$A$9,0),4),INDEX(ฐาน!$A$4:$G$9,MATCH(I1481,ฐาน!$A$4:$A$9,0),7),INDEX(ฐาน!$A$4:$G$9,MATCH(I1481,ฐาน!$A$4:$A$9,0),4)),"")</f>
        <v/>
      </c>
      <c r="P1481" s="312">
        <f>IF(M1481&lt;&gt;ฐาน!$M$45,IF(L1481&lt;&gt;"",($L1481*$N1481/100),0),0)</f>
        <v>0</v>
      </c>
      <c r="Q1481" s="311">
        <f>IF(M1481&lt;&gt;ฐาน!$M$45,IF(L1481&lt;&gt;"",ROUNDUP(($L1481*$N1481/100),-1),0),0)</f>
        <v>0</v>
      </c>
      <c r="R1481" s="311">
        <f t="shared" si="44"/>
        <v>0</v>
      </c>
      <c r="S1481" s="313">
        <f t="shared" si="45"/>
        <v>0</v>
      </c>
      <c r="T1481" s="314">
        <f>IF(M1481&lt;&gt;ฐาน!$M$45,IF(S1481&lt;&gt;"",S1481+R1481,0),0)</f>
        <v>0</v>
      </c>
      <c r="U1481" s="311">
        <f>IF(M1481&lt;&gt;ฐาน!$M$45,IF(S1481=0,J1481+T1481,O1481),J1481)</f>
        <v>0</v>
      </c>
      <c r="V1481" s="98"/>
    </row>
    <row r="1482" spans="1:22" x14ac:dyDescent="0.35">
      <c r="A1482" s="93">
        <v>1474</v>
      </c>
      <c r="B1482" s="84"/>
      <c r="C1482" s="98"/>
      <c r="D1482" s="91"/>
      <c r="E1482" s="89"/>
      <c r="F1482" s="88"/>
      <c r="G1482" s="91"/>
      <c r="H1482" s="91"/>
      <c r="I1482" s="88"/>
      <c r="J1482" s="92"/>
      <c r="K1482" s="212"/>
      <c r="L1482" s="308" t="str">
        <f>IF(K1482&lt;&gt;"",INDEX(ฐาน!$J$4:$M$44,MATCH(INT(K1482),ฐาน!$J$4:$J$44,0),2),"")</f>
        <v/>
      </c>
      <c r="M1482" s="309" t="str">
        <f>IF(L1482&lt;&gt;"",INDEX(ฐาน!$J$4:$M$45,MATCH(L1482,ฐาน!$K$4:$K$45,0),4),"")</f>
        <v/>
      </c>
      <c r="N1482" s="310" t="str">
        <f>IF(I1482&lt;&gt;"",INDEX(ฐาน!$A$4:$F$9,MATCH(I1482,ฐาน!$A$4:$A$9,0),IF(J1482&gt;=INDEX(ฐาน!$A$4:$F$9,MATCH(I1482,ฐาน!$A$4:$A$9,0),3),6,5)),"")</f>
        <v/>
      </c>
      <c r="O1482" s="311" t="str">
        <f>IF(I1482&lt;&gt;"",IF(J1482&gt;=INDEX(ฐาน!$A$4:$G$9,MATCH(I1482,ฐาน!$A$4:$A$9,0),4),INDEX(ฐาน!$A$4:$G$9,MATCH(I1482,ฐาน!$A$4:$A$9,0),7),INDEX(ฐาน!$A$4:$G$9,MATCH(I1482,ฐาน!$A$4:$A$9,0),4)),"")</f>
        <v/>
      </c>
      <c r="P1482" s="312">
        <f>IF(M1482&lt;&gt;ฐาน!$M$45,IF(L1482&lt;&gt;"",($L1482*$N1482/100),0),0)</f>
        <v>0</v>
      </c>
      <c r="Q1482" s="311">
        <f>IF(M1482&lt;&gt;ฐาน!$M$45,IF(L1482&lt;&gt;"",ROUNDUP(($L1482*$N1482/100),-1),0),0)</f>
        <v>0</v>
      </c>
      <c r="R1482" s="311">
        <f t="shared" ref="R1482:R1545" si="46">IF(Q1482&lt;&gt;"",IF($J1482+$P1482&lt;=$O1482,$Q1482,$O1482-$J1482),"")</f>
        <v>0</v>
      </c>
      <c r="S1482" s="313">
        <f t="shared" ref="S1482:S1545" si="47">IF(Q1482&lt;&gt;R1482,P1482-R1482,0)</f>
        <v>0</v>
      </c>
      <c r="T1482" s="314">
        <f>IF(M1482&lt;&gt;ฐาน!$M$45,IF(S1482&lt;&gt;"",S1482+R1482,0),0)</f>
        <v>0</v>
      </c>
      <c r="U1482" s="311">
        <f>IF(M1482&lt;&gt;ฐาน!$M$45,IF(S1482=0,J1482+T1482,O1482),J1482)</f>
        <v>0</v>
      </c>
      <c r="V1482" s="98"/>
    </row>
    <row r="1483" spans="1:22" x14ac:dyDescent="0.35">
      <c r="A1483" s="93">
        <v>1475</v>
      </c>
      <c r="B1483" s="84"/>
      <c r="C1483" s="98"/>
      <c r="D1483" s="91"/>
      <c r="E1483" s="89"/>
      <c r="F1483" s="88"/>
      <c r="G1483" s="91"/>
      <c r="H1483" s="91"/>
      <c r="I1483" s="88"/>
      <c r="J1483" s="92"/>
      <c r="K1483" s="212"/>
      <c r="L1483" s="308" t="str">
        <f>IF(K1483&lt;&gt;"",INDEX(ฐาน!$J$4:$M$44,MATCH(INT(K1483),ฐาน!$J$4:$J$44,0),2),"")</f>
        <v/>
      </c>
      <c r="M1483" s="309" t="str">
        <f>IF(L1483&lt;&gt;"",INDEX(ฐาน!$J$4:$M$45,MATCH(L1483,ฐาน!$K$4:$K$45,0),4),"")</f>
        <v/>
      </c>
      <c r="N1483" s="310" t="str">
        <f>IF(I1483&lt;&gt;"",INDEX(ฐาน!$A$4:$F$9,MATCH(I1483,ฐาน!$A$4:$A$9,0),IF(J1483&gt;=INDEX(ฐาน!$A$4:$F$9,MATCH(I1483,ฐาน!$A$4:$A$9,0),3),6,5)),"")</f>
        <v/>
      </c>
      <c r="O1483" s="311" t="str">
        <f>IF(I1483&lt;&gt;"",IF(J1483&gt;=INDEX(ฐาน!$A$4:$G$9,MATCH(I1483,ฐาน!$A$4:$A$9,0),4),INDEX(ฐาน!$A$4:$G$9,MATCH(I1483,ฐาน!$A$4:$A$9,0),7),INDEX(ฐาน!$A$4:$G$9,MATCH(I1483,ฐาน!$A$4:$A$9,0),4)),"")</f>
        <v/>
      </c>
      <c r="P1483" s="312">
        <f>IF(M1483&lt;&gt;ฐาน!$M$45,IF(L1483&lt;&gt;"",($L1483*$N1483/100),0),0)</f>
        <v>0</v>
      </c>
      <c r="Q1483" s="311">
        <f>IF(M1483&lt;&gt;ฐาน!$M$45,IF(L1483&lt;&gt;"",ROUNDUP(($L1483*$N1483/100),-1),0),0)</f>
        <v>0</v>
      </c>
      <c r="R1483" s="311">
        <f t="shared" si="46"/>
        <v>0</v>
      </c>
      <c r="S1483" s="313">
        <f t="shared" si="47"/>
        <v>0</v>
      </c>
      <c r="T1483" s="314">
        <f>IF(M1483&lt;&gt;ฐาน!$M$45,IF(S1483&lt;&gt;"",S1483+R1483,0),0)</f>
        <v>0</v>
      </c>
      <c r="U1483" s="311">
        <f>IF(M1483&lt;&gt;ฐาน!$M$45,IF(S1483=0,J1483+T1483,O1483),J1483)</f>
        <v>0</v>
      </c>
      <c r="V1483" s="98"/>
    </row>
    <row r="1484" spans="1:22" x14ac:dyDescent="0.35">
      <c r="A1484" s="93">
        <v>1476</v>
      </c>
      <c r="B1484" s="84"/>
      <c r="C1484" s="98"/>
      <c r="D1484" s="91"/>
      <c r="E1484" s="89"/>
      <c r="F1484" s="88"/>
      <c r="G1484" s="91"/>
      <c r="H1484" s="91"/>
      <c r="I1484" s="88"/>
      <c r="J1484" s="92"/>
      <c r="K1484" s="212"/>
      <c r="L1484" s="308" t="str">
        <f>IF(K1484&lt;&gt;"",INDEX(ฐาน!$J$4:$M$44,MATCH(INT(K1484),ฐาน!$J$4:$J$44,0),2),"")</f>
        <v/>
      </c>
      <c r="M1484" s="309" t="str">
        <f>IF(L1484&lt;&gt;"",INDEX(ฐาน!$J$4:$M$45,MATCH(L1484,ฐาน!$K$4:$K$45,0),4),"")</f>
        <v/>
      </c>
      <c r="N1484" s="310" t="str">
        <f>IF(I1484&lt;&gt;"",INDEX(ฐาน!$A$4:$F$9,MATCH(I1484,ฐาน!$A$4:$A$9,0),IF(J1484&gt;=INDEX(ฐาน!$A$4:$F$9,MATCH(I1484,ฐาน!$A$4:$A$9,0),3),6,5)),"")</f>
        <v/>
      </c>
      <c r="O1484" s="311" t="str">
        <f>IF(I1484&lt;&gt;"",IF(J1484&gt;=INDEX(ฐาน!$A$4:$G$9,MATCH(I1484,ฐาน!$A$4:$A$9,0),4),INDEX(ฐาน!$A$4:$G$9,MATCH(I1484,ฐาน!$A$4:$A$9,0),7),INDEX(ฐาน!$A$4:$G$9,MATCH(I1484,ฐาน!$A$4:$A$9,0),4)),"")</f>
        <v/>
      </c>
      <c r="P1484" s="312">
        <f>IF(M1484&lt;&gt;ฐาน!$M$45,IF(L1484&lt;&gt;"",($L1484*$N1484/100),0),0)</f>
        <v>0</v>
      </c>
      <c r="Q1484" s="311">
        <f>IF(M1484&lt;&gt;ฐาน!$M$45,IF(L1484&lt;&gt;"",ROUNDUP(($L1484*$N1484/100),-1),0),0)</f>
        <v>0</v>
      </c>
      <c r="R1484" s="311">
        <f t="shared" si="46"/>
        <v>0</v>
      </c>
      <c r="S1484" s="313">
        <f t="shared" si="47"/>
        <v>0</v>
      </c>
      <c r="T1484" s="314">
        <f>IF(M1484&lt;&gt;ฐาน!$M$45,IF(S1484&lt;&gt;"",S1484+R1484,0),0)</f>
        <v>0</v>
      </c>
      <c r="U1484" s="311">
        <f>IF(M1484&lt;&gt;ฐาน!$M$45,IF(S1484=0,J1484+T1484,O1484),J1484)</f>
        <v>0</v>
      </c>
      <c r="V1484" s="98"/>
    </row>
    <row r="1485" spans="1:22" x14ac:dyDescent="0.35">
      <c r="A1485" s="93">
        <v>1477</v>
      </c>
      <c r="B1485" s="84"/>
      <c r="C1485" s="98"/>
      <c r="D1485" s="91"/>
      <c r="E1485" s="89"/>
      <c r="F1485" s="88"/>
      <c r="G1485" s="91"/>
      <c r="H1485" s="91"/>
      <c r="I1485" s="88"/>
      <c r="J1485" s="92"/>
      <c r="K1485" s="212"/>
      <c r="L1485" s="308" t="str">
        <f>IF(K1485&lt;&gt;"",INDEX(ฐาน!$J$4:$M$44,MATCH(INT(K1485),ฐาน!$J$4:$J$44,0),2),"")</f>
        <v/>
      </c>
      <c r="M1485" s="309" t="str">
        <f>IF(L1485&lt;&gt;"",INDEX(ฐาน!$J$4:$M$45,MATCH(L1485,ฐาน!$K$4:$K$45,0),4),"")</f>
        <v/>
      </c>
      <c r="N1485" s="310" t="str">
        <f>IF(I1485&lt;&gt;"",INDEX(ฐาน!$A$4:$F$9,MATCH(I1485,ฐาน!$A$4:$A$9,0),IF(J1485&gt;=INDEX(ฐาน!$A$4:$F$9,MATCH(I1485,ฐาน!$A$4:$A$9,0),3),6,5)),"")</f>
        <v/>
      </c>
      <c r="O1485" s="311" t="str">
        <f>IF(I1485&lt;&gt;"",IF(J1485&gt;=INDEX(ฐาน!$A$4:$G$9,MATCH(I1485,ฐาน!$A$4:$A$9,0),4),INDEX(ฐาน!$A$4:$G$9,MATCH(I1485,ฐาน!$A$4:$A$9,0),7),INDEX(ฐาน!$A$4:$G$9,MATCH(I1485,ฐาน!$A$4:$A$9,0),4)),"")</f>
        <v/>
      </c>
      <c r="P1485" s="312">
        <f>IF(M1485&lt;&gt;ฐาน!$M$45,IF(L1485&lt;&gt;"",($L1485*$N1485/100),0),0)</f>
        <v>0</v>
      </c>
      <c r="Q1485" s="311">
        <f>IF(M1485&lt;&gt;ฐาน!$M$45,IF(L1485&lt;&gt;"",ROUNDUP(($L1485*$N1485/100),-1),0),0)</f>
        <v>0</v>
      </c>
      <c r="R1485" s="311">
        <f t="shared" si="46"/>
        <v>0</v>
      </c>
      <c r="S1485" s="313">
        <f t="shared" si="47"/>
        <v>0</v>
      </c>
      <c r="T1485" s="314">
        <f>IF(M1485&lt;&gt;ฐาน!$M$45,IF(S1485&lt;&gt;"",S1485+R1485,0),0)</f>
        <v>0</v>
      </c>
      <c r="U1485" s="311">
        <f>IF(M1485&lt;&gt;ฐาน!$M$45,IF(S1485=0,J1485+T1485,O1485),J1485)</f>
        <v>0</v>
      </c>
      <c r="V1485" s="98"/>
    </row>
    <row r="1486" spans="1:22" x14ac:dyDescent="0.35">
      <c r="A1486" s="93">
        <v>1478</v>
      </c>
      <c r="B1486" s="84"/>
      <c r="C1486" s="98"/>
      <c r="D1486" s="91"/>
      <c r="E1486" s="89"/>
      <c r="F1486" s="88"/>
      <c r="G1486" s="91"/>
      <c r="H1486" s="91"/>
      <c r="I1486" s="88"/>
      <c r="J1486" s="92"/>
      <c r="K1486" s="212"/>
      <c r="L1486" s="308" t="str">
        <f>IF(K1486&lt;&gt;"",INDEX(ฐาน!$J$4:$M$44,MATCH(INT(K1486),ฐาน!$J$4:$J$44,0),2),"")</f>
        <v/>
      </c>
      <c r="M1486" s="309" t="str">
        <f>IF(L1486&lt;&gt;"",INDEX(ฐาน!$J$4:$M$45,MATCH(L1486,ฐาน!$K$4:$K$45,0),4),"")</f>
        <v/>
      </c>
      <c r="N1486" s="310" t="str">
        <f>IF(I1486&lt;&gt;"",INDEX(ฐาน!$A$4:$F$9,MATCH(I1486,ฐาน!$A$4:$A$9,0),IF(J1486&gt;=INDEX(ฐาน!$A$4:$F$9,MATCH(I1486,ฐาน!$A$4:$A$9,0),3),6,5)),"")</f>
        <v/>
      </c>
      <c r="O1486" s="311" t="str">
        <f>IF(I1486&lt;&gt;"",IF(J1486&gt;=INDEX(ฐาน!$A$4:$G$9,MATCH(I1486,ฐาน!$A$4:$A$9,0),4),INDEX(ฐาน!$A$4:$G$9,MATCH(I1486,ฐาน!$A$4:$A$9,0),7),INDEX(ฐาน!$A$4:$G$9,MATCH(I1486,ฐาน!$A$4:$A$9,0),4)),"")</f>
        <v/>
      </c>
      <c r="P1486" s="312">
        <f>IF(M1486&lt;&gt;ฐาน!$M$45,IF(L1486&lt;&gt;"",($L1486*$N1486/100),0),0)</f>
        <v>0</v>
      </c>
      <c r="Q1486" s="311">
        <f>IF(M1486&lt;&gt;ฐาน!$M$45,IF(L1486&lt;&gt;"",ROUNDUP(($L1486*$N1486/100),-1),0),0)</f>
        <v>0</v>
      </c>
      <c r="R1486" s="311">
        <f t="shared" si="46"/>
        <v>0</v>
      </c>
      <c r="S1486" s="313">
        <f t="shared" si="47"/>
        <v>0</v>
      </c>
      <c r="T1486" s="314">
        <f>IF(M1486&lt;&gt;ฐาน!$M$45,IF(S1486&lt;&gt;"",S1486+R1486,0),0)</f>
        <v>0</v>
      </c>
      <c r="U1486" s="311">
        <f>IF(M1486&lt;&gt;ฐาน!$M$45,IF(S1486=0,J1486+T1486,O1486),J1486)</f>
        <v>0</v>
      </c>
      <c r="V1486" s="98"/>
    </row>
    <row r="1487" spans="1:22" x14ac:dyDescent="0.35">
      <c r="A1487" s="93">
        <v>1479</v>
      </c>
      <c r="B1487" s="84"/>
      <c r="C1487" s="98"/>
      <c r="D1487" s="91"/>
      <c r="E1487" s="89"/>
      <c r="F1487" s="88"/>
      <c r="G1487" s="91"/>
      <c r="H1487" s="91"/>
      <c r="I1487" s="88"/>
      <c r="J1487" s="92"/>
      <c r="K1487" s="212"/>
      <c r="L1487" s="308" t="str">
        <f>IF(K1487&lt;&gt;"",INDEX(ฐาน!$J$4:$M$44,MATCH(INT(K1487),ฐาน!$J$4:$J$44,0),2),"")</f>
        <v/>
      </c>
      <c r="M1487" s="309" t="str">
        <f>IF(L1487&lt;&gt;"",INDEX(ฐาน!$J$4:$M$45,MATCH(L1487,ฐาน!$K$4:$K$45,0),4),"")</f>
        <v/>
      </c>
      <c r="N1487" s="310" t="str">
        <f>IF(I1487&lt;&gt;"",INDEX(ฐาน!$A$4:$F$9,MATCH(I1487,ฐาน!$A$4:$A$9,0),IF(J1487&gt;=INDEX(ฐาน!$A$4:$F$9,MATCH(I1487,ฐาน!$A$4:$A$9,0),3),6,5)),"")</f>
        <v/>
      </c>
      <c r="O1487" s="311" t="str">
        <f>IF(I1487&lt;&gt;"",IF(J1487&gt;=INDEX(ฐาน!$A$4:$G$9,MATCH(I1487,ฐาน!$A$4:$A$9,0),4),INDEX(ฐาน!$A$4:$G$9,MATCH(I1487,ฐาน!$A$4:$A$9,0),7),INDEX(ฐาน!$A$4:$G$9,MATCH(I1487,ฐาน!$A$4:$A$9,0),4)),"")</f>
        <v/>
      </c>
      <c r="P1487" s="312">
        <f>IF(M1487&lt;&gt;ฐาน!$M$45,IF(L1487&lt;&gt;"",($L1487*$N1487/100),0),0)</f>
        <v>0</v>
      </c>
      <c r="Q1487" s="311">
        <f>IF(M1487&lt;&gt;ฐาน!$M$45,IF(L1487&lt;&gt;"",ROUNDUP(($L1487*$N1487/100),-1),0),0)</f>
        <v>0</v>
      </c>
      <c r="R1487" s="311">
        <f t="shared" si="46"/>
        <v>0</v>
      </c>
      <c r="S1487" s="313">
        <f t="shared" si="47"/>
        <v>0</v>
      </c>
      <c r="T1487" s="314">
        <f>IF(M1487&lt;&gt;ฐาน!$M$45,IF(S1487&lt;&gt;"",S1487+R1487,0),0)</f>
        <v>0</v>
      </c>
      <c r="U1487" s="311">
        <f>IF(M1487&lt;&gt;ฐาน!$M$45,IF(S1487=0,J1487+T1487,O1487),J1487)</f>
        <v>0</v>
      </c>
      <c r="V1487" s="98"/>
    </row>
    <row r="1488" spans="1:22" x14ac:dyDescent="0.35">
      <c r="A1488" s="93">
        <v>1480</v>
      </c>
      <c r="B1488" s="84"/>
      <c r="C1488" s="98"/>
      <c r="D1488" s="91"/>
      <c r="E1488" s="89"/>
      <c r="F1488" s="88"/>
      <c r="G1488" s="91"/>
      <c r="H1488" s="91"/>
      <c r="I1488" s="88"/>
      <c r="J1488" s="92"/>
      <c r="K1488" s="212"/>
      <c r="L1488" s="308" t="str">
        <f>IF(K1488&lt;&gt;"",INDEX(ฐาน!$J$4:$M$44,MATCH(INT(K1488),ฐาน!$J$4:$J$44,0),2),"")</f>
        <v/>
      </c>
      <c r="M1488" s="309" t="str">
        <f>IF(L1488&lt;&gt;"",INDEX(ฐาน!$J$4:$M$45,MATCH(L1488,ฐาน!$K$4:$K$45,0),4),"")</f>
        <v/>
      </c>
      <c r="N1488" s="310" t="str">
        <f>IF(I1488&lt;&gt;"",INDEX(ฐาน!$A$4:$F$9,MATCH(I1488,ฐาน!$A$4:$A$9,0),IF(J1488&gt;=INDEX(ฐาน!$A$4:$F$9,MATCH(I1488,ฐาน!$A$4:$A$9,0),3),6,5)),"")</f>
        <v/>
      </c>
      <c r="O1488" s="311" t="str">
        <f>IF(I1488&lt;&gt;"",IF(J1488&gt;=INDEX(ฐาน!$A$4:$G$9,MATCH(I1488,ฐาน!$A$4:$A$9,0),4),INDEX(ฐาน!$A$4:$G$9,MATCH(I1488,ฐาน!$A$4:$A$9,0),7),INDEX(ฐาน!$A$4:$G$9,MATCH(I1488,ฐาน!$A$4:$A$9,0),4)),"")</f>
        <v/>
      </c>
      <c r="P1488" s="312">
        <f>IF(M1488&lt;&gt;ฐาน!$M$45,IF(L1488&lt;&gt;"",($L1488*$N1488/100),0),0)</f>
        <v>0</v>
      </c>
      <c r="Q1488" s="311">
        <f>IF(M1488&lt;&gt;ฐาน!$M$45,IF(L1488&lt;&gt;"",ROUNDUP(($L1488*$N1488/100),-1),0),0)</f>
        <v>0</v>
      </c>
      <c r="R1488" s="311">
        <f t="shared" si="46"/>
        <v>0</v>
      </c>
      <c r="S1488" s="313">
        <f t="shared" si="47"/>
        <v>0</v>
      </c>
      <c r="T1488" s="314">
        <f>IF(M1488&lt;&gt;ฐาน!$M$45,IF(S1488&lt;&gt;"",S1488+R1488,0),0)</f>
        <v>0</v>
      </c>
      <c r="U1488" s="311">
        <f>IF(M1488&lt;&gt;ฐาน!$M$45,IF(S1488=0,J1488+T1488,O1488),J1488)</f>
        <v>0</v>
      </c>
      <c r="V1488" s="98"/>
    </row>
    <row r="1489" spans="1:22" x14ac:dyDescent="0.35">
      <c r="A1489" s="93">
        <v>1481</v>
      </c>
      <c r="B1489" s="84"/>
      <c r="C1489" s="98"/>
      <c r="D1489" s="91"/>
      <c r="E1489" s="89"/>
      <c r="F1489" s="88"/>
      <c r="G1489" s="91"/>
      <c r="H1489" s="91"/>
      <c r="I1489" s="88"/>
      <c r="J1489" s="92"/>
      <c r="K1489" s="212"/>
      <c r="L1489" s="308" t="str">
        <f>IF(K1489&lt;&gt;"",INDEX(ฐาน!$J$4:$M$44,MATCH(INT(K1489),ฐาน!$J$4:$J$44,0),2),"")</f>
        <v/>
      </c>
      <c r="M1489" s="309" t="str">
        <f>IF(L1489&lt;&gt;"",INDEX(ฐาน!$J$4:$M$45,MATCH(L1489,ฐาน!$K$4:$K$45,0),4),"")</f>
        <v/>
      </c>
      <c r="N1489" s="310" t="str">
        <f>IF(I1489&lt;&gt;"",INDEX(ฐาน!$A$4:$F$9,MATCH(I1489,ฐาน!$A$4:$A$9,0),IF(J1489&gt;=INDEX(ฐาน!$A$4:$F$9,MATCH(I1489,ฐาน!$A$4:$A$9,0),3),6,5)),"")</f>
        <v/>
      </c>
      <c r="O1489" s="311" t="str">
        <f>IF(I1489&lt;&gt;"",IF(J1489&gt;=INDEX(ฐาน!$A$4:$G$9,MATCH(I1489,ฐาน!$A$4:$A$9,0),4),INDEX(ฐาน!$A$4:$G$9,MATCH(I1489,ฐาน!$A$4:$A$9,0),7),INDEX(ฐาน!$A$4:$G$9,MATCH(I1489,ฐาน!$A$4:$A$9,0),4)),"")</f>
        <v/>
      </c>
      <c r="P1489" s="312">
        <f>IF(M1489&lt;&gt;ฐาน!$M$45,IF(L1489&lt;&gt;"",($L1489*$N1489/100),0),0)</f>
        <v>0</v>
      </c>
      <c r="Q1489" s="311">
        <f>IF(M1489&lt;&gt;ฐาน!$M$45,IF(L1489&lt;&gt;"",ROUNDUP(($L1489*$N1489/100),-1),0),0)</f>
        <v>0</v>
      </c>
      <c r="R1489" s="311">
        <f t="shared" si="46"/>
        <v>0</v>
      </c>
      <c r="S1489" s="313">
        <f t="shared" si="47"/>
        <v>0</v>
      </c>
      <c r="T1489" s="314">
        <f>IF(M1489&lt;&gt;ฐาน!$M$45,IF(S1489&lt;&gt;"",S1489+R1489,0),0)</f>
        <v>0</v>
      </c>
      <c r="U1489" s="311">
        <f>IF(M1489&lt;&gt;ฐาน!$M$45,IF(S1489=0,J1489+T1489,O1489),J1489)</f>
        <v>0</v>
      </c>
      <c r="V1489" s="98"/>
    </row>
    <row r="1490" spans="1:22" x14ac:dyDescent="0.35">
      <c r="A1490" s="93">
        <v>1482</v>
      </c>
      <c r="B1490" s="84"/>
      <c r="C1490" s="98"/>
      <c r="D1490" s="91"/>
      <c r="E1490" s="89"/>
      <c r="F1490" s="88"/>
      <c r="G1490" s="91"/>
      <c r="H1490" s="91"/>
      <c r="I1490" s="88"/>
      <c r="J1490" s="92"/>
      <c r="K1490" s="212"/>
      <c r="L1490" s="308" t="str">
        <f>IF(K1490&lt;&gt;"",INDEX(ฐาน!$J$4:$M$44,MATCH(INT(K1490),ฐาน!$J$4:$J$44,0),2),"")</f>
        <v/>
      </c>
      <c r="M1490" s="309" t="str">
        <f>IF(L1490&lt;&gt;"",INDEX(ฐาน!$J$4:$M$45,MATCH(L1490,ฐาน!$K$4:$K$45,0),4),"")</f>
        <v/>
      </c>
      <c r="N1490" s="310" t="str">
        <f>IF(I1490&lt;&gt;"",INDEX(ฐาน!$A$4:$F$9,MATCH(I1490,ฐาน!$A$4:$A$9,0),IF(J1490&gt;=INDEX(ฐาน!$A$4:$F$9,MATCH(I1490,ฐาน!$A$4:$A$9,0),3),6,5)),"")</f>
        <v/>
      </c>
      <c r="O1490" s="311" t="str">
        <f>IF(I1490&lt;&gt;"",IF(J1490&gt;=INDEX(ฐาน!$A$4:$G$9,MATCH(I1490,ฐาน!$A$4:$A$9,0),4),INDEX(ฐาน!$A$4:$G$9,MATCH(I1490,ฐาน!$A$4:$A$9,0),7),INDEX(ฐาน!$A$4:$G$9,MATCH(I1490,ฐาน!$A$4:$A$9,0),4)),"")</f>
        <v/>
      </c>
      <c r="P1490" s="312">
        <f>IF(M1490&lt;&gt;ฐาน!$M$45,IF(L1490&lt;&gt;"",($L1490*$N1490/100),0),0)</f>
        <v>0</v>
      </c>
      <c r="Q1490" s="311">
        <f>IF(M1490&lt;&gt;ฐาน!$M$45,IF(L1490&lt;&gt;"",ROUNDUP(($L1490*$N1490/100),-1),0),0)</f>
        <v>0</v>
      </c>
      <c r="R1490" s="311">
        <f t="shared" si="46"/>
        <v>0</v>
      </c>
      <c r="S1490" s="313">
        <f t="shared" si="47"/>
        <v>0</v>
      </c>
      <c r="T1490" s="314">
        <f>IF(M1490&lt;&gt;ฐาน!$M$45,IF(S1490&lt;&gt;"",S1490+R1490,0),0)</f>
        <v>0</v>
      </c>
      <c r="U1490" s="311">
        <f>IF(M1490&lt;&gt;ฐาน!$M$45,IF(S1490=0,J1490+T1490,O1490),J1490)</f>
        <v>0</v>
      </c>
      <c r="V1490" s="98"/>
    </row>
    <row r="1491" spans="1:22" x14ac:dyDescent="0.35">
      <c r="A1491" s="93">
        <v>1483</v>
      </c>
      <c r="B1491" s="84"/>
      <c r="C1491" s="98"/>
      <c r="D1491" s="91"/>
      <c r="E1491" s="89"/>
      <c r="F1491" s="88"/>
      <c r="G1491" s="91"/>
      <c r="H1491" s="91"/>
      <c r="I1491" s="88"/>
      <c r="J1491" s="92"/>
      <c r="K1491" s="212"/>
      <c r="L1491" s="308" t="str">
        <f>IF(K1491&lt;&gt;"",INDEX(ฐาน!$J$4:$M$44,MATCH(INT(K1491),ฐาน!$J$4:$J$44,0),2),"")</f>
        <v/>
      </c>
      <c r="M1491" s="309" t="str">
        <f>IF(L1491&lt;&gt;"",INDEX(ฐาน!$J$4:$M$45,MATCH(L1491,ฐาน!$K$4:$K$45,0),4),"")</f>
        <v/>
      </c>
      <c r="N1491" s="310" t="str">
        <f>IF(I1491&lt;&gt;"",INDEX(ฐาน!$A$4:$F$9,MATCH(I1491,ฐาน!$A$4:$A$9,0),IF(J1491&gt;=INDEX(ฐาน!$A$4:$F$9,MATCH(I1491,ฐาน!$A$4:$A$9,0),3),6,5)),"")</f>
        <v/>
      </c>
      <c r="O1491" s="311" t="str">
        <f>IF(I1491&lt;&gt;"",IF(J1491&gt;=INDEX(ฐาน!$A$4:$G$9,MATCH(I1491,ฐาน!$A$4:$A$9,0),4),INDEX(ฐาน!$A$4:$G$9,MATCH(I1491,ฐาน!$A$4:$A$9,0),7),INDEX(ฐาน!$A$4:$G$9,MATCH(I1491,ฐาน!$A$4:$A$9,0),4)),"")</f>
        <v/>
      </c>
      <c r="P1491" s="312">
        <f>IF(M1491&lt;&gt;ฐาน!$M$45,IF(L1491&lt;&gt;"",($L1491*$N1491/100),0),0)</f>
        <v>0</v>
      </c>
      <c r="Q1491" s="311">
        <f>IF(M1491&lt;&gt;ฐาน!$M$45,IF(L1491&lt;&gt;"",ROUNDUP(($L1491*$N1491/100),-1),0),0)</f>
        <v>0</v>
      </c>
      <c r="R1491" s="311">
        <f t="shared" si="46"/>
        <v>0</v>
      </c>
      <c r="S1491" s="313">
        <f t="shared" si="47"/>
        <v>0</v>
      </c>
      <c r="T1491" s="314">
        <f>IF(M1491&lt;&gt;ฐาน!$M$45,IF(S1491&lt;&gt;"",S1491+R1491,0),0)</f>
        <v>0</v>
      </c>
      <c r="U1491" s="311">
        <f>IF(M1491&lt;&gt;ฐาน!$M$45,IF(S1491=0,J1491+T1491,O1491),J1491)</f>
        <v>0</v>
      </c>
      <c r="V1491" s="98"/>
    </row>
    <row r="1492" spans="1:22" x14ac:dyDescent="0.35">
      <c r="A1492" s="93">
        <v>1484</v>
      </c>
      <c r="B1492" s="84"/>
      <c r="C1492" s="98"/>
      <c r="D1492" s="91"/>
      <c r="E1492" s="89"/>
      <c r="F1492" s="88"/>
      <c r="G1492" s="91"/>
      <c r="H1492" s="91"/>
      <c r="I1492" s="88"/>
      <c r="J1492" s="92"/>
      <c r="K1492" s="212"/>
      <c r="L1492" s="308" t="str">
        <f>IF(K1492&lt;&gt;"",INDEX(ฐาน!$J$4:$M$44,MATCH(INT(K1492),ฐาน!$J$4:$J$44,0),2),"")</f>
        <v/>
      </c>
      <c r="M1492" s="309" t="str">
        <f>IF(L1492&lt;&gt;"",INDEX(ฐาน!$J$4:$M$45,MATCH(L1492,ฐาน!$K$4:$K$45,0),4),"")</f>
        <v/>
      </c>
      <c r="N1492" s="310" t="str">
        <f>IF(I1492&lt;&gt;"",INDEX(ฐาน!$A$4:$F$9,MATCH(I1492,ฐาน!$A$4:$A$9,0),IF(J1492&gt;=INDEX(ฐาน!$A$4:$F$9,MATCH(I1492,ฐาน!$A$4:$A$9,0),3),6,5)),"")</f>
        <v/>
      </c>
      <c r="O1492" s="311" t="str">
        <f>IF(I1492&lt;&gt;"",IF(J1492&gt;=INDEX(ฐาน!$A$4:$G$9,MATCH(I1492,ฐาน!$A$4:$A$9,0),4),INDEX(ฐาน!$A$4:$G$9,MATCH(I1492,ฐาน!$A$4:$A$9,0),7),INDEX(ฐาน!$A$4:$G$9,MATCH(I1492,ฐาน!$A$4:$A$9,0),4)),"")</f>
        <v/>
      </c>
      <c r="P1492" s="312">
        <f>IF(M1492&lt;&gt;ฐาน!$M$45,IF(L1492&lt;&gt;"",($L1492*$N1492/100),0),0)</f>
        <v>0</v>
      </c>
      <c r="Q1492" s="311">
        <f>IF(M1492&lt;&gt;ฐาน!$M$45,IF(L1492&lt;&gt;"",ROUNDUP(($L1492*$N1492/100),-1),0),0)</f>
        <v>0</v>
      </c>
      <c r="R1492" s="311">
        <f t="shared" si="46"/>
        <v>0</v>
      </c>
      <c r="S1492" s="313">
        <f t="shared" si="47"/>
        <v>0</v>
      </c>
      <c r="T1492" s="314">
        <f>IF(M1492&lt;&gt;ฐาน!$M$45,IF(S1492&lt;&gt;"",S1492+R1492,0),0)</f>
        <v>0</v>
      </c>
      <c r="U1492" s="311">
        <f>IF(M1492&lt;&gt;ฐาน!$M$45,IF(S1492=0,J1492+T1492,O1492),J1492)</f>
        <v>0</v>
      </c>
      <c r="V1492" s="98"/>
    </row>
    <row r="1493" spans="1:22" x14ac:dyDescent="0.35">
      <c r="A1493" s="93">
        <v>1485</v>
      </c>
      <c r="B1493" s="84"/>
      <c r="C1493" s="98"/>
      <c r="D1493" s="91"/>
      <c r="E1493" s="89"/>
      <c r="F1493" s="88"/>
      <c r="G1493" s="91"/>
      <c r="H1493" s="91"/>
      <c r="I1493" s="88"/>
      <c r="J1493" s="92"/>
      <c r="K1493" s="212"/>
      <c r="L1493" s="308" t="str">
        <f>IF(K1493&lt;&gt;"",INDEX(ฐาน!$J$4:$M$44,MATCH(INT(K1493),ฐาน!$J$4:$J$44,0),2),"")</f>
        <v/>
      </c>
      <c r="M1493" s="309" t="str">
        <f>IF(L1493&lt;&gt;"",INDEX(ฐาน!$J$4:$M$45,MATCH(L1493,ฐาน!$K$4:$K$45,0),4),"")</f>
        <v/>
      </c>
      <c r="N1493" s="310" t="str">
        <f>IF(I1493&lt;&gt;"",INDEX(ฐาน!$A$4:$F$9,MATCH(I1493,ฐาน!$A$4:$A$9,0),IF(J1493&gt;=INDEX(ฐาน!$A$4:$F$9,MATCH(I1493,ฐาน!$A$4:$A$9,0),3),6,5)),"")</f>
        <v/>
      </c>
      <c r="O1493" s="311" t="str">
        <f>IF(I1493&lt;&gt;"",IF(J1493&gt;=INDEX(ฐาน!$A$4:$G$9,MATCH(I1493,ฐาน!$A$4:$A$9,0),4),INDEX(ฐาน!$A$4:$G$9,MATCH(I1493,ฐาน!$A$4:$A$9,0),7),INDEX(ฐาน!$A$4:$G$9,MATCH(I1493,ฐาน!$A$4:$A$9,0),4)),"")</f>
        <v/>
      </c>
      <c r="P1493" s="312">
        <f>IF(M1493&lt;&gt;ฐาน!$M$45,IF(L1493&lt;&gt;"",($L1493*$N1493/100),0),0)</f>
        <v>0</v>
      </c>
      <c r="Q1493" s="311">
        <f>IF(M1493&lt;&gt;ฐาน!$M$45,IF(L1493&lt;&gt;"",ROUNDUP(($L1493*$N1493/100),-1),0),0)</f>
        <v>0</v>
      </c>
      <c r="R1493" s="311">
        <f t="shared" si="46"/>
        <v>0</v>
      </c>
      <c r="S1493" s="313">
        <f t="shared" si="47"/>
        <v>0</v>
      </c>
      <c r="T1493" s="314">
        <f>IF(M1493&lt;&gt;ฐาน!$M$45,IF(S1493&lt;&gt;"",S1493+R1493,0),0)</f>
        <v>0</v>
      </c>
      <c r="U1493" s="311">
        <f>IF(M1493&lt;&gt;ฐาน!$M$45,IF(S1493=0,J1493+T1493,O1493),J1493)</f>
        <v>0</v>
      </c>
      <c r="V1493" s="98"/>
    </row>
    <row r="1494" spans="1:22" x14ac:dyDescent="0.35">
      <c r="A1494" s="93">
        <v>1486</v>
      </c>
      <c r="B1494" s="84"/>
      <c r="C1494" s="98"/>
      <c r="D1494" s="91"/>
      <c r="E1494" s="89"/>
      <c r="F1494" s="88"/>
      <c r="G1494" s="91"/>
      <c r="H1494" s="91"/>
      <c r="I1494" s="88"/>
      <c r="J1494" s="92"/>
      <c r="K1494" s="212"/>
      <c r="L1494" s="308" t="str">
        <f>IF(K1494&lt;&gt;"",INDEX(ฐาน!$J$4:$M$44,MATCH(INT(K1494),ฐาน!$J$4:$J$44,0),2),"")</f>
        <v/>
      </c>
      <c r="M1494" s="309" t="str">
        <f>IF(L1494&lt;&gt;"",INDEX(ฐาน!$J$4:$M$45,MATCH(L1494,ฐาน!$K$4:$K$45,0),4),"")</f>
        <v/>
      </c>
      <c r="N1494" s="310" t="str">
        <f>IF(I1494&lt;&gt;"",INDEX(ฐาน!$A$4:$F$9,MATCH(I1494,ฐาน!$A$4:$A$9,0),IF(J1494&gt;=INDEX(ฐาน!$A$4:$F$9,MATCH(I1494,ฐาน!$A$4:$A$9,0),3),6,5)),"")</f>
        <v/>
      </c>
      <c r="O1494" s="311" t="str">
        <f>IF(I1494&lt;&gt;"",IF(J1494&gt;=INDEX(ฐาน!$A$4:$G$9,MATCH(I1494,ฐาน!$A$4:$A$9,0),4),INDEX(ฐาน!$A$4:$G$9,MATCH(I1494,ฐาน!$A$4:$A$9,0),7),INDEX(ฐาน!$A$4:$G$9,MATCH(I1494,ฐาน!$A$4:$A$9,0),4)),"")</f>
        <v/>
      </c>
      <c r="P1494" s="312">
        <f>IF(M1494&lt;&gt;ฐาน!$M$45,IF(L1494&lt;&gt;"",($L1494*$N1494/100),0),0)</f>
        <v>0</v>
      </c>
      <c r="Q1494" s="311">
        <f>IF(M1494&lt;&gt;ฐาน!$M$45,IF(L1494&lt;&gt;"",ROUNDUP(($L1494*$N1494/100),-1),0),0)</f>
        <v>0</v>
      </c>
      <c r="R1494" s="311">
        <f t="shared" si="46"/>
        <v>0</v>
      </c>
      <c r="S1494" s="313">
        <f t="shared" si="47"/>
        <v>0</v>
      </c>
      <c r="T1494" s="314">
        <f>IF(M1494&lt;&gt;ฐาน!$M$45,IF(S1494&lt;&gt;"",S1494+R1494,0),0)</f>
        <v>0</v>
      </c>
      <c r="U1494" s="311">
        <f>IF(M1494&lt;&gt;ฐาน!$M$45,IF(S1494=0,J1494+T1494,O1494),J1494)</f>
        <v>0</v>
      </c>
      <c r="V1494" s="98"/>
    </row>
    <row r="1495" spans="1:22" x14ac:dyDescent="0.35">
      <c r="A1495" s="93">
        <v>1487</v>
      </c>
      <c r="B1495" s="84"/>
      <c r="C1495" s="98"/>
      <c r="D1495" s="91"/>
      <c r="E1495" s="89"/>
      <c r="F1495" s="88"/>
      <c r="G1495" s="91"/>
      <c r="H1495" s="91"/>
      <c r="I1495" s="88"/>
      <c r="J1495" s="92"/>
      <c r="K1495" s="212"/>
      <c r="L1495" s="308" t="str">
        <f>IF(K1495&lt;&gt;"",INDEX(ฐาน!$J$4:$M$44,MATCH(INT(K1495),ฐาน!$J$4:$J$44,0),2),"")</f>
        <v/>
      </c>
      <c r="M1495" s="309" t="str">
        <f>IF(L1495&lt;&gt;"",INDEX(ฐาน!$J$4:$M$45,MATCH(L1495,ฐาน!$K$4:$K$45,0),4),"")</f>
        <v/>
      </c>
      <c r="N1495" s="310" t="str">
        <f>IF(I1495&lt;&gt;"",INDEX(ฐาน!$A$4:$F$9,MATCH(I1495,ฐาน!$A$4:$A$9,0),IF(J1495&gt;=INDEX(ฐาน!$A$4:$F$9,MATCH(I1495,ฐาน!$A$4:$A$9,0),3),6,5)),"")</f>
        <v/>
      </c>
      <c r="O1495" s="311" t="str">
        <f>IF(I1495&lt;&gt;"",IF(J1495&gt;=INDEX(ฐาน!$A$4:$G$9,MATCH(I1495,ฐาน!$A$4:$A$9,0),4),INDEX(ฐาน!$A$4:$G$9,MATCH(I1495,ฐาน!$A$4:$A$9,0),7),INDEX(ฐาน!$A$4:$G$9,MATCH(I1495,ฐาน!$A$4:$A$9,0),4)),"")</f>
        <v/>
      </c>
      <c r="P1495" s="312">
        <f>IF(M1495&lt;&gt;ฐาน!$M$45,IF(L1495&lt;&gt;"",($L1495*$N1495/100),0),0)</f>
        <v>0</v>
      </c>
      <c r="Q1495" s="311">
        <f>IF(M1495&lt;&gt;ฐาน!$M$45,IF(L1495&lt;&gt;"",ROUNDUP(($L1495*$N1495/100),-1),0),0)</f>
        <v>0</v>
      </c>
      <c r="R1495" s="311">
        <f t="shared" si="46"/>
        <v>0</v>
      </c>
      <c r="S1495" s="313">
        <f t="shared" si="47"/>
        <v>0</v>
      </c>
      <c r="T1495" s="314">
        <f>IF(M1495&lt;&gt;ฐาน!$M$45,IF(S1495&lt;&gt;"",S1495+R1495,0),0)</f>
        <v>0</v>
      </c>
      <c r="U1495" s="311">
        <f>IF(M1495&lt;&gt;ฐาน!$M$45,IF(S1495=0,J1495+T1495,O1495),J1495)</f>
        <v>0</v>
      </c>
      <c r="V1495" s="98"/>
    </row>
    <row r="1496" spans="1:22" x14ac:dyDescent="0.35">
      <c r="A1496" s="93">
        <v>1488</v>
      </c>
      <c r="B1496" s="84"/>
      <c r="C1496" s="98"/>
      <c r="D1496" s="91"/>
      <c r="E1496" s="89"/>
      <c r="F1496" s="88"/>
      <c r="G1496" s="91"/>
      <c r="H1496" s="91"/>
      <c r="I1496" s="88"/>
      <c r="J1496" s="92"/>
      <c r="K1496" s="212"/>
      <c r="L1496" s="308" t="str">
        <f>IF(K1496&lt;&gt;"",INDEX(ฐาน!$J$4:$M$44,MATCH(INT(K1496),ฐาน!$J$4:$J$44,0),2),"")</f>
        <v/>
      </c>
      <c r="M1496" s="309" t="str">
        <f>IF(L1496&lt;&gt;"",INDEX(ฐาน!$J$4:$M$45,MATCH(L1496,ฐาน!$K$4:$K$45,0),4),"")</f>
        <v/>
      </c>
      <c r="N1496" s="310" t="str">
        <f>IF(I1496&lt;&gt;"",INDEX(ฐาน!$A$4:$F$9,MATCH(I1496,ฐาน!$A$4:$A$9,0),IF(J1496&gt;=INDEX(ฐาน!$A$4:$F$9,MATCH(I1496,ฐาน!$A$4:$A$9,0),3),6,5)),"")</f>
        <v/>
      </c>
      <c r="O1496" s="311" t="str">
        <f>IF(I1496&lt;&gt;"",IF(J1496&gt;=INDEX(ฐาน!$A$4:$G$9,MATCH(I1496,ฐาน!$A$4:$A$9,0),4),INDEX(ฐาน!$A$4:$G$9,MATCH(I1496,ฐาน!$A$4:$A$9,0),7),INDEX(ฐาน!$A$4:$G$9,MATCH(I1496,ฐาน!$A$4:$A$9,0),4)),"")</f>
        <v/>
      </c>
      <c r="P1496" s="312">
        <f>IF(M1496&lt;&gt;ฐาน!$M$45,IF(L1496&lt;&gt;"",($L1496*$N1496/100),0),0)</f>
        <v>0</v>
      </c>
      <c r="Q1496" s="311">
        <f>IF(M1496&lt;&gt;ฐาน!$M$45,IF(L1496&lt;&gt;"",ROUNDUP(($L1496*$N1496/100),-1),0),0)</f>
        <v>0</v>
      </c>
      <c r="R1496" s="311">
        <f t="shared" si="46"/>
        <v>0</v>
      </c>
      <c r="S1496" s="313">
        <f t="shared" si="47"/>
        <v>0</v>
      </c>
      <c r="T1496" s="314">
        <f>IF(M1496&lt;&gt;ฐาน!$M$45,IF(S1496&lt;&gt;"",S1496+R1496,0),0)</f>
        <v>0</v>
      </c>
      <c r="U1496" s="311">
        <f>IF(M1496&lt;&gt;ฐาน!$M$45,IF(S1496=0,J1496+T1496,O1496),J1496)</f>
        <v>0</v>
      </c>
      <c r="V1496" s="98"/>
    </row>
    <row r="1497" spans="1:22" x14ac:dyDescent="0.35">
      <c r="A1497" s="93">
        <v>1489</v>
      </c>
      <c r="B1497" s="84"/>
      <c r="C1497" s="98"/>
      <c r="D1497" s="91"/>
      <c r="E1497" s="89"/>
      <c r="F1497" s="88"/>
      <c r="G1497" s="91"/>
      <c r="H1497" s="91"/>
      <c r="I1497" s="88"/>
      <c r="J1497" s="92"/>
      <c r="K1497" s="212"/>
      <c r="L1497" s="308" t="str">
        <f>IF(K1497&lt;&gt;"",INDEX(ฐาน!$J$4:$M$44,MATCH(INT(K1497),ฐาน!$J$4:$J$44,0),2),"")</f>
        <v/>
      </c>
      <c r="M1497" s="309" t="str">
        <f>IF(L1497&lt;&gt;"",INDEX(ฐาน!$J$4:$M$45,MATCH(L1497,ฐาน!$K$4:$K$45,0),4),"")</f>
        <v/>
      </c>
      <c r="N1497" s="310" t="str">
        <f>IF(I1497&lt;&gt;"",INDEX(ฐาน!$A$4:$F$9,MATCH(I1497,ฐาน!$A$4:$A$9,0),IF(J1497&gt;=INDEX(ฐาน!$A$4:$F$9,MATCH(I1497,ฐาน!$A$4:$A$9,0),3),6,5)),"")</f>
        <v/>
      </c>
      <c r="O1497" s="311" t="str">
        <f>IF(I1497&lt;&gt;"",IF(J1497&gt;=INDEX(ฐาน!$A$4:$G$9,MATCH(I1497,ฐาน!$A$4:$A$9,0),4),INDEX(ฐาน!$A$4:$G$9,MATCH(I1497,ฐาน!$A$4:$A$9,0),7),INDEX(ฐาน!$A$4:$G$9,MATCH(I1497,ฐาน!$A$4:$A$9,0),4)),"")</f>
        <v/>
      </c>
      <c r="P1497" s="312">
        <f>IF(M1497&lt;&gt;ฐาน!$M$45,IF(L1497&lt;&gt;"",($L1497*$N1497/100),0),0)</f>
        <v>0</v>
      </c>
      <c r="Q1497" s="311">
        <f>IF(M1497&lt;&gt;ฐาน!$M$45,IF(L1497&lt;&gt;"",ROUNDUP(($L1497*$N1497/100),-1),0),0)</f>
        <v>0</v>
      </c>
      <c r="R1497" s="311">
        <f t="shared" si="46"/>
        <v>0</v>
      </c>
      <c r="S1497" s="313">
        <f t="shared" si="47"/>
        <v>0</v>
      </c>
      <c r="T1497" s="314">
        <f>IF(M1497&lt;&gt;ฐาน!$M$45,IF(S1497&lt;&gt;"",S1497+R1497,0),0)</f>
        <v>0</v>
      </c>
      <c r="U1497" s="311">
        <f>IF(M1497&lt;&gt;ฐาน!$M$45,IF(S1497=0,J1497+T1497,O1497),J1497)</f>
        <v>0</v>
      </c>
      <c r="V1497" s="98"/>
    </row>
    <row r="1498" spans="1:22" x14ac:dyDescent="0.35">
      <c r="A1498" s="93">
        <v>1490</v>
      </c>
      <c r="B1498" s="84"/>
      <c r="C1498" s="98"/>
      <c r="D1498" s="91"/>
      <c r="E1498" s="89"/>
      <c r="F1498" s="88"/>
      <c r="G1498" s="91"/>
      <c r="H1498" s="91"/>
      <c r="I1498" s="88"/>
      <c r="J1498" s="92"/>
      <c r="K1498" s="212"/>
      <c r="L1498" s="308" t="str">
        <f>IF(K1498&lt;&gt;"",INDEX(ฐาน!$J$4:$M$44,MATCH(INT(K1498),ฐาน!$J$4:$J$44,0),2),"")</f>
        <v/>
      </c>
      <c r="M1498" s="309" t="str">
        <f>IF(L1498&lt;&gt;"",INDEX(ฐาน!$J$4:$M$45,MATCH(L1498,ฐาน!$K$4:$K$45,0),4),"")</f>
        <v/>
      </c>
      <c r="N1498" s="310" t="str">
        <f>IF(I1498&lt;&gt;"",INDEX(ฐาน!$A$4:$F$9,MATCH(I1498,ฐาน!$A$4:$A$9,0),IF(J1498&gt;=INDEX(ฐาน!$A$4:$F$9,MATCH(I1498,ฐาน!$A$4:$A$9,0),3),6,5)),"")</f>
        <v/>
      </c>
      <c r="O1498" s="311" t="str">
        <f>IF(I1498&lt;&gt;"",IF(J1498&gt;=INDEX(ฐาน!$A$4:$G$9,MATCH(I1498,ฐาน!$A$4:$A$9,0),4),INDEX(ฐาน!$A$4:$G$9,MATCH(I1498,ฐาน!$A$4:$A$9,0),7),INDEX(ฐาน!$A$4:$G$9,MATCH(I1498,ฐาน!$A$4:$A$9,0),4)),"")</f>
        <v/>
      </c>
      <c r="P1498" s="312">
        <f>IF(M1498&lt;&gt;ฐาน!$M$45,IF(L1498&lt;&gt;"",($L1498*$N1498/100),0),0)</f>
        <v>0</v>
      </c>
      <c r="Q1498" s="311">
        <f>IF(M1498&lt;&gt;ฐาน!$M$45,IF(L1498&lt;&gt;"",ROUNDUP(($L1498*$N1498/100),-1),0),0)</f>
        <v>0</v>
      </c>
      <c r="R1498" s="311">
        <f t="shared" si="46"/>
        <v>0</v>
      </c>
      <c r="S1498" s="313">
        <f t="shared" si="47"/>
        <v>0</v>
      </c>
      <c r="T1498" s="314">
        <f>IF(M1498&lt;&gt;ฐาน!$M$45,IF(S1498&lt;&gt;"",S1498+R1498,0),0)</f>
        <v>0</v>
      </c>
      <c r="U1498" s="311">
        <f>IF(M1498&lt;&gt;ฐาน!$M$45,IF(S1498=0,J1498+T1498,O1498),J1498)</f>
        <v>0</v>
      </c>
      <c r="V1498" s="98"/>
    </row>
    <row r="1499" spans="1:22" x14ac:dyDescent="0.35">
      <c r="A1499" s="93">
        <v>1491</v>
      </c>
      <c r="B1499" s="84"/>
      <c r="C1499" s="98"/>
      <c r="D1499" s="91"/>
      <c r="E1499" s="89"/>
      <c r="F1499" s="88"/>
      <c r="G1499" s="91"/>
      <c r="H1499" s="91"/>
      <c r="I1499" s="88"/>
      <c r="J1499" s="92"/>
      <c r="K1499" s="212"/>
      <c r="L1499" s="308" t="str">
        <f>IF(K1499&lt;&gt;"",INDEX(ฐาน!$J$4:$M$44,MATCH(INT(K1499),ฐาน!$J$4:$J$44,0),2),"")</f>
        <v/>
      </c>
      <c r="M1499" s="309" t="str">
        <f>IF(L1499&lt;&gt;"",INDEX(ฐาน!$J$4:$M$45,MATCH(L1499,ฐาน!$K$4:$K$45,0),4),"")</f>
        <v/>
      </c>
      <c r="N1499" s="310" t="str">
        <f>IF(I1499&lt;&gt;"",INDEX(ฐาน!$A$4:$F$9,MATCH(I1499,ฐาน!$A$4:$A$9,0),IF(J1499&gt;=INDEX(ฐาน!$A$4:$F$9,MATCH(I1499,ฐาน!$A$4:$A$9,0),3),6,5)),"")</f>
        <v/>
      </c>
      <c r="O1499" s="311" t="str">
        <f>IF(I1499&lt;&gt;"",IF(J1499&gt;=INDEX(ฐาน!$A$4:$G$9,MATCH(I1499,ฐาน!$A$4:$A$9,0),4),INDEX(ฐาน!$A$4:$G$9,MATCH(I1499,ฐาน!$A$4:$A$9,0),7),INDEX(ฐาน!$A$4:$G$9,MATCH(I1499,ฐาน!$A$4:$A$9,0),4)),"")</f>
        <v/>
      </c>
      <c r="P1499" s="312">
        <f>IF(M1499&lt;&gt;ฐาน!$M$45,IF(L1499&lt;&gt;"",($L1499*$N1499/100),0),0)</f>
        <v>0</v>
      </c>
      <c r="Q1499" s="311">
        <f>IF(M1499&lt;&gt;ฐาน!$M$45,IF(L1499&lt;&gt;"",ROUNDUP(($L1499*$N1499/100),-1),0),0)</f>
        <v>0</v>
      </c>
      <c r="R1499" s="311">
        <f t="shared" si="46"/>
        <v>0</v>
      </c>
      <c r="S1499" s="313">
        <f t="shared" si="47"/>
        <v>0</v>
      </c>
      <c r="T1499" s="314">
        <f>IF(M1499&lt;&gt;ฐาน!$M$45,IF(S1499&lt;&gt;"",S1499+R1499,0),0)</f>
        <v>0</v>
      </c>
      <c r="U1499" s="311">
        <f>IF(M1499&lt;&gt;ฐาน!$M$45,IF(S1499=0,J1499+T1499,O1499),J1499)</f>
        <v>0</v>
      </c>
      <c r="V1499" s="98"/>
    </row>
    <row r="1500" spans="1:22" x14ac:dyDescent="0.35">
      <c r="A1500" s="93">
        <v>1492</v>
      </c>
      <c r="B1500" s="84"/>
      <c r="C1500" s="98"/>
      <c r="D1500" s="91"/>
      <c r="E1500" s="89"/>
      <c r="F1500" s="88"/>
      <c r="G1500" s="91"/>
      <c r="H1500" s="91"/>
      <c r="I1500" s="88"/>
      <c r="J1500" s="92"/>
      <c r="K1500" s="212"/>
      <c r="L1500" s="308" t="str">
        <f>IF(K1500&lt;&gt;"",INDEX(ฐาน!$J$4:$M$44,MATCH(INT(K1500),ฐาน!$J$4:$J$44,0),2),"")</f>
        <v/>
      </c>
      <c r="M1500" s="309" t="str">
        <f>IF(L1500&lt;&gt;"",INDEX(ฐาน!$J$4:$M$45,MATCH(L1500,ฐาน!$K$4:$K$45,0),4),"")</f>
        <v/>
      </c>
      <c r="N1500" s="310" t="str">
        <f>IF(I1500&lt;&gt;"",INDEX(ฐาน!$A$4:$F$9,MATCH(I1500,ฐาน!$A$4:$A$9,0),IF(J1500&gt;=INDEX(ฐาน!$A$4:$F$9,MATCH(I1500,ฐาน!$A$4:$A$9,0),3),6,5)),"")</f>
        <v/>
      </c>
      <c r="O1500" s="311" t="str">
        <f>IF(I1500&lt;&gt;"",IF(J1500&gt;=INDEX(ฐาน!$A$4:$G$9,MATCH(I1500,ฐาน!$A$4:$A$9,0),4),INDEX(ฐาน!$A$4:$G$9,MATCH(I1500,ฐาน!$A$4:$A$9,0),7),INDEX(ฐาน!$A$4:$G$9,MATCH(I1500,ฐาน!$A$4:$A$9,0),4)),"")</f>
        <v/>
      </c>
      <c r="P1500" s="312">
        <f>IF(M1500&lt;&gt;ฐาน!$M$45,IF(L1500&lt;&gt;"",($L1500*$N1500/100),0),0)</f>
        <v>0</v>
      </c>
      <c r="Q1500" s="311">
        <f>IF(M1500&lt;&gt;ฐาน!$M$45,IF(L1500&lt;&gt;"",ROUNDUP(($L1500*$N1500/100),-1),0),0)</f>
        <v>0</v>
      </c>
      <c r="R1500" s="311">
        <f t="shared" si="46"/>
        <v>0</v>
      </c>
      <c r="S1500" s="313">
        <f t="shared" si="47"/>
        <v>0</v>
      </c>
      <c r="T1500" s="314">
        <f>IF(M1500&lt;&gt;ฐาน!$M$45,IF(S1500&lt;&gt;"",S1500+R1500,0),0)</f>
        <v>0</v>
      </c>
      <c r="U1500" s="311">
        <f>IF(M1500&lt;&gt;ฐาน!$M$45,IF(S1500=0,J1500+T1500,O1500),J1500)</f>
        <v>0</v>
      </c>
      <c r="V1500" s="98"/>
    </row>
    <row r="1501" spans="1:22" x14ac:dyDescent="0.35">
      <c r="A1501" s="93">
        <v>1493</v>
      </c>
      <c r="B1501" s="84"/>
      <c r="C1501" s="98"/>
      <c r="D1501" s="91"/>
      <c r="E1501" s="89"/>
      <c r="F1501" s="88"/>
      <c r="G1501" s="91"/>
      <c r="H1501" s="91"/>
      <c r="I1501" s="88"/>
      <c r="J1501" s="92"/>
      <c r="K1501" s="212"/>
      <c r="L1501" s="308" t="str">
        <f>IF(K1501&lt;&gt;"",INDEX(ฐาน!$J$4:$M$44,MATCH(INT(K1501),ฐาน!$J$4:$J$44,0),2),"")</f>
        <v/>
      </c>
      <c r="M1501" s="309" t="str">
        <f>IF(L1501&lt;&gt;"",INDEX(ฐาน!$J$4:$M$45,MATCH(L1501,ฐาน!$K$4:$K$45,0),4),"")</f>
        <v/>
      </c>
      <c r="N1501" s="310" t="str">
        <f>IF(I1501&lt;&gt;"",INDEX(ฐาน!$A$4:$F$9,MATCH(I1501,ฐาน!$A$4:$A$9,0),IF(J1501&gt;=INDEX(ฐาน!$A$4:$F$9,MATCH(I1501,ฐาน!$A$4:$A$9,0),3),6,5)),"")</f>
        <v/>
      </c>
      <c r="O1501" s="311" t="str">
        <f>IF(I1501&lt;&gt;"",IF(J1501&gt;=INDEX(ฐาน!$A$4:$G$9,MATCH(I1501,ฐาน!$A$4:$A$9,0),4),INDEX(ฐาน!$A$4:$G$9,MATCH(I1501,ฐาน!$A$4:$A$9,0),7),INDEX(ฐาน!$A$4:$G$9,MATCH(I1501,ฐาน!$A$4:$A$9,0),4)),"")</f>
        <v/>
      </c>
      <c r="P1501" s="312">
        <f>IF(M1501&lt;&gt;ฐาน!$M$45,IF(L1501&lt;&gt;"",($L1501*$N1501/100),0),0)</f>
        <v>0</v>
      </c>
      <c r="Q1501" s="311">
        <f>IF(M1501&lt;&gt;ฐาน!$M$45,IF(L1501&lt;&gt;"",ROUNDUP(($L1501*$N1501/100),-1),0),0)</f>
        <v>0</v>
      </c>
      <c r="R1501" s="311">
        <f t="shared" si="46"/>
        <v>0</v>
      </c>
      <c r="S1501" s="313">
        <f t="shared" si="47"/>
        <v>0</v>
      </c>
      <c r="T1501" s="314">
        <f>IF(M1501&lt;&gt;ฐาน!$M$45,IF(S1501&lt;&gt;"",S1501+R1501,0),0)</f>
        <v>0</v>
      </c>
      <c r="U1501" s="311">
        <f>IF(M1501&lt;&gt;ฐาน!$M$45,IF(S1501=0,J1501+T1501,O1501),J1501)</f>
        <v>0</v>
      </c>
      <c r="V1501" s="98"/>
    </row>
    <row r="1502" spans="1:22" x14ac:dyDescent="0.35">
      <c r="A1502" s="93">
        <v>1494</v>
      </c>
      <c r="B1502" s="84"/>
      <c r="C1502" s="98"/>
      <c r="D1502" s="91"/>
      <c r="E1502" s="89"/>
      <c r="F1502" s="88"/>
      <c r="G1502" s="91"/>
      <c r="H1502" s="91"/>
      <c r="I1502" s="88"/>
      <c r="J1502" s="92"/>
      <c r="K1502" s="212"/>
      <c r="L1502" s="308" t="str">
        <f>IF(K1502&lt;&gt;"",INDEX(ฐาน!$J$4:$M$44,MATCH(INT(K1502),ฐาน!$J$4:$J$44,0),2),"")</f>
        <v/>
      </c>
      <c r="M1502" s="309" t="str">
        <f>IF(L1502&lt;&gt;"",INDEX(ฐาน!$J$4:$M$45,MATCH(L1502,ฐาน!$K$4:$K$45,0),4),"")</f>
        <v/>
      </c>
      <c r="N1502" s="310" t="str">
        <f>IF(I1502&lt;&gt;"",INDEX(ฐาน!$A$4:$F$9,MATCH(I1502,ฐาน!$A$4:$A$9,0),IF(J1502&gt;=INDEX(ฐาน!$A$4:$F$9,MATCH(I1502,ฐาน!$A$4:$A$9,0),3),6,5)),"")</f>
        <v/>
      </c>
      <c r="O1502" s="311" t="str">
        <f>IF(I1502&lt;&gt;"",IF(J1502&gt;=INDEX(ฐาน!$A$4:$G$9,MATCH(I1502,ฐาน!$A$4:$A$9,0),4),INDEX(ฐาน!$A$4:$G$9,MATCH(I1502,ฐาน!$A$4:$A$9,0),7),INDEX(ฐาน!$A$4:$G$9,MATCH(I1502,ฐาน!$A$4:$A$9,0),4)),"")</f>
        <v/>
      </c>
      <c r="P1502" s="312">
        <f>IF(M1502&lt;&gt;ฐาน!$M$45,IF(L1502&lt;&gt;"",($L1502*$N1502/100),0),0)</f>
        <v>0</v>
      </c>
      <c r="Q1502" s="311">
        <f>IF(M1502&lt;&gt;ฐาน!$M$45,IF(L1502&lt;&gt;"",ROUNDUP(($L1502*$N1502/100),-1),0),0)</f>
        <v>0</v>
      </c>
      <c r="R1502" s="311">
        <f t="shared" si="46"/>
        <v>0</v>
      </c>
      <c r="S1502" s="313">
        <f t="shared" si="47"/>
        <v>0</v>
      </c>
      <c r="T1502" s="314">
        <f>IF(M1502&lt;&gt;ฐาน!$M$45,IF(S1502&lt;&gt;"",S1502+R1502,0),0)</f>
        <v>0</v>
      </c>
      <c r="U1502" s="311">
        <f>IF(M1502&lt;&gt;ฐาน!$M$45,IF(S1502=0,J1502+T1502,O1502),J1502)</f>
        <v>0</v>
      </c>
      <c r="V1502" s="98"/>
    </row>
    <row r="1503" spans="1:22" x14ac:dyDescent="0.35">
      <c r="A1503" s="93">
        <v>1495</v>
      </c>
      <c r="B1503" s="84"/>
      <c r="C1503" s="98"/>
      <c r="D1503" s="91"/>
      <c r="E1503" s="89"/>
      <c r="F1503" s="88"/>
      <c r="G1503" s="91"/>
      <c r="H1503" s="91"/>
      <c r="I1503" s="88"/>
      <c r="J1503" s="92"/>
      <c r="K1503" s="212"/>
      <c r="L1503" s="308" t="str">
        <f>IF(K1503&lt;&gt;"",INDEX(ฐาน!$J$4:$M$44,MATCH(INT(K1503),ฐาน!$J$4:$J$44,0),2),"")</f>
        <v/>
      </c>
      <c r="M1503" s="309" t="str">
        <f>IF(L1503&lt;&gt;"",INDEX(ฐาน!$J$4:$M$45,MATCH(L1503,ฐาน!$K$4:$K$45,0),4),"")</f>
        <v/>
      </c>
      <c r="N1503" s="310" t="str">
        <f>IF(I1503&lt;&gt;"",INDEX(ฐาน!$A$4:$F$9,MATCH(I1503,ฐาน!$A$4:$A$9,0),IF(J1503&gt;=INDEX(ฐาน!$A$4:$F$9,MATCH(I1503,ฐาน!$A$4:$A$9,0),3),6,5)),"")</f>
        <v/>
      </c>
      <c r="O1503" s="311" t="str">
        <f>IF(I1503&lt;&gt;"",IF(J1503&gt;=INDEX(ฐาน!$A$4:$G$9,MATCH(I1503,ฐาน!$A$4:$A$9,0),4),INDEX(ฐาน!$A$4:$G$9,MATCH(I1503,ฐาน!$A$4:$A$9,0),7),INDEX(ฐาน!$A$4:$G$9,MATCH(I1503,ฐาน!$A$4:$A$9,0),4)),"")</f>
        <v/>
      </c>
      <c r="P1503" s="312">
        <f>IF(M1503&lt;&gt;ฐาน!$M$45,IF(L1503&lt;&gt;"",($L1503*$N1503/100),0),0)</f>
        <v>0</v>
      </c>
      <c r="Q1503" s="311">
        <f>IF(M1503&lt;&gt;ฐาน!$M$45,IF(L1503&lt;&gt;"",ROUNDUP(($L1503*$N1503/100),-1),0),0)</f>
        <v>0</v>
      </c>
      <c r="R1503" s="311">
        <f t="shared" si="46"/>
        <v>0</v>
      </c>
      <c r="S1503" s="313">
        <f t="shared" si="47"/>
        <v>0</v>
      </c>
      <c r="T1503" s="314">
        <f>IF(M1503&lt;&gt;ฐาน!$M$45,IF(S1503&lt;&gt;"",S1503+R1503,0),0)</f>
        <v>0</v>
      </c>
      <c r="U1503" s="311">
        <f>IF(M1503&lt;&gt;ฐาน!$M$45,IF(S1503=0,J1503+T1503,O1503),J1503)</f>
        <v>0</v>
      </c>
      <c r="V1503" s="98"/>
    </row>
    <row r="1504" spans="1:22" x14ac:dyDescent="0.35">
      <c r="A1504" s="93">
        <v>1496</v>
      </c>
      <c r="B1504" s="84"/>
      <c r="C1504" s="98"/>
      <c r="D1504" s="91"/>
      <c r="E1504" s="89"/>
      <c r="F1504" s="88"/>
      <c r="G1504" s="91"/>
      <c r="H1504" s="91"/>
      <c r="I1504" s="88"/>
      <c r="J1504" s="92"/>
      <c r="K1504" s="212"/>
      <c r="L1504" s="308" t="str">
        <f>IF(K1504&lt;&gt;"",INDEX(ฐาน!$J$4:$M$44,MATCH(INT(K1504),ฐาน!$J$4:$J$44,0),2),"")</f>
        <v/>
      </c>
      <c r="M1504" s="309" t="str">
        <f>IF(L1504&lt;&gt;"",INDEX(ฐาน!$J$4:$M$45,MATCH(L1504,ฐาน!$K$4:$K$45,0),4),"")</f>
        <v/>
      </c>
      <c r="N1504" s="310" t="str">
        <f>IF(I1504&lt;&gt;"",INDEX(ฐาน!$A$4:$F$9,MATCH(I1504,ฐาน!$A$4:$A$9,0),IF(J1504&gt;=INDEX(ฐาน!$A$4:$F$9,MATCH(I1504,ฐาน!$A$4:$A$9,0),3),6,5)),"")</f>
        <v/>
      </c>
      <c r="O1504" s="311" t="str">
        <f>IF(I1504&lt;&gt;"",IF(J1504&gt;=INDEX(ฐาน!$A$4:$G$9,MATCH(I1504,ฐาน!$A$4:$A$9,0),4),INDEX(ฐาน!$A$4:$G$9,MATCH(I1504,ฐาน!$A$4:$A$9,0),7),INDEX(ฐาน!$A$4:$G$9,MATCH(I1504,ฐาน!$A$4:$A$9,0),4)),"")</f>
        <v/>
      </c>
      <c r="P1504" s="312">
        <f>IF(M1504&lt;&gt;ฐาน!$M$45,IF(L1504&lt;&gt;"",($L1504*$N1504/100),0),0)</f>
        <v>0</v>
      </c>
      <c r="Q1504" s="311">
        <f>IF(M1504&lt;&gt;ฐาน!$M$45,IF(L1504&lt;&gt;"",ROUNDUP(($L1504*$N1504/100),-1),0),0)</f>
        <v>0</v>
      </c>
      <c r="R1504" s="311">
        <f t="shared" si="46"/>
        <v>0</v>
      </c>
      <c r="S1504" s="313">
        <f t="shared" si="47"/>
        <v>0</v>
      </c>
      <c r="T1504" s="314">
        <f>IF(M1504&lt;&gt;ฐาน!$M$45,IF(S1504&lt;&gt;"",S1504+R1504,0),0)</f>
        <v>0</v>
      </c>
      <c r="U1504" s="311">
        <f>IF(M1504&lt;&gt;ฐาน!$M$45,IF(S1504=0,J1504+T1504,O1504),J1504)</f>
        <v>0</v>
      </c>
      <c r="V1504" s="98"/>
    </row>
    <row r="1505" spans="1:22" x14ac:dyDescent="0.35">
      <c r="A1505" s="93">
        <v>1497</v>
      </c>
      <c r="B1505" s="84"/>
      <c r="C1505" s="98"/>
      <c r="D1505" s="91"/>
      <c r="E1505" s="89"/>
      <c r="F1505" s="88"/>
      <c r="G1505" s="91"/>
      <c r="H1505" s="91"/>
      <c r="I1505" s="88"/>
      <c r="J1505" s="92"/>
      <c r="K1505" s="212"/>
      <c r="L1505" s="308" t="str">
        <f>IF(K1505&lt;&gt;"",INDEX(ฐาน!$J$4:$M$44,MATCH(INT(K1505),ฐาน!$J$4:$J$44,0),2),"")</f>
        <v/>
      </c>
      <c r="M1505" s="309" t="str">
        <f>IF(L1505&lt;&gt;"",INDEX(ฐาน!$J$4:$M$45,MATCH(L1505,ฐาน!$K$4:$K$45,0),4),"")</f>
        <v/>
      </c>
      <c r="N1505" s="310" t="str">
        <f>IF(I1505&lt;&gt;"",INDEX(ฐาน!$A$4:$F$9,MATCH(I1505,ฐาน!$A$4:$A$9,0),IF(J1505&gt;=INDEX(ฐาน!$A$4:$F$9,MATCH(I1505,ฐาน!$A$4:$A$9,0),3),6,5)),"")</f>
        <v/>
      </c>
      <c r="O1505" s="311" t="str">
        <f>IF(I1505&lt;&gt;"",IF(J1505&gt;=INDEX(ฐาน!$A$4:$G$9,MATCH(I1505,ฐาน!$A$4:$A$9,0),4),INDEX(ฐาน!$A$4:$G$9,MATCH(I1505,ฐาน!$A$4:$A$9,0),7),INDEX(ฐาน!$A$4:$G$9,MATCH(I1505,ฐาน!$A$4:$A$9,0),4)),"")</f>
        <v/>
      </c>
      <c r="P1505" s="312">
        <f>IF(M1505&lt;&gt;ฐาน!$M$45,IF(L1505&lt;&gt;"",($L1505*$N1505/100),0),0)</f>
        <v>0</v>
      </c>
      <c r="Q1505" s="311">
        <f>IF(M1505&lt;&gt;ฐาน!$M$45,IF(L1505&lt;&gt;"",ROUNDUP(($L1505*$N1505/100),-1),0),0)</f>
        <v>0</v>
      </c>
      <c r="R1505" s="311">
        <f t="shared" si="46"/>
        <v>0</v>
      </c>
      <c r="S1505" s="313">
        <f t="shared" si="47"/>
        <v>0</v>
      </c>
      <c r="T1505" s="314">
        <f>IF(M1505&lt;&gt;ฐาน!$M$45,IF(S1505&lt;&gt;"",S1505+R1505,0),0)</f>
        <v>0</v>
      </c>
      <c r="U1505" s="311">
        <f>IF(M1505&lt;&gt;ฐาน!$M$45,IF(S1505=0,J1505+T1505,O1505),J1505)</f>
        <v>0</v>
      </c>
      <c r="V1505" s="98"/>
    </row>
    <row r="1506" spans="1:22" x14ac:dyDescent="0.35">
      <c r="A1506" s="93">
        <v>1498</v>
      </c>
      <c r="B1506" s="84"/>
      <c r="C1506" s="98"/>
      <c r="D1506" s="91"/>
      <c r="E1506" s="89"/>
      <c r="F1506" s="88"/>
      <c r="G1506" s="91"/>
      <c r="H1506" s="91"/>
      <c r="I1506" s="88"/>
      <c r="J1506" s="92"/>
      <c r="K1506" s="212"/>
      <c r="L1506" s="308" t="str">
        <f>IF(K1506&lt;&gt;"",INDEX(ฐาน!$J$4:$M$44,MATCH(INT(K1506),ฐาน!$J$4:$J$44,0),2),"")</f>
        <v/>
      </c>
      <c r="M1506" s="309" t="str">
        <f>IF(L1506&lt;&gt;"",INDEX(ฐาน!$J$4:$M$45,MATCH(L1506,ฐาน!$K$4:$K$45,0),4),"")</f>
        <v/>
      </c>
      <c r="N1506" s="310" t="str">
        <f>IF(I1506&lt;&gt;"",INDEX(ฐาน!$A$4:$F$9,MATCH(I1506,ฐาน!$A$4:$A$9,0),IF(J1506&gt;=INDEX(ฐาน!$A$4:$F$9,MATCH(I1506,ฐาน!$A$4:$A$9,0),3),6,5)),"")</f>
        <v/>
      </c>
      <c r="O1506" s="311" t="str">
        <f>IF(I1506&lt;&gt;"",IF(J1506&gt;=INDEX(ฐาน!$A$4:$G$9,MATCH(I1506,ฐาน!$A$4:$A$9,0),4),INDEX(ฐาน!$A$4:$G$9,MATCH(I1506,ฐาน!$A$4:$A$9,0),7),INDEX(ฐาน!$A$4:$G$9,MATCH(I1506,ฐาน!$A$4:$A$9,0),4)),"")</f>
        <v/>
      </c>
      <c r="P1506" s="312">
        <f>IF(M1506&lt;&gt;ฐาน!$M$45,IF(L1506&lt;&gt;"",($L1506*$N1506/100),0),0)</f>
        <v>0</v>
      </c>
      <c r="Q1506" s="311">
        <f>IF(M1506&lt;&gt;ฐาน!$M$45,IF(L1506&lt;&gt;"",ROUNDUP(($L1506*$N1506/100),-1),0),0)</f>
        <v>0</v>
      </c>
      <c r="R1506" s="311">
        <f t="shared" si="46"/>
        <v>0</v>
      </c>
      <c r="S1506" s="313">
        <f t="shared" si="47"/>
        <v>0</v>
      </c>
      <c r="T1506" s="314">
        <f>IF(M1506&lt;&gt;ฐาน!$M$45,IF(S1506&lt;&gt;"",S1506+R1506,0),0)</f>
        <v>0</v>
      </c>
      <c r="U1506" s="311">
        <f>IF(M1506&lt;&gt;ฐาน!$M$45,IF(S1506=0,J1506+T1506,O1506),J1506)</f>
        <v>0</v>
      </c>
      <c r="V1506" s="98"/>
    </row>
    <row r="1507" spans="1:22" x14ac:dyDescent="0.35">
      <c r="A1507" s="93">
        <v>1499</v>
      </c>
      <c r="B1507" s="84"/>
      <c r="C1507" s="98"/>
      <c r="D1507" s="91"/>
      <c r="E1507" s="89"/>
      <c r="F1507" s="88"/>
      <c r="G1507" s="91"/>
      <c r="H1507" s="91"/>
      <c r="I1507" s="88"/>
      <c r="J1507" s="92"/>
      <c r="K1507" s="212"/>
      <c r="L1507" s="308" t="str">
        <f>IF(K1507&lt;&gt;"",INDEX(ฐาน!$J$4:$M$44,MATCH(INT(K1507),ฐาน!$J$4:$J$44,0),2),"")</f>
        <v/>
      </c>
      <c r="M1507" s="309" t="str">
        <f>IF(L1507&lt;&gt;"",INDEX(ฐาน!$J$4:$M$45,MATCH(L1507,ฐาน!$K$4:$K$45,0),4),"")</f>
        <v/>
      </c>
      <c r="N1507" s="310" t="str">
        <f>IF(I1507&lt;&gt;"",INDEX(ฐาน!$A$4:$F$9,MATCH(I1507,ฐาน!$A$4:$A$9,0),IF(J1507&gt;=INDEX(ฐาน!$A$4:$F$9,MATCH(I1507,ฐาน!$A$4:$A$9,0),3),6,5)),"")</f>
        <v/>
      </c>
      <c r="O1507" s="311" t="str">
        <f>IF(I1507&lt;&gt;"",IF(J1507&gt;=INDEX(ฐาน!$A$4:$G$9,MATCH(I1507,ฐาน!$A$4:$A$9,0),4),INDEX(ฐาน!$A$4:$G$9,MATCH(I1507,ฐาน!$A$4:$A$9,0),7),INDEX(ฐาน!$A$4:$G$9,MATCH(I1507,ฐาน!$A$4:$A$9,0),4)),"")</f>
        <v/>
      </c>
      <c r="P1507" s="312">
        <f>IF(M1507&lt;&gt;ฐาน!$M$45,IF(L1507&lt;&gt;"",($L1507*$N1507/100),0),0)</f>
        <v>0</v>
      </c>
      <c r="Q1507" s="311">
        <f>IF(M1507&lt;&gt;ฐาน!$M$45,IF(L1507&lt;&gt;"",ROUNDUP(($L1507*$N1507/100),-1),0),0)</f>
        <v>0</v>
      </c>
      <c r="R1507" s="311">
        <f t="shared" si="46"/>
        <v>0</v>
      </c>
      <c r="S1507" s="313">
        <f t="shared" si="47"/>
        <v>0</v>
      </c>
      <c r="T1507" s="314">
        <f>IF(M1507&lt;&gt;ฐาน!$M$45,IF(S1507&lt;&gt;"",S1507+R1507,0),0)</f>
        <v>0</v>
      </c>
      <c r="U1507" s="311">
        <f>IF(M1507&lt;&gt;ฐาน!$M$45,IF(S1507=0,J1507+T1507,O1507),J1507)</f>
        <v>0</v>
      </c>
      <c r="V1507" s="98"/>
    </row>
    <row r="1508" spans="1:22" x14ac:dyDescent="0.35">
      <c r="A1508" s="93">
        <v>1500</v>
      </c>
      <c r="B1508" s="84"/>
      <c r="C1508" s="98"/>
      <c r="D1508" s="91"/>
      <c r="E1508" s="89"/>
      <c r="F1508" s="88"/>
      <c r="G1508" s="91"/>
      <c r="H1508" s="91"/>
      <c r="I1508" s="88"/>
      <c r="J1508" s="92"/>
      <c r="K1508" s="212"/>
      <c r="L1508" s="308" t="str">
        <f>IF(K1508&lt;&gt;"",INDEX(ฐาน!$J$4:$M$44,MATCH(INT(K1508),ฐาน!$J$4:$J$44,0),2),"")</f>
        <v/>
      </c>
      <c r="M1508" s="309" t="str">
        <f>IF(L1508&lt;&gt;"",INDEX(ฐาน!$J$4:$M$45,MATCH(L1508,ฐาน!$K$4:$K$45,0),4),"")</f>
        <v/>
      </c>
      <c r="N1508" s="310" t="str">
        <f>IF(I1508&lt;&gt;"",INDEX(ฐาน!$A$4:$F$9,MATCH(I1508,ฐาน!$A$4:$A$9,0),IF(J1508&gt;=INDEX(ฐาน!$A$4:$F$9,MATCH(I1508,ฐาน!$A$4:$A$9,0),3),6,5)),"")</f>
        <v/>
      </c>
      <c r="O1508" s="311" t="str">
        <f>IF(I1508&lt;&gt;"",IF(J1508&gt;=INDEX(ฐาน!$A$4:$G$9,MATCH(I1508,ฐาน!$A$4:$A$9,0),4),INDEX(ฐาน!$A$4:$G$9,MATCH(I1508,ฐาน!$A$4:$A$9,0),7),INDEX(ฐาน!$A$4:$G$9,MATCH(I1508,ฐาน!$A$4:$A$9,0),4)),"")</f>
        <v/>
      </c>
      <c r="P1508" s="312">
        <f>IF(M1508&lt;&gt;ฐาน!$M$45,IF(L1508&lt;&gt;"",($L1508*$N1508/100),0),0)</f>
        <v>0</v>
      </c>
      <c r="Q1508" s="311">
        <f>IF(M1508&lt;&gt;ฐาน!$M$45,IF(L1508&lt;&gt;"",ROUNDUP(($L1508*$N1508/100),-1),0),0)</f>
        <v>0</v>
      </c>
      <c r="R1508" s="311">
        <f t="shared" si="46"/>
        <v>0</v>
      </c>
      <c r="S1508" s="313">
        <f t="shared" si="47"/>
        <v>0</v>
      </c>
      <c r="T1508" s="314">
        <f>IF(M1508&lt;&gt;ฐาน!$M$45,IF(S1508&lt;&gt;"",S1508+R1508,0),0)</f>
        <v>0</v>
      </c>
      <c r="U1508" s="311">
        <f>IF(M1508&lt;&gt;ฐาน!$M$45,IF(S1508=0,J1508+T1508,O1508),J1508)</f>
        <v>0</v>
      </c>
      <c r="V1508" s="98"/>
    </row>
    <row r="1509" spans="1:22" x14ac:dyDescent="0.35">
      <c r="A1509" s="93">
        <v>1501</v>
      </c>
      <c r="B1509" s="84"/>
      <c r="C1509" s="98"/>
      <c r="D1509" s="91"/>
      <c r="E1509" s="89"/>
      <c r="F1509" s="88"/>
      <c r="G1509" s="91"/>
      <c r="H1509" s="91"/>
      <c r="I1509" s="88"/>
      <c r="J1509" s="92"/>
      <c r="K1509" s="212"/>
      <c r="L1509" s="308" t="str">
        <f>IF(K1509&lt;&gt;"",INDEX(ฐาน!$J$4:$M$44,MATCH(INT(K1509),ฐาน!$J$4:$J$44,0),2),"")</f>
        <v/>
      </c>
      <c r="M1509" s="309" t="str">
        <f>IF(L1509&lt;&gt;"",INDEX(ฐาน!$J$4:$M$45,MATCH(L1509,ฐาน!$K$4:$K$45,0),4),"")</f>
        <v/>
      </c>
      <c r="N1509" s="310" t="str">
        <f>IF(I1509&lt;&gt;"",INDEX(ฐาน!$A$4:$F$9,MATCH(I1509,ฐาน!$A$4:$A$9,0),IF(J1509&gt;=INDEX(ฐาน!$A$4:$F$9,MATCH(I1509,ฐาน!$A$4:$A$9,0),3),6,5)),"")</f>
        <v/>
      </c>
      <c r="O1509" s="311" t="str">
        <f>IF(I1509&lt;&gt;"",IF(J1509&gt;=INDEX(ฐาน!$A$4:$G$9,MATCH(I1509,ฐาน!$A$4:$A$9,0),4),INDEX(ฐาน!$A$4:$G$9,MATCH(I1509,ฐาน!$A$4:$A$9,0),7),INDEX(ฐาน!$A$4:$G$9,MATCH(I1509,ฐาน!$A$4:$A$9,0),4)),"")</f>
        <v/>
      </c>
      <c r="P1509" s="312">
        <f>IF(M1509&lt;&gt;ฐาน!$M$45,IF(L1509&lt;&gt;"",($L1509*$N1509/100),0),0)</f>
        <v>0</v>
      </c>
      <c r="Q1509" s="311">
        <f>IF(M1509&lt;&gt;ฐาน!$M$45,IF(L1509&lt;&gt;"",ROUNDUP(($L1509*$N1509/100),-1),0),0)</f>
        <v>0</v>
      </c>
      <c r="R1509" s="311">
        <f t="shared" si="46"/>
        <v>0</v>
      </c>
      <c r="S1509" s="313">
        <f t="shared" si="47"/>
        <v>0</v>
      </c>
      <c r="T1509" s="314">
        <f>IF(M1509&lt;&gt;ฐาน!$M$45,IF(S1509&lt;&gt;"",S1509+R1509,0),0)</f>
        <v>0</v>
      </c>
      <c r="U1509" s="311">
        <f>IF(M1509&lt;&gt;ฐาน!$M$45,IF(S1509=0,J1509+T1509,O1509),J1509)</f>
        <v>0</v>
      </c>
      <c r="V1509" s="98"/>
    </row>
    <row r="1510" spans="1:22" x14ac:dyDescent="0.35">
      <c r="A1510" s="93">
        <v>1502</v>
      </c>
      <c r="B1510" s="84"/>
      <c r="C1510" s="98"/>
      <c r="D1510" s="91"/>
      <c r="E1510" s="89"/>
      <c r="F1510" s="88"/>
      <c r="G1510" s="91"/>
      <c r="H1510" s="91"/>
      <c r="I1510" s="88"/>
      <c r="J1510" s="92"/>
      <c r="K1510" s="212"/>
      <c r="L1510" s="308" t="str">
        <f>IF(K1510&lt;&gt;"",INDEX(ฐาน!$J$4:$M$44,MATCH(INT(K1510),ฐาน!$J$4:$J$44,0),2),"")</f>
        <v/>
      </c>
      <c r="M1510" s="309" t="str">
        <f>IF(L1510&lt;&gt;"",INDEX(ฐาน!$J$4:$M$45,MATCH(L1510,ฐาน!$K$4:$K$45,0),4),"")</f>
        <v/>
      </c>
      <c r="N1510" s="310" t="str">
        <f>IF(I1510&lt;&gt;"",INDEX(ฐาน!$A$4:$F$9,MATCH(I1510,ฐาน!$A$4:$A$9,0),IF(J1510&gt;=INDEX(ฐาน!$A$4:$F$9,MATCH(I1510,ฐาน!$A$4:$A$9,0),3),6,5)),"")</f>
        <v/>
      </c>
      <c r="O1510" s="311" t="str">
        <f>IF(I1510&lt;&gt;"",IF(J1510&gt;=INDEX(ฐาน!$A$4:$G$9,MATCH(I1510,ฐาน!$A$4:$A$9,0),4),INDEX(ฐาน!$A$4:$G$9,MATCH(I1510,ฐาน!$A$4:$A$9,0),7),INDEX(ฐาน!$A$4:$G$9,MATCH(I1510,ฐาน!$A$4:$A$9,0),4)),"")</f>
        <v/>
      </c>
      <c r="P1510" s="312">
        <f>IF(M1510&lt;&gt;ฐาน!$M$45,IF(L1510&lt;&gt;"",($L1510*$N1510/100),0),0)</f>
        <v>0</v>
      </c>
      <c r="Q1510" s="311">
        <f>IF(M1510&lt;&gt;ฐาน!$M$45,IF(L1510&lt;&gt;"",ROUNDUP(($L1510*$N1510/100),-1),0),0)</f>
        <v>0</v>
      </c>
      <c r="R1510" s="311">
        <f t="shared" si="46"/>
        <v>0</v>
      </c>
      <c r="S1510" s="313">
        <f t="shared" si="47"/>
        <v>0</v>
      </c>
      <c r="T1510" s="314">
        <f>IF(M1510&lt;&gt;ฐาน!$M$45,IF(S1510&lt;&gt;"",S1510+R1510,0),0)</f>
        <v>0</v>
      </c>
      <c r="U1510" s="311">
        <f>IF(M1510&lt;&gt;ฐาน!$M$45,IF(S1510=0,J1510+T1510,O1510),J1510)</f>
        <v>0</v>
      </c>
      <c r="V1510" s="98"/>
    </row>
    <row r="1511" spans="1:22" x14ac:dyDescent="0.35">
      <c r="A1511" s="93">
        <v>1503</v>
      </c>
      <c r="B1511" s="84"/>
      <c r="C1511" s="98"/>
      <c r="D1511" s="91"/>
      <c r="E1511" s="89"/>
      <c r="F1511" s="88"/>
      <c r="G1511" s="91"/>
      <c r="H1511" s="91"/>
      <c r="I1511" s="88"/>
      <c r="J1511" s="92"/>
      <c r="K1511" s="212"/>
      <c r="L1511" s="308" t="str">
        <f>IF(K1511&lt;&gt;"",INDEX(ฐาน!$J$4:$M$44,MATCH(INT(K1511),ฐาน!$J$4:$J$44,0),2),"")</f>
        <v/>
      </c>
      <c r="M1511" s="309" t="str">
        <f>IF(L1511&lt;&gt;"",INDEX(ฐาน!$J$4:$M$45,MATCH(L1511,ฐาน!$K$4:$K$45,0),4),"")</f>
        <v/>
      </c>
      <c r="N1511" s="310" t="str">
        <f>IF(I1511&lt;&gt;"",INDEX(ฐาน!$A$4:$F$9,MATCH(I1511,ฐาน!$A$4:$A$9,0),IF(J1511&gt;=INDEX(ฐาน!$A$4:$F$9,MATCH(I1511,ฐาน!$A$4:$A$9,0),3),6,5)),"")</f>
        <v/>
      </c>
      <c r="O1511" s="311" t="str">
        <f>IF(I1511&lt;&gt;"",IF(J1511&gt;=INDEX(ฐาน!$A$4:$G$9,MATCH(I1511,ฐาน!$A$4:$A$9,0),4),INDEX(ฐาน!$A$4:$G$9,MATCH(I1511,ฐาน!$A$4:$A$9,0),7),INDEX(ฐาน!$A$4:$G$9,MATCH(I1511,ฐาน!$A$4:$A$9,0),4)),"")</f>
        <v/>
      </c>
      <c r="P1511" s="312">
        <f>IF(M1511&lt;&gt;ฐาน!$M$45,IF(L1511&lt;&gt;"",($L1511*$N1511/100),0),0)</f>
        <v>0</v>
      </c>
      <c r="Q1511" s="311">
        <f>IF(M1511&lt;&gt;ฐาน!$M$45,IF(L1511&lt;&gt;"",ROUNDUP(($L1511*$N1511/100),-1),0),0)</f>
        <v>0</v>
      </c>
      <c r="R1511" s="311">
        <f t="shared" si="46"/>
        <v>0</v>
      </c>
      <c r="S1511" s="313">
        <f t="shared" si="47"/>
        <v>0</v>
      </c>
      <c r="T1511" s="314">
        <f>IF(M1511&lt;&gt;ฐาน!$M$45,IF(S1511&lt;&gt;"",S1511+R1511,0),0)</f>
        <v>0</v>
      </c>
      <c r="U1511" s="311">
        <f>IF(M1511&lt;&gt;ฐาน!$M$45,IF(S1511=0,J1511+T1511,O1511),J1511)</f>
        <v>0</v>
      </c>
      <c r="V1511" s="98"/>
    </row>
    <row r="1512" spans="1:22" x14ac:dyDescent="0.35">
      <c r="A1512" s="93">
        <v>1504</v>
      </c>
      <c r="B1512" s="84"/>
      <c r="C1512" s="98"/>
      <c r="D1512" s="91"/>
      <c r="E1512" s="89"/>
      <c r="F1512" s="88"/>
      <c r="G1512" s="91"/>
      <c r="H1512" s="91"/>
      <c r="I1512" s="88"/>
      <c r="J1512" s="92"/>
      <c r="K1512" s="212"/>
      <c r="L1512" s="308" t="str">
        <f>IF(K1512&lt;&gt;"",INDEX(ฐาน!$J$4:$M$44,MATCH(INT(K1512),ฐาน!$J$4:$J$44,0),2),"")</f>
        <v/>
      </c>
      <c r="M1512" s="309" t="str">
        <f>IF(L1512&lt;&gt;"",INDEX(ฐาน!$J$4:$M$45,MATCH(L1512,ฐาน!$K$4:$K$45,0),4),"")</f>
        <v/>
      </c>
      <c r="N1512" s="310" t="str">
        <f>IF(I1512&lt;&gt;"",INDEX(ฐาน!$A$4:$F$9,MATCH(I1512,ฐาน!$A$4:$A$9,0),IF(J1512&gt;=INDEX(ฐาน!$A$4:$F$9,MATCH(I1512,ฐาน!$A$4:$A$9,0),3),6,5)),"")</f>
        <v/>
      </c>
      <c r="O1512" s="311" t="str">
        <f>IF(I1512&lt;&gt;"",IF(J1512&gt;=INDEX(ฐาน!$A$4:$G$9,MATCH(I1512,ฐาน!$A$4:$A$9,0),4),INDEX(ฐาน!$A$4:$G$9,MATCH(I1512,ฐาน!$A$4:$A$9,0),7),INDEX(ฐาน!$A$4:$G$9,MATCH(I1512,ฐาน!$A$4:$A$9,0),4)),"")</f>
        <v/>
      </c>
      <c r="P1512" s="312">
        <f>IF(M1512&lt;&gt;ฐาน!$M$45,IF(L1512&lt;&gt;"",($L1512*$N1512/100),0),0)</f>
        <v>0</v>
      </c>
      <c r="Q1512" s="311">
        <f>IF(M1512&lt;&gt;ฐาน!$M$45,IF(L1512&lt;&gt;"",ROUNDUP(($L1512*$N1512/100),-1),0),0)</f>
        <v>0</v>
      </c>
      <c r="R1512" s="311">
        <f t="shared" si="46"/>
        <v>0</v>
      </c>
      <c r="S1512" s="313">
        <f t="shared" si="47"/>
        <v>0</v>
      </c>
      <c r="T1512" s="314">
        <f>IF(M1512&lt;&gt;ฐาน!$M$45,IF(S1512&lt;&gt;"",S1512+R1512,0),0)</f>
        <v>0</v>
      </c>
      <c r="U1512" s="311">
        <f>IF(M1512&lt;&gt;ฐาน!$M$45,IF(S1512=0,J1512+T1512,O1512),J1512)</f>
        <v>0</v>
      </c>
      <c r="V1512" s="98"/>
    </row>
    <row r="1513" spans="1:22" x14ac:dyDescent="0.35">
      <c r="A1513" s="93">
        <v>1505</v>
      </c>
      <c r="B1513" s="84"/>
      <c r="C1513" s="98"/>
      <c r="D1513" s="91"/>
      <c r="E1513" s="89"/>
      <c r="F1513" s="88"/>
      <c r="G1513" s="91"/>
      <c r="H1513" s="91"/>
      <c r="I1513" s="88"/>
      <c r="J1513" s="92"/>
      <c r="K1513" s="212"/>
      <c r="L1513" s="308" t="str">
        <f>IF(K1513&lt;&gt;"",INDEX(ฐาน!$J$4:$M$44,MATCH(INT(K1513),ฐาน!$J$4:$J$44,0),2),"")</f>
        <v/>
      </c>
      <c r="M1513" s="309" t="str">
        <f>IF(L1513&lt;&gt;"",INDEX(ฐาน!$J$4:$M$45,MATCH(L1513,ฐาน!$K$4:$K$45,0),4),"")</f>
        <v/>
      </c>
      <c r="N1513" s="310" t="str">
        <f>IF(I1513&lt;&gt;"",INDEX(ฐาน!$A$4:$F$9,MATCH(I1513,ฐาน!$A$4:$A$9,0),IF(J1513&gt;=INDEX(ฐาน!$A$4:$F$9,MATCH(I1513,ฐาน!$A$4:$A$9,0),3),6,5)),"")</f>
        <v/>
      </c>
      <c r="O1513" s="311" t="str">
        <f>IF(I1513&lt;&gt;"",IF(J1513&gt;=INDEX(ฐาน!$A$4:$G$9,MATCH(I1513,ฐาน!$A$4:$A$9,0),4),INDEX(ฐาน!$A$4:$G$9,MATCH(I1513,ฐาน!$A$4:$A$9,0),7),INDEX(ฐาน!$A$4:$G$9,MATCH(I1513,ฐาน!$A$4:$A$9,0),4)),"")</f>
        <v/>
      </c>
      <c r="P1513" s="312">
        <f>IF(M1513&lt;&gt;ฐาน!$M$45,IF(L1513&lt;&gt;"",($L1513*$N1513/100),0),0)</f>
        <v>0</v>
      </c>
      <c r="Q1513" s="311">
        <f>IF(M1513&lt;&gt;ฐาน!$M$45,IF(L1513&lt;&gt;"",ROUNDUP(($L1513*$N1513/100),-1),0),0)</f>
        <v>0</v>
      </c>
      <c r="R1513" s="311">
        <f t="shared" si="46"/>
        <v>0</v>
      </c>
      <c r="S1513" s="313">
        <f t="shared" si="47"/>
        <v>0</v>
      </c>
      <c r="T1513" s="314">
        <f>IF(M1513&lt;&gt;ฐาน!$M$45,IF(S1513&lt;&gt;"",S1513+R1513,0),0)</f>
        <v>0</v>
      </c>
      <c r="U1513" s="311">
        <f>IF(M1513&lt;&gt;ฐาน!$M$45,IF(S1513=0,J1513+T1513,O1513),J1513)</f>
        <v>0</v>
      </c>
      <c r="V1513" s="98"/>
    </row>
    <row r="1514" spans="1:22" x14ac:dyDescent="0.35">
      <c r="A1514" s="93">
        <v>1506</v>
      </c>
      <c r="B1514" s="84"/>
      <c r="C1514" s="98"/>
      <c r="D1514" s="91"/>
      <c r="E1514" s="89"/>
      <c r="F1514" s="88"/>
      <c r="G1514" s="91"/>
      <c r="H1514" s="91"/>
      <c r="I1514" s="88"/>
      <c r="J1514" s="92"/>
      <c r="K1514" s="212"/>
      <c r="L1514" s="308" t="str">
        <f>IF(K1514&lt;&gt;"",INDEX(ฐาน!$J$4:$M$44,MATCH(INT(K1514),ฐาน!$J$4:$J$44,0),2),"")</f>
        <v/>
      </c>
      <c r="M1514" s="309" t="str">
        <f>IF(L1514&lt;&gt;"",INDEX(ฐาน!$J$4:$M$45,MATCH(L1514,ฐาน!$K$4:$K$45,0),4),"")</f>
        <v/>
      </c>
      <c r="N1514" s="310" t="str">
        <f>IF(I1514&lt;&gt;"",INDEX(ฐาน!$A$4:$F$9,MATCH(I1514,ฐาน!$A$4:$A$9,0),IF(J1514&gt;=INDEX(ฐาน!$A$4:$F$9,MATCH(I1514,ฐาน!$A$4:$A$9,0),3),6,5)),"")</f>
        <v/>
      </c>
      <c r="O1514" s="311" t="str">
        <f>IF(I1514&lt;&gt;"",IF(J1514&gt;=INDEX(ฐาน!$A$4:$G$9,MATCH(I1514,ฐาน!$A$4:$A$9,0),4),INDEX(ฐาน!$A$4:$G$9,MATCH(I1514,ฐาน!$A$4:$A$9,0),7),INDEX(ฐาน!$A$4:$G$9,MATCH(I1514,ฐาน!$A$4:$A$9,0),4)),"")</f>
        <v/>
      </c>
      <c r="P1514" s="312">
        <f>IF(M1514&lt;&gt;ฐาน!$M$45,IF(L1514&lt;&gt;"",($L1514*$N1514/100),0),0)</f>
        <v>0</v>
      </c>
      <c r="Q1514" s="311">
        <f>IF(M1514&lt;&gt;ฐาน!$M$45,IF(L1514&lt;&gt;"",ROUNDUP(($L1514*$N1514/100),-1),0),0)</f>
        <v>0</v>
      </c>
      <c r="R1514" s="311">
        <f t="shared" si="46"/>
        <v>0</v>
      </c>
      <c r="S1514" s="313">
        <f t="shared" si="47"/>
        <v>0</v>
      </c>
      <c r="T1514" s="314">
        <f>IF(M1514&lt;&gt;ฐาน!$M$45,IF(S1514&lt;&gt;"",S1514+R1514,0),0)</f>
        <v>0</v>
      </c>
      <c r="U1514" s="311">
        <f>IF(M1514&lt;&gt;ฐาน!$M$45,IF(S1514=0,J1514+T1514,O1514),J1514)</f>
        <v>0</v>
      </c>
      <c r="V1514" s="98"/>
    </row>
    <row r="1515" spans="1:22" x14ac:dyDescent="0.35">
      <c r="A1515" s="93">
        <v>1507</v>
      </c>
      <c r="B1515" s="84"/>
      <c r="C1515" s="98"/>
      <c r="D1515" s="91"/>
      <c r="E1515" s="89"/>
      <c r="F1515" s="88"/>
      <c r="G1515" s="91"/>
      <c r="H1515" s="91"/>
      <c r="I1515" s="88"/>
      <c r="J1515" s="92"/>
      <c r="K1515" s="212"/>
      <c r="L1515" s="308" t="str">
        <f>IF(K1515&lt;&gt;"",INDEX(ฐาน!$J$4:$M$44,MATCH(INT(K1515),ฐาน!$J$4:$J$44,0),2),"")</f>
        <v/>
      </c>
      <c r="M1515" s="309" t="str">
        <f>IF(L1515&lt;&gt;"",INDEX(ฐาน!$J$4:$M$45,MATCH(L1515,ฐาน!$K$4:$K$45,0),4),"")</f>
        <v/>
      </c>
      <c r="N1515" s="310" t="str">
        <f>IF(I1515&lt;&gt;"",INDEX(ฐาน!$A$4:$F$9,MATCH(I1515,ฐาน!$A$4:$A$9,0),IF(J1515&gt;=INDEX(ฐาน!$A$4:$F$9,MATCH(I1515,ฐาน!$A$4:$A$9,0),3),6,5)),"")</f>
        <v/>
      </c>
      <c r="O1515" s="311" t="str">
        <f>IF(I1515&lt;&gt;"",IF(J1515&gt;=INDEX(ฐาน!$A$4:$G$9,MATCH(I1515,ฐาน!$A$4:$A$9,0),4),INDEX(ฐาน!$A$4:$G$9,MATCH(I1515,ฐาน!$A$4:$A$9,0),7),INDEX(ฐาน!$A$4:$G$9,MATCH(I1515,ฐาน!$A$4:$A$9,0),4)),"")</f>
        <v/>
      </c>
      <c r="P1515" s="312">
        <f>IF(M1515&lt;&gt;ฐาน!$M$45,IF(L1515&lt;&gt;"",($L1515*$N1515/100),0),0)</f>
        <v>0</v>
      </c>
      <c r="Q1515" s="311">
        <f>IF(M1515&lt;&gt;ฐาน!$M$45,IF(L1515&lt;&gt;"",ROUNDUP(($L1515*$N1515/100),-1),0),0)</f>
        <v>0</v>
      </c>
      <c r="R1515" s="311">
        <f t="shared" si="46"/>
        <v>0</v>
      </c>
      <c r="S1515" s="313">
        <f t="shared" si="47"/>
        <v>0</v>
      </c>
      <c r="T1515" s="314">
        <f>IF(M1515&lt;&gt;ฐาน!$M$45,IF(S1515&lt;&gt;"",S1515+R1515,0),0)</f>
        <v>0</v>
      </c>
      <c r="U1515" s="311">
        <f>IF(M1515&lt;&gt;ฐาน!$M$45,IF(S1515=0,J1515+T1515,O1515),J1515)</f>
        <v>0</v>
      </c>
      <c r="V1515" s="98"/>
    </row>
    <row r="1516" spans="1:22" x14ac:dyDescent="0.35">
      <c r="A1516" s="93">
        <v>1508</v>
      </c>
      <c r="B1516" s="84"/>
      <c r="C1516" s="98"/>
      <c r="D1516" s="91"/>
      <c r="E1516" s="89"/>
      <c r="F1516" s="88"/>
      <c r="G1516" s="91"/>
      <c r="H1516" s="91"/>
      <c r="I1516" s="88"/>
      <c r="J1516" s="92"/>
      <c r="K1516" s="212"/>
      <c r="L1516" s="308" t="str">
        <f>IF(K1516&lt;&gt;"",INDEX(ฐาน!$J$4:$M$44,MATCH(INT(K1516),ฐาน!$J$4:$J$44,0),2),"")</f>
        <v/>
      </c>
      <c r="M1516" s="309" t="str">
        <f>IF(L1516&lt;&gt;"",INDEX(ฐาน!$J$4:$M$45,MATCH(L1516,ฐาน!$K$4:$K$45,0),4),"")</f>
        <v/>
      </c>
      <c r="N1516" s="310" t="str">
        <f>IF(I1516&lt;&gt;"",INDEX(ฐาน!$A$4:$F$9,MATCH(I1516,ฐาน!$A$4:$A$9,0),IF(J1516&gt;=INDEX(ฐาน!$A$4:$F$9,MATCH(I1516,ฐาน!$A$4:$A$9,0),3),6,5)),"")</f>
        <v/>
      </c>
      <c r="O1516" s="311" t="str">
        <f>IF(I1516&lt;&gt;"",IF(J1516&gt;=INDEX(ฐาน!$A$4:$G$9,MATCH(I1516,ฐาน!$A$4:$A$9,0),4),INDEX(ฐาน!$A$4:$G$9,MATCH(I1516,ฐาน!$A$4:$A$9,0),7),INDEX(ฐาน!$A$4:$G$9,MATCH(I1516,ฐาน!$A$4:$A$9,0),4)),"")</f>
        <v/>
      </c>
      <c r="P1516" s="312">
        <f>IF(M1516&lt;&gt;ฐาน!$M$45,IF(L1516&lt;&gt;"",($L1516*$N1516/100),0),0)</f>
        <v>0</v>
      </c>
      <c r="Q1516" s="311">
        <f>IF(M1516&lt;&gt;ฐาน!$M$45,IF(L1516&lt;&gt;"",ROUNDUP(($L1516*$N1516/100),-1),0),0)</f>
        <v>0</v>
      </c>
      <c r="R1516" s="311">
        <f t="shared" si="46"/>
        <v>0</v>
      </c>
      <c r="S1516" s="313">
        <f t="shared" si="47"/>
        <v>0</v>
      </c>
      <c r="T1516" s="314">
        <f>IF(M1516&lt;&gt;ฐาน!$M$45,IF(S1516&lt;&gt;"",S1516+R1516,0),0)</f>
        <v>0</v>
      </c>
      <c r="U1516" s="311">
        <f>IF(M1516&lt;&gt;ฐาน!$M$45,IF(S1516=0,J1516+T1516,O1516),J1516)</f>
        <v>0</v>
      </c>
      <c r="V1516" s="98"/>
    </row>
    <row r="1517" spans="1:22" x14ac:dyDescent="0.35">
      <c r="A1517" s="93">
        <v>1509</v>
      </c>
      <c r="B1517" s="84"/>
      <c r="C1517" s="98"/>
      <c r="D1517" s="91"/>
      <c r="E1517" s="89"/>
      <c r="F1517" s="88"/>
      <c r="G1517" s="91"/>
      <c r="H1517" s="91"/>
      <c r="I1517" s="88"/>
      <c r="J1517" s="92"/>
      <c r="K1517" s="212"/>
      <c r="L1517" s="308" t="str">
        <f>IF(K1517&lt;&gt;"",INDEX(ฐาน!$J$4:$M$44,MATCH(INT(K1517),ฐาน!$J$4:$J$44,0),2),"")</f>
        <v/>
      </c>
      <c r="M1517" s="309" t="str">
        <f>IF(L1517&lt;&gt;"",INDEX(ฐาน!$J$4:$M$45,MATCH(L1517,ฐาน!$K$4:$K$45,0),4),"")</f>
        <v/>
      </c>
      <c r="N1517" s="310" t="str">
        <f>IF(I1517&lt;&gt;"",INDEX(ฐาน!$A$4:$F$9,MATCH(I1517,ฐาน!$A$4:$A$9,0),IF(J1517&gt;=INDEX(ฐาน!$A$4:$F$9,MATCH(I1517,ฐาน!$A$4:$A$9,0),3),6,5)),"")</f>
        <v/>
      </c>
      <c r="O1517" s="311" t="str">
        <f>IF(I1517&lt;&gt;"",IF(J1517&gt;=INDEX(ฐาน!$A$4:$G$9,MATCH(I1517,ฐาน!$A$4:$A$9,0),4),INDEX(ฐาน!$A$4:$G$9,MATCH(I1517,ฐาน!$A$4:$A$9,0),7),INDEX(ฐาน!$A$4:$G$9,MATCH(I1517,ฐาน!$A$4:$A$9,0),4)),"")</f>
        <v/>
      </c>
      <c r="P1517" s="312">
        <f>IF(M1517&lt;&gt;ฐาน!$M$45,IF(L1517&lt;&gt;"",($L1517*$N1517/100),0),0)</f>
        <v>0</v>
      </c>
      <c r="Q1517" s="311">
        <f>IF(M1517&lt;&gt;ฐาน!$M$45,IF(L1517&lt;&gt;"",ROUNDUP(($L1517*$N1517/100),-1),0),0)</f>
        <v>0</v>
      </c>
      <c r="R1517" s="311">
        <f t="shared" si="46"/>
        <v>0</v>
      </c>
      <c r="S1517" s="313">
        <f t="shared" si="47"/>
        <v>0</v>
      </c>
      <c r="T1517" s="314">
        <f>IF(M1517&lt;&gt;ฐาน!$M$45,IF(S1517&lt;&gt;"",S1517+R1517,0),0)</f>
        <v>0</v>
      </c>
      <c r="U1517" s="311">
        <f>IF(M1517&lt;&gt;ฐาน!$M$45,IF(S1517=0,J1517+T1517,O1517),J1517)</f>
        <v>0</v>
      </c>
      <c r="V1517" s="98"/>
    </row>
    <row r="1518" spans="1:22" x14ac:dyDescent="0.35">
      <c r="A1518" s="93">
        <v>1510</v>
      </c>
      <c r="B1518" s="84"/>
      <c r="C1518" s="98"/>
      <c r="D1518" s="91"/>
      <c r="E1518" s="89"/>
      <c r="F1518" s="88"/>
      <c r="G1518" s="91"/>
      <c r="H1518" s="91"/>
      <c r="I1518" s="88"/>
      <c r="J1518" s="92"/>
      <c r="K1518" s="212"/>
      <c r="L1518" s="308" t="str">
        <f>IF(K1518&lt;&gt;"",INDEX(ฐาน!$J$4:$M$44,MATCH(INT(K1518),ฐาน!$J$4:$J$44,0),2),"")</f>
        <v/>
      </c>
      <c r="M1518" s="309" t="str">
        <f>IF(L1518&lt;&gt;"",INDEX(ฐาน!$J$4:$M$45,MATCH(L1518,ฐาน!$K$4:$K$45,0),4),"")</f>
        <v/>
      </c>
      <c r="N1518" s="310" t="str">
        <f>IF(I1518&lt;&gt;"",INDEX(ฐาน!$A$4:$F$9,MATCH(I1518,ฐาน!$A$4:$A$9,0),IF(J1518&gt;=INDEX(ฐาน!$A$4:$F$9,MATCH(I1518,ฐาน!$A$4:$A$9,0),3),6,5)),"")</f>
        <v/>
      </c>
      <c r="O1518" s="311" t="str">
        <f>IF(I1518&lt;&gt;"",IF(J1518&gt;=INDEX(ฐาน!$A$4:$G$9,MATCH(I1518,ฐาน!$A$4:$A$9,0),4),INDEX(ฐาน!$A$4:$G$9,MATCH(I1518,ฐาน!$A$4:$A$9,0),7),INDEX(ฐาน!$A$4:$G$9,MATCH(I1518,ฐาน!$A$4:$A$9,0),4)),"")</f>
        <v/>
      </c>
      <c r="P1518" s="312">
        <f>IF(M1518&lt;&gt;ฐาน!$M$45,IF(L1518&lt;&gt;"",($L1518*$N1518/100),0),0)</f>
        <v>0</v>
      </c>
      <c r="Q1518" s="311">
        <f>IF(M1518&lt;&gt;ฐาน!$M$45,IF(L1518&lt;&gt;"",ROUNDUP(($L1518*$N1518/100),-1),0),0)</f>
        <v>0</v>
      </c>
      <c r="R1518" s="311">
        <f t="shared" si="46"/>
        <v>0</v>
      </c>
      <c r="S1518" s="313">
        <f t="shared" si="47"/>
        <v>0</v>
      </c>
      <c r="T1518" s="314">
        <f>IF(M1518&lt;&gt;ฐาน!$M$45,IF(S1518&lt;&gt;"",S1518+R1518,0),0)</f>
        <v>0</v>
      </c>
      <c r="U1518" s="311">
        <f>IF(M1518&lt;&gt;ฐาน!$M$45,IF(S1518=0,J1518+T1518,O1518),J1518)</f>
        <v>0</v>
      </c>
      <c r="V1518" s="98"/>
    </row>
    <row r="1519" spans="1:22" x14ac:dyDescent="0.35">
      <c r="A1519" s="93">
        <v>1511</v>
      </c>
      <c r="B1519" s="84"/>
      <c r="C1519" s="98"/>
      <c r="D1519" s="91"/>
      <c r="E1519" s="89"/>
      <c r="F1519" s="88"/>
      <c r="G1519" s="91"/>
      <c r="H1519" s="91"/>
      <c r="I1519" s="88"/>
      <c r="J1519" s="92"/>
      <c r="K1519" s="212"/>
      <c r="L1519" s="308" t="str">
        <f>IF(K1519&lt;&gt;"",INDEX(ฐาน!$J$4:$M$44,MATCH(INT(K1519),ฐาน!$J$4:$J$44,0),2),"")</f>
        <v/>
      </c>
      <c r="M1519" s="309" t="str">
        <f>IF(L1519&lt;&gt;"",INDEX(ฐาน!$J$4:$M$45,MATCH(L1519,ฐาน!$K$4:$K$45,0),4),"")</f>
        <v/>
      </c>
      <c r="N1519" s="310" t="str">
        <f>IF(I1519&lt;&gt;"",INDEX(ฐาน!$A$4:$F$9,MATCH(I1519,ฐาน!$A$4:$A$9,0),IF(J1519&gt;=INDEX(ฐาน!$A$4:$F$9,MATCH(I1519,ฐาน!$A$4:$A$9,0),3),6,5)),"")</f>
        <v/>
      </c>
      <c r="O1519" s="311" t="str">
        <f>IF(I1519&lt;&gt;"",IF(J1519&gt;=INDEX(ฐาน!$A$4:$G$9,MATCH(I1519,ฐาน!$A$4:$A$9,0),4),INDEX(ฐาน!$A$4:$G$9,MATCH(I1519,ฐาน!$A$4:$A$9,0),7),INDEX(ฐาน!$A$4:$G$9,MATCH(I1519,ฐาน!$A$4:$A$9,0),4)),"")</f>
        <v/>
      </c>
      <c r="P1519" s="312">
        <f>IF(M1519&lt;&gt;ฐาน!$M$45,IF(L1519&lt;&gt;"",($L1519*$N1519/100),0),0)</f>
        <v>0</v>
      </c>
      <c r="Q1519" s="311">
        <f>IF(M1519&lt;&gt;ฐาน!$M$45,IF(L1519&lt;&gt;"",ROUNDUP(($L1519*$N1519/100),-1),0),0)</f>
        <v>0</v>
      </c>
      <c r="R1519" s="311">
        <f t="shared" si="46"/>
        <v>0</v>
      </c>
      <c r="S1519" s="313">
        <f t="shared" si="47"/>
        <v>0</v>
      </c>
      <c r="T1519" s="314">
        <f>IF(M1519&lt;&gt;ฐาน!$M$45,IF(S1519&lt;&gt;"",S1519+R1519,0),0)</f>
        <v>0</v>
      </c>
      <c r="U1519" s="311">
        <f>IF(M1519&lt;&gt;ฐาน!$M$45,IF(S1519=0,J1519+T1519,O1519),J1519)</f>
        <v>0</v>
      </c>
      <c r="V1519" s="98"/>
    </row>
    <row r="1520" spans="1:22" x14ac:dyDescent="0.35">
      <c r="A1520" s="93">
        <v>1512</v>
      </c>
      <c r="B1520" s="84"/>
      <c r="C1520" s="98"/>
      <c r="D1520" s="91"/>
      <c r="E1520" s="89"/>
      <c r="F1520" s="88"/>
      <c r="G1520" s="91"/>
      <c r="H1520" s="91"/>
      <c r="I1520" s="88"/>
      <c r="J1520" s="92"/>
      <c r="K1520" s="212"/>
      <c r="L1520" s="308" t="str">
        <f>IF(K1520&lt;&gt;"",INDEX(ฐาน!$J$4:$M$44,MATCH(INT(K1520),ฐาน!$J$4:$J$44,0),2),"")</f>
        <v/>
      </c>
      <c r="M1520" s="309" t="str">
        <f>IF(L1520&lt;&gt;"",INDEX(ฐาน!$J$4:$M$45,MATCH(L1520,ฐาน!$K$4:$K$45,0),4),"")</f>
        <v/>
      </c>
      <c r="N1520" s="310" t="str">
        <f>IF(I1520&lt;&gt;"",INDEX(ฐาน!$A$4:$F$9,MATCH(I1520,ฐาน!$A$4:$A$9,0),IF(J1520&gt;=INDEX(ฐาน!$A$4:$F$9,MATCH(I1520,ฐาน!$A$4:$A$9,0),3),6,5)),"")</f>
        <v/>
      </c>
      <c r="O1520" s="311" t="str">
        <f>IF(I1520&lt;&gt;"",IF(J1520&gt;=INDEX(ฐาน!$A$4:$G$9,MATCH(I1520,ฐาน!$A$4:$A$9,0),4),INDEX(ฐาน!$A$4:$G$9,MATCH(I1520,ฐาน!$A$4:$A$9,0),7),INDEX(ฐาน!$A$4:$G$9,MATCH(I1520,ฐาน!$A$4:$A$9,0),4)),"")</f>
        <v/>
      </c>
      <c r="P1520" s="312">
        <f>IF(M1520&lt;&gt;ฐาน!$M$45,IF(L1520&lt;&gt;"",($L1520*$N1520/100),0),0)</f>
        <v>0</v>
      </c>
      <c r="Q1520" s="311">
        <f>IF(M1520&lt;&gt;ฐาน!$M$45,IF(L1520&lt;&gt;"",ROUNDUP(($L1520*$N1520/100),-1),0),0)</f>
        <v>0</v>
      </c>
      <c r="R1520" s="311">
        <f t="shared" si="46"/>
        <v>0</v>
      </c>
      <c r="S1520" s="313">
        <f t="shared" si="47"/>
        <v>0</v>
      </c>
      <c r="T1520" s="314">
        <f>IF(M1520&lt;&gt;ฐาน!$M$45,IF(S1520&lt;&gt;"",S1520+R1520,0),0)</f>
        <v>0</v>
      </c>
      <c r="U1520" s="311">
        <f>IF(M1520&lt;&gt;ฐาน!$M$45,IF(S1520=0,J1520+T1520,O1520),J1520)</f>
        <v>0</v>
      </c>
      <c r="V1520" s="98"/>
    </row>
    <row r="1521" spans="1:22" x14ac:dyDescent="0.35">
      <c r="A1521" s="93">
        <v>1513</v>
      </c>
      <c r="B1521" s="84"/>
      <c r="C1521" s="98"/>
      <c r="D1521" s="91"/>
      <c r="E1521" s="89"/>
      <c r="F1521" s="88"/>
      <c r="G1521" s="91"/>
      <c r="H1521" s="91"/>
      <c r="I1521" s="88"/>
      <c r="J1521" s="92"/>
      <c r="K1521" s="212"/>
      <c r="L1521" s="308" t="str">
        <f>IF(K1521&lt;&gt;"",INDEX(ฐาน!$J$4:$M$44,MATCH(INT(K1521),ฐาน!$J$4:$J$44,0),2),"")</f>
        <v/>
      </c>
      <c r="M1521" s="309" t="str">
        <f>IF(L1521&lt;&gt;"",INDEX(ฐาน!$J$4:$M$45,MATCH(L1521,ฐาน!$K$4:$K$45,0),4),"")</f>
        <v/>
      </c>
      <c r="N1521" s="310" t="str">
        <f>IF(I1521&lt;&gt;"",INDEX(ฐาน!$A$4:$F$9,MATCH(I1521,ฐาน!$A$4:$A$9,0),IF(J1521&gt;=INDEX(ฐาน!$A$4:$F$9,MATCH(I1521,ฐาน!$A$4:$A$9,0),3),6,5)),"")</f>
        <v/>
      </c>
      <c r="O1521" s="311" t="str">
        <f>IF(I1521&lt;&gt;"",IF(J1521&gt;=INDEX(ฐาน!$A$4:$G$9,MATCH(I1521,ฐาน!$A$4:$A$9,0),4),INDEX(ฐาน!$A$4:$G$9,MATCH(I1521,ฐาน!$A$4:$A$9,0),7),INDEX(ฐาน!$A$4:$G$9,MATCH(I1521,ฐาน!$A$4:$A$9,0),4)),"")</f>
        <v/>
      </c>
      <c r="P1521" s="312">
        <f>IF(M1521&lt;&gt;ฐาน!$M$45,IF(L1521&lt;&gt;"",($L1521*$N1521/100),0),0)</f>
        <v>0</v>
      </c>
      <c r="Q1521" s="311">
        <f>IF(M1521&lt;&gt;ฐาน!$M$45,IF(L1521&lt;&gt;"",ROUNDUP(($L1521*$N1521/100),-1),0),0)</f>
        <v>0</v>
      </c>
      <c r="R1521" s="311">
        <f t="shared" si="46"/>
        <v>0</v>
      </c>
      <c r="S1521" s="313">
        <f t="shared" si="47"/>
        <v>0</v>
      </c>
      <c r="T1521" s="314">
        <f>IF(M1521&lt;&gt;ฐาน!$M$45,IF(S1521&lt;&gt;"",S1521+R1521,0),0)</f>
        <v>0</v>
      </c>
      <c r="U1521" s="311">
        <f>IF(M1521&lt;&gt;ฐาน!$M$45,IF(S1521=0,J1521+T1521,O1521),J1521)</f>
        <v>0</v>
      </c>
      <c r="V1521" s="98"/>
    </row>
    <row r="1522" spans="1:22" x14ac:dyDescent="0.35">
      <c r="A1522" s="93">
        <v>1514</v>
      </c>
      <c r="B1522" s="84"/>
      <c r="C1522" s="98"/>
      <c r="D1522" s="91"/>
      <c r="E1522" s="89"/>
      <c r="F1522" s="88"/>
      <c r="G1522" s="91"/>
      <c r="H1522" s="91"/>
      <c r="I1522" s="88"/>
      <c r="J1522" s="92"/>
      <c r="K1522" s="212"/>
      <c r="L1522" s="308" t="str">
        <f>IF(K1522&lt;&gt;"",INDEX(ฐาน!$J$4:$M$44,MATCH(INT(K1522),ฐาน!$J$4:$J$44,0),2),"")</f>
        <v/>
      </c>
      <c r="M1522" s="309" t="str">
        <f>IF(L1522&lt;&gt;"",INDEX(ฐาน!$J$4:$M$45,MATCH(L1522,ฐาน!$K$4:$K$45,0),4),"")</f>
        <v/>
      </c>
      <c r="N1522" s="310" t="str">
        <f>IF(I1522&lt;&gt;"",INDEX(ฐาน!$A$4:$F$9,MATCH(I1522,ฐาน!$A$4:$A$9,0),IF(J1522&gt;=INDEX(ฐาน!$A$4:$F$9,MATCH(I1522,ฐาน!$A$4:$A$9,0),3),6,5)),"")</f>
        <v/>
      </c>
      <c r="O1522" s="311" t="str">
        <f>IF(I1522&lt;&gt;"",IF(J1522&gt;=INDEX(ฐาน!$A$4:$G$9,MATCH(I1522,ฐาน!$A$4:$A$9,0),4),INDEX(ฐาน!$A$4:$G$9,MATCH(I1522,ฐาน!$A$4:$A$9,0),7),INDEX(ฐาน!$A$4:$G$9,MATCH(I1522,ฐาน!$A$4:$A$9,0),4)),"")</f>
        <v/>
      </c>
      <c r="P1522" s="312">
        <f>IF(M1522&lt;&gt;ฐาน!$M$45,IF(L1522&lt;&gt;"",($L1522*$N1522/100),0),0)</f>
        <v>0</v>
      </c>
      <c r="Q1522" s="311">
        <f>IF(M1522&lt;&gt;ฐาน!$M$45,IF(L1522&lt;&gt;"",ROUNDUP(($L1522*$N1522/100),-1),0),0)</f>
        <v>0</v>
      </c>
      <c r="R1522" s="311">
        <f t="shared" si="46"/>
        <v>0</v>
      </c>
      <c r="S1522" s="313">
        <f t="shared" si="47"/>
        <v>0</v>
      </c>
      <c r="T1522" s="314">
        <f>IF(M1522&lt;&gt;ฐาน!$M$45,IF(S1522&lt;&gt;"",S1522+R1522,0),0)</f>
        <v>0</v>
      </c>
      <c r="U1522" s="311">
        <f>IF(M1522&lt;&gt;ฐาน!$M$45,IF(S1522=0,J1522+T1522,O1522),J1522)</f>
        <v>0</v>
      </c>
      <c r="V1522" s="98"/>
    </row>
    <row r="1523" spans="1:22" x14ac:dyDescent="0.35">
      <c r="A1523" s="93">
        <v>1515</v>
      </c>
      <c r="B1523" s="84"/>
      <c r="C1523" s="98"/>
      <c r="D1523" s="91"/>
      <c r="E1523" s="89"/>
      <c r="F1523" s="88"/>
      <c r="G1523" s="91"/>
      <c r="H1523" s="91"/>
      <c r="I1523" s="88"/>
      <c r="J1523" s="92"/>
      <c r="K1523" s="212"/>
      <c r="L1523" s="308" t="str">
        <f>IF(K1523&lt;&gt;"",INDEX(ฐาน!$J$4:$M$44,MATCH(INT(K1523),ฐาน!$J$4:$J$44,0),2),"")</f>
        <v/>
      </c>
      <c r="M1523" s="309" t="str">
        <f>IF(L1523&lt;&gt;"",INDEX(ฐาน!$J$4:$M$45,MATCH(L1523,ฐาน!$K$4:$K$45,0),4),"")</f>
        <v/>
      </c>
      <c r="N1523" s="310" t="str">
        <f>IF(I1523&lt;&gt;"",INDEX(ฐาน!$A$4:$F$9,MATCH(I1523,ฐาน!$A$4:$A$9,0),IF(J1523&gt;=INDEX(ฐาน!$A$4:$F$9,MATCH(I1523,ฐาน!$A$4:$A$9,0),3),6,5)),"")</f>
        <v/>
      </c>
      <c r="O1523" s="311" t="str">
        <f>IF(I1523&lt;&gt;"",IF(J1523&gt;=INDEX(ฐาน!$A$4:$G$9,MATCH(I1523,ฐาน!$A$4:$A$9,0),4),INDEX(ฐาน!$A$4:$G$9,MATCH(I1523,ฐาน!$A$4:$A$9,0),7),INDEX(ฐาน!$A$4:$G$9,MATCH(I1523,ฐาน!$A$4:$A$9,0),4)),"")</f>
        <v/>
      </c>
      <c r="P1523" s="312">
        <f>IF(M1523&lt;&gt;ฐาน!$M$45,IF(L1523&lt;&gt;"",($L1523*$N1523/100),0),0)</f>
        <v>0</v>
      </c>
      <c r="Q1523" s="311">
        <f>IF(M1523&lt;&gt;ฐาน!$M$45,IF(L1523&lt;&gt;"",ROUNDUP(($L1523*$N1523/100),-1),0),0)</f>
        <v>0</v>
      </c>
      <c r="R1523" s="311">
        <f t="shared" si="46"/>
        <v>0</v>
      </c>
      <c r="S1523" s="313">
        <f t="shared" si="47"/>
        <v>0</v>
      </c>
      <c r="T1523" s="314">
        <f>IF(M1523&lt;&gt;ฐาน!$M$45,IF(S1523&lt;&gt;"",S1523+R1523,0),0)</f>
        <v>0</v>
      </c>
      <c r="U1523" s="311">
        <f>IF(M1523&lt;&gt;ฐาน!$M$45,IF(S1523=0,J1523+T1523,O1523),J1523)</f>
        <v>0</v>
      </c>
      <c r="V1523" s="98"/>
    </row>
    <row r="1524" spans="1:22" x14ac:dyDescent="0.35">
      <c r="A1524" s="93">
        <v>1516</v>
      </c>
      <c r="B1524" s="84"/>
      <c r="C1524" s="98"/>
      <c r="D1524" s="91"/>
      <c r="E1524" s="89"/>
      <c r="F1524" s="88"/>
      <c r="G1524" s="91"/>
      <c r="H1524" s="91"/>
      <c r="I1524" s="88"/>
      <c r="J1524" s="92"/>
      <c r="K1524" s="212"/>
      <c r="L1524" s="308" t="str">
        <f>IF(K1524&lt;&gt;"",INDEX(ฐาน!$J$4:$M$44,MATCH(INT(K1524),ฐาน!$J$4:$J$44,0),2),"")</f>
        <v/>
      </c>
      <c r="M1524" s="309" t="str">
        <f>IF(L1524&lt;&gt;"",INDEX(ฐาน!$J$4:$M$45,MATCH(L1524,ฐาน!$K$4:$K$45,0),4),"")</f>
        <v/>
      </c>
      <c r="N1524" s="310" t="str">
        <f>IF(I1524&lt;&gt;"",INDEX(ฐาน!$A$4:$F$9,MATCH(I1524,ฐาน!$A$4:$A$9,0),IF(J1524&gt;=INDEX(ฐาน!$A$4:$F$9,MATCH(I1524,ฐาน!$A$4:$A$9,0),3),6,5)),"")</f>
        <v/>
      </c>
      <c r="O1524" s="311" t="str">
        <f>IF(I1524&lt;&gt;"",IF(J1524&gt;=INDEX(ฐาน!$A$4:$G$9,MATCH(I1524,ฐาน!$A$4:$A$9,0),4),INDEX(ฐาน!$A$4:$G$9,MATCH(I1524,ฐาน!$A$4:$A$9,0),7),INDEX(ฐาน!$A$4:$G$9,MATCH(I1524,ฐาน!$A$4:$A$9,0),4)),"")</f>
        <v/>
      </c>
      <c r="P1524" s="312">
        <f>IF(M1524&lt;&gt;ฐาน!$M$45,IF(L1524&lt;&gt;"",($L1524*$N1524/100),0),0)</f>
        <v>0</v>
      </c>
      <c r="Q1524" s="311">
        <f>IF(M1524&lt;&gt;ฐาน!$M$45,IF(L1524&lt;&gt;"",ROUNDUP(($L1524*$N1524/100),-1),0),0)</f>
        <v>0</v>
      </c>
      <c r="R1524" s="311">
        <f t="shared" si="46"/>
        <v>0</v>
      </c>
      <c r="S1524" s="313">
        <f t="shared" si="47"/>
        <v>0</v>
      </c>
      <c r="T1524" s="314">
        <f>IF(M1524&lt;&gt;ฐาน!$M$45,IF(S1524&lt;&gt;"",S1524+R1524,0),0)</f>
        <v>0</v>
      </c>
      <c r="U1524" s="311">
        <f>IF(M1524&lt;&gt;ฐาน!$M$45,IF(S1524=0,J1524+T1524,O1524),J1524)</f>
        <v>0</v>
      </c>
      <c r="V1524" s="98"/>
    </row>
    <row r="1525" spans="1:22" x14ac:dyDescent="0.35">
      <c r="A1525" s="93">
        <v>1517</v>
      </c>
      <c r="B1525" s="84"/>
      <c r="C1525" s="98"/>
      <c r="D1525" s="91"/>
      <c r="E1525" s="89"/>
      <c r="F1525" s="88"/>
      <c r="G1525" s="91"/>
      <c r="H1525" s="91"/>
      <c r="I1525" s="88"/>
      <c r="J1525" s="92"/>
      <c r="K1525" s="212"/>
      <c r="L1525" s="308" t="str">
        <f>IF(K1525&lt;&gt;"",INDEX(ฐาน!$J$4:$M$44,MATCH(INT(K1525),ฐาน!$J$4:$J$44,0),2),"")</f>
        <v/>
      </c>
      <c r="M1525" s="309" t="str">
        <f>IF(L1525&lt;&gt;"",INDEX(ฐาน!$J$4:$M$45,MATCH(L1525,ฐาน!$K$4:$K$45,0),4),"")</f>
        <v/>
      </c>
      <c r="N1525" s="310" t="str">
        <f>IF(I1525&lt;&gt;"",INDEX(ฐาน!$A$4:$F$9,MATCH(I1525,ฐาน!$A$4:$A$9,0),IF(J1525&gt;=INDEX(ฐาน!$A$4:$F$9,MATCH(I1525,ฐาน!$A$4:$A$9,0),3),6,5)),"")</f>
        <v/>
      </c>
      <c r="O1525" s="311" t="str">
        <f>IF(I1525&lt;&gt;"",IF(J1525&gt;=INDEX(ฐาน!$A$4:$G$9,MATCH(I1525,ฐาน!$A$4:$A$9,0),4),INDEX(ฐาน!$A$4:$G$9,MATCH(I1525,ฐาน!$A$4:$A$9,0),7),INDEX(ฐาน!$A$4:$G$9,MATCH(I1525,ฐาน!$A$4:$A$9,0),4)),"")</f>
        <v/>
      </c>
      <c r="P1525" s="312">
        <f>IF(M1525&lt;&gt;ฐาน!$M$45,IF(L1525&lt;&gt;"",($L1525*$N1525/100),0),0)</f>
        <v>0</v>
      </c>
      <c r="Q1525" s="311">
        <f>IF(M1525&lt;&gt;ฐาน!$M$45,IF(L1525&lt;&gt;"",ROUNDUP(($L1525*$N1525/100),-1),0),0)</f>
        <v>0</v>
      </c>
      <c r="R1525" s="311">
        <f t="shared" si="46"/>
        <v>0</v>
      </c>
      <c r="S1525" s="313">
        <f t="shared" si="47"/>
        <v>0</v>
      </c>
      <c r="T1525" s="314">
        <f>IF(M1525&lt;&gt;ฐาน!$M$45,IF(S1525&lt;&gt;"",S1525+R1525,0),0)</f>
        <v>0</v>
      </c>
      <c r="U1525" s="311">
        <f>IF(M1525&lt;&gt;ฐาน!$M$45,IF(S1525=0,J1525+T1525,O1525),J1525)</f>
        <v>0</v>
      </c>
      <c r="V1525" s="98"/>
    </row>
    <row r="1526" spans="1:22" x14ac:dyDescent="0.35">
      <c r="A1526" s="93">
        <v>1518</v>
      </c>
      <c r="B1526" s="84"/>
      <c r="C1526" s="98"/>
      <c r="D1526" s="91"/>
      <c r="E1526" s="89"/>
      <c r="F1526" s="88"/>
      <c r="G1526" s="91"/>
      <c r="H1526" s="91"/>
      <c r="I1526" s="88"/>
      <c r="J1526" s="92"/>
      <c r="K1526" s="212"/>
      <c r="L1526" s="308" t="str">
        <f>IF(K1526&lt;&gt;"",INDEX(ฐาน!$J$4:$M$44,MATCH(INT(K1526),ฐาน!$J$4:$J$44,0),2),"")</f>
        <v/>
      </c>
      <c r="M1526" s="309" t="str">
        <f>IF(L1526&lt;&gt;"",INDEX(ฐาน!$J$4:$M$45,MATCH(L1526,ฐาน!$K$4:$K$45,0),4),"")</f>
        <v/>
      </c>
      <c r="N1526" s="310" t="str">
        <f>IF(I1526&lt;&gt;"",INDEX(ฐาน!$A$4:$F$9,MATCH(I1526,ฐาน!$A$4:$A$9,0),IF(J1526&gt;=INDEX(ฐาน!$A$4:$F$9,MATCH(I1526,ฐาน!$A$4:$A$9,0),3),6,5)),"")</f>
        <v/>
      </c>
      <c r="O1526" s="311" t="str">
        <f>IF(I1526&lt;&gt;"",IF(J1526&gt;=INDEX(ฐาน!$A$4:$G$9,MATCH(I1526,ฐาน!$A$4:$A$9,0),4),INDEX(ฐาน!$A$4:$G$9,MATCH(I1526,ฐาน!$A$4:$A$9,0),7),INDEX(ฐาน!$A$4:$G$9,MATCH(I1526,ฐาน!$A$4:$A$9,0),4)),"")</f>
        <v/>
      </c>
      <c r="P1526" s="312">
        <f>IF(M1526&lt;&gt;ฐาน!$M$45,IF(L1526&lt;&gt;"",($L1526*$N1526/100),0),0)</f>
        <v>0</v>
      </c>
      <c r="Q1526" s="311">
        <f>IF(M1526&lt;&gt;ฐาน!$M$45,IF(L1526&lt;&gt;"",ROUNDUP(($L1526*$N1526/100),-1),0),0)</f>
        <v>0</v>
      </c>
      <c r="R1526" s="311">
        <f t="shared" si="46"/>
        <v>0</v>
      </c>
      <c r="S1526" s="313">
        <f t="shared" si="47"/>
        <v>0</v>
      </c>
      <c r="T1526" s="314">
        <f>IF(M1526&lt;&gt;ฐาน!$M$45,IF(S1526&lt;&gt;"",S1526+R1526,0),0)</f>
        <v>0</v>
      </c>
      <c r="U1526" s="311">
        <f>IF(M1526&lt;&gt;ฐาน!$M$45,IF(S1526=0,J1526+T1526,O1526),J1526)</f>
        <v>0</v>
      </c>
      <c r="V1526" s="98"/>
    </row>
    <row r="1527" spans="1:22" x14ac:dyDescent="0.35">
      <c r="A1527" s="93">
        <v>1519</v>
      </c>
      <c r="B1527" s="84"/>
      <c r="C1527" s="98"/>
      <c r="D1527" s="91"/>
      <c r="E1527" s="89"/>
      <c r="F1527" s="88"/>
      <c r="G1527" s="91"/>
      <c r="H1527" s="91"/>
      <c r="I1527" s="88"/>
      <c r="J1527" s="92"/>
      <c r="K1527" s="212"/>
      <c r="L1527" s="308" t="str">
        <f>IF(K1527&lt;&gt;"",INDEX(ฐาน!$J$4:$M$44,MATCH(INT(K1527),ฐาน!$J$4:$J$44,0),2),"")</f>
        <v/>
      </c>
      <c r="M1527" s="309" t="str">
        <f>IF(L1527&lt;&gt;"",INDEX(ฐาน!$J$4:$M$45,MATCH(L1527,ฐาน!$K$4:$K$45,0),4),"")</f>
        <v/>
      </c>
      <c r="N1527" s="310" t="str">
        <f>IF(I1527&lt;&gt;"",INDEX(ฐาน!$A$4:$F$9,MATCH(I1527,ฐาน!$A$4:$A$9,0),IF(J1527&gt;=INDEX(ฐาน!$A$4:$F$9,MATCH(I1527,ฐาน!$A$4:$A$9,0),3),6,5)),"")</f>
        <v/>
      </c>
      <c r="O1527" s="311" t="str">
        <f>IF(I1527&lt;&gt;"",IF(J1527&gt;=INDEX(ฐาน!$A$4:$G$9,MATCH(I1527,ฐาน!$A$4:$A$9,0),4),INDEX(ฐาน!$A$4:$G$9,MATCH(I1527,ฐาน!$A$4:$A$9,0),7),INDEX(ฐาน!$A$4:$G$9,MATCH(I1527,ฐาน!$A$4:$A$9,0),4)),"")</f>
        <v/>
      </c>
      <c r="P1527" s="312">
        <f>IF(M1527&lt;&gt;ฐาน!$M$45,IF(L1527&lt;&gt;"",($L1527*$N1527/100),0),0)</f>
        <v>0</v>
      </c>
      <c r="Q1527" s="311">
        <f>IF(M1527&lt;&gt;ฐาน!$M$45,IF(L1527&lt;&gt;"",ROUNDUP(($L1527*$N1527/100),-1),0),0)</f>
        <v>0</v>
      </c>
      <c r="R1527" s="311">
        <f t="shared" si="46"/>
        <v>0</v>
      </c>
      <c r="S1527" s="313">
        <f t="shared" si="47"/>
        <v>0</v>
      </c>
      <c r="T1527" s="314">
        <f>IF(M1527&lt;&gt;ฐาน!$M$45,IF(S1527&lt;&gt;"",S1527+R1527,0),0)</f>
        <v>0</v>
      </c>
      <c r="U1527" s="311">
        <f>IF(M1527&lt;&gt;ฐาน!$M$45,IF(S1527=0,J1527+T1527,O1527),J1527)</f>
        <v>0</v>
      </c>
      <c r="V1527" s="98"/>
    </row>
    <row r="1528" spans="1:22" x14ac:dyDescent="0.35">
      <c r="A1528" s="93">
        <v>1520</v>
      </c>
      <c r="B1528" s="84"/>
      <c r="C1528" s="98"/>
      <c r="D1528" s="91"/>
      <c r="E1528" s="89"/>
      <c r="F1528" s="88"/>
      <c r="G1528" s="91"/>
      <c r="H1528" s="91"/>
      <c r="I1528" s="88"/>
      <c r="J1528" s="92"/>
      <c r="K1528" s="212"/>
      <c r="L1528" s="308" t="str">
        <f>IF(K1528&lt;&gt;"",INDEX(ฐาน!$J$4:$M$44,MATCH(INT(K1528),ฐาน!$J$4:$J$44,0),2),"")</f>
        <v/>
      </c>
      <c r="M1528" s="309" t="str">
        <f>IF(L1528&lt;&gt;"",INDEX(ฐาน!$J$4:$M$45,MATCH(L1528,ฐาน!$K$4:$K$45,0),4),"")</f>
        <v/>
      </c>
      <c r="N1528" s="310" t="str">
        <f>IF(I1528&lt;&gt;"",INDEX(ฐาน!$A$4:$F$9,MATCH(I1528,ฐาน!$A$4:$A$9,0),IF(J1528&gt;=INDEX(ฐาน!$A$4:$F$9,MATCH(I1528,ฐาน!$A$4:$A$9,0),3),6,5)),"")</f>
        <v/>
      </c>
      <c r="O1528" s="311" t="str">
        <f>IF(I1528&lt;&gt;"",IF(J1528&gt;=INDEX(ฐาน!$A$4:$G$9,MATCH(I1528,ฐาน!$A$4:$A$9,0),4),INDEX(ฐาน!$A$4:$G$9,MATCH(I1528,ฐาน!$A$4:$A$9,0),7),INDEX(ฐาน!$A$4:$G$9,MATCH(I1528,ฐาน!$A$4:$A$9,0),4)),"")</f>
        <v/>
      </c>
      <c r="P1528" s="312">
        <f>IF(M1528&lt;&gt;ฐาน!$M$45,IF(L1528&lt;&gt;"",($L1528*$N1528/100),0),0)</f>
        <v>0</v>
      </c>
      <c r="Q1528" s="311">
        <f>IF(M1528&lt;&gt;ฐาน!$M$45,IF(L1528&lt;&gt;"",ROUNDUP(($L1528*$N1528/100),-1),0),0)</f>
        <v>0</v>
      </c>
      <c r="R1528" s="311">
        <f t="shared" si="46"/>
        <v>0</v>
      </c>
      <c r="S1528" s="313">
        <f t="shared" si="47"/>
        <v>0</v>
      </c>
      <c r="T1528" s="314">
        <f>IF(M1528&lt;&gt;ฐาน!$M$45,IF(S1528&lt;&gt;"",S1528+R1528,0),0)</f>
        <v>0</v>
      </c>
      <c r="U1528" s="311">
        <f>IF(M1528&lt;&gt;ฐาน!$M$45,IF(S1528=0,J1528+T1528,O1528),J1528)</f>
        <v>0</v>
      </c>
      <c r="V1528" s="98"/>
    </row>
    <row r="1529" spans="1:22" x14ac:dyDescent="0.35">
      <c r="A1529" s="93">
        <v>1521</v>
      </c>
      <c r="B1529" s="84"/>
      <c r="C1529" s="98"/>
      <c r="D1529" s="91"/>
      <c r="E1529" s="89"/>
      <c r="F1529" s="88"/>
      <c r="G1529" s="91"/>
      <c r="H1529" s="91"/>
      <c r="I1529" s="88"/>
      <c r="J1529" s="92"/>
      <c r="K1529" s="212"/>
      <c r="L1529" s="308" t="str">
        <f>IF(K1529&lt;&gt;"",INDEX(ฐาน!$J$4:$M$44,MATCH(INT(K1529),ฐาน!$J$4:$J$44,0),2),"")</f>
        <v/>
      </c>
      <c r="M1529" s="309" t="str">
        <f>IF(L1529&lt;&gt;"",INDEX(ฐาน!$J$4:$M$45,MATCH(L1529,ฐาน!$K$4:$K$45,0),4),"")</f>
        <v/>
      </c>
      <c r="N1529" s="310" t="str">
        <f>IF(I1529&lt;&gt;"",INDEX(ฐาน!$A$4:$F$9,MATCH(I1529,ฐาน!$A$4:$A$9,0),IF(J1529&gt;=INDEX(ฐาน!$A$4:$F$9,MATCH(I1529,ฐาน!$A$4:$A$9,0),3),6,5)),"")</f>
        <v/>
      </c>
      <c r="O1529" s="311" t="str">
        <f>IF(I1529&lt;&gt;"",IF(J1529&gt;=INDEX(ฐาน!$A$4:$G$9,MATCH(I1529,ฐาน!$A$4:$A$9,0),4),INDEX(ฐาน!$A$4:$G$9,MATCH(I1529,ฐาน!$A$4:$A$9,0),7),INDEX(ฐาน!$A$4:$G$9,MATCH(I1529,ฐาน!$A$4:$A$9,0),4)),"")</f>
        <v/>
      </c>
      <c r="P1529" s="312">
        <f>IF(M1529&lt;&gt;ฐาน!$M$45,IF(L1529&lt;&gt;"",($L1529*$N1529/100),0),0)</f>
        <v>0</v>
      </c>
      <c r="Q1529" s="311">
        <f>IF(M1529&lt;&gt;ฐาน!$M$45,IF(L1529&lt;&gt;"",ROUNDUP(($L1529*$N1529/100),-1),0),0)</f>
        <v>0</v>
      </c>
      <c r="R1529" s="311">
        <f t="shared" si="46"/>
        <v>0</v>
      </c>
      <c r="S1529" s="313">
        <f t="shared" si="47"/>
        <v>0</v>
      </c>
      <c r="T1529" s="314">
        <f>IF(M1529&lt;&gt;ฐาน!$M$45,IF(S1529&lt;&gt;"",S1529+R1529,0),0)</f>
        <v>0</v>
      </c>
      <c r="U1529" s="311">
        <f>IF(M1529&lt;&gt;ฐาน!$M$45,IF(S1529=0,J1529+T1529,O1529),J1529)</f>
        <v>0</v>
      </c>
      <c r="V1529" s="98"/>
    </row>
    <row r="1530" spans="1:22" x14ac:dyDescent="0.35">
      <c r="A1530" s="93">
        <v>1522</v>
      </c>
      <c r="B1530" s="84"/>
      <c r="C1530" s="98"/>
      <c r="D1530" s="91"/>
      <c r="E1530" s="89"/>
      <c r="F1530" s="88"/>
      <c r="G1530" s="91"/>
      <c r="H1530" s="91"/>
      <c r="I1530" s="88"/>
      <c r="J1530" s="92"/>
      <c r="K1530" s="212"/>
      <c r="L1530" s="308" t="str">
        <f>IF(K1530&lt;&gt;"",INDEX(ฐาน!$J$4:$M$44,MATCH(INT(K1530),ฐาน!$J$4:$J$44,0),2),"")</f>
        <v/>
      </c>
      <c r="M1530" s="309" t="str">
        <f>IF(L1530&lt;&gt;"",INDEX(ฐาน!$J$4:$M$45,MATCH(L1530,ฐาน!$K$4:$K$45,0),4),"")</f>
        <v/>
      </c>
      <c r="N1530" s="310" t="str">
        <f>IF(I1530&lt;&gt;"",INDEX(ฐาน!$A$4:$F$9,MATCH(I1530,ฐาน!$A$4:$A$9,0),IF(J1530&gt;=INDEX(ฐาน!$A$4:$F$9,MATCH(I1530,ฐาน!$A$4:$A$9,0),3),6,5)),"")</f>
        <v/>
      </c>
      <c r="O1530" s="311" t="str">
        <f>IF(I1530&lt;&gt;"",IF(J1530&gt;=INDEX(ฐาน!$A$4:$G$9,MATCH(I1530,ฐาน!$A$4:$A$9,0),4),INDEX(ฐาน!$A$4:$G$9,MATCH(I1530,ฐาน!$A$4:$A$9,0),7),INDEX(ฐาน!$A$4:$G$9,MATCH(I1530,ฐาน!$A$4:$A$9,0),4)),"")</f>
        <v/>
      </c>
      <c r="P1530" s="312">
        <f>IF(M1530&lt;&gt;ฐาน!$M$45,IF(L1530&lt;&gt;"",($L1530*$N1530/100),0),0)</f>
        <v>0</v>
      </c>
      <c r="Q1530" s="311">
        <f>IF(M1530&lt;&gt;ฐาน!$M$45,IF(L1530&lt;&gt;"",ROUNDUP(($L1530*$N1530/100),-1),0),0)</f>
        <v>0</v>
      </c>
      <c r="R1530" s="311">
        <f t="shared" si="46"/>
        <v>0</v>
      </c>
      <c r="S1530" s="313">
        <f t="shared" si="47"/>
        <v>0</v>
      </c>
      <c r="T1530" s="314">
        <f>IF(M1530&lt;&gt;ฐาน!$M$45,IF(S1530&lt;&gt;"",S1530+R1530,0),0)</f>
        <v>0</v>
      </c>
      <c r="U1530" s="311">
        <f>IF(M1530&lt;&gt;ฐาน!$M$45,IF(S1530=0,J1530+T1530,O1530),J1530)</f>
        <v>0</v>
      </c>
      <c r="V1530" s="98"/>
    </row>
    <row r="1531" spans="1:22" x14ac:dyDescent="0.35">
      <c r="A1531" s="93">
        <v>1523</v>
      </c>
      <c r="B1531" s="84"/>
      <c r="C1531" s="98"/>
      <c r="D1531" s="91"/>
      <c r="E1531" s="89"/>
      <c r="F1531" s="88"/>
      <c r="G1531" s="91"/>
      <c r="H1531" s="91"/>
      <c r="I1531" s="88"/>
      <c r="J1531" s="92"/>
      <c r="K1531" s="212"/>
      <c r="L1531" s="308" t="str">
        <f>IF(K1531&lt;&gt;"",INDEX(ฐาน!$J$4:$M$44,MATCH(INT(K1531),ฐาน!$J$4:$J$44,0),2),"")</f>
        <v/>
      </c>
      <c r="M1531" s="309" t="str">
        <f>IF(L1531&lt;&gt;"",INDEX(ฐาน!$J$4:$M$45,MATCH(L1531,ฐาน!$K$4:$K$45,0),4),"")</f>
        <v/>
      </c>
      <c r="N1531" s="310" t="str">
        <f>IF(I1531&lt;&gt;"",INDEX(ฐาน!$A$4:$F$9,MATCH(I1531,ฐาน!$A$4:$A$9,0),IF(J1531&gt;=INDEX(ฐาน!$A$4:$F$9,MATCH(I1531,ฐาน!$A$4:$A$9,0),3),6,5)),"")</f>
        <v/>
      </c>
      <c r="O1531" s="311" t="str">
        <f>IF(I1531&lt;&gt;"",IF(J1531&gt;=INDEX(ฐาน!$A$4:$G$9,MATCH(I1531,ฐาน!$A$4:$A$9,0),4),INDEX(ฐาน!$A$4:$G$9,MATCH(I1531,ฐาน!$A$4:$A$9,0),7),INDEX(ฐาน!$A$4:$G$9,MATCH(I1531,ฐาน!$A$4:$A$9,0),4)),"")</f>
        <v/>
      </c>
      <c r="P1531" s="312">
        <f>IF(M1531&lt;&gt;ฐาน!$M$45,IF(L1531&lt;&gt;"",($L1531*$N1531/100),0),0)</f>
        <v>0</v>
      </c>
      <c r="Q1531" s="311">
        <f>IF(M1531&lt;&gt;ฐาน!$M$45,IF(L1531&lt;&gt;"",ROUNDUP(($L1531*$N1531/100),-1),0),0)</f>
        <v>0</v>
      </c>
      <c r="R1531" s="311">
        <f t="shared" si="46"/>
        <v>0</v>
      </c>
      <c r="S1531" s="313">
        <f t="shared" si="47"/>
        <v>0</v>
      </c>
      <c r="T1531" s="314">
        <f>IF(M1531&lt;&gt;ฐาน!$M$45,IF(S1531&lt;&gt;"",S1531+R1531,0),0)</f>
        <v>0</v>
      </c>
      <c r="U1531" s="311">
        <f>IF(M1531&lt;&gt;ฐาน!$M$45,IF(S1531=0,J1531+T1531,O1531),J1531)</f>
        <v>0</v>
      </c>
      <c r="V1531" s="98"/>
    </row>
    <row r="1532" spans="1:22" x14ac:dyDescent="0.35">
      <c r="A1532" s="93">
        <v>1524</v>
      </c>
      <c r="B1532" s="84"/>
      <c r="C1532" s="98"/>
      <c r="D1532" s="91"/>
      <c r="E1532" s="89"/>
      <c r="F1532" s="88"/>
      <c r="G1532" s="91"/>
      <c r="H1532" s="91"/>
      <c r="I1532" s="88"/>
      <c r="J1532" s="92"/>
      <c r="K1532" s="212"/>
      <c r="L1532" s="308" t="str">
        <f>IF(K1532&lt;&gt;"",INDEX(ฐาน!$J$4:$M$44,MATCH(INT(K1532),ฐาน!$J$4:$J$44,0),2),"")</f>
        <v/>
      </c>
      <c r="M1532" s="309" t="str">
        <f>IF(L1532&lt;&gt;"",INDEX(ฐาน!$J$4:$M$45,MATCH(L1532,ฐาน!$K$4:$K$45,0),4),"")</f>
        <v/>
      </c>
      <c r="N1532" s="310" t="str">
        <f>IF(I1532&lt;&gt;"",INDEX(ฐาน!$A$4:$F$9,MATCH(I1532,ฐาน!$A$4:$A$9,0),IF(J1532&gt;=INDEX(ฐาน!$A$4:$F$9,MATCH(I1532,ฐาน!$A$4:$A$9,0),3),6,5)),"")</f>
        <v/>
      </c>
      <c r="O1532" s="311" t="str">
        <f>IF(I1532&lt;&gt;"",IF(J1532&gt;=INDEX(ฐาน!$A$4:$G$9,MATCH(I1532,ฐาน!$A$4:$A$9,0),4),INDEX(ฐาน!$A$4:$G$9,MATCH(I1532,ฐาน!$A$4:$A$9,0),7),INDEX(ฐาน!$A$4:$G$9,MATCH(I1532,ฐาน!$A$4:$A$9,0),4)),"")</f>
        <v/>
      </c>
      <c r="P1532" s="312">
        <f>IF(M1532&lt;&gt;ฐาน!$M$45,IF(L1532&lt;&gt;"",($L1532*$N1532/100),0),0)</f>
        <v>0</v>
      </c>
      <c r="Q1532" s="311">
        <f>IF(M1532&lt;&gt;ฐาน!$M$45,IF(L1532&lt;&gt;"",ROUNDUP(($L1532*$N1532/100),-1),0),0)</f>
        <v>0</v>
      </c>
      <c r="R1532" s="311">
        <f t="shared" si="46"/>
        <v>0</v>
      </c>
      <c r="S1532" s="313">
        <f t="shared" si="47"/>
        <v>0</v>
      </c>
      <c r="T1532" s="314">
        <f>IF(M1532&lt;&gt;ฐาน!$M$45,IF(S1532&lt;&gt;"",S1532+R1532,0),0)</f>
        <v>0</v>
      </c>
      <c r="U1532" s="311">
        <f>IF(M1532&lt;&gt;ฐาน!$M$45,IF(S1532=0,J1532+T1532,O1532),J1532)</f>
        <v>0</v>
      </c>
      <c r="V1532" s="98"/>
    </row>
    <row r="1533" spans="1:22" x14ac:dyDescent="0.35">
      <c r="A1533" s="93">
        <v>1525</v>
      </c>
      <c r="B1533" s="84"/>
      <c r="C1533" s="98"/>
      <c r="D1533" s="91"/>
      <c r="E1533" s="89"/>
      <c r="F1533" s="88"/>
      <c r="G1533" s="91"/>
      <c r="H1533" s="91"/>
      <c r="I1533" s="88"/>
      <c r="J1533" s="92"/>
      <c r="K1533" s="212"/>
      <c r="L1533" s="308" t="str">
        <f>IF(K1533&lt;&gt;"",INDEX(ฐาน!$J$4:$M$44,MATCH(INT(K1533),ฐาน!$J$4:$J$44,0),2),"")</f>
        <v/>
      </c>
      <c r="M1533" s="309" t="str">
        <f>IF(L1533&lt;&gt;"",INDEX(ฐาน!$J$4:$M$45,MATCH(L1533,ฐาน!$K$4:$K$45,0),4),"")</f>
        <v/>
      </c>
      <c r="N1533" s="310" t="str">
        <f>IF(I1533&lt;&gt;"",INDEX(ฐาน!$A$4:$F$9,MATCH(I1533,ฐาน!$A$4:$A$9,0),IF(J1533&gt;=INDEX(ฐาน!$A$4:$F$9,MATCH(I1533,ฐาน!$A$4:$A$9,0),3),6,5)),"")</f>
        <v/>
      </c>
      <c r="O1533" s="311" t="str">
        <f>IF(I1533&lt;&gt;"",IF(J1533&gt;=INDEX(ฐาน!$A$4:$G$9,MATCH(I1533,ฐาน!$A$4:$A$9,0),4),INDEX(ฐาน!$A$4:$G$9,MATCH(I1533,ฐาน!$A$4:$A$9,0),7),INDEX(ฐาน!$A$4:$G$9,MATCH(I1533,ฐาน!$A$4:$A$9,0),4)),"")</f>
        <v/>
      </c>
      <c r="P1533" s="312">
        <f>IF(M1533&lt;&gt;ฐาน!$M$45,IF(L1533&lt;&gt;"",($L1533*$N1533/100),0),0)</f>
        <v>0</v>
      </c>
      <c r="Q1533" s="311">
        <f>IF(M1533&lt;&gt;ฐาน!$M$45,IF(L1533&lt;&gt;"",ROUNDUP(($L1533*$N1533/100),-1),0),0)</f>
        <v>0</v>
      </c>
      <c r="R1533" s="311">
        <f t="shared" si="46"/>
        <v>0</v>
      </c>
      <c r="S1533" s="313">
        <f t="shared" si="47"/>
        <v>0</v>
      </c>
      <c r="T1533" s="314">
        <f>IF(M1533&lt;&gt;ฐาน!$M$45,IF(S1533&lt;&gt;"",S1533+R1533,0),0)</f>
        <v>0</v>
      </c>
      <c r="U1533" s="311">
        <f>IF(M1533&lt;&gt;ฐาน!$M$45,IF(S1533=0,J1533+T1533,O1533),J1533)</f>
        <v>0</v>
      </c>
      <c r="V1533" s="98"/>
    </row>
    <row r="1534" spans="1:22" x14ac:dyDescent="0.35">
      <c r="A1534" s="93">
        <v>1526</v>
      </c>
      <c r="B1534" s="84"/>
      <c r="C1534" s="98"/>
      <c r="D1534" s="91"/>
      <c r="E1534" s="89"/>
      <c r="F1534" s="88"/>
      <c r="G1534" s="91"/>
      <c r="H1534" s="91"/>
      <c r="I1534" s="88"/>
      <c r="J1534" s="92"/>
      <c r="K1534" s="212"/>
      <c r="L1534" s="308" t="str">
        <f>IF(K1534&lt;&gt;"",INDEX(ฐาน!$J$4:$M$44,MATCH(INT(K1534),ฐาน!$J$4:$J$44,0),2),"")</f>
        <v/>
      </c>
      <c r="M1534" s="309" t="str">
        <f>IF(L1534&lt;&gt;"",INDEX(ฐาน!$J$4:$M$45,MATCH(L1534,ฐาน!$K$4:$K$45,0),4),"")</f>
        <v/>
      </c>
      <c r="N1534" s="310" t="str">
        <f>IF(I1534&lt;&gt;"",INDEX(ฐาน!$A$4:$F$9,MATCH(I1534,ฐาน!$A$4:$A$9,0),IF(J1534&gt;=INDEX(ฐาน!$A$4:$F$9,MATCH(I1534,ฐาน!$A$4:$A$9,0),3),6,5)),"")</f>
        <v/>
      </c>
      <c r="O1534" s="311" t="str">
        <f>IF(I1534&lt;&gt;"",IF(J1534&gt;=INDEX(ฐาน!$A$4:$G$9,MATCH(I1534,ฐาน!$A$4:$A$9,0),4),INDEX(ฐาน!$A$4:$G$9,MATCH(I1534,ฐาน!$A$4:$A$9,0),7),INDEX(ฐาน!$A$4:$G$9,MATCH(I1534,ฐาน!$A$4:$A$9,0),4)),"")</f>
        <v/>
      </c>
      <c r="P1534" s="312">
        <f>IF(M1534&lt;&gt;ฐาน!$M$45,IF(L1534&lt;&gt;"",($L1534*$N1534/100),0),0)</f>
        <v>0</v>
      </c>
      <c r="Q1534" s="311">
        <f>IF(M1534&lt;&gt;ฐาน!$M$45,IF(L1534&lt;&gt;"",ROUNDUP(($L1534*$N1534/100),-1),0),0)</f>
        <v>0</v>
      </c>
      <c r="R1534" s="311">
        <f t="shared" si="46"/>
        <v>0</v>
      </c>
      <c r="S1534" s="313">
        <f t="shared" si="47"/>
        <v>0</v>
      </c>
      <c r="T1534" s="314">
        <f>IF(M1534&lt;&gt;ฐาน!$M$45,IF(S1534&lt;&gt;"",S1534+R1534,0),0)</f>
        <v>0</v>
      </c>
      <c r="U1534" s="311">
        <f>IF(M1534&lt;&gt;ฐาน!$M$45,IF(S1534=0,J1534+T1534,O1534),J1534)</f>
        <v>0</v>
      </c>
      <c r="V1534" s="98"/>
    </row>
    <row r="1535" spans="1:22" x14ac:dyDescent="0.35">
      <c r="A1535" s="93">
        <v>1527</v>
      </c>
      <c r="B1535" s="84"/>
      <c r="C1535" s="98"/>
      <c r="D1535" s="91"/>
      <c r="E1535" s="89"/>
      <c r="F1535" s="88"/>
      <c r="G1535" s="91"/>
      <c r="H1535" s="91"/>
      <c r="I1535" s="88"/>
      <c r="J1535" s="92"/>
      <c r="K1535" s="212"/>
      <c r="L1535" s="308" t="str">
        <f>IF(K1535&lt;&gt;"",INDEX(ฐาน!$J$4:$M$44,MATCH(INT(K1535),ฐาน!$J$4:$J$44,0),2),"")</f>
        <v/>
      </c>
      <c r="M1535" s="309" t="str">
        <f>IF(L1535&lt;&gt;"",INDEX(ฐาน!$J$4:$M$45,MATCH(L1535,ฐาน!$K$4:$K$45,0),4),"")</f>
        <v/>
      </c>
      <c r="N1535" s="310" t="str">
        <f>IF(I1535&lt;&gt;"",INDEX(ฐาน!$A$4:$F$9,MATCH(I1535,ฐาน!$A$4:$A$9,0),IF(J1535&gt;=INDEX(ฐาน!$A$4:$F$9,MATCH(I1535,ฐาน!$A$4:$A$9,0),3),6,5)),"")</f>
        <v/>
      </c>
      <c r="O1535" s="311" t="str">
        <f>IF(I1535&lt;&gt;"",IF(J1535&gt;=INDEX(ฐาน!$A$4:$G$9,MATCH(I1535,ฐาน!$A$4:$A$9,0),4),INDEX(ฐาน!$A$4:$G$9,MATCH(I1535,ฐาน!$A$4:$A$9,0),7),INDEX(ฐาน!$A$4:$G$9,MATCH(I1535,ฐาน!$A$4:$A$9,0),4)),"")</f>
        <v/>
      </c>
      <c r="P1535" s="312">
        <f>IF(M1535&lt;&gt;ฐาน!$M$45,IF(L1535&lt;&gt;"",($L1535*$N1535/100),0),0)</f>
        <v>0</v>
      </c>
      <c r="Q1535" s="311">
        <f>IF(M1535&lt;&gt;ฐาน!$M$45,IF(L1535&lt;&gt;"",ROUNDUP(($L1535*$N1535/100),-1),0),0)</f>
        <v>0</v>
      </c>
      <c r="R1535" s="311">
        <f t="shared" si="46"/>
        <v>0</v>
      </c>
      <c r="S1535" s="313">
        <f t="shared" si="47"/>
        <v>0</v>
      </c>
      <c r="T1535" s="314">
        <f>IF(M1535&lt;&gt;ฐาน!$M$45,IF(S1535&lt;&gt;"",S1535+R1535,0),0)</f>
        <v>0</v>
      </c>
      <c r="U1535" s="311">
        <f>IF(M1535&lt;&gt;ฐาน!$M$45,IF(S1535=0,J1535+T1535,O1535),J1535)</f>
        <v>0</v>
      </c>
      <c r="V1535" s="98"/>
    </row>
    <row r="1536" spans="1:22" x14ac:dyDescent="0.35">
      <c r="A1536" s="93">
        <v>1528</v>
      </c>
      <c r="B1536" s="84"/>
      <c r="C1536" s="98"/>
      <c r="D1536" s="91"/>
      <c r="E1536" s="89"/>
      <c r="F1536" s="88"/>
      <c r="G1536" s="91"/>
      <c r="H1536" s="91"/>
      <c r="I1536" s="88"/>
      <c r="J1536" s="92"/>
      <c r="K1536" s="212"/>
      <c r="L1536" s="308" t="str">
        <f>IF(K1536&lt;&gt;"",INDEX(ฐาน!$J$4:$M$44,MATCH(INT(K1536),ฐาน!$J$4:$J$44,0),2),"")</f>
        <v/>
      </c>
      <c r="M1536" s="309" t="str">
        <f>IF(L1536&lt;&gt;"",INDEX(ฐาน!$J$4:$M$45,MATCH(L1536,ฐาน!$K$4:$K$45,0),4),"")</f>
        <v/>
      </c>
      <c r="N1536" s="310" t="str">
        <f>IF(I1536&lt;&gt;"",INDEX(ฐาน!$A$4:$F$9,MATCH(I1536,ฐาน!$A$4:$A$9,0),IF(J1536&gt;=INDEX(ฐาน!$A$4:$F$9,MATCH(I1536,ฐาน!$A$4:$A$9,0),3),6,5)),"")</f>
        <v/>
      </c>
      <c r="O1536" s="311" t="str">
        <f>IF(I1536&lt;&gt;"",IF(J1536&gt;=INDEX(ฐาน!$A$4:$G$9,MATCH(I1536,ฐาน!$A$4:$A$9,0),4),INDEX(ฐาน!$A$4:$G$9,MATCH(I1536,ฐาน!$A$4:$A$9,0),7),INDEX(ฐาน!$A$4:$G$9,MATCH(I1536,ฐาน!$A$4:$A$9,0),4)),"")</f>
        <v/>
      </c>
      <c r="P1536" s="312">
        <f>IF(M1536&lt;&gt;ฐาน!$M$45,IF(L1536&lt;&gt;"",($L1536*$N1536/100),0),0)</f>
        <v>0</v>
      </c>
      <c r="Q1536" s="311">
        <f>IF(M1536&lt;&gt;ฐาน!$M$45,IF(L1536&lt;&gt;"",ROUNDUP(($L1536*$N1536/100),-1),0),0)</f>
        <v>0</v>
      </c>
      <c r="R1536" s="311">
        <f t="shared" si="46"/>
        <v>0</v>
      </c>
      <c r="S1536" s="313">
        <f t="shared" si="47"/>
        <v>0</v>
      </c>
      <c r="T1536" s="314">
        <f>IF(M1536&lt;&gt;ฐาน!$M$45,IF(S1536&lt;&gt;"",S1536+R1536,0),0)</f>
        <v>0</v>
      </c>
      <c r="U1536" s="311">
        <f>IF(M1536&lt;&gt;ฐาน!$M$45,IF(S1536=0,J1536+T1536,O1536),J1536)</f>
        <v>0</v>
      </c>
      <c r="V1536" s="98"/>
    </row>
    <row r="1537" spans="1:22" x14ac:dyDescent="0.35">
      <c r="A1537" s="93">
        <v>1529</v>
      </c>
      <c r="B1537" s="84"/>
      <c r="C1537" s="98"/>
      <c r="D1537" s="91"/>
      <c r="E1537" s="89"/>
      <c r="F1537" s="88"/>
      <c r="G1537" s="91"/>
      <c r="H1537" s="91"/>
      <c r="I1537" s="88"/>
      <c r="J1537" s="92"/>
      <c r="K1537" s="212"/>
      <c r="L1537" s="308" t="str">
        <f>IF(K1537&lt;&gt;"",INDEX(ฐาน!$J$4:$M$44,MATCH(INT(K1537),ฐาน!$J$4:$J$44,0),2),"")</f>
        <v/>
      </c>
      <c r="M1537" s="309" t="str">
        <f>IF(L1537&lt;&gt;"",INDEX(ฐาน!$J$4:$M$45,MATCH(L1537,ฐาน!$K$4:$K$45,0),4),"")</f>
        <v/>
      </c>
      <c r="N1537" s="310" t="str">
        <f>IF(I1537&lt;&gt;"",INDEX(ฐาน!$A$4:$F$9,MATCH(I1537,ฐาน!$A$4:$A$9,0),IF(J1537&gt;=INDEX(ฐาน!$A$4:$F$9,MATCH(I1537,ฐาน!$A$4:$A$9,0),3),6,5)),"")</f>
        <v/>
      </c>
      <c r="O1537" s="311" t="str">
        <f>IF(I1537&lt;&gt;"",IF(J1537&gt;=INDEX(ฐาน!$A$4:$G$9,MATCH(I1537,ฐาน!$A$4:$A$9,0),4),INDEX(ฐาน!$A$4:$G$9,MATCH(I1537,ฐาน!$A$4:$A$9,0),7),INDEX(ฐาน!$A$4:$G$9,MATCH(I1537,ฐาน!$A$4:$A$9,0),4)),"")</f>
        <v/>
      </c>
      <c r="P1537" s="312">
        <f>IF(M1537&lt;&gt;ฐาน!$M$45,IF(L1537&lt;&gt;"",($L1537*$N1537/100),0),0)</f>
        <v>0</v>
      </c>
      <c r="Q1537" s="311">
        <f>IF(M1537&lt;&gt;ฐาน!$M$45,IF(L1537&lt;&gt;"",ROUNDUP(($L1537*$N1537/100),-1),0),0)</f>
        <v>0</v>
      </c>
      <c r="R1537" s="311">
        <f t="shared" si="46"/>
        <v>0</v>
      </c>
      <c r="S1537" s="313">
        <f t="shared" si="47"/>
        <v>0</v>
      </c>
      <c r="T1537" s="314">
        <f>IF(M1537&lt;&gt;ฐาน!$M$45,IF(S1537&lt;&gt;"",S1537+R1537,0),0)</f>
        <v>0</v>
      </c>
      <c r="U1537" s="311">
        <f>IF(M1537&lt;&gt;ฐาน!$M$45,IF(S1537=0,J1537+T1537,O1537),J1537)</f>
        <v>0</v>
      </c>
      <c r="V1537" s="98"/>
    </row>
    <row r="1538" spans="1:22" x14ac:dyDescent="0.35">
      <c r="A1538" s="93">
        <v>1530</v>
      </c>
      <c r="B1538" s="84"/>
      <c r="C1538" s="98"/>
      <c r="D1538" s="91"/>
      <c r="E1538" s="89"/>
      <c r="F1538" s="88"/>
      <c r="G1538" s="91"/>
      <c r="H1538" s="91"/>
      <c r="I1538" s="88"/>
      <c r="J1538" s="92"/>
      <c r="K1538" s="212"/>
      <c r="L1538" s="308" t="str">
        <f>IF(K1538&lt;&gt;"",INDEX(ฐาน!$J$4:$M$44,MATCH(INT(K1538),ฐาน!$J$4:$J$44,0),2),"")</f>
        <v/>
      </c>
      <c r="M1538" s="309" t="str">
        <f>IF(L1538&lt;&gt;"",INDEX(ฐาน!$J$4:$M$45,MATCH(L1538,ฐาน!$K$4:$K$45,0),4),"")</f>
        <v/>
      </c>
      <c r="N1538" s="310" t="str">
        <f>IF(I1538&lt;&gt;"",INDEX(ฐาน!$A$4:$F$9,MATCH(I1538,ฐาน!$A$4:$A$9,0),IF(J1538&gt;=INDEX(ฐาน!$A$4:$F$9,MATCH(I1538,ฐาน!$A$4:$A$9,0),3),6,5)),"")</f>
        <v/>
      </c>
      <c r="O1538" s="311" t="str">
        <f>IF(I1538&lt;&gt;"",IF(J1538&gt;=INDEX(ฐาน!$A$4:$G$9,MATCH(I1538,ฐาน!$A$4:$A$9,0),4),INDEX(ฐาน!$A$4:$G$9,MATCH(I1538,ฐาน!$A$4:$A$9,0),7),INDEX(ฐาน!$A$4:$G$9,MATCH(I1538,ฐาน!$A$4:$A$9,0),4)),"")</f>
        <v/>
      </c>
      <c r="P1538" s="312">
        <f>IF(M1538&lt;&gt;ฐาน!$M$45,IF(L1538&lt;&gt;"",($L1538*$N1538/100),0),0)</f>
        <v>0</v>
      </c>
      <c r="Q1538" s="311">
        <f>IF(M1538&lt;&gt;ฐาน!$M$45,IF(L1538&lt;&gt;"",ROUNDUP(($L1538*$N1538/100),-1),0),0)</f>
        <v>0</v>
      </c>
      <c r="R1538" s="311">
        <f t="shared" si="46"/>
        <v>0</v>
      </c>
      <c r="S1538" s="313">
        <f t="shared" si="47"/>
        <v>0</v>
      </c>
      <c r="T1538" s="314">
        <f>IF(M1538&lt;&gt;ฐาน!$M$45,IF(S1538&lt;&gt;"",S1538+R1538,0),0)</f>
        <v>0</v>
      </c>
      <c r="U1538" s="311">
        <f>IF(M1538&lt;&gt;ฐาน!$M$45,IF(S1538=0,J1538+T1538,O1538),J1538)</f>
        <v>0</v>
      </c>
      <c r="V1538" s="98"/>
    </row>
    <row r="1539" spans="1:22" x14ac:dyDescent="0.35">
      <c r="A1539" s="93">
        <v>1531</v>
      </c>
      <c r="B1539" s="84"/>
      <c r="C1539" s="98"/>
      <c r="D1539" s="91"/>
      <c r="E1539" s="89"/>
      <c r="F1539" s="88"/>
      <c r="G1539" s="91"/>
      <c r="H1539" s="91"/>
      <c r="I1539" s="88"/>
      <c r="J1539" s="92"/>
      <c r="K1539" s="212"/>
      <c r="L1539" s="308" t="str">
        <f>IF(K1539&lt;&gt;"",INDEX(ฐาน!$J$4:$M$44,MATCH(INT(K1539),ฐาน!$J$4:$J$44,0),2),"")</f>
        <v/>
      </c>
      <c r="M1539" s="309" t="str">
        <f>IF(L1539&lt;&gt;"",INDEX(ฐาน!$J$4:$M$45,MATCH(L1539,ฐาน!$K$4:$K$45,0),4),"")</f>
        <v/>
      </c>
      <c r="N1539" s="310" t="str">
        <f>IF(I1539&lt;&gt;"",INDEX(ฐาน!$A$4:$F$9,MATCH(I1539,ฐาน!$A$4:$A$9,0),IF(J1539&gt;=INDEX(ฐาน!$A$4:$F$9,MATCH(I1539,ฐาน!$A$4:$A$9,0),3),6,5)),"")</f>
        <v/>
      </c>
      <c r="O1539" s="311" t="str">
        <f>IF(I1539&lt;&gt;"",IF(J1539&gt;=INDEX(ฐาน!$A$4:$G$9,MATCH(I1539,ฐาน!$A$4:$A$9,0),4),INDEX(ฐาน!$A$4:$G$9,MATCH(I1539,ฐาน!$A$4:$A$9,0),7),INDEX(ฐาน!$A$4:$G$9,MATCH(I1539,ฐาน!$A$4:$A$9,0),4)),"")</f>
        <v/>
      </c>
      <c r="P1539" s="312">
        <f>IF(M1539&lt;&gt;ฐาน!$M$45,IF(L1539&lt;&gt;"",($L1539*$N1539/100),0),0)</f>
        <v>0</v>
      </c>
      <c r="Q1539" s="311">
        <f>IF(M1539&lt;&gt;ฐาน!$M$45,IF(L1539&lt;&gt;"",ROUNDUP(($L1539*$N1539/100),-1),0),0)</f>
        <v>0</v>
      </c>
      <c r="R1539" s="311">
        <f t="shared" si="46"/>
        <v>0</v>
      </c>
      <c r="S1539" s="313">
        <f t="shared" si="47"/>
        <v>0</v>
      </c>
      <c r="T1539" s="314">
        <f>IF(M1539&lt;&gt;ฐาน!$M$45,IF(S1539&lt;&gt;"",S1539+R1539,0),0)</f>
        <v>0</v>
      </c>
      <c r="U1539" s="311">
        <f>IF(M1539&lt;&gt;ฐาน!$M$45,IF(S1539=0,J1539+T1539,O1539),J1539)</f>
        <v>0</v>
      </c>
      <c r="V1539" s="98"/>
    </row>
    <row r="1540" spans="1:22" x14ac:dyDescent="0.35">
      <c r="A1540" s="93">
        <v>1532</v>
      </c>
      <c r="B1540" s="84"/>
      <c r="C1540" s="98"/>
      <c r="D1540" s="91"/>
      <c r="E1540" s="89"/>
      <c r="F1540" s="88"/>
      <c r="G1540" s="91"/>
      <c r="H1540" s="91"/>
      <c r="I1540" s="88"/>
      <c r="J1540" s="92"/>
      <c r="K1540" s="212"/>
      <c r="L1540" s="308" t="str">
        <f>IF(K1540&lt;&gt;"",INDEX(ฐาน!$J$4:$M$44,MATCH(INT(K1540),ฐาน!$J$4:$J$44,0),2),"")</f>
        <v/>
      </c>
      <c r="M1540" s="309" t="str">
        <f>IF(L1540&lt;&gt;"",INDEX(ฐาน!$J$4:$M$45,MATCH(L1540,ฐาน!$K$4:$K$45,0),4),"")</f>
        <v/>
      </c>
      <c r="N1540" s="310" t="str">
        <f>IF(I1540&lt;&gt;"",INDEX(ฐาน!$A$4:$F$9,MATCH(I1540,ฐาน!$A$4:$A$9,0),IF(J1540&gt;=INDEX(ฐาน!$A$4:$F$9,MATCH(I1540,ฐาน!$A$4:$A$9,0),3),6,5)),"")</f>
        <v/>
      </c>
      <c r="O1540" s="311" t="str">
        <f>IF(I1540&lt;&gt;"",IF(J1540&gt;=INDEX(ฐาน!$A$4:$G$9,MATCH(I1540,ฐาน!$A$4:$A$9,0),4),INDEX(ฐาน!$A$4:$G$9,MATCH(I1540,ฐาน!$A$4:$A$9,0),7),INDEX(ฐาน!$A$4:$G$9,MATCH(I1540,ฐาน!$A$4:$A$9,0),4)),"")</f>
        <v/>
      </c>
      <c r="P1540" s="312">
        <f>IF(M1540&lt;&gt;ฐาน!$M$45,IF(L1540&lt;&gt;"",($L1540*$N1540/100),0),0)</f>
        <v>0</v>
      </c>
      <c r="Q1540" s="311">
        <f>IF(M1540&lt;&gt;ฐาน!$M$45,IF(L1540&lt;&gt;"",ROUNDUP(($L1540*$N1540/100),-1),0),0)</f>
        <v>0</v>
      </c>
      <c r="R1540" s="311">
        <f t="shared" si="46"/>
        <v>0</v>
      </c>
      <c r="S1540" s="313">
        <f t="shared" si="47"/>
        <v>0</v>
      </c>
      <c r="T1540" s="314">
        <f>IF(M1540&lt;&gt;ฐาน!$M$45,IF(S1540&lt;&gt;"",S1540+R1540,0),0)</f>
        <v>0</v>
      </c>
      <c r="U1540" s="311">
        <f>IF(M1540&lt;&gt;ฐาน!$M$45,IF(S1540=0,J1540+T1540,O1540),J1540)</f>
        <v>0</v>
      </c>
      <c r="V1540" s="98"/>
    </row>
    <row r="1541" spans="1:22" x14ac:dyDescent="0.35">
      <c r="A1541" s="93">
        <v>1533</v>
      </c>
      <c r="B1541" s="84"/>
      <c r="C1541" s="98"/>
      <c r="D1541" s="91"/>
      <c r="E1541" s="89"/>
      <c r="F1541" s="88"/>
      <c r="G1541" s="91"/>
      <c r="H1541" s="91"/>
      <c r="I1541" s="88"/>
      <c r="J1541" s="92"/>
      <c r="K1541" s="212"/>
      <c r="L1541" s="308" t="str">
        <f>IF(K1541&lt;&gt;"",INDEX(ฐาน!$J$4:$M$44,MATCH(INT(K1541),ฐาน!$J$4:$J$44,0),2),"")</f>
        <v/>
      </c>
      <c r="M1541" s="309" t="str">
        <f>IF(L1541&lt;&gt;"",INDEX(ฐาน!$J$4:$M$45,MATCH(L1541,ฐาน!$K$4:$K$45,0),4),"")</f>
        <v/>
      </c>
      <c r="N1541" s="310" t="str">
        <f>IF(I1541&lt;&gt;"",INDEX(ฐาน!$A$4:$F$9,MATCH(I1541,ฐาน!$A$4:$A$9,0),IF(J1541&gt;=INDEX(ฐาน!$A$4:$F$9,MATCH(I1541,ฐาน!$A$4:$A$9,0),3),6,5)),"")</f>
        <v/>
      </c>
      <c r="O1541" s="311" t="str">
        <f>IF(I1541&lt;&gt;"",IF(J1541&gt;=INDEX(ฐาน!$A$4:$G$9,MATCH(I1541,ฐาน!$A$4:$A$9,0),4),INDEX(ฐาน!$A$4:$G$9,MATCH(I1541,ฐาน!$A$4:$A$9,0),7),INDEX(ฐาน!$A$4:$G$9,MATCH(I1541,ฐาน!$A$4:$A$9,0),4)),"")</f>
        <v/>
      </c>
      <c r="P1541" s="312">
        <f>IF(M1541&lt;&gt;ฐาน!$M$45,IF(L1541&lt;&gt;"",($L1541*$N1541/100),0),0)</f>
        <v>0</v>
      </c>
      <c r="Q1541" s="311">
        <f>IF(M1541&lt;&gt;ฐาน!$M$45,IF(L1541&lt;&gt;"",ROUNDUP(($L1541*$N1541/100),-1),0),0)</f>
        <v>0</v>
      </c>
      <c r="R1541" s="311">
        <f t="shared" si="46"/>
        <v>0</v>
      </c>
      <c r="S1541" s="313">
        <f t="shared" si="47"/>
        <v>0</v>
      </c>
      <c r="T1541" s="314">
        <f>IF(M1541&lt;&gt;ฐาน!$M$45,IF(S1541&lt;&gt;"",S1541+R1541,0),0)</f>
        <v>0</v>
      </c>
      <c r="U1541" s="311">
        <f>IF(M1541&lt;&gt;ฐาน!$M$45,IF(S1541=0,J1541+T1541,O1541),J1541)</f>
        <v>0</v>
      </c>
      <c r="V1541" s="98"/>
    </row>
    <row r="1542" spans="1:22" x14ac:dyDescent="0.35">
      <c r="A1542" s="93">
        <v>1534</v>
      </c>
      <c r="B1542" s="84"/>
      <c r="C1542" s="98"/>
      <c r="D1542" s="91"/>
      <c r="E1542" s="89"/>
      <c r="F1542" s="88"/>
      <c r="G1542" s="91"/>
      <c r="H1542" s="91"/>
      <c r="I1542" s="88"/>
      <c r="J1542" s="92"/>
      <c r="K1542" s="212"/>
      <c r="L1542" s="308" t="str">
        <f>IF(K1542&lt;&gt;"",INDEX(ฐาน!$J$4:$M$44,MATCH(INT(K1542),ฐาน!$J$4:$J$44,0),2),"")</f>
        <v/>
      </c>
      <c r="M1542" s="309" t="str">
        <f>IF(L1542&lt;&gt;"",INDEX(ฐาน!$J$4:$M$45,MATCH(L1542,ฐาน!$K$4:$K$45,0),4),"")</f>
        <v/>
      </c>
      <c r="N1542" s="310" t="str">
        <f>IF(I1542&lt;&gt;"",INDEX(ฐาน!$A$4:$F$9,MATCH(I1542,ฐาน!$A$4:$A$9,0),IF(J1542&gt;=INDEX(ฐาน!$A$4:$F$9,MATCH(I1542,ฐาน!$A$4:$A$9,0),3),6,5)),"")</f>
        <v/>
      </c>
      <c r="O1542" s="311" t="str">
        <f>IF(I1542&lt;&gt;"",IF(J1542&gt;=INDEX(ฐาน!$A$4:$G$9,MATCH(I1542,ฐาน!$A$4:$A$9,0),4),INDEX(ฐาน!$A$4:$G$9,MATCH(I1542,ฐาน!$A$4:$A$9,0),7),INDEX(ฐาน!$A$4:$G$9,MATCH(I1542,ฐาน!$A$4:$A$9,0),4)),"")</f>
        <v/>
      </c>
      <c r="P1542" s="312">
        <f>IF(M1542&lt;&gt;ฐาน!$M$45,IF(L1542&lt;&gt;"",($L1542*$N1542/100),0),0)</f>
        <v>0</v>
      </c>
      <c r="Q1542" s="311">
        <f>IF(M1542&lt;&gt;ฐาน!$M$45,IF(L1542&lt;&gt;"",ROUNDUP(($L1542*$N1542/100),-1),0),0)</f>
        <v>0</v>
      </c>
      <c r="R1542" s="311">
        <f t="shared" si="46"/>
        <v>0</v>
      </c>
      <c r="S1542" s="313">
        <f t="shared" si="47"/>
        <v>0</v>
      </c>
      <c r="T1542" s="314">
        <f>IF(M1542&lt;&gt;ฐาน!$M$45,IF(S1542&lt;&gt;"",S1542+R1542,0),0)</f>
        <v>0</v>
      </c>
      <c r="U1542" s="311">
        <f>IF(M1542&lt;&gt;ฐาน!$M$45,IF(S1542=0,J1542+T1542,O1542),J1542)</f>
        <v>0</v>
      </c>
      <c r="V1542" s="98"/>
    </row>
    <row r="1543" spans="1:22" x14ac:dyDescent="0.35">
      <c r="A1543" s="93">
        <v>1535</v>
      </c>
      <c r="B1543" s="84"/>
      <c r="C1543" s="98"/>
      <c r="D1543" s="91"/>
      <c r="E1543" s="89"/>
      <c r="F1543" s="88"/>
      <c r="G1543" s="91"/>
      <c r="H1543" s="91"/>
      <c r="I1543" s="88"/>
      <c r="J1543" s="92"/>
      <c r="K1543" s="212"/>
      <c r="L1543" s="308" t="str">
        <f>IF(K1543&lt;&gt;"",INDEX(ฐาน!$J$4:$M$44,MATCH(INT(K1543),ฐาน!$J$4:$J$44,0),2),"")</f>
        <v/>
      </c>
      <c r="M1543" s="309" t="str">
        <f>IF(L1543&lt;&gt;"",INDEX(ฐาน!$J$4:$M$45,MATCH(L1543,ฐาน!$K$4:$K$45,0),4),"")</f>
        <v/>
      </c>
      <c r="N1543" s="310" t="str">
        <f>IF(I1543&lt;&gt;"",INDEX(ฐาน!$A$4:$F$9,MATCH(I1543,ฐาน!$A$4:$A$9,0),IF(J1543&gt;=INDEX(ฐาน!$A$4:$F$9,MATCH(I1543,ฐาน!$A$4:$A$9,0),3),6,5)),"")</f>
        <v/>
      </c>
      <c r="O1543" s="311" t="str">
        <f>IF(I1543&lt;&gt;"",IF(J1543&gt;=INDEX(ฐาน!$A$4:$G$9,MATCH(I1543,ฐาน!$A$4:$A$9,0),4),INDEX(ฐาน!$A$4:$G$9,MATCH(I1543,ฐาน!$A$4:$A$9,0),7),INDEX(ฐาน!$A$4:$G$9,MATCH(I1543,ฐาน!$A$4:$A$9,0),4)),"")</f>
        <v/>
      </c>
      <c r="P1543" s="312">
        <f>IF(M1543&lt;&gt;ฐาน!$M$45,IF(L1543&lt;&gt;"",($L1543*$N1543/100),0),0)</f>
        <v>0</v>
      </c>
      <c r="Q1543" s="311">
        <f>IF(M1543&lt;&gt;ฐาน!$M$45,IF(L1543&lt;&gt;"",ROUNDUP(($L1543*$N1543/100),-1),0),0)</f>
        <v>0</v>
      </c>
      <c r="R1543" s="311">
        <f t="shared" si="46"/>
        <v>0</v>
      </c>
      <c r="S1543" s="313">
        <f t="shared" si="47"/>
        <v>0</v>
      </c>
      <c r="T1543" s="314">
        <f>IF(M1543&lt;&gt;ฐาน!$M$45,IF(S1543&lt;&gt;"",S1543+R1543,0),0)</f>
        <v>0</v>
      </c>
      <c r="U1543" s="311">
        <f>IF(M1543&lt;&gt;ฐาน!$M$45,IF(S1543=0,J1543+T1543,O1543),J1543)</f>
        <v>0</v>
      </c>
      <c r="V1543" s="98"/>
    </row>
    <row r="1544" spans="1:22" x14ac:dyDescent="0.35">
      <c r="A1544" s="93">
        <v>1536</v>
      </c>
      <c r="B1544" s="84"/>
      <c r="C1544" s="98"/>
      <c r="D1544" s="91"/>
      <c r="E1544" s="89"/>
      <c r="F1544" s="88"/>
      <c r="G1544" s="91"/>
      <c r="H1544" s="91"/>
      <c r="I1544" s="88"/>
      <c r="J1544" s="92"/>
      <c r="K1544" s="212"/>
      <c r="L1544" s="308" t="str">
        <f>IF(K1544&lt;&gt;"",INDEX(ฐาน!$J$4:$M$44,MATCH(INT(K1544),ฐาน!$J$4:$J$44,0),2),"")</f>
        <v/>
      </c>
      <c r="M1544" s="309" t="str">
        <f>IF(L1544&lt;&gt;"",INDEX(ฐาน!$J$4:$M$45,MATCH(L1544,ฐาน!$K$4:$K$45,0),4),"")</f>
        <v/>
      </c>
      <c r="N1544" s="310" t="str">
        <f>IF(I1544&lt;&gt;"",INDEX(ฐาน!$A$4:$F$9,MATCH(I1544,ฐาน!$A$4:$A$9,0),IF(J1544&gt;=INDEX(ฐาน!$A$4:$F$9,MATCH(I1544,ฐาน!$A$4:$A$9,0),3),6,5)),"")</f>
        <v/>
      </c>
      <c r="O1544" s="311" t="str">
        <f>IF(I1544&lt;&gt;"",IF(J1544&gt;=INDEX(ฐาน!$A$4:$G$9,MATCH(I1544,ฐาน!$A$4:$A$9,0),4),INDEX(ฐาน!$A$4:$G$9,MATCH(I1544,ฐาน!$A$4:$A$9,0),7),INDEX(ฐาน!$A$4:$G$9,MATCH(I1544,ฐาน!$A$4:$A$9,0),4)),"")</f>
        <v/>
      </c>
      <c r="P1544" s="312">
        <f>IF(M1544&lt;&gt;ฐาน!$M$45,IF(L1544&lt;&gt;"",($L1544*$N1544/100),0),0)</f>
        <v>0</v>
      </c>
      <c r="Q1544" s="311">
        <f>IF(M1544&lt;&gt;ฐาน!$M$45,IF(L1544&lt;&gt;"",ROUNDUP(($L1544*$N1544/100),-1),0),0)</f>
        <v>0</v>
      </c>
      <c r="R1544" s="311">
        <f t="shared" si="46"/>
        <v>0</v>
      </c>
      <c r="S1544" s="313">
        <f t="shared" si="47"/>
        <v>0</v>
      </c>
      <c r="T1544" s="314">
        <f>IF(M1544&lt;&gt;ฐาน!$M$45,IF(S1544&lt;&gt;"",S1544+R1544,0),0)</f>
        <v>0</v>
      </c>
      <c r="U1544" s="311">
        <f>IF(M1544&lt;&gt;ฐาน!$M$45,IF(S1544=0,J1544+T1544,O1544),J1544)</f>
        <v>0</v>
      </c>
      <c r="V1544" s="98"/>
    </row>
    <row r="1545" spans="1:22" x14ac:dyDescent="0.35">
      <c r="A1545" s="93">
        <v>1537</v>
      </c>
      <c r="B1545" s="84"/>
      <c r="C1545" s="98"/>
      <c r="D1545" s="91"/>
      <c r="E1545" s="89"/>
      <c r="F1545" s="88"/>
      <c r="G1545" s="91"/>
      <c r="H1545" s="91"/>
      <c r="I1545" s="88"/>
      <c r="J1545" s="92"/>
      <c r="K1545" s="212"/>
      <c r="L1545" s="308" t="str">
        <f>IF(K1545&lt;&gt;"",INDEX(ฐาน!$J$4:$M$44,MATCH(INT(K1545),ฐาน!$J$4:$J$44,0),2),"")</f>
        <v/>
      </c>
      <c r="M1545" s="309" t="str">
        <f>IF(L1545&lt;&gt;"",INDEX(ฐาน!$J$4:$M$45,MATCH(L1545,ฐาน!$K$4:$K$45,0),4),"")</f>
        <v/>
      </c>
      <c r="N1545" s="310" t="str">
        <f>IF(I1545&lt;&gt;"",INDEX(ฐาน!$A$4:$F$9,MATCH(I1545,ฐาน!$A$4:$A$9,0),IF(J1545&gt;=INDEX(ฐาน!$A$4:$F$9,MATCH(I1545,ฐาน!$A$4:$A$9,0),3),6,5)),"")</f>
        <v/>
      </c>
      <c r="O1545" s="311" t="str">
        <f>IF(I1545&lt;&gt;"",IF(J1545&gt;=INDEX(ฐาน!$A$4:$G$9,MATCH(I1545,ฐาน!$A$4:$A$9,0),4),INDEX(ฐาน!$A$4:$G$9,MATCH(I1545,ฐาน!$A$4:$A$9,0),7),INDEX(ฐาน!$A$4:$G$9,MATCH(I1545,ฐาน!$A$4:$A$9,0),4)),"")</f>
        <v/>
      </c>
      <c r="P1545" s="312">
        <f>IF(M1545&lt;&gt;ฐาน!$M$45,IF(L1545&lt;&gt;"",($L1545*$N1545/100),0),0)</f>
        <v>0</v>
      </c>
      <c r="Q1545" s="311">
        <f>IF(M1545&lt;&gt;ฐาน!$M$45,IF(L1545&lt;&gt;"",ROUNDUP(($L1545*$N1545/100),-1),0),0)</f>
        <v>0</v>
      </c>
      <c r="R1545" s="311">
        <f t="shared" si="46"/>
        <v>0</v>
      </c>
      <c r="S1545" s="313">
        <f t="shared" si="47"/>
        <v>0</v>
      </c>
      <c r="T1545" s="314">
        <f>IF(M1545&lt;&gt;ฐาน!$M$45,IF(S1545&lt;&gt;"",S1545+R1545,0),0)</f>
        <v>0</v>
      </c>
      <c r="U1545" s="311">
        <f>IF(M1545&lt;&gt;ฐาน!$M$45,IF(S1545=0,J1545+T1545,O1545),J1545)</f>
        <v>0</v>
      </c>
      <c r="V1545" s="98"/>
    </row>
    <row r="1546" spans="1:22" x14ac:dyDescent="0.35">
      <c r="A1546" s="93">
        <v>1538</v>
      </c>
      <c r="B1546" s="84"/>
      <c r="C1546" s="98"/>
      <c r="D1546" s="91"/>
      <c r="E1546" s="89"/>
      <c r="F1546" s="88"/>
      <c r="G1546" s="91"/>
      <c r="H1546" s="91"/>
      <c r="I1546" s="88"/>
      <c r="J1546" s="92"/>
      <c r="K1546" s="212"/>
      <c r="L1546" s="308" t="str">
        <f>IF(K1546&lt;&gt;"",INDEX(ฐาน!$J$4:$M$44,MATCH(INT(K1546),ฐาน!$J$4:$J$44,0),2),"")</f>
        <v/>
      </c>
      <c r="M1546" s="309" t="str">
        <f>IF(L1546&lt;&gt;"",INDEX(ฐาน!$J$4:$M$45,MATCH(L1546,ฐาน!$K$4:$K$45,0),4),"")</f>
        <v/>
      </c>
      <c r="N1546" s="310" t="str">
        <f>IF(I1546&lt;&gt;"",INDEX(ฐาน!$A$4:$F$9,MATCH(I1546,ฐาน!$A$4:$A$9,0),IF(J1546&gt;=INDEX(ฐาน!$A$4:$F$9,MATCH(I1546,ฐาน!$A$4:$A$9,0),3),6,5)),"")</f>
        <v/>
      </c>
      <c r="O1546" s="311" t="str">
        <f>IF(I1546&lt;&gt;"",IF(J1546&gt;=INDEX(ฐาน!$A$4:$G$9,MATCH(I1546,ฐาน!$A$4:$A$9,0),4),INDEX(ฐาน!$A$4:$G$9,MATCH(I1546,ฐาน!$A$4:$A$9,0),7),INDEX(ฐาน!$A$4:$G$9,MATCH(I1546,ฐาน!$A$4:$A$9,0),4)),"")</f>
        <v/>
      </c>
      <c r="P1546" s="312">
        <f>IF(M1546&lt;&gt;ฐาน!$M$45,IF(L1546&lt;&gt;"",($L1546*$N1546/100),0),0)</f>
        <v>0</v>
      </c>
      <c r="Q1546" s="311">
        <f>IF(M1546&lt;&gt;ฐาน!$M$45,IF(L1546&lt;&gt;"",ROUNDUP(($L1546*$N1546/100),-1),0),0)</f>
        <v>0</v>
      </c>
      <c r="R1546" s="311">
        <f t="shared" ref="R1546:R1609" si="48">IF(Q1546&lt;&gt;"",IF($J1546+$P1546&lt;=$O1546,$Q1546,$O1546-$J1546),"")</f>
        <v>0</v>
      </c>
      <c r="S1546" s="313">
        <f t="shared" ref="S1546:S1609" si="49">IF(Q1546&lt;&gt;R1546,P1546-R1546,0)</f>
        <v>0</v>
      </c>
      <c r="T1546" s="314">
        <f>IF(M1546&lt;&gt;ฐาน!$M$45,IF(S1546&lt;&gt;"",S1546+R1546,0),0)</f>
        <v>0</v>
      </c>
      <c r="U1546" s="311">
        <f>IF(M1546&lt;&gt;ฐาน!$M$45,IF(S1546=0,J1546+T1546,O1546),J1546)</f>
        <v>0</v>
      </c>
      <c r="V1546" s="98"/>
    </row>
    <row r="1547" spans="1:22" x14ac:dyDescent="0.35">
      <c r="A1547" s="93">
        <v>1539</v>
      </c>
      <c r="B1547" s="84"/>
      <c r="C1547" s="98"/>
      <c r="D1547" s="91"/>
      <c r="E1547" s="89"/>
      <c r="F1547" s="88"/>
      <c r="G1547" s="91"/>
      <c r="H1547" s="91"/>
      <c r="I1547" s="88"/>
      <c r="J1547" s="92"/>
      <c r="K1547" s="212"/>
      <c r="L1547" s="308" t="str">
        <f>IF(K1547&lt;&gt;"",INDEX(ฐาน!$J$4:$M$44,MATCH(INT(K1547),ฐาน!$J$4:$J$44,0),2),"")</f>
        <v/>
      </c>
      <c r="M1547" s="309" t="str">
        <f>IF(L1547&lt;&gt;"",INDEX(ฐาน!$J$4:$M$45,MATCH(L1547,ฐาน!$K$4:$K$45,0),4),"")</f>
        <v/>
      </c>
      <c r="N1547" s="310" t="str">
        <f>IF(I1547&lt;&gt;"",INDEX(ฐาน!$A$4:$F$9,MATCH(I1547,ฐาน!$A$4:$A$9,0),IF(J1547&gt;=INDEX(ฐาน!$A$4:$F$9,MATCH(I1547,ฐาน!$A$4:$A$9,0),3),6,5)),"")</f>
        <v/>
      </c>
      <c r="O1547" s="311" t="str">
        <f>IF(I1547&lt;&gt;"",IF(J1547&gt;=INDEX(ฐาน!$A$4:$G$9,MATCH(I1547,ฐาน!$A$4:$A$9,0),4),INDEX(ฐาน!$A$4:$G$9,MATCH(I1547,ฐาน!$A$4:$A$9,0),7),INDEX(ฐาน!$A$4:$G$9,MATCH(I1547,ฐาน!$A$4:$A$9,0),4)),"")</f>
        <v/>
      </c>
      <c r="P1547" s="312">
        <f>IF(M1547&lt;&gt;ฐาน!$M$45,IF(L1547&lt;&gt;"",($L1547*$N1547/100),0),0)</f>
        <v>0</v>
      </c>
      <c r="Q1547" s="311">
        <f>IF(M1547&lt;&gt;ฐาน!$M$45,IF(L1547&lt;&gt;"",ROUNDUP(($L1547*$N1547/100),-1),0),0)</f>
        <v>0</v>
      </c>
      <c r="R1547" s="311">
        <f t="shared" si="48"/>
        <v>0</v>
      </c>
      <c r="S1547" s="313">
        <f t="shared" si="49"/>
        <v>0</v>
      </c>
      <c r="T1547" s="314">
        <f>IF(M1547&lt;&gt;ฐาน!$M$45,IF(S1547&lt;&gt;"",S1547+R1547,0),0)</f>
        <v>0</v>
      </c>
      <c r="U1547" s="311">
        <f>IF(M1547&lt;&gt;ฐาน!$M$45,IF(S1547=0,J1547+T1547,O1547),J1547)</f>
        <v>0</v>
      </c>
      <c r="V1547" s="98"/>
    </row>
    <row r="1548" spans="1:22" x14ac:dyDescent="0.35">
      <c r="A1548" s="93">
        <v>1540</v>
      </c>
      <c r="B1548" s="84"/>
      <c r="C1548" s="98"/>
      <c r="D1548" s="91"/>
      <c r="E1548" s="89"/>
      <c r="F1548" s="88"/>
      <c r="G1548" s="91"/>
      <c r="H1548" s="91"/>
      <c r="I1548" s="88"/>
      <c r="J1548" s="92"/>
      <c r="K1548" s="212"/>
      <c r="L1548" s="308" t="str">
        <f>IF(K1548&lt;&gt;"",INDEX(ฐาน!$J$4:$M$44,MATCH(INT(K1548),ฐาน!$J$4:$J$44,0),2),"")</f>
        <v/>
      </c>
      <c r="M1548" s="309" t="str">
        <f>IF(L1548&lt;&gt;"",INDEX(ฐาน!$J$4:$M$45,MATCH(L1548,ฐาน!$K$4:$K$45,0),4),"")</f>
        <v/>
      </c>
      <c r="N1548" s="310" t="str">
        <f>IF(I1548&lt;&gt;"",INDEX(ฐาน!$A$4:$F$9,MATCH(I1548,ฐาน!$A$4:$A$9,0),IF(J1548&gt;=INDEX(ฐาน!$A$4:$F$9,MATCH(I1548,ฐาน!$A$4:$A$9,0),3),6,5)),"")</f>
        <v/>
      </c>
      <c r="O1548" s="311" t="str">
        <f>IF(I1548&lt;&gt;"",IF(J1548&gt;=INDEX(ฐาน!$A$4:$G$9,MATCH(I1548,ฐาน!$A$4:$A$9,0),4),INDEX(ฐาน!$A$4:$G$9,MATCH(I1548,ฐาน!$A$4:$A$9,0),7),INDEX(ฐาน!$A$4:$G$9,MATCH(I1548,ฐาน!$A$4:$A$9,0),4)),"")</f>
        <v/>
      </c>
      <c r="P1548" s="312">
        <f>IF(M1548&lt;&gt;ฐาน!$M$45,IF(L1548&lt;&gt;"",($L1548*$N1548/100),0),0)</f>
        <v>0</v>
      </c>
      <c r="Q1548" s="311">
        <f>IF(M1548&lt;&gt;ฐาน!$M$45,IF(L1548&lt;&gt;"",ROUNDUP(($L1548*$N1548/100),-1),0),0)</f>
        <v>0</v>
      </c>
      <c r="R1548" s="311">
        <f t="shared" si="48"/>
        <v>0</v>
      </c>
      <c r="S1548" s="313">
        <f t="shared" si="49"/>
        <v>0</v>
      </c>
      <c r="T1548" s="314">
        <f>IF(M1548&lt;&gt;ฐาน!$M$45,IF(S1548&lt;&gt;"",S1548+R1548,0),0)</f>
        <v>0</v>
      </c>
      <c r="U1548" s="311">
        <f>IF(M1548&lt;&gt;ฐาน!$M$45,IF(S1548=0,J1548+T1548,O1548),J1548)</f>
        <v>0</v>
      </c>
      <c r="V1548" s="98"/>
    </row>
    <row r="1549" spans="1:22" x14ac:dyDescent="0.35">
      <c r="A1549" s="93">
        <v>1541</v>
      </c>
      <c r="B1549" s="84"/>
      <c r="C1549" s="98"/>
      <c r="D1549" s="91"/>
      <c r="E1549" s="89"/>
      <c r="F1549" s="88"/>
      <c r="G1549" s="91"/>
      <c r="H1549" s="91"/>
      <c r="I1549" s="88"/>
      <c r="J1549" s="92"/>
      <c r="K1549" s="212"/>
      <c r="L1549" s="308" t="str">
        <f>IF(K1549&lt;&gt;"",INDEX(ฐาน!$J$4:$M$44,MATCH(INT(K1549),ฐาน!$J$4:$J$44,0),2),"")</f>
        <v/>
      </c>
      <c r="M1549" s="309" t="str">
        <f>IF(L1549&lt;&gt;"",INDEX(ฐาน!$J$4:$M$45,MATCH(L1549,ฐาน!$K$4:$K$45,0),4),"")</f>
        <v/>
      </c>
      <c r="N1549" s="310" t="str">
        <f>IF(I1549&lt;&gt;"",INDEX(ฐาน!$A$4:$F$9,MATCH(I1549,ฐาน!$A$4:$A$9,0),IF(J1549&gt;=INDEX(ฐาน!$A$4:$F$9,MATCH(I1549,ฐาน!$A$4:$A$9,0),3),6,5)),"")</f>
        <v/>
      </c>
      <c r="O1549" s="311" t="str">
        <f>IF(I1549&lt;&gt;"",IF(J1549&gt;=INDEX(ฐาน!$A$4:$G$9,MATCH(I1549,ฐาน!$A$4:$A$9,0),4),INDEX(ฐาน!$A$4:$G$9,MATCH(I1549,ฐาน!$A$4:$A$9,0),7),INDEX(ฐาน!$A$4:$G$9,MATCH(I1549,ฐาน!$A$4:$A$9,0),4)),"")</f>
        <v/>
      </c>
      <c r="P1549" s="312">
        <f>IF(M1549&lt;&gt;ฐาน!$M$45,IF(L1549&lt;&gt;"",($L1549*$N1549/100),0),0)</f>
        <v>0</v>
      </c>
      <c r="Q1549" s="311">
        <f>IF(M1549&lt;&gt;ฐาน!$M$45,IF(L1549&lt;&gt;"",ROUNDUP(($L1549*$N1549/100),-1),0),0)</f>
        <v>0</v>
      </c>
      <c r="R1549" s="311">
        <f t="shared" si="48"/>
        <v>0</v>
      </c>
      <c r="S1549" s="313">
        <f t="shared" si="49"/>
        <v>0</v>
      </c>
      <c r="T1549" s="314">
        <f>IF(M1549&lt;&gt;ฐาน!$M$45,IF(S1549&lt;&gt;"",S1549+R1549,0),0)</f>
        <v>0</v>
      </c>
      <c r="U1549" s="311">
        <f>IF(M1549&lt;&gt;ฐาน!$M$45,IF(S1549=0,J1549+T1549,O1549),J1549)</f>
        <v>0</v>
      </c>
      <c r="V1549" s="98"/>
    </row>
    <row r="1550" spans="1:22" x14ac:dyDescent="0.35">
      <c r="A1550" s="93">
        <v>1542</v>
      </c>
      <c r="B1550" s="84"/>
      <c r="C1550" s="98"/>
      <c r="D1550" s="91"/>
      <c r="E1550" s="89"/>
      <c r="F1550" s="88"/>
      <c r="G1550" s="91"/>
      <c r="H1550" s="91"/>
      <c r="I1550" s="88"/>
      <c r="J1550" s="92"/>
      <c r="K1550" s="212"/>
      <c r="L1550" s="308" t="str">
        <f>IF(K1550&lt;&gt;"",INDEX(ฐาน!$J$4:$M$44,MATCH(INT(K1550),ฐาน!$J$4:$J$44,0),2),"")</f>
        <v/>
      </c>
      <c r="M1550" s="309" t="str">
        <f>IF(L1550&lt;&gt;"",INDEX(ฐาน!$J$4:$M$45,MATCH(L1550,ฐาน!$K$4:$K$45,0),4),"")</f>
        <v/>
      </c>
      <c r="N1550" s="310" t="str">
        <f>IF(I1550&lt;&gt;"",INDEX(ฐาน!$A$4:$F$9,MATCH(I1550,ฐาน!$A$4:$A$9,0),IF(J1550&gt;=INDEX(ฐาน!$A$4:$F$9,MATCH(I1550,ฐาน!$A$4:$A$9,0),3),6,5)),"")</f>
        <v/>
      </c>
      <c r="O1550" s="311" t="str">
        <f>IF(I1550&lt;&gt;"",IF(J1550&gt;=INDEX(ฐาน!$A$4:$G$9,MATCH(I1550,ฐาน!$A$4:$A$9,0),4),INDEX(ฐาน!$A$4:$G$9,MATCH(I1550,ฐาน!$A$4:$A$9,0),7),INDEX(ฐาน!$A$4:$G$9,MATCH(I1550,ฐาน!$A$4:$A$9,0),4)),"")</f>
        <v/>
      </c>
      <c r="P1550" s="312">
        <f>IF(M1550&lt;&gt;ฐาน!$M$45,IF(L1550&lt;&gt;"",($L1550*$N1550/100),0),0)</f>
        <v>0</v>
      </c>
      <c r="Q1550" s="311">
        <f>IF(M1550&lt;&gt;ฐาน!$M$45,IF(L1550&lt;&gt;"",ROUNDUP(($L1550*$N1550/100),-1),0),0)</f>
        <v>0</v>
      </c>
      <c r="R1550" s="311">
        <f t="shared" si="48"/>
        <v>0</v>
      </c>
      <c r="S1550" s="313">
        <f t="shared" si="49"/>
        <v>0</v>
      </c>
      <c r="T1550" s="314">
        <f>IF(M1550&lt;&gt;ฐาน!$M$45,IF(S1550&lt;&gt;"",S1550+R1550,0),0)</f>
        <v>0</v>
      </c>
      <c r="U1550" s="311">
        <f>IF(M1550&lt;&gt;ฐาน!$M$45,IF(S1550=0,J1550+T1550,O1550),J1550)</f>
        <v>0</v>
      </c>
      <c r="V1550" s="98"/>
    </row>
    <row r="1551" spans="1:22" x14ac:dyDescent="0.35">
      <c r="A1551" s="93">
        <v>1543</v>
      </c>
      <c r="B1551" s="84"/>
      <c r="C1551" s="98"/>
      <c r="D1551" s="91"/>
      <c r="E1551" s="89"/>
      <c r="F1551" s="88"/>
      <c r="G1551" s="91"/>
      <c r="H1551" s="91"/>
      <c r="I1551" s="88"/>
      <c r="J1551" s="92"/>
      <c r="K1551" s="212"/>
      <c r="L1551" s="308" t="str">
        <f>IF(K1551&lt;&gt;"",INDEX(ฐาน!$J$4:$M$44,MATCH(INT(K1551),ฐาน!$J$4:$J$44,0),2),"")</f>
        <v/>
      </c>
      <c r="M1551" s="309" t="str">
        <f>IF(L1551&lt;&gt;"",INDEX(ฐาน!$J$4:$M$45,MATCH(L1551,ฐาน!$K$4:$K$45,0),4),"")</f>
        <v/>
      </c>
      <c r="N1551" s="310" t="str">
        <f>IF(I1551&lt;&gt;"",INDEX(ฐาน!$A$4:$F$9,MATCH(I1551,ฐาน!$A$4:$A$9,0),IF(J1551&gt;=INDEX(ฐาน!$A$4:$F$9,MATCH(I1551,ฐาน!$A$4:$A$9,0),3),6,5)),"")</f>
        <v/>
      </c>
      <c r="O1551" s="311" t="str">
        <f>IF(I1551&lt;&gt;"",IF(J1551&gt;=INDEX(ฐาน!$A$4:$G$9,MATCH(I1551,ฐาน!$A$4:$A$9,0),4),INDEX(ฐาน!$A$4:$G$9,MATCH(I1551,ฐาน!$A$4:$A$9,0),7),INDEX(ฐาน!$A$4:$G$9,MATCH(I1551,ฐาน!$A$4:$A$9,0),4)),"")</f>
        <v/>
      </c>
      <c r="P1551" s="312">
        <f>IF(M1551&lt;&gt;ฐาน!$M$45,IF(L1551&lt;&gt;"",($L1551*$N1551/100),0),0)</f>
        <v>0</v>
      </c>
      <c r="Q1551" s="311">
        <f>IF(M1551&lt;&gt;ฐาน!$M$45,IF(L1551&lt;&gt;"",ROUNDUP(($L1551*$N1551/100),-1),0),0)</f>
        <v>0</v>
      </c>
      <c r="R1551" s="311">
        <f t="shared" si="48"/>
        <v>0</v>
      </c>
      <c r="S1551" s="313">
        <f t="shared" si="49"/>
        <v>0</v>
      </c>
      <c r="T1551" s="314">
        <f>IF(M1551&lt;&gt;ฐาน!$M$45,IF(S1551&lt;&gt;"",S1551+R1551,0),0)</f>
        <v>0</v>
      </c>
      <c r="U1551" s="311">
        <f>IF(M1551&lt;&gt;ฐาน!$M$45,IF(S1551=0,J1551+T1551,O1551),J1551)</f>
        <v>0</v>
      </c>
      <c r="V1551" s="98"/>
    </row>
    <row r="1552" spans="1:22" x14ac:dyDescent="0.35">
      <c r="A1552" s="93">
        <v>1544</v>
      </c>
      <c r="B1552" s="84"/>
      <c r="C1552" s="98"/>
      <c r="D1552" s="91"/>
      <c r="E1552" s="89"/>
      <c r="F1552" s="88"/>
      <c r="G1552" s="91"/>
      <c r="H1552" s="91"/>
      <c r="I1552" s="88"/>
      <c r="J1552" s="92"/>
      <c r="K1552" s="212"/>
      <c r="L1552" s="308" t="str">
        <f>IF(K1552&lt;&gt;"",INDEX(ฐาน!$J$4:$M$44,MATCH(INT(K1552),ฐาน!$J$4:$J$44,0),2),"")</f>
        <v/>
      </c>
      <c r="M1552" s="309" t="str">
        <f>IF(L1552&lt;&gt;"",INDEX(ฐาน!$J$4:$M$45,MATCH(L1552,ฐาน!$K$4:$K$45,0),4),"")</f>
        <v/>
      </c>
      <c r="N1552" s="310" t="str">
        <f>IF(I1552&lt;&gt;"",INDEX(ฐาน!$A$4:$F$9,MATCH(I1552,ฐาน!$A$4:$A$9,0),IF(J1552&gt;=INDEX(ฐาน!$A$4:$F$9,MATCH(I1552,ฐาน!$A$4:$A$9,0),3),6,5)),"")</f>
        <v/>
      </c>
      <c r="O1552" s="311" t="str">
        <f>IF(I1552&lt;&gt;"",IF(J1552&gt;=INDEX(ฐาน!$A$4:$G$9,MATCH(I1552,ฐาน!$A$4:$A$9,0),4),INDEX(ฐาน!$A$4:$G$9,MATCH(I1552,ฐาน!$A$4:$A$9,0),7),INDEX(ฐาน!$A$4:$G$9,MATCH(I1552,ฐาน!$A$4:$A$9,0),4)),"")</f>
        <v/>
      </c>
      <c r="P1552" s="312">
        <f>IF(M1552&lt;&gt;ฐาน!$M$45,IF(L1552&lt;&gt;"",($L1552*$N1552/100),0),0)</f>
        <v>0</v>
      </c>
      <c r="Q1552" s="311">
        <f>IF(M1552&lt;&gt;ฐาน!$M$45,IF(L1552&lt;&gt;"",ROUNDUP(($L1552*$N1552/100),-1),0),0)</f>
        <v>0</v>
      </c>
      <c r="R1552" s="311">
        <f t="shared" si="48"/>
        <v>0</v>
      </c>
      <c r="S1552" s="313">
        <f t="shared" si="49"/>
        <v>0</v>
      </c>
      <c r="T1552" s="314">
        <f>IF(M1552&lt;&gt;ฐาน!$M$45,IF(S1552&lt;&gt;"",S1552+R1552,0),0)</f>
        <v>0</v>
      </c>
      <c r="U1552" s="311">
        <f>IF(M1552&lt;&gt;ฐาน!$M$45,IF(S1552=0,J1552+T1552,O1552),J1552)</f>
        <v>0</v>
      </c>
      <c r="V1552" s="98"/>
    </row>
    <row r="1553" spans="1:22" x14ac:dyDescent="0.35">
      <c r="A1553" s="93">
        <v>1545</v>
      </c>
      <c r="B1553" s="84"/>
      <c r="C1553" s="98"/>
      <c r="D1553" s="91"/>
      <c r="E1553" s="89"/>
      <c r="F1553" s="88"/>
      <c r="G1553" s="91"/>
      <c r="H1553" s="91"/>
      <c r="I1553" s="88"/>
      <c r="J1553" s="92"/>
      <c r="K1553" s="212"/>
      <c r="L1553" s="308" t="str">
        <f>IF(K1553&lt;&gt;"",INDEX(ฐาน!$J$4:$M$44,MATCH(INT(K1553),ฐาน!$J$4:$J$44,0),2),"")</f>
        <v/>
      </c>
      <c r="M1553" s="309" t="str">
        <f>IF(L1553&lt;&gt;"",INDEX(ฐาน!$J$4:$M$45,MATCH(L1553,ฐาน!$K$4:$K$45,0),4),"")</f>
        <v/>
      </c>
      <c r="N1553" s="310" t="str">
        <f>IF(I1553&lt;&gt;"",INDEX(ฐาน!$A$4:$F$9,MATCH(I1553,ฐาน!$A$4:$A$9,0),IF(J1553&gt;=INDEX(ฐาน!$A$4:$F$9,MATCH(I1553,ฐาน!$A$4:$A$9,0),3),6,5)),"")</f>
        <v/>
      </c>
      <c r="O1553" s="311" t="str">
        <f>IF(I1553&lt;&gt;"",IF(J1553&gt;=INDEX(ฐาน!$A$4:$G$9,MATCH(I1553,ฐาน!$A$4:$A$9,0),4),INDEX(ฐาน!$A$4:$G$9,MATCH(I1553,ฐาน!$A$4:$A$9,0),7),INDEX(ฐาน!$A$4:$G$9,MATCH(I1553,ฐาน!$A$4:$A$9,0),4)),"")</f>
        <v/>
      </c>
      <c r="P1553" s="312">
        <f>IF(M1553&lt;&gt;ฐาน!$M$45,IF(L1553&lt;&gt;"",($L1553*$N1553/100),0),0)</f>
        <v>0</v>
      </c>
      <c r="Q1553" s="311">
        <f>IF(M1553&lt;&gt;ฐาน!$M$45,IF(L1553&lt;&gt;"",ROUNDUP(($L1553*$N1553/100),-1),0),0)</f>
        <v>0</v>
      </c>
      <c r="R1553" s="311">
        <f t="shared" si="48"/>
        <v>0</v>
      </c>
      <c r="S1553" s="313">
        <f t="shared" si="49"/>
        <v>0</v>
      </c>
      <c r="T1553" s="314">
        <f>IF(M1553&lt;&gt;ฐาน!$M$45,IF(S1553&lt;&gt;"",S1553+R1553,0),0)</f>
        <v>0</v>
      </c>
      <c r="U1553" s="311">
        <f>IF(M1553&lt;&gt;ฐาน!$M$45,IF(S1553=0,J1553+T1553,O1553),J1553)</f>
        <v>0</v>
      </c>
      <c r="V1553" s="98"/>
    </row>
    <row r="1554" spans="1:22" x14ac:dyDescent="0.35">
      <c r="A1554" s="93">
        <v>1546</v>
      </c>
      <c r="B1554" s="84"/>
      <c r="C1554" s="98"/>
      <c r="D1554" s="91"/>
      <c r="E1554" s="89"/>
      <c r="F1554" s="88"/>
      <c r="G1554" s="91"/>
      <c r="H1554" s="91"/>
      <c r="I1554" s="88"/>
      <c r="J1554" s="92"/>
      <c r="K1554" s="212"/>
      <c r="L1554" s="308" t="str">
        <f>IF(K1554&lt;&gt;"",INDEX(ฐาน!$J$4:$M$44,MATCH(INT(K1554),ฐาน!$J$4:$J$44,0),2),"")</f>
        <v/>
      </c>
      <c r="M1554" s="309" t="str">
        <f>IF(L1554&lt;&gt;"",INDEX(ฐาน!$J$4:$M$45,MATCH(L1554,ฐาน!$K$4:$K$45,0),4),"")</f>
        <v/>
      </c>
      <c r="N1554" s="310" t="str">
        <f>IF(I1554&lt;&gt;"",INDEX(ฐาน!$A$4:$F$9,MATCH(I1554,ฐาน!$A$4:$A$9,0),IF(J1554&gt;=INDEX(ฐาน!$A$4:$F$9,MATCH(I1554,ฐาน!$A$4:$A$9,0),3),6,5)),"")</f>
        <v/>
      </c>
      <c r="O1554" s="311" t="str">
        <f>IF(I1554&lt;&gt;"",IF(J1554&gt;=INDEX(ฐาน!$A$4:$G$9,MATCH(I1554,ฐาน!$A$4:$A$9,0),4),INDEX(ฐาน!$A$4:$G$9,MATCH(I1554,ฐาน!$A$4:$A$9,0),7),INDEX(ฐาน!$A$4:$G$9,MATCH(I1554,ฐาน!$A$4:$A$9,0),4)),"")</f>
        <v/>
      </c>
      <c r="P1554" s="312">
        <f>IF(M1554&lt;&gt;ฐาน!$M$45,IF(L1554&lt;&gt;"",($L1554*$N1554/100),0),0)</f>
        <v>0</v>
      </c>
      <c r="Q1554" s="311">
        <f>IF(M1554&lt;&gt;ฐาน!$M$45,IF(L1554&lt;&gt;"",ROUNDUP(($L1554*$N1554/100),-1),0),0)</f>
        <v>0</v>
      </c>
      <c r="R1554" s="311">
        <f t="shared" si="48"/>
        <v>0</v>
      </c>
      <c r="S1554" s="313">
        <f t="shared" si="49"/>
        <v>0</v>
      </c>
      <c r="T1554" s="314">
        <f>IF(M1554&lt;&gt;ฐาน!$M$45,IF(S1554&lt;&gt;"",S1554+R1554,0),0)</f>
        <v>0</v>
      </c>
      <c r="U1554" s="311">
        <f>IF(M1554&lt;&gt;ฐาน!$M$45,IF(S1554=0,J1554+T1554,O1554),J1554)</f>
        <v>0</v>
      </c>
      <c r="V1554" s="98"/>
    </row>
    <row r="1555" spans="1:22" x14ac:dyDescent="0.35">
      <c r="A1555" s="93">
        <v>1547</v>
      </c>
      <c r="B1555" s="84"/>
      <c r="C1555" s="98"/>
      <c r="D1555" s="91"/>
      <c r="E1555" s="89"/>
      <c r="F1555" s="88"/>
      <c r="G1555" s="91"/>
      <c r="H1555" s="91"/>
      <c r="I1555" s="88"/>
      <c r="J1555" s="92"/>
      <c r="K1555" s="212"/>
      <c r="L1555" s="308" t="str">
        <f>IF(K1555&lt;&gt;"",INDEX(ฐาน!$J$4:$M$44,MATCH(INT(K1555),ฐาน!$J$4:$J$44,0),2),"")</f>
        <v/>
      </c>
      <c r="M1555" s="309" t="str">
        <f>IF(L1555&lt;&gt;"",INDEX(ฐาน!$J$4:$M$45,MATCH(L1555,ฐาน!$K$4:$K$45,0),4),"")</f>
        <v/>
      </c>
      <c r="N1555" s="310" t="str">
        <f>IF(I1555&lt;&gt;"",INDEX(ฐาน!$A$4:$F$9,MATCH(I1555,ฐาน!$A$4:$A$9,0),IF(J1555&gt;=INDEX(ฐาน!$A$4:$F$9,MATCH(I1555,ฐาน!$A$4:$A$9,0),3),6,5)),"")</f>
        <v/>
      </c>
      <c r="O1555" s="311" t="str">
        <f>IF(I1555&lt;&gt;"",IF(J1555&gt;=INDEX(ฐาน!$A$4:$G$9,MATCH(I1555,ฐาน!$A$4:$A$9,0),4),INDEX(ฐาน!$A$4:$G$9,MATCH(I1555,ฐาน!$A$4:$A$9,0),7),INDEX(ฐาน!$A$4:$G$9,MATCH(I1555,ฐาน!$A$4:$A$9,0),4)),"")</f>
        <v/>
      </c>
      <c r="P1555" s="312">
        <f>IF(M1555&lt;&gt;ฐาน!$M$45,IF(L1555&lt;&gt;"",($L1555*$N1555/100),0),0)</f>
        <v>0</v>
      </c>
      <c r="Q1555" s="311">
        <f>IF(M1555&lt;&gt;ฐาน!$M$45,IF(L1555&lt;&gt;"",ROUNDUP(($L1555*$N1555/100),-1),0),0)</f>
        <v>0</v>
      </c>
      <c r="R1555" s="311">
        <f t="shared" si="48"/>
        <v>0</v>
      </c>
      <c r="S1555" s="313">
        <f t="shared" si="49"/>
        <v>0</v>
      </c>
      <c r="T1555" s="314">
        <f>IF(M1555&lt;&gt;ฐาน!$M$45,IF(S1555&lt;&gt;"",S1555+R1555,0),0)</f>
        <v>0</v>
      </c>
      <c r="U1555" s="311">
        <f>IF(M1555&lt;&gt;ฐาน!$M$45,IF(S1555=0,J1555+T1555,O1555),J1555)</f>
        <v>0</v>
      </c>
      <c r="V1555" s="98"/>
    </row>
    <row r="1556" spans="1:22" x14ac:dyDescent="0.35">
      <c r="A1556" s="93">
        <v>1548</v>
      </c>
      <c r="B1556" s="84"/>
      <c r="C1556" s="98"/>
      <c r="D1556" s="91"/>
      <c r="E1556" s="89"/>
      <c r="F1556" s="88"/>
      <c r="G1556" s="91"/>
      <c r="H1556" s="91"/>
      <c r="I1556" s="88"/>
      <c r="J1556" s="92"/>
      <c r="K1556" s="212"/>
      <c r="L1556" s="308" t="str">
        <f>IF(K1556&lt;&gt;"",INDEX(ฐาน!$J$4:$M$44,MATCH(INT(K1556),ฐาน!$J$4:$J$44,0),2),"")</f>
        <v/>
      </c>
      <c r="M1556" s="309" t="str">
        <f>IF(L1556&lt;&gt;"",INDEX(ฐาน!$J$4:$M$45,MATCH(L1556,ฐาน!$K$4:$K$45,0),4),"")</f>
        <v/>
      </c>
      <c r="N1556" s="310" t="str">
        <f>IF(I1556&lt;&gt;"",INDEX(ฐาน!$A$4:$F$9,MATCH(I1556,ฐาน!$A$4:$A$9,0),IF(J1556&gt;=INDEX(ฐาน!$A$4:$F$9,MATCH(I1556,ฐาน!$A$4:$A$9,0),3),6,5)),"")</f>
        <v/>
      </c>
      <c r="O1556" s="311" t="str">
        <f>IF(I1556&lt;&gt;"",IF(J1556&gt;=INDEX(ฐาน!$A$4:$G$9,MATCH(I1556,ฐาน!$A$4:$A$9,0),4),INDEX(ฐาน!$A$4:$G$9,MATCH(I1556,ฐาน!$A$4:$A$9,0),7),INDEX(ฐาน!$A$4:$G$9,MATCH(I1556,ฐาน!$A$4:$A$9,0),4)),"")</f>
        <v/>
      </c>
      <c r="P1556" s="312">
        <f>IF(M1556&lt;&gt;ฐาน!$M$45,IF(L1556&lt;&gt;"",($L1556*$N1556/100),0),0)</f>
        <v>0</v>
      </c>
      <c r="Q1556" s="311">
        <f>IF(M1556&lt;&gt;ฐาน!$M$45,IF(L1556&lt;&gt;"",ROUNDUP(($L1556*$N1556/100),-1),0),0)</f>
        <v>0</v>
      </c>
      <c r="R1556" s="311">
        <f t="shared" si="48"/>
        <v>0</v>
      </c>
      <c r="S1556" s="313">
        <f t="shared" si="49"/>
        <v>0</v>
      </c>
      <c r="T1556" s="314">
        <f>IF(M1556&lt;&gt;ฐาน!$M$45,IF(S1556&lt;&gt;"",S1556+R1556,0),0)</f>
        <v>0</v>
      </c>
      <c r="U1556" s="311">
        <f>IF(M1556&lt;&gt;ฐาน!$M$45,IF(S1556=0,J1556+T1556,O1556),J1556)</f>
        <v>0</v>
      </c>
      <c r="V1556" s="98"/>
    </row>
    <row r="1557" spans="1:22" x14ac:dyDescent="0.35">
      <c r="A1557" s="93">
        <v>1549</v>
      </c>
      <c r="B1557" s="84"/>
      <c r="C1557" s="98"/>
      <c r="D1557" s="91"/>
      <c r="E1557" s="89"/>
      <c r="F1557" s="88"/>
      <c r="G1557" s="91"/>
      <c r="H1557" s="91"/>
      <c r="I1557" s="88"/>
      <c r="J1557" s="92"/>
      <c r="K1557" s="212"/>
      <c r="L1557" s="308" t="str">
        <f>IF(K1557&lt;&gt;"",INDEX(ฐาน!$J$4:$M$44,MATCH(INT(K1557),ฐาน!$J$4:$J$44,0),2),"")</f>
        <v/>
      </c>
      <c r="M1557" s="309" t="str">
        <f>IF(L1557&lt;&gt;"",INDEX(ฐาน!$J$4:$M$45,MATCH(L1557,ฐาน!$K$4:$K$45,0),4),"")</f>
        <v/>
      </c>
      <c r="N1557" s="310" t="str">
        <f>IF(I1557&lt;&gt;"",INDEX(ฐาน!$A$4:$F$9,MATCH(I1557,ฐาน!$A$4:$A$9,0),IF(J1557&gt;=INDEX(ฐาน!$A$4:$F$9,MATCH(I1557,ฐาน!$A$4:$A$9,0),3),6,5)),"")</f>
        <v/>
      </c>
      <c r="O1557" s="311" t="str">
        <f>IF(I1557&lt;&gt;"",IF(J1557&gt;=INDEX(ฐาน!$A$4:$G$9,MATCH(I1557,ฐาน!$A$4:$A$9,0),4),INDEX(ฐาน!$A$4:$G$9,MATCH(I1557,ฐาน!$A$4:$A$9,0),7),INDEX(ฐาน!$A$4:$G$9,MATCH(I1557,ฐาน!$A$4:$A$9,0),4)),"")</f>
        <v/>
      </c>
      <c r="P1557" s="312">
        <f>IF(M1557&lt;&gt;ฐาน!$M$45,IF(L1557&lt;&gt;"",($L1557*$N1557/100),0),0)</f>
        <v>0</v>
      </c>
      <c r="Q1557" s="311">
        <f>IF(M1557&lt;&gt;ฐาน!$M$45,IF(L1557&lt;&gt;"",ROUNDUP(($L1557*$N1557/100),-1),0),0)</f>
        <v>0</v>
      </c>
      <c r="R1557" s="311">
        <f t="shared" si="48"/>
        <v>0</v>
      </c>
      <c r="S1557" s="313">
        <f t="shared" si="49"/>
        <v>0</v>
      </c>
      <c r="T1557" s="314">
        <f>IF(M1557&lt;&gt;ฐาน!$M$45,IF(S1557&lt;&gt;"",S1557+R1557,0),0)</f>
        <v>0</v>
      </c>
      <c r="U1557" s="311">
        <f>IF(M1557&lt;&gt;ฐาน!$M$45,IF(S1557=0,J1557+T1557,O1557),J1557)</f>
        <v>0</v>
      </c>
      <c r="V1557" s="98"/>
    </row>
    <row r="1558" spans="1:22" x14ac:dyDescent="0.35">
      <c r="A1558" s="93">
        <v>1550</v>
      </c>
      <c r="B1558" s="84"/>
      <c r="C1558" s="98"/>
      <c r="D1558" s="91"/>
      <c r="E1558" s="89"/>
      <c r="F1558" s="88"/>
      <c r="G1558" s="91"/>
      <c r="H1558" s="91"/>
      <c r="I1558" s="88"/>
      <c r="J1558" s="92"/>
      <c r="K1558" s="212"/>
      <c r="L1558" s="308" t="str">
        <f>IF(K1558&lt;&gt;"",INDEX(ฐาน!$J$4:$M$44,MATCH(INT(K1558),ฐาน!$J$4:$J$44,0),2),"")</f>
        <v/>
      </c>
      <c r="M1558" s="309" t="str">
        <f>IF(L1558&lt;&gt;"",INDEX(ฐาน!$J$4:$M$45,MATCH(L1558,ฐาน!$K$4:$K$45,0),4),"")</f>
        <v/>
      </c>
      <c r="N1558" s="310" t="str">
        <f>IF(I1558&lt;&gt;"",INDEX(ฐาน!$A$4:$F$9,MATCH(I1558,ฐาน!$A$4:$A$9,0),IF(J1558&gt;=INDEX(ฐาน!$A$4:$F$9,MATCH(I1558,ฐาน!$A$4:$A$9,0),3),6,5)),"")</f>
        <v/>
      </c>
      <c r="O1558" s="311" t="str">
        <f>IF(I1558&lt;&gt;"",IF(J1558&gt;=INDEX(ฐาน!$A$4:$G$9,MATCH(I1558,ฐาน!$A$4:$A$9,0),4),INDEX(ฐาน!$A$4:$G$9,MATCH(I1558,ฐาน!$A$4:$A$9,0),7),INDEX(ฐาน!$A$4:$G$9,MATCH(I1558,ฐาน!$A$4:$A$9,0),4)),"")</f>
        <v/>
      </c>
      <c r="P1558" s="312">
        <f>IF(M1558&lt;&gt;ฐาน!$M$45,IF(L1558&lt;&gt;"",($L1558*$N1558/100),0),0)</f>
        <v>0</v>
      </c>
      <c r="Q1558" s="311">
        <f>IF(M1558&lt;&gt;ฐาน!$M$45,IF(L1558&lt;&gt;"",ROUNDUP(($L1558*$N1558/100),-1),0),0)</f>
        <v>0</v>
      </c>
      <c r="R1558" s="311">
        <f t="shared" si="48"/>
        <v>0</v>
      </c>
      <c r="S1558" s="313">
        <f t="shared" si="49"/>
        <v>0</v>
      </c>
      <c r="T1558" s="314">
        <f>IF(M1558&lt;&gt;ฐาน!$M$45,IF(S1558&lt;&gt;"",S1558+R1558,0),0)</f>
        <v>0</v>
      </c>
      <c r="U1558" s="311">
        <f>IF(M1558&lt;&gt;ฐาน!$M$45,IF(S1558=0,J1558+T1558,O1558),J1558)</f>
        <v>0</v>
      </c>
      <c r="V1558" s="98"/>
    </row>
    <row r="1559" spans="1:22" x14ac:dyDescent="0.35">
      <c r="A1559" s="93">
        <v>1551</v>
      </c>
      <c r="B1559" s="84"/>
      <c r="C1559" s="98"/>
      <c r="D1559" s="91"/>
      <c r="E1559" s="89"/>
      <c r="F1559" s="88"/>
      <c r="G1559" s="91"/>
      <c r="H1559" s="91"/>
      <c r="I1559" s="88"/>
      <c r="J1559" s="92"/>
      <c r="K1559" s="212"/>
      <c r="L1559" s="308" t="str">
        <f>IF(K1559&lt;&gt;"",INDEX(ฐาน!$J$4:$M$44,MATCH(INT(K1559),ฐาน!$J$4:$J$44,0),2),"")</f>
        <v/>
      </c>
      <c r="M1559" s="309" t="str">
        <f>IF(L1559&lt;&gt;"",INDEX(ฐาน!$J$4:$M$45,MATCH(L1559,ฐาน!$K$4:$K$45,0),4),"")</f>
        <v/>
      </c>
      <c r="N1559" s="310" t="str">
        <f>IF(I1559&lt;&gt;"",INDEX(ฐาน!$A$4:$F$9,MATCH(I1559,ฐาน!$A$4:$A$9,0),IF(J1559&gt;=INDEX(ฐาน!$A$4:$F$9,MATCH(I1559,ฐาน!$A$4:$A$9,0),3),6,5)),"")</f>
        <v/>
      </c>
      <c r="O1559" s="311" t="str">
        <f>IF(I1559&lt;&gt;"",IF(J1559&gt;=INDEX(ฐาน!$A$4:$G$9,MATCH(I1559,ฐาน!$A$4:$A$9,0),4),INDEX(ฐาน!$A$4:$G$9,MATCH(I1559,ฐาน!$A$4:$A$9,0),7),INDEX(ฐาน!$A$4:$G$9,MATCH(I1559,ฐาน!$A$4:$A$9,0),4)),"")</f>
        <v/>
      </c>
      <c r="P1559" s="312">
        <f>IF(M1559&lt;&gt;ฐาน!$M$45,IF(L1559&lt;&gt;"",($L1559*$N1559/100),0),0)</f>
        <v>0</v>
      </c>
      <c r="Q1559" s="311">
        <f>IF(M1559&lt;&gt;ฐาน!$M$45,IF(L1559&lt;&gt;"",ROUNDUP(($L1559*$N1559/100),-1),0),0)</f>
        <v>0</v>
      </c>
      <c r="R1559" s="311">
        <f t="shared" si="48"/>
        <v>0</v>
      </c>
      <c r="S1559" s="313">
        <f t="shared" si="49"/>
        <v>0</v>
      </c>
      <c r="T1559" s="314">
        <f>IF(M1559&lt;&gt;ฐาน!$M$45,IF(S1559&lt;&gt;"",S1559+R1559,0),0)</f>
        <v>0</v>
      </c>
      <c r="U1559" s="311">
        <f>IF(M1559&lt;&gt;ฐาน!$M$45,IF(S1559=0,J1559+T1559,O1559),J1559)</f>
        <v>0</v>
      </c>
      <c r="V1559" s="98"/>
    </row>
    <row r="1560" spans="1:22" x14ac:dyDescent="0.35">
      <c r="A1560" s="93">
        <v>1552</v>
      </c>
      <c r="B1560" s="84"/>
      <c r="C1560" s="98"/>
      <c r="D1560" s="91"/>
      <c r="E1560" s="89"/>
      <c r="F1560" s="88"/>
      <c r="G1560" s="91"/>
      <c r="H1560" s="91"/>
      <c r="I1560" s="88"/>
      <c r="J1560" s="92"/>
      <c r="K1560" s="212"/>
      <c r="L1560" s="308" t="str">
        <f>IF(K1560&lt;&gt;"",INDEX(ฐาน!$J$4:$M$44,MATCH(INT(K1560),ฐาน!$J$4:$J$44,0),2),"")</f>
        <v/>
      </c>
      <c r="M1560" s="309" t="str">
        <f>IF(L1560&lt;&gt;"",INDEX(ฐาน!$J$4:$M$45,MATCH(L1560,ฐาน!$K$4:$K$45,0),4),"")</f>
        <v/>
      </c>
      <c r="N1560" s="310" t="str">
        <f>IF(I1560&lt;&gt;"",INDEX(ฐาน!$A$4:$F$9,MATCH(I1560,ฐาน!$A$4:$A$9,0),IF(J1560&gt;=INDEX(ฐาน!$A$4:$F$9,MATCH(I1560,ฐาน!$A$4:$A$9,0),3),6,5)),"")</f>
        <v/>
      </c>
      <c r="O1560" s="311" t="str">
        <f>IF(I1560&lt;&gt;"",IF(J1560&gt;=INDEX(ฐาน!$A$4:$G$9,MATCH(I1560,ฐาน!$A$4:$A$9,0),4),INDEX(ฐาน!$A$4:$G$9,MATCH(I1560,ฐาน!$A$4:$A$9,0),7),INDEX(ฐาน!$A$4:$G$9,MATCH(I1560,ฐาน!$A$4:$A$9,0),4)),"")</f>
        <v/>
      </c>
      <c r="P1560" s="312">
        <f>IF(M1560&lt;&gt;ฐาน!$M$45,IF(L1560&lt;&gt;"",($L1560*$N1560/100),0),0)</f>
        <v>0</v>
      </c>
      <c r="Q1560" s="311">
        <f>IF(M1560&lt;&gt;ฐาน!$M$45,IF(L1560&lt;&gt;"",ROUNDUP(($L1560*$N1560/100),-1),0),0)</f>
        <v>0</v>
      </c>
      <c r="R1560" s="311">
        <f t="shared" si="48"/>
        <v>0</v>
      </c>
      <c r="S1560" s="313">
        <f t="shared" si="49"/>
        <v>0</v>
      </c>
      <c r="T1560" s="314">
        <f>IF(M1560&lt;&gt;ฐาน!$M$45,IF(S1560&lt;&gt;"",S1560+R1560,0),0)</f>
        <v>0</v>
      </c>
      <c r="U1560" s="311">
        <f>IF(M1560&lt;&gt;ฐาน!$M$45,IF(S1560=0,J1560+T1560,O1560),J1560)</f>
        <v>0</v>
      </c>
      <c r="V1560" s="98"/>
    </row>
    <row r="1561" spans="1:22" x14ac:dyDescent="0.35">
      <c r="A1561" s="93">
        <v>1553</v>
      </c>
      <c r="B1561" s="84"/>
      <c r="C1561" s="98"/>
      <c r="D1561" s="91"/>
      <c r="E1561" s="89"/>
      <c r="F1561" s="88"/>
      <c r="G1561" s="91"/>
      <c r="H1561" s="91"/>
      <c r="I1561" s="88"/>
      <c r="J1561" s="92"/>
      <c r="K1561" s="212"/>
      <c r="L1561" s="308" t="str">
        <f>IF(K1561&lt;&gt;"",INDEX(ฐาน!$J$4:$M$44,MATCH(INT(K1561),ฐาน!$J$4:$J$44,0),2),"")</f>
        <v/>
      </c>
      <c r="M1561" s="309" t="str">
        <f>IF(L1561&lt;&gt;"",INDEX(ฐาน!$J$4:$M$45,MATCH(L1561,ฐาน!$K$4:$K$45,0),4),"")</f>
        <v/>
      </c>
      <c r="N1561" s="310" t="str">
        <f>IF(I1561&lt;&gt;"",INDEX(ฐาน!$A$4:$F$9,MATCH(I1561,ฐาน!$A$4:$A$9,0),IF(J1561&gt;=INDEX(ฐาน!$A$4:$F$9,MATCH(I1561,ฐาน!$A$4:$A$9,0),3),6,5)),"")</f>
        <v/>
      </c>
      <c r="O1561" s="311" t="str">
        <f>IF(I1561&lt;&gt;"",IF(J1561&gt;=INDEX(ฐาน!$A$4:$G$9,MATCH(I1561,ฐาน!$A$4:$A$9,0),4),INDEX(ฐาน!$A$4:$G$9,MATCH(I1561,ฐาน!$A$4:$A$9,0),7),INDEX(ฐาน!$A$4:$G$9,MATCH(I1561,ฐาน!$A$4:$A$9,0),4)),"")</f>
        <v/>
      </c>
      <c r="P1561" s="312">
        <f>IF(M1561&lt;&gt;ฐาน!$M$45,IF(L1561&lt;&gt;"",($L1561*$N1561/100),0),0)</f>
        <v>0</v>
      </c>
      <c r="Q1561" s="311">
        <f>IF(M1561&lt;&gt;ฐาน!$M$45,IF(L1561&lt;&gt;"",ROUNDUP(($L1561*$N1561/100),-1),0),0)</f>
        <v>0</v>
      </c>
      <c r="R1561" s="311">
        <f t="shared" si="48"/>
        <v>0</v>
      </c>
      <c r="S1561" s="313">
        <f t="shared" si="49"/>
        <v>0</v>
      </c>
      <c r="T1561" s="314">
        <f>IF(M1561&lt;&gt;ฐาน!$M$45,IF(S1561&lt;&gt;"",S1561+R1561,0),0)</f>
        <v>0</v>
      </c>
      <c r="U1561" s="311">
        <f>IF(M1561&lt;&gt;ฐาน!$M$45,IF(S1561=0,J1561+T1561,O1561),J1561)</f>
        <v>0</v>
      </c>
      <c r="V1561" s="98"/>
    </row>
    <row r="1562" spans="1:22" x14ac:dyDescent="0.35">
      <c r="A1562" s="93">
        <v>1554</v>
      </c>
      <c r="B1562" s="84"/>
      <c r="C1562" s="98"/>
      <c r="D1562" s="91"/>
      <c r="E1562" s="89"/>
      <c r="F1562" s="88"/>
      <c r="G1562" s="91"/>
      <c r="H1562" s="91"/>
      <c r="I1562" s="88"/>
      <c r="J1562" s="92"/>
      <c r="K1562" s="212"/>
      <c r="L1562" s="308" t="str">
        <f>IF(K1562&lt;&gt;"",INDEX(ฐาน!$J$4:$M$44,MATCH(INT(K1562),ฐาน!$J$4:$J$44,0),2),"")</f>
        <v/>
      </c>
      <c r="M1562" s="309" t="str">
        <f>IF(L1562&lt;&gt;"",INDEX(ฐาน!$J$4:$M$45,MATCH(L1562,ฐาน!$K$4:$K$45,0),4),"")</f>
        <v/>
      </c>
      <c r="N1562" s="310" t="str">
        <f>IF(I1562&lt;&gt;"",INDEX(ฐาน!$A$4:$F$9,MATCH(I1562,ฐาน!$A$4:$A$9,0),IF(J1562&gt;=INDEX(ฐาน!$A$4:$F$9,MATCH(I1562,ฐาน!$A$4:$A$9,0),3),6,5)),"")</f>
        <v/>
      </c>
      <c r="O1562" s="311" t="str">
        <f>IF(I1562&lt;&gt;"",IF(J1562&gt;=INDEX(ฐาน!$A$4:$G$9,MATCH(I1562,ฐาน!$A$4:$A$9,0),4),INDEX(ฐาน!$A$4:$G$9,MATCH(I1562,ฐาน!$A$4:$A$9,0),7),INDEX(ฐาน!$A$4:$G$9,MATCH(I1562,ฐาน!$A$4:$A$9,0),4)),"")</f>
        <v/>
      </c>
      <c r="P1562" s="312">
        <f>IF(M1562&lt;&gt;ฐาน!$M$45,IF(L1562&lt;&gt;"",($L1562*$N1562/100),0),0)</f>
        <v>0</v>
      </c>
      <c r="Q1562" s="311">
        <f>IF(M1562&lt;&gt;ฐาน!$M$45,IF(L1562&lt;&gt;"",ROUNDUP(($L1562*$N1562/100),-1),0),0)</f>
        <v>0</v>
      </c>
      <c r="R1562" s="311">
        <f t="shared" si="48"/>
        <v>0</v>
      </c>
      <c r="S1562" s="313">
        <f t="shared" si="49"/>
        <v>0</v>
      </c>
      <c r="T1562" s="314">
        <f>IF(M1562&lt;&gt;ฐาน!$M$45,IF(S1562&lt;&gt;"",S1562+R1562,0),0)</f>
        <v>0</v>
      </c>
      <c r="U1562" s="311">
        <f>IF(M1562&lt;&gt;ฐาน!$M$45,IF(S1562=0,J1562+T1562,O1562),J1562)</f>
        <v>0</v>
      </c>
      <c r="V1562" s="98"/>
    </row>
    <row r="1563" spans="1:22" x14ac:dyDescent="0.35">
      <c r="A1563" s="93">
        <v>1555</v>
      </c>
      <c r="B1563" s="84"/>
      <c r="C1563" s="98"/>
      <c r="D1563" s="91"/>
      <c r="E1563" s="89"/>
      <c r="F1563" s="88"/>
      <c r="G1563" s="91"/>
      <c r="H1563" s="91"/>
      <c r="I1563" s="88"/>
      <c r="J1563" s="92"/>
      <c r="K1563" s="212"/>
      <c r="L1563" s="308" t="str">
        <f>IF(K1563&lt;&gt;"",INDEX(ฐาน!$J$4:$M$44,MATCH(INT(K1563),ฐาน!$J$4:$J$44,0),2),"")</f>
        <v/>
      </c>
      <c r="M1563" s="309" t="str">
        <f>IF(L1563&lt;&gt;"",INDEX(ฐาน!$J$4:$M$45,MATCH(L1563,ฐาน!$K$4:$K$45,0),4),"")</f>
        <v/>
      </c>
      <c r="N1563" s="310" t="str">
        <f>IF(I1563&lt;&gt;"",INDEX(ฐาน!$A$4:$F$9,MATCH(I1563,ฐาน!$A$4:$A$9,0),IF(J1563&gt;=INDEX(ฐาน!$A$4:$F$9,MATCH(I1563,ฐาน!$A$4:$A$9,0),3),6,5)),"")</f>
        <v/>
      </c>
      <c r="O1563" s="311" t="str">
        <f>IF(I1563&lt;&gt;"",IF(J1563&gt;=INDEX(ฐาน!$A$4:$G$9,MATCH(I1563,ฐาน!$A$4:$A$9,0),4),INDEX(ฐาน!$A$4:$G$9,MATCH(I1563,ฐาน!$A$4:$A$9,0),7),INDEX(ฐาน!$A$4:$G$9,MATCH(I1563,ฐาน!$A$4:$A$9,0),4)),"")</f>
        <v/>
      </c>
      <c r="P1563" s="312">
        <f>IF(M1563&lt;&gt;ฐาน!$M$45,IF(L1563&lt;&gt;"",($L1563*$N1563/100),0),0)</f>
        <v>0</v>
      </c>
      <c r="Q1563" s="311">
        <f>IF(M1563&lt;&gt;ฐาน!$M$45,IF(L1563&lt;&gt;"",ROUNDUP(($L1563*$N1563/100),-1),0),0)</f>
        <v>0</v>
      </c>
      <c r="R1563" s="311">
        <f t="shared" si="48"/>
        <v>0</v>
      </c>
      <c r="S1563" s="313">
        <f t="shared" si="49"/>
        <v>0</v>
      </c>
      <c r="T1563" s="314">
        <f>IF(M1563&lt;&gt;ฐาน!$M$45,IF(S1563&lt;&gt;"",S1563+R1563,0),0)</f>
        <v>0</v>
      </c>
      <c r="U1563" s="311">
        <f>IF(M1563&lt;&gt;ฐาน!$M$45,IF(S1563=0,J1563+T1563,O1563),J1563)</f>
        <v>0</v>
      </c>
      <c r="V1563" s="98"/>
    </row>
    <row r="1564" spans="1:22" x14ac:dyDescent="0.35">
      <c r="A1564" s="93">
        <v>1556</v>
      </c>
      <c r="B1564" s="84"/>
      <c r="C1564" s="98"/>
      <c r="D1564" s="91"/>
      <c r="E1564" s="89"/>
      <c r="F1564" s="88"/>
      <c r="G1564" s="91"/>
      <c r="H1564" s="91"/>
      <c r="I1564" s="88"/>
      <c r="J1564" s="92"/>
      <c r="K1564" s="212"/>
      <c r="L1564" s="308" t="str">
        <f>IF(K1564&lt;&gt;"",INDEX(ฐาน!$J$4:$M$44,MATCH(INT(K1564),ฐาน!$J$4:$J$44,0),2),"")</f>
        <v/>
      </c>
      <c r="M1564" s="309" t="str">
        <f>IF(L1564&lt;&gt;"",INDEX(ฐาน!$J$4:$M$45,MATCH(L1564,ฐาน!$K$4:$K$45,0),4),"")</f>
        <v/>
      </c>
      <c r="N1564" s="310" t="str">
        <f>IF(I1564&lt;&gt;"",INDEX(ฐาน!$A$4:$F$9,MATCH(I1564,ฐาน!$A$4:$A$9,0),IF(J1564&gt;=INDEX(ฐาน!$A$4:$F$9,MATCH(I1564,ฐาน!$A$4:$A$9,0),3),6,5)),"")</f>
        <v/>
      </c>
      <c r="O1564" s="311" t="str">
        <f>IF(I1564&lt;&gt;"",IF(J1564&gt;=INDEX(ฐาน!$A$4:$G$9,MATCH(I1564,ฐาน!$A$4:$A$9,0),4),INDEX(ฐาน!$A$4:$G$9,MATCH(I1564,ฐาน!$A$4:$A$9,0),7),INDEX(ฐาน!$A$4:$G$9,MATCH(I1564,ฐาน!$A$4:$A$9,0),4)),"")</f>
        <v/>
      </c>
      <c r="P1564" s="312">
        <f>IF(M1564&lt;&gt;ฐาน!$M$45,IF(L1564&lt;&gt;"",($L1564*$N1564/100),0),0)</f>
        <v>0</v>
      </c>
      <c r="Q1564" s="311">
        <f>IF(M1564&lt;&gt;ฐาน!$M$45,IF(L1564&lt;&gt;"",ROUNDUP(($L1564*$N1564/100),-1),0),0)</f>
        <v>0</v>
      </c>
      <c r="R1564" s="311">
        <f t="shared" si="48"/>
        <v>0</v>
      </c>
      <c r="S1564" s="313">
        <f t="shared" si="49"/>
        <v>0</v>
      </c>
      <c r="T1564" s="314">
        <f>IF(M1564&lt;&gt;ฐาน!$M$45,IF(S1564&lt;&gt;"",S1564+R1564,0),0)</f>
        <v>0</v>
      </c>
      <c r="U1564" s="311">
        <f>IF(M1564&lt;&gt;ฐาน!$M$45,IF(S1564=0,J1564+T1564,O1564),J1564)</f>
        <v>0</v>
      </c>
      <c r="V1564" s="98"/>
    </row>
    <row r="1565" spans="1:22" x14ac:dyDescent="0.35">
      <c r="A1565" s="93">
        <v>1557</v>
      </c>
      <c r="B1565" s="84"/>
      <c r="C1565" s="98"/>
      <c r="D1565" s="91"/>
      <c r="E1565" s="89"/>
      <c r="F1565" s="88"/>
      <c r="G1565" s="91"/>
      <c r="H1565" s="91"/>
      <c r="I1565" s="88"/>
      <c r="J1565" s="92"/>
      <c r="K1565" s="212"/>
      <c r="L1565" s="308" t="str">
        <f>IF(K1565&lt;&gt;"",INDEX(ฐาน!$J$4:$M$44,MATCH(INT(K1565),ฐาน!$J$4:$J$44,0),2),"")</f>
        <v/>
      </c>
      <c r="M1565" s="309" t="str">
        <f>IF(L1565&lt;&gt;"",INDEX(ฐาน!$J$4:$M$45,MATCH(L1565,ฐาน!$K$4:$K$45,0),4),"")</f>
        <v/>
      </c>
      <c r="N1565" s="310" t="str">
        <f>IF(I1565&lt;&gt;"",INDEX(ฐาน!$A$4:$F$9,MATCH(I1565,ฐาน!$A$4:$A$9,0),IF(J1565&gt;=INDEX(ฐาน!$A$4:$F$9,MATCH(I1565,ฐาน!$A$4:$A$9,0),3),6,5)),"")</f>
        <v/>
      </c>
      <c r="O1565" s="311" t="str">
        <f>IF(I1565&lt;&gt;"",IF(J1565&gt;=INDEX(ฐาน!$A$4:$G$9,MATCH(I1565,ฐาน!$A$4:$A$9,0),4),INDEX(ฐาน!$A$4:$G$9,MATCH(I1565,ฐาน!$A$4:$A$9,0),7),INDEX(ฐาน!$A$4:$G$9,MATCH(I1565,ฐาน!$A$4:$A$9,0),4)),"")</f>
        <v/>
      </c>
      <c r="P1565" s="312">
        <f>IF(M1565&lt;&gt;ฐาน!$M$45,IF(L1565&lt;&gt;"",($L1565*$N1565/100),0),0)</f>
        <v>0</v>
      </c>
      <c r="Q1565" s="311">
        <f>IF(M1565&lt;&gt;ฐาน!$M$45,IF(L1565&lt;&gt;"",ROUNDUP(($L1565*$N1565/100),-1),0),0)</f>
        <v>0</v>
      </c>
      <c r="R1565" s="311">
        <f t="shared" si="48"/>
        <v>0</v>
      </c>
      <c r="S1565" s="313">
        <f t="shared" si="49"/>
        <v>0</v>
      </c>
      <c r="T1565" s="314">
        <f>IF(M1565&lt;&gt;ฐาน!$M$45,IF(S1565&lt;&gt;"",S1565+R1565,0),0)</f>
        <v>0</v>
      </c>
      <c r="U1565" s="311">
        <f>IF(M1565&lt;&gt;ฐาน!$M$45,IF(S1565=0,J1565+T1565,O1565),J1565)</f>
        <v>0</v>
      </c>
      <c r="V1565" s="98"/>
    </row>
    <row r="1566" spans="1:22" x14ac:dyDescent="0.35">
      <c r="A1566" s="93">
        <v>1558</v>
      </c>
      <c r="B1566" s="84"/>
      <c r="C1566" s="98"/>
      <c r="D1566" s="91"/>
      <c r="E1566" s="89"/>
      <c r="F1566" s="88"/>
      <c r="G1566" s="91"/>
      <c r="H1566" s="91"/>
      <c r="I1566" s="88"/>
      <c r="J1566" s="92"/>
      <c r="K1566" s="212"/>
      <c r="L1566" s="308" t="str">
        <f>IF(K1566&lt;&gt;"",INDEX(ฐาน!$J$4:$M$44,MATCH(INT(K1566),ฐาน!$J$4:$J$44,0),2),"")</f>
        <v/>
      </c>
      <c r="M1566" s="309" t="str">
        <f>IF(L1566&lt;&gt;"",INDEX(ฐาน!$J$4:$M$45,MATCH(L1566,ฐาน!$K$4:$K$45,0),4),"")</f>
        <v/>
      </c>
      <c r="N1566" s="310" t="str">
        <f>IF(I1566&lt;&gt;"",INDEX(ฐาน!$A$4:$F$9,MATCH(I1566,ฐาน!$A$4:$A$9,0),IF(J1566&gt;=INDEX(ฐาน!$A$4:$F$9,MATCH(I1566,ฐาน!$A$4:$A$9,0),3),6,5)),"")</f>
        <v/>
      </c>
      <c r="O1566" s="311" t="str">
        <f>IF(I1566&lt;&gt;"",IF(J1566&gt;=INDEX(ฐาน!$A$4:$G$9,MATCH(I1566,ฐาน!$A$4:$A$9,0),4),INDEX(ฐาน!$A$4:$G$9,MATCH(I1566,ฐาน!$A$4:$A$9,0),7),INDEX(ฐาน!$A$4:$G$9,MATCH(I1566,ฐาน!$A$4:$A$9,0),4)),"")</f>
        <v/>
      </c>
      <c r="P1566" s="312">
        <f>IF(M1566&lt;&gt;ฐาน!$M$45,IF(L1566&lt;&gt;"",($L1566*$N1566/100),0),0)</f>
        <v>0</v>
      </c>
      <c r="Q1566" s="311">
        <f>IF(M1566&lt;&gt;ฐาน!$M$45,IF(L1566&lt;&gt;"",ROUNDUP(($L1566*$N1566/100),-1),0),0)</f>
        <v>0</v>
      </c>
      <c r="R1566" s="311">
        <f t="shared" si="48"/>
        <v>0</v>
      </c>
      <c r="S1566" s="313">
        <f t="shared" si="49"/>
        <v>0</v>
      </c>
      <c r="T1566" s="314">
        <f>IF(M1566&lt;&gt;ฐาน!$M$45,IF(S1566&lt;&gt;"",S1566+R1566,0),0)</f>
        <v>0</v>
      </c>
      <c r="U1566" s="311">
        <f>IF(M1566&lt;&gt;ฐาน!$M$45,IF(S1566=0,J1566+T1566,O1566),J1566)</f>
        <v>0</v>
      </c>
      <c r="V1566" s="98"/>
    </row>
    <row r="1567" spans="1:22" x14ac:dyDescent="0.35">
      <c r="A1567" s="93">
        <v>1559</v>
      </c>
      <c r="B1567" s="84"/>
      <c r="C1567" s="98"/>
      <c r="D1567" s="91"/>
      <c r="E1567" s="89"/>
      <c r="F1567" s="88"/>
      <c r="G1567" s="91"/>
      <c r="H1567" s="91"/>
      <c r="I1567" s="88"/>
      <c r="J1567" s="92"/>
      <c r="K1567" s="212"/>
      <c r="L1567" s="308" t="str">
        <f>IF(K1567&lt;&gt;"",INDEX(ฐาน!$J$4:$M$44,MATCH(INT(K1567),ฐาน!$J$4:$J$44,0),2),"")</f>
        <v/>
      </c>
      <c r="M1567" s="309" t="str">
        <f>IF(L1567&lt;&gt;"",INDEX(ฐาน!$J$4:$M$45,MATCH(L1567,ฐาน!$K$4:$K$45,0),4),"")</f>
        <v/>
      </c>
      <c r="N1567" s="310" t="str">
        <f>IF(I1567&lt;&gt;"",INDEX(ฐาน!$A$4:$F$9,MATCH(I1567,ฐาน!$A$4:$A$9,0),IF(J1567&gt;=INDEX(ฐาน!$A$4:$F$9,MATCH(I1567,ฐาน!$A$4:$A$9,0),3),6,5)),"")</f>
        <v/>
      </c>
      <c r="O1567" s="311" t="str">
        <f>IF(I1567&lt;&gt;"",IF(J1567&gt;=INDEX(ฐาน!$A$4:$G$9,MATCH(I1567,ฐาน!$A$4:$A$9,0),4),INDEX(ฐาน!$A$4:$G$9,MATCH(I1567,ฐาน!$A$4:$A$9,0),7),INDEX(ฐาน!$A$4:$G$9,MATCH(I1567,ฐาน!$A$4:$A$9,0),4)),"")</f>
        <v/>
      </c>
      <c r="P1567" s="312">
        <f>IF(M1567&lt;&gt;ฐาน!$M$45,IF(L1567&lt;&gt;"",($L1567*$N1567/100),0),0)</f>
        <v>0</v>
      </c>
      <c r="Q1567" s="311">
        <f>IF(M1567&lt;&gt;ฐาน!$M$45,IF(L1567&lt;&gt;"",ROUNDUP(($L1567*$N1567/100),-1),0),0)</f>
        <v>0</v>
      </c>
      <c r="R1567" s="311">
        <f t="shared" si="48"/>
        <v>0</v>
      </c>
      <c r="S1567" s="313">
        <f t="shared" si="49"/>
        <v>0</v>
      </c>
      <c r="T1567" s="314">
        <f>IF(M1567&lt;&gt;ฐาน!$M$45,IF(S1567&lt;&gt;"",S1567+R1567,0),0)</f>
        <v>0</v>
      </c>
      <c r="U1567" s="311">
        <f>IF(M1567&lt;&gt;ฐาน!$M$45,IF(S1567=0,J1567+T1567,O1567),J1567)</f>
        <v>0</v>
      </c>
      <c r="V1567" s="98"/>
    </row>
    <row r="1568" spans="1:22" x14ac:dyDescent="0.35">
      <c r="A1568" s="93">
        <v>1560</v>
      </c>
      <c r="B1568" s="84"/>
      <c r="C1568" s="98"/>
      <c r="D1568" s="91"/>
      <c r="E1568" s="89"/>
      <c r="F1568" s="88"/>
      <c r="G1568" s="91"/>
      <c r="H1568" s="91"/>
      <c r="I1568" s="88"/>
      <c r="J1568" s="92"/>
      <c r="K1568" s="212"/>
      <c r="L1568" s="308" t="str">
        <f>IF(K1568&lt;&gt;"",INDEX(ฐาน!$J$4:$M$44,MATCH(INT(K1568),ฐาน!$J$4:$J$44,0),2),"")</f>
        <v/>
      </c>
      <c r="M1568" s="309" t="str">
        <f>IF(L1568&lt;&gt;"",INDEX(ฐาน!$J$4:$M$45,MATCH(L1568,ฐาน!$K$4:$K$45,0),4),"")</f>
        <v/>
      </c>
      <c r="N1568" s="310" t="str">
        <f>IF(I1568&lt;&gt;"",INDEX(ฐาน!$A$4:$F$9,MATCH(I1568,ฐาน!$A$4:$A$9,0),IF(J1568&gt;=INDEX(ฐาน!$A$4:$F$9,MATCH(I1568,ฐาน!$A$4:$A$9,0),3),6,5)),"")</f>
        <v/>
      </c>
      <c r="O1568" s="311" t="str">
        <f>IF(I1568&lt;&gt;"",IF(J1568&gt;=INDEX(ฐาน!$A$4:$G$9,MATCH(I1568,ฐาน!$A$4:$A$9,0),4),INDEX(ฐาน!$A$4:$G$9,MATCH(I1568,ฐาน!$A$4:$A$9,0),7),INDEX(ฐาน!$A$4:$G$9,MATCH(I1568,ฐาน!$A$4:$A$9,0),4)),"")</f>
        <v/>
      </c>
      <c r="P1568" s="312">
        <f>IF(M1568&lt;&gt;ฐาน!$M$45,IF(L1568&lt;&gt;"",($L1568*$N1568/100),0),0)</f>
        <v>0</v>
      </c>
      <c r="Q1568" s="311">
        <f>IF(M1568&lt;&gt;ฐาน!$M$45,IF(L1568&lt;&gt;"",ROUNDUP(($L1568*$N1568/100),-1),0),0)</f>
        <v>0</v>
      </c>
      <c r="R1568" s="311">
        <f t="shared" si="48"/>
        <v>0</v>
      </c>
      <c r="S1568" s="313">
        <f t="shared" si="49"/>
        <v>0</v>
      </c>
      <c r="T1568" s="314">
        <f>IF(M1568&lt;&gt;ฐาน!$M$45,IF(S1568&lt;&gt;"",S1568+R1568,0),0)</f>
        <v>0</v>
      </c>
      <c r="U1568" s="311">
        <f>IF(M1568&lt;&gt;ฐาน!$M$45,IF(S1568=0,J1568+T1568,O1568),J1568)</f>
        <v>0</v>
      </c>
      <c r="V1568" s="98"/>
    </row>
    <row r="1569" spans="1:22" x14ac:dyDescent="0.35">
      <c r="A1569" s="93">
        <v>1561</v>
      </c>
      <c r="B1569" s="84"/>
      <c r="C1569" s="98"/>
      <c r="D1569" s="91"/>
      <c r="E1569" s="89"/>
      <c r="F1569" s="88"/>
      <c r="G1569" s="91"/>
      <c r="H1569" s="91"/>
      <c r="I1569" s="88"/>
      <c r="J1569" s="92"/>
      <c r="K1569" s="212"/>
      <c r="L1569" s="308" t="str">
        <f>IF(K1569&lt;&gt;"",INDEX(ฐาน!$J$4:$M$44,MATCH(INT(K1569),ฐาน!$J$4:$J$44,0),2),"")</f>
        <v/>
      </c>
      <c r="M1569" s="309" t="str">
        <f>IF(L1569&lt;&gt;"",INDEX(ฐาน!$J$4:$M$45,MATCH(L1569,ฐาน!$K$4:$K$45,0),4),"")</f>
        <v/>
      </c>
      <c r="N1569" s="310" t="str">
        <f>IF(I1569&lt;&gt;"",INDEX(ฐาน!$A$4:$F$9,MATCH(I1569,ฐาน!$A$4:$A$9,0),IF(J1569&gt;=INDEX(ฐาน!$A$4:$F$9,MATCH(I1569,ฐาน!$A$4:$A$9,0),3),6,5)),"")</f>
        <v/>
      </c>
      <c r="O1569" s="311" t="str">
        <f>IF(I1569&lt;&gt;"",IF(J1569&gt;=INDEX(ฐาน!$A$4:$G$9,MATCH(I1569,ฐาน!$A$4:$A$9,0),4),INDEX(ฐาน!$A$4:$G$9,MATCH(I1569,ฐาน!$A$4:$A$9,0),7),INDEX(ฐาน!$A$4:$G$9,MATCH(I1569,ฐาน!$A$4:$A$9,0),4)),"")</f>
        <v/>
      </c>
      <c r="P1569" s="312">
        <f>IF(M1569&lt;&gt;ฐาน!$M$45,IF(L1569&lt;&gt;"",($L1569*$N1569/100),0),0)</f>
        <v>0</v>
      </c>
      <c r="Q1569" s="311">
        <f>IF(M1569&lt;&gt;ฐาน!$M$45,IF(L1569&lt;&gt;"",ROUNDUP(($L1569*$N1569/100),-1),0),0)</f>
        <v>0</v>
      </c>
      <c r="R1569" s="311">
        <f t="shared" si="48"/>
        <v>0</v>
      </c>
      <c r="S1569" s="313">
        <f t="shared" si="49"/>
        <v>0</v>
      </c>
      <c r="T1569" s="314">
        <f>IF(M1569&lt;&gt;ฐาน!$M$45,IF(S1569&lt;&gt;"",S1569+R1569,0),0)</f>
        <v>0</v>
      </c>
      <c r="U1569" s="311">
        <f>IF(M1569&lt;&gt;ฐาน!$M$45,IF(S1569=0,J1569+T1569,O1569),J1569)</f>
        <v>0</v>
      </c>
      <c r="V1569" s="98"/>
    </row>
    <row r="1570" spans="1:22" x14ac:dyDescent="0.35">
      <c r="A1570" s="93">
        <v>1562</v>
      </c>
      <c r="B1570" s="84"/>
      <c r="C1570" s="98"/>
      <c r="D1570" s="91"/>
      <c r="E1570" s="89"/>
      <c r="F1570" s="88"/>
      <c r="G1570" s="91"/>
      <c r="H1570" s="91"/>
      <c r="I1570" s="88"/>
      <c r="J1570" s="92"/>
      <c r="K1570" s="212"/>
      <c r="L1570" s="308" t="str">
        <f>IF(K1570&lt;&gt;"",INDEX(ฐาน!$J$4:$M$44,MATCH(INT(K1570),ฐาน!$J$4:$J$44,0),2),"")</f>
        <v/>
      </c>
      <c r="M1570" s="309" t="str">
        <f>IF(L1570&lt;&gt;"",INDEX(ฐาน!$J$4:$M$45,MATCH(L1570,ฐาน!$K$4:$K$45,0),4),"")</f>
        <v/>
      </c>
      <c r="N1570" s="310" t="str">
        <f>IF(I1570&lt;&gt;"",INDEX(ฐาน!$A$4:$F$9,MATCH(I1570,ฐาน!$A$4:$A$9,0),IF(J1570&gt;=INDEX(ฐาน!$A$4:$F$9,MATCH(I1570,ฐาน!$A$4:$A$9,0),3),6,5)),"")</f>
        <v/>
      </c>
      <c r="O1570" s="311" t="str">
        <f>IF(I1570&lt;&gt;"",IF(J1570&gt;=INDEX(ฐาน!$A$4:$G$9,MATCH(I1570,ฐาน!$A$4:$A$9,0),4),INDEX(ฐาน!$A$4:$G$9,MATCH(I1570,ฐาน!$A$4:$A$9,0),7),INDEX(ฐาน!$A$4:$G$9,MATCH(I1570,ฐาน!$A$4:$A$9,0),4)),"")</f>
        <v/>
      </c>
      <c r="P1570" s="312">
        <f>IF(M1570&lt;&gt;ฐาน!$M$45,IF(L1570&lt;&gt;"",($L1570*$N1570/100),0),0)</f>
        <v>0</v>
      </c>
      <c r="Q1570" s="311">
        <f>IF(M1570&lt;&gt;ฐาน!$M$45,IF(L1570&lt;&gt;"",ROUNDUP(($L1570*$N1570/100),-1),0),0)</f>
        <v>0</v>
      </c>
      <c r="R1570" s="311">
        <f t="shared" si="48"/>
        <v>0</v>
      </c>
      <c r="S1570" s="313">
        <f t="shared" si="49"/>
        <v>0</v>
      </c>
      <c r="T1570" s="314">
        <f>IF(M1570&lt;&gt;ฐาน!$M$45,IF(S1570&lt;&gt;"",S1570+R1570,0),0)</f>
        <v>0</v>
      </c>
      <c r="U1570" s="311">
        <f>IF(M1570&lt;&gt;ฐาน!$M$45,IF(S1570=0,J1570+T1570,O1570),J1570)</f>
        <v>0</v>
      </c>
      <c r="V1570" s="98"/>
    </row>
    <row r="1571" spans="1:22" x14ac:dyDescent="0.35">
      <c r="A1571" s="93">
        <v>1563</v>
      </c>
      <c r="B1571" s="84"/>
      <c r="C1571" s="98"/>
      <c r="D1571" s="91"/>
      <c r="E1571" s="89"/>
      <c r="F1571" s="88"/>
      <c r="G1571" s="91"/>
      <c r="H1571" s="91"/>
      <c r="I1571" s="88"/>
      <c r="J1571" s="92"/>
      <c r="K1571" s="212"/>
      <c r="L1571" s="308" t="str">
        <f>IF(K1571&lt;&gt;"",INDEX(ฐาน!$J$4:$M$44,MATCH(INT(K1571),ฐาน!$J$4:$J$44,0),2),"")</f>
        <v/>
      </c>
      <c r="M1571" s="309" t="str">
        <f>IF(L1571&lt;&gt;"",INDEX(ฐาน!$J$4:$M$45,MATCH(L1571,ฐาน!$K$4:$K$45,0),4),"")</f>
        <v/>
      </c>
      <c r="N1571" s="310" t="str">
        <f>IF(I1571&lt;&gt;"",INDEX(ฐาน!$A$4:$F$9,MATCH(I1571,ฐาน!$A$4:$A$9,0),IF(J1571&gt;=INDEX(ฐาน!$A$4:$F$9,MATCH(I1571,ฐาน!$A$4:$A$9,0),3),6,5)),"")</f>
        <v/>
      </c>
      <c r="O1571" s="311" t="str">
        <f>IF(I1571&lt;&gt;"",IF(J1571&gt;=INDEX(ฐาน!$A$4:$G$9,MATCH(I1571,ฐาน!$A$4:$A$9,0),4),INDEX(ฐาน!$A$4:$G$9,MATCH(I1571,ฐาน!$A$4:$A$9,0),7),INDEX(ฐาน!$A$4:$G$9,MATCH(I1571,ฐาน!$A$4:$A$9,0),4)),"")</f>
        <v/>
      </c>
      <c r="P1571" s="312">
        <f>IF(M1571&lt;&gt;ฐาน!$M$45,IF(L1571&lt;&gt;"",($L1571*$N1571/100),0),0)</f>
        <v>0</v>
      </c>
      <c r="Q1571" s="311">
        <f>IF(M1571&lt;&gt;ฐาน!$M$45,IF(L1571&lt;&gt;"",ROUNDUP(($L1571*$N1571/100),-1),0),0)</f>
        <v>0</v>
      </c>
      <c r="R1571" s="311">
        <f t="shared" si="48"/>
        <v>0</v>
      </c>
      <c r="S1571" s="313">
        <f t="shared" si="49"/>
        <v>0</v>
      </c>
      <c r="T1571" s="314">
        <f>IF(M1571&lt;&gt;ฐาน!$M$45,IF(S1571&lt;&gt;"",S1571+R1571,0),0)</f>
        <v>0</v>
      </c>
      <c r="U1571" s="311">
        <f>IF(M1571&lt;&gt;ฐาน!$M$45,IF(S1571=0,J1571+T1571,O1571),J1571)</f>
        <v>0</v>
      </c>
      <c r="V1571" s="98"/>
    </row>
    <row r="1572" spans="1:22" x14ac:dyDescent="0.35">
      <c r="A1572" s="93">
        <v>1564</v>
      </c>
      <c r="B1572" s="84"/>
      <c r="C1572" s="98"/>
      <c r="D1572" s="91"/>
      <c r="E1572" s="89"/>
      <c r="F1572" s="88"/>
      <c r="G1572" s="91"/>
      <c r="H1572" s="91"/>
      <c r="I1572" s="88"/>
      <c r="J1572" s="92"/>
      <c r="K1572" s="212"/>
      <c r="L1572" s="308" t="str">
        <f>IF(K1572&lt;&gt;"",INDEX(ฐาน!$J$4:$M$44,MATCH(INT(K1572),ฐาน!$J$4:$J$44,0),2),"")</f>
        <v/>
      </c>
      <c r="M1572" s="309" t="str">
        <f>IF(L1572&lt;&gt;"",INDEX(ฐาน!$J$4:$M$45,MATCH(L1572,ฐาน!$K$4:$K$45,0),4),"")</f>
        <v/>
      </c>
      <c r="N1572" s="310" t="str">
        <f>IF(I1572&lt;&gt;"",INDEX(ฐาน!$A$4:$F$9,MATCH(I1572,ฐาน!$A$4:$A$9,0),IF(J1572&gt;=INDEX(ฐาน!$A$4:$F$9,MATCH(I1572,ฐาน!$A$4:$A$9,0),3),6,5)),"")</f>
        <v/>
      </c>
      <c r="O1572" s="311" t="str">
        <f>IF(I1572&lt;&gt;"",IF(J1572&gt;=INDEX(ฐาน!$A$4:$G$9,MATCH(I1572,ฐาน!$A$4:$A$9,0),4),INDEX(ฐาน!$A$4:$G$9,MATCH(I1572,ฐาน!$A$4:$A$9,0),7),INDEX(ฐาน!$A$4:$G$9,MATCH(I1572,ฐาน!$A$4:$A$9,0),4)),"")</f>
        <v/>
      </c>
      <c r="P1572" s="312">
        <f>IF(M1572&lt;&gt;ฐาน!$M$45,IF(L1572&lt;&gt;"",($L1572*$N1572/100),0),0)</f>
        <v>0</v>
      </c>
      <c r="Q1572" s="311">
        <f>IF(M1572&lt;&gt;ฐาน!$M$45,IF(L1572&lt;&gt;"",ROUNDUP(($L1572*$N1572/100),-1),0),0)</f>
        <v>0</v>
      </c>
      <c r="R1572" s="311">
        <f t="shared" si="48"/>
        <v>0</v>
      </c>
      <c r="S1572" s="313">
        <f t="shared" si="49"/>
        <v>0</v>
      </c>
      <c r="T1572" s="314">
        <f>IF(M1572&lt;&gt;ฐาน!$M$45,IF(S1572&lt;&gt;"",S1572+R1572,0),0)</f>
        <v>0</v>
      </c>
      <c r="U1572" s="311">
        <f>IF(M1572&lt;&gt;ฐาน!$M$45,IF(S1572=0,J1572+T1572,O1572),J1572)</f>
        <v>0</v>
      </c>
      <c r="V1572" s="98"/>
    </row>
    <row r="1573" spans="1:22" x14ac:dyDescent="0.35">
      <c r="A1573" s="93">
        <v>1565</v>
      </c>
      <c r="B1573" s="84"/>
      <c r="C1573" s="98"/>
      <c r="D1573" s="91"/>
      <c r="E1573" s="89"/>
      <c r="F1573" s="88"/>
      <c r="G1573" s="91"/>
      <c r="H1573" s="91"/>
      <c r="I1573" s="88"/>
      <c r="J1573" s="92"/>
      <c r="K1573" s="212"/>
      <c r="L1573" s="308" t="str">
        <f>IF(K1573&lt;&gt;"",INDEX(ฐาน!$J$4:$M$44,MATCH(INT(K1573),ฐาน!$J$4:$J$44,0),2),"")</f>
        <v/>
      </c>
      <c r="M1573" s="309" t="str">
        <f>IF(L1573&lt;&gt;"",INDEX(ฐาน!$J$4:$M$45,MATCH(L1573,ฐาน!$K$4:$K$45,0),4),"")</f>
        <v/>
      </c>
      <c r="N1573" s="310" t="str">
        <f>IF(I1573&lt;&gt;"",INDEX(ฐาน!$A$4:$F$9,MATCH(I1573,ฐาน!$A$4:$A$9,0),IF(J1573&gt;=INDEX(ฐาน!$A$4:$F$9,MATCH(I1573,ฐาน!$A$4:$A$9,0),3),6,5)),"")</f>
        <v/>
      </c>
      <c r="O1573" s="311" t="str">
        <f>IF(I1573&lt;&gt;"",IF(J1573&gt;=INDEX(ฐาน!$A$4:$G$9,MATCH(I1573,ฐาน!$A$4:$A$9,0),4),INDEX(ฐาน!$A$4:$G$9,MATCH(I1573,ฐาน!$A$4:$A$9,0),7),INDEX(ฐาน!$A$4:$G$9,MATCH(I1573,ฐาน!$A$4:$A$9,0),4)),"")</f>
        <v/>
      </c>
      <c r="P1573" s="312">
        <f>IF(M1573&lt;&gt;ฐาน!$M$45,IF(L1573&lt;&gt;"",($L1573*$N1573/100),0),0)</f>
        <v>0</v>
      </c>
      <c r="Q1573" s="311">
        <f>IF(M1573&lt;&gt;ฐาน!$M$45,IF(L1573&lt;&gt;"",ROUNDUP(($L1573*$N1573/100),-1),0),0)</f>
        <v>0</v>
      </c>
      <c r="R1573" s="311">
        <f t="shared" si="48"/>
        <v>0</v>
      </c>
      <c r="S1573" s="313">
        <f t="shared" si="49"/>
        <v>0</v>
      </c>
      <c r="T1573" s="314">
        <f>IF(M1573&lt;&gt;ฐาน!$M$45,IF(S1573&lt;&gt;"",S1573+R1573,0),0)</f>
        <v>0</v>
      </c>
      <c r="U1573" s="311">
        <f>IF(M1573&lt;&gt;ฐาน!$M$45,IF(S1573=0,J1573+T1573,O1573),J1573)</f>
        <v>0</v>
      </c>
      <c r="V1573" s="98"/>
    </row>
    <row r="1574" spans="1:22" x14ac:dyDescent="0.35">
      <c r="A1574" s="93">
        <v>1566</v>
      </c>
      <c r="B1574" s="84"/>
      <c r="C1574" s="98"/>
      <c r="D1574" s="91"/>
      <c r="E1574" s="89"/>
      <c r="F1574" s="88"/>
      <c r="G1574" s="91"/>
      <c r="H1574" s="91"/>
      <c r="I1574" s="88"/>
      <c r="J1574" s="92"/>
      <c r="K1574" s="212"/>
      <c r="L1574" s="308" t="str">
        <f>IF(K1574&lt;&gt;"",INDEX(ฐาน!$J$4:$M$44,MATCH(INT(K1574),ฐาน!$J$4:$J$44,0),2),"")</f>
        <v/>
      </c>
      <c r="M1574" s="309" t="str">
        <f>IF(L1574&lt;&gt;"",INDEX(ฐาน!$J$4:$M$45,MATCH(L1574,ฐาน!$K$4:$K$45,0),4),"")</f>
        <v/>
      </c>
      <c r="N1574" s="310" t="str">
        <f>IF(I1574&lt;&gt;"",INDEX(ฐาน!$A$4:$F$9,MATCH(I1574,ฐาน!$A$4:$A$9,0),IF(J1574&gt;=INDEX(ฐาน!$A$4:$F$9,MATCH(I1574,ฐาน!$A$4:$A$9,0),3),6,5)),"")</f>
        <v/>
      </c>
      <c r="O1574" s="311" t="str">
        <f>IF(I1574&lt;&gt;"",IF(J1574&gt;=INDEX(ฐาน!$A$4:$G$9,MATCH(I1574,ฐาน!$A$4:$A$9,0),4),INDEX(ฐาน!$A$4:$G$9,MATCH(I1574,ฐาน!$A$4:$A$9,0),7),INDEX(ฐาน!$A$4:$G$9,MATCH(I1574,ฐาน!$A$4:$A$9,0),4)),"")</f>
        <v/>
      </c>
      <c r="P1574" s="312">
        <f>IF(M1574&lt;&gt;ฐาน!$M$45,IF(L1574&lt;&gt;"",($L1574*$N1574/100),0),0)</f>
        <v>0</v>
      </c>
      <c r="Q1574" s="311">
        <f>IF(M1574&lt;&gt;ฐาน!$M$45,IF(L1574&lt;&gt;"",ROUNDUP(($L1574*$N1574/100),-1),0),0)</f>
        <v>0</v>
      </c>
      <c r="R1574" s="311">
        <f t="shared" si="48"/>
        <v>0</v>
      </c>
      <c r="S1574" s="313">
        <f t="shared" si="49"/>
        <v>0</v>
      </c>
      <c r="T1574" s="314">
        <f>IF(M1574&lt;&gt;ฐาน!$M$45,IF(S1574&lt;&gt;"",S1574+R1574,0),0)</f>
        <v>0</v>
      </c>
      <c r="U1574" s="311">
        <f>IF(M1574&lt;&gt;ฐาน!$M$45,IF(S1574=0,J1574+T1574,O1574),J1574)</f>
        <v>0</v>
      </c>
      <c r="V1574" s="98"/>
    </row>
    <row r="1575" spans="1:22" x14ac:dyDescent="0.35">
      <c r="A1575" s="93">
        <v>1567</v>
      </c>
      <c r="B1575" s="84"/>
      <c r="C1575" s="98"/>
      <c r="D1575" s="91"/>
      <c r="E1575" s="89"/>
      <c r="F1575" s="88"/>
      <c r="G1575" s="91"/>
      <c r="H1575" s="91"/>
      <c r="I1575" s="88"/>
      <c r="J1575" s="92"/>
      <c r="K1575" s="212"/>
      <c r="L1575" s="308" t="str">
        <f>IF(K1575&lt;&gt;"",INDEX(ฐาน!$J$4:$M$44,MATCH(INT(K1575),ฐาน!$J$4:$J$44,0),2),"")</f>
        <v/>
      </c>
      <c r="M1575" s="309" t="str">
        <f>IF(L1575&lt;&gt;"",INDEX(ฐาน!$J$4:$M$45,MATCH(L1575,ฐาน!$K$4:$K$45,0),4),"")</f>
        <v/>
      </c>
      <c r="N1575" s="310" t="str">
        <f>IF(I1575&lt;&gt;"",INDEX(ฐาน!$A$4:$F$9,MATCH(I1575,ฐาน!$A$4:$A$9,0),IF(J1575&gt;=INDEX(ฐาน!$A$4:$F$9,MATCH(I1575,ฐาน!$A$4:$A$9,0),3),6,5)),"")</f>
        <v/>
      </c>
      <c r="O1575" s="311" t="str">
        <f>IF(I1575&lt;&gt;"",IF(J1575&gt;=INDEX(ฐาน!$A$4:$G$9,MATCH(I1575,ฐาน!$A$4:$A$9,0),4),INDEX(ฐาน!$A$4:$G$9,MATCH(I1575,ฐาน!$A$4:$A$9,0),7),INDEX(ฐาน!$A$4:$G$9,MATCH(I1575,ฐาน!$A$4:$A$9,0),4)),"")</f>
        <v/>
      </c>
      <c r="P1575" s="312">
        <f>IF(M1575&lt;&gt;ฐาน!$M$45,IF(L1575&lt;&gt;"",($L1575*$N1575/100),0),0)</f>
        <v>0</v>
      </c>
      <c r="Q1575" s="311">
        <f>IF(M1575&lt;&gt;ฐาน!$M$45,IF(L1575&lt;&gt;"",ROUNDUP(($L1575*$N1575/100),-1),0),0)</f>
        <v>0</v>
      </c>
      <c r="R1575" s="311">
        <f t="shared" si="48"/>
        <v>0</v>
      </c>
      <c r="S1575" s="313">
        <f t="shared" si="49"/>
        <v>0</v>
      </c>
      <c r="T1575" s="314">
        <f>IF(M1575&lt;&gt;ฐาน!$M$45,IF(S1575&lt;&gt;"",S1575+R1575,0),0)</f>
        <v>0</v>
      </c>
      <c r="U1575" s="311">
        <f>IF(M1575&lt;&gt;ฐาน!$M$45,IF(S1575=0,J1575+T1575,O1575),J1575)</f>
        <v>0</v>
      </c>
      <c r="V1575" s="98"/>
    </row>
    <row r="1576" spans="1:22" x14ac:dyDescent="0.35">
      <c r="A1576" s="93">
        <v>1568</v>
      </c>
      <c r="B1576" s="84"/>
      <c r="C1576" s="98"/>
      <c r="D1576" s="91"/>
      <c r="E1576" s="89"/>
      <c r="F1576" s="88"/>
      <c r="G1576" s="91"/>
      <c r="H1576" s="91"/>
      <c r="I1576" s="88"/>
      <c r="J1576" s="92"/>
      <c r="K1576" s="212"/>
      <c r="L1576" s="308" t="str">
        <f>IF(K1576&lt;&gt;"",INDEX(ฐาน!$J$4:$M$44,MATCH(INT(K1576),ฐาน!$J$4:$J$44,0),2),"")</f>
        <v/>
      </c>
      <c r="M1576" s="309" t="str">
        <f>IF(L1576&lt;&gt;"",INDEX(ฐาน!$J$4:$M$45,MATCH(L1576,ฐาน!$K$4:$K$45,0),4),"")</f>
        <v/>
      </c>
      <c r="N1576" s="310" t="str">
        <f>IF(I1576&lt;&gt;"",INDEX(ฐาน!$A$4:$F$9,MATCH(I1576,ฐาน!$A$4:$A$9,0),IF(J1576&gt;=INDEX(ฐาน!$A$4:$F$9,MATCH(I1576,ฐาน!$A$4:$A$9,0),3),6,5)),"")</f>
        <v/>
      </c>
      <c r="O1576" s="311" t="str">
        <f>IF(I1576&lt;&gt;"",IF(J1576&gt;=INDEX(ฐาน!$A$4:$G$9,MATCH(I1576,ฐาน!$A$4:$A$9,0),4),INDEX(ฐาน!$A$4:$G$9,MATCH(I1576,ฐาน!$A$4:$A$9,0),7),INDEX(ฐาน!$A$4:$G$9,MATCH(I1576,ฐาน!$A$4:$A$9,0),4)),"")</f>
        <v/>
      </c>
      <c r="P1576" s="312">
        <f>IF(M1576&lt;&gt;ฐาน!$M$45,IF(L1576&lt;&gt;"",($L1576*$N1576/100),0),0)</f>
        <v>0</v>
      </c>
      <c r="Q1576" s="311">
        <f>IF(M1576&lt;&gt;ฐาน!$M$45,IF(L1576&lt;&gt;"",ROUNDUP(($L1576*$N1576/100),-1),0),0)</f>
        <v>0</v>
      </c>
      <c r="R1576" s="311">
        <f t="shared" si="48"/>
        <v>0</v>
      </c>
      <c r="S1576" s="313">
        <f t="shared" si="49"/>
        <v>0</v>
      </c>
      <c r="T1576" s="314">
        <f>IF(M1576&lt;&gt;ฐาน!$M$45,IF(S1576&lt;&gt;"",S1576+R1576,0),0)</f>
        <v>0</v>
      </c>
      <c r="U1576" s="311">
        <f>IF(M1576&lt;&gt;ฐาน!$M$45,IF(S1576=0,J1576+T1576,O1576),J1576)</f>
        <v>0</v>
      </c>
      <c r="V1576" s="98"/>
    </row>
    <row r="1577" spans="1:22" x14ac:dyDescent="0.35">
      <c r="A1577" s="93">
        <v>1569</v>
      </c>
      <c r="B1577" s="84"/>
      <c r="C1577" s="98"/>
      <c r="D1577" s="91"/>
      <c r="E1577" s="89"/>
      <c r="F1577" s="88"/>
      <c r="G1577" s="91"/>
      <c r="H1577" s="91"/>
      <c r="I1577" s="88"/>
      <c r="J1577" s="92"/>
      <c r="K1577" s="212"/>
      <c r="L1577" s="308" t="str">
        <f>IF(K1577&lt;&gt;"",INDEX(ฐาน!$J$4:$M$44,MATCH(INT(K1577),ฐาน!$J$4:$J$44,0),2),"")</f>
        <v/>
      </c>
      <c r="M1577" s="309" t="str">
        <f>IF(L1577&lt;&gt;"",INDEX(ฐาน!$J$4:$M$45,MATCH(L1577,ฐาน!$K$4:$K$45,0),4),"")</f>
        <v/>
      </c>
      <c r="N1577" s="310" t="str">
        <f>IF(I1577&lt;&gt;"",INDEX(ฐาน!$A$4:$F$9,MATCH(I1577,ฐาน!$A$4:$A$9,0),IF(J1577&gt;=INDEX(ฐาน!$A$4:$F$9,MATCH(I1577,ฐาน!$A$4:$A$9,0),3),6,5)),"")</f>
        <v/>
      </c>
      <c r="O1577" s="311" t="str">
        <f>IF(I1577&lt;&gt;"",IF(J1577&gt;=INDEX(ฐาน!$A$4:$G$9,MATCH(I1577,ฐาน!$A$4:$A$9,0),4),INDEX(ฐาน!$A$4:$G$9,MATCH(I1577,ฐาน!$A$4:$A$9,0),7),INDEX(ฐาน!$A$4:$G$9,MATCH(I1577,ฐาน!$A$4:$A$9,0),4)),"")</f>
        <v/>
      </c>
      <c r="P1577" s="312">
        <f>IF(M1577&lt;&gt;ฐาน!$M$45,IF(L1577&lt;&gt;"",($L1577*$N1577/100),0),0)</f>
        <v>0</v>
      </c>
      <c r="Q1577" s="311">
        <f>IF(M1577&lt;&gt;ฐาน!$M$45,IF(L1577&lt;&gt;"",ROUNDUP(($L1577*$N1577/100),-1),0),0)</f>
        <v>0</v>
      </c>
      <c r="R1577" s="311">
        <f t="shared" si="48"/>
        <v>0</v>
      </c>
      <c r="S1577" s="313">
        <f t="shared" si="49"/>
        <v>0</v>
      </c>
      <c r="T1577" s="314">
        <f>IF(M1577&lt;&gt;ฐาน!$M$45,IF(S1577&lt;&gt;"",S1577+R1577,0),0)</f>
        <v>0</v>
      </c>
      <c r="U1577" s="311">
        <f>IF(M1577&lt;&gt;ฐาน!$M$45,IF(S1577=0,J1577+T1577,O1577),J1577)</f>
        <v>0</v>
      </c>
      <c r="V1577" s="98"/>
    </row>
    <row r="1578" spans="1:22" x14ac:dyDescent="0.35">
      <c r="A1578" s="93">
        <v>1570</v>
      </c>
      <c r="B1578" s="84"/>
      <c r="C1578" s="98"/>
      <c r="D1578" s="91"/>
      <c r="E1578" s="89"/>
      <c r="F1578" s="88"/>
      <c r="G1578" s="91"/>
      <c r="H1578" s="91"/>
      <c r="I1578" s="88"/>
      <c r="J1578" s="92"/>
      <c r="K1578" s="212"/>
      <c r="L1578" s="308" t="str">
        <f>IF(K1578&lt;&gt;"",INDEX(ฐาน!$J$4:$M$44,MATCH(INT(K1578),ฐาน!$J$4:$J$44,0),2),"")</f>
        <v/>
      </c>
      <c r="M1578" s="309" t="str">
        <f>IF(L1578&lt;&gt;"",INDEX(ฐาน!$J$4:$M$45,MATCH(L1578,ฐาน!$K$4:$K$45,0),4),"")</f>
        <v/>
      </c>
      <c r="N1578" s="310" t="str">
        <f>IF(I1578&lt;&gt;"",INDEX(ฐาน!$A$4:$F$9,MATCH(I1578,ฐาน!$A$4:$A$9,0),IF(J1578&gt;=INDEX(ฐาน!$A$4:$F$9,MATCH(I1578,ฐาน!$A$4:$A$9,0),3),6,5)),"")</f>
        <v/>
      </c>
      <c r="O1578" s="311" t="str">
        <f>IF(I1578&lt;&gt;"",IF(J1578&gt;=INDEX(ฐาน!$A$4:$G$9,MATCH(I1578,ฐาน!$A$4:$A$9,0),4),INDEX(ฐาน!$A$4:$G$9,MATCH(I1578,ฐาน!$A$4:$A$9,0),7),INDEX(ฐาน!$A$4:$G$9,MATCH(I1578,ฐาน!$A$4:$A$9,0),4)),"")</f>
        <v/>
      </c>
      <c r="P1578" s="312">
        <f>IF(M1578&lt;&gt;ฐาน!$M$45,IF(L1578&lt;&gt;"",($L1578*$N1578/100),0),0)</f>
        <v>0</v>
      </c>
      <c r="Q1578" s="311">
        <f>IF(M1578&lt;&gt;ฐาน!$M$45,IF(L1578&lt;&gt;"",ROUNDUP(($L1578*$N1578/100),-1),0),0)</f>
        <v>0</v>
      </c>
      <c r="R1578" s="311">
        <f t="shared" si="48"/>
        <v>0</v>
      </c>
      <c r="S1578" s="313">
        <f t="shared" si="49"/>
        <v>0</v>
      </c>
      <c r="T1578" s="314">
        <f>IF(M1578&lt;&gt;ฐาน!$M$45,IF(S1578&lt;&gt;"",S1578+R1578,0),0)</f>
        <v>0</v>
      </c>
      <c r="U1578" s="311">
        <f>IF(M1578&lt;&gt;ฐาน!$M$45,IF(S1578=0,J1578+T1578,O1578),J1578)</f>
        <v>0</v>
      </c>
      <c r="V1578" s="98"/>
    </row>
    <row r="1579" spans="1:22" x14ac:dyDescent="0.35">
      <c r="A1579" s="93">
        <v>1571</v>
      </c>
      <c r="B1579" s="84"/>
      <c r="C1579" s="98"/>
      <c r="D1579" s="91"/>
      <c r="E1579" s="89"/>
      <c r="F1579" s="88"/>
      <c r="G1579" s="91"/>
      <c r="H1579" s="91"/>
      <c r="I1579" s="88"/>
      <c r="J1579" s="92"/>
      <c r="K1579" s="212"/>
      <c r="L1579" s="308" t="str">
        <f>IF(K1579&lt;&gt;"",INDEX(ฐาน!$J$4:$M$44,MATCH(INT(K1579),ฐาน!$J$4:$J$44,0),2),"")</f>
        <v/>
      </c>
      <c r="M1579" s="309" t="str">
        <f>IF(L1579&lt;&gt;"",INDEX(ฐาน!$J$4:$M$45,MATCH(L1579,ฐาน!$K$4:$K$45,0),4),"")</f>
        <v/>
      </c>
      <c r="N1579" s="310" t="str">
        <f>IF(I1579&lt;&gt;"",INDEX(ฐาน!$A$4:$F$9,MATCH(I1579,ฐาน!$A$4:$A$9,0),IF(J1579&gt;=INDEX(ฐาน!$A$4:$F$9,MATCH(I1579,ฐาน!$A$4:$A$9,0),3),6,5)),"")</f>
        <v/>
      </c>
      <c r="O1579" s="311" t="str">
        <f>IF(I1579&lt;&gt;"",IF(J1579&gt;=INDEX(ฐาน!$A$4:$G$9,MATCH(I1579,ฐาน!$A$4:$A$9,0),4),INDEX(ฐาน!$A$4:$G$9,MATCH(I1579,ฐาน!$A$4:$A$9,0),7),INDEX(ฐาน!$A$4:$G$9,MATCH(I1579,ฐาน!$A$4:$A$9,0),4)),"")</f>
        <v/>
      </c>
      <c r="P1579" s="312">
        <f>IF(M1579&lt;&gt;ฐาน!$M$45,IF(L1579&lt;&gt;"",($L1579*$N1579/100),0),0)</f>
        <v>0</v>
      </c>
      <c r="Q1579" s="311">
        <f>IF(M1579&lt;&gt;ฐาน!$M$45,IF(L1579&lt;&gt;"",ROUNDUP(($L1579*$N1579/100),-1),0),0)</f>
        <v>0</v>
      </c>
      <c r="R1579" s="311">
        <f t="shared" si="48"/>
        <v>0</v>
      </c>
      <c r="S1579" s="313">
        <f t="shared" si="49"/>
        <v>0</v>
      </c>
      <c r="T1579" s="314">
        <f>IF(M1579&lt;&gt;ฐาน!$M$45,IF(S1579&lt;&gt;"",S1579+R1579,0),0)</f>
        <v>0</v>
      </c>
      <c r="U1579" s="311">
        <f>IF(M1579&lt;&gt;ฐาน!$M$45,IF(S1579=0,J1579+T1579,O1579),J1579)</f>
        <v>0</v>
      </c>
      <c r="V1579" s="98"/>
    </row>
    <row r="1580" spans="1:22" x14ac:dyDescent="0.35">
      <c r="A1580" s="93">
        <v>1572</v>
      </c>
      <c r="B1580" s="84"/>
      <c r="C1580" s="98"/>
      <c r="D1580" s="91"/>
      <c r="E1580" s="89"/>
      <c r="F1580" s="88"/>
      <c r="G1580" s="91"/>
      <c r="H1580" s="91"/>
      <c r="I1580" s="88"/>
      <c r="J1580" s="92"/>
      <c r="K1580" s="212"/>
      <c r="L1580" s="308" t="str">
        <f>IF(K1580&lt;&gt;"",INDEX(ฐาน!$J$4:$M$44,MATCH(INT(K1580),ฐาน!$J$4:$J$44,0),2),"")</f>
        <v/>
      </c>
      <c r="M1580" s="309" t="str">
        <f>IF(L1580&lt;&gt;"",INDEX(ฐาน!$J$4:$M$45,MATCH(L1580,ฐาน!$K$4:$K$45,0),4),"")</f>
        <v/>
      </c>
      <c r="N1580" s="310" t="str">
        <f>IF(I1580&lt;&gt;"",INDEX(ฐาน!$A$4:$F$9,MATCH(I1580,ฐาน!$A$4:$A$9,0),IF(J1580&gt;=INDEX(ฐาน!$A$4:$F$9,MATCH(I1580,ฐาน!$A$4:$A$9,0),3),6,5)),"")</f>
        <v/>
      </c>
      <c r="O1580" s="311" t="str">
        <f>IF(I1580&lt;&gt;"",IF(J1580&gt;=INDEX(ฐาน!$A$4:$G$9,MATCH(I1580,ฐาน!$A$4:$A$9,0),4),INDEX(ฐาน!$A$4:$G$9,MATCH(I1580,ฐาน!$A$4:$A$9,0),7),INDEX(ฐาน!$A$4:$G$9,MATCH(I1580,ฐาน!$A$4:$A$9,0),4)),"")</f>
        <v/>
      </c>
      <c r="P1580" s="312">
        <f>IF(M1580&lt;&gt;ฐาน!$M$45,IF(L1580&lt;&gt;"",($L1580*$N1580/100),0),0)</f>
        <v>0</v>
      </c>
      <c r="Q1580" s="311">
        <f>IF(M1580&lt;&gt;ฐาน!$M$45,IF(L1580&lt;&gt;"",ROUNDUP(($L1580*$N1580/100),-1),0),0)</f>
        <v>0</v>
      </c>
      <c r="R1580" s="311">
        <f t="shared" si="48"/>
        <v>0</v>
      </c>
      <c r="S1580" s="313">
        <f t="shared" si="49"/>
        <v>0</v>
      </c>
      <c r="T1580" s="314">
        <f>IF(M1580&lt;&gt;ฐาน!$M$45,IF(S1580&lt;&gt;"",S1580+R1580,0),0)</f>
        <v>0</v>
      </c>
      <c r="U1580" s="311">
        <f>IF(M1580&lt;&gt;ฐาน!$M$45,IF(S1580=0,J1580+T1580,O1580),J1580)</f>
        <v>0</v>
      </c>
      <c r="V1580" s="98"/>
    </row>
    <row r="1581" spans="1:22" x14ac:dyDescent="0.35">
      <c r="A1581" s="93">
        <v>1573</v>
      </c>
      <c r="B1581" s="84"/>
      <c r="C1581" s="98"/>
      <c r="D1581" s="91"/>
      <c r="E1581" s="89"/>
      <c r="F1581" s="88"/>
      <c r="G1581" s="91"/>
      <c r="H1581" s="91"/>
      <c r="I1581" s="88"/>
      <c r="J1581" s="92"/>
      <c r="K1581" s="212"/>
      <c r="L1581" s="308" t="str">
        <f>IF(K1581&lt;&gt;"",INDEX(ฐาน!$J$4:$M$44,MATCH(INT(K1581),ฐาน!$J$4:$J$44,0),2),"")</f>
        <v/>
      </c>
      <c r="M1581" s="309" t="str">
        <f>IF(L1581&lt;&gt;"",INDEX(ฐาน!$J$4:$M$45,MATCH(L1581,ฐาน!$K$4:$K$45,0),4),"")</f>
        <v/>
      </c>
      <c r="N1581" s="310" t="str">
        <f>IF(I1581&lt;&gt;"",INDEX(ฐาน!$A$4:$F$9,MATCH(I1581,ฐาน!$A$4:$A$9,0),IF(J1581&gt;=INDEX(ฐาน!$A$4:$F$9,MATCH(I1581,ฐาน!$A$4:$A$9,0),3),6,5)),"")</f>
        <v/>
      </c>
      <c r="O1581" s="311" t="str">
        <f>IF(I1581&lt;&gt;"",IF(J1581&gt;=INDEX(ฐาน!$A$4:$G$9,MATCH(I1581,ฐาน!$A$4:$A$9,0),4),INDEX(ฐาน!$A$4:$G$9,MATCH(I1581,ฐาน!$A$4:$A$9,0),7),INDEX(ฐาน!$A$4:$G$9,MATCH(I1581,ฐาน!$A$4:$A$9,0),4)),"")</f>
        <v/>
      </c>
      <c r="P1581" s="312">
        <f>IF(M1581&lt;&gt;ฐาน!$M$45,IF(L1581&lt;&gt;"",($L1581*$N1581/100),0),0)</f>
        <v>0</v>
      </c>
      <c r="Q1581" s="311">
        <f>IF(M1581&lt;&gt;ฐาน!$M$45,IF(L1581&lt;&gt;"",ROUNDUP(($L1581*$N1581/100),-1),0),0)</f>
        <v>0</v>
      </c>
      <c r="R1581" s="311">
        <f t="shared" si="48"/>
        <v>0</v>
      </c>
      <c r="S1581" s="313">
        <f t="shared" si="49"/>
        <v>0</v>
      </c>
      <c r="T1581" s="314">
        <f>IF(M1581&lt;&gt;ฐาน!$M$45,IF(S1581&lt;&gt;"",S1581+R1581,0),0)</f>
        <v>0</v>
      </c>
      <c r="U1581" s="311">
        <f>IF(M1581&lt;&gt;ฐาน!$M$45,IF(S1581=0,J1581+T1581,O1581),J1581)</f>
        <v>0</v>
      </c>
      <c r="V1581" s="98"/>
    </row>
    <row r="1582" spans="1:22" x14ac:dyDescent="0.35">
      <c r="A1582" s="93">
        <v>1574</v>
      </c>
      <c r="B1582" s="84"/>
      <c r="C1582" s="98"/>
      <c r="D1582" s="91"/>
      <c r="E1582" s="89"/>
      <c r="F1582" s="88"/>
      <c r="G1582" s="91"/>
      <c r="H1582" s="91"/>
      <c r="I1582" s="88"/>
      <c r="J1582" s="92"/>
      <c r="K1582" s="212"/>
      <c r="L1582" s="308" t="str">
        <f>IF(K1582&lt;&gt;"",INDEX(ฐาน!$J$4:$M$44,MATCH(INT(K1582),ฐาน!$J$4:$J$44,0),2),"")</f>
        <v/>
      </c>
      <c r="M1582" s="309" t="str">
        <f>IF(L1582&lt;&gt;"",INDEX(ฐาน!$J$4:$M$45,MATCH(L1582,ฐาน!$K$4:$K$45,0),4),"")</f>
        <v/>
      </c>
      <c r="N1582" s="310" t="str">
        <f>IF(I1582&lt;&gt;"",INDEX(ฐาน!$A$4:$F$9,MATCH(I1582,ฐาน!$A$4:$A$9,0),IF(J1582&gt;=INDEX(ฐาน!$A$4:$F$9,MATCH(I1582,ฐาน!$A$4:$A$9,0),3),6,5)),"")</f>
        <v/>
      </c>
      <c r="O1582" s="311" t="str">
        <f>IF(I1582&lt;&gt;"",IF(J1582&gt;=INDEX(ฐาน!$A$4:$G$9,MATCH(I1582,ฐาน!$A$4:$A$9,0),4),INDEX(ฐาน!$A$4:$G$9,MATCH(I1582,ฐาน!$A$4:$A$9,0),7),INDEX(ฐาน!$A$4:$G$9,MATCH(I1582,ฐาน!$A$4:$A$9,0),4)),"")</f>
        <v/>
      </c>
      <c r="P1582" s="312">
        <f>IF(M1582&lt;&gt;ฐาน!$M$45,IF(L1582&lt;&gt;"",($L1582*$N1582/100),0),0)</f>
        <v>0</v>
      </c>
      <c r="Q1582" s="311">
        <f>IF(M1582&lt;&gt;ฐาน!$M$45,IF(L1582&lt;&gt;"",ROUNDUP(($L1582*$N1582/100),-1),0),0)</f>
        <v>0</v>
      </c>
      <c r="R1582" s="311">
        <f t="shared" si="48"/>
        <v>0</v>
      </c>
      <c r="S1582" s="313">
        <f t="shared" si="49"/>
        <v>0</v>
      </c>
      <c r="T1582" s="314">
        <f>IF(M1582&lt;&gt;ฐาน!$M$45,IF(S1582&lt;&gt;"",S1582+R1582,0),0)</f>
        <v>0</v>
      </c>
      <c r="U1582" s="311">
        <f>IF(M1582&lt;&gt;ฐาน!$M$45,IF(S1582=0,J1582+T1582,O1582),J1582)</f>
        <v>0</v>
      </c>
      <c r="V1582" s="98"/>
    </row>
    <row r="1583" spans="1:22" x14ac:dyDescent="0.35">
      <c r="A1583" s="93">
        <v>1575</v>
      </c>
      <c r="B1583" s="84"/>
      <c r="C1583" s="98"/>
      <c r="D1583" s="91"/>
      <c r="E1583" s="89"/>
      <c r="F1583" s="88"/>
      <c r="G1583" s="91"/>
      <c r="H1583" s="91"/>
      <c r="I1583" s="88"/>
      <c r="J1583" s="92"/>
      <c r="K1583" s="212"/>
      <c r="L1583" s="308" t="str">
        <f>IF(K1583&lt;&gt;"",INDEX(ฐาน!$J$4:$M$44,MATCH(INT(K1583),ฐาน!$J$4:$J$44,0),2),"")</f>
        <v/>
      </c>
      <c r="M1583" s="309" t="str">
        <f>IF(L1583&lt;&gt;"",INDEX(ฐาน!$J$4:$M$45,MATCH(L1583,ฐาน!$K$4:$K$45,0),4),"")</f>
        <v/>
      </c>
      <c r="N1583" s="310" t="str">
        <f>IF(I1583&lt;&gt;"",INDEX(ฐาน!$A$4:$F$9,MATCH(I1583,ฐาน!$A$4:$A$9,0),IF(J1583&gt;=INDEX(ฐาน!$A$4:$F$9,MATCH(I1583,ฐาน!$A$4:$A$9,0),3),6,5)),"")</f>
        <v/>
      </c>
      <c r="O1583" s="311" t="str">
        <f>IF(I1583&lt;&gt;"",IF(J1583&gt;=INDEX(ฐาน!$A$4:$G$9,MATCH(I1583,ฐาน!$A$4:$A$9,0),4),INDEX(ฐาน!$A$4:$G$9,MATCH(I1583,ฐาน!$A$4:$A$9,0),7),INDEX(ฐาน!$A$4:$G$9,MATCH(I1583,ฐาน!$A$4:$A$9,0),4)),"")</f>
        <v/>
      </c>
      <c r="P1583" s="312">
        <f>IF(M1583&lt;&gt;ฐาน!$M$45,IF(L1583&lt;&gt;"",($L1583*$N1583/100),0),0)</f>
        <v>0</v>
      </c>
      <c r="Q1583" s="311">
        <f>IF(M1583&lt;&gt;ฐาน!$M$45,IF(L1583&lt;&gt;"",ROUNDUP(($L1583*$N1583/100),-1),0),0)</f>
        <v>0</v>
      </c>
      <c r="R1583" s="311">
        <f t="shared" si="48"/>
        <v>0</v>
      </c>
      <c r="S1583" s="313">
        <f t="shared" si="49"/>
        <v>0</v>
      </c>
      <c r="T1583" s="314">
        <f>IF(M1583&lt;&gt;ฐาน!$M$45,IF(S1583&lt;&gt;"",S1583+R1583,0),0)</f>
        <v>0</v>
      </c>
      <c r="U1583" s="311">
        <f>IF(M1583&lt;&gt;ฐาน!$M$45,IF(S1583=0,J1583+T1583,O1583),J1583)</f>
        <v>0</v>
      </c>
      <c r="V1583" s="98"/>
    </row>
    <row r="1584" spans="1:22" x14ac:dyDescent="0.35">
      <c r="A1584" s="93">
        <v>1576</v>
      </c>
      <c r="B1584" s="84"/>
      <c r="C1584" s="98"/>
      <c r="D1584" s="91"/>
      <c r="E1584" s="89"/>
      <c r="F1584" s="88"/>
      <c r="G1584" s="91"/>
      <c r="H1584" s="91"/>
      <c r="I1584" s="88"/>
      <c r="J1584" s="92"/>
      <c r="K1584" s="212"/>
      <c r="L1584" s="308" t="str">
        <f>IF(K1584&lt;&gt;"",INDEX(ฐาน!$J$4:$M$44,MATCH(INT(K1584),ฐาน!$J$4:$J$44,0),2),"")</f>
        <v/>
      </c>
      <c r="M1584" s="309" t="str">
        <f>IF(L1584&lt;&gt;"",INDEX(ฐาน!$J$4:$M$45,MATCH(L1584,ฐาน!$K$4:$K$45,0),4),"")</f>
        <v/>
      </c>
      <c r="N1584" s="310" t="str">
        <f>IF(I1584&lt;&gt;"",INDEX(ฐาน!$A$4:$F$9,MATCH(I1584,ฐาน!$A$4:$A$9,0),IF(J1584&gt;=INDEX(ฐาน!$A$4:$F$9,MATCH(I1584,ฐาน!$A$4:$A$9,0),3),6,5)),"")</f>
        <v/>
      </c>
      <c r="O1584" s="311" t="str">
        <f>IF(I1584&lt;&gt;"",IF(J1584&gt;=INDEX(ฐาน!$A$4:$G$9,MATCH(I1584,ฐาน!$A$4:$A$9,0),4),INDEX(ฐาน!$A$4:$G$9,MATCH(I1584,ฐาน!$A$4:$A$9,0),7),INDEX(ฐาน!$A$4:$G$9,MATCH(I1584,ฐาน!$A$4:$A$9,0),4)),"")</f>
        <v/>
      </c>
      <c r="P1584" s="312">
        <f>IF(M1584&lt;&gt;ฐาน!$M$45,IF(L1584&lt;&gt;"",($L1584*$N1584/100),0),0)</f>
        <v>0</v>
      </c>
      <c r="Q1584" s="311">
        <f>IF(M1584&lt;&gt;ฐาน!$M$45,IF(L1584&lt;&gt;"",ROUNDUP(($L1584*$N1584/100),-1),0),0)</f>
        <v>0</v>
      </c>
      <c r="R1584" s="311">
        <f t="shared" si="48"/>
        <v>0</v>
      </c>
      <c r="S1584" s="313">
        <f t="shared" si="49"/>
        <v>0</v>
      </c>
      <c r="T1584" s="314">
        <f>IF(M1584&lt;&gt;ฐาน!$M$45,IF(S1584&lt;&gt;"",S1584+R1584,0),0)</f>
        <v>0</v>
      </c>
      <c r="U1584" s="311">
        <f>IF(M1584&lt;&gt;ฐาน!$M$45,IF(S1584=0,J1584+T1584,O1584),J1584)</f>
        <v>0</v>
      </c>
      <c r="V1584" s="98"/>
    </row>
    <row r="1585" spans="1:22" x14ac:dyDescent="0.35">
      <c r="A1585" s="93">
        <v>1577</v>
      </c>
      <c r="B1585" s="84"/>
      <c r="C1585" s="98"/>
      <c r="D1585" s="91"/>
      <c r="E1585" s="89"/>
      <c r="F1585" s="88"/>
      <c r="G1585" s="91"/>
      <c r="H1585" s="91"/>
      <c r="I1585" s="88"/>
      <c r="J1585" s="92"/>
      <c r="K1585" s="212"/>
      <c r="L1585" s="308" t="str">
        <f>IF(K1585&lt;&gt;"",INDEX(ฐาน!$J$4:$M$44,MATCH(INT(K1585),ฐาน!$J$4:$J$44,0),2),"")</f>
        <v/>
      </c>
      <c r="M1585" s="309" t="str">
        <f>IF(L1585&lt;&gt;"",INDEX(ฐาน!$J$4:$M$45,MATCH(L1585,ฐาน!$K$4:$K$45,0),4),"")</f>
        <v/>
      </c>
      <c r="N1585" s="310" t="str">
        <f>IF(I1585&lt;&gt;"",INDEX(ฐาน!$A$4:$F$9,MATCH(I1585,ฐาน!$A$4:$A$9,0),IF(J1585&gt;=INDEX(ฐาน!$A$4:$F$9,MATCH(I1585,ฐาน!$A$4:$A$9,0),3),6,5)),"")</f>
        <v/>
      </c>
      <c r="O1585" s="311" t="str">
        <f>IF(I1585&lt;&gt;"",IF(J1585&gt;=INDEX(ฐาน!$A$4:$G$9,MATCH(I1585,ฐาน!$A$4:$A$9,0),4),INDEX(ฐาน!$A$4:$G$9,MATCH(I1585,ฐาน!$A$4:$A$9,0),7),INDEX(ฐาน!$A$4:$G$9,MATCH(I1585,ฐาน!$A$4:$A$9,0),4)),"")</f>
        <v/>
      </c>
      <c r="P1585" s="312">
        <f>IF(M1585&lt;&gt;ฐาน!$M$45,IF(L1585&lt;&gt;"",($L1585*$N1585/100),0),0)</f>
        <v>0</v>
      </c>
      <c r="Q1585" s="311">
        <f>IF(M1585&lt;&gt;ฐาน!$M$45,IF(L1585&lt;&gt;"",ROUNDUP(($L1585*$N1585/100),-1),0),0)</f>
        <v>0</v>
      </c>
      <c r="R1585" s="311">
        <f t="shared" si="48"/>
        <v>0</v>
      </c>
      <c r="S1585" s="313">
        <f t="shared" si="49"/>
        <v>0</v>
      </c>
      <c r="T1585" s="314">
        <f>IF(M1585&lt;&gt;ฐาน!$M$45,IF(S1585&lt;&gt;"",S1585+R1585,0),0)</f>
        <v>0</v>
      </c>
      <c r="U1585" s="311">
        <f>IF(M1585&lt;&gt;ฐาน!$M$45,IF(S1585=0,J1585+T1585,O1585),J1585)</f>
        <v>0</v>
      </c>
      <c r="V1585" s="98"/>
    </row>
    <row r="1586" spans="1:22" x14ac:dyDescent="0.35">
      <c r="A1586" s="93">
        <v>1578</v>
      </c>
      <c r="B1586" s="84"/>
      <c r="C1586" s="98"/>
      <c r="D1586" s="91"/>
      <c r="E1586" s="89"/>
      <c r="F1586" s="88"/>
      <c r="G1586" s="91"/>
      <c r="H1586" s="91"/>
      <c r="I1586" s="88"/>
      <c r="J1586" s="92"/>
      <c r="K1586" s="212"/>
      <c r="L1586" s="308" t="str">
        <f>IF(K1586&lt;&gt;"",INDEX(ฐาน!$J$4:$M$44,MATCH(INT(K1586),ฐาน!$J$4:$J$44,0),2),"")</f>
        <v/>
      </c>
      <c r="M1586" s="309" t="str">
        <f>IF(L1586&lt;&gt;"",INDEX(ฐาน!$J$4:$M$45,MATCH(L1586,ฐาน!$K$4:$K$45,0),4),"")</f>
        <v/>
      </c>
      <c r="N1586" s="310" t="str">
        <f>IF(I1586&lt;&gt;"",INDEX(ฐาน!$A$4:$F$9,MATCH(I1586,ฐาน!$A$4:$A$9,0),IF(J1586&gt;=INDEX(ฐาน!$A$4:$F$9,MATCH(I1586,ฐาน!$A$4:$A$9,0),3),6,5)),"")</f>
        <v/>
      </c>
      <c r="O1586" s="311" t="str">
        <f>IF(I1586&lt;&gt;"",IF(J1586&gt;=INDEX(ฐาน!$A$4:$G$9,MATCH(I1586,ฐาน!$A$4:$A$9,0),4),INDEX(ฐาน!$A$4:$G$9,MATCH(I1586,ฐาน!$A$4:$A$9,0),7),INDEX(ฐาน!$A$4:$G$9,MATCH(I1586,ฐาน!$A$4:$A$9,0),4)),"")</f>
        <v/>
      </c>
      <c r="P1586" s="312">
        <f>IF(M1586&lt;&gt;ฐาน!$M$45,IF(L1586&lt;&gt;"",($L1586*$N1586/100),0),0)</f>
        <v>0</v>
      </c>
      <c r="Q1586" s="311">
        <f>IF(M1586&lt;&gt;ฐาน!$M$45,IF(L1586&lt;&gt;"",ROUNDUP(($L1586*$N1586/100),-1),0),0)</f>
        <v>0</v>
      </c>
      <c r="R1586" s="311">
        <f t="shared" si="48"/>
        <v>0</v>
      </c>
      <c r="S1586" s="313">
        <f t="shared" si="49"/>
        <v>0</v>
      </c>
      <c r="T1586" s="314">
        <f>IF(M1586&lt;&gt;ฐาน!$M$45,IF(S1586&lt;&gt;"",S1586+R1586,0),0)</f>
        <v>0</v>
      </c>
      <c r="U1586" s="311">
        <f>IF(M1586&lt;&gt;ฐาน!$M$45,IF(S1586=0,J1586+T1586,O1586),J1586)</f>
        <v>0</v>
      </c>
      <c r="V1586" s="98"/>
    </row>
    <row r="1587" spans="1:22" x14ac:dyDescent="0.35">
      <c r="A1587" s="93">
        <v>1579</v>
      </c>
      <c r="B1587" s="84"/>
      <c r="C1587" s="98"/>
      <c r="D1587" s="91"/>
      <c r="E1587" s="89"/>
      <c r="F1587" s="88"/>
      <c r="G1587" s="91"/>
      <c r="H1587" s="91"/>
      <c r="I1587" s="88"/>
      <c r="J1587" s="92"/>
      <c r="K1587" s="212"/>
      <c r="L1587" s="308" t="str">
        <f>IF(K1587&lt;&gt;"",INDEX(ฐาน!$J$4:$M$44,MATCH(INT(K1587),ฐาน!$J$4:$J$44,0),2),"")</f>
        <v/>
      </c>
      <c r="M1587" s="309" t="str">
        <f>IF(L1587&lt;&gt;"",INDEX(ฐาน!$J$4:$M$45,MATCH(L1587,ฐาน!$K$4:$K$45,0),4),"")</f>
        <v/>
      </c>
      <c r="N1587" s="310" t="str">
        <f>IF(I1587&lt;&gt;"",INDEX(ฐาน!$A$4:$F$9,MATCH(I1587,ฐาน!$A$4:$A$9,0),IF(J1587&gt;=INDEX(ฐาน!$A$4:$F$9,MATCH(I1587,ฐาน!$A$4:$A$9,0),3),6,5)),"")</f>
        <v/>
      </c>
      <c r="O1587" s="311" t="str">
        <f>IF(I1587&lt;&gt;"",IF(J1587&gt;=INDEX(ฐาน!$A$4:$G$9,MATCH(I1587,ฐาน!$A$4:$A$9,0),4),INDEX(ฐาน!$A$4:$G$9,MATCH(I1587,ฐาน!$A$4:$A$9,0),7),INDEX(ฐาน!$A$4:$G$9,MATCH(I1587,ฐาน!$A$4:$A$9,0),4)),"")</f>
        <v/>
      </c>
      <c r="P1587" s="312">
        <f>IF(M1587&lt;&gt;ฐาน!$M$45,IF(L1587&lt;&gt;"",($L1587*$N1587/100),0),0)</f>
        <v>0</v>
      </c>
      <c r="Q1587" s="311">
        <f>IF(M1587&lt;&gt;ฐาน!$M$45,IF(L1587&lt;&gt;"",ROUNDUP(($L1587*$N1587/100),-1),0),0)</f>
        <v>0</v>
      </c>
      <c r="R1587" s="311">
        <f t="shared" si="48"/>
        <v>0</v>
      </c>
      <c r="S1587" s="313">
        <f t="shared" si="49"/>
        <v>0</v>
      </c>
      <c r="T1587" s="314">
        <f>IF(M1587&lt;&gt;ฐาน!$M$45,IF(S1587&lt;&gt;"",S1587+R1587,0),0)</f>
        <v>0</v>
      </c>
      <c r="U1587" s="311">
        <f>IF(M1587&lt;&gt;ฐาน!$M$45,IF(S1587=0,J1587+T1587,O1587),J1587)</f>
        <v>0</v>
      </c>
      <c r="V1587" s="98"/>
    </row>
    <row r="1588" spans="1:22" x14ac:dyDescent="0.35">
      <c r="A1588" s="93">
        <v>1580</v>
      </c>
      <c r="B1588" s="84"/>
      <c r="C1588" s="98"/>
      <c r="D1588" s="91"/>
      <c r="E1588" s="89"/>
      <c r="F1588" s="88"/>
      <c r="G1588" s="91"/>
      <c r="H1588" s="91"/>
      <c r="I1588" s="88"/>
      <c r="J1588" s="92"/>
      <c r="K1588" s="212"/>
      <c r="L1588" s="308" t="str">
        <f>IF(K1588&lt;&gt;"",INDEX(ฐาน!$J$4:$M$44,MATCH(INT(K1588),ฐาน!$J$4:$J$44,0),2),"")</f>
        <v/>
      </c>
      <c r="M1588" s="309" t="str">
        <f>IF(L1588&lt;&gt;"",INDEX(ฐาน!$J$4:$M$45,MATCH(L1588,ฐาน!$K$4:$K$45,0),4),"")</f>
        <v/>
      </c>
      <c r="N1588" s="310" t="str">
        <f>IF(I1588&lt;&gt;"",INDEX(ฐาน!$A$4:$F$9,MATCH(I1588,ฐาน!$A$4:$A$9,0),IF(J1588&gt;=INDEX(ฐาน!$A$4:$F$9,MATCH(I1588,ฐาน!$A$4:$A$9,0),3),6,5)),"")</f>
        <v/>
      </c>
      <c r="O1588" s="311" t="str">
        <f>IF(I1588&lt;&gt;"",IF(J1588&gt;=INDEX(ฐาน!$A$4:$G$9,MATCH(I1588,ฐาน!$A$4:$A$9,0),4),INDEX(ฐาน!$A$4:$G$9,MATCH(I1588,ฐาน!$A$4:$A$9,0),7),INDEX(ฐาน!$A$4:$G$9,MATCH(I1588,ฐาน!$A$4:$A$9,0),4)),"")</f>
        <v/>
      </c>
      <c r="P1588" s="312">
        <f>IF(M1588&lt;&gt;ฐาน!$M$45,IF(L1588&lt;&gt;"",($L1588*$N1588/100),0),0)</f>
        <v>0</v>
      </c>
      <c r="Q1588" s="311">
        <f>IF(M1588&lt;&gt;ฐาน!$M$45,IF(L1588&lt;&gt;"",ROUNDUP(($L1588*$N1588/100),-1),0),0)</f>
        <v>0</v>
      </c>
      <c r="R1588" s="311">
        <f t="shared" si="48"/>
        <v>0</v>
      </c>
      <c r="S1588" s="313">
        <f t="shared" si="49"/>
        <v>0</v>
      </c>
      <c r="T1588" s="314">
        <f>IF(M1588&lt;&gt;ฐาน!$M$45,IF(S1588&lt;&gt;"",S1588+R1588,0),0)</f>
        <v>0</v>
      </c>
      <c r="U1588" s="311">
        <f>IF(M1588&lt;&gt;ฐาน!$M$45,IF(S1588=0,J1588+T1588,O1588),J1588)</f>
        <v>0</v>
      </c>
      <c r="V1588" s="98"/>
    </row>
    <row r="1589" spans="1:22" x14ac:dyDescent="0.35">
      <c r="A1589" s="93">
        <v>1581</v>
      </c>
      <c r="B1589" s="84"/>
      <c r="C1589" s="98"/>
      <c r="D1589" s="91"/>
      <c r="E1589" s="89"/>
      <c r="F1589" s="88"/>
      <c r="G1589" s="91"/>
      <c r="H1589" s="91"/>
      <c r="I1589" s="88"/>
      <c r="J1589" s="92"/>
      <c r="K1589" s="212"/>
      <c r="L1589" s="308" t="str">
        <f>IF(K1589&lt;&gt;"",INDEX(ฐาน!$J$4:$M$44,MATCH(INT(K1589),ฐาน!$J$4:$J$44,0),2),"")</f>
        <v/>
      </c>
      <c r="M1589" s="309" t="str">
        <f>IF(L1589&lt;&gt;"",INDEX(ฐาน!$J$4:$M$45,MATCH(L1589,ฐาน!$K$4:$K$45,0),4),"")</f>
        <v/>
      </c>
      <c r="N1589" s="310" t="str">
        <f>IF(I1589&lt;&gt;"",INDEX(ฐาน!$A$4:$F$9,MATCH(I1589,ฐาน!$A$4:$A$9,0),IF(J1589&gt;=INDEX(ฐาน!$A$4:$F$9,MATCH(I1589,ฐาน!$A$4:$A$9,0),3),6,5)),"")</f>
        <v/>
      </c>
      <c r="O1589" s="311" t="str">
        <f>IF(I1589&lt;&gt;"",IF(J1589&gt;=INDEX(ฐาน!$A$4:$G$9,MATCH(I1589,ฐาน!$A$4:$A$9,0),4),INDEX(ฐาน!$A$4:$G$9,MATCH(I1589,ฐาน!$A$4:$A$9,0),7),INDEX(ฐาน!$A$4:$G$9,MATCH(I1589,ฐาน!$A$4:$A$9,0),4)),"")</f>
        <v/>
      </c>
      <c r="P1589" s="312">
        <f>IF(M1589&lt;&gt;ฐาน!$M$45,IF(L1589&lt;&gt;"",($L1589*$N1589/100),0),0)</f>
        <v>0</v>
      </c>
      <c r="Q1589" s="311">
        <f>IF(M1589&lt;&gt;ฐาน!$M$45,IF(L1589&lt;&gt;"",ROUNDUP(($L1589*$N1589/100),-1),0),0)</f>
        <v>0</v>
      </c>
      <c r="R1589" s="311">
        <f t="shared" si="48"/>
        <v>0</v>
      </c>
      <c r="S1589" s="313">
        <f t="shared" si="49"/>
        <v>0</v>
      </c>
      <c r="T1589" s="314">
        <f>IF(M1589&lt;&gt;ฐาน!$M$45,IF(S1589&lt;&gt;"",S1589+R1589,0),0)</f>
        <v>0</v>
      </c>
      <c r="U1589" s="311">
        <f>IF(M1589&lt;&gt;ฐาน!$M$45,IF(S1589=0,J1589+T1589,O1589),J1589)</f>
        <v>0</v>
      </c>
      <c r="V1589" s="98"/>
    </row>
    <row r="1590" spans="1:22" x14ac:dyDescent="0.35">
      <c r="A1590" s="93">
        <v>1582</v>
      </c>
      <c r="B1590" s="84"/>
      <c r="C1590" s="98"/>
      <c r="D1590" s="91"/>
      <c r="E1590" s="89"/>
      <c r="F1590" s="88"/>
      <c r="G1590" s="91"/>
      <c r="H1590" s="91"/>
      <c r="I1590" s="88"/>
      <c r="J1590" s="92"/>
      <c r="K1590" s="212"/>
      <c r="L1590" s="308" t="str">
        <f>IF(K1590&lt;&gt;"",INDEX(ฐาน!$J$4:$M$44,MATCH(INT(K1590),ฐาน!$J$4:$J$44,0),2),"")</f>
        <v/>
      </c>
      <c r="M1590" s="309" t="str">
        <f>IF(L1590&lt;&gt;"",INDEX(ฐาน!$J$4:$M$45,MATCH(L1590,ฐาน!$K$4:$K$45,0),4),"")</f>
        <v/>
      </c>
      <c r="N1590" s="310" t="str">
        <f>IF(I1590&lt;&gt;"",INDEX(ฐาน!$A$4:$F$9,MATCH(I1590,ฐาน!$A$4:$A$9,0),IF(J1590&gt;=INDEX(ฐาน!$A$4:$F$9,MATCH(I1590,ฐาน!$A$4:$A$9,0),3),6,5)),"")</f>
        <v/>
      </c>
      <c r="O1590" s="311" t="str">
        <f>IF(I1590&lt;&gt;"",IF(J1590&gt;=INDEX(ฐาน!$A$4:$G$9,MATCH(I1590,ฐาน!$A$4:$A$9,0),4),INDEX(ฐาน!$A$4:$G$9,MATCH(I1590,ฐาน!$A$4:$A$9,0),7),INDEX(ฐาน!$A$4:$G$9,MATCH(I1590,ฐาน!$A$4:$A$9,0),4)),"")</f>
        <v/>
      </c>
      <c r="P1590" s="312">
        <f>IF(M1590&lt;&gt;ฐาน!$M$45,IF(L1590&lt;&gt;"",($L1590*$N1590/100),0),0)</f>
        <v>0</v>
      </c>
      <c r="Q1590" s="311">
        <f>IF(M1590&lt;&gt;ฐาน!$M$45,IF(L1590&lt;&gt;"",ROUNDUP(($L1590*$N1590/100),-1),0),0)</f>
        <v>0</v>
      </c>
      <c r="R1590" s="311">
        <f t="shared" si="48"/>
        <v>0</v>
      </c>
      <c r="S1590" s="313">
        <f t="shared" si="49"/>
        <v>0</v>
      </c>
      <c r="T1590" s="314">
        <f>IF(M1590&lt;&gt;ฐาน!$M$45,IF(S1590&lt;&gt;"",S1590+R1590,0),0)</f>
        <v>0</v>
      </c>
      <c r="U1590" s="311">
        <f>IF(M1590&lt;&gt;ฐาน!$M$45,IF(S1590=0,J1590+T1590,O1590),J1590)</f>
        <v>0</v>
      </c>
      <c r="V1590" s="98"/>
    </row>
    <row r="1591" spans="1:22" x14ac:dyDescent="0.35">
      <c r="A1591" s="93">
        <v>1583</v>
      </c>
      <c r="B1591" s="84"/>
      <c r="C1591" s="98"/>
      <c r="D1591" s="91"/>
      <c r="E1591" s="89"/>
      <c r="F1591" s="88"/>
      <c r="G1591" s="91"/>
      <c r="H1591" s="91"/>
      <c r="I1591" s="88"/>
      <c r="J1591" s="92"/>
      <c r="K1591" s="212"/>
      <c r="L1591" s="308" t="str">
        <f>IF(K1591&lt;&gt;"",INDEX(ฐาน!$J$4:$M$44,MATCH(INT(K1591),ฐาน!$J$4:$J$44,0),2),"")</f>
        <v/>
      </c>
      <c r="M1591" s="309" t="str">
        <f>IF(L1591&lt;&gt;"",INDEX(ฐาน!$J$4:$M$45,MATCH(L1591,ฐาน!$K$4:$K$45,0),4),"")</f>
        <v/>
      </c>
      <c r="N1591" s="310" t="str">
        <f>IF(I1591&lt;&gt;"",INDEX(ฐาน!$A$4:$F$9,MATCH(I1591,ฐาน!$A$4:$A$9,0),IF(J1591&gt;=INDEX(ฐาน!$A$4:$F$9,MATCH(I1591,ฐาน!$A$4:$A$9,0),3),6,5)),"")</f>
        <v/>
      </c>
      <c r="O1591" s="311" t="str">
        <f>IF(I1591&lt;&gt;"",IF(J1591&gt;=INDEX(ฐาน!$A$4:$G$9,MATCH(I1591,ฐาน!$A$4:$A$9,0),4),INDEX(ฐาน!$A$4:$G$9,MATCH(I1591,ฐาน!$A$4:$A$9,0),7),INDEX(ฐาน!$A$4:$G$9,MATCH(I1591,ฐาน!$A$4:$A$9,0),4)),"")</f>
        <v/>
      </c>
      <c r="P1591" s="312">
        <f>IF(M1591&lt;&gt;ฐาน!$M$45,IF(L1591&lt;&gt;"",($L1591*$N1591/100),0),0)</f>
        <v>0</v>
      </c>
      <c r="Q1591" s="311">
        <f>IF(M1591&lt;&gt;ฐาน!$M$45,IF(L1591&lt;&gt;"",ROUNDUP(($L1591*$N1591/100),-1),0),0)</f>
        <v>0</v>
      </c>
      <c r="R1591" s="311">
        <f t="shared" si="48"/>
        <v>0</v>
      </c>
      <c r="S1591" s="313">
        <f t="shared" si="49"/>
        <v>0</v>
      </c>
      <c r="T1591" s="314">
        <f>IF(M1591&lt;&gt;ฐาน!$M$45,IF(S1591&lt;&gt;"",S1591+R1591,0),0)</f>
        <v>0</v>
      </c>
      <c r="U1591" s="311">
        <f>IF(M1591&lt;&gt;ฐาน!$M$45,IF(S1591=0,J1591+T1591,O1591),J1591)</f>
        <v>0</v>
      </c>
      <c r="V1591" s="98"/>
    </row>
    <row r="1592" spans="1:22" x14ac:dyDescent="0.35">
      <c r="A1592" s="93">
        <v>1584</v>
      </c>
      <c r="B1592" s="84"/>
      <c r="C1592" s="98"/>
      <c r="D1592" s="91"/>
      <c r="E1592" s="89"/>
      <c r="F1592" s="88"/>
      <c r="G1592" s="91"/>
      <c r="H1592" s="91"/>
      <c r="I1592" s="88"/>
      <c r="J1592" s="92"/>
      <c r="K1592" s="212"/>
      <c r="L1592" s="308" t="str">
        <f>IF(K1592&lt;&gt;"",INDEX(ฐาน!$J$4:$M$44,MATCH(INT(K1592),ฐาน!$J$4:$J$44,0),2),"")</f>
        <v/>
      </c>
      <c r="M1592" s="309" t="str">
        <f>IF(L1592&lt;&gt;"",INDEX(ฐาน!$J$4:$M$45,MATCH(L1592,ฐาน!$K$4:$K$45,0),4),"")</f>
        <v/>
      </c>
      <c r="N1592" s="310" t="str">
        <f>IF(I1592&lt;&gt;"",INDEX(ฐาน!$A$4:$F$9,MATCH(I1592,ฐาน!$A$4:$A$9,0),IF(J1592&gt;=INDEX(ฐาน!$A$4:$F$9,MATCH(I1592,ฐาน!$A$4:$A$9,0),3),6,5)),"")</f>
        <v/>
      </c>
      <c r="O1592" s="311" t="str">
        <f>IF(I1592&lt;&gt;"",IF(J1592&gt;=INDEX(ฐาน!$A$4:$G$9,MATCH(I1592,ฐาน!$A$4:$A$9,0),4),INDEX(ฐาน!$A$4:$G$9,MATCH(I1592,ฐาน!$A$4:$A$9,0),7),INDEX(ฐาน!$A$4:$G$9,MATCH(I1592,ฐาน!$A$4:$A$9,0),4)),"")</f>
        <v/>
      </c>
      <c r="P1592" s="312">
        <f>IF(M1592&lt;&gt;ฐาน!$M$45,IF(L1592&lt;&gt;"",($L1592*$N1592/100),0),0)</f>
        <v>0</v>
      </c>
      <c r="Q1592" s="311">
        <f>IF(M1592&lt;&gt;ฐาน!$M$45,IF(L1592&lt;&gt;"",ROUNDUP(($L1592*$N1592/100),-1),0),0)</f>
        <v>0</v>
      </c>
      <c r="R1592" s="311">
        <f t="shared" si="48"/>
        <v>0</v>
      </c>
      <c r="S1592" s="313">
        <f t="shared" si="49"/>
        <v>0</v>
      </c>
      <c r="T1592" s="314">
        <f>IF(M1592&lt;&gt;ฐาน!$M$45,IF(S1592&lt;&gt;"",S1592+R1592,0),0)</f>
        <v>0</v>
      </c>
      <c r="U1592" s="311">
        <f>IF(M1592&lt;&gt;ฐาน!$M$45,IF(S1592=0,J1592+T1592,O1592),J1592)</f>
        <v>0</v>
      </c>
      <c r="V1592" s="98"/>
    </row>
    <row r="1593" spans="1:22" x14ac:dyDescent="0.35">
      <c r="A1593" s="93">
        <v>1585</v>
      </c>
      <c r="B1593" s="84"/>
      <c r="C1593" s="98"/>
      <c r="D1593" s="91"/>
      <c r="E1593" s="89"/>
      <c r="F1593" s="88"/>
      <c r="G1593" s="91"/>
      <c r="H1593" s="91"/>
      <c r="I1593" s="88"/>
      <c r="J1593" s="92"/>
      <c r="K1593" s="212"/>
      <c r="L1593" s="308" t="str">
        <f>IF(K1593&lt;&gt;"",INDEX(ฐาน!$J$4:$M$44,MATCH(INT(K1593),ฐาน!$J$4:$J$44,0),2),"")</f>
        <v/>
      </c>
      <c r="M1593" s="309" t="str">
        <f>IF(L1593&lt;&gt;"",INDEX(ฐาน!$J$4:$M$45,MATCH(L1593,ฐาน!$K$4:$K$45,0),4),"")</f>
        <v/>
      </c>
      <c r="N1593" s="310" t="str">
        <f>IF(I1593&lt;&gt;"",INDEX(ฐาน!$A$4:$F$9,MATCH(I1593,ฐาน!$A$4:$A$9,0),IF(J1593&gt;=INDEX(ฐาน!$A$4:$F$9,MATCH(I1593,ฐาน!$A$4:$A$9,0),3),6,5)),"")</f>
        <v/>
      </c>
      <c r="O1593" s="311" t="str">
        <f>IF(I1593&lt;&gt;"",IF(J1593&gt;=INDEX(ฐาน!$A$4:$G$9,MATCH(I1593,ฐาน!$A$4:$A$9,0),4),INDEX(ฐาน!$A$4:$G$9,MATCH(I1593,ฐาน!$A$4:$A$9,0),7),INDEX(ฐาน!$A$4:$G$9,MATCH(I1593,ฐาน!$A$4:$A$9,0),4)),"")</f>
        <v/>
      </c>
      <c r="P1593" s="312">
        <f>IF(M1593&lt;&gt;ฐาน!$M$45,IF(L1593&lt;&gt;"",($L1593*$N1593/100),0),0)</f>
        <v>0</v>
      </c>
      <c r="Q1593" s="311">
        <f>IF(M1593&lt;&gt;ฐาน!$M$45,IF(L1593&lt;&gt;"",ROUNDUP(($L1593*$N1593/100),-1),0),0)</f>
        <v>0</v>
      </c>
      <c r="R1593" s="311">
        <f t="shared" si="48"/>
        <v>0</v>
      </c>
      <c r="S1593" s="313">
        <f t="shared" si="49"/>
        <v>0</v>
      </c>
      <c r="T1593" s="314">
        <f>IF(M1593&lt;&gt;ฐาน!$M$45,IF(S1593&lt;&gt;"",S1593+R1593,0),0)</f>
        <v>0</v>
      </c>
      <c r="U1593" s="311">
        <f>IF(M1593&lt;&gt;ฐาน!$M$45,IF(S1593=0,J1593+T1593,O1593),J1593)</f>
        <v>0</v>
      </c>
      <c r="V1593" s="98"/>
    </row>
    <row r="1594" spans="1:22" x14ac:dyDescent="0.35">
      <c r="A1594" s="93">
        <v>1586</v>
      </c>
      <c r="B1594" s="84"/>
      <c r="C1594" s="98"/>
      <c r="D1594" s="91"/>
      <c r="E1594" s="89"/>
      <c r="F1594" s="88"/>
      <c r="G1594" s="91"/>
      <c r="H1594" s="91"/>
      <c r="I1594" s="88"/>
      <c r="J1594" s="92"/>
      <c r="K1594" s="212"/>
      <c r="L1594" s="308" t="str">
        <f>IF(K1594&lt;&gt;"",INDEX(ฐาน!$J$4:$M$44,MATCH(INT(K1594),ฐาน!$J$4:$J$44,0),2),"")</f>
        <v/>
      </c>
      <c r="M1594" s="309" t="str">
        <f>IF(L1594&lt;&gt;"",INDEX(ฐาน!$J$4:$M$45,MATCH(L1594,ฐาน!$K$4:$K$45,0),4),"")</f>
        <v/>
      </c>
      <c r="N1594" s="310" t="str">
        <f>IF(I1594&lt;&gt;"",INDEX(ฐาน!$A$4:$F$9,MATCH(I1594,ฐาน!$A$4:$A$9,0),IF(J1594&gt;=INDEX(ฐาน!$A$4:$F$9,MATCH(I1594,ฐาน!$A$4:$A$9,0),3),6,5)),"")</f>
        <v/>
      </c>
      <c r="O1594" s="311" t="str">
        <f>IF(I1594&lt;&gt;"",IF(J1594&gt;=INDEX(ฐาน!$A$4:$G$9,MATCH(I1594,ฐาน!$A$4:$A$9,0),4),INDEX(ฐาน!$A$4:$G$9,MATCH(I1594,ฐาน!$A$4:$A$9,0),7),INDEX(ฐาน!$A$4:$G$9,MATCH(I1594,ฐาน!$A$4:$A$9,0),4)),"")</f>
        <v/>
      </c>
      <c r="P1594" s="312">
        <f>IF(M1594&lt;&gt;ฐาน!$M$45,IF(L1594&lt;&gt;"",($L1594*$N1594/100),0),0)</f>
        <v>0</v>
      </c>
      <c r="Q1594" s="311">
        <f>IF(M1594&lt;&gt;ฐาน!$M$45,IF(L1594&lt;&gt;"",ROUNDUP(($L1594*$N1594/100),-1),0),0)</f>
        <v>0</v>
      </c>
      <c r="R1594" s="311">
        <f t="shared" si="48"/>
        <v>0</v>
      </c>
      <c r="S1594" s="313">
        <f t="shared" si="49"/>
        <v>0</v>
      </c>
      <c r="T1594" s="314">
        <f>IF(M1594&lt;&gt;ฐาน!$M$45,IF(S1594&lt;&gt;"",S1594+R1594,0),0)</f>
        <v>0</v>
      </c>
      <c r="U1594" s="311">
        <f>IF(M1594&lt;&gt;ฐาน!$M$45,IF(S1594=0,J1594+T1594,O1594),J1594)</f>
        <v>0</v>
      </c>
      <c r="V1594" s="98"/>
    </row>
    <row r="1595" spans="1:22" x14ac:dyDescent="0.35">
      <c r="A1595" s="93">
        <v>1587</v>
      </c>
      <c r="B1595" s="84"/>
      <c r="C1595" s="98"/>
      <c r="D1595" s="91"/>
      <c r="E1595" s="89"/>
      <c r="F1595" s="88"/>
      <c r="G1595" s="91"/>
      <c r="H1595" s="91"/>
      <c r="I1595" s="88"/>
      <c r="J1595" s="92"/>
      <c r="K1595" s="212"/>
      <c r="L1595" s="308" t="str">
        <f>IF(K1595&lt;&gt;"",INDEX(ฐาน!$J$4:$M$44,MATCH(INT(K1595),ฐาน!$J$4:$J$44,0),2),"")</f>
        <v/>
      </c>
      <c r="M1595" s="309" t="str">
        <f>IF(L1595&lt;&gt;"",INDEX(ฐาน!$J$4:$M$45,MATCH(L1595,ฐาน!$K$4:$K$45,0),4),"")</f>
        <v/>
      </c>
      <c r="N1595" s="310" t="str">
        <f>IF(I1595&lt;&gt;"",INDEX(ฐาน!$A$4:$F$9,MATCH(I1595,ฐาน!$A$4:$A$9,0),IF(J1595&gt;=INDEX(ฐาน!$A$4:$F$9,MATCH(I1595,ฐาน!$A$4:$A$9,0),3),6,5)),"")</f>
        <v/>
      </c>
      <c r="O1595" s="311" t="str">
        <f>IF(I1595&lt;&gt;"",IF(J1595&gt;=INDEX(ฐาน!$A$4:$G$9,MATCH(I1595,ฐาน!$A$4:$A$9,0),4),INDEX(ฐาน!$A$4:$G$9,MATCH(I1595,ฐาน!$A$4:$A$9,0),7),INDEX(ฐาน!$A$4:$G$9,MATCH(I1595,ฐาน!$A$4:$A$9,0),4)),"")</f>
        <v/>
      </c>
      <c r="P1595" s="312">
        <f>IF(M1595&lt;&gt;ฐาน!$M$45,IF(L1595&lt;&gt;"",($L1595*$N1595/100),0),0)</f>
        <v>0</v>
      </c>
      <c r="Q1595" s="311">
        <f>IF(M1595&lt;&gt;ฐาน!$M$45,IF(L1595&lt;&gt;"",ROUNDUP(($L1595*$N1595/100),-1),0),0)</f>
        <v>0</v>
      </c>
      <c r="R1595" s="311">
        <f t="shared" si="48"/>
        <v>0</v>
      </c>
      <c r="S1595" s="313">
        <f t="shared" si="49"/>
        <v>0</v>
      </c>
      <c r="T1595" s="314">
        <f>IF(M1595&lt;&gt;ฐาน!$M$45,IF(S1595&lt;&gt;"",S1595+R1595,0),0)</f>
        <v>0</v>
      </c>
      <c r="U1595" s="311">
        <f>IF(M1595&lt;&gt;ฐาน!$M$45,IF(S1595=0,J1595+T1595,O1595),J1595)</f>
        <v>0</v>
      </c>
      <c r="V1595" s="98"/>
    </row>
    <row r="1596" spans="1:22" x14ac:dyDescent="0.35">
      <c r="A1596" s="93">
        <v>1588</v>
      </c>
      <c r="B1596" s="84"/>
      <c r="C1596" s="98"/>
      <c r="D1596" s="91"/>
      <c r="E1596" s="89"/>
      <c r="F1596" s="88"/>
      <c r="G1596" s="91"/>
      <c r="H1596" s="91"/>
      <c r="I1596" s="88"/>
      <c r="J1596" s="92"/>
      <c r="K1596" s="212"/>
      <c r="L1596" s="308" t="str">
        <f>IF(K1596&lt;&gt;"",INDEX(ฐาน!$J$4:$M$44,MATCH(INT(K1596),ฐาน!$J$4:$J$44,0),2),"")</f>
        <v/>
      </c>
      <c r="M1596" s="309" t="str">
        <f>IF(L1596&lt;&gt;"",INDEX(ฐาน!$J$4:$M$45,MATCH(L1596,ฐาน!$K$4:$K$45,0),4),"")</f>
        <v/>
      </c>
      <c r="N1596" s="310" t="str">
        <f>IF(I1596&lt;&gt;"",INDEX(ฐาน!$A$4:$F$9,MATCH(I1596,ฐาน!$A$4:$A$9,0),IF(J1596&gt;=INDEX(ฐาน!$A$4:$F$9,MATCH(I1596,ฐาน!$A$4:$A$9,0),3),6,5)),"")</f>
        <v/>
      </c>
      <c r="O1596" s="311" t="str">
        <f>IF(I1596&lt;&gt;"",IF(J1596&gt;=INDEX(ฐาน!$A$4:$G$9,MATCH(I1596,ฐาน!$A$4:$A$9,0),4),INDEX(ฐาน!$A$4:$G$9,MATCH(I1596,ฐาน!$A$4:$A$9,0),7),INDEX(ฐาน!$A$4:$G$9,MATCH(I1596,ฐาน!$A$4:$A$9,0),4)),"")</f>
        <v/>
      </c>
      <c r="P1596" s="312">
        <f>IF(M1596&lt;&gt;ฐาน!$M$45,IF(L1596&lt;&gt;"",($L1596*$N1596/100),0),0)</f>
        <v>0</v>
      </c>
      <c r="Q1596" s="311">
        <f>IF(M1596&lt;&gt;ฐาน!$M$45,IF(L1596&lt;&gt;"",ROUNDUP(($L1596*$N1596/100),-1),0),0)</f>
        <v>0</v>
      </c>
      <c r="R1596" s="311">
        <f t="shared" si="48"/>
        <v>0</v>
      </c>
      <c r="S1596" s="313">
        <f t="shared" si="49"/>
        <v>0</v>
      </c>
      <c r="T1596" s="314">
        <f>IF(M1596&lt;&gt;ฐาน!$M$45,IF(S1596&lt;&gt;"",S1596+R1596,0),0)</f>
        <v>0</v>
      </c>
      <c r="U1596" s="311">
        <f>IF(M1596&lt;&gt;ฐาน!$M$45,IF(S1596=0,J1596+T1596,O1596),J1596)</f>
        <v>0</v>
      </c>
      <c r="V1596" s="98"/>
    </row>
    <row r="1597" spans="1:22" x14ac:dyDescent="0.35">
      <c r="A1597" s="93">
        <v>1589</v>
      </c>
      <c r="B1597" s="84"/>
      <c r="C1597" s="98"/>
      <c r="D1597" s="91"/>
      <c r="E1597" s="89"/>
      <c r="F1597" s="88"/>
      <c r="G1597" s="91"/>
      <c r="H1597" s="91"/>
      <c r="I1597" s="88"/>
      <c r="J1597" s="92"/>
      <c r="K1597" s="212"/>
      <c r="L1597" s="308" t="str">
        <f>IF(K1597&lt;&gt;"",INDEX(ฐาน!$J$4:$M$44,MATCH(INT(K1597),ฐาน!$J$4:$J$44,0),2),"")</f>
        <v/>
      </c>
      <c r="M1597" s="309" t="str">
        <f>IF(L1597&lt;&gt;"",INDEX(ฐาน!$J$4:$M$45,MATCH(L1597,ฐาน!$K$4:$K$45,0),4),"")</f>
        <v/>
      </c>
      <c r="N1597" s="310" t="str">
        <f>IF(I1597&lt;&gt;"",INDEX(ฐาน!$A$4:$F$9,MATCH(I1597,ฐาน!$A$4:$A$9,0),IF(J1597&gt;=INDEX(ฐาน!$A$4:$F$9,MATCH(I1597,ฐาน!$A$4:$A$9,0),3),6,5)),"")</f>
        <v/>
      </c>
      <c r="O1597" s="311" t="str">
        <f>IF(I1597&lt;&gt;"",IF(J1597&gt;=INDEX(ฐาน!$A$4:$G$9,MATCH(I1597,ฐาน!$A$4:$A$9,0),4),INDEX(ฐาน!$A$4:$G$9,MATCH(I1597,ฐาน!$A$4:$A$9,0),7),INDEX(ฐาน!$A$4:$G$9,MATCH(I1597,ฐาน!$A$4:$A$9,0),4)),"")</f>
        <v/>
      </c>
      <c r="P1597" s="312">
        <f>IF(M1597&lt;&gt;ฐาน!$M$45,IF(L1597&lt;&gt;"",($L1597*$N1597/100),0),0)</f>
        <v>0</v>
      </c>
      <c r="Q1597" s="311">
        <f>IF(M1597&lt;&gt;ฐาน!$M$45,IF(L1597&lt;&gt;"",ROUNDUP(($L1597*$N1597/100),-1),0),0)</f>
        <v>0</v>
      </c>
      <c r="R1597" s="311">
        <f t="shared" si="48"/>
        <v>0</v>
      </c>
      <c r="S1597" s="313">
        <f t="shared" si="49"/>
        <v>0</v>
      </c>
      <c r="T1597" s="314">
        <f>IF(M1597&lt;&gt;ฐาน!$M$45,IF(S1597&lt;&gt;"",S1597+R1597,0),0)</f>
        <v>0</v>
      </c>
      <c r="U1597" s="311">
        <f>IF(M1597&lt;&gt;ฐาน!$M$45,IF(S1597=0,J1597+T1597,O1597),J1597)</f>
        <v>0</v>
      </c>
      <c r="V1597" s="98"/>
    </row>
    <row r="1598" spans="1:22" x14ac:dyDescent="0.35">
      <c r="A1598" s="93">
        <v>1590</v>
      </c>
      <c r="B1598" s="84"/>
      <c r="C1598" s="98"/>
      <c r="D1598" s="91"/>
      <c r="E1598" s="89"/>
      <c r="F1598" s="88"/>
      <c r="G1598" s="91"/>
      <c r="H1598" s="91"/>
      <c r="I1598" s="88"/>
      <c r="J1598" s="92"/>
      <c r="K1598" s="212"/>
      <c r="L1598" s="308" t="str">
        <f>IF(K1598&lt;&gt;"",INDEX(ฐาน!$J$4:$M$44,MATCH(INT(K1598),ฐาน!$J$4:$J$44,0),2),"")</f>
        <v/>
      </c>
      <c r="M1598" s="309" t="str">
        <f>IF(L1598&lt;&gt;"",INDEX(ฐาน!$J$4:$M$45,MATCH(L1598,ฐาน!$K$4:$K$45,0),4),"")</f>
        <v/>
      </c>
      <c r="N1598" s="310" t="str">
        <f>IF(I1598&lt;&gt;"",INDEX(ฐาน!$A$4:$F$9,MATCH(I1598,ฐาน!$A$4:$A$9,0),IF(J1598&gt;=INDEX(ฐาน!$A$4:$F$9,MATCH(I1598,ฐาน!$A$4:$A$9,0),3),6,5)),"")</f>
        <v/>
      </c>
      <c r="O1598" s="311" t="str">
        <f>IF(I1598&lt;&gt;"",IF(J1598&gt;=INDEX(ฐาน!$A$4:$G$9,MATCH(I1598,ฐาน!$A$4:$A$9,0),4),INDEX(ฐาน!$A$4:$G$9,MATCH(I1598,ฐาน!$A$4:$A$9,0),7),INDEX(ฐาน!$A$4:$G$9,MATCH(I1598,ฐาน!$A$4:$A$9,0),4)),"")</f>
        <v/>
      </c>
      <c r="P1598" s="312">
        <f>IF(M1598&lt;&gt;ฐาน!$M$45,IF(L1598&lt;&gt;"",($L1598*$N1598/100),0),0)</f>
        <v>0</v>
      </c>
      <c r="Q1598" s="311">
        <f>IF(M1598&lt;&gt;ฐาน!$M$45,IF(L1598&lt;&gt;"",ROUNDUP(($L1598*$N1598/100),-1),0),0)</f>
        <v>0</v>
      </c>
      <c r="R1598" s="311">
        <f t="shared" si="48"/>
        <v>0</v>
      </c>
      <c r="S1598" s="313">
        <f t="shared" si="49"/>
        <v>0</v>
      </c>
      <c r="T1598" s="314">
        <f>IF(M1598&lt;&gt;ฐาน!$M$45,IF(S1598&lt;&gt;"",S1598+R1598,0),0)</f>
        <v>0</v>
      </c>
      <c r="U1598" s="311">
        <f>IF(M1598&lt;&gt;ฐาน!$M$45,IF(S1598=0,J1598+T1598,O1598),J1598)</f>
        <v>0</v>
      </c>
      <c r="V1598" s="98"/>
    </row>
    <row r="1599" spans="1:22" x14ac:dyDescent="0.35">
      <c r="A1599" s="93">
        <v>1591</v>
      </c>
      <c r="B1599" s="84"/>
      <c r="C1599" s="98"/>
      <c r="D1599" s="91"/>
      <c r="E1599" s="89"/>
      <c r="F1599" s="88"/>
      <c r="G1599" s="91"/>
      <c r="H1599" s="91"/>
      <c r="I1599" s="88"/>
      <c r="J1599" s="92"/>
      <c r="K1599" s="212"/>
      <c r="L1599" s="308" t="str">
        <f>IF(K1599&lt;&gt;"",INDEX(ฐาน!$J$4:$M$44,MATCH(INT(K1599),ฐาน!$J$4:$J$44,0),2),"")</f>
        <v/>
      </c>
      <c r="M1599" s="309" t="str">
        <f>IF(L1599&lt;&gt;"",INDEX(ฐาน!$J$4:$M$45,MATCH(L1599,ฐาน!$K$4:$K$45,0),4),"")</f>
        <v/>
      </c>
      <c r="N1599" s="310" t="str">
        <f>IF(I1599&lt;&gt;"",INDEX(ฐาน!$A$4:$F$9,MATCH(I1599,ฐาน!$A$4:$A$9,0),IF(J1599&gt;=INDEX(ฐาน!$A$4:$F$9,MATCH(I1599,ฐาน!$A$4:$A$9,0),3),6,5)),"")</f>
        <v/>
      </c>
      <c r="O1599" s="311" t="str">
        <f>IF(I1599&lt;&gt;"",IF(J1599&gt;=INDEX(ฐาน!$A$4:$G$9,MATCH(I1599,ฐาน!$A$4:$A$9,0),4),INDEX(ฐาน!$A$4:$G$9,MATCH(I1599,ฐาน!$A$4:$A$9,0),7),INDEX(ฐาน!$A$4:$G$9,MATCH(I1599,ฐาน!$A$4:$A$9,0),4)),"")</f>
        <v/>
      </c>
      <c r="P1599" s="312">
        <f>IF(M1599&lt;&gt;ฐาน!$M$45,IF(L1599&lt;&gt;"",($L1599*$N1599/100),0),0)</f>
        <v>0</v>
      </c>
      <c r="Q1599" s="311">
        <f>IF(M1599&lt;&gt;ฐาน!$M$45,IF(L1599&lt;&gt;"",ROUNDUP(($L1599*$N1599/100),-1),0),0)</f>
        <v>0</v>
      </c>
      <c r="R1599" s="311">
        <f t="shared" si="48"/>
        <v>0</v>
      </c>
      <c r="S1599" s="313">
        <f t="shared" si="49"/>
        <v>0</v>
      </c>
      <c r="T1599" s="314">
        <f>IF(M1599&lt;&gt;ฐาน!$M$45,IF(S1599&lt;&gt;"",S1599+R1599,0),0)</f>
        <v>0</v>
      </c>
      <c r="U1599" s="311">
        <f>IF(M1599&lt;&gt;ฐาน!$M$45,IF(S1599=0,J1599+T1599,O1599),J1599)</f>
        <v>0</v>
      </c>
      <c r="V1599" s="98"/>
    </row>
    <row r="1600" spans="1:22" x14ac:dyDescent="0.35">
      <c r="A1600" s="93">
        <v>1592</v>
      </c>
      <c r="B1600" s="84"/>
      <c r="C1600" s="98"/>
      <c r="D1600" s="91"/>
      <c r="E1600" s="89"/>
      <c r="F1600" s="88"/>
      <c r="G1600" s="91"/>
      <c r="H1600" s="91"/>
      <c r="I1600" s="88"/>
      <c r="J1600" s="92"/>
      <c r="K1600" s="212"/>
      <c r="L1600" s="308" t="str">
        <f>IF(K1600&lt;&gt;"",INDEX(ฐาน!$J$4:$M$44,MATCH(INT(K1600),ฐาน!$J$4:$J$44,0),2),"")</f>
        <v/>
      </c>
      <c r="M1600" s="309" t="str">
        <f>IF(L1600&lt;&gt;"",INDEX(ฐาน!$J$4:$M$45,MATCH(L1600,ฐาน!$K$4:$K$45,0),4),"")</f>
        <v/>
      </c>
      <c r="N1600" s="310" t="str">
        <f>IF(I1600&lt;&gt;"",INDEX(ฐาน!$A$4:$F$9,MATCH(I1600,ฐาน!$A$4:$A$9,0),IF(J1600&gt;=INDEX(ฐาน!$A$4:$F$9,MATCH(I1600,ฐาน!$A$4:$A$9,0),3),6,5)),"")</f>
        <v/>
      </c>
      <c r="O1600" s="311" t="str">
        <f>IF(I1600&lt;&gt;"",IF(J1600&gt;=INDEX(ฐาน!$A$4:$G$9,MATCH(I1600,ฐาน!$A$4:$A$9,0),4),INDEX(ฐาน!$A$4:$G$9,MATCH(I1600,ฐาน!$A$4:$A$9,0),7),INDEX(ฐาน!$A$4:$G$9,MATCH(I1600,ฐาน!$A$4:$A$9,0),4)),"")</f>
        <v/>
      </c>
      <c r="P1600" s="312">
        <f>IF(M1600&lt;&gt;ฐาน!$M$45,IF(L1600&lt;&gt;"",($L1600*$N1600/100),0),0)</f>
        <v>0</v>
      </c>
      <c r="Q1600" s="311">
        <f>IF(M1600&lt;&gt;ฐาน!$M$45,IF(L1600&lt;&gt;"",ROUNDUP(($L1600*$N1600/100),-1),0),0)</f>
        <v>0</v>
      </c>
      <c r="R1600" s="311">
        <f t="shared" si="48"/>
        <v>0</v>
      </c>
      <c r="S1600" s="313">
        <f t="shared" si="49"/>
        <v>0</v>
      </c>
      <c r="T1600" s="314">
        <f>IF(M1600&lt;&gt;ฐาน!$M$45,IF(S1600&lt;&gt;"",S1600+R1600,0),0)</f>
        <v>0</v>
      </c>
      <c r="U1600" s="311">
        <f>IF(M1600&lt;&gt;ฐาน!$M$45,IF(S1600=0,J1600+T1600,O1600),J1600)</f>
        <v>0</v>
      </c>
      <c r="V1600" s="98"/>
    </row>
    <row r="1601" spans="1:22" x14ac:dyDescent="0.35">
      <c r="A1601" s="93">
        <v>1593</v>
      </c>
      <c r="B1601" s="84"/>
      <c r="C1601" s="98"/>
      <c r="D1601" s="91"/>
      <c r="E1601" s="89"/>
      <c r="F1601" s="88"/>
      <c r="G1601" s="91"/>
      <c r="H1601" s="91"/>
      <c r="I1601" s="88"/>
      <c r="J1601" s="92"/>
      <c r="K1601" s="212"/>
      <c r="L1601" s="308" t="str">
        <f>IF(K1601&lt;&gt;"",INDEX(ฐาน!$J$4:$M$44,MATCH(INT(K1601),ฐาน!$J$4:$J$44,0),2),"")</f>
        <v/>
      </c>
      <c r="M1601" s="309" t="str">
        <f>IF(L1601&lt;&gt;"",INDEX(ฐาน!$J$4:$M$45,MATCH(L1601,ฐาน!$K$4:$K$45,0),4),"")</f>
        <v/>
      </c>
      <c r="N1601" s="310" t="str">
        <f>IF(I1601&lt;&gt;"",INDEX(ฐาน!$A$4:$F$9,MATCH(I1601,ฐาน!$A$4:$A$9,0),IF(J1601&gt;=INDEX(ฐาน!$A$4:$F$9,MATCH(I1601,ฐาน!$A$4:$A$9,0),3),6,5)),"")</f>
        <v/>
      </c>
      <c r="O1601" s="311" t="str">
        <f>IF(I1601&lt;&gt;"",IF(J1601&gt;=INDEX(ฐาน!$A$4:$G$9,MATCH(I1601,ฐาน!$A$4:$A$9,0),4),INDEX(ฐาน!$A$4:$G$9,MATCH(I1601,ฐาน!$A$4:$A$9,0),7),INDEX(ฐาน!$A$4:$G$9,MATCH(I1601,ฐาน!$A$4:$A$9,0),4)),"")</f>
        <v/>
      </c>
      <c r="P1601" s="312">
        <f>IF(M1601&lt;&gt;ฐาน!$M$45,IF(L1601&lt;&gt;"",($L1601*$N1601/100),0),0)</f>
        <v>0</v>
      </c>
      <c r="Q1601" s="311">
        <f>IF(M1601&lt;&gt;ฐาน!$M$45,IF(L1601&lt;&gt;"",ROUNDUP(($L1601*$N1601/100),-1),0),0)</f>
        <v>0</v>
      </c>
      <c r="R1601" s="311">
        <f t="shared" si="48"/>
        <v>0</v>
      </c>
      <c r="S1601" s="313">
        <f t="shared" si="49"/>
        <v>0</v>
      </c>
      <c r="T1601" s="314">
        <f>IF(M1601&lt;&gt;ฐาน!$M$45,IF(S1601&lt;&gt;"",S1601+R1601,0),0)</f>
        <v>0</v>
      </c>
      <c r="U1601" s="311">
        <f>IF(M1601&lt;&gt;ฐาน!$M$45,IF(S1601=0,J1601+T1601,O1601),J1601)</f>
        <v>0</v>
      </c>
      <c r="V1601" s="98"/>
    </row>
    <row r="1602" spans="1:22" x14ac:dyDescent="0.35">
      <c r="A1602" s="93">
        <v>1594</v>
      </c>
      <c r="B1602" s="84"/>
      <c r="C1602" s="98"/>
      <c r="D1602" s="91"/>
      <c r="E1602" s="89"/>
      <c r="F1602" s="88"/>
      <c r="G1602" s="91"/>
      <c r="H1602" s="91"/>
      <c r="I1602" s="88"/>
      <c r="J1602" s="92"/>
      <c r="K1602" s="212"/>
      <c r="L1602" s="308" t="str">
        <f>IF(K1602&lt;&gt;"",INDEX(ฐาน!$J$4:$M$44,MATCH(INT(K1602),ฐาน!$J$4:$J$44,0),2),"")</f>
        <v/>
      </c>
      <c r="M1602" s="309" t="str">
        <f>IF(L1602&lt;&gt;"",INDEX(ฐาน!$J$4:$M$45,MATCH(L1602,ฐาน!$K$4:$K$45,0),4),"")</f>
        <v/>
      </c>
      <c r="N1602" s="310" t="str">
        <f>IF(I1602&lt;&gt;"",INDEX(ฐาน!$A$4:$F$9,MATCH(I1602,ฐาน!$A$4:$A$9,0),IF(J1602&gt;=INDEX(ฐาน!$A$4:$F$9,MATCH(I1602,ฐาน!$A$4:$A$9,0),3),6,5)),"")</f>
        <v/>
      </c>
      <c r="O1602" s="311" t="str">
        <f>IF(I1602&lt;&gt;"",IF(J1602&gt;=INDEX(ฐาน!$A$4:$G$9,MATCH(I1602,ฐาน!$A$4:$A$9,0),4),INDEX(ฐาน!$A$4:$G$9,MATCH(I1602,ฐาน!$A$4:$A$9,0),7),INDEX(ฐาน!$A$4:$G$9,MATCH(I1602,ฐาน!$A$4:$A$9,0),4)),"")</f>
        <v/>
      </c>
      <c r="P1602" s="312">
        <f>IF(M1602&lt;&gt;ฐาน!$M$45,IF(L1602&lt;&gt;"",($L1602*$N1602/100),0),0)</f>
        <v>0</v>
      </c>
      <c r="Q1602" s="311">
        <f>IF(M1602&lt;&gt;ฐาน!$M$45,IF(L1602&lt;&gt;"",ROUNDUP(($L1602*$N1602/100),-1),0),0)</f>
        <v>0</v>
      </c>
      <c r="R1602" s="311">
        <f t="shared" si="48"/>
        <v>0</v>
      </c>
      <c r="S1602" s="313">
        <f t="shared" si="49"/>
        <v>0</v>
      </c>
      <c r="T1602" s="314">
        <f>IF(M1602&lt;&gt;ฐาน!$M$45,IF(S1602&lt;&gt;"",S1602+R1602,0),0)</f>
        <v>0</v>
      </c>
      <c r="U1602" s="311">
        <f>IF(M1602&lt;&gt;ฐาน!$M$45,IF(S1602=0,J1602+T1602,O1602),J1602)</f>
        <v>0</v>
      </c>
      <c r="V1602" s="98"/>
    </row>
    <row r="1603" spans="1:22" x14ac:dyDescent="0.35">
      <c r="A1603" s="93">
        <v>1595</v>
      </c>
      <c r="B1603" s="84"/>
      <c r="C1603" s="98"/>
      <c r="D1603" s="91"/>
      <c r="E1603" s="89"/>
      <c r="F1603" s="88"/>
      <c r="G1603" s="91"/>
      <c r="H1603" s="91"/>
      <c r="I1603" s="88"/>
      <c r="J1603" s="92"/>
      <c r="K1603" s="212"/>
      <c r="L1603" s="308" t="str">
        <f>IF(K1603&lt;&gt;"",INDEX(ฐาน!$J$4:$M$44,MATCH(INT(K1603),ฐาน!$J$4:$J$44,0),2),"")</f>
        <v/>
      </c>
      <c r="M1603" s="309" t="str">
        <f>IF(L1603&lt;&gt;"",INDEX(ฐาน!$J$4:$M$45,MATCH(L1603,ฐาน!$K$4:$K$45,0),4),"")</f>
        <v/>
      </c>
      <c r="N1603" s="310" t="str">
        <f>IF(I1603&lt;&gt;"",INDEX(ฐาน!$A$4:$F$9,MATCH(I1603,ฐาน!$A$4:$A$9,0),IF(J1603&gt;=INDEX(ฐาน!$A$4:$F$9,MATCH(I1603,ฐาน!$A$4:$A$9,0),3),6,5)),"")</f>
        <v/>
      </c>
      <c r="O1603" s="311" t="str">
        <f>IF(I1603&lt;&gt;"",IF(J1603&gt;=INDEX(ฐาน!$A$4:$G$9,MATCH(I1603,ฐาน!$A$4:$A$9,0),4),INDEX(ฐาน!$A$4:$G$9,MATCH(I1603,ฐาน!$A$4:$A$9,0),7),INDEX(ฐาน!$A$4:$G$9,MATCH(I1603,ฐาน!$A$4:$A$9,0),4)),"")</f>
        <v/>
      </c>
      <c r="P1603" s="312">
        <f>IF(M1603&lt;&gt;ฐาน!$M$45,IF(L1603&lt;&gt;"",($L1603*$N1603/100),0),0)</f>
        <v>0</v>
      </c>
      <c r="Q1603" s="311">
        <f>IF(M1603&lt;&gt;ฐาน!$M$45,IF(L1603&lt;&gt;"",ROUNDUP(($L1603*$N1603/100),-1),0),0)</f>
        <v>0</v>
      </c>
      <c r="R1603" s="311">
        <f t="shared" si="48"/>
        <v>0</v>
      </c>
      <c r="S1603" s="313">
        <f t="shared" si="49"/>
        <v>0</v>
      </c>
      <c r="T1603" s="314">
        <f>IF(M1603&lt;&gt;ฐาน!$M$45,IF(S1603&lt;&gt;"",S1603+R1603,0),0)</f>
        <v>0</v>
      </c>
      <c r="U1603" s="311">
        <f>IF(M1603&lt;&gt;ฐาน!$M$45,IF(S1603=0,J1603+T1603,O1603),J1603)</f>
        <v>0</v>
      </c>
      <c r="V1603" s="98"/>
    </row>
    <row r="1604" spans="1:22" x14ac:dyDescent="0.35">
      <c r="A1604" s="93">
        <v>1596</v>
      </c>
      <c r="B1604" s="84"/>
      <c r="C1604" s="98"/>
      <c r="D1604" s="91"/>
      <c r="E1604" s="89"/>
      <c r="F1604" s="88"/>
      <c r="G1604" s="91"/>
      <c r="H1604" s="91"/>
      <c r="I1604" s="88"/>
      <c r="J1604" s="92"/>
      <c r="K1604" s="212"/>
      <c r="L1604" s="308" t="str">
        <f>IF(K1604&lt;&gt;"",INDEX(ฐาน!$J$4:$M$44,MATCH(INT(K1604),ฐาน!$J$4:$J$44,0),2),"")</f>
        <v/>
      </c>
      <c r="M1604" s="309" t="str">
        <f>IF(L1604&lt;&gt;"",INDEX(ฐาน!$J$4:$M$45,MATCH(L1604,ฐาน!$K$4:$K$45,0),4),"")</f>
        <v/>
      </c>
      <c r="N1604" s="310" t="str">
        <f>IF(I1604&lt;&gt;"",INDEX(ฐาน!$A$4:$F$9,MATCH(I1604,ฐาน!$A$4:$A$9,0),IF(J1604&gt;=INDEX(ฐาน!$A$4:$F$9,MATCH(I1604,ฐาน!$A$4:$A$9,0),3),6,5)),"")</f>
        <v/>
      </c>
      <c r="O1604" s="311" t="str">
        <f>IF(I1604&lt;&gt;"",IF(J1604&gt;=INDEX(ฐาน!$A$4:$G$9,MATCH(I1604,ฐาน!$A$4:$A$9,0),4),INDEX(ฐาน!$A$4:$G$9,MATCH(I1604,ฐาน!$A$4:$A$9,0),7),INDEX(ฐาน!$A$4:$G$9,MATCH(I1604,ฐาน!$A$4:$A$9,0),4)),"")</f>
        <v/>
      </c>
      <c r="P1604" s="312">
        <f>IF(M1604&lt;&gt;ฐาน!$M$45,IF(L1604&lt;&gt;"",($L1604*$N1604/100),0),0)</f>
        <v>0</v>
      </c>
      <c r="Q1604" s="311">
        <f>IF(M1604&lt;&gt;ฐาน!$M$45,IF(L1604&lt;&gt;"",ROUNDUP(($L1604*$N1604/100),-1),0),0)</f>
        <v>0</v>
      </c>
      <c r="R1604" s="311">
        <f t="shared" si="48"/>
        <v>0</v>
      </c>
      <c r="S1604" s="313">
        <f t="shared" si="49"/>
        <v>0</v>
      </c>
      <c r="T1604" s="314">
        <f>IF(M1604&lt;&gt;ฐาน!$M$45,IF(S1604&lt;&gt;"",S1604+R1604,0),0)</f>
        <v>0</v>
      </c>
      <c r="U1604" s="311">
        <f>IF(M1604&lt;&gt;ฐาน!$M$45,IF(S1604=0,J1604+T1604,O1604),J1604)</f>
        <v>0</v>
      </c>
      <c r="V1604" s="98"/>
    </row>
    <row r="1605" spans="1:22" x14ac:dyDescent="0.35">
      <c r="A1605" s="93">
        <v>1597</v>
      </c>
      <c r="B1605" s="84"/>
      <c r="C1605" s="98"/>
      <c r="D1605" s="91"/>
      <c r="E1605" s="89"/>
      <c r="F1605" s="88"/>
      <c r="G1605" s="91"/>
      <c r="H1605" s="91"/>
      <c r="I1605" s="88"/>
      <c r="J1605" s="92"/>
      <c r="K1605" s="212"/>
      <c r="L1605" s="308" t="str">
        <f>IF(K1605&lt;&gt;"",INDEX(ฐาน!$J$4:$M$44,MATCH(INT(K1605),ฐาน!$J$4:$J$44,0),2),"")</f>
        <v/>
      </c>
      <c r="M1605" s="309" t="str">
        <f>IF(L1605&lt;&gt;"",INDEX(ฐาน!$J$4:$M$45,MATCH(L1605,ฐาน!$K$4:$K$45,0),4),"")</f>
        <v/>
      </c>
      <c r="N1605" s="310" t="str">
        <f>IF(I1605&lt;&gt;"",INDEX(ฐาน!$A$4:$F$9,MATCH(I1605,ฐาน!$A$4:$A$9,0),IF(J1605&gt;=INDEX(ฐาน!$A$4:$F$9,MATCH(I1605,ฐาน!$A$4:$A$9,0),3),6,5)),"")</f>
        <v/>
      </c>
      <c r="O1605" s="311" t="str">
        <f>IF(I1605&lt;&gt;"",IF(J1605&gt;=INDEX(ฐาน!$A$4:$G$9,MATCH(I1605,ฐาน!$A$4:$A$9,0),4),INDEX(ฐาน!$A$4:$G$9,MATCH(I1605,ฐาน!$A$4:$A$9,0),7),INDEX(ฐาน!$A$4:$G$9,MATCH(I1605,ฐาน!$A$4:$A$9,0),4)),"")</f>
        <v/>
      </c>
      <c r="P1605" s="312">
        <f>IF(M1605&lt;&gt;ฐาน!$M$45,IF(L1605&lt;&gt;"",($L1605*$N1605/100),0),0)</f>
        <v>0</v>
      </c>
      <c r="Q1605" s="311">
        <f>IF(M1605&lt;&gt;ฐาน!$M$45,IF(L1605&lt;&gt;"",ROUNDUP(($L1605*$N1605/100),-1),0),0)</f>
        <v>0</v>
      </c>
      <c r="R1605" s="311">
        <f t="shared" si="48"/>
        <v>0</v>
      </c>
      <c r="S1605" s="313">
        <f t="shared" si="49"/>
        <v>0</v>
      </c>
      <c r="T1605" s="314">
        <f>IF(M1605&lt;&gt;ฐาน!$M$45,IF(S1605&lt;&gt;"",S1605+R1605,0),0)</f>
        <v>0</v>
      </c>
      <c r="U1605" s="311">
        <f>IF(M1605&lt;&gt;ฐาน!$M$45,IF(S1605=0,J1605+T1605,O1605),J1605)</f>
        <v>0</v>
      </c>
      <c r="V1605" s="98"/>
    </row>
    <row r="1606" spans="1:22" x14ac:dyDescent="0.35">
      <c r="A1606" s="93">
        <v>1598</v>
      </c>
      <c r="B1606" s="84"/>
      <c r="C1606" s="98"/>
      <c r="D1606" s="91"/>
      <c r="E1606" s="89"/>
      <c r="F1606" s="88"/>
      <c r="G1606" s="91"/>
      <c r="H1606" s="91"/>
      <c r="I1606" s="88"/>
      <c r="J1606" s="92"/>
      <c r="K1606" s="212"/>
      <c r="L1606" s="308" t="str">
        <f>IF(K1606&lt;&gt;"",INDEX(ฐาน!$J$4:$M$44,MATCH(INT(K1606),ฐาน!$J$4:$J$44,0),2),"")</f>
        <v/>
      </c>
      <c r="M1606" s="309" t="str">
        <f>IF(L1606&lt;&gt;"",INDEX(ฐาน!$J$4:$M$45,MATCH(L1606,ฐาน!$K$4:$K$45,0),4),"")</f>
        <v/>
      </c>
      <c r="N1606" s="310" t="str">
        <f>IF(I1606&lt;&gt;"",INDEX(ฐาน!$A$4:$F$9,MATCH(I1606,ฐาน!$A$4:$A$9,0),IF(J1606&gt;=INDEX(ฐาน!$A$4:$F$9,MATCH(I1606,ฐาน!$A$4:$A$9,0),3),6,5)),"")</f>
        <v/>
      </c>
      <c r="O1606" s="311" t="str">
        <f>IF(I1606&lt;&gt;"",IF(J1606&gt;=INDEX(ฐาน!$A$4:$G$9,MATCH(I1606,ฐาน!$A$4:$A$9,0),4),INDEX(ฐาน!$A$4:$G$9,MATCH(I1606,ฐาน!$A$4:$A$9,0),7),INDEX(ฐาน!$A$4:$G$9,MATCH(I1606,ฐาน!$A$4:$A$9,0),4)),"")</f>
        <v/>
      </c>
      <c r="P1606" s="312">
        <f>IF(M1606&lt;&gt;ฐาน!$M$45,IF(L1606&lt;&gt;"",($L1606*$N1606/100),0),0)</f>
        <v>0</v>
      </c>
      <c r="Q1606" s="311">
        <f>IF(M1606&lt;&gt;ฐาน!$M$45,IF(L1606&lt;&gt;"",ROUNDUP(($L1606*$N1606/100),-1),0),0)</f>
        <v>0</v>
      </c>
      <c r="R1606" s="311">
        <f t="shared" si="48"/>
        <v>0</v>
      </c>
      <c r="S1606" s="313">
        <f t="shared" si="49"/>
        <v>0</v>
      </c>
      <c r="T1606" s="314">
        <f>IF(M1606&lt;&gt;ฐาน!$M$45,IF(S1606&lt;&gt;"",S1606+R1606,0),0)</f>
        <v>0</v>
      </c>
      <c r="U1606" s="311">
        <f>IF(M1606&lt;&gt;ฐาน!$M$45,IF(S1606=0,J1606+T1606,O1606),J1606)</f>
        <v>0</v>
      </c>
      <c r="V1606" s="98"/>
    </row>
    <row r="1607" spans="1:22" x14ac:dyDescent="0.35">
      <c r="A1607" s="93">
        <v>1599</v>
      </c>
      <c r="B1607" s="84"/>
      <c r="C1607" s="98"/>
      <c r="D1607" s="91"/>
      <c r="E1607" s="89"/>
      <c r="F1607" s="88"/>
      <c r="G1607" s="91"/>
      <c r="H1607" s="91"/>
      <c r="I1607" s="88"/>
      <c r="J1607" s="92"/>
      <c r="K1607" s="212"/>
      <c r="L1607" s="308" t="str">
        <f>IF(K1607&lt;&gt;"",INDEX(ฐาน!$J$4:$M$44,MATCH(INT(K1607),ฐาน!$J$4:$J$44,0),2),"")</f>
        <v/>
      </c>
      <c r="M1607" s="309" t="str">
        <f>IF(L1607&lt;&gt;"",INDEX(ฐาน!$J$4:$M$45,MATCH(L1607,ฐาน!$K$4:$K$45,0),4),"")</f>
        <v/>
      </c>
      <c r="N1607" s="310" t="str">
        <f>IF(I1607&lt;&gt;"",INDEX(ฐาน!$A$4:$F$9,MATCH(I1607,ฐาน!$A$4:$A$9,0),IF(J1607&gt;=INDEX(ฐาน!$A$4:$F$9,MATCH(I1607,ฐาน!$A$4:$A$9,0),3),6,5)),"")</f>
        <v/>
      </c>
      <c r="O1607" s="311" t="str">
        <f>IF(I1607&lt;&gt;"",IF(J1607&gt;=INDEX(ฐาน!$A$4:$G$9,MATCH(I1607,ฐาน!$A$4:$A$9,0),4),INDEX(ฐาน!$A$4:$G$9,MATCH(I1607,ฐาน!$A$4:$A$9,0),7),INDEX(ฐาน!$A$4:$G$9,MATCH(I1607,ฐาน!$A$4:$A$9,0),4)),"")</f>
        <v/>
      </c>
      <c r="P1607" s="312">
        <f>IF(M1607&lt;&gt;ฐาน!$M$45,IF(L1607&lt;&gt;"",($L1607*$N1607/100),0),0)</f>
        <v>0</v>
      </c>
      <c r="Q1607" s="311">
        <f>IF(M1607&lt;&gt;ฐาน!$M$45,IF(L1607&lt;&gt;"",ROUNDUP(($L1607*$N1607/100),-1),0),0)</f>
        <v>0</v>
      </c>
      <c r="R1607" s="311">
        <f t="shared" si="48"/>
        <v>0</v>
      </c>
      <c r="S1607" s="313">
        <f t="shared" si="49"/>
        <v>0</v>
      </c>
      <c r="T1607" s="314">
        <f>IF(M1607&lt;&gt;ฐาน!$M$45,IF(S1607&lt;&gt;"",S1607+R1607,0),0)</f>
        <v>0</v>
      </c>
      <c r="U1607" s="311">
        <f>IF(M1607&lt;&gt;ฐาน!$M$45,IF(S1607=0,J1607+T1607,O1607),J1607)</f>
        <v>0</v>
      </c>
      <c r="V1607" s="98"/>
    </row>
    <row r="1608" spans="1:22" x14ac:dyDescent="0.35">
      <c r="A1608" s="93">
        <v>1600</v>
      </c>
      <c r="B1608" s="84"/>
      <c r="C1608" s="98"/>
      <c r="D1608" s="91"/>
      <c r="E1608" s="89"/>
      <c r="F1608" s="88"/>
      <c r="G1608" s="91"/>
      <c r="H1608" s="91"/>
      <c r="I1608" s="88"/>
      <c r="J1608" s="92"/>
      <c r="K1608" s="212"/>
      <c r="L1608" s="308" t="str">
        <f>IF(K1608&lt;&gt;"",INDEX(ฐาน!$J$4:$M$44,MATCH(INT(K1608),ฐาน!$J$4:$J$44,0),2),"")</f>
        <v/>
      </c>
      <c r="M1608" s="309" t="str">
        <f>IF(L1608&lt;&gt;"",INDEX(ฐาน!$J$4:$M$45,MATCH(L1608,ฐาน!$K$4:$K$45,0),4),"")</f>
        <v/>
      </c>
      <c r="N1608" s="310" t="str">
        <f>IF(I1608&lt;&gt;"",INDEX(ฐาน!$A$4:$F$9,MATCH(I1608,ฐาน!$A$4:$A$9,0),IF(J1608&gt;=INDEX(ฐาน!$A$4:$F$9,MATCH(I1608,ฐาน!$A$4:$A$9,0),3),6,5)),"")</f>
        <v/>
      </c>
      <c r="O1608" s="311" t="str">
        <f>IF(I1608&lt;&gt;"",IF(J1608&gt;=INDEX(ฐาน!$A$4:$G$9,MATCH(I1608,ฐาน!$A$4:$A$9,0),4),INDEX(ฐาน!$A$4:$G$9,MATCH(I1608,ฐาน!$A$4:$A$9,0),7),INDEX(ฐาน!$A$4:$G$9,MATCH(I1608,ฐาน!$A$4:$A$9,0),4)),"")</f>
        <v/>
      </c>
      <c r="P1608" s="312">
        <f>IF(M1608&lt;&gt;ฐาน!$M$45,IF(L1608&lt;&gt;"",($L1608*$N1608/100),0),0)</f>
        <v>0</v>
      </c>
      <c r="Q1608" s="311">
        <f>IF(M1608&lt;&gt;ฐาน!$M$45,IF(L1608&lt;&gt;"",ROUNDUP(($L1608*$N1608/100),-1),0),0)</f>
        <v>0</v>
      </c>
      <c r="R1608" s="311">
        <f t="shared" si="48"/>
        <v>0</v>
      </c>
      <c r="S1608" s="313">
        <f t="shared" si="49"/>
        <v>0</v>
      </c>
      <c r="T1608" s="314">
        <f>IF(M1608&lt;&gt;ฐาน!$M$45,IF(S1608&lt;&gt;"",S1608+R1608,0),0)</f>
        <v>0</v>
      </c>
      <c r="U1608" s="311">
        <f>IF(M1608&lt;&gt;ฐาน!$M$45,IF(S1608=0,J1608+T1608,O1608),J1608)</f>
        <v>0</v>
      </c>
      <c r="V1608" s="98"/>
    </row>
    <row r="1609" spans="1:22" x14ac:dyDescent="0.35">
      <c r="A1609" s="93">
        <v>1601</v>
      </c>
      <c r="B1609" s="84"/>
      <c r="C1609" s="98"/>
      <c r="D1609" s="91"/>
      <c r="E1609" s="89"/>
      <c r="F1609" s="88"/>
      <c r="G1609" s="91"/>
      <c r="H1609" s="91"/>
      <c r="I1609" s="88"/>
      <c r="J1609" s="92"/>
      <c r="K1609" s="212"/>
      <c r="L1609" s="308" t="str">
        <f>IF(K1609&lt;&gt;"",INDEX(ฐาน!$J$4:$M$44,MATCH(INT(K1609),ฐาน!$J$4:$J$44,0),2),"")</f>
        <v/>
      </c>
      <c r="M1609" s="309" t="str">
        <f>IF(L1609&lt;&gt;"",INDEX(ฐาน!$J$4:$M$45,MATCH(L1609,ฐาน!$K$4:$K$45,0),4),"")</f>
        <v/>
      </c>
      <c r="N1609" s="310" t="str">
        <f>IF(I1609&lt;&gt;"",INDEX(ฐาน!$A$4:$F$9,MATCH(I1609,ฐาน!$A$4:$A$9,0),IF(J1609&gt;=INDEX(ฐาน!$A$4:$F$9,MATCH(I1609,ฐาน!$A$4:$A$9,0),3),6,5)),"")</f>
        <v/>
      </c>
      <c r="O1609" s="311" t="str">
        <f>IF(I1609&lt;&gt;"",IF(J1609&gt;=INDEX(ฐาน!$A$4:$G$9,MATCH(I1609,ฐาน!$A$4:$A$9,0),4),INDEX(ฐาน!$A$4:$G$9,MATCH(I1609,ฐาน!$A$4:$A$9,0),7),INDEX(ฐาน!$A$4:$G$9,MATCH(I1609,ฐาน!$A$4:$A$9,0),4)),"")</f>
        <v/>
      </c>
      <c r="P1609" s="312">
        <f>IF(M1609&lt;&gt;ฐาน!$M$45,IF(L1609&lt;&gt;"",($L1609*$N1609/100),0),0)</f>
        <v>0</v>
      </c>
      <c r="Q1609" s="311">
        <f>IF(M1609&lt;&gt;ฐาน!$M$45,IF(L1609&lt;&gt;"",ROUNDUP(($L1609*$N1609/100),-1),0),0)</f>
        <v>0</v>
      </c>
      <c r="R1609" s="311">
        <f t="shared" si="48"/>
        <v>0</v>
      </c>
      <c r="S1609" s="313">
        <f t="shared" si="49"/>
        <v>0</v>
      </c>
      <c r="T1609" s="314">
        <f>IF(M1609&lt;&gt;ฐาน!$M$45,IF(S1609&lt;&gt;"",S1609+R1609,0),0)</f>
        <v>0</v>
      </c>
      <c r="U1609" s="311">
        <f>IF(M1609&lt;&gt;ฐาน!$M$45,IF(S1609=0,J1609+T1609,O1609),J1609)</f>
        <v>0</v>
      </c>
      <c r="V1609" s="98"/>
    </row>
    <row r="1610" spans="1:22" x14ac:dyDescent="0.35">
      <c r="A1610" s="93">
        <v>1602</v>
      </c>
      <c r="B1610" s="84"/>
      <c r="C1610" s="98"/>
      <c r="D1610" s="91"/>
      <c r="E1610" s="89"/>
      <c r="F1610" s="88"/>
      <c r="G1610" s="91"/>
      <c r="H1610" s="91"/>
      <c r="I1610" s="88"/>
      <c r="J1610" s="92"/>
      <c r="K1610" s="212"/>
      <c r="L1610" s="308" t="str">
        <f>IF(K1610&lt;&gt;"",INDEX(ฐาน!$J$4:$M$44,MATCH(INT(K1610),ฐาน!$J$4:$J$44,0),2),"")</f>
        <v/>
      </c>
      <c r="M1610" s="309" t="str">
        <f>IF(L1610&lt;&gt;"",INDEX(ฐาน!$J$4:$M$45,MATCH(L1610,ฐาน!$K$4:$K$45,0),4),"")</f>
        <v/>
      </c>
      <c r="N1610" s="310" t="str">
        <f>IF(I1610&lt;&gt;"",INDEX(ฐาน!$A$4:$F$9,MATCH(I1610,ฐาน!$A$4:$A$9,0),IF(J1610&gt;=INDEX(ฐาน!$A$4:$F$9,MATCH(I1610,ฐาน!$A$4:$A$9,0),3),6,5)),"")</f>
        <v/>
      </c>
      <c r="O1610" s="311" t="str">
        <f>IF(I1610&lt;&gt;"",IF(J1610&gt;=INDEX(ฐาน!$A$4:$G$9,MATCH(I1610,ฐาน!$A$4:$A$9,0),4),INDEX(ฐาน!$A$4:$G$9,MATCH(I1610,ฐาน!$A$4:$A$9,0),7),INDEX(ฐาน!$A$4:$G$9,MATCH(I1610,ฐาน!$A$4:$A$9,0),4)),"")</f>
        <v/>
      </c>
      <c r="P1610" s="312">
        <f>IF(M1610&lt;&gt;ฐาน!$M$45,IF(L1610&lt;&gt;"",($L1610*$N1610/100),0),0)</f>
        <v>0</v>
      </c>
      <c r="Q1610" s="311">
        <f>IF(M1610&lt;&gt;ฐาน!$M$45,IF(L1610&lt;&gt;"",ROUNDUP(($L1610*$N1610/100),-1),0),0)</f>
        <v>0</v>
      </c>
      <c r="R1610" s="311">
        <f t="shared" ref="R1610:R1673" si="50">IF(Q1610&lt;&gt;"",IF($J1610+$P1610&lt;=$O1610,$Q1610,$O1610-$J1610),"")</f>
        <v>0</v>
      </c>
      <c r="S1610" s="313">
        <f t="shared" ref="S1610:S1673" si="51">IF(Q1610&lt;&gt;R1610,P1610-R1610,0)</f>
        <v>0</v>
      </c>
      <c r="T1610" s="314">
        <f>IF(M1610&lt;&gt;ฐาน!$M$45,IF(S1610&lt;&gt;"",S1610+R1610,0),0)</f>
        <v>0</v>
      </c>
      <c r="U1610" s="311">
        <f>IF(M1610&lt;&gt;ฐาน!$M$45,IF(S1610=0,J1610+T1610,O1610),J1610)</f>
        <v>0</v>
      </c>
      <c r="V1610" s="98"/>
    </row>
    <row r="1611" spans="1:22" x14ac:dyDescent="0.35">
      <c r="A1611" s="93">
        <v>1603</v>
      </c>
      <c r="B1611" s="84"/>
      <c r="C1611" s="98"/>
      <c r="D1611" s="91"/>
      <c r="E1611" s="89"/>
      <c r="F1611" s="88"/>
      <c r="G1611" s="91"/>
      <c r="H1611" s="91"/>
      <c r="I1611" s="88"/>
      <c r="J1611" s="92"/>
      <c r="K1611" s="212"/>
      <c r="L1611" s="308" t="str">
        <f>IF(K1611&lt;&gt;"",INDEX(ฐาน!$J$4:$M$44,MATCH(INT(K1611),ฐาน!$J$4:$J$44,0),2),"")</f>
        <v/>
      </c>
      <c r="M1611" s="309" t="str">
        <f>IF(L1611&lt;&gt;"",INDEX(ฐาน!$J$4:$M$45,MATCH(L1611,ฐาน!$K$4:$K$45,0),4),"")</f>
        <v/>
      </c>
      <c r="N1611" s="310" t="str">
        <f>IF(I1611&lt;&gt;"",INDEX(ฐาน!$A$4:$F$9,MATCH(I1611,ฐาน!$A$4:$A$9,0),IF(J1611&gt;=INDEX(ฐาน!$A$4:$F$9,MATCH(I1611,ฐาน!$A$4:$A$9,0),3),6,5)),"")</f>
        <v/>
      </c>
      <c r="O1611" s="311" t="str">
        <f>IF(I1611&lt;&gt;"",IF(J1611&gt;=INDEX(ฐาน!$A$4:$G$9,MATCH(I1611,ฐาน!$A$4:$A$9,0),4),INDEX(ฐาน!$A$4:$G$9,MATCH(I1611,ฐาน!$A$4:$A$9,0),7),INDEX(ฐาน!$A$4:$G$9,MATCH(I1611,ฐาน!$A$4:$A$9,0),4)),"")</f>
        <v/>
      </c>
      <c r="P1611" s="312">
        <f>IF(M1611&lt;&gt;ฐาน!$M$45,IF(L1611&lt;&gt;"",($L1611*$N1611/100),0),0)</f>
        <v>0</v>
      </c>
      <c r="Q1611" s="311">
        <f>IF(M1611&lt;&gt;ฐาน!$M$45,IF(L1611&lt;&gt;"",ROUNDUP(($L1611*$N1611/100),-1),0),0)</f>
        <v>0</v>
      </c>
      <c r="R1611" s="311">
        <f t="shared" si="50"/>
        <v>0</v>
      </c>
      <c r="S1611" s="313">
        <f t="shared" si="51"/>
        <v>0</v>
      </c>
      <c r="T1611" s="314">
        <f>IF(M1611&lt;&gt;ฐาน!$M$45,IF(S1611&lt;&gt;"",S1611+R1611,0),0)</f>
        <v>0</v>
      </c>
      <c r="U1611" s="311">
        <f>IF(M1611&lt;&gt;ฐาน!$M$45,IF(S1611=0,J1611+T1611,O1611),J1611)</f>
        <v>0</v>
      </c>
      <c r="V1611" s="98"/>
    </row>
    <row r="1612" spans="1:22" x14ac:dyDescent="0.35">
      <c r="A1612" s="93">
        <v>1604</v>
      </c>
      <c r="B1612" s="84"/>
      <c r="C1612" s="98"/>
      <c r="D1612" s="91"/>
      <c r="E1612" s="89"/>
      <c r="F1612" s="88"/>
      <c r="G1612" s="91"/>
      <c r="H1612" s="91"/>
      <c r="I1612" s="88"/>
      <c r="J1612" s="92"/>
      <c r="K1612" s="212"/>
      <c r="L1612" s="308" t="str">
        <f>IF(K1612&lt;&gt;"",INDEX(ฐาน!$J$4:$M$44,MATCH(INT(K1612),ฐาน!$J$4:$J$44,0),2),"")</f>
        <v/>
      </c>
      <c r="M1612" s="309" t="str">
        <f>IF(L1612&lt;&gt;"",INDEX(ฐาน!$J$4:$M$45,MATCH(L1612,ฐาน!$K$4:$K$45,0),4),"")</f>
        <v/>
      </c>
      <c r="N1612" s="310" t="str">
        <f>IF(I1612&lt;&gt;"",INDEX(ฐาน!$A$4:$F$9,MATCH(I1612,ฐาน!$A$4:$A$9,0),IF(J1612&gt;=INDEX(ฐาน!$A$4:$F$9,MATCH(I1612,ฐาน!$A$4:$A$9,0),3),6,5)),"")</f>
        <v/>
      </c>
      <c r="O1612" s="311" t="str">
        <f>IF(I1612&lt;&gt;"",IF(J1612&gt;=INDEX(ฐาน!$A$4:$G$9,MATCH(I1612,ฐาน!$A$4:$A$9,0),4),INDEX(ฐาน!$A$4:$G$9,MATCH(I1612,ฐาน!$A$4:$A$9,0),7),INDEX(ฐาน!$A$4:$G$9,MATCH(I1612,ฐาน!$A$4:$A$9,0),4)),"")</f>
        <v/>
      </c>
      <c r="P1612" s="312">
        <f>IF(M1612&lt;&gt;ฐาน!$M$45,IF(L1612&lt;&gt;"",($L1612*$N1612/100),0),0)</f>
        <v>0</v>
      </c>
      <c r="Q1612" s="311">
        <f>IF(M1612&lt;&gt;ฐาน!$M$45,IF(L1612&lt;&gt;"",ROUNDUP(($L1612*$N1612/100),-1),0),0)</f>
        <v>0</v>
      </c>
      <c r="R1612" s="311">
        <f t="shared" si="50"/>
        <v>0</v>
      </c>
      <c r="S1612" s="313">
        <f t="shared" si="51"/>
        <v>0</v>
      </c>
      <c r="T1612" s="314">
        <f>IF(M1612&lt;&gt;ฐาน!$M$45,IF(S1612&lt;&gt;"",S1612+R1612,0),0)</f>
        <v>0</v>
      </c>
      <c r="U1612" s="311">
        <f>IF(M1612&lt;&gt;ฐาน!$M$45,IF(S1612=0,J1612+T1612,O1612),J1612)</f>
        <v>0</v>
      </c>
      <c r="V1612" s="98"/>
    </row>
    <row r="1613" spans="1:22" x14ac:dyDescent="0.35">
      <c r="A1613" s="93">
        <v>1605</v>
      </c>
      <c r="B1613" s="84"/>
      <c r="C1613" s="98"/>
      <c r="D1613" s="91"/>
      <c r="E1613" s="89"/>
      <c r="F1613" s="88"/>
      <c r="G1613" s="91"/>
      <c r="H1613" s="91"/>
      <c r="I1613" s="88"/>
      <c r="J1613" s="92"/>
      <c r="K1613" s="212"/>
      <c r="L1613" s="308" t="str">
        <f>IF(K1613&lt;&gt;"",INDEX(ฐาน!$J$4:$M$44,MATCH(INT(K1613),ฐาน!$J$4:$J$44,0),2),"")</f>
        <v/>
      </c>
      <c r="M1613" s="309" t="str">
        <f>IF(L1613&lt;&gt;"",INDEX(ฐาน!$J$4:$M$45,MATCH(L1613,ฐาน!$K$4:$K$45,0),4),"")</f>
        <v/>
      </c>
      <c r="N1613" s="310" t="str">
        <f>IF(I1613&lt;&gt;"",INDEX(ฐาน!$A$4:$F$9,MATCH(I1613,ฐาน!$A$4:$A$9,0),IF(J1613&gt;=INDEX(ฐาน!$A$4:$F$9,MATCH(I1613,ฐาน!$A$4:$A$9,0),3),6,5)),"")</f>
        <v/>
      </c>
      <c r="O1613" s="311" t="str">
        <f>IF(I1613&lt;&gt;"",IF(J1613&gt;=INDEX(ฐาน!$A$4:$G$9,MATCH(I1613,ฐาน!$A$4:$A$9,0),4),INDEX(ฐาน!$A$4:$G$9,MATCH(I1613,ฐาน!$A$4:$A$9,0),7),INDEX(ฐาน!$A$4:$G$9,MATCH(I1613,ฐาน!$A$4:$A$9,0),4)),"")</f>
        <v/>
      </c>
      <c r="P1613" s="312">
        <f>IF(M1613&lt;&gt;ฐาน!$M$45,IF(L1613&lt;&gt;"",($L1613*$N1613/100),0),0)</f>
        <v>0</v>
      </c>
      <c r="Q1613" s="311">
        <f>IF(M1613&lt;&gt;ฐาน!$M$45,IF(L1613&lt;&gt;"",ROUNDUP(($L1613*$N1613/100),-1),0),0)</f>
        <v>0</v>
      </c>
      <c r="R1613" s="311">
        <f t="shared" si="50"/>
        <v>0</v>
      </c>
      <c r="S1613" s="313">
        <f t="shared" si="51"/>
        <v>0</v>
      </c>
      <c r="T1613" s="314">
        <f>IF(M1613&lt;&gt;ฐาน!$M$45,IF(S1613&lt;&gt;"",S1613+R1613,0),0)</f>
        <v>0</v>
      </c>
      <c r="U1613" s="311">
        <f>IF(M1613&lt;&gt;ฐาน!$M$45,IF(S1613=0,J1613+T1613,O1613),J1613)</f>
        <v>0</v>
      </c>
      <c r="V1613" s="98"/>
    </row>
    <row r="1614" spans="1:22" x14ac:dyDescent="0.35">
      <c r="A1614" s="93">
        <v>1606</v>
      </c>
      <c r="B1614" s="84"/>
      <c r="C1614" s="98"/>
      <c r="D1614" s="91"/>
      <c r="E1614" s="89"/>
      <c r="F1614" s="88"/>
      <c r="G1614" s="91"/>
      <c r="H1614" s="91"/>
      <c r="I1614" s="88"/>
      <c r="J1614" s="92"/>
      <c r="K1614" s="212"/>
      <c r="L1614" s="308" t="str">
        <f>IF(K1614&lt;&gt;"",INDEX(ฐาน!$J$4:$M$44,MATCH(INT(K1614),ฐาน!$J$4:$J$44,0),2),"")</f>
        <v/>
      </c>
      <c r="M1614" s="309" t="str">
        <f>IF(L1614&lt;&gt;"",INDEX(ฐาน!$J$4:$M$45,MATCH(L1614,ฐาน!$K$4:$K$45,0),4),"")</f>
        <v/>
      </c>
      <c r="N1614" s="310" t="str">
        <f>IF(I1614&lt;&gt;"",INDEX(ฐาน!$A$4:$F$9,MATCH(I1614,ฐาน!$A$4:$A$9,0),IF(J1614&gt;=INDEX(ฐาน!$A$4:$F$9,MATCH(I1614,ฐาน!$A$4:$A$9,0),3),6,5)),"")</f>
        <v/>
      </c>
      <c r="O1614" s="311" t="str">
        <f>IF(I1614&lt;&gt;"",IF(J1614&gt;=INDEX(ฐาน!$A$4:$G$9,MATCH(I1614,ฐาน!$A$4:$A$9,0),4),INDEX(ฐาน!$A$4:$G$9,MATCH(I1614,ฐาน!$A$4:$A$9,0),7),INDEX(ฐาน!$A$4:$G$9,MATCH(I1614,ฐาน!$A$4:$A$9,0),4)),"")</f>
        <v/>
      </c>
      <c r="P1614" s="312">
        <f>IF(M1614&lt;&gt;ฐาน!$M$45,IF(L1614&lt;&gt;"",($L1614*$N1614/100),0),0)</f>
        <v>0</v>
      </c>
      <c r="Q1614" s="311">
        <f>IF(M1614&lt;&gt;ฐาน!$M$45,IF(L1614&lt;&gt;"",ROUNDUP(($L1614*$N1614/100),-1),0),0)</f>
        <v>0</v>
      </c>
      <c r="R1614" s="311">
        <f t="shared" si="50"/>
        <v>0</v>
      </c>
      <c r="S1614" s="313">
        <f t="shared" si="51"/>
        <v>0</v>
      </c>
      <c r="T1614" s="314">
        <f>IF(M1614&lt;&gt;ฐาน!$M$45,IF(S1614&lt;&gt;"",S1614+R1614,0),0)</f>
        <v>0</v>
      </c>
      <c r="U1614" s="311">
        <f>IF(M1614&lt;&gt;ฐาน!$M$45,IF(S1614=0,J1614+T1614,O1614),J1614)</f>
        <v>0</v>
      </c>
      <c r="V1614" s="98"/>
    </row>
    <row r="1615" spans="1:22" x14ac:dyDescent="0.35">
      <c r="A1615" s="93">
        <v>1607</v>
      </c>
      <c r="B1615" s="84"/>
      <c r="C1615" s="98"/>
      <c r="D1615" s="91"/>
      <c r="E1615" s="89"/>
      <c r="F1615" s="88"/>
      <c r="G1615" s="91"/>
      <c r="H1615" s="91"/>
      <c r="I1615" s="88"/>
      <c r="J1615" s="92"/>
      <c r="K1615" s="212"/>
      <c r="L1615" s="308" t="str">
        <f>IF(K1615&lt;&gt;"",INDEX(ฐาน!$J$4:$M$44,MATCH(INT(K1615),ฐาน!$J$4:$J$44,0),2),"")</f>
        <v/>
      </c>
      <c r="M1615" s="309" t="str">
        <f>IF(L1615&lt;&gt;"",INDEX(ฐาน!$J$4:$M$45,MATCH(L1615,ฐาน!$K$4:$K$45,0),4),"")</f>
        <v/>
      </c>
      <c r="N1615" s="310" t="str">
        <f>IF(I1615&lt;&gt;"",INDEX(ฐาน!$A$4:$F$9,MATCH(I1615,ฐาน!$A$4:$A$9,0),IF(J1615&gt;=INDEX(ฐาน!$A$4:$F$9,MATCH(I1615,ฐาน!$A$4:$A$9,0),3),6,5)),"")</f>
        <v/>
      </c>
      <c r="O1615" s="311" t="str">
        <f>IF(I1615&lt;&gt;"",IF(J1615&gt;=INDEX(ฐาน!$A$4:$G$9,MATCH(I1615,ฐาน!$A$4:$A$9,0),4),INDEX(ฐาน!$A$4:$G$9,MATCH(I1615,ฐาน!$A$4:$A$9,0),7),INDEX(ฐาน!$A$4:$G$9,MATCH(I1615,ฐาน!$A$4:$A$9,0),4)),"")</f>
        <v/>
      </c>
      <c r="P1615" s="312">
        <f>IF(M1615&lt;&gt;ฐาน!$M$45,IF(L1615&lt;&gt;"",($L1615*$N1615/100),0),0)</f>
        <v>0</v>
      </c>
      <c r="Q1615" s="311">
        <f>IF(M1615&lt;&gt;ฐาน!$M$45,IF(L1615&lt;&gt;"",ROUNDUP(($L1615*$N1615/100),-1),0),0)</f>
        <v>0</v>
      </c>
      <c r="R1615" s="311">
        <f t="shared" si="50"/>
        <v>0</v>
      </c>
      <c r="S1615" s="313">
        <f t="shared" si="51"/>
        <v>0</v>
      </c>
      <c r="T1615" s="314">
        <f>IF(M1615&lt;&gt;ฐาน!$M$45,IF(S1615&lt;&gt;"",S1615+R1615,0),0)</f>
        <v>0</v>
      </c>
      <c r="U1615" s="311">
        <f>IF(M1615&lt;&gt;ฐาน!$M$45,IF(S1615=0,J1615+T1615,O1615),J1615)</f>
        <v>0</v>
      </c>
      <c r="V1615" s="98"/>
    </row>
    <row r="1616" spans="1:22" x14ac:dyDescent="0.35">
      <c r="A1616" s="93">
        <v>1608</v>
      </c>
      <c r="B1616" s="84"/>
      <c r="C1616" s="98"/>
      <c r="D1616" s="91"/>
      <c r="E1616" s="89"/>
      <c r="F1616" s="88"/>
      <c r="G1616" s="91"/>
      <c r="H1616" s="91"/>
      <c r="I1616" s="88"/>
      <c r="J1616" s="92"/>
      <c r="K1616" s="212"/>
      <c r="L1616" s="308" t="str">
        <f>IF(K1616&lt;&gt;"",INDEX(ฐาน!$J$4:$M$44,MATCH(INT(K1616),ฐาน!$J$4:$J$44,0),2),"")</f>
        <v/>
      </c>
      <c r="M1616" s="309" t="str">
        <f>IF(L1616&lt;&gt;"",INDEX(ฐาน!$J$4:$M$45,MATCH(L1616,ฐาน!$K$4:$K$45,0),4),"")</f>
        <v/>
      </c>
      <c r="N1616" s="310" t="str">
        <f>IF(I1616&lt;&gt;"",INDEX(ฐาน!$A$4:$F$9,MATCH(I1616,ฐาน!$A$4:$A$9,0),IF(J1616&gt;=INDEX(ฐาน!$A$4:$F$9,MATCH(I1616,ฐาน!$A$4:$A$9,0),3),6,5)),"")</f>
        <v/>
      </c>
      <c r="O1616" s="311" t="str">
        <f>IF(I1616&lt;&gt;"",IF(J1616&gt;=INDEX(ฐาน!$A$4:$G$9,MATCH(I1616,ฐาน!$A$4:$A$9,0),4),INDEX(ฐาน!$A$4:$G$9,MATCH(I1616,ฐาน!$A$4:$A$9,0),7),INDEX(ฐาน!$A$4:$G$9,MATCH(I1616,ฐาน!$A$4:$A$9,0),4)),"")</f>
        <v/>
      </c>
      <c r="P1616" s="312">
        <f>IF(M1616&lt;&gt;ฐาน!$M$45,IF(L1616&lt;&gt;"",($L1616*$N1616/100),0),0)</f>
        <v>0</v>
      </c>
      <c r="Q1616" s="311">
        <f>IF(M1616&lt;&gt;ฐาน!$M$45,IF(L1616&lt;&gt;"",ROUNDUP(($L1616*$N1616/100),-1),0),0)</f>
        <v>0</v>
      </c>
      <c r="R1616" s="311">
        <f t="shared" si="50"/>
        <v>0</v>
      </c>
      <c r="S1616" s="313">
        <f t="shared" si="51"/>
        <v>0</v>
      </c>
      <c r="T1616" s="314">
        <f>IF(M1616&lt;&gt;ฐาน!$M$45,IF(S1616&lt;&gt;"",S1616+R1616,0),0)</f>
        <v>0</v>
      </c>
      <c r="U1616" s="311">
        <f>IF(M1616&lt;&gt;ฐาน!$M$45,IF(S1616=0,J1616+T1616,O1616),J1616)</f>
        <v>0</v>
      </c>
      <c r="V1616" s="98"/>
    </row>
    <row r="1617" spans="1:22" x14ac:dyDescent="0.35">
      <c r="A1617" s="93">
        <v>1609</v>
      </c>
      <c r="B1617" s="84"/>
      <c r="C1617" s="98"/>
      <c r="D1617" s="91"/>
      <c r="E1617" s="89"/>
      <c r="F1617" s="88"/>
      <c r="G1617" s="91"/>
      <c r="H1617" s="91"/>
      <c r="I1617" s="88"/>
      <c r="J1617" s="92"/>
      <c r="K1617" s="212"/>
      <c r="L1617" s="308" t="str">
        <f>IF(K1617&lt;&gt;"",INDEX(ฐาน!$J$4:$M$44,MATCH(INT(K1617),ฐาน!$J$4:$J$44,0),2),"")</f>
        <v/>
      </c>
      <c r="M1617" s="309" t="str">
        <f>IF(L1617&lt;&gt;"",INDEX(ฐาน!$J$4:$M$45,MATCH(L1617,ฐาน!$K$4:$K$45,0),4),"")</f>
        <v/>
      </c>
      <c r="N1617" s="310" t="str">
        <f>IF(I1617&lt;&gt;"",INDEX(ฐาน!$A$4:$F$9,MATCH(I1617,ฐาน!$A$4:$A$9,0),IF(J1617&gt;=INDEX(ฐาน!$A$4:$F$9,MATCH(I1617,ฐาน!$A$4:$A$9,0),3),6,5)),"")</f>
        <v/>
      </c>
      <c r="O1617" s="311" t="str">
        <f>IF(I1617&lt;&gt;"",IF(J1617&gt;=INDEX(ฐาน!$A$4:$G$9,MATCH(I1617,ฐาน!$A$4:$A$9,0),4),INDEX(ฐาน!$A$4:$G$9,MATCH(I1617,ฐาน!$A$4:$A$9,0),7),INDEX(ฐาน!$A$4:$G$9,MATCH(I1617,ฐาน!$A$4:$A$9,0),4)),"")</f>
        <v/>
      </c>
      <c r="P1617" s="312">
        <f>IF(M1617&lt;&gt;ฐาน!$M$45,IF(L1617&lt;&gt;"",($L1617*$N1617/100),0),0)</f>
        <v>0</v>
      </c>
      <c r="Q1617" s="311">
        <f>IF(M1617&lt;&gt;ฐาน!$M$45,IF(L1617&lt;&gt;"",ROUNDUP(($L1617*$N1617/100),-1),0),0)</f>
        <v>0</v>
      </c>
      <c r="R1617" s="311">
        <f t="shared" si="50"/>
        <v>0</v>
      </c>
      <c r="S1617" s="313">
        <f t="shared" si="51"/>
        <v>0</v>
      </c>
      <c r="T1617" s="314">
        <f>IF(M1617&lt;&gt;ฐาน!$M$45,IF(S1617&lt;&gt;"",S1617+R1617,0),0)</f>
        <v>0</v>
      </c>
      <c r="U1617" s="311">
        <f>IF(M1617&lt;&gt;ฐาน!$M$45,IF(S1617=0,J1617+T1617,O1617),J1617)</f>
        <v>0</v>
      </c>
      <c r="V1617" s="98"/>
    </row>
    <row r="1618" spans="1:22" x14ac:dyDescent="0.35">
      <c r="A1618" s="93">
        <v>1610</v>
      </c>
      <c r="B1618" s="84"/>
      <c r="C1618" s="98"/>
      <c r="D1618" s="91"/>
      <c r="E1618" s="89"/>
      <c r="F1618" s="88"/>
      <c r="G1618" s="91"/>
      <c r="H1618" s="91"/>
      <c r="I1618" s="88"/>
      <c r="J1618" s="92"/>
      <c r="K1618" s="212"/>
      <c r="L1618" s="308" t="str">
        <f>IF(K1618&lt;&gt;"",INDEX(ฐาน!$J$4:$M$44,MATCH(INT(K1618),ฐาน!$J$4:$J$44,0),2),"")</f>
        <v/>
      </c>
      <c r="M1618" s="309" t="str">
        <f>IF(L1618&lt;&gt;"",INDEX(ฐาน!$J$4:$M$45,MATCH(L1618,ฐาน!$K$4:$K$45,0),4),"")</f>
        <v/>
      </c>
      <c r="N1618" s="310" t="str">
        <f>IF(I1618&lt;&gt;"",INDEX(ฐาน!$A$4:$F$9,MATCH(I1618,ฐาน!$A$4:$A$9,0),IF(J1618&gt;=INDEX(ฐาน!$A$4:$F$9,MATCH(I1618,ฐาน!$A$4:$A$9,0),3),6,5)),"")</f>
        <v/>
      </c>
      <c r="O1618" s="311" t="str">
        <f>IF(I1618&lt;&gt;"",IF(J1618&gt;=INDEX(ฐาน!$A$4:$G$9,MATCH(I1618,ฐาน!$A$4:$A$9,0),4),INDEX(ฐาน!$A$4:$G$9,MATCH(I1618,ฐาน!$A$4:$A$9,0),7),INDEX(ฐาน!$A$4:$G$9,MATCH(I1618,ฐาน!$A$4:$A$9,0),4)),"")</f>
        <v/>
      </c>
      <c r="P1618" s="312">
        <f>IF(M1618&lt;&gt;ฐาน!$M$45,IF(L1618&lt;&gt;"",($L1618*$N1618/100),0),0)</f>
        <v>0</v>
      </c>
      <c r="Q1618" s="311">
        <f>IF(M1618&lt;&gt;ฐาน!$M$45,IF(L1618&lt;&gt;"",ROUNDUP(($L1618*$N1618/100),-1),0),0)</f>
        <v>0</v>
      </c>
      <c r="R1618" s="311">
        <f t="shared" si="50"/>
        <v>0</v>
      </c>
      <c r="S1618" s="313">
        <f t="shared" si="51"/>
        <v>0</v>
      </c>
      <c r="T1618" s="314">
        <f>IF(M1618&lt;&gt;ฐาน!$M$45,IF(S1618&lt;&gt;"",S1618+R1618,0),0)</f>
        <v>0</v>
      </c>
      <c r="U1618" s="311">
        <f>IF(M1618&lt;&gt;ฐาน!$M$45,IF(S1618=0,J1618+T1618,O1618),J1618)</f>
        <v>0</v>
      </c>
      <c r="V1618" s="98"/>
    </row>
    <row r="1619" spans="1:22" x14ac:dyDescent="0.35">
      <c r="A1619" s="93">
        <v>1611</v>
      </c>
      <c r="B1619" s="84"/>
      <c r="C1619" s="98"/>
      <c r="D1619" s="91"/>
      <c r="E1619" s="89"/>
      <c r="F1619" s="88"/>
      <c r="G1619" s="91"/>
      <c r="H1619" s="91"/>
      <c r="I1619" s="88"/>
      <c r="J1619" s="92"/>
      <c r="K1619" s="212"/>
      <c r="L1619" s="308" t="str">
        <f>IF(K1619&lt;&gt;"",INDEX(ฐาน!$J$4:$M$44,MATCH(INT(K1619),ฐาน!$J$4:$J$44,0),2),"")</f>
        <v/>
      </c>
      <c r="M1619" s="309" t="str">
        <f>IF(L1619&lt;&gt;"",INDEX(ฐาน!$J$4:$M$45,MATCH(L1619,ฐาน!$K$4:$K$45,0),4),"")</f>
        <v/>
      </c>
      <c r="N1619" s="310" t="str">
        <f>IF(I1619&lt;&gt;"",INDEX(ฐาน!$A$4:$F$9,MATCH(I1619,ฐาน!$A$4:$A$9,0),IF(J1619&gt;=INDEX(ฐาน!$A$4:$F$9,MATCH(I1619,ฐาน!$A$4:$A$9,0),3),6,5)),"")</f>
        <v/>
      </c>
      <c r="O1619" s="311" t="str">
        <f>IF(I1619&lt;&gt;"",IF(J1619&gt;=INDEX(ฐาน!$A$4:$G$9,MATCH(I1619,ฐาน!$A$4:$A$9,0),4),INDEX(ฐาน!$A$4:$G$9,MATCH(I1619,ฐาน!$A$4:$A$9,0),7),INDEX(ฐาน!$A$4:$G$9,MATCH(I1619,ฐาน!$A$4:$A$9,0),4)),"")</f>
        <v/>
      </c>
      <c r="P1619" s="312">
        <f>IF(M1619&lt;&gt;ฐาน!$M$45,IF(L1619&lt;&gt;"",($L1619*$N1619/100),0),0)</f>
        <v>0</v>
      </c>
      <c r="Q1619" s="311">
        <f>IF(M1619&lt;&gt;ฐาน!$M$45,IF(L1619&lt;&gt;"",ROUNDUP(($L1619*$N1619/100),-1),0),0)</f>
        <v>0</v>
      </c>
      <c r="R1619" s="311">
        <f t="shared" si="50"/>
        <v>0</v>
      </c>
      <c r="S1619" s="313">
        <f t="shared" si="51"/>
        <v>0</v>
      </c>
      <c r="T1619" s="314">
        <f>IF(M1619&lt;&gt;ฐาน!$M$45,IF(S1619&lt;&gt;"",S1619+R1619,0),0)</f>
        <v>0</v>
      </c>
      <c r="U1619" s="311">
        <f>IF(M1619&lt;&gt;ฐาน!$M$45,IF(S1619=0,J1619+T1619,O1619),J1619)</f>
        <v>0</v>
      </c>
      <c r="V1619" s="98"/>
    </row>
    <row r="1620" spans="1:22" x14ac:dyDescent="0.35">
      <c r="A1620" s="93">
        <v>1612</v>
      </c>
      <c r="B1620" s="84"/>
      <c r="C1620" s="98"/>
      <c r="D1620" s="91"/>
      <c r="E1620" s="89"/>
      <c r="F1620" s="88"/>
      <c r="G1620" s="91"/>
      <c r="H1620" s="91"/>
      <c r="I1620" s="88"/>
      <c r="J1620" s="92"/>
      <c r="K1620" s="212"/>
      <c r="L1620" s="308" t="str">
        <f>IF(K1620&lt;&gt;"",INDEX(ฐาน!$J$4:$M$44,MATCH(INT(K1620),ฐาน!$J$4:$J$44,0),2),"")</f>
        <v/>
      </c>
      <c r="M1620" s="309" t="str">
        <f>IF(L1620&lt;&gt;"",INDEX(ฐาน!$J$4:$M$45,MATCH(L1620,ฐาน!$K$4:$K$45,0),4),"")</f>
        <v/>
      </c>
      <c r="N1620" s="310" t="str">
        <f>IF(I1620&lt;&gt;"",INDEX(ฐาน!$A$4:$F$9,MATCH(I1620,ฐาน!$A$4:$A$9,0),IF(J1620&gt;=INDEX(ฐาน!$A$4:$F$9,MATCH(I1620,ฐาน!$A$4:$A$9,0),3),6,5)),"")</f>
        <v/>
      </c>
      <c r="O1620" s="311" t="str">
        <f>IF(I1620&lt;&gt;"",IF(J1620&gt;=INDEX(ฐาน!$A$4:$G$9,MATCH(I1620,ฐาน!$A$4:$A$9,0),4),INDEX(ฐาน!$A$4:$G$9,MATCH(I1620,ฐาน!$A$4:$A$9,0),7),INDEX(ฐาน!$A$4:$G$9,MATCH(I1620,ฐาน!$A$4:$A$9,0),4)),"")</f>
        <v/>
      </c>
      <c r="P1620" s="312">
        <f>IF(M1620&lt;&gt;ฐาน!$M$45,IF(L1620&lt;&gt;"",($L1620*$N1620/100),0),0)</f>
        <v>0</v>
      </c>
      <c r="Q1620" s="311">
        <f>IF(M1620&lt;&gt;ฐาน!$M$45,IF(L1620&lt;&gt;"",ROUNDUP(($L1620*$N1620/100),-1),0),0)</f>
        <v>0</v>
      </c>
      <c r="R1620" s="311">
        <f t="shared" si="50"/>
        <v>0</v>
      </c>
      <c r="S1620" s="313">
        <f t="shared" si="51"/>
        <v>0</v>
      </c>
      <c r="T1620" s="314">
        <f>IF(M1620&lt;&gt;ฐาน!$M$45,IF(S1620&lt;&gt;"",S1620+R1620,0),0)</f>
        <v>0</v>
      </c>
      <c r="U1620" s="311">
        <f>IF(M1620&lt;&gt;ฐาน!$M$45,IF(S1620=0,J1620+T1620,O1620),J1620)</f>
        <v>0</v>
      </c>
      <c r="V1620" s="98"/>
    </row>
    <row r="1621" spans="1:22" x14ac:dyDescent="0.35">
      <c r="A1621" s="93">
        <v>1613</v>
      </c>
      <c r="B1621" s="84"/>
      <c r="C1621" s="98"/>
      <c r="D1621" s="91"/>
      <c r="E1621" s="89"/>
      <c r="F1621" s="88"/>
      <c r="G1621" s="91"/>
      <c r="H1621" s="91"/>
      <c r="I1621" s="88"/>
      <c r="J1621" s="92"/>
      <c r="K1621" s="212"/>
      <c r="L1621" s="308" t="str">
        <f>IF(K1621&lt;&gt;"",INDEX(ฐาน!$J$4:$M$44,MATCH(INT(K1621),ฐาน!$J$4:$J$44,0),2),"")</f>
        <v/>
      </c>
      <c r="M1621" s="309" t="str">
        <f>IF(L1621&lt;&gt;"",INDEX(ฐาน!$J$4:$M$45,MATCH(L1621,ฐาน!$K$4:$K$45,0),4),"")</f>
        <v/>
      </c>
      <c r="N1621" s="310" t="str">
        <f>IF(I1621&lt;&gt;"",INDEX(ฐาน!$A$4:$F$9,MATCH(I1621,ฐาน!$A$4:$A$9,0),IF(J1621&gt;=INDEX(ฐาน!$A$4:$F$9,MATCH(I1621,ฐาน!$A$4:$A$9,0),3),6,5)),"")</f>
        <v/>
      </c>
      <c r="O1621" s="311" t="str">
        <f>IF(I1621&lt;&gt;"",IF(J1621&gt;=INDEX(ฐาน!$A$4:$G$9,MATCH(I1621,ฐาน!$A$4:$A$9,0),4),INDEX(ฐาน!$A$4:$G$9,MATCH(I1621,ฐาน!$A$4:$A$9,0),7),INDEX(ฐาน!$A$4:$G$9,MATCH(I1621,ฐาน!$A$4:$A$9,0),4)),"")</f>
        <v/>
      </c>
      <c r="P1621" s="312">
        <f>IF(M1621&lt;&gt;ฐาน!$M$45,IF(L1621&lt;&gt;"",($L1621*$N1621/100),0),0)</f>
        <v>0</v>
      </c>
      <c r="Q1621" s="311">
        <f>IF(M1621&lt;&gt;ฐาน!$M$45,IF(L1621&lt;&gt;"",ROUNDUP(($L1621*$N1621/100),-1),0),0)</f>
        <v>0</v>
      </c>
      <c r="R1621" s="311">
        <f t="shared" si="50"/>
        <v>0</v>
      </c>
      <c r="S1621" s="313">
        <f t="shared" si="51"/>
        <v>0</v>
      </c>
      <c r="T1621" s="314">
        <f>IF(M1621&lt;&gt;ฐาน!$M$45,IF(S1621&lt;&gt;"",S1621+R1621,0),0)</f>
        <v>0</v>
      </c>
      <c r="U1621" s="311">
        <f>IF(M1621&lt;&gt;ฐาน!$M$45,IF(S1621=0,J1621+T1621,O1621),J1621)</f>
        <v>0</v>
      </c>
      <c r="V1621" s="98"/>
    </row>
    <row r="1622" spans="1:22" x14ac:dyDescent="0.35">
      <c r="A1622" s="93">
        <v>1614</v>
      </c>
      <c r="B1622" s="84"/>
      <c r="C1622" s="98"/>
      <c r="D1622" s="91"/>
      <c r="E1622" s="89"/>
      <c r="F1622" s="88"/>
      <c r="G1622" s="91"/>
      <c r="H1622" s="91"/>
      <c r="I1622" s="88"/>
      <c r="J1622" s="92"/>
      <c r="K1622" s="212"/>
      <c r="L1622" s="308" t="str">
        <f>IF(K1622&lt;&gt;"",INDEX(ฐาน!$J$4:$M$44,MATCH(INT(K1622),ฐาน!$J$4:$J$44,0),2),"")</f>
        <v/>
      </c>
      <c r="M1622" s="309" t="str">
        <f>IF(L1622&lt;&gt;"",INDEX(ฐาน!$J$4:$M$45,MATCH(L1622,ฐาน!$K$4:$K$45,0),4),"")</f>
        <v/>
      </c>
      <c r="N1622" s="310" t="str">
        <f>IF(I1622&lt;&gt;"",INDEX(ฐาน!$A$4:$F$9,MATCH(I1622,ฐาน!$A$4:$A$9,0),IF(J1622&gt;=INDEX(ฐาน!$A$4:$F$9,MATCH(I1622,ฐาน!$A$4:$A$9,0),3),6,5)),"")</f>
        <v/>
      </c>
      <c r="O1622" s="311" t="str">
        <f>IF(I1622&lt;&gt;"",IF(J1622&gt;=INDEX(ฐาน!$A$4:$G$9,MATCH(I1622,ฐาน!$A$4:$A$9,0),4),INDEX(ฐาน!$A$4:$G$9,MATCH(I1622,ฐาน!$A$4:$A$9,0),7),INDEX(ฐาน!$A$4:$G$9,MATCH(I1622,ฐาน!$A$4:$A$9,0),4)),"")</f>
        <v/>
      </c>
      <c r="P1622" s="312">
        <f>IF(M1622&lt;&gt;ฐาน!$M$45,IF(L1622&lt;&gt;"",($L1622*$N1622/100),0),0)</f>
        <v>0</v>
      </c>
      <c r="Q1622" s="311">
        <f>IF(M1622&lt;&gt;ฐาน!$M$45,IF(L1622&lt;&gt;"",ROUNDUP(($L1622*$N1622/100),-1),0),0)</f>
        <v>0</v>
      </c>
      <c r="R1622" s="311">
        <f t="shared" si="50"/>
        <v>0</v>
      </c>
      <c r="S1622" s="313">
        <f t="shared" si="51"/>
        <v>0</v>
      </c>
      <c r="T1622" s="314">
        <f>IF(M1622&lt;&gt;ฐาน!$M$45,IF(S1622&lt;&gt;"",S1622+R1622,0),0)</f>
        <v>0</v>
      </c>
      <c r="U1622" s="311">
        <f>IF(M1622&lt;&gt;ฐาน!$M$45,IF(S1622=0,J1622+T1622,O1622),J1622)</f>
        <v>0</v>
      </c>
      <c r="V1622" s="98"/>
    </row>
    <row r="1623" spans="1:22" x14ac:dyDescent="0.35">
      <c r="A1623" s="93">
        <v>1615</v>
      </c>
      <c r="B1623" s="84"/>
      <c r="C1623" s="98"/>
      <c r="D1623" s="91"/>
      <c r="E1623" s="89"/>
      <c r="F1623" s="88"/>
      <c r="G1623" s="91"/>
      <c r="H1623" s="91"/>
      <c r="I1623" s="88"/>
      <c r="J1623" s="92"/>
      <c r="K1623" s="212"/>
      <c r="L1623" s="308" t="str">
        <f>IF(K1623&lt;&gt;"",INDEX(ฐาน!$J$4:$M$44,MATCH(INT(K1623),ฐาน!$J$4:$J$44,0),2),"")</f>
        <v/>
      </c>
      <c r="M1623" s="309" t="str">
        <f>IF(L1623&lt;&gt;"",INDEX(ฐาน!$J$4:$M$45,MATCH(L1623,ฐาน!$K$4:$K$45,0),4),"")</f>
        <v/>
      </c>
      <c r="N1623" s="310" t="str">
        <f>IF(I1623&lt;&gt;"",INDEX(ฐาน!$A$4:$F$9,MATCH(I1623,ฐาน!$A$4:$A$9,0),IF(J1623&gt;=INDEX(ฐาน!$A$4:$F$9,MATCH(I1623,ฐาน!$A$4:$A$9,0),3),6,5)),"")</f>
        <v/>
      </c>
      <c r="O1623" s="311" t="str">
        <f>IF(I1623&lt;&gt;"",IF(J1623&gt;=INDEX(ฐาน!$A$4:$G$9,MATCH(I1623,ฐาน!$A$4:$A$9,0),4),INDEX(ฐาน!$A$4:$G$9,MATCH(I1623,ฐาน!$A$4:$A$9,0),7),INDEX(ฐาน!$A$4:$G$9,MATCH(I1623,ฐาน!$A$4:$A$9,0),4)),"")</f>
        <v/>
      </c>
      <c r="P1623" s="312">
        <f>IF(M1623&lt;&gt;ฐาน!$M$45,IF(L1623&lt;&gt;"",($L1623*$N1623/100),0),0)</f>
        <v>0</v>
      </c>
      <c r="Q1623" s="311">
        <f>IF(M1623&lt;&gt;ฐาน!$M$45,IF(L1623&lt;&gt;"",ROUNDUP(($L1623*$N1623/100),-1),0),0)</f>
        <v>0</v>
      </c>
      <c r="R1623" s="311">
        <f t="shared" si="50"/>
        <v>0</v>
      </c>
      <c r="S1623" s="313">
        <f t="shared" si="51"/>
        <v>0</v>
      </c>
      <c r="T1623" s="314">
        <f>IF(M1623&lt;&gt;ฐาน!$M$45,IF(S1623&lt;&gt;"",S1623+R1623,0),0)</f>
        <v>0</v>
      </c>
      <c r="U1623" s="311">
        <f>IF(M1623&lt;&gt;ฐาน!$M$45,IF(S1623=0,J1623+T1623,O1623),J1623)</f>
        <v>0</v>
      </c>
      <c r="V1623" s="98"/>
    </row>
    <row r="1624" spans="1:22" x14ac:dyDescent="0.35">
      <c r="A1624" s="93">
        <v>1616</v>
      </c>
      <c r="B1624" s="84"/>
      <c r="C1624" s="98"/>
      <c r="D1624" s="91"/>
      <c r="E1624" s="89"/>
      <c r="F1624" s="88"/>
      <c r="G1624" s="91"/>
      <c r="H1624" s="91"/>
      <c r="I1624" s="88"/>
      <c r="J1624" s="92"/>
      <c r="K1624" s="212"/>
      <c r="L1624" s="308" t="str">
        <f>IF(K1624&lt;&gt;"",INDEX(ฐาน!$J$4:$M$44,MATCH(INT(K1624),ฐาน!$J$4:$J$44,0),2),"")</f>
        <v/>
      </c>
      <c r="M1624" s="309" t="str">
        <f>IF(L1624&lt;&gt;"",INDEX(ฐาน!$J$4:$M$45,MATCH(L1624,ฐาน!$K$4:$K$45,0),4),"")</f>
        <v/>
      </c>
      <c r="N1624" s="310" t="str">
        <f>IF(I1624&lt;&gt;"",INDEX(ฐาน!$A$4:$F$9,MATCH(I1624,ฐาน!$A$4:$A$9,0),IF(J1624&gt;=INDEX(ฐาน!$A$4:$F$9,MATCH(I1624,ฐาน!$A$4:$A$9,0),3),6,5)),"")</f>
        <v/>
      </c>
      <c r="O1624" s="311" t="str">
        <f>IF(I1624&lt;&gt;"",IF(J1624&gt;=INDEX(ฐาน!$A$4:$G$9,MATCH(I1624,ฐาน!$A$4:$A$9,0),4),INDEX(ฐาน!$A$4:$G$9,MATCH(I1624,ฐาน!$A$4:$A$9,0),7),INDEX(ฐาน!$A$4:$G$9,MATCH(I1624,ฐาน!$A$4:$A$9,0),4)),"")</f>
        <v/>
      </c>
      <c r="P1624" s="312">
        <f>IF(M1624&lt;&gt;ฐาน!$M$45,IF(L1624&lt;&gt;"",($L1624*$N1624/100),0),0)</f>
        <v>0</v>
      </c>
      <c r="Q1624" s="311">
        <f>IF(M1624&lt;&gt;ฐาน!$M$45,IF(L1624&lt;&gt;"",ROUNDUP(($L1624*$N1624/100),-1),0),0)</f>
        <v>0</v>
      </c>
      <c r="R1624" s="311">
        <f t="shared" si="50"/>
        <v>0</v>
      </c>
      <c r="S1624" s="313">
        <f t="shared" si="51"/>
        <v>0</v>
      </c>
      <c r="T1624" s="314">
        <f>IF(M1624&lt;&gt;ฐาน!$M$45,IF(S1624&lt;&gt;"",S1624+R1624,0),0)</f>
        <v>0</v>
      </c>
      <c r="U1624" s="311">
        <f>IF(M1624&lt;&gt;ฐาน!$M$45,IF(S1624=0,J1624+T1624,O1624),J1624)</f>
        <v>0</v>
      </c>
      <c r="V1624" s="98"/>
    </row>
    <row r="1625" spans="1:22" x14ac:dyDescent="0.35">
      <c r="A1625" s="93">
        <v>1617</v>
      </c>
      <c r="B1625" s="84"/>
      <c r="C1625" s="98"/>
      <c r="D1625" s="91"/>
      <c r="E1625" s="89"/>
      <c r="F1625" s="88"/>
      <c r="G1625" s="91"/>
      <c r="H1625" s="91"/>
      <c r="I1625" s="88"/>
      <c r="J1625" s="92"/>
      <c r="K1625" s="212"/>
      <c r="L1625" s="308" t="str">
        <f>IF(K1625&lt;&gt;"",INDEX(ฐาน!$J$4:$M$44,MATCH(INT(K1625),ฐาน!$J$4:$J$44,0),2),"")</f>
        <v/>
      </c>
      <c r="M1625" s="309" t="str">
        <f>IF(L1625&lt;&gt;"",INDEX(ฐาน!$J$4:$M$45,MATCH(L1625,ฐาน!$K$4:$K$45,0),4),"")</f>
        <v/>
      </c>
      <c r="N1625" s="310" t="str">
        <f>IF(I1625&lt;&gt;"",INDEX(ฐาน!$A$4:$F$9,MATCH(I1625,ฐาน!$A$4:$A$9,0),IF(J1625&gt;=INDEX(ฐาน!$A$4:$F$9,MATCH(I1625,ฐาน!$A$4:$A$9,0),3),6,5)),"")</f>
        <v/>
      </c>
      <c r="O1625" s="311" t="str">
        <f>IF(I1625&lt;&gt;"",IF(J1625&gt;=INDEX(ฐาน!$A$4:$G$9,MATCH(I1625,ฐาน!$A$4:$A$9,0),4),INDEX(ฐาน!$A$4:$G$9,MATCH(I1625,ฐาน!$A$4:$A$9,0),7),INDEX(ฐาน!$A$4:$G$9,MATCH(I1625,ฐาน!$A$4:$A$9,0),4)),"")</f>
        <v/>
      </c>
      <c r="P1625" s="312">
        <f>IF(M1625&lt;&gt;ฐาน!$M$45,IF(L1625&lt;&gt;"",($L1625*$N1625/100),0),0)</f>
        <v>0</v>
      </c>
      <c r="Q1625" s="311">
        <f>IF(M1625&lt;&gt;ฐาน!$M$45,IF(L1625&lt;&gt;"",ROUNDUP(($L1625*$N1625/100),-1),0),0)</f>
        <v>0</v>
      </c>
      <c r="R1625" s="311">
        <f t="shared" si="50"/>
        <v>0</v>
      </c>
      <c r="S1625" s="313">
        <f t="shared" si="51"/>
        <v>0</v>
      </c>
      <c r="T1625" s="314">
        <f>IF(M1625&lt;&gt;ฐาน!$M$45,IF(S1625&lt;&gt;"",S1625+R1625,0),0)</f>
        <v>0</v>
      </c>
      <c r="U1625" s="311">
        <f>IF(M1625&lt;&gt;ฐาน!$M$45,IF(S1625=0,J1625+T1625,O1625),J1625)</f>
        <v>0</v>
      </c>
      <c r="V1625" s="98"/>
    </row>
    <row r="1626" spans="1:22" x14ac:dyDescent="0.35">
      <c r="A1626" s="93">
        <v>1618</v>
      </c>
      <c r="B1626" s="84"/>
      <c r="C1626" s="98"/>
      <c r="D1626" s="91"/>
      <c r="E1626" s="89"/>
      <c r="F1626" s="88"/>
      <c r="G1626" s="91"/>
      <c r="H1626" s="91"/>
      <c r="I1626" s="88"/>
      <c r="J1626" s="92"/>
      <c r="K1626" s="212"/>
      <c r="L1626" s="308" t="str">
        <f>IF(K1626&lt;&gt;"",INDEX(ฐาน!$J$4:$M$44,MATCH(INT(K1626),ฐาน!$J$4:$J$44,0),2),"")</f>
        <v/>
      </c>
      <c r="M1626" s="309" t="str">
        <f>IF(L1626&lt;&gt;"",INDEX(ฐาน!$J$4:$M$45,MATCH(L1626,ฐาน!$K$4:$K$45,0),4),"")</f>
        <v/>
      </c>
      <c r="N1626" s="310" t="str">
        <f>IF(I1626&lt;&gt;"",INDEX(ฐาน!$A$4:$F$9,MATCH(I1626,ฐาน!$A$4:$A$9,0),IF(J1626&gt;=INDEX(ฐาน!$A$4:$F$9,MATCH(I1626,ฐาน!$A$4:$A$9,0),3),6,5)),"")</f>
        <v/>
      </c>
      <c r="O1626" s="311" t="str">
        <f>IF(I1626&lt;&gt;"",IF(J1626&gt;=INDEX(ฐาน!$A$4:$G$9,MATCH(I1626,ฐาน!$A$4:$A$9,0),4),INDEX(ฐาน!$A$4:$G$9,MATCH(I1626,ฐาน!$A$4:$A$9,0),7),INDEX(ฐาน!$A$4:$G$9,MATCH(I1626,ฐาน!$A$4:$A$9,0),4)),"")</f>
        <v/>
      </c>
      <c r="P1626" s="312">
        <f>IF(M1626&lt;&gt;ฐาน!$M$45,IF(L1626&lt;&gt;"",($L1626*$N1626/100),0),0)</f>
        <v>0</v>
      </c>
      <c r="Q1626" s="311">
        <f>IF(M1626&lt;&gt;ฐาน!$M$45,IF(L1626&lt;&gt;"",ROUNDUP(($L1626*$N1626/100),-1),0),0)</f>
        <v>0</v>
      </c>
      <c r="R1626" s="311">
        <f t="shared" si="50"/>
        <v>0</v>
      </c>
      <c r="S1626" s="313">
        <f t="shared" si="51"/>
        <v>0</v>
      </c>
      <c r="T1626" s="314">
        <f>IF(M1626&lt;&gt;ฐาน!$M$45,IF(S1626&lt;&gt;"",S1626+R1626,0),0)</f>
        <v>0</v>
      </c>
      <c r="U1626" s="311">
        <f>IF(M1626&lt;&gt;ฐาน!$M$45,IF(S1626=0,J1626+T1626,O1626),J1626)</f>
        <v>0</v>
      </c>
      <c r="V1626" s="98"/>
    </row>
    <row r="1627" spans="1:22" x14ac:dyDescent="0.35">
      <c r="A1627" s="93">
        <v>1619</v>
      </c>
      <c r="B1627" s="84"/>
      <c r="C1627" s="98"/>
      <c r="D1627" s="91"/>
      <c r="E1627" s="89"/>
      <c r="F1627" s="88"/>
      <c r="G1627" s="91"/>
      <c r="H1627" s="91"/>
      <c r="I1627" s="88"/>
      <c r="J1627" s="92"/>
      <c r="K1627" s="212"/>
      <c r="L1627" s="308" t="str">
        <f>IF(K1627&lt;&gt;"",INDEX(ฐาน!$J$4:$M$44,MATCH(INT(K1627),ฐาน!$J$4:$J$44,0),2),"")</f>
        <v/>
      </c>
      <c r="M1627" s="309" t="str">
        <f>IF(L1627&lt;&gt;"",INDEX(ฐาน!$J$4:$M$45,MATCH(L1627,ฐาน!$K$4:$K$45,0),4),"")</f>
        <v/>
      </c>
      <c r="N1627" s="310" t="str">
        <f>IF(I1627&lt;&gt;"",INDEX(ฐาน!$A$4:$F$9,MATCH(I1627,ฐาน!$A$4:$A$9,0),IF(J1627&gt;=INDEX(ฐาน!$A$4:$F$9,MATCH(I1627,ฐาน!$A$4:$A$9,0),3),6,5)),"")</f>
        <v/>
      </c>
      <c r="O1627" s="311" t="str">
        <f>IF(I1627&lt;&gt;"",IF(J1627&gt;=INDEX(ฐาน!$A$4:$G$9,MATCH(I1627,ฐาน!$A$4:$A$9,0),4),INDEX(ฐาน!$A$4:$G$9,MATCH(I1627,ฐาน!$A$4:$A$9,0),7),INDEX(ฐาน!$A$4:$G$9,MATCH(I1627,ฐาน!$A$4:$A$9,0),4)),"")</f>
        <v/>
      </c>
      <c r="P1627" s="312">
        <f>IF(M1627&lt;&gt;ฐาน!$M$45,IF(L1627&lt;&gt;"",($L1627*$N1627/100),0),0)</f>
        <v>0</v>
      </c>
      <c r="Q1627" s="311">
        <f>IF(M1627&lt;&gt;ฐาน!$M$45,IF(L1627&lt;&gt;"",ROUNDUP(($L1627*$N1627/100),-1),0),0)</f>
        <v>0</v>
      </c>
      <c r="R1627" s="311">
        <f t="shared" si="50"/>
        <v>0</v>
      </c>
      <c r="S1627" s="313">
        <f t="shared" si="51"/>
        <v>0</v>
      </c>
      <c r="T1627" s="314">
        <f>IF(M1627&lt;&gt;ฐาน!$M$45,IF(S1627&lt;&gt;"",S1627+R1627,0),0)</f>
        <v>0</v>
      </c>
      <c r="U1627" s="311">
        <f>IF(M1627&lt;&gt;ฐาน!$M$45,IF(S1627=0,J1627+T1627,O1627),J1627)</f>
        <v>0</v>
      </c>
      <c r="V1627" s="98"/>
    </row>
    <row r="1628" spans="1:22" x14ac:dyDescent="0.35">
      <c r="A1628" s="93">
        <v>1620</v>
      </c>
      <c r="B1628" s="84"/>
      <c r="C1628" s="98"/>
      <c r="D1628" s="91"/>
      <c r="E1628" s="89"/>
      <c r="F1628" s="88"/>
      <c r="G1628" s="91"/>
      <c r="H1628" s="91"/>
      <c r="I1628" s="88"/>
      <c r="J1628" s="92"/>
      <c r="K1628" s="212"/>
      <c r="L1628" s="308" t="str">
        <f>IF(K1628&lt;&gt;"",INDEX(ฐาน!$J$4:$M$44,MATCH(INT(K1628),ฐาน!$J$4:$J$44,0),2),"")</f>
        <v/>
      </c>
      <c r="M1628" s="309" t="str">
        <f>IF(L1628&lt;&gt;"",INDEX(ฐาน!$J$4:$M$45,MATCH(L1628,ฐาน!$K$4:$K$45,0),4),"")</f>
        <v/>
      </c>
      <c r="N1628" s="310" t="str">
        <f>IF(I1628&lt;&gt;"",INDEX(ฐาน!$A$4:$F$9,MATCH(I1628,ฐาน!$A$4:$A$9,0),IF(J1628&gt;=INDEX(ฐาน!$A$4:$F$9,MATCH(I1628,ฐาน!$A$4:$A$9,0),3),6,5)),"")</f>
        <v/>
      </c>
      <c r="O1628" s="311" t="str">
        <f>IF(I1628&lt;&gt;"",IF(J1628&gt;=INDEX(ฐาน!$A$4:$G$9,MATCH(I1628,ฐาน!$A$4:$A$9,0),4),INDEX(ฐาน!$A$4:$G$9,MATCH(I1628,ฐาน!$A$4:$A$9,0),7),INDEX(ฐาน!$A$4:$G$9,MATCH(I1628,ฐาน!$A$4:$A$9,0),4)),"")</f>
        <v/>
      </c>
      <c r="P1628" s="312">
        <f>IF(M1628&lt;&gt;ฐาน!$M$45,IF(L1628&lt;&gt;"",($L1628*$N1628/100),0),0)</f>
        <v>0</v>
      </c>
      <c r="Q1628" s="311">
        <f>IF(M1628&lt;&gt;ฐาน!$M$45,IF(L1628&lt;&gt;"",ROUNDUP(($L1628*$N1628/100),-1),0),0)</f>
        <v>0</v>
      </c>
      <c r="R1628" s="311">
        <f t="shared" si="50"/>
        <v>0</v>
      </c>
      <c r="S1628" s="313">
        <f t="shared" si="51"/>
        <v>0</v>
      </c>
      <c r="T1628" s="314">
        <f>IF(M1628&lt;&gt;ฐาน!$M$45,IF(S1628&lt;&gt;"",S1628+R1628,0),0)</f>
        <v>0</v>
      </c>
      <c r="U1628" s="311">
        <f>IF(M1628&lt;&gt;ฐาน!$M$45,IF(S1628=0,J1628+T1628,O1628),J1628)</f>
        <v>0</v>
      </c>
      <c r="V1628" s="98"/>
    </row>
    <row r="1629" spans="1:22" x14ac:dyDescent="0.35">
      <c r="A1629" s="93">
        <v>1621</v>
      </c>
      <c r="B1629" s="84"/>
      <c r="C1629" s="98"/>
      <c r="D1629" s="91"/>
      <c r="E1629" s="89"/>
      <c r="F1629" s="88"/>
      <c r="G1629" s="91"/>
      <c r="H1629" s="91"/>
      <c r="I1629" s="88"/>
      <c r="J1629" s="92"/>
      <c r="K1629" s="212"/>
      <c r="L1629" s="308" t="str">
        <f>IF(K1629&lt;&gt;"",INDEX(ฐาน!$J$4:$M$44,MATCH(INT(K1629),ฐาน!$J$4:$J$44,0),2),"")</f>
        <v/>
      </c>
      <c r="M1629" s="309" t="str">
        <f>IF(L1629&lt;&gt;"",INDEX(ฐาน!$J$4:$M$45,MATCH(L1629,ฐาน!$K$4:$K$45,0),4),"")</f>
        <v/>
      </c>
      <c r="N1629" s="310" t="str">
        <f>IF(I1629&lt;&gt;"",INDEX(ฐาน!$A$4:$F$9,MATCH(I1629,ฐาน!$A$4:$A$9,0),IF(J1629&gt;=INDEX(ฐาน!$A$4:$F$9,MATCH(I1629,ฐาน!$A$4:$A$9,0),3),6,5)),"")</f>
        <v/>
      </c>
      <c r="O1629" s="311" t="str">
        <f>IF(I1629&lt;&gt;"",IF(J1629&gt;=INDEX(ฐาน!$A$4:$G$9,MATCH(I1629,ฐาน!$A$4:$A$9,0),4),INDEX(ฐาน!$A$4:$G$9,MATCH(I1629,ฐาน!$A$4:$A$9,0),7),INDEX(ฐาน!$A$4:$G$9,MATCH(I1629,ฐาน!$A$4:$A$9,0),4)),"")</f>
        <v/>
      </c>
      <c r="P1629" s="312">
        <f>IF(M1629&lt;&gt;ฐาน!$M$45,IF(L1629&lt;&gt;"",($L1629*$N1629/100),0),0)</f>
        <v>0</v>
      </c>
      <c r="Q1629" s="311">
        <f>IF(M1629&lt;&gt;ฐาน!$M$45,IF(L1629&lt;&gt;"",ROUNDUP(($L1629*$N1629/100),-1),0),0)</f>
        <v>0</v>
      </c>
      <c r="R1629" s="311">
        <f t="shared" si="50"/>
        <v>0</v>
      </c>
      <c r="S1629" s="313">
        <f t="shared" si="51"/>
        <v>0</v>
      </c>
      <c r="T1629" s="314">
        <f>IF(M1629&lt;&gt;ฐาน!$M$45,IF(S1629&lt;&gt;"",S1629+R1629,0),0)</f>
        <v>0</v>
      </c>
      <c r="U1629" s="311">
        <f>IF(M1629&lt;&gt;ฐาน!$M$45,IF(S1629=0,J1629+T1629,O1629),J1629)</f>
        <v>0</v>
      </c>
      <c r="V1629" s="98"/>
    </row>
    <row r="1630" spans="1:22" x14ac:dyDescent="0.35">
      <c r="A1630" s="93">
        <v>1622</v>
      </c>
      <c r="B1630" s="84"/>
      <c r="C1630" s="98"/>
      <c r="D1630" s="91"/>
      <c r="E1630" s="89"/>
      <c r="F1630" s="88"/>
      <c r="G1630" s="91"/>
      <c r="H1630" s="91"/>
      <c r="I1630" s="88"/>
      <c r="J1630" s="92"/>
      <c r="K1630" s="212"/>
      <c r="L1630" s="308" t="str">
        <f>IF(K1630&lt;&gt;"",INDEX(ฐาน!$J$4:$M$44,MATCH(INT(K1630),ฐาน!$J$4:$J$44,0),2),"")</f>
        <v/>
      </c>
      <c r="M1630" s="309" t="str">
        <f>IF(L1630&lt;&gt;"",INDEX(ฐาน!$J$4:$M$45,MATCH(L1630,ฐาน!$K$4:$K$45,0),4),"")</f>
        <v/>
      </c>
      <c r="N1630" s="310" t="str">
        <f>IF(I1630&lt;&gt;"",INDEX(ฐาน!$A$4:$F$9,MATCH(I1630,ฐาน!$A$4:$A$9,0),IF(J1630&gt;=INDEX(ฐาน!$A$4:$F$9,MATCH(I1630,ฐาน!$A$4:$A$9,0),3),6,5)),"")</f>
        <v/>
      </c>
      <c r="O1630" s="311" t="str">
        <f>IF(I1630&lt;&gt;"",IF(J1630&gt;=INDEX(ฐาน!$A$4:$G$9,MATCH(I1630,ฐาน!$A$4:$A$9,0),4),INDEX(ฐาน!$A$4:$G$9,MATCH(I1630,ฐาน!$A$4:$A$9,0),7),INDEX(ฐาน!$A$4:$G$9,MATCH(I1630,ฐาน!$A$4:$A$9,0),4)),"")</f>
        <v/>
      </c>
      <c r="P1630" s="312">
        <f>IF(M1630&lt;&gt;ฐาน!$M$45,IF(L1630&lt;&gt;"",($L1630*$N1630/100),0),0)</f>
        <v>0</v>
      </c>
      <c r="Q1630" s="311">
        <f>IF(M1630&lt;&gt;ฐาน!$M$45,IF(L1630&lt;&gt;"",ROUNDUP(($L1630*$N1630/100),-1),0),0)</f>
        <v>0</v>
      </c>
      <c r="R1630" s="311">
        <f t="shared" si="50"/>
        <v>0</v>
      </c>
      <c r="S1630" s="313">
        <f t="shared" si="51"/>
        <v>0</v>
      </c>
      <c r="T1630" s="314">
        <f>IF(M1630&lt;&gt;ฐาน!$M$45,IF(S1630&lt;&gt;"",S1630+R1630,0),0)</f>
        <v>0</v>
      </c>
      <c r="U1630" s="311">
        <f>IF(M1630&lt;&gt;ฐาน!$M$45,IF(S1630=0,J1630+T1630,O1630),J1630)</f>
        <v>0</v>
      </c>
      <c r="V1630" s="98"/>
    </row>
    <row r="1631" spans="1:22" x14ac:dyDescent="0.35">
      <c r="A1631" s="93">
        <v>1623</v>
      </c>
      <c r="B1631" s="84"/>
      <c r="C1631" s="98"/>
      <c r="D1631" s="91"/>
      <c r="E1631" s="89"/>
      <c r="F1631" s="88"/>
      <c r="G1631" s="91"/>
      <c r="H1631" s="91"/>
      <c r="I1631" s="88"/>
      <c r="J1631" s="92"/>
      <c r="K1631" s="212"/>
      <c r="L1631" s="308" t="str">
        <f>IF(K1631&lt;&gt;"",INDEX(ฐาน!$J$4:$M$44,MATCH(INT(K1631),ฐาน!$J$4:$J$44,0),2),"")</f>
        <v/>
      </c>
      <c r="M1631" s="309" t="str">
        <f>IF(L1631&lt;&gt;"",INDEX(ฐาน!$J$4:$M$45,MATCH(L1631,ฐาน!$K$4:$K$45,0),4),"")</f>
        <v/>
      </c>
      <c r="N1631" s="310" t="str">
        <f>IF(I1631&lt;&gt;"",INDEX(ฐาน!$A$4:$F$9,MATCH(I1631,ฐาน!$A$4:$A$9,0),IF(J1631&gt;=INDEX(ฐาน!$A$4:$F$9,MATCH(I1631,ฐาน!$A$4:$A$9,0),3),6,5)),"")</f>
        <v/>
      </c>
      <c r="O1631" s="311" t="str">
        <f>IF(I1631&lt;&gt;"",IF(J1631&gt;=INDEX(ฐาน!$A$4:$G$9,MATCH(I1631,ฐาน!$A$4:$A$9,0),4),INDEX(ฐาน!$A$4:$G$9,MATCH(I1631,ฐาน!$A$4:$A$9,0),7),INDEX(ฐาน!$A$4:$G$9,MATCH(I1631,ฐาน!$A$4:$A$9,0),4)),"")</f>
        <v/>
      </c>
      <c r="P1631" s="312">
        <f>IF(M1631&lt;&gt;ฐาน!$M$45,IF(L1631&lt;&gt;"",($L1631*$N1631/100),0),0)</f>
        <v>0</v>
      </c>
      <c r="Q1631" s="311">
        <f>IF(M1631&lt;&gt;ฐาน!$M$45,IF(L1631&lt;&gt;"",ROUNDUP(($L1631*$N1631/100),-1),0),0)</f>
        <v>0</v>
      </c>
      <c r="R1631" s="311">
        <f t="shared" si="50"/>
        <v>0</v>
      </c>
      <c r="S1631" s="313">
        <f t="shared" si="51"/>
        <v>0</v>
      </c>
      <c r="T1631" s="314">
        <f>IF(M1631&lt;&gt;ฐาน!$M$45,IF(S1631&lt;&gt;"",S1631+R1631,0),0)</f>
        <v>0</v>
      </c>
      <c r="U1631" s="311">
        <f>IF(M1631&lt;&gt;ฐาน!$M$45,IF(S1631=0,J1631+T1631,O1631),J1631)</f>
        <v>0</v>
      </c>
      <c r="V1631" s="98"/>
    </row>
    <row r="1632" spans="1:22" x14ac:dyDescent="0.35">
      <c r="A1632" s="93">
        <v>1624</v>
      </c>
      <c r="B1632" s="84"/>
      <c r="C1632" s="98"/>
      <c r="D1632" s="91"/>
      <c r="E1632" s="89"/>
      <c r="F1632" s="88"/>
      <c r="G1632" s="91"/>
      <c r="H1632" s="91"/>
      <c r="I1632" s="88"/>
      <c r="J1632" s="92"/>
      <c r="K1632" s="212"/>
      <c r="L1632" s="308" t="str">
        <f>IF(K1632&lt;&gt;"",INDEX(ฐาน!$J$4:$M$44,MATCH(INT(K1632),ฐาน!$J$4:$J$44,0),2),"")</f>
        <v/>
      </c>
      <c r="M1632" s="309" t="str">
        <f>IF(L1632&lt;&gt;"",INDEX(ฐาน!$J$4:$M$45,MATCH(L1632,ฐาน!$K$4:$K$45,0),4),"")</f>
        <v/>
      </c>
      <c r="N1632" s="310" t="str">
        <f>IF(I1632&lt;&gt;"",INDEX(ฐาน!$A$4:$F$9,MATCH(I1632,ฐาน!$A$4:$A$9,0),IF(J1632&gt;=INDEX(ฐาน!$A$4:$F$9,MATCH(I1632,ฐาน!$A$4:$A$9,0),3),6,5)),"")</f>
        <v/>
      </c>
      <c r="O1632" s="311" t="str">
        <f>IF(I1632&lt;&gt;"",IF(J1632&gt;=INDEX(ฐาน!$A$4:$G$9,MATCH(I1632,ฐาน!$A$4:$A$9,0),4),INDEX(ฐาน!$A$4:$G$9,MATCH(I1632,ฐาน!$A$4:$A$9,0),7),INDEX(ฐาน!$A$4:$G$9,MATCH(I1632,ฐาน!$A$4:$A$9,0),4)),"")</f>
        <v/>
      </c>
      <c r="P1632" s="312">
        <f>IF(M1632&lt;&gt;ฐาน!$M$45,IF(L1632&lt;&gt;"",($L1632*$N1632/100),0),0)</f>
        <v>0</v>
      </c>
      <c r="Q1632" s="311">
        <f>IF(M1632&lt;&gt;ฐาน!$M$45,IF(L1632&lt;&gt;"",ROUNDUP(($L1632*$N1632/100),-1),0),0)</f>
        <v>0</v>
      </c>
      <c r="R1632" s="311">
        <f t="shared" si="50"/>
        <v>0</v>
      </c>
      <c r="S1632" s="313">
        <f t="shared" si="51"/>
        <v>0</v>
      </c>
      <c r="T1632" s="314">
        <f>IF(M1632&lt;&gt;ฐาน!$M$45,IF(S1632&lt;&gt;"",S1632+R1632,0),0)</f>
        <v>0</v>
      </c>
      <c r="U1632" s="311">
        <f>IF(M1632&lt;&gt;ฐาน!$M$45,IF(S1632=0,J1632+T1632,O1632),J1632)</f>
        <v>0</v>
      </c>
      <c r="V1632" s="98"/>
    </row>
    <row r="1633" spans="1:22" x14ac:dyDescent="0.35">
      <c r="A1633" s="93">
        <v>1625</v>
      </c>
      <c r="B1633" s="84"/>
      <c r="C1633" s="98"/>
      <c r="D1633" s="91"/>
      <c r="E1633" s="89"/>
      <c r="F1633" s="88"/>
      <c r="G1633" s="91"/>
      <c r="H1633" s="91"/>
      <c r="I1633" s="88"/>
      <c r="J1633" s="92"/>
      <c r="K1633" s="212"/>
      <c r="L1633" s="308" t="str">
        <f>IF(K1633&lt;&gt;"",INDEX(ฐาน!$J$4:$M$44,MATCH(INT(K1633),ฐาน!$J$4:$J$44,0),2),"")</f>
        <v/>
      </c>
      <c r="M1633" s="309" t="str">
        <f>IF(L1633&lt;&gt;"",INDEX(ฐาน!$J$4:$M$45,MATCH(L1633,ฐาน!$K$4:$K$45,0),4),"")</f>
        <v/>
      </c>
      <c r="N1633" s="310" t="str">
        <f>IF(I1633&lt;&gt;"",INDEX(ฐาน!$A$4:$F$9,MATCH(I1633,ฐาน!$A$4:$A$9,0),IF(J1633&gt;=INDEX(ฐาน!$A$4:$F$9,MATCH(I1633,ฐาน!$A$4:$A$9,0),3),6,5)),"")</f>
        <v/>
      </c>
      <c r="O1633" s="311" t="str">
        <f>IF(I1633&lt;&gt;"",IF(J1633&gt;=INDEX(ฐาน!$A$4:$G$9,MATCH(I1633,ฐาน!$A$4:$A$9,0),4),INDEX(ฐาน!$A$4:$G$9,MATCH(I1633,ฐาน!$A$4:$A$9,0),7),INDEX(ฐาน!$A$4:$G$9,MATCH(I1633,ฐาน!$A$4:$A$9,0),4)),"")</f>
        <v/>
      </c>
      <c r="P1633" s="312">
        <f>IF(M1633&lt;&gt;ฐาน!$M$45,IF(L1633&lt;&gt;"",($L1633*$N1633/100),0),0)</f>
        <v>0</v>
      </c>
      <c r="Q1633" s="311">
        <f>IF(M1633&lt;&gt;ฐาน!$M$45,IF(L1633&lt;&gt;"",ROUNDUP(($L1633*$N1633/100),-1),0),0)</f>
        <v>0</v>
      </c>
      <c r="R1633" s="311">
        <f t="shared" si="50"/>
        <v>0</v>
      </c>
      <c r="S1633" s="313">
        <f t="shared" si="51"/>
        <v>0</v>
      </c>
      <c r="T1633" s="314">
        <f>IF(M1633&lt;&gt;ฐาน!$M$45,IF(S1633&lt;&gt;"",S1633+R1633,0),0)</f>
        <v>0</v>
      </c>
      <c r="U1633" s="311">
        <f>IF(M1633&lt;&gt;ฐาน!$M$45,IF(S1633=0,J1633+T1633,O1633),J1633)</f>
        <v>0</v>
      </c>
      <c r="V1633" s="98"/>
    </row>
    <row r="1634" spans="1:22" x14ac:dyDescent="0.35">
      <c r="A1634" s="93">
        <v>1626</v>
      </c>
      <c r="B1634" s="84"/>
      <c r="C1634" s="98"/>
      <c r="D1634" s="91"/>
      <c r="E1634" s="89"/>
      <c r="F1634" s="88"/>
      <c r="G1634" s="91"/>
      <c r="H1634" s="91"/>
      <c r="I1634" s="88"/>
      <c r="J1634" s="92"/>
      <c r="K1634" s="212"/>
      <c r="L1634" s="308" t="str">
        <f>IF(K1634&lt;&gt;"",INDEX(ฐาน!$J$4:$M$44,MATCH(INT(K1634),ฐาน!$J$4:$J$44,0),2),"")</f>
        <v/>
      </c>
      <c r="M1634" s="309" t="str">
        <f>IF(L1634&lt;&gt;"",INDEX(ฐาน!$J$4:$M$45,MATCH(L1634,ฐาน!$K$4:$K$45,0),4),"")</f>
        <v/>
      </c>
      <c r="N1634" s="310" t="str">
        <f>IF(I1634&lt;&gt;"",INDEX(ฐาน!$A$4:$F$9,MATCH(I1634,ฐาน!$A$4:$A$9,0),IF(J1634&gt;=INDEX(ฐาน!$A$4:$F$9,MATCH(I1634,ฐาน!$A$4:$A$9,0),3),6,5)),"")</f>
        <v/>
      </c>
      <c r="O1634" s="311" t="str">
        <f>IF(I1634&lt;&gt;"",IF(J1634&gt;=INDEX(ฐาน!$A$4:$G$9,MATCH(I1634,ฐาน!$A$4:$A$9,0),4),INDEX(ฐาน!$A$4:$G$9,MATCH(I1634,ฐาน!$A$4:$A$9,0),7),INDEX(ฐาน!$A$4:$G$9,MATCH(I1634,ฐาน!$A$4:$A$9,0),4)),"")</f>
        <v/>
      </c>
      <c r="P1634" s="312">
        <f>IF(M1634&lt;&gt;ฐาน!$M$45,IF(L1634&lt;&gt;"",($L1634*$N1634/100),0),0)</f>
        <v>0</v>
      </c>
      <c r="Q1634" s="311">
        <f>IF(M1634&lt;&gt;ฐาน!$M$45,IF(L1634&lt;&gt;"",ROUNDUP(($L1634*$N1634/100),-1),0),0)</f>
        <v>0</v>
      </c>
      <c r="R1634" s="311">
        <f t="shared" si="50"/>
        <v>0</v>
      </c>
      <c r="S1634" s="313">
        <f t="shared" si="51"/>
        <v>0</v>
      </c>
      <c r="T1634" s="314">
        <f>IF(M1634&lt;&gt;ฐาน!$M$45,IF(S1634&lt;&gt;"",S1634+R1634,0),0)</f>
        <v>0</v>
      </c>
      <c r="U1634" s="311">
        <f>IF(M1634&lt;&gt;ฐาน!$M$45,IF(S1634=0,J1634+T1634,O1634),J1634)</f>
        <v>0</v>
      </c>
      <c r="V1634" s="98"/>
    </row>
    <row r="1635" spans="1:22" x14ac:dyDescent="0.35">
      <c r="A1635" s="93">
        <v>1627</v>
      </c>
      <c r="B1635" s="84"/>
      <c r="C1635" s="98"/>
      <c r="D1635" s="91"/>
      <c r="E1635" s="89"/>
      <c r="F1635" s="88"/>
      <c r="G1635" s="91"/>
      <c r="H1635" s="91"/>
      <c r="I1635" s="88"/>
      <c r="J1635" s="92"/>
      <c r="K1635" s="212"/>
      <c r="L1635" s="308" t="str">
        <f>IF(K1635&lt;&gt;"",INDEX(ฐาน!$J$4:$M$44,MATCH(INT(K1635),ฐาน!$J$4:$J$44,0),2),"")</f>
        <v/>
      </c>
      <c r="M1635" s="309" t="str">
        <f>IF(L1635&lt;&gt;"",INDEX(ฐาน!$J$4:$M$45,MATCH(L1635,ฐาน!$K$4:$K$45,0),4),"")</f>
        <v/>
      </c>
      <c r="N1635" s="310" t="str">
        <f>IF(I1635&lt;&gt;"",INDEX(ฐาน!$A$4:$F$9,MATCH(I1635,ฐาน!$A$4:$A$9,0),IF(J1635&gt;=INDEX(ฐาน!$A$4:$F$9,MATCH(I1635,ฐาน!$A$4:$A$9,0),3),6,5)),"")</f>
        <v/>
      </c>
      <c r="O1635" s="311" t="str">
        <f>IF(I1635&lt;&gt;"",IF(J1635&gt;=INDEX(ฐาน!$A$4:$G$9,MATCH(I1635,ฐาน!$A$4:$A$9,0),4),INDEX(ฐาน!$A$4:$G$9,MATCH(I1635,ฐาน!$A$4:$A$9,0),7),INDEX(ฐาน!$A$4:$G$9,MATCH(I1635,ฐาน!$A$4:$A$9,0),4)),"")</f>
        <v/>
      </c>
      <c r="P1635" s="312">
        <f>IF(M1635&lt;&gt;ฐาน!$M$45,IF(L1635&lt;&gt;"",($L1635*$N1635/100),0),0)</f>
        <v>0</v>
      </c>
      <c r="Q1635" s="311">
        <f>IF(M1635&lt;&gt;ฐาน!$M$45,IF(L1635&lt;&gt;"",ROUNDUP(($L1635*$N1635/100),-1),0),0)</f>
        <v>0</v>
      </c>
      <c r="R1635" s="311">
        <f t="shared" si="50"/>
        <v>0</v>
      </c>
      <c r="S1635" s="313">
        <f t="shared" si="51"/>
        <v>0</v>
      </c>
      <c r="T1635" s="314">
        <f>IF(M1635&lt;&gt;ฐาน!$M$45,IF(S1635&lt;&gt;"",S1635+R1635,0),0)</f>
        <v>0</v>
      </c>
      <c r="U1635" s="311">
        <f>IF(M1635&lt;&gt;ฐาน!$M$45,IF(S1635=0,J1635+T1635,O1635),J1635)</f>
        <v>0</v>
      </c>
      <c r="V1635" s="98"/>
    </row>
    <row r="1636" spans="1:22" x14ac:dyDescent="0.35">
      <c r="A1636" s="93">
        <v>1628</v>
      </c>
      <c r="B1636" s="84"/>
      <c r="C1636" s="98"/>
      <c r="D1636" s="91"/>
      <c r="E1636" s="89"/>
      <c r="F1636" s="88"/>
      <c r="G1636" s="91"/>
      <c r="H1636" s="91"/>
      <c r="I1636" s="88"/>
      <c r="J1636" s="92"/>
      <c r="K1636" s="212"/>
      <c r="L1636" s="308" t="str">
        <f>IF(K1636&lt;&gt;"",INDEX(ฐาน!$J$4:$M$44,MATCH(INT(K1636),ฐาน!$J$4:$J$44,0),2),"")</f>
        <v/>
      </c>
      <c r="M1636" s="309" t="str">
        <f>IF(L1636&lt;&gt;"",INDEX(ฐาน!$J$4:$M$45,MATCH(L1636,ฐาน!$K$4:$K$45,0),4),"")</f>
        <v/>
      </c>
      <c r="N1636" s="310" t="str">
        <f>IF(I1636&lt;&gt;"",INDEX(ฐาน!$A$4:$F$9,MATCH(I1636,ฐาน!$A$4:$A$9,0),IF(J1636&gt;=INDEX(ฐาน!$A$4:$F$9,MATCH(I1636,ฐาน!$A$4:$A$9,0),3),6,5)),"")</f>
        <v/>
      </c>
      <c r="O1636" s="311" t="str">
        <f>IF(I1636&lt;&gt;"",IF(J1636&gt;=INDEX(ฐาน!$A$4:$G$9,MATCH(I1636,ฐาน!$A$4:$A$9,0),4),INDEX(ฐาน!$A$4:$G$9,MATCH(I1636,ฐาน!$A$4:$A$9,0),7),INDEX(ฐาน!$A$4:$G$9,MATCH(I1636,ฐาน!$A$4:$A$9,0),4)),"")</f>
        <v/>
      </c>
      <c r="P1636" s="312">
        <f>IF(M1636&lt;&gt;ฐาน!$M$45,IF(L1636&lt;&gt;"",($L1636*$N1636/100),0),0)</f>
        <v>0</v>
      </c>
      <c r="Q1636" s="311">
        <f>IF(M1636&lt;&gt;ฐาน!$M$45,IF(L1636&lt;&gt;"",ROUNDUP(($L1636*$N1636/100),-1),0),0)</f>
        <v>0</v>
      </c>
      <c r="R1636" s="311">
        <f t="shared" si="50"/>
        <v>0</v>
      </c>
      <c r="S1636" s="313">
        <f t="shared" si="51"/>
        <v>0</v>
      </c>
      <c r="T1636" s="314">
        <f>IF(M1636&lt;&gt;ฐาน!$M$45,IF(S1636&lt;&gt;"",S1636+R1636,0),0)</f>
        <v>0</v>
      </c>
      <c r="U1636" s="311">
        <f>IF(M1636&lt;&gt;ฐาน!$M$45,IF(S1636=0,J1636+T1636,O1636),J1636)</f>
        <v>0</v>
      </c>
      <c r="V1636" s="98"/>
    </row>
    <row r="1637" spans="1:22" x14ac:dyDescent="0.35">
      <c r="A1637" s="93">
        <v>1629</v>
      </c>
      <c r="B1637" s="84"/>
      <c r="C1637" s="98"/>
      <c r="D1637" s="91"/>
      <c r="E1637" s="89"/>
      <c r="F1637" s="88"/>
      <c r="G1637" s="91"/>
      <c r="H1637" s="91"/>
      <c r="I1637" s="88"/>
      <c r="J1637" s="92"/>
      <c r="K1637" s="212"/>
      <c r="L1637" s="308" t="str">
        <f>IF(K1637&lt;&gt;"",INDEX(ฐาน!$J$4:$M$44,MATCH(INT(K1637),ฐาน!$J$4:$J$44,0),2),"")</f>
        <v/>
      </c>
      <c r="M1637" s="309" t="str">
        <f>IF(L1637&lt;&gt;"",INDEX(ฐาน!$J$4:$M$45,MATCH(L1637,ฐาน!$K$4:$K$45,0),4),"")</f>
        <v/>
      </c>
      <c r="N1637" s="310" t="str">
        <f>IF(I1637&lt;&gt;"",INDEX(ฐาน!$A$4:$F$9,MATCH(I1637,ฐาน!$A$4:$A$9,0),IF(J1637&gt;=INDEX(ฐาน!$A$4:$F$9,MATCH(I1637,ฐาน!$A$4:$A$9,0),3),6,5)),"")</f>
        <v/>
      </c>
      <c r="O1637" s="311" t="str">
        <f>IF(I1637&lt;&gt;"",IF(J1637&gt;=INDEX(ฐาน!$A$4:$G$9,MATCH(I1637,ฐาน!$A$4:$A$9,0),4),INDEX(ฐาน!$A$4:$G$9,MATCH(I1637,ฐาน!$A$4:$A$9,0),7),INDEX(ฐาน!$A$4:$G$9,MATCH(I1637,ฐาน!$A$4:$A$9,0),4)),"")</f>
        <v/>
      </c>
      <c r="P1637" s="312">
        <f>IF(M1637&lt;&gt;ฐาน!$M$45,IF(L1637&lt;&gt;"",($L1637*$N1637/100),0),0)</f>
        <v>0</v>
      </c>
      <c r="Q1637" s="311">
        <f>IF(M1637&lt;&gt;ฐาน!$M$45,IF(L1637&lt;&gt;"",ROUNDUP(($L1637*$N1637/100),-1),0),0)</f>
        <v>0</v>
      </c>
      <c r="R1637" s="311">
        <f t="shared" si="50"/>
        <v>0</v>
      </c>
      <c r="S1637" s="313">
        <f t="shared" si="51"/>
        <v>0</v>
      </c>
      <c r="T1637" s="314">
        <f>IF(M1637&lt;&gt;ฐาน!$M$45,IF(S1637&lt;&gt;"",S1637+R1637,0),0)</f>
        <v>0</v>
      </c>
      <c r="U1637" s="311">
        <f>IF(M1637&lt;&gt;ฐาน!$M$45,IF(S1637=0,J1637+T1637,O1637),J1637)</f>
        <v>0</v>
      </c>
      <c r="V1637" s="98"/>
    </row>
    <row r="1638" spans="1:22" x14ac:dyDescent="0.35">
      <c r="A1638" s="93">
        <v>1630</v>
      </c>
      <c r="B1638" s="84"/>
      <c r="C1638" s="98"/>
      <c r="D1638" s="91"/>
      <c r="E1638" s="89"/>
      <c r="F1638" s="88"/>
      <c r="G1638" s="91"/>
      <c r="H1638" s="91"/>
      <c r="I1638" s="88"/>
      <c r="J1638" s="92"/>
      <c r="K1638" s="212"/>
      <c r="L1638" s="308" t="str">
        <f>IF(K1638&lt;&gt;"",INDEX(ฐาน!$J$4:$M$44,MATCH(INT(K1638),ฐาน!$J$4:$J$44,0),2),"")</f>
        <v/>
      </c>
      <c r="M1638" s="309" t="str">
        <f>IF(L1638&lt;&gt;"",INDEX(ฐาน!$J$4:$M$45,MATCH(L1638,ฐาน!$K$4:$K$45,0),4),"")</f>
        <v/>
      </c>
      <c r="N1638" s="310" t="str">
        <f>IF(I1638&lt;&gt;"",INDEX(ฐาน!$A$4:$F$9,MATCH(I1638,ฐาน!$A$4:$A$9,0),IF(J1638&gt;=INDEX(ฐาน!$A$4:$F$9,MATCH(I1638,ฐาน!$A$4:$A$9,0),3),6,5)),"")</f>
        <v/>
      </c>
      <c r="O1638" s="311" t="str">
        <f>IF(I1638&lt;&gt;"",IF(J1638&gt;=INDEX(ฐาน!$A$4:$G$9,MATCH(I1638,ฐาน!$A$4:$A$9,0),4),INDEX(ฐาน!$A$4:$G$9,MATCH(I1638,ฐาน!$A$4:$A$9,0),7),INDEX(ฐาน!$A$4:$G$9,MATCH(I1638,ฐาน!$A$4:$A$9,0),4)),"")</f>
        <v/>
      </c>
      <c r="P1638" s="312">
        <f>IF(M1638&lt;&gt;ฐาน!$M$45,IF(L1638&lt;&gt;"",($L1638*$N1638/100),0),0)</f>
        <v>0</v>
      </c>
      <c r="Q1638" s="311">
        <f>IF(M1638&lt;&gt;ฐาน!$M$45,IF(L1638&lt;&gt;"",ROUNDUP(($L1638*$N1638/100),-1),0),0)</f>
        <v>0</v>
      </c>
      <c r="R1638" s="311">
        <f t="shared" si="50"/>
        <v>0</v>
      </c>
      <c r="S1638" s="313">
        <f t="shared" si="51"/>
        <v>0</v>
      </c>
      <c r="T1638" s="314">
        <f>IF(M1638&lt;&gt;ฐาน!$M$45,IF(S1638&lt;&gt;"",S1638+R1638,0),0)</f>
        <v>0</v>
      </c>
      <c r="U1638" s="311">
        <f>IF(M1638&lt;&gt;ฐาน!$M$45,IF(S1638=0,J1638+T1638,O1638),J1638)</f>
        <v>0</v>
      </c>
      <c r="V1638" s="98"/>
    </row>
    <row r="1639" spans="1:22" x14ac:dyDescent="0.35">
      <c r="A1639" s="93">
        <v>1631</v>
      </c>
      <c r="B1639" s="84"/>
      <c r="C1639" s="98"/>
      <c r="D1639" s="91"/>
      <c r="E1639" s="89"/>
      <c r="F1639" s="88"/>
      <c r="G1639" s="91"/>
      <c r="H1639" s="91"/>
      <c r="I1639" s="88"/>
      <c r="J1639" s="92"/>
      <c r="K1639" s="212"/>
      <c r="L1639" s="308" t="str">
        <f>IF(K1639&lt;&gt;"",INDEX(ฐาน!$J$4:$M$44,MATCH(INT(K1639),ฐาน!$J$4:$J$44,0),2),"")</f>
        <v/>
      </c>
      <c r="M1639" s="309" t="str">
        <f>IF(L1639&lt;&gt;"",INDEX(ฐาน!$J$4:$M$45,MATCH(L1639,ฐาน!$K$4:$K$45,0),4),"")</f>
        <v/>
      </c>
      <c r="N1639" s="310" t="str">
        <f>IF(I1639&lt;&gt;"",INDEX(ฐาน!$A$4:$F$9,MATCH(I1639,ฐาน!$A$4:$A$9,0),IF(J1639&gt;=INDEX(ฐาน!$A$4:$F$9,MATCH(I1639,ฐาน!$A$4:$A$9,0),3),6,5)),"")</f>
        <v/>
      </c>
      <c r="O1639" s="311" t="str">
        <f>IF(I1639&lt;&gt;"",IF(J1639&gt;=INDEX(ฐาน!$A$4:$G$9,MATCH(I1639,ฐาน!$A$4:$A$9,0),4),INDEX(ฐาน!$A$4:$G$9,MATCH(I1639,ฐาน!$A$4:$A$9,0),7),INDEX(ฐาน!$A$4:$G$9,MATCH(I1639,ฐาน!$A$4:$A$9,0),4)),"")</f>
        <v/>
      </c>
      <c r="P1639" s="312">
        <f>IF(M1639&lt;&gt;ฐาน!$M$45,IF(L1639&lt;&gt;"",($L1639*$N1639/100),0),0)</f>
        <v>0</v>
      </c>
      <c r="Q1639" s="311">
        <f>IF(M1639&lt;&gt;ฐาน!$M$45,IF(L1639&lt;&gt;"",ROUNDUP(($L1639*$N1639/100),-1),0),0)</f>
        <v>0</v>
      </c>
      <c r="R1639" s="311">
        <f t="shared" si="50"/>
        <v>0</v>
      </c>
      <c r="S1639" s="313">
        <f t="shared" si="51"/>
        <v>0</v>
      </c>
      <c r="T1639" s="314">
        <f>IF(M1639&lt;&gt;ฐาน!$M$45,IF(S1639&lt;&gt;"",S1639+R1639,0),0)</f>
        <v>0</v>
      </c>
      <c r="U1639" s="311">
        <f>IF(M1639&lt;&gt;ฐาน!$M$45,IF(S1639=0,J1639+T1639,O1639),J1639)</f>
        <v>0</v>
      </c>
      <c r="V1639" s="98"/>
    </row>
    <row r="1640" spans="1:22" x14ac:dyDescent="0.35">
      <c r="A1640" s="93">
        <v>1632</v>
      </c>
      <c r="B1640" s="84"/>
      <c r="C1640" s="98"/>
      <c r="D1640" s="91"/>
      <c r="E1640" s="89"/>
      <c r="F1640" s="88"/>
      <c r="G1640" s="91"/>
      <c r="H1640" s="91"/>
      <c r="I1640" s="88"/>
      <c r="J1640" s="92"/>
      <c r="K1640" s="212"/>
      <c r="L1640" s="308" t="str">
        <f>IF(K1640&lt;&gt;"",INDEX(ฐาน!$J$4:$M$44,MATCH(INT(K1640),ฐาน!$J$4:$J$44,0),2),"")</f>
        <v/>
      </c>
      <c r="M1640" s="309" t="str">
        <f>IF(L1640&lt;&gt;"",INDEX(ฐาน!$J$4:$M$45,MATCH(L1640,ฐาน!$K$4:$K$45,0),4),"")</f>
        <v/>
      </c>
      <c r="N1640" s="310" t="str">
        <f>IF(I1640&lt;&gt;"",INDEX(ฐาน!$A$4:$F$9,MATCH(I1640,ฐาน!$A$4:$A$9,0),IF(J1640&gt;=INDEX(ฐาน!$A$4:$F$9,MATCH(I1640,ฐาน!$A$4:$A$9,0),3),6,5)),"")</f>
        <v/>
      </c>
      <c r="O1640" s="311" t="str">
        <f>IF(I1640&lt;&gt;"",IF(J1640&gt;=INDEX(ฐาน!$A$4:$G$9,MATCH(I1640,ฐาน!$A$4:$A$9,0),4),INDEX(ฐาน!$A$4:$G$9,MATCH(I1640,ฐาน!$A$4:$A$9,0),7),INDEX(ฐาน!$A$4:$G$9,MATCH(I1640,ฐาน!$A$4:$A$9,0),4)),"")</f>
        <v/>
      </c>
      <c r="P1640" s="312">
        <f>IF(M1640&lt;&gt;ฐาน!$M$45,IF(L1640&lt;&gt;"",($L1640*$N1640/100),0),0)</f>
        <v>0</v>
      </c>
      <c r="Q1640" s="311">
        <f>IF(M1640&lt;&gt;ฐาน!$M$45,IF(L1640&lt;&gt;"",ROUNDUP(($L1640*$N1640/100),-1),0),0)</f>
        <v>0</v>
      </c>
      <c r="R1640" s="311">
        <f t="shared" si="50"/>
        <v>0</v>
      </c>
      <c r="S1640" s="313">
        <f t="shared" si="51"/>
        <v>0</v>
      </c>
      <c r="T1640" s="314">
        <f>IF(M1640&lt;&gt;ฐาน!$M$45,IF(S1640&lt;&gt;"",S1640+R1640,0),0)</f>
        <v>0</v>
      </c>
      <c r="U1640" s="311">
        <f>IF(M1640&lt;&gt;ฐาน!$M$45,IF(S1640=0,J1640+T1640,O1640),J1640)</f>
        <v>0</v>
      </c>
      <c r="V1640" s="98"/>
    </row>
    <row r="1641" spans="1:22" x14ac:dyDescent="0.35">
      <c r="A1641" s="93">
        <v>1633</v>
      </c>
      <c r="B1641" s="84"/>
      <c r="C1641" s="98"/>
      <c r="D1641" s="91"/>
      <c r="E1641" s="89"/>
      <c r="F1641" s="88"/>
      <c r="G1641" s="91"/>
      <c r="H1641" s="91"/>
      <c r="I1641" s="88"/>
      <c r="J1641" s="92"/>
      <c r="K1641" s="212"/>
      <c r="L1641" s="308" t="str">
        <f>IF(K1641&lt;&gt;"",INDEX(ฐาน!$J$4:$M$44,MATCH(INT(K1641),ฐาน!$J$4:$J$44,0),2),"")</f>
        <v/>
      </c>
      <c r="M1641" s="309" t="str">
        <f>IF(L1641&lt;&gt;"",INDEX(ฐาน!$J$4:$M$45,MATCH(L1641,ฐาน!$K$4:$K$45,0),4),"")</f>
        <v/>
      </c>
      <c r="N1641" s="310" t="str">
        <f>IF(I1641&lt;&gt;"",INDEX(ฐาน!$A$4:$F$9,MATCH(I1641,ฐาน!$A$4:$A$9,0),IF(J1641&gt;=INDEX(ฐาน!$A$4:$F$9,MATCH(I1641,ฐาน!$A$4:$A$9,0),3),6,5)),"")</f>
        <v/>
      </c>
      <c r="O1641" s="311" t="str">
        <f>IF(I1641&lt;&gt;"",IF(J1641&gt;=INDEX(ฐาน!$A$4:$G$9,MATCH(I1641,ฐาน!$A$4:$A$9,0),4),INDEX(ฐาน!$A$4:$G$9,MATCH(I1641,ฐาน!$A$4:$A$9,0),7),INDEX(ฐาน!$A$4:$G$9,MATCH(I1641,ฐาน!$A$4:$A$9,0),4)),"")</f>
        <v/>
      </c>
      <c r="P1641" s="312">
        <f>IF(M1641&lt;&gt;ฐาน!$M$45,IF(L1641&lt;&gt;"",($L1641*$N1641/100),0),0)</f>
        <v>0</v>
      </c>
      <c r="Q1641" s="311">
        <f>IF(M1641&lt;&gt;ฐาน!$M$45,IF(L1641&lt;&gt;"",ROUNDUP(($L1641*$N1641/100),-1),0),0)</f>
        <v>0</v>
      </c>
      <c r="R1641" s="311">
        <f t="shared" si="50"/>
        <v>0</v>
      </c>
      <c r="S1641" s="313">
        <f t="shared" si="51"/>
        <v>0</v>
      </c>
      <c r="T1641" s="314">
        <f>IF(M1641&lt;&gt;ฐาน!$M$45,IF(S1641&lt;&gt;"",S1641+R1641,0),0)</f>
        <v>0</v>
      </c>
      <c r="U1641" s="311">
        <f>IF(M1641&lt;&gt;ฐาน!$M$45,IF(S1641=0,J1641+T1641,O1641),J1641)</f>
        <v>0</v>
      </c>
      <c r="V1641" s="98"/>
    </row>
    <row r="1642" spans="1:22" x14ac:dyDescent="0.35">
      <c r="A1642" s="93">
        <v>1634</v>
      </c>
      <c r="B1642" s="84"/>
      <c r="C1642" s="98"/>
      <c r="D1642" s="91"/>
      <c r="E1642" s="89"/>
      <c r="F1642" s="88"/>
      <c r="G1642" s="91"/>
      <c r="H1642" s="91"/>
      <c r="I1642" s="88"/>
      <c r="J1642" s="92"/>
      <c r="K1642" s="212"/>
      <c r="L1642" s="308" t="str">
        <f>IF(K1642&lt;&gt;"",INDEX(ฐาน!$J$4:$M$44,MATCH(INT(K1642),ฐาน!$J$4:$J$44,0),2),"")</f>
        <v/>
      </c>
      <c r="M1642" s="309" t="str">
        <f>IF(L1642&lt;&gt;"",INDEX(ฐาน!$J$4:$M$45,MATCH(L1642,ฐาน!$K$4:$K$45,0),4),"")</f>
        <v/>
      </c>
      <c r="N1642" s="310" t="str">
        <f>IF(I1642&lt;&gt;"",INDEX(ฐาน!$A$4:$F$9,MATCH(I1642,ฐาน!$A$4:$A$9,0),IF(J1642&gt;=INDEX(ฐาน!$A$4:$F$9,MATCH(I1642,ฐาน!$A$4:$A$9,0),3),6,5)),"")</f>
        <v/>
      </c>
      <c r="O1642" s="311" t="str">
        <f>IF(I1642&lt;&gt;"",IF(J1642&gt;=INDEX(ฐาน!$A$4:$G$9,MATCH(I1642,ฐาน!$A$4:$A$9,0),4),INDEX(ฐาน!$A$4:$G$9,MATCH(I1642,ฐาน!$A$4:$A$9,0),7),INDEX(ฐาน!$A$4:$G$9,MATCH(I1642,ฐาน!$A$4:$A$9,0),4)),"")</f>
        <v/>
      </c>
      <c r="P1642" s="312">
        <f>IF(M1642&lt;&gt;ฐาน!$M$45,IF(L1642&lt;&gt;"",($L1642*$N1642/100),0),0)</f>
        <v>0</v>
      </c>
      <c r="Q1642" s="311">
        <f>IF(M1642&lt;&gt;ฐาน!$M$45,IF(L1642&lt;&gt;"",ROUNDUP(($L1642*$N1642/100),-1),0),0)</f>
        <v>0</v>
      </c>
      <c r="R1642" s="311">
        <f t="shared" si="50"/>
        <v>0</v>
      </c>
      <c r="S1642" s="313">
        <f t="shared" si="51"/>
        <v>0</v>
      </c>
      <c r="T1642" s="314">
        <f>IF(M1642&lt;&gt;ฐาน!$M$45,IF(S1642&lt;&gt;"",S1642+R1642,0),0)</f>
        <v>0</v>
      </c>
      <c r="U1642" s="311">
        <f>IF(M1642&lt;&gt;ฐาน!$M$45,IF(S1642=0,J1642+T1642,O1642),J1642)</f>
        <v>0</v>
      </c>
      <c r="V1642" s="98"/>
    </row>
    <row r="1643" spans="1:22" x14ac:dyDescent="0.35">
      <c r="A1643" s="93">
        <v>1635</v>
      </c>
      <c r="B1643" s="84"/>
      <c r="C1643" s="98"/>
      <c r="D1643" s="91"/>
      <c r="E1643" s="89"/>
      <c r="F1643" s="88"/>
      <c r="G1643" s="91"/>
      <c r="H1643" s="91"/>
      <c r="I1643" s="88"/>
      <c r="J1643" s="92"/>
      <c r="K1643" s="212"/>
      <c r="L1643" s="308" t="str">
        <f>IF(K1643&lt;&gt;"",INDEX(ฐาน!$J$4:$M$44,MATCH(INT(K1643),ฐาน!$J$4:$J$44,0),2),"")</f>
        <v/>
      </c>
      <c r="M1643" s="309" t="str">
        <f>IF(L1643&lt;&gt;"",INDEX(ฐาน!$J$4:$M$45,MATCH(L1643,ฐาน!$K$4:$K$45,0),4),"")</f>
        <v/>
      </c>
      <c r="N1643" s="310" t="str">
        <f>IF(I1643&lt;&gt;"",INDEX(ฐาน!$A$4:$F$9,MATCH(I1643,ฐาน!$A$4:$A$9,0),IF(J1643&gt;=INDEX(ฐาน!$A$4:$F$9,MATCH(I1643,ฐาน!$A$4:$A$9,0),3),6,5)),"")</f>
        <v/>
      </c>
      <c r="O1643" s="311" t="str">
        <f>IF(I1643&lt;&gt;"",IF(J1643&gt;=INDEX(ฐาน!$A$4:$G$9,MATCH(I1643,ฐาน!$A$4:$A$9,0),4),INDEX(ฐาน!$A$4:$G$9,MATCH(I1643,ฐาน!$A$4:$A$9,0),7),INDEX(ฐาน!$A$4:$G$9,MATCH(I1643,ฐาน!$A$4:$A$9,0),4)),"")</f>
        <v/>
      </c>
      <c r="P1643" s="312">
        <f>IF(M1643&lt;&gt;ฐาน!$M$45,IF(L1643&lt;&gt;"",($L1643*$N1643/100),0),0)</f>
        <v>0</v>
      </c>
      <c r="Q1643" s="311">
        <f>IF(M1643&lt;&gt;ฐาน!$M$45,IF(L1643&lt;&gt;"",ROUNDUP(($L1643*$N1643/100),-1),0),0)</f>
        <v>0</v>
      </c>
      <c r="R1643" s="311">
        <f t="shared" si="50"/>
        <v>0</v>
      </c>
      <c r="S1643" s="313">
        <f t="shared" si="51"/>
        <v>0</v>
      </c>
      <c r="T1643" s="314">
        <f>IF(M1643&lt;&gt;ฐาน!$M$45,IF(S1643&lt;&gt;"",S1643+R1643,0),0)</f>
        <v>0</v>
      </c>
      <c r="U1643" s="311">
        <f>IF(M1643&lt;&gt;ฐาน!$M$45,IF(S1643=0,J1643+T1643,O1643),J1643)</f>
        <v>0</v>
      </c>
      <c r="V1643" s="98"/>
    </row>
    <row r="1644" spans="1:22" x14ac:dyDescent="0.35">
      <c r="A1644" s="93">
        <v>1636</v>
      </c>
      <c r="B1644" s="84"/>
      <c r="C1644" s="98"/>
      <c r="D1644" s="91"/>
      <c r="E1644" s="89"/>
      <c r="F1644" s="88"/>
      <c r="G1644" s="91"/>
      <c r="H1644" s="91"/>
      <c r="I1644" s="88"/>
      <c r="J1644" s="92"/>
      <c r="K1644" s="212"/>
      <c r="L1644" s="308" t="str">
        <f>IF(K1644&lt;&gt;"",INDEX(ฐาน!$J$4:$M$44,MATCH(INT(K1644),ฐาน!$J$4:$J$44,0),2),"")</f>
        <v/>
      </c>
      <c r="M1644" s="309" t="str">
        <f>IF(L1644&lt;&gt;"",INDEX(ฐาน!$J$4:$M$45,MATCH(L1644,ฐาน!$K$4:$K$45,0),4),"")</f>
        <v/>
      </c>
      <c r="N1644" s="310" t="str">
        <f>IF(I1644&lt;&gt;"",INDEX(ฐาน!$A$4:$F$9,MATCH(I1644,ฐาน!$A$4:$A$9,0),IF(J1644&gt;=INDEX(ฐาน!$A$4:$F$9,MATCH(I1644,ฐาน!$A$4:$A$9,0),3),6,5)),"")</f>
        <v/>
      </c>
      <c r="O1644" s="311" t="str">
        <f>IF(I1644&lt;&gt;"",IF(J1644&gt;=INDEX(ฐาน!$A$4:$G$9,MATCH(I1644,ฐาน!$A$4:$A$9,0),4),INDEX(ฐาน!$A$4:$G$9,MATCH(I1644,ฐาน!$A$4:$A$9,0),7),INDEX(ฐาน!$A$4:$G$9,MATCH(I1644,ฐาน!$A$4:$A$9,0),4)),"")</f>
        <v/>
      </c>
      <c r="P1644" s="312">
        <f>IF(M1644&lt;&gt;ฐาน!$M$45,IF(L1644&lt;&gt;"",($L1644*$N1644/100),0),0)</f>
        <v>0</v>
      </c>
      <c r="Q1644" s="311">
        <f>IF(M1644&lt;&gt;ฐาน!$M$45,IF(L1644&lt;&gt;"",ROUNDUP(($L1644*$N1644/100),-1),0),0)</f>
        <v>0</v>
      </c>
      <c r="R1644" s="311">
        <f t="shared" si="50"/>
        <v>0</v>
      </c>
      <c r="S1644" s="313">
        <f t="shared" si="51"/>
        <v>0</v>
      </c>
      <c r="T1644" s="314">
        <f>IF(M1644&lt;&gt;ฐาน!$M$45,IF(S1644&lt;&gt;"",S1644+R1644,0),0)</f>
        <v>0</v>
      </c>
      <c r="U1644" s="311">
        <f>IF(M1644&lt;&gt;ฐาน!$M$45,IF(S1644=0,J1644+T1644,O1644),J1644)</f>
        <v>0</v>
      </c>
      <c r="V1644" s="98"/>
    </row>
    <row r="1645" spans="1:22" x14ac:dyDescent="0.35">
      <c r="A1645" s="93">
        <v>1637</v>
      </c>
      <c r="B1645" s="84"/>
      <c r="C1645" s="98"/>
      <c r="D1645" s="91"/>
      <c r="E1645" s="89"/>
      <c r="F1645" s="88"/>
      <c r="G1645" s="91"/>
      <c r="H1645" s="91"/>
      <c r="I1645" s="88"/>
      <c r="J1645" s="92"/>
      <c r="K1645" s="212"/>
      <c r="L1645" s="308" t="str">
        <f>IF(K1645&lt;&gt;"",INDEX(ฐาน!$J$4:$M$44,MATCH(INT(K1645),ฐาน!$J$4:$J$44,0),2),"")</f>
        <v/>
      </c>
      <c r="M1645" s="309" t="str">
        <f>IF(L1645&lt;&gt;"",INDEX(ฐาน!$J$4:$M$45,MATCH(L1645,ฐาน!$K$4:$K$45,0),4),"")</f>
        <v/>
      </c>
      <c r="N1645" s="310" t="str">
        <f>IF(I1645&lt;&gt;"",INDEX(ฐาน!$A$4:$F$9,MATCH(I1645,ฐาน!$A$4:$A$9,0),IF(J1645&gt;=INDEX(ฐาน!$A$4:$F$9,MATCH(I1645,ฐาน!$A$4:$A$9,0),3),6,5)),"")</f>
        <v/>
      </c>
      <c r="O1645" s="311" t="str">
        <f>IF(I1645&lt;&gt;"",IF(J1645&gt;=INDEX(ฐาน!$A$4:$G$9,MATCH(I1645,ฐาน!$A$4:$A$9,0),4),INDEX(ฐาน!$A$4:$G$9,MATCH(I1645,ฐาน!$A$4:$A$9,0),7),INDEX(ฐาน!$A$4:$G$9,MATCH(I1645,ฐาน!$A$4:$A$9,0),4)),"")</f>
        <v/>
      </c>
      <c r="P1645" s="312">
        <f>IF(M1645&lt;&gt;ฐาน!$M$45,IF(L1645&lt;&gt;"",($L1645*$N1645/100),0),0)</f>
        <v>0</v>
      </c>
      <c r="Q1645" s="311">
        <f>IF(M1645&lt;&gt;ฐาน!$M$45,IF(L1645&lt;&gt;"",ROUNDUP(($L1645*$N1645/100),-1),0),0)</f>
        <v>0</v>
      </c>
      <c r="R1645" s="311">
        <f t="shared" si="50"/>
        <v>0</v>
      </c>
      <c r="S1645" s="313">
        <f t="shared" si="51"/>
        <v>0</v>
      </c>
      <c r="T1645" s="314">
        <f>IF(M1645&lt;&gt;ฐาน!$M$45,IF(S1645&lt;&gt;"",S1645+R1645,0),0)</f>
        <v>0</v>
      </c>
      <c r="U1645" s="311">
        <f>IF(M1645&lt;&gt;ฐาน!$M$45,IF(S1645=0,J1645+T1645,O1645),J1645)</f>
        <v>0</v>
      </c>
      <c r="V1645" s="98"/>
    </row>
    <row r="1646" spans="1:22" x14ac:dyDescent="0.35">
      <c r="A1646" s="93">
        <v>1638</v>
      </c>
      <c r="B1646" s="84"/>
      <c r="C1646" s="98"/>
      <c r="D1646" s="91"/>
      <c r="E1646" s="89"/>
      <c r="F1646" s="88"/>
      <c r="G1646" s="91"/>
      <c r="H1646" s="91"/>
      <c r="I1646" s="88"/>
      <c r="J1646" s="92"/>
      <c r="K1646" s="212"/>
      <c r="L1646" s="308" t="str">
        <f>IF(K1646&lt;&gt;"",INDEX(ฐาน!$J$4:$M$44,MATCH(INT(K1646),ฐาน!$J$4:$J$44,0),2),"")</f>
        <v/>
      </c>
      <c r="M1646" s="309" t="str">
        <f>IF(L1646&lt;&gt;"",INDEX(ฐาน!$J$4:$M$45,MATCH(L1646,ฐาน!$K$4:$K$45,0),4),"")</f>
        <v/>
      </c>
      <c r="N1646" s="310" t="str">
        <f>IF(I1646&lt;&gt;"",INDEX(ฐาน!$A$4:$F$9,MATCH(I1646,ฐาน!$A$4:$A$9,0),IF(J1646&gt;=INDEX(ฐาน!$A$4:$F$9,MATCH(I1646,ฐาน!$A$4:$A$9,0),3),6,5)),"")</f>
        <v/>
      </c>
      <c r="O1646" s="311" t="str">
        <f>IF(I1646&lt;&gt;"",IF(J1646&gt;=INDEX(ฐาน!$A$4:$G$9,MATCH(I1646,ฐาน!$A$4:$A$9,0),4),INDEX(ฐาน!$A$4:$G$9,MATCH(I1646,ฐาน!$A$4:$A$9,0),7),INDEX(ฐาน!$A$4:$G$9,MATCH(I1646,ฐาน!$A$4:$A$9,0),4)),"")</f>
        <v/>
      </c>
      <c r="P1646" s="312">
        <f>IF(M1646&lt;&gt;ฐาน!$M$45,IF(L1646&lt;&gt;"",($L1646*$N1646/100),0),0)</f>
        <v>0</v>
      </c>
      <c r="Q1646" s="311">
        <f>IF(M1646&lt;&gt;ฐาน!$M$45,IF(L1646&lt;&gt;"",ROUNDUP(($L1646*$N1646/100),-1),0),0)</f>
        <v>0</v>
      </c>
      <c r="R1646" s="311">
        <f t="shared" si="50"/>
        <v>0</v>
      </c>
      <c r="S1646" s="313">
        <f t="shared" si="51"/>
        <v>0</v>
      </c>
      <c r="T1646" s="314">
        <f>IF(M1646&lt;&gt;ฐาน!$M$45,IF(S1646&lt;&gt;"",S1646+R1646,0),0)</f>
        <v>0</v>
      </c>
      <c r="U1646" s="311">
        <f>IF(M1646&lt;&gt;ฐาน!$M$45,IF(S1646=0,J1646+T1646,O1646),J1646)</f>
        <v>0</v>
      </c>
      <c r="V1646" s="98"/>
    </row>
    <row r="1647" spans="1:22" x14ac:dyDescent="0.35">
      <c r="A1647" s="93">
        <v>1639</v>
      </c>
      <c r="B1647" s="84"/>
      <c r="C1647" s="98"/>
      <c r="D1647" s="91"/>
      <c r="E1647" s="89"/>
      <c r="F1647" s="88"/>
      <c r="G1647" s="91"/>
      <c r="H1647" s="91"/>
      <c r="I1647" s="88"/>
      <c r="J1647" s="92"/>
      <c r="K1647" s="212"/>
      <c r="L1647" s="308" t="str">
        <f>IF(K1647&lt;&gt;"",INDEX(ฐาน!$J$4:$M$44,MATCH(INT(K1647),ฐาน!$J$4:$J$44,0),2),"")</f>
        <v/>
      </c>
      <c r="M1647" s="309" t="str">
        <f>IF(L1647&lt;&gt;"",INDEX(ฐาน!$J$4:$M$45,MATCH(L1647,ฐาน!$K$4:$K$45,0),4),"")</f>
        <v/>
      </c>
      <c r="N1647" s="310" t="str">
        <f>IF(I1647&lt;&gt;"",INDEX(ฐาน!$A$4:$F$9,MATCH(I1647,ฐาน!$A$4:$A$9,0),IF(J1647&gt;=INDEX(ฐาน!$A$4:$F$9,MATCH(I1647,ฐาน!$A$4:$A$9,0),3),6,5)),"")</f>
        <v/>
      </c>
      <c r="O1647" s="311" t="str">
        <f>IF(I1647&lt;&gt;"",IF(J1647&gt;=INDEX(ฐาน!$A$4:$G$9,MATCH(I1647,ฐาน!$A$4:$A$9,0),4),INDEX(ฐาน!$A$4:$G$9,MATCH(I1647,ฐาน!$A$4:$A$9,0),7),INDEX(ฐาน!$A$4:$G$9,MATCH(I1647,ฐาน!$A$4:$A$9,0),4)),"")</f>
        <v/>
      </c>
      <c r="P1647" s="312">
        <f>IF(M1647&lt;&gt;ฐาน!$M$45,IF(L1647&lt;&gt;"",($L1647*$N1647/100),0),0)</f>
        <v>0</v>
      </c>
      <c r="Q1647" s="311">
        <f>IF(M1647&lt;&gt;ฐาน!$M$45,IF(L1647&lt;&gt;"",ROUNDUP(($L1647*$N1647/100),-1),0),0)</f>
        <v>0</v>
      </c>
      <c r="R1647" s="311">
        <f t="shared" si="50"/>
        <v>0</v>
      </c>
      <c r="S1647" s="313">
        <f t="shared" si="51"/>
        <v>0</v>
      </c>
      <c r="T1647" s="314">
        <f>IF(M1647&lt;&gt;ฐาน!$M$45,IF(S1647&lt;&gt;"",S1647+R1647,0),0)</f>
        <v>0</v>
      </c>
      <c r="U1647" s="311">
        <f>IF(M1647&lt;&gt;ฐาน!$M$45,IF(S1647=0,J1647+T1647,O1647),J1647)</f>
        <v>0</v>
      </c>
      <c r="V1647" s="98"/>
    </row>
    <row r="1648" spans="1:22" x14ac:dyDescent="0.35">
      <c r="A1648" s="93">
        <v>1640</v>
      </c>
      <c r="B1648" s="84"/>
      <c r="C1648" s="98"/>
      <c r="D1648" s="91"/>
      <c r="E1648" s="89"/>
      <c r="F1648" s="88"/>
      <c r="G1648" s="91"/>
      <c r="H1648" s="91"/>
      <c r="I1648" s="88"/>
      <c r="J1648" s="92"/>
      <c r="K1648" s="212"/>
      <c r="L1648" s="308" t="str">
        <f>IF(K1648&lt;&gt;"",INDEX(ฐาน!$J$4:$M$44,MATCH(INT(K1648),ฐาน!$J$4:$J$44,0),2),"")</f>
        <v/>
      </c>
      <c r="M1648" s="309" t="str">
        <f>IF(L1648&lt;&gt;"",INDEX(ฐาน!$J$4:$M$45,MATCH(L1648,ฐาน!$K$4:$K$45,0),4),"")</f>
        <v/>
      </c>
      <c r="N1648" s="310" t="str">
        <f>IF(I1648&lt;&gt;"",INDEX(ฐาน!$A$4:$F$9,MATCH(I1648,ฐาน!$A$4:$A$9,0),IF(J1648&gt;=INDEX(ฐาน!$A$4:$F$9,MATCH(I1648,ฐาน!$A$4:$A$9,0),3),6,5)),"")</f>
        <v/>
      </c>
      <c r="O1648" s="311" t="str">
        <f>IF(I1648&lt;&gt;"",IF(J1648&gt;=INDEX(ฐาน!$A$4:$G$9,MATCH(I1648,ฐาน!$A$4:$A$9,0),4),INDEX(ฐาน!$A$4:$G$9,MATCH(I1648,ฐาน!$A$4:$A$9,0),7),INDEX(ฐาน!$A$4:$G$9,MATCH(I1648,ฐาน!$A$4:$A$9,0),4)),"")</f>
        <v/>
      </c>
      <c r="P1648" s="312">
        <f>IF(M1648&lt;&gt;ฐาน!$M$45,IF(L1648&lt;&gt;"",($L1648*$N1648/100),0),0)</f>
        <v>0</v>
      </c>
      <c r="Q1648" s="311">
        <f>IF(M1648&lt;&gt;ฐาน!$M$45,IF(L1648&lt;&gt;"",ROUNDUP(($L1648*$N1648/100),-1),0),0)</f>
        <v>0</v>
      </c>
      <c r="R1648" s="311">
        <f t="shared" si="50"/>
        <v>0</v>
      </c>
      <c r="S1648" s="313">
        <f t="shared" si="51"/>
        <v>0</v>
      </c>
      <c r="T1648" s="314">
        <f>IF(M1648&lt;&gt;ฐาน!$M$45,IF(S1648&lt;&gt;"",S1648+R1648,0),0)</f>
        <v>0</v>
      </c>
      <c r="U1648" s="311">
        <f>IF(M1648&lt;&gt;ฐาน!$M$45,IF(S1648=0,J1648+T1648,O1648),J1648)</f>
        <v>0</v>
      </c>
      <c r="V1648" s="98"/>
    </row>
    <row r="1649" spans="1:22" x14ac:dyDescent="0.35">
      <c r="A1649" s="93">
        <v>1641</v>
      </c>
      <c r="B1649" s="84"/>
      <c r="C1649" s="98"/>
      <c r="D1649" s="91"/>
      <c r="E1649" s="89"/>
      <c r="F1649" s="88"/>
      <c r="G1649" s="91"/>
      <c r="H1649" s="91"/>
      <c r="I1649" s="88"/>
      <c r="J1649" s="92"/>
      <c r="K1649" s="212"/>
      <c r="L1649" s="308" t="str">
        <f>IF(K1649&lt;&gt;"",INDEX(ฐาน!$J$4:$M$44,MATCH(INT(K1649),ฐาน!$J$4:$J$44,0),2),"")</f>
        <v/>
      </c>
      <c r="M1649" s="309" t="str">
        <f>IF(L1649&lt;&gt;"",INDEX(ฐาน!$J$4:$M$45,MATCH(L1649,ฐาน!$K$4:$K$45,0),4),"")</f>
        <v/>
      </c>
      <c r="N1649" s="310" t="str">
        <f>IF(I1649&lt;&gt;"",INDEX(ฐาน!$A$4:$F$9,MATCH(I1649,ฐาน!$A$4:$A$9,0),IF(J1649&gt;=INDEX(ฐาน!$A$4:$F$9,MATCH(I1649,ฐาน!$A$4:$A$9,0),3),6,5)),"")</f>
        <v/>
      </c>
      <c r="O1649" s="311" t="str">
        <f>IF(I1649&lt;&gt;"",IF(J1649&gt;=INDEX(ฐาน!$A$4:$G$9,MATCH(I1649,ฐาน!$A$4:$A$9,0),4),INDEX(ฐาน!$A$4:$G$9,MATCH(I1649,ฐาน!$A$4:$A$9,0),7),INDEX(ฐาน!$A$4:$G$9,MATCH(I1649,ฐาน!$A$4:$A$9,0),4)),"")</f>
        <v/>
      </c>
      <c r="P1649" s="312">
        <f>IF(M1649&lt;&gt;ฐาน!$M$45,IF(L1649&lt;&gt;"",($L1649*$N1649/100),0),0)</f>
        <v>0</v>
      </c>
      <c r="Q1649" s="311">
        <f>IF(M1649&lt;&gt;ฐาน!$M$45,IF(L1649&lt;&gt;"",ROUNDUP(($L1649*$N1649/100),-1),0),0)</f>
        <v>0</v>
      </c>
      <c r="R1649" s="311">
        <f t="shared" si="50"/>
        <v>0</v>
      </c>
      <c r="S1649" s="313">
        <f t="shared" si="51"/>
        <v>0</v>
      </c>
      <c r="T1649" s="314">
        <f>IF(M1649&lt;&gt;ฐาน!$M$45,IF(S1649&lt;&gt;"",S1649+R1649,0),0)</f>
        <v>0</v>
      </c>
      <c r="U1649" s="311">
        <f>IF(M1649&lt;&gt;ฐาน!$M$45,IF(S1649=0,J1649+T1649,O1649),J1649)</f>
        <v>0</v>
      </c>
      <c r="V1649" s="98"/>
    </row>
    <row r="1650" spans="1:22" x14ac:dyDescent="0.35">
      <c r="A1650" s="93">
        <v>1642</v>
      </c>
      <c r="B1650" s="84"/>
      <c r="C1650" s="98"/>
      <c r="D1650" s="91"/>
      <c r="E1650" s="89"/>
      <c r="F1650" s="88"/>
      <c r="G1650" s="91"/>
      <c r="H1650" s="91"/>
      <c r="I1650" s="88"/>
      <c r="J1650" s="92"/>
      <c r="K1650" s="212"/>
      <c r="L1650" s="308" t="str">
        <f>IF(K1650&lt;&gt;"",INDEX(ฐาน!$J$4:$M$44,MATCH(INT(K1650),ฐาน!$J$4:$J$44,0),2),"")</f>
        <v/>
      </c>
      <c r="M1650" s="309" t="str">
        <f>IF(L1650&lt;&gt;"",INDEX(ฐาน!$J$4:$M$45,MATCH(L1650,ฐาน!$K$4:$K$45,0),4),"")</f>
        <v/>
      </c>
      <c r="N1650" s="310" t="str">
        <f>IF(I1650&lt;&gt;"",INDEX(ฐาน!$A$4:$F$9,MATCH(I1650,ฐาน!$A$4:$A$9,0),IF(J1650&gt;=INDEX(ฐาน!$A$4:$F$9,MATCH(I1650,ฐาน!$A$4:$A$9,0),3),6,5)),"")</f>
        <v/>
      </c>
      <c r="O1650" s="311" t="str">
        <f>IF(I1650&lt;&gt;"",IF(J1650&gt;=INDEX(ฐาน!$A$4:$G$9,MATCH(I1650,ฐาน!$A$4:$A$9,0),4),INDEX(ฐาน!$A$4:$G$9,MATCH(I1650,ฐาน!$A$4:$A$9,0),7),INDEX(ฐาน!$A$4:$G$9,MATCH(I1650,ฐาน!$A$4:$A$9,0),4)),"")</f>
        <v/>
      </c>
      <c r="P1650" s="312">
        <f>IF(M1650&lt;&gt;ฐาน!$M$45,IF(L1650&lt;&gt;"",($L1650*$N1650/100),0),0)</f>
        <v>0</v>
      </c>
      <c r="Q1650" s="311">
        <f>IF(M1650&lt;&gt;ฐาน!$M$45,IF(L1650&lt;&gt;"",ROUNDUP(($L1650*$N1650/100),-1),0),0)</f>
        <v>0</v>
      </c>
      <c r="R1650" s="311">
        <f t="shared" si="50"/>
        <v>0</v>
      </c>
      <c r="S1650" s="313">
        <f t="shared" si="51"/>
        <v>0</v>
      </c>
      <c r="T1650" s="314">
        <f>IF(M1650&lt;&gt;ฐาน!$M$45,IF(S1650&lt;&gt;"",S1650+R1650,0),0)</f>
        <v>0</v>
      </c>
      <c r="U1650" s="311">
        <f>IF(M1650&lt;&gt;ฐาน!$M$45,IF(S1650=0,J1650+T1650,O1650),J1650)</f>
        <v>0</v>
      </c>
      <c r="V1650" s="98"/>
    </row>
    <row r="1651" spans="1:22" x14ac:dyDescent="0.35">
      <c r="A1651" s="93">
        <v>1643</v>
      </c>
      <c r="B1651" s="84"/>
      <c r="C1651" s="98"/>
      <c r="D1651" s="91"/>
      <c r="E1651" s="89"/>
      <c r="F1651" s="88"/>
      <c r="G1651" s="91"/>
      <c r="H1651" s="91"/>
      <c r="I1651" s="88"/>
      <c r="J1651" s="92"/>
      <c r="K1651" s="212"/>
      <c r="L1651" s="308" t="str">
        <f>IF(K1651&lt;&gt;"",INDEX(ฐาน!$J$4:$M$44,MATCH(INT(K1651),ฐาน!$J$4:$J$44,0),2),"")</f>
        <v/>
      </c>
      <c r="M1651" s="309" t="str">
        <f>IF(L1651&lt;&gt;"",INDEX(ฐาน!$J$4:$M$45,MATCH(L1651,ฐาน!$K$4:$K$45,0),4),"")</f>
        <v/>
      </c>
      <c r="N1651" s="310" t="str">
        <f>IF(I1651&lt;&gt;"",INDEX(ฐาน!$A$4:$F$9,MATCH(I1651,ฐาน!$A$4:$A$9,0),IF(J1651&gt;=INDEX(ฐาน!$A$4:$F$9,MATCH(I1651,ฐาน!$A$4:$A$9,0),3),6,5)),"")</f>
        <v/>
      </c>
      <c r="O1651" s="311" t="str">
        <f>IF(I1651&lt;&gt;"",IF(J1651&gt;=INDEX(ฐาน!$A$4:$G$9,MATCH(I1651,ฐาน!$A$4:$A$9,0),4),INDEX(ฐาน!$A$4:$G$9,MATCH(I1651,ฐาน!$A$4:$A$9,0),7),INDEX(ฐาน!$A$4:$G$9,MATCH(I1651,ฐาน!$A$4:$A$9,0),4)),"")</f>
        <v/>
      </c>
      <c r="P1651" s="312">
        <f>IF(M1651&lt;&gt;ฐาน!$M$45,IF(L1651&lt;&gt;"",($L1651*$N1651/100),0),0)</f>
        <v>0</v>
      </c>
      <c r="Q1651" s="311">
        <f>IF(M1651&lt;&gt;ฐาน!$M$45,IF(L1651&lt;&gt;"",ROUNDUP(($L1651*$N1651/100),-1),0),0)</f>
        <v>0</v>
      </c>
      <c r="R1651" s="311">
        <f t="shared" si="50"/>
        <v>0</v>
      </c>
      <c r="S1651" s="313">
        <f t="shared" si="51"/>
        <v>0</v>
      </c>
      <c r="T1651" s="314">
        <f>IF(M1651&lt;&gt;ฐาน!$M$45,IF(S1651&lt;&gt;"",S1651+R1651,0),0)</f>
        <v>0</v>
      </c>
      <c r="U1651" s="311">
        <f>IF(M1651&lt;&gt;ฐาน!$M$45,IF(S1651=0,J1651+T1651,O1651),J1651)</f>
        <v>0</v>
      </c>
      <c r="V1651" s="98"/>
    </row>
    <row r="1652" spans="1:22" x14ac:dyDescent="0.35">
      <c r="A1652" s="93">
        <v>1644</v>
      </c>
      <c r="B1652" s="84"/>
      <c r="C1652" s="98"/>
      <c r="D1652" s="91"/>
      <c r="E1652" s="89"/>
      <c r="F1652" s="88"/>
      <c r="G1652" s="91"/>
      <c r="H1652" s="91"/>
      <c r="I1652" s="88"/>
      <c r="J1652" s="92"/>
      <c r="K1652" s="212"/>
      <c r="L1652" s="308" t="str">
        <f>IF(K1652&lt;&gt;"",INDEX(ฐาน!$J$4:$M$44,MATCH(INT(K1652),ฐาน!$J$4:$J$44,0),2),"")</f>
        <v/>
      </c>
      <c r="M1652" s="309" t="str">
        <f>IF(L1652&lt;&gt;"",INDEX(ฐาน!$J$4:$M$45,MATCH(L1652,ฐาน!$K$4:$K$45,0),4),"")</f>
        <v/>
      </c>
      <c r="N1652" s="310" t="str">
        <f>IF(I1652&lt;&gt;"",INDEX(ฐาน!$A$4:$F$9,MATCH(I1652,ฐาน!$A$4:$A$9,0),IF(J1652&gt;=INDEX(ฐาน!$A$4:$F$9,MATCH(I1652,ฐาน!$A$4:$A$9,0),3),6,5)),"")</f>
        <v/>
      </c>
      <c r="O1652" s="311" t="str">
        <f>IF(I1652&lt;&gt;"",IF(J1652&gt;=INDEX(ฐาน!$A$4:$G$9,MATCH(I1652,ฐาน!$A$4:$A$9,0),4),INDEX(ฐาน!$A$4:$G$9,MATCH(I1652,ฐาน!$A$4:$A$9,0),7),INDEX(ฐาน!$A$4:$G$9,MATCH(I1652,ฐาน!$A$4:$A$9,0),4)),"")</f>
        <v/>
      </c>
      <c r="P1652" s="312">
        <f>IF(M1652&lt;&gt;ฐาน!$M$45,IF(L1652&lt;&gt;"",($L1652*$N1652/100),0),0)</f>
        <v>0</v>
      </c>
      <c r="Q1652" s="311">
        <f>IF(M1652&lt;&gt;ฐาน!$M$45,IF(L1652&lt;&gt;"",ROUNDUP(($L1652*$N1652/100),-1),0),0)</f>
        <v>0</v>
      </c>
      <c r="R1652" s="311">
        <f t="shared" si="50"/>
        <v>0</v>
      </c>
      <c r="S1652" s="313">
        <f t="shared" si="51"/>
        <v>0</v>
      </c>
      <c r="T1652" s="314">
        <f>IF(M1652&lt;&gt;ฐาน!$M$45,IF(S1652&lt;&gt;"",S1652+R1652,0),0)</f>
        <v>0</v>
      </c>
      <c r="U1652" s="311">
        <f>IF(M1652&lt;&gt;ฐาน!$M$45,IF(S1652=0,J1652+T1652,O1652),J1652)</f>
        <v>0</v>
      </c>
      <c r="V1652" s="98"/>
    </row>
    <row r="1653" spans="1:22" x14ac:dyDescent="0.35">
      <c r="A1653" s="93">
        <v>1645</v>
      </c>
      <c r="B1653" s="84"/>
      <c r="C1653" s="98"/>
      <c r="D1653" s="91"/>
      <c r="E1653" s="89"/>
      <c r="F1653" s="88"/>
      <c r="G1653" s="91"/>
      <c r="H1653" s="91"/>
      <c r="I1653" s="88"/>
      <c r="J1653" s="92"/>
      <c r="K1653" s="212"/>
      <c r="L1653" s="308" t="str">
        <f>IF(K1653&lt;&gt;"",INDEX(ฐาน!$J$4:$M$44,MATCH(INT(K1653),ฐาน!$J$4:$J$44,0),2),"")</f>
        <v/>
      </c>
      <c r="M1653" s="309" t="str">
        <f>IF(L1653&lt;&gt;"",INDEX(ฐาน!$J$4:$M$45,MATCH(L1653,ฐาน!$K$4:$K$45,0),4),"")</f>
        <v/>
      </c>
      <c r="N1653" s="310" t="str">
        <f>IF(I1653&lt;&gt;"",INDEX(ฐาน!$A$4:$F$9,MATCH(I1653,ฐาน!$A$4:$A$9,0),IF(J1653&gt;=INDEX(ฐาน!$A$4:$F$9,MATCH(I1653,ฐาน!$A$4:$A$9,0),3),6,5)),"")</f>
        <v/>
      </c>
      <c r="O1653" s="311" t="str">
        <f>IF(I1653&lt;&gt;"",IF(J1653&gt;=INDEX(ฐาน!$A$4:$G$9,MATCH(I1653,ฐาน!$A$4:$A$9,0),4),INDEX(ฐาน!$A$4:$G$9,MATCH(I1653,ฐาน!$A$4:$A$9,0),7),INDEX(ฐาน!$A$4:$G$9,MATCH(I1653,ฐาน!$A$4:$A$9,0),4)),"")</f>
        <v/>
      </c>
      <c r="P1653" s="312">
        <f>IF(M1653&lt;&gt;ฐาน!$M$45,IF(L1653&lt;&gt;"",($L1653*$N1653/100),0),0)</f>
        <v>0</v>
      </c>
      <c r="Q1653" s="311">
        <f>IF(M1653&lt;&gt;ฐาน!$M$45,IF(L1653&lt;&gt;"",ROUNDUP(($L1653*$N1653/100),-1),0),0)</f>
        <v>0</v>
      </c>
      <c r="R1653" s="311">
        <f t="shared" si="50"/>
        <v>0</v>
      </c>
      <c r="S1653" s="313">
        <f t="shared" si="51"/>
        <v>0</v>
      </c>
      <c r="T1653" s="314">
        <f>IF(M1653&lt;&gt;ฐาน!$M$45,IF(S1653&lt;&gt;"",S1653+R1653,0),0)</f>
        <v>0</v>
      </c>
      <c r="U1653" s="311">
        <f>IF(M1653&lt;&gt;ฐาน!$M$45,IF(S1653=0,J1653+T1653,O1653),J1653)</f>
        <v>0</v>
      </c>
      <c r="V1653" s="98"/>
    </row>
    <row r="1654" spans="1:22" x14ac:dyDescent="0.35">
      <c r="A1654" s="93">
        <v>1646</v>
      </c>
      <c r="B1654" s="84"/>
      <c r="C1654" s="98"/>
      <c r="D1654" s="91"/>
      <c r="E1654" s="89"/>
      <c r="F1654" s="88"/>
      <c r="G1654" s="91"/>
      <c r="H1654" s="91"/>
      <c r="I1654" s="88"/>
      <c r="J1654" s="92"/>
      <c r="K1654" s="212"/>
      <c r="L1654" s="308" t="str">
        <f>IF(K1654&lt;&gt;"",INDEX(ฐาน!$J$4:$M$44,MATCH(INT(K1654),ฐาน!$J$4:$J$44,0),2),"")</f>
        <v/>
      </c>
      <c r="M1654" s="309" t="str">
        <f>IF(L1654&lt;&gt;"",INDEX(ฐาน!$J$4:$M$45,MATCH(L1654,ฐาน!$K$4:$K$45,0),4),"")</f>
        <v/>
      </c>
      <c r="N1654" s="310" t="str">
        <f>IF(I1654&lt;&gt;"",INDEX(ฐาน!$A$4:$F$9,MATCH(I1654,ฐาน!$A$4:$A$9,0),IF(J1654&gt;=INDEX(ฐาน!$A$4:$F$9,MATCH(I1654,ฐาน!$A$4:$A$9,0),3),6,5)),"")</f>
        <v/>
      </c>
      <c r="O1654" s="311" t="str">
        <f>IF(I1654&lt;&gt;"",IF(J1654&gt;=INDEX(ฐาน!$A$4:$G$9,MATCH(I1654,ฐาน!$A$4:$A$9,0),4),INDEX(ฐาน!$A$4:$G$9,MATCH(I1654,ฐาน!$A$4:$A$9,0),7),INDEX(ฐาน!$A$4:$G$9,MATCH(I1654,ฐาน!$A$4:$A$9,0),4)),"")</f>
        <v/>
      </c>
      <c r="P1654" s="312">
        <f>IF(M1654&lt;&gt;ฐาน!$M$45,IF(L1654&lt;&gt;"",($L1654*$N1654/100),0),0)</f>
        <v>0</v>
      </c>
      <c r="Q1654" s="311">
        <f>IF(M1654&lt;&gt;ฐาน!$M$45,IF(L1654&lt;&gt;"",ROUNDUP(($L1654*$N1654/100),-1),0),0)</f>
        <v>0</v>
      </c>
      <c r="R1654" s="311">
        <f t="shared" si="50"/>
        <v>0</v>
      </c>
      <c r="S1654" s="313">
        <f t="shared" si="51"/>
        <v>0</v>
      </c>
      <c r="T1654" s="314">
        <f>IF(M1654&lt;&gt;ฐาน!$M$45,IF(S1654&lt;&gt;"",S1654+R1654,0),0)</f>
        <v>0</v>
      </c>
      <c r="U1654" s="311">
        <f>IF(M1654&lt;&gt;ฐาน!$M$45,IF(S1654=0,J1654+T1654,O1654),J1654)</f>
        <v>0</v>
      </c>
      <c r="V1654" s="98"/>
    </row>
    <row r="1655" spans="1:22" x14ac:dyDescent="0.35">
      <c r="A1655" s="93">
        <v>1647</v>
      </c>
      <c r="B1655" s="84"/>
      <c r="C1655" s="98"/>
      <c r="D1655" s="91"/>
      <c r="E1655" s="89"/>
      <c r="F1655" s="88"/>
      <c r="G1655" s="91"/>
      <c r="H1655" s="91"/>
      <c r="I1655" s="88"/>
      <c r="J1655" s="92"/>
      <c r="K1655" s="212"/>
      <c r="L1655" s="308" t="str">
        <f>IF(K1655&lt;&gt;"",INDEX(ฐาน!$J$4:$M$44,MATCH(INT(K1655),ฐาน!$J$4:$J$44,0),2),"")</f>
        <v/>
      </c>
      <c r="M1655" s="309" t="str">
        <f>IF(L1655&lt;&gt;"",INDEX(ฐาน!$J$4:$M$45,MATCH(L1655,ฐาน!$K$4:$K$45,0),4),"")</f>
        <v/>
      </c>
      <c r="N1655" s="310" t="str">
        <f>IF(I1655&lt;&gt;"",INDEX(ฐาน!$A$4:$F$9,MATCH(I1655,ฐาน!$A$4:$A$9,0),IF(J1655&gt;=INDEX(ฐาน!$A$4:$F$9,MATCH(I1655,ฐาน!$A$4:$A$9,0),3),6,5)),"")</f>
        <v/>
      </c>
      <c r="O1655" s="311" t="str">
        <f>IF(I1655&lt;&gt;"",IF(J1655&gt;=INDEX(ฐาน!$A$4:$G$9,MATCH(I1655,ฐาน!$A$4:$A$9,0),4),INDEX(ฐาน!$A$4:$G$9,MATCH(I1655,ฐาน!$A$4:$A$9,0),7),INDEX(ฐาน!$A$4:$G$9,MATCH(I1655,ฐาน!$A$4:$A$9,0),4)),"")</f>
        <v/>
      </c>
      <c r="P1655" s="312">
        <f>IF(M1655&lt;&gt;ฐาน!$M$45,IF(L1655&lt;&gt;"",($L1655*$N1655/100),0),0)</f>
        <v>0</v>
      </c>
      <c r="Q1655" s="311">
        <f>IF(M1655&lt;&gt;ฐาน!$M$45,IF(L1655&lt;&gt;"",ROUNDUP(($L1655*$N1655/100),-1),0),0)</f>
        <v>0</v>
      </c>
      <c r="R1655" s="311">
        <f t="shared" si="50"/>
        <v>0</v>
      </c>
      <c r="S1655" s="313">
        <f t="shared" si="51"/>
        <v>0</v>
      </c>
      <c r="T1655" s="314">
        <f>IF(M1655&lt;&gt;ฐาน!$M$45,IF(S1655&lt;&gt;"",S1655+R1655,0),0)</f>
        <v>0</v>
      </c>
      <c r="U1655" s="311">
        <f>IF(M1655&lt;&gt;ฐาน!$M$45,IF(S1655=0,J1655+T1655,O1655),J1655)</f>
        <v>0</v>
      </c>
      <c r="V1655" s="98"/>
    </row>
    <row r="1656" spans="1:22" x14ac:dyDescent="0.35">
      <c r="A1656" s="93">
        <v>1648</v>
      </c>
      <c r="B1656" s="84"/>
      <c r="C1656" s="98"/>
      <c r="D1656" s="91"/>
      <c r="E1656" s="89"/>
      <c r="F1656" s="88"/>
      <c r="G1656" s="91"/>
      <c r="H1656" s="91"/>
      <c r="I1656" s="88"/>
      <c r="J1656" s="92"/>
      <c r="K1656" s="212"/>
      <c r="L1656" s="308" t="str">
        <f>IF(K1656&lt;&gt;"",INDEX(ฐาน!$J$4:$M$44,MATCH(INT(K1656),ฐาน!$J$4:$J$44,0),2),"")</f>
        <v/>
      </c>
      <c r="M1656" s="309" t="str">
        <f>IF(L1656&lt;&gt;"",INDEX(ฐาน!$J$4:$M$45,MATCH(L1656,ฐาน!$K$4:$K$45,0),4),"")</f>
        <v/>
      </c>
      <c r="N1656" s="310" t="str">
        <f>IF(I1656&lt;&gt;"",INDEX(ฐาน!$A$4:$F$9,MATCH(I1656,ฐาน!$A$4:$A$9,0),IF(J1656&gt;=INDEX(ฐาน!$A$4:$F$9,MATCH(I1656,ฐาน!$A$4:$A$9,0),3),6,5)),"")</f>
        <v/>
      </c>
      <c r="O1656" s="311" t="str">
        <f>IF(I1656&lt;&gt;"",IF(J1656&gt;=INDEX(ฐาน!$A$4:$G$9,MATCH(I1656,ฐาน!$A$4:$A$9,0),4),INDEX(ฐาน!$A$4:$G$9,MATCH(I1656,ฐาน!$A$4:$A$9,0),7),INDEX(ฐาน!$A$4:$G$9,MATCH(I1656,ฐาน!$A$4:$A$9,0),4)),"")</f>
        <v/>
      </c>
      <c r="P1656" s="312">
        <f>IF(M1656&lt;&gt;ฐาน!$M$45,IF(L1656&lt;&gt;"",($L1656*$N1656/100),0),0)</f>
        <v>0</v>
      </c>
      <c r="Q1656" s="311">
        <f>IF(M1656&lt;&gt;ฐาน!$M$45,IF(L1656&lt;&gt;"",ROUNDUP(($L1656*$N1656/100),-1),0),0)</f>
        <v>0</v>
      </c>
      <c r="R1656" s="311">
        <f t="shared" si="50"/>
        <v>0</v>
      </c>
      <c r="S1656" s="313">
        <f t="shared" si="51"/>
        <v>0</v>
      </c>
      <c r="T1656" s="314">
        <f>IF(M1656&lt;&gt;ฐาน!$M$45,IF(S1656&lt;&gt;"",S1656+R1656,0),0)</f>
        <v>0</v>
      </c>
      <c r="U1656" s="311">
        <f>IF(M1656&lt;&gt;ฐาน!$M$45,IF(S1656=0,J1656+T1656,O1656),J1656)</f>
        <v>0</v>
      </c>
      <c r="V1656" s="98"/>
    </row>
    <row r="1657" spans="1:22" x14ac:dyDescent="0.35">
      <c r="A1657" s="93">
        <v>1649</v>
      </c>
      <c r="B1657" s="84"/>
      <c r="C1657" s="98"/>
      <c r="D1657" s="91"/>
      <c r="E1657" s="89"/>
      <c r="F1657" s="88"/>
      <c r="G1657" s="91"/>
      <c r="H1657" s="91"/>
      <c r="I1657" s="88"/>
      <c r="J1657" s="92"/>
      <c r="K1657" s="212"/>
      <c r="L1657" s="308" t="str">
        <f>IF(K1657&lt;&gt;"",INDEX(ฐาน!$J$4:$M$44,MATCH(INT(K1657),ฐาน!$J$4:$J$44,0),2),"")</f>
        <v/>
      </c>
      <c r="M1657" s="309" t="str">
        <f>IF(L1657&lt;&gt;"",INDEX(ฐาน!$J$4:$M$45,MATCH(L1657,ฐาน!$K$4:$K$45,0),4),"")</f>
        <v/>
      </c>
      <c r="N1657" s="310" t="str">
        <f>IF(I1657&lt;&gt;"",INDEX(ฐาน!$A$4:$F$9,MATCH(I1657,ฐาน!$A$4:$A$9,0),IF(J1657&gt;=INDEX(ฐาน!$A$4:$F$9,MATCH(I1657,ฐาน!$A$4:$A$9,0),3),6,5)),"")</f>
        <v/>
      </c>
      <c r="O1657" s="311" t="str">
        <f>IF(I1657&lt;&gt;"",IF(J1657&gt;=INDEX(ฐาน!$A$4:$G$9,MATCH(I1657,ฐาน!$A$4:$A$9,0),4),INDEX(ฐาน!$A$4:$G$9,MATCH(I1657,ฐาน!$A$4:$A$9,0),7),INDEX(ฐาน!$A$4:$G$9,MATCH(I1657,ฐาน!$A$4:$A$9,0),4)),"")</f>
        <v/>
      </c>
      <c r="P1657" s="312">
        <f>IF(M1657&lt;&gt;ฐาน!$M$45,IF(L1657&lt;&gt;"",($L1657*$N1657/100),0),0)</f>
        <v>0</v>
      </c>
      <c r="Q1657" s="311">
        <f>IF(M1657&lt;&gt;ฐาน!$M$45,IF(L1657&lt;&gt;"",ROUNDUP(($L1657*$N1657/100),-1),0),0)</f>
        <v>0</v>
      </c>
      <c r="R1657" s="311">
        <f t="shared" si="50"/>
        <v>0</v>
      </c>
      <c r="S1657" s="313">
        <f t="shared" si="51"/>
        <v>0</v>
      </c>
      <c r="T1657" s="314">
        <f>IF(M1657&lt;&gt;ฐาน!$M$45,IF(S1657&lt;&gt;"",S1657+R1657,0),0)</f>
        <v>0</v>
      </c>
      <c r="U1657" s="311">
        <f>IF(M1657&lt;&gt;ฐาน!$M$45,IF(S1657=0,J1657+T1657,O1657),J1657)</f>
        <v>0</v>
      </c>
      <c r="V1657" s="98"/>
    </row>
    <row r="1658" spans="1:22" x14ac:dyDescent="0.35">
      <c r="A1658" s="93">
        <v>1650</v>
      </c>
      <c r="B1658" s="84"/>
      <c r="C1658" s="98"/>
      <c r="D1658" s="91"/>
      <c r="E1658" s="89"/>
      <c r="F1658" s="88"/>
      <c r="G1658" s="91"/>
      <c r="H1658" s="91"/>
      <c r="I1658" s="88"/>
      <c r="J1658" s="92"/>
      <c r="K1658" s="212"/>
      <c r="L1658" s="308" t="str">
        <f>IF(K1658&lt;&gt;"",INDEX(ฐาน!$J$4:$M$44,MATCH(INT(K1658),ฐาน!$J$4:$J$44,0),2),"")</f>
        <v/>
      </c>
      <c r="M1658" s="309" t="str">
        <f>IF(L1658&lt;&gt;"",INDEX(ฐาน!$J$4:$M$45,MATCH(L1658,ฐาน!$K$4:$K$45,0),4),"")</f>
        <v/>
      </c>
      <c r="N1658" s="310" t="str">
        <f>IF(I1658&lt;&gt;"",INDEX(ฐาน!$A$4:$F$9,MATCH(I1658,ฐาน!$A$4:$A$9,0),IF(J1658&gt;=INDEX(ฐาน!$A$4:$F$9,MATCH(I1658,ฐาน!$A$4:$A$9,0),3),6,5)),"")</f>
        <v/>
      </c>
      <c r="O1658" s="311" t="str">
        <f>IF(I1658&lt;&gt;"",IF(J1658&gt;=INDEX(ฐาน!$A$4:$G$9,MATCH(I1658,ฐาน!$A$4:$A$9,0),4),INDEX(ฐาน!$A$4:$G$9,MATCH(I1658,ฐาน!$A$4:$A$9,0),7),INDEX(ฐาน!$A$4:$G$9,MATCH(I1658,ฐาน!$A$4:$A$9,0),4)),"")</f>
        <v/>
      </c>
      <c r="P1658" s="312">
        <f>IF(M1658&lt;&gt;ฐาน!$M$45,IF(L1658&lt;&gt;"",($L1658*$N1658/100),0),0)</f>
        <v>0</v>
      </c>
      <c r="Q1658" s="311">
        <f>IF(M1658&lt;&gt;ฐาน!$M$45,IF(L1658&lt;&gt;"",ROUNDUP(($L1658*$N1658/100),-1),0),0)</f>
        <v>0</v>
      </c>
      <c r="R1658" s="311">
        <f t="shared" si="50"/>
        <v>0</v>
      </c>
      <c r="S1658" s="313">
        <f t="shared" si="51"/>
        <v>0</v>
      </c>
      <c r="T1658" s="314">
        <f>IF(M1658&lt;&gt;ฐาน!$M$45,IF(S1658&lt;&gt;"",S1658+R1658,0),0)</f>
        <v>0</v>
      </c>
      <c r="U1658" s="311">
        <f>IF(M1658&lt;&gt;ฐาน!$M$45,IF(S1658=0,J1658+T1658,O1658),J1658)</f>
        <v>0</v>
      </c>
      <c r="V1658" s="98"/>
    </row>
    <row r="1659" spans="1:22" x14ac:dyDescent="0.35">
      <c r="A1659" s="93">
        <v>1651</v>
      </c>
      <c r="B1659" s="84"/>
      <c r="C1659" s="98"/>
      <c r="D1659" s="91"/>
      <c r="E1659" s="89"/>
      <c r="F1659" s="88"/>
      <c r="G1659" s="91"/>
      <c r="H1659" s="91"/>
      <c r="I1659" s="88"/>
      <c r="J1659" s="92"/>
      <c r="K1659" s="212"/>
      <c r="L1659" s="308" t="str">
        <f>IF(K1659&lt;&gt;"",INDEX(ฐาน!$J$4:$M$44,MATCH(INT(K1659),ฐาน!$J$4:$J$44,0),2),"")</f>
        <v/>
      </c>
      <c r="M1659" s="309" t="str">
        <f>IF(L1659&lt;&gt;"",INDEX(ฐาน!$J$4:$M$45,MATCH(L1659,ฐาน!$K$4:$K$45,0),4),"")</f>
        <v/>
      </c>
      <c r="N1659" s="310" t="str">
        <f>IF(I1659&lt;&gt;"",INDEX(ฐาน!$A$4:$F$9,MATCH(I1659,ฐาน!$A$4:$A$9,0),IF(J1659&gt;=INDEX(ฐาน!$A$4:$F$9,MATCH(I1659,ฐาน!$A$4:$A$9,0),3),6,5)),"")</f>
        <v/>
      </c>
      <c r="O1659" s="311" t="str">
        <f>IF(I1659&lt;&gt;"",IF(J1659&gt;=INDEX(ฐาน!$A$4:$G$9,MATCH(I1659,ฐาน!$A$4:$A$9,0),4),INDEX(ฐาน!$A$4:$G$9,MATCH(I1659,ฐาน!$A$4:$A$9,0),7),INDEX(ฐาน!$A$4:$G$9,MATCH(I1659,ฐาน!$A$4:$A$9,0),4)),"")</f>
        <v/>
      </c>
      <c r="P1659" s="312">
        <f>IF(M1659&lt;&gt;ฐาน!$M$45,IF(L1659&lt;&gt;"",($L1659*$N1659/100),0),0)</f>
        <v>0</v>
      </c>
      <c r="Q1659" s="311">
        <f>IF(M1659&lt;&gt;ฐาน!$M$45,IF(L1659&lt;&gt;"",ROUNDUP(($L1659*$N1659/100),-1),0),0)</f>
        <v>0</v>
      </c>
      <c r="R1659" s="311">
        <f t="shared" si="50"/>
        <v>0</v>
      </c>
      <c r="S1659" s="313">
        <f t="shared" si="51"/>
        <v>0</v>
      </c>
      <c r="T1659" s="314">
        <f>IF(M1659&lt;&gt;ฐาน!$M$45,IF(S1659&lt;&gt;"",S1659+R1659,0),0)</f>
        <v>0</v>
      </c>
      <c r="U1659" s="311">
        <f>IF(M1659&lt;&gt;ฐาน!$M$45,IF(S1659=0,J1659+T1659,O1659),J1659)</f>
        <v>0</v>
      </c>
      <c r="V1659" s="98"/>
    </row>
    <row r="1660" spans="1:22" x14ac:dyDescent="0.35">
      <c r="A1660" s="93">
        <v>1652</v>
      </c>
      <c r="B1660" s="84"/>
      <c r="C1660" s="98"/>
      <c r="D1660" s="91"/>
      <c r="E1660" s="89"/>
      <c r="F1660" s="88"/>
      <c r="G1660" s="91"/>
      <c r="H1660" s="91"/>
      <c r="I1660" s="88"/>
      <c r="J1660" s="92"/>
      <c r="K1660" s="212"/>
      <c r="L1660" s="308" t="str">
        <f>IF(K1660&lt;&gt;"",INDEX(ฐาน!$J$4:$M$44,MATCH(INT(K1660),ฐาน!$J$4:$J$44,0),2),"")</f>
        <v/>
      </c>
      <c r="M1660" s="309" t="str">
        <f>IF(L1660&lt;&gt;"",INDEX(ฐาน!$J$4:$M$45,MATCH(L1660,ฐาน!$K$4:$K$45,0),4),"")</f>
        <v/>
      </c>
      <c r="N1660" s="310" t="str">
        <f>IF(I1660&lt;&gt;"",INDEX(ฐาน!$A$4:$F$9,MATCH(I1660,ฐาน!$A$4:$A$9,0),IF(J1660&gt;=INDEX(ฐาน!$A$4:$F$9,MATCH(I1660,ฐาน!$A$4:$A$9,0),3),6,5)),"")</f>
        <v/>
      </c>
      <c r="O1660" s="311" t="str">
        <f>IF(I1660&lt;&gt;"",IF(J1660&gt;=INDEX(ฐาน!$A$4:$G$9,MATCH(I1660,ฐาน!$A$4:$A$9,0),4),INDEX(ฐาน!$A$4:$G$9,MATCH(I1660,ฐาน!$A$4:$A$9,0),7),INDEX(ฐาน!$A$4:$G$9,MATCH(I1660,ฐาน!$A$4:$A$9,0),4)),"")</f>
        <v/>
      </c>
      <c r="P1660" s="312">
        <f>IF(M1660&lt;&gt;ฐาน!$M$45,IF(L1660&lt;&gt;"",($L1660*$N1660/100),0),0)</f>
        <v>0</v>
      </c>
      <c r="Q1660" s="311">
        <f>IF(M1660&lt;&gt;ฐาน!$M$45,IF(L1660&lt;&gt;"",ROUNDUP(($L1660*$N1660/100),-1),0),0)</f>
        <v>0</v>
      </c>
      <c r="R1660" s="311">
        <f t="shared" si="50"/>
        <v>0</v>
      </c>
      <c r="S1660" s="313">
        <f t="shared" si="51"/>
        <v>0</v>
      </c>
      <c r="T1660" s="314">
        <f>IF(M1660&lt;&gt;ฐาน!$M$45,IF(S1660&lt;&gt;"",S1660+R1660,0),0)</f>
        <v>0</v>
      </c>
      <c r="U1660" s="311">
        <f>IF(M1660&lt;&gt;ฐาน!$M$45,IF(S1660=0,J1660+T1660,O1660),J1660)</f>
        <v>0</v>
      </c>
      <c r="V1660" s="98"/>
    </row>
    <row r="1661" spans="1:22" x14ac:dyDescent="0.35">
      <c r="A1661" s="93">
        <v>1653</v>
      </c>
      <c r="B1661" s="84"/>
      <c r="C1661" s="98"/>
      <c r="D1661" s="91"/>
      <c r="E1661" s="89"/>
      <c r="F1661" s="88"/>
      <c r="G1661" s="91"/>
      <c r="H1661" s="91"/>
      <c r="I1661" s="88"/>
      <c r="J1661" s="92"/>
      <c r="K1661" s="212"/>
      <c r="L1661" s="308" t="str">
        <f>IF(K1661&lt;&gt;"",INDEX(ฐาน!$J$4:$M$44,MATCH(INT(K1661),ฐาน!$J$4:$J$44,0),2),"")</f>
        <v/>
      </c>
      <c r="M1661" s="309" t="str">
        <f>IF(L1661&lt;&gt;"",INDEX(ฐาน!$J$4:$M$45,MATCH(L1661,ฐาน!$K$4:$K$45,0),4),"")</f>
        <v/>
      </c>
      <c r="N1661" s="310" t="str">
        <f>IF(I1661&lt;&gt;"",INDEX(ฐาน!$A$4:$F$9,MATCH(I1661,ฐาน!$A$4:$A$9,0),IF(J1661&gt;=INDEX(ฐาน!$A$4:$F$9,MATCH(I1661,ฐาน!$A$4:$A$9,0),3),6,5)),"")</f>
        <v/>
      </c>
      <c r="O1661" s="311" t="str">
        <f>IF(I1661&lt;&gt;"",IF(J1661&gt;=INDEX(ฐาน!$A$4:$G$9,MATCH(I1661,ฐาน!$A$4:$A$9,0),4),INDEX(ฐาน!$A$4:$G$9,MATCH(I1661,ฐาน!$A$4:$A$9,0),7),INDEX(ฐาน!$A$4:$G$9,MATCH(I1661,ฐาน!$A$4:$A$9,0),4)),"")</f>
        <v/>
      </c>
      <c r="P1661" s="312">
        <f>IF(M1661&lt;&gt;ฐาน!$M$45,IF(L1661&lt;&gt;"",($L1661*$N1661/100),0),0)</f>
        <v>0</v>
      </c>
      <c r="Q1661" s="311">
        <f>IF(M1661&lt;&gt;ฐาน!$M$45,IF(L1661&lt;&gt;"",ROUNDUP(($L1661*$N1661/100),-1),0),0)</f>
        <v>0</v>
      </c>
      <c r="R1661" s="311">
        <f t="shared" si="50"/>
        <v>0</v>
      </c>
      <c r="S1661" s="313">
        <f t="shared" si="51"/>
        <v>0</v>
      </c>
      <c r="T1661" s="314">
        <f>IF(M1661&lt;&gt;ฐาน!$M$45,IF(S1661&lt;&gt;"",S1661+R1661,0),0)</f>
        <v>0</v>
      </c>
      <c r="U1661" s="311">
        <f>IF(M1661&lt;&gt;ฐาน!$M$45,IF(S1661=0,J1661+T1661,O1661),J1661)</f>
        <v>0</v>
      </c>
      <c r="V1661" s="98"/>
    </row>
    <row r="1662" spans="1:22" x14ac:dyDescent="0.35">
      <c r="A1662" s="93">
        <v>1654</v>
      </c>
      <c r="B1662" s="84"/>
      <c r="C1662" s="98"/>
      <c r="D1662" s="91"/>
      <c r="E1662" s="89"/>
      <c r="F1662" s="88"/>
      <c r="G1662" s="91"/>
      <c r="H1662" s="91"/>
      <c r="I1662" s="88"/>
      <c r="J1662" s="92"/>
      <c r="K1662" s="212"/>
      <c r="L1662" s="308" t="str">
        <f>IF(K1662&lt;&gt;"",INDEX(ฐาน!$J$4:$M$44,MATCH(INT(K1662),ฐาน!$J$4:$J$44,0),2),"")</f>
        <v/>
      </c>
      <c r="M1662" s="309" t="str">
        <f>IF(L1662&lt;&gt;"",INDEX(ฐาน!$J$4:$M$45,MATCH(L1662,ฐาน!$K$4:$K$45,0),4),"")</f>
        <v/>
      </c>
      <c r="N1662" s="310" t="str">
        <f>IF(I1662&lt;&gt;"",INDEX(ฐาน!$A$4:$F$9,MATCH(I1662,ฐาน!$A$4:$A$9,0),IF(J1662&gt;=INDEX(ฐาน!$A$4:$F$9,MATCH(I1662,ฐาน!$A$4:$A$9,0),3),6,5)),"")</f>
        <v/>
      </c>
      <c r="O1662" s="311" t="str">
        <f>IF(I1662&lt;&gt;"",IF(J1662&gt;=INDEX(ฐาน!$A$4:$G$9,MATCH(I1662,ฐาน!$A$4:$A$9,0),4),INDEX(ฐาน!$A$4:$G$9,MATCH(I1662,ฐาน!$A$4:$A$9,0),7),INDEX(ฐาน!$A$4:$G$9,MATCH(I1662,ฐาน!$A$4:$A$9,0),4)),"")</f>
        <v/>
      </c>
      <c r="P1662" s="312">
        <f>IF(M1662&lt;&gt;ฐาน!$M$45,IF(L1662&lt;&gt;"",($L1662*$N1662/100),0),0)</f>
        <v>0</v>
      </c>
      <c r="Q1662" s="311">
        <f>IF(M1662&lt;&gt;ฐาน!$M$45,IF(L1662&lt;&gt;"",ROUNDUP(($L1662*$N1662/100),-1),0),0)</f>
        <v>0</v>
      </c>
      <c r="R1662" s="311">
        <f t="shared" si="50"/>
        <v>0</v>
      </c>
      <c r="S1662" s="313">
        <f t="shared" si="51"/>
        <v>0</v>
      </c>
      <c r="T1662" s="314">
        <f>IF(M1662&lt;&gt;ฐาน!$M$45,IF(S1662&lt;&gt;"",S1662+R1662,0),0)</f>
        <v>0</v>
      </c>
      <c r="U1662" s="311">
        <f>IF(M1662&lt;&gt;ฐาน!$M$45,IF(S1662=0,J1662+T1662,O1662),J1662)</f>
        <v>0</v>
      </c>
      <c r="V1662" s="98"/>
    </row>
    <row r="1663" spans="1:22" x14ac:dyDescent="0.35">
      <c r="A1663" s="93">
        <v>1655</v>
      </c>
      <c r="B1663" s="84"/>
      <c r="C1663" s="98"/>
      <c r="D1663" s="91"/>
      <c r="E1663" s="89"/>
      <c r="F1663" s="88"/>
      <c r="G1663" s="91"/>
      <c r="H1663" s="91"/>
      <c r="I1663" s="88"/>
      <c r="J1663" s="92"/>
      <c r="K1663" s="212"/>
      <c r="L1663" s="308" t="str">
        <f>IF(K1663&lt;&gt;"",INDEX(ฐาน!$J$4:$M$44,MATCH(INT(K1663),ฐาน!$J$4:$J$44,0),2),"")</f>
        <v/>
      </c>
      <c r="M1663" s="309" t="str">
        <f>IF(L1663&lt;&gt;"",INDEX(ฐาน!$J$4:$M$45,MATCH(L1663,ฐาน!$K$4:$K$45,0),4),"")</f>
        <v/>
      </c>
      <c r="N1663" s="310" t="str">
        <f>IF(I1663&lt;&gt;"",INDEX(ฐาน!$A$4:$F$9,MATCH(I1663,ฐาน!$A$4:$A$9,0),IF(J1663&gt;=INDEX(ฐาน!$A$4:$F$9,MATCH(I1663,ฐาน!$A$4:$A$9,0),3),6,5)),"")</f>
        <v/>
      </c>
      <c r="O1663" s="311" t="str">
        <f>IF(I1663&lt;&gt;"",IF(J1663&gt;=INDEX(ฐาน!$A$4:$G$9,MATCH(I1663,ฐาน!$A$4:$A$9,0),4),INDEX(ฐาน!$A$4:$G$9,MATCH(I1663,ฐาน!$A$4:$A$9,0),7),INDEX(ฐาน!$A$4:$G$9,MATCH(I1663,ฐาน!$A$4:$A$9,0),4)),"")</f>
        <v/>
      </c>
      <c r="P1663" s="312">
        <f>IF(M1663&lt;&gt;ฐาน!$M$45,IF(L1663&lt;&gt;"",($L1663*$N1663/100),0),0)</f>
        <v>0</v>
      </c>
      <c r="Q1663" s="311">
        <f>IF(M1663&lt;&gt;ฐาน!$M$45,IF(L1663&lt;&gt;"",ROUNDUP(($L1663*$N1663/100),-1),0),0)</f>
        <v>0</v>
      </c>
      <c r="R1663" s="311">
        <f t="shared" si="50"/>
        <v>0</v>
      </c>
      <c r="S1663" s="313">
        <f t="shared" si="51"/>
        <v>0</v>
      </c>
      <c r="T1663" s="314">
        <f>IF(M1663&lt;&gt;ฐาน!$M$45,IF(S1663&lt;&gt;"",S1663+R1663,0),0)</f>
        <v>0</v>
      </c>
      <c r="U1663" s="311">
        <f>IF(M1663&lt;&gt;ฐาน!$M$45,IF(S1663=0,J1663+T1663,O1663),J1663)</f>
        <v>0</v>
      </c>
      <c r="V1663" s="98"/>
    </row>
    <row r="1664" spans="1:22" x14ac:dyDescent="0.35">
      <c r="A1664" s="93">
        <v>1656</v>
      </c>
      <c r="B1664" s="84"/>
      <c r="C1664" s="98"/>
      <c r="D1664" s="91"/>
      <c r="E1664" s="89"/>
      <c r="F1664" s="88"/>
      <c r="G1664" s="91"/>
      <c r="H1664" s="91"/>
      <c r="I1664" s="88"/>
      <c r="J1664" s="92"/>
      <c r="K1664" s="212"/>
      <c r="L1664" s="308" t="str">
        <f>IF(K1664&lt;&gt;"",INDEX(ฐาน!$J$4:$M$44,MATCH(INT(K1664),ฐาน!$J$4:$J$44,0),2),"")</f>
        <v/>
      </c>
      <c r="M1664" s="309" t="str">
        <f>IF(L1664&lt;&gt;"",INDEX(ฐาน!$J$4:$M$45,MATCH(L1664,ฐาน!$K$4:$K$45,0),4),"")</f>
        <v/>
      </c>
      <c r="N1664" s="310" t="str">
        <f>IF(I1664&lt;&gt;"",INDEX(ฐาน!$A$4:$F$9,MATCH(I1664,ฐาน!$A$4:$A$9,0),IF(J1664&gt;=INDEX(ฐาน!$A$4:$F$9,MATCH(I1664,ฐาน!$A$4:$A$9,0),3),6,5)),"")</f>
        <v/>
      </c>
      <c r="O1664" s="311" t="str">
        <f>IF(I1664&lt;&gt;"",IF(J1664&gt;=INDEX(ฐาน!$A$4:$G$9,MATCH(I1664,ฐาน!$A$4:$A$9,0),4),INDEX(ฐาน!$A$4:$G$9,MATCH(I1664,ฐาน!$A$4:$A$9,0),7),INDEX(ฐาน!$A$4:$G$9,MATCH(I1664,ฐาน!$A$4:$A$9,0),4)),"")</f>
        <v/>
      </c>
      <c r="P1664" s="312">
        <f>IF(M1664&lt;&gt;ฐาน!$M$45,IF(L1664&lt;&gt;"",($L1664*$N1664/100),0),0)</f>
        <v>0</v>
      </c>
      <c r="Q1664" s="311">
        <f>IF(M1664&lt;&gt;ฐาน!$M$45,IF(L1664&lt;&gt;"",ROUNDUP(($L1664*$N1664/100),-1),0),0)</f>
        <v>0</v>
      </c>
      <c r="R1664" s="311">
        <f t="shared" si="50"/>
        <v>0</v>
      </c>
      <c r="S1664" s="313">
        <f t="shared" si="51"/>
        <v>0</v>
      </c>
      <c r="T1664" s="314">
        <f>IF(M1664&lt;&gt;ฐาน!$M$45,IF(S1664&lt;&gt;"",S1664+R1664,0),0)</f>
        <v>0</v>
      </c>
      <c r="U1664" s="311">
        <f>IF(M1664&lt;&gt;ฐาน!$M$45,IF(S1664=0,J1664+T1664,O1664),J1664)</f>
        <v>0</v>
      </c>
      <c r="V1664" s="98"/>
    </row>
    <row r="1665" spans="1:22" x14ac:dyDescent="0.35">
      <c r="A1665" s="93">
        <v>1657</v>
      </c>
      <c r="B1665" s="84"/>
      <c r="C1665" s="98"/>
      <c r="D1665" s="91"/>
      <c r="E1665" s="89"/>
      <c r="F1665" s="88"/>
      <c r="G1665" s="91"/>
      <c r="H1665" s="91"/>
      <c r="I1665" s="88"/>
      <c r="J1665" s="92"/>
      <c r="K1665" s="212"/>
      <c r="L1665" s="308" t="str">
        <f>IF(K1665&lt;&gt;"",INDEX(ฐาน!$J$4:$M$44,MATCH(INT(K1665),ฐาน!$J$4:$J$44,0),2),"")</f>
        <v/>
      </c>
      <c r="M1665" s="309" t="str">
        <f>IF(L1665&lt;&gt;"",INDEX(ฐาน!$J$4:$M$45,MATCH(L1665,ฐาน!$K$4:$K$45,0),4),"")</f>
        <v/>
      </c>
      <c r="N1665" s="310" t="str">
        <f>IF(I1665&lt;&gt;"",INDEX(ฐาน!$A$4:$F$9,MATCH(I1665,ฐาน!$A$4:$A$9,0),IF(J1665&gt;=INDEX(ฐาน!$A$4:$F$9,MATCH(I1665,ฐาน!$A$4:$A$9,0),3),6,5)),"")</f>
        <v/>
      </c>
      <c r="O1665" s="311" t="str">
        <f>IF(I1665&lt;&gt;"",IF(J1665&gt;=INDEX(ฐาน!$A$4:$G$9,MATCH(I1665,ฐาน!$A$4:$A$9,0),4),INDEX(ฐาน!$A$4:$G$9,MATCH(I1665,ฐาน!$A$4:$A$9,0),7),INDEX(ฐาน!$A$4:$G$9,MATCH(I1665,ฐาน!$A$4:$A$9,0),4)),"")</f>
        <v/>
      </c>
      <c r="P1665" s="312">
        <f>IF(M1665&lt;&gt;ฐาน!$M$45,IF(L1665&lt;&gt;"",($L1665*$N1665/100),0),0)</f>
        <v>0</v>
      </c>
      <c r="Q1665" s="311">
        <f>IF(M1665&lt;&gt;ฐาน!$M$45,IF(L1665&lt;&gt;"",ROUNDUP(($L1665*$N1665/100),-1),0),0)</f>
        <v>0</v>
      </c>
      <c r="R1665" s="311">
        <f t="shared" si="50"/>
        <v>0</v>
      </c>
      <c r="S1665" s="313">
        <f t="shared" si="51"/>
        <v>0</v>
      </c>
      <c r="T1665" s="314">
        <f>IF(M1665&lt;&gt;ฐาน!$M$45,IF(S1665&lt;&gt;"",S1665+R1665,0),0)</f>
        <v>0</v>
      </c>
      <c r="U1665" s="311">
        <f>IF(M1665&lt;&gt;ฐาน!$M$45,IF(S1665=0,J1665+T1665,O1665),J1665)</f>
        <v>0</v>
      </c>
      <c r="V1665" s="98"/>
    </row>
    <row r="1666" spans="1:22" x14ac:dyDescent="0.35">
      <c r="A1666" s="93">
        <v>1658</v>
      </c>
      <c r="B1666" s="84"/>
      <c r="C1666" s="98"/>
      <c r="D1666" s="91"/>
      <c r="E1666" s="89"/>
      <c r="F1666" s="88"/>
      <c r="G1666" s="91"/>
      <c r="H1666" s="91"/>
      <c r="I1666" s="88"/>
      <c r="J1666" s="92"/>
      <c r="K1666" s="212"/>
      <c r="L1666" s="308" t="str">
        <f>IF(K1666&lt;&gt;"",INDEX(ฐาน!$J$4:$M$44,MATCH(INT(K1666),ฐาน!$J$4:$J$44,0),2),"")</f>
        <v/>
      </c>
      <c r="M1666" s="309" t="str">
        <f>IF(L1666&lt;&gt;"",INDEX(ฐาน!$J$4:$M$45,MATCH(L1666,ฐาน!$K$4:$K$45,0),4),"")</f>
        <v/>
      </c>
      <c r="N1666" s="310" t="str">
        <f>IF(I1666&lt;&gt;"",INDEX(ฐาน!$A$4:$F$9,MATCH(I1666,ฐาน!$A$4:$A$9,0),IF(J1666&gt;=INDEX(ฐาน!$A$4:$F$9,MATCH(I1666,ฐาน!$A$4:$A$9,0),3),6,5)),"")</f>
        <v/>
      </c>
      <c r="O1666" s="311" t="str">
        <f>IF(I1666&lt;&gt;"",IF(J1666&gt;=INDEX(ฐาน!$A$4:$G$9,MATCH(I1666,ฐาน!$A$4:$A$9,0),4),INDEX(ฐาน!$A$4:$G$9,MATCH(I1666,ฐาน!$A$4:$A$9,0),7),INDEX(ฐาน!$A$4:$G$9,MATCH(I1666,ฐาน!$A$4:$A$9,0),4)),"")</f>
        <v/>
      </c>
      <c r="P1666" s="312">
        <f>IF(M1666&lt;&gt;ฐาน!$M$45,IF(L1666&lt;&gt;"",($L1666*$N1666/100),0),0)</f>
        <v>0</v>
      </c>
      <c r="Q1666" s="311">
        <f>IF(M1666&lt;&gt;ฐาน!$M$45,IF(L1666&lt;&gt;"",ROUNDUP(($L1666*$N1666/100),-1),0),0)</f>
        <v>0</v>
      </c>
      <c r="R1666" s="311">
        <f t="shared" si="50"/>
        <v>0</v>
      </c>
      <c r="S1666" s="313">
        <f t="shared" si="51"/>
        <v>0</v>
      </c>
      <c r="T1666" s="314">
        <f>IF(M1666&lt;&gt;ฐาน!$M$45,IF(S1666&lt;&gt;"",S1666+R1666,0),0)</f>
        <v>0</v>
      </c>
      <c r="U1666" s="311">
        <f>IF(M1666&lt;&gt;ฐาน!$M$45,IF(S1666=0,J1666+T1666,O1666),J1666)</f>
        <v>0</v>
      </c>
      <c r="V1666" s="98"/>
    </row>
    <row r="1667" spans="1:22" x14ac:dyDescent="0.35">
      <c r="A1667" s="93">
        <v>1659</v>
      </c>
      <c r="B1667" s="84"/>
      <c r="C1667" s="98"/>
      <c r="D1667" s="91"/>
      <c r="E1667" s="89"/>
      <c r="F1667" s="88"/>
      <c r="G1667" s="91"/>
      <c r="H1667" s="91"/>
      <c r="I1667" s="88"/>
      <c r="J1667" s="92"/>
      <c r="K1667" s="212"/>
      <c r="L1667" s="308" t="str">
        <f>IF(K1667&lt;&gt;"",INDEX(ฐาน!$J$4:$M$44,MATCH(INT(K1667),ฐาน!$J$4:$J$44,0),2),"")</f>
        <v/>
      </c>
      <c r="M1667" s="309" t="str">
        <f>IF(L1667&lt;&gt;"",INDEX(ฐาน!$J$4:$M$45,MATCH(L1667,ฐาน!$K$4:$K$45,0),4),"")</f>
        <v/>
      </c>
      <c r="N1667" s="310" t="str">
        <f>IF(I1667&lt;&gt;"",INDEX(ฐาน!$A$4:$F$9,MATCH(I1667,ฐาน!$A$4:$A$9,0),IF(J1667&gt;=INDEX(ฐาน!$A$4:$F$9,MATCH(I1667,ฐาน!$A$4:$A$9,0),3),6,5)),"")</f>
        <v/>
      </c>
      <c r="O1667" s="311" t="str">
        <f>IF(I1667&lt;&gt;"",IF(J1667&gt;=INDEX(ฐาน!$A$4:$G$9,MATCH(I1667,ฐาน!$A$4:$A$9,0),4),INDEX(ฐาน!$A$4:$G$9,MATCH(I1667,ฐาน!$A$4:$A$9,0),7),INDEX(ฐาน!$A$4:$G$9,MATCH(I1667,ฐาน!$A$4:$A$9,0),4)),"")</f>
        <v/>
      </c>
      <c r="P1667" s="312">
        <f>IF(M1667&lt;&gt;ฐาน!$M$45,IF(L1667&lt;&gt;"",($L1667*$N1667/100),0),0)</f>
        <v>0</v>
      </c>
      <c r="Q1667" s="311">
        <f>IF(M1667&lt;&gt;ฐาน!$M$45,IF(L1667&lt;&gt;"",ROUNDUP(($L1667*$N1667/100),-1),0),0)</f>
        <v>0</v>
      </c>
      <c r="R1667" s="311">
        <f t="shared" si="50"/>
        <v>0</v>
      </c>
      <c r="S1667" s="313">
        <f t="shared" si="51"/>
        <v>0</v>
      </c>
      <c r="T1667" s="314">
        <f>IF(M1667&lt;&gt;ฐาน!$M$45,IF(S1667&lt;&gt;"",S1667+R1667,0),0)</f>
        <v>0</v>
      </c>
      <c r="U1667" s="311">
        <f>IF(M1667&lt;&gt;ฐาน!$M$45,IF(S1667=0,J1667+T1667,O1667),J1667)</f>
        <v>0</v>
      </c>
      <c r="V1667" s="98"/>
    </row>
    <row r="1668" spans="1:22" x14ac:dyDescent="0.35">
      <c r="A1668" s="93">
        <v>1660</v>
      </c>
      <c r="B1668" s="84"/>
      <c r="C1668" s="98"/>
      <c r="D1668" s="91"/>
      <c r="E1668" s="89"/>
      <c r="F1668" s="88"/>
      <c r="G1668" s="91"/>
      <c r="H1668" s="91"/>
      <c r="I1668" s="88"/>
      <c r="J1668" s="92"/>
      <c r="K1668" s="212"/>
      <c r="L1668" s="308" t="str">
        <f>IF(K1668&lt;&gt;"",INDEX(ฐาน!$J$4:$M$44,MATCH(INT(K1668),ฐาน!$J$4:$J$44,0),2),"")</f>
        <v/>
      </c>
      <c r="M1668" s="309" t="str">
        <f>IF(L1668&lt;&gt;"",INDEX(ฐาน!$J$4:$M$45,MATCH(L1668,ฐาน!$K$4:$K$45,0),4),"")</f>
        <v/>
      </c>
      <c r="N1668" s="310" t="str">
        <f>IF(I1668&lt;&gt;"",INDEX(ฐาน!$A$4:$F$9,MATCH(I1668,ฐาน!$A$4:$A$9,0),IF(J1668&gt;=INDEX(ฐาน!$A$4:$F$9,MATCH(I1668,ฐาน!$A$4:$A$9,0),3),6,5)),"")</f>
        <v/>
      </c>
      <c r="O1668" s="311" t="str">
        <f>IF(I1668&lt;&gt;"",IF(J1668&gt;=INDEX(ฐาน!$A$4:$G$9,MATCH(I1668,ฐาน!$A$4:$A$9,0),4),INDEX(ฐาน!$A$4:$G$9,MATCH(I1668,ฐาน!$A$4:$A$9,0),7),INDEX(ฐาน!$A$4:$G$9,MATCH(I1668,ฐาน!$A$4:$A$9,0),4)),"")</f>
        <v/>
      </c>
      <c r="P1668" s="312">
        <f>IF(M1668&lt;&gt;ฐาน!$M$45,IF(L1668&lt;&gt;"",($L1668*$N1668/100),0),0)</f>
        <v>0</v>
      </c>
      <c r="Q1668" s="311">
        <f>IF(M1668&lt;&gt;ฐาน!$M$45,IF(L1668&lt;&gt;"",ROUNDUP(($L1668*$N1668/100),-1),0),0)</f>
        <v>0</v>
      </c>
      <c r="R1668" s="311">
        <f t="shared" si="50"/>
        <v>0</v>
      </c>
      <c r="S1668" s="313">
        <f t="shared" si="51"/>
        <v>0</v>
      </c>
      <c r="T1668" s="314">
        <f>IF(M1668&lt;&gt;ฐาน!$M$45,IF(S1668&lt;&gt;"",S1668+R1668,0),0)</f>
        <v>0</v>
      </c>
      <c r="U1668" s="311">
        <f>IF(M1668&lt;&gt;ฐาน!$M$45,IF(S1668=0,J1668+T1668,O1668),J1668)</f>
        <v>0</v>
      </c>
      <c r="V1668" s="98"/>
    </row>
    <row r="1669" spans="1:22" x14ac:dyDescent="0.35">
      <c r="A1669" s="93">
        <v>1661</v>
      </c>
      <c r="B1669" s="84"/>
      <c r="C1669" s="98"/>
      <c r="D1669" s="91"/>
      <c r="E1669" s="89"/>
      <c r="F1669" s="88"/>
      <c r="G1669" s="91"/>
      <c r="H1669" s="91"/>
      <c r="I1669" s="88"/>
      <c r="J1669" s="92"/>
      <c r="K1669" s="212"/>
      <c r="L1669" s="308" t="str">
        <f>IF(K1669&lt;&gt;"",INDEX(ฐาน!$J$4:$M$44,MATCH(INT(K1669),ฐาน!$J$4:$J$44,0),2),"")</f>
        <v/>
      </c>
      <c r="M1669" s="309" t="str">
        <f>IF(L1669&lt;&gt;"",INDEX(ฐาน!$J$4:$M$45,MATCH(L1669,ฐาน!$K$4:$K$45,0),4),"")</f>
        <v/>
      </c>
      <c r="N1669" s="310" t="str">
        <f>IF(I1669&lt;&gt;"",INDEX(ฐาน!$A$4:$F$9,MATCH(I1669,ฐาน!$A$4:$A$9,0),IF(J1669&gt;=INDEX(ฐาน!$A$4:$F$9,MATCH(I1669,ฐาน!$A$4:$A$9,0),3),6,5)),"")</f>
        <v/>
      </c>
      <c r="O1669" s="311" t="str">
        <f>IF(I1669&lt;&gt;"",IF(J1669&gt;=INDEX(ฐาน!$A$4:$G$9,MATCH(I1669,ฐาน!$A$4:$A$9,0),4),INDEX(ฐาน!$A$4:$G$9,MATCH(I1669,ฐาน!$A$4:$A$9,0),7),INDEX(ฐาน!$A$4:$G$9,MATCH(I1669,ฐาน!$A$4:$A$9,0),4)),"")</f>
        <v/>
      </c>
      <c r="P1669" s="312">
        <f>IF(M1669&lt;&gt;ฐาน!$M$45,IF(L1669&lt;&gt;"",($L1669*$N1669/100),0),0)</f>
        <v>0</v>
      </c>
      <c r="Q1669" s="311">
        <f>IF(M1669&lt;&gt;ฐาน!$M$45,IF(L1669&lt;&gt;"",ROUNDUP(($L1669*$N1669/100),-1),0),0)</f>
        <v>0</v>
      </c>
      <c r="R1669" s="311">
        <f t="shared" si="50"/>
        <v>0</v>
      </c>
      <c r="S1669" s="313">
        <f t="shared" si="51"/>
        <v>0</v>
      </c>
      <c r="T1669" s="314">
        <f>IF(M1669&lt;&gt;ฐาน!$M$45,IF(S1669&lt;&gt;"",S1669+R1669,0),0)</f>
        <v>0</v>
      </c>
      <c r="U1669" s="311">
        <f>IF(M1669&lt;&gt;ฐาน!$M$45,IF(S1669=0,J1669+T1669,O1669),J1669)</f>
        <v>0</v>
      </c>
      <c r="V1669" s="98"/>
    </row>
    <row r="1670" spans="1:22" x14ac:dyDescent="0.35">
      <c r="A1670" s="93">
        <v>1662</v>
      </c>
      <c r="B1670" s="84"/>
      <c r="C1670" s="98"/>
      <c r="D1670" s="91"/>
      <c r="E1670" s="89"/>
      <c r="F1670" s="88"/>
      <c r="G1670" s="91"/>
      <c r="H1670" s="91"/>
      <c r="I1670" s="88"/>
      <c r="J1670" s="92"/>
      <c r="K1670" s="212"/>
      <c r="L1670" s="308" t="str">
        <f>IF(K1670&lt;&gt;"",INDEX(ฐาน!$J$4:$M$44,MATCH(INT(K1670),ฐาน!$J$4:$J$44,0),2),"")</f>
        <v/>
      </c>
      <c r="M1670" s="309" t="str">
        <f>IF(L1670&lt;&gt;"",INDEX(ฐาน!$J$4:$M$45,MATCH(L1670,ฐาน!$K$4:$K$45,0),4),"")</f>
        <v/>
      </c>
      <c r="N1670" s="310" t="str">
        <f>IF(I1670&lt;&gt;"",INDEX(ฐาน!$A$4:$F$9,MATCH(I1670,ฐาน!$A$4:$A$9,0),IF(J1670&gt;=INDEX(ฐาน!$A$4:$F$9,MATCH(I1670,ฐาน!$A$4:$A$9,0),3),6,5)),"")</f>
        <v/>
      </c>
      <c r="O1670" s="311" t="str">
        <f>IF(I1670&lt;&gt;"",IF(J1670&gt;=INDEX(ฐาน!$A$4:$G$9,MATCH(I1670,ฐาน!$A$4:$A$9,0),4),INDEX(ฐาน!$A$4:$G$9,MATCH(I1670,ฐาน!$A$4:$A$9,0),7),INDEX(ฐาน!$A$4:$G$9,MATCH(I1670,ฐาน!$A$4:$A$9,0),4)),"")</f>
        <v/>
      </c>
      <c r="P1670" s="312">
        <f>IF(M1670&lt;&gt;ฐาน!$M$45,IF(L1670&lt;&gt;"",($L1670*$N1670/100),0),0)</f>
        <v>0</v>
      </c>
      <c r="Q1670" s="311">
        <f>IF(M1670&lt;&gt;ฐาน!$M$45,IF(L1670&lt;&gt;"",ROUNDUP(($L1670*$N1670/100),-1),0),0)</f>
        <v>0</v>
      </c>
      <c r="R1670" s="311">
        <f t="shared" si="50"/>
        <v>0</v>
      </c>
      <c r="S1670" s="313">
        <f t="shared" si="51"/>
        <v>0</v>
      </c>
      <c r="T1670" s="314">
        <f>IF(M1670&lt;&gt;ฐาน!$M$45,IF(S1670&lt;&gt;"",S1670+R1670,0),0)</f>
        <v>0</v>
      </c>
      <c r="U1670" s="311">
        <f>IF(M1670&lt;&gt;ฐาน!$M$45,IF(S1670=0,J1670+T1670,O1670),J1670)</f>
        <v>0</v>
      </c>
      <c r="V1670" s="98"/>
    </row>
    <row r="1671" spans="1:22" x14ac:dyDescent="0.35">
      <c r="A1671" s="93">
        <v>1663</v>
      </c>
      <c r="B1671" s="84"/>
      <c r="C1671" s="98"/>
      <c r="D1671" s="91"/>
      <c r="E1671" s="89"/>
      <c r="F1671" s="88"/>
      <c r="G1671" s="91"/>
      <c r="H1671" s="91"/>
      <c r="I1671" s="88"/>
      <c r="J1671" s="92"/>
      <c r="K1671" s="212"/>
      <c r="L1671" s="308" t="str">
        <f>IF(K1671&lt;&gt;"",INDEX(ฐาน!$J$4:$M$44,MATCH(INT(K1671),ฐาน!$J$4:$J$44,0),2),"")</f>
        <v/>
      </c>
      <c r="M1671" s="309" t="str">
        <f>IF(L1671&lt;&gt;"",INDEX(ฐาน!$J$4:$M$45,MATCH(L1671,ฐาน!$K$4:$K$45,0),4),"")</f>
        <v/>
      </c>
      <c r="N1671" s="310" t="str">
        <f>IF(I1671&lt;&gt;"",INDEX(ฐาน!$A$4:$F$9,MATCH(I1671,ฐาน!$A$4:$A$9,0),IF(J1671&gt;=INDEX(ฐาน!$A$4:$F$9,MATCH(I1671,ฐาน!$A$4:$A$9,0),3),6,5)),"")</f>
        <v/>
      </c>
      <c r="O1671" s="311" t="str">
        <f>IF(I1671&lt;&gt;"",IF(J1671&gt;=INDEX(ฐาน!$A$4:$G$9,MATCH(I1671,ฐาน!$A$4:$A$9,0),4),INDEX(ฐาน!$A$4:$G$9,MATCH(I1671,ฐาน!$A$4:$A$9,0),7),INDEX(ฐาน!$A$4:$G$9,MATCH(I1671,ฐาน!$A$4:$A$9,0),4)),"")</f>
        <v/>
      </c>
      <c r="P1671" s="312">
        <f>IF(M1671&lt;&gt;ฐาน!$M$45,IF(L1671&lt;&gt;"",($L1671*$N1671/100),0),0)</f>
        <v>0</v>
      </c>
      <c r="Q1671" s="311">
        <f>IF(M1671&lt;&gt;ฐาน!$M$45,IF(L1671&lt;&gt;"",ROUNDUP(($L1671*$N1671/100),-1),0),0)</f>
        <v>0</v>
      </c>
      <c r="R1671" s="311">
        <f t="shared" si="50"/>
        <v>0</v>
      </c>
      <c r="S1671" s="313">
        <f t="shared" si="51"/>
        <v>0</v>
      </c>
      <c r="T1671" s="314">
        <f>IF(M1671&lt;&gt;ฐาน!$M$45,IF(S1671&lt;&gt;"",S1671+R1671,0),0)</f>
        <v>0</v>
      </c>
      <c r="U1671" s="311">
        <f>IF(M1671&lt;&gt;ฐาน!$M$45,IF(S1671=0,J1671+T1671,O1671),J1671)</f>
        <v>0</v>
      </c>
      <c r="V1671" s="98"/>
    </row>
    <row r="1672" spans="1:22" x14ac:dyDescent="0.35">
      <c r="A1672" s="93">
        <v>1664</v>
      </c>
      <c r="B1672" s="84"/>
      <c r="C1672" s="98"/>
      <c r="D1672" s="91"/>
      <c r="E1672" s="89"/>
      <c r="F1672" s="88"/>
      <c r="G1672" s="91"/>
      <c r="H1672" s="91"/>
      <c r="I1672" s="88"/>
      <c r="J1672" s="92"/>
      <c r="K1672" s="212"/>
      <c r="L1672" s="308" t="str">
        <f>IF(K1672&lt;&gt;"",INDEX(ฐาน!$J$4:$M$44,MATCH(INT(K1672),ฐาน!$J$4:$J$44,0),2),"")</f>
        <v/>
      </c>
      <c r="M1672" s="309" t="str">
        <f>IF(L1672&lt;&gt;"",INDEX(ฐาน!$J$4:$M$45,MATCH(L1672,ฐาน!$K$4:$K$45,0),4),"")</f>
        <v/>
      </c>
      <c r="N1672" s="310" t="str">
        <f>IF(I1672&lt;&gt;"",INDEX(ฐาน!$A$4:$F$9,MATCH(I1672,ฐาน!$A$4:$A$9,0),IF(J1672&gt;=INDEX(ฐาน!$A$4:$F$9,MATCH(I1672,ฐาน!$A$4:$A$9,0),3),6,5)),"")</f>
        <v/>
      </c>
      <c r="O1672" s="311" t="str">
        <f>IF(I1672&lt;&gt;"",IF(J1672&gt;=INDEX(ฐาน!$A$4:$G$9,MATCH(I1672,ฐาน!$A$4:$A$9,0),4),INDEX(ฐาน!$A$4:$G$9,MATCH(I1672,ฐาน!$A$4:$A$9,0),7),INDEX(ฐาน!$A$4:$G$9,MATCH(I1672,ฐาน!$A$4:$A$9,0),4)),"")</f>
        <v/>
      </c>
      <c r="P1672" s="312">
        <f>IF(M1672&lt;&gt;ฐาน!$M$45,IF(L1672&lt;&gt;"",($L1672*$N1672/100),0),0)</f>
        <v>0</v>
      </c>
      <c r="Q1672" s="311">
        <f>IF(M1672&lt;&gt;ฐาน!$M$45,IF(L1672&lt;&gt;"",ROUNDUP(($L1672*$N1672/100),-1),0),0)</f>
        <v>0</v>
      </c>
      <c r="R1672" s="311">
        <f t="shared" si="50"/>
        <v>0</v>
      </c>
      <c r="S1672" s="313">
        <f t="shared" si="51"/>
        <v>0</v>
      </c>
      <c r="T1672" s="314">
        <f>IF(M1672&lt;&gt;ฐาน!$M$45,IF(S1672&lt;&gt;"",S1672+R1672,0),0)</f>
        <v>0</v>
      </c>
      <c r="U1672" s="311">
        <f>IF(M1672&lt;&gt;ฐาน!$M$45,IF(S1672=0,J1672+T1672,O1672),J1672)</f>
        <v>0</v>
      </c>
      <c r="V1672" s="98"/>
    </row>
    <row r="1673" spans="1:22" x14ac:dyDescent="0.35">
      <c r="A1673" s="93">
        <v>1665</v>
      </c>
      <c r="B1673" s="84"/>
      <c r="C1673" s="98"/>
      <c r="D1673" s="91"/>
      <c r="E1673" s="89"/>
      <c r="F1673" s="88"/>
      <c r="G1673" s="91"/>
      <c r="H1673" s="91"/>
      <c r="I1673" s="88"/>
      <c r="J1673" s="92"/>
      <c r="K1673" s="212"/>
      <c r="L1673" s="308" t="str">
        <f>IF(K1673&lt;&gt;"",INDEX(ฐาน!$J$4:$M$44,MATCH(INT(K1673),ฐาน!$J$4:$J$44,0),2),"")</f>
        <v/>
      </c>
      <c r="M1673" s="309" t="str">
        <f>IF(L1673&lt;&gt;"",INDEX(ฐาน!$J$4:$M$45,MATCH(L1673,ฐาน!$K$4:$K$45,0),4),"")</f>
        <v/>
      </c>
      <c r="N1673" s="310" t="str">
        <f>IF(I1673&lt;&gt;"",INDEX(ฐาน!$A$4:$F$9,MATCH(I1673,ฐาน!$A$4:$A$9,0),IF(J1673&gt;=INDEX(ฐาน!$A$4:$F$9,MATCH(I1673,ฐาน!$A$4:$A$9,0),3),6,5)),"")</f>
        <v/>
      </c>
      <c r="O1673" s="311" t="str">
        <f>IF(I1673&lt;&gt;"",IF(J1673&gt;=INDEX(ฐาน!$A$4:$G$9,MATCH(I1673,ฐาน!$A$4:$A$9,0),4),INDEX(ฐาน!$A$4:$G$9,MATCH(I1673,ฐาน!$A$4:$A$9,0),7),INDEX(ฐาน!$A$4:$G$9,MATCH(I1673,ฐาน!$A$4:$A$9,0),4)),"")</f>
        <v/>
      </c>
      <c r="P1673" s="312">
        <f>IF(M1673&lt;&gt;ฐาน!$M$45,IF(L1673&lt;&gt;"",($L1673*$N1673/100),0),0)</f>
        <v>0</v>
      </c>
      <c r="Q1673" s="311">
        <f>IF(M1673&lt;&gt;ฐาน!$M$45,IF(L1673&lt;&gt;"",ROUNDUP(($L1673*$N1673/100),-1),0),0)</f>
        <v>0</v>
      </c>
      <c r="R1673" s="311">
        <f t="shared" si="50"/>
        <v>0</v>
      </c>
      <c r="S1673" s="313">
        <f t="shared" si="51"/>
        <v>0</v>
      </c>
      <c r="T1673" s="314">
        <f>IF(M1673&lt;&gt;ฐาน!$M$45,IF(S1673&lt;&gt;"",S1673+R1673,0),0)</f>
        <v>0</v>
      </c>
      <c r="U1673" s="311">
        <f>IF(M1673&lt;&gt;ฐาน!$M$45,IF(S1673=0,J1673+T1673,O1673),J1673)</f>
        <v>0</v>
      </c>
      <c r="V1673" s="98"/>
    </row>
    <row r="1674" spans="1:22" x14ac:dyDescent="0.35">
      <c r="A1674" s="93">
        <v>1666</v>
      </c>
      <c r="B1674" s="84"/>
      <c r="C1674" s="98"/>
      <c r="D1674" s="91"/>
      <c r="E1674" s="89"/>
      <c r="F1674" s="88"/>
      <c r="G1674" s="91"/>
      <c r="H1674" s="91"/>
      <c r="I1674" s="88"/>
      <c r="J1674" s="92"/>
      <c r="K1674" s="212"/>
      <c r="L1674" s="308" t="str">
        <f>IF(K1674&lt;&gt;"",INDEX(ฐาน!$J$4:$M$44,MATCH(INT(K1674),ฐาน!$J$4:$J$44,0),2),"")</f>
        <v/>
      </c>
      <c r="M1674" s="309" t="str">
        <f>IF(L1674&lt;&gt;"",INDEX(ฐาน!$J$4:$M$45,MATCH(L1674,ฐาน!$K$4:$K$45,0),4),"")</f>
        <v/>
      </c>
      <c r="N1674" s="310" t="str">
        <f>IF(I1674&lt;&gt;"",INDEX(ฐาน!$A$4:$F$9,MATCH(I1674,ฐาน!$A$4:$A$9,0),IF(J1674&gt;=INDEX(ฐาน!$A$4:$F$9,MATCH(I1674,ฐาน!$A$4:$A$9,0),3),6,5)),"")</f>
        <v/>
      </c>
      <c r="O1674" s="311" t="str">
        <f>IF(I1674&lt;&gt;"",IF(J1674&gt;=INDEX(ฐาน!$A$4:$G$9,MATCH(I1674,ฐาน!$A$4:$A$9,0),4),INDEX(ฐาน!$A$4:$G$9,MATCH(I1674,ฐาน!$A$4:$A$9,0),7),INDEX(ฐาน!$A$4:$G$9,MATCH(I1674,ฐาน!$A$4:$A$9,0),4)),"")</f>
        <v/>
      </c>
      <c r="P1674" s="312">
        <f>IF(M1674&lt;&gt;ฐาน!$M$45,IF(L1674&lt;&gt;"",($L1674*$N1674/100),0),0)</f>
        <v>0</v>
      </c>
      <c r="Q1674" s="311">
        <f>IF(M1674&lt;&gt;ฐาน!$M$45,IF(L1674&lt;&gt;"",ROUNDUP(($L1674*$N1674/100),-1),0),0)</f>
        <v>0</v>
      </c>
      <c r="R1674" s="311">
        <f t="shared" ref="R1674:R1737" si="52">IF(Q1674&lt;&gt;"",IF($J1674+$P1674&lt;=$O1674,$Q1674,$O1674-$J1674),"")</f>
        <v>0</v>
      </c>
      <c r="S1674" s="313">
        <f t="shared" ref="S1674:S1737" si="53">IF(Q1674&lt;&gt;R1674,P1674-R1674,0)</f>
        <v>0</v>
      </c>
      <c r="T1674" s="314">
        <f>IF(M1674&lt;&gt;ฐาน!$M$45,IF(S1674&lt;&gt;"",S1674+R1674,0),0)</f>
        <v>0</v>
      </c>
      <c r="U1674" s="311">
        <f>IF(M1674&lt;&gt;ฐาน!$M$45,IF(S1674=0,J1674+T1674,O1674),J1674)</f>
        <v>0</v>
      </c>
      <c r="V1674" s="98"/>
    </row>
    <row r="1675" spans="1:22" x14ac:dyDescent="0.35">
      <c r="A1675" s="93">
        <v>1667</v>
      </c>
      <c r="B1675" s="84"/>
      <c r="C1675" s="98"/>
      <c r="D1675" s="91"/>
      <c r="E1675" s="89"/>
      <c r="F1675" s="88"/>
      <c r="G1675" s="91"/>
      <c r="H1675" s="91"/>
      <c r="I1675" s="88"/>
      <c r="J1675" s="92"/>
      <c r="K1675" s="212"/>
      <c r="L1675" s="308" t="str">
        <f>IF(K1675&lt;&gt;"",INDEX(ฐาน!$J$4:$M$44,MATCH(INT(K1675),ฐาน!$J$4:$J$44,0),2),"")</f>
        <v/>
      </c>
      <c r="M1675" s="309" t="str">
        <f>IF(L1675&lt;&gt;"",INDEX(ฐาน!$J$4:$M$45,MATCH(L1675,ฐาน!$K$4:$K$45,0),4),"")</f>
        <v/>
      </c>
      <c r="N1675" s="310" t="str">
        <f>IF(I1675&lt;&gt;"",INDEX(ฐาน!$A$4:$F$9,MATCH(I1675,ฐาน!$A$4:$A$9,0),IF(J1675&gt;=INDEX(ฐาน!$A$4:$F$9,MATCH(I1675,ฐาน!$A$4:$A$9,0),3),6,5)),"")</f>
        <v/>
      </c>
      <c r="O1675" s="311" t="str">
        <f>IF(I1675&lt;&gt;"",IF(J1675&gt;=INDEX(ฐาน!$A$4:$G$9,MATCH(I1675,ฐาน!$A$4:$A$9,0),4),INDEX(ฐาน!$A$4:$G$9,MATCH(I1675,ฐาน!$A$4:$A$9,0),7),INDEX(ฐาน!$A$4:$G$9,MATCH(I1675,ฐาน!$A$4:$A$9,0),4)),"")</f>
        <v/>
      </c>
      <c r="P1675" s="312">
        <f>IF(M1675&lt;&gt;ฐาน!$M$45,IF(L1675&lt;&gt;"",($L1675*$N1675/100),0),0)</f>
        <v>0</v>
      </c>
      <c r="Q1675" s="311">
        <f>IF(M1675&lt;&gt;ฐาน!$M$45,IF(L1675&lt;&gt;"",ROUNDUP(($L1675*$N1675/100),-1),0),0)</f>
        <v>0</v>
      </c>
      <c r="R1675" s="311">
        <f t="shared" si="52"/>
        <v>0</v>
      </c>
      <c r="S1675" s="313">
        <f t="shared" si="53"/>
        <v>0</v>
      </c>
      <c r="T1675" s="314">
        <f>IF(M1675&lt;&gt;ฐาน!$M$45,IF(S1675&lt;&gt;"",S1675+R1675,0),0)</f>
        <v>0</v>
      </c>
      <c r="U1675" s="311">
        <f>IF(M1675&lt;&gt;ฐาน!$M$45,IF(S1675=0,J1675+T1675,O1675),J1675)</f>
        <v>0</v>
      </c>
      <c r="V1675" s="98"/>
    </row>
    <row r="1676" spans="1:22" x14ac:dyDescent="0.35">
      <c r="A1676" s="93">
        <v>1668</v>
      </c>
      <c r="B1676" s="84"/>
      <c r="C1676" s="98"/>
      <c r="D1676" s="91"/>
      <c r="E1676" s="89"/>
      <c r="F1676" s="88"/>
      <c r="G1676" s="91"/>
      <c r="H1676" s="91"/>
      <c r="I1676" s="88"/>
      <c r="J1676" s="92"/>
      <c r="K1676" s="212"/>
      <c r="L1676" s="308" t="str">
        <f>IF(K1676&lt;&gt;"",INDEX(ฐาน!$J$4:$M$44,MATCH(INT(K1676),ฐาน!$J$4:$J$44,0),2),"")</f>
        <v/>
      </c>
      <c r="M1676" s="309" t="str">
        <f>IF(L1676&lt;&gt;"",INDEX(ฐาน!$J$4:$M$45,MATCH(L1676,ฐาน!$K$4:$K$45,0),4),"")</f>
        <v/>
      </c>
      <c r="N1676" s="310" t="str">
        <f>IF(I1676&lt;&gt;"",INDEX(ฐาน!$A$4:$F$9,MATCH(I1676,ฐาน!$A$4:$A$9,0),IF(J1676&gt;=INDEX(ฐาน!$A$4:$F$9,MATCH(I1676,ฐาน!$A$4:$A$9,0),3),6,5)),"")</f>
        <v/>
      </c>
      <c r="O1676" s="311" t="str">
        <f>IF(I1676&lt;&gt;"",IF(J1676&gt;=INDEX(ฐาน!$A$4:$G$9,MATCH(I1676,ฐาน!$A$4:$A$9,0),4),INDEX(ฐาน!$A$4:$G$9,MATCH(I1676,ฐาน!$A$4:$A$9,0),7),INDEX(ฐาน!$A$4:$G$9,MATCH(I1676,ฐาน!$A$4:$A$9,0),4)),"")</f>
        <v/>
      </c>
      <c r="P1676" s="312">
        <f>IF(M1676&lt;&gt;ฐาน!$M$45,IF(L1676&lt;&gt;"",($L1676*$N1676/100),0),0)</f>
        <v>0</v>
      </c>
      <c r="Q1676" s="311">
        <f>IF(M1676&lt;&gt;ฐาน!$M$45,IF(L1676&lt;&gt;"",ROUNDUP(($L1676*$N1676/100),-1),0),0)</f>
        <v>0</v>
      </c>
      <c r="R1676" s="311">
        <f t="shared" si="52"/>
        <v>0</v>
      </c>
      <c r="S1676" s="313">
        <f t="shared" si="53"/>
        <v>0</v>
      </c>
      <c r="T1676" s="314">
        <f>IF(M1676&lt;&gt;ฐาน!$M$45,IF(S1676&lt;&gt;"",S1676+R1676,0),0)</f>
        <v>0</v>
      </c>
      <c r="U1676" s="311">
        <f>IF(M1676&lt;&gt;ฐาน!$M$45,IF(S1676=0,J1676+T1676,O1676),J1676)</f>
        <v>0</v>
      </c>
      <c r="V1676" s="98"/>
    </row>
    <row r="1677" spans="1:22" x14ac:dyDescent="0.35">
      <c r="A1677" s="93">
        <v>1669</v>
      </c>
      <c r="B1677" s="84"/>
      <c r="C1677" s="98"/>
      <c r="D1677" s="91"/>
      <c r="E1677" s="89"/>
      <c r="F1677" s="88"/>
      <c r="G1677" s="91"/>
      <c r="H1677" s="91"/>
      <c r="I1677" s="88"/>
      <c r="J1677" s="92"/>
      <c r="K1677" s="212"/>
      <c r="L1677" s="308" t="str">
        <f>IF(K1677&lt;&gt;"",INDEX(ฐาน!$J$4:$M$44,MATCH(INT(K1677),ฐาน!$J$4:$J$44,0),2),"")</f>
        <v/>
      </c>
      <c r="M1677" s="309" t="str">
        <f>IF(L1677&lt;&gt;"",INDEX(ฐาน!$J$4:$M$45,MATCH(L1677,ฐาน!$K$4:$K$45,0),4),"")</f>
        <v/>
      </c>
      <c r="N1677" s="310" t="str">
        <f>IF(I1677&lt;&gt;"",INDEX(ฐาน!$A$4:$F$9,MATCH(I1677,ฐาน!$A$4:$A$9,0),IF(J1677&gt;=INDEX(ฐาน!$A$4:$F$9,MATCH(I1677,ฐาน!$A$4:$A$9,0),3),6,5)),"")</f>
        <v/>
      </c>
      <c r="O1677" s="311" t="str">
        <f>IF(I1677&lt;&gt;"",IF(J1677&gt;=INDEX(ฐาน!$A$4:$G$9,MATCH(I1677,ฐาน!$A$4:$A$9,0),4),INDEX(ฐาน!$A$4:$G$9,MATCH(I1677,ฐาน!$A$4:$A$9,0),7),INDEX(ฐาน!$A$4:$G$9,MATCH(I1677,ฐาน!$A$4:$A$9,0),4)),"")</f>
        <v/>
      </c>
      <c r="P1677" s="312">
        <f>IF(M1677&lt;&gt;ฐาน!$M$45,IF(L1677&lt;&gt;"",($L1677*$N1677/100),0),0)</f>
        <v>0</v>
      </c>
      <c r="Q1677" s="311">
        <f>IF(M1677&lt;&gt;ฐาน!$M$45,IF(L1677&lt;&gt;"",ROUNDUP(($L1677*$N1677/100),-1),0),0)</f>
        <v>0</v>
      </c>
      <c r="R1677" s="311">
        <f t="shared" si="52"/>
        <v>0</v>
      </c>
      <c r="S1677" s="313">
        <f t="shared" si="53"/>
        <v>0</v>
      </c>
      <c r="T1677" s="314">
        <f>IF(M1677&lt;&gt;ฐาน!$M$45,IF(S1677&lt;&gt;"",S1677+R1677,0),0)</f>
        <v>0</v>
      </c>
      <c r="U1677" s="311">
        <f>IF(M1677&lt;&gt;ฐาน!$M$45,IF(S1677=0,J1677+T1677,O1677),J1677)</f>
        <v>0</v>
      </c>
      <c r="V1677" s="98"/>
    </row>
    <row r="1678" spans="1:22" x14ac:dyDescent="0.35">
      <c r="A1678" s="93">
        <v>1670</v>
      </c>
      <c r="B1678" s="84"/>
      <c r="C1678" s="98"/>
      <c r="D1678" s="91"/>
      <c r="E1678" s="89"/>
      <c r="F1678" s="88"/>
      <c r="G1678" s="91"/>
      <c r="H1678" s="91"/>
      <c r="I1678" s="88"/>
      <c r="J1678" s="92"/>
      <c r="K1678" s="212"/>
      <c r="L1678" s="308" t="str">
        <f>IF(K1678&lt;&gt;"",INDEX(ฐาน!$J$4:$M$44,MATCH(INT(K1678),ฐาน!$J$4:$J$44,0),2),"")</f>
        <v/>
      </c>
      <c r="M1678" s="309" t="str">
        <f>IF(L1678&lt;&gt;"",INDEX(ฐาน!$J$4:$M$45,MATCH(L1678,ฐาน!$K$4:$K$45,0),4),"")</f>
        <v/>
      </c>
      <c r="N1678" s="310" t="str">
        <f>IF(I1678&lt;&gt;"",INDEX(ฐาน!$A$4:$F$9,MATCH(I1678,ฐาน!$A$4:$A$9,0),IF(J1678&gt;=INDEX(ฐาน!$A$4:$F$9,MATCH(I1678,ฐาน!$A$4:$A$9,0),3),6,5)),"")</f>
        <v/>
      </c>
      <c r="O1678" s="311" t="str">
        <f>IF(I1678&lt;&gt;"",IF(J1678&gt;=INDEX(ฐาน!$A$4:$G$9,MATCH(I1678,ฐาน!$A$4:$A$9,0),4),INDEX(ฐาน!$A$4:$G$9,MATCH(I1678,ฐาน!$A$4:$A$9,0),7),INDEX(ฐาน!$A$4:$G$9,MATCH(I1678,ฐาน!$A$4:$A$9,0),4)),"")</f>
        <v/>
      </c>
      <c r="P1678" s="312">
        <f>IF(M1678&lt;&gt;ฐาน!$M$45,IF(L1678&lt;&gt;"",($L1678*$N1678/100),0),0)</f>
        <v>0</v>
      </c>
      <c r="Q1678" s="311">
        <f>IF(M1678&lt;&gt;ฐาน!$M$45,IF(L1678&lt;&gt;"",ROUNDUP(($L1678*$N1678/100),-1),0),0)</f>
        <v>0</v>
      </c>
      <c r="R1678" s="311">
        <f t="shared" si="52"/>
        <v>0</v>
      </c>
      <c r="S1678" s="313">
        <f t="shared" si="53"/>
        <v>0</v>
      </c>
      <c r="T1678" s="314">
        <f>IF(M1678&lt;&gt;ฐาน!$M$45,IF(S1678&lt;&gt;"",S1678+R1678,0),0)</f>
        <v>0</v>
      </c>
      <c r="U1678" s="311">
        <f>IF(M1678&lt;&gt;ฐาน!$M$45,IF(S1678=0,J1678+T1678,O1678),J1678)</f>
        <v>0</v>
      </c>
      <c r="V1678" s="98"/>
    </row>
    <row r="1679" spans="1:22" x14ac:dyDescent="0.35">
      <c r="A1679" s="93">
        <v>1671</v>
      </c>
      <c r="B1679" s="84"/>
      <c r="C1679" s="98"/>
      <c r="D1679" s="91"/>
      <c r="E1679" s="89"/>
      <c r="F1679" s="88"/>
      <c r="G1679" s="91"/>
      <c r="H1679" s="91"/>
      <c r="I1679" s="88"/>
      <c r="J1679" s="92"/>
      <c r="K1679" s="212"/>
      <c r="L1679" s="308" t="str">
        <f>IF(K1679&lt;&gt;"",INDEX(ฐาน!$J$4:$M$44,MATCH(INT(K1679),ฐาน!$J$4:$J$44,0),2),"")</f>
        <v/>
      </c>
      <c r="M1679" s="309" t="str">
        <f>IF(L1679&lt;&gt;"",INDEX(ฐาน!$J$4:$M$45,MATCH(L1679,ฐาน!$K$4:$K$45,0),4),"")</f>
        <v/>
      </c>
      <c r="N1679" s="310" t="str">
        <f>IF(I1679&lt;&gt;"",INDEX(ฐาน!$A$4:$F$9,MATCH(I1679,ฐาน!$A$4:$A$9,0),IF(J1679&gt;=INDEX(ฐาน!$A$4:$F$9,MATCH(I1679,ฐาน!$A$4:$A$9,0),3),6,5)),"")</f>
        <v/>
      </c>
      <c r="O1679" s="311" t="str">
        <f>IF(I1679&lt;&gt;"",IF(J1679&gt;=INDEX(ฐาน!$A$4:$G$9,MATCH(I1679,ฐาน!$A$4:$A$9,0),4),INDEX(ฐาน!$A$4:$G$9,MATCH(I1679,ฐาน!$A$4:$A$9,0),7),INDEX(ฐาน!$A$4:$G$9,MATCH(I1679,ฐาน!$A$4:$A$9,0),4)),"")</f>
        <v/>
      </c>
      <c r="P1679" s="312">
        <f>IF(M1679&lt;&gt;ฐาน!$M$45,IF(L1679&lt;&gt;"",($L1679*$N1679/100),0),0)</f>
        <v>0</v>
      </c>
      <c r="Q1679" s="311">
        <f>IF(M1679&lt;&gt;ฐาน!$M$45,IF(L1679&lt;&gt;"",ROUNDUP(($L1679*$N1679/100),-1),0),0)</f>
        <v>0</v>
      </c>
      <c r="R1679" s="311">
        <f t="shared" si="52"/>
        <v>0</v>
      </c>
      <c r="S1679" s="313">
        <f t="shared" si="53"/>
        <v>0</v>
      </c>
      <c r="T1679" s="314">
        <f>IF(M1679&lt;&gt;ฐาน!$M$45,IF(S1679&lt;&gt;"",S1679+R1679,0),0)</f>
        <v>0</v>
      </c>
      <c r="U1679" s="311">
        <f>IF(M1679&lt;&gt;ฐาน!$M$45,IF(S1679=0,J1679+T1679,O1679),J1679)</f>
        <v>0</v>
      </c>
      <c r="V1679" s="98"/>
    </row>
    <row r="1680" spans="1:22" x14ac:dyDescent="0.35">
      <c r="A1680" s="93">
        <v>1672</v>
      </c>
      <c r="B1680" s="84"/>
      <c r="C1680" s="98"/>
      <c r="D1680" s="91"/>
      <c r="E1680" s="89"/>
      <c r="F1680" s="88"/>
      <c r="G1680" s="91"/>
      <c r="H1680" s="91"/>
      <c r="I1680" s="88"/>
      <c r="J1680" s="92"/>
      <c r="K1680" s="212"/>
      <c r="L1680" s="308" t="str">
        <f>IF(K1680&lt;&gt;"",INDEX(ฐาน!$J$4:$M$44,MATCH(INT(K1680),ฐาน!$J$4:$J$44,0),2),"")</f>
        <v/>
      </c>
      <c r="M1680" s="309" t="str">
        <f>IF(L1680&lt;&gt;"",INDEX(ฐาน!$J$4:$M$45,MATCH(L1680,ฐาน!$K$4:$K$45,0),4),"")</f>
        <v/>
      </c>
      <c r="N1680" s="310" t="str">
        <f>IF(I1680&lt;&gt;"",INDEX(ฐาน!$A$4:$F$9,MATCH(I1680,ฐาน!$A$4:$A$9,0),IF(J1680&gt;=INDEX(ฐาน!$A$4:$F$9,MATCH(I1680,ฐาน!$A$4:$A$9,0),3),6,5)),"")</f>
        <v/>
      </c>
      <c r="O1680" s="311" t="str">
        <f>IF(I1680&lt;&gt;"",IF(J1680&gt;=INDEX(ฐาน!$A$4:$G$9,MATCH(I1680,ฐาน!$A$4:$A$9,0),4),INDEX(ฐาน!$A$4:$G$9,MATCH(I1680,ฐาน!$A$4:$A$9,0),7),INDEX(ฐาน!$A$4:$G$9,MATCH(I1680,ฐาน!$A$4:$A$9,0),4)),"")</f>
        <v/>
      </c>
      <c r="P1680" s="312">
        <f>IF(M1680&lt;&gt;ฐาน!$M$45,IF(L1680&lt;&gt;"",($L1680*$N1680/100),0),0)</f>
        <v>0</v>
      </c>
      <c r="Q1680" s="311">
        <f>IF(M1680&lt;&gt;ฐาน!$M$45,IF(L1680&lt;&gt;"",ROUNDUP(($L1680*$N1680/100),-1),0),0)</f>
        <v>0</v>
      </c>
      <c r="R1680" s="311">
        <f t="shared" si="52"/>
        <v>0</v>
      </c>
      <c r="S1680" s="313">
        <f t="shared" si="53"/>
        <v>0</v>
      </c>
      <c r="T1680" s="314">
        <f>IF(M1680&lt;&gt;ฐาน!$M$45,IF(S1680&lt;&gt;"",S1680+R1680,0),0)</f>
        <v>0</v>
      </c>
      <c r="U1680" s="311">
        <f>IF(M1680&lt;&gt;ฐาน!$M$45,IF(S1680=0,J1680+T1680,O1680),J1680)</f>
        <v>0</v>
      </c>
      <c r="V1680" s="98"/>
    </row>
    <row r="1681" spans="1:22" x14ac:dyDescent="0.35">
      <c r="A1681" s="93">
        <v>1673</v>
      </c>
      <c r="B1681" s="84"/>
      <c r="C1681" s="98"/>
      <c r="D1681" s="91"/>
      <c r="E1681" s="89"/>
      <c r="F1681" s="88"/>
      <c r="G1681" s="91"/>
      <c r="H1681" s="91"/>
      <c r="I1681" s="88"/>
      <c r="J1681" s="92"/>
      <c r="K1681" s="212"/>
      <c r="L1681" s="308" t="str">
        <f>IF(K1681&lt;&gt;"",INDEX(ฐาน!$J$4:$M$44,MATCH(INT(K1681),ฐาน!$J$4:$J$44,0),2),"")</f>
        <v/>
      </c>
      <c r="M1681" s="309" t="str">
        <f>IF(L1681&lt;&gt;"",INDEX(ฐาน!$J$4:$M$45,MATCH(L1681,ฐาน!$K$4:$K$45,0),4),"")</f>
        <v/>
      </c>
      <c r="N1681" s="310" t="str">
        <f>IF(I1681&lt;&gt;"",INDEX(ฐาน!$A$4:$F$9,MATCH(I1681,ฐาน!$A$4:$A$9,0),IF(J1681&gt;=INDEX(ฐาน!$A$4:$F$9,MATCH(I1681,ฐาน!$A$4:$A$9,0),3),6,5)),"")</f>
        <v/>
      </c>
      <c r="O1681" s="311" t="str">
        <f>IF(I1681&lt;&gt;"",IF(J1681&gt;=INDEX(ฐาน!$A$4:$G$9,MATCH(I1681,ฐาน!$A$4:$A$9,0),4),INDEX(ฐาน!$A$4:$G$9,MATCH(I1681,ฐาน!$A$4:$A$9,0),7),INDEX(ฐาน!$A$4:$G$9,MATCH(I1681,ฐาน!$A$4:$A$9,0),4)),"")</f>
        <v/>
      </c>
      <c r="P1681" s="312">
        <f>IF(M1681&lt;&gt;ฐาน!$M$45,IF(L1681&lt;&gt;"",($L1681*$N1681/100),0),0)</f>
        <v>0</v>
      </c>
      <c r="Q1681" s="311">
        <f>IF(M1681&lt;&gt;ฐาน!$M$45,IF(L1681&lt;&gt;"",ROUNDUP(($L1681*$N1681/100),-1),0),0)</f>
        <v>0</v>
      </c>
      <c r="R1681" s="311">
        <f t="shared" si="52"/>
        <v>0</v>
      </c>
      <c r="S1681" s="313">
        <f t="shared" si="53"/>
        <v>0</v>
      </c>
      <c r="T1681" s="314">
        <f>IF(M1681&lt;&gt;ฐาน!$M$45,IF(S1681&lt;&gt;"",S1681+R1681,0),0)</f>
        <v>0</v>
      </c>
      <c r="U1681" s="311">
        <f>IF(M1681&lt;&gt;ฐาน!$M$45,IF(S1681=0,J1681+T1681,O1681),J1681)</f>
        <v>0</v>
      </c>
      <c r="V1681" s="98"/>
    </row>
    <row r="1682" spans="1:22" x14ac:dyDescent="0.35">
      <c r="A1682" s="93">
        <v>1674</v>
      </c>
      <c r="B1682" s="84"/>
      <c r="C1682" s="98"/>
      <c r="D1682" s="91"/>
      <c r="E1682" s="89"/>
      <c r="F1682" s="88"/>
      <c r="G1682" s="91"/>
      <c r="H1682" s="91"/>
      <c r="I1682" s="88"/>
      <c r="J1682" s="92"/>
      <c r="K1682" s="212"/>
      <c r="L1682" s="308" t="str">
        <f>IF(K1682&lt;&gt;"",INDEX(ฐาน!$J$4:$M$44,MATCH(INT(K1682),ฐาน!$J$4:$J$44,0),2),"")</f>
        <v/>
      </c>
      <c r="M1682" s="309" t="str">
        <f>IF(L1682&lt;&gt;"",INDEX(ฐาน!$J$4:$M$45,MATCH(L1682,ฐาน!$K$4:$K$45,0),4),"")</f>
        <v/>
      </c>
      <c r="N1682" s="310" t="str">
        <f>IF(I1682&lt;&gt;"",INDEX(ฐาน!$A$4:$F$9,MATCH(I1682,ฐาน!$A$4:$A$9,0),IF(J1682&gt;=INDEX(ฐาน!$A$4:$F$9,MATCH(I1682,ฐาน!$A$4:$A$9,0),3),6,5)),"")</f>
        <v/>
      </c>
      <c r="O1682" s="311" t="str">
        <f>IF(I1682&lt;&gt;"",IF(J1682&gt;=INDEX(ฐาน!$A$4:$G$9,MATCH(I1682,ฐาน!$A$4:$A$9,0),4),INDEX(ฐาน!$A$4:$G$9,MATCH(I1682,ฐาน!$A$4:$A$9,0),7),INDEX(ฐาน!$A$4:$G$9,MATCH(I1682,ฐาน!$A$4:$A$9,0),4)),"")</f>
        <v/>
      </c>
      <c r="P1682" s="312">
        <f>IF(M1682&lt;&gt;ฐาน!$M$45,IF(L1682&lt;&gt;"",($L1682*$N1682/100),0),0)</f>
        <v>0</v>
      </c>
      <c r="Q1682" s="311">
        <f>IF(M1682&lt;&gt;ฐาน!$M$45,IF(L1682&lt;&gt;"",ROUNDUP(($L1682*$N1682/100),-1),0),0)</f>
        <v>0</v>
      </c>
      <c r="R1682" s="311">
        <f t="shared" si="52"/>
        <v>0</v>
      </c>
      <c r="S1682" s="313">
        <f t="shared" si="53"/>
        <v>0</v>
      </c>
      <c r="T1682" s="314">
        <f>IF(M1682&lt;&gt;ฐาน!$M$45,IF(S1682&lt;&gt;"",S1682+R1682,0),0)</f>
        <v>0</v>
      </c>
      <c r="U1682" s="311">
        <f>IF(M1682&lt;&gt;ฐาน!$M$45,IF(S1682=0,J1682+T1682,O1682),J1682)</f>
        <v>0</v>
      </c>
      <c r="V1682" s="98"/>
    </row>
    <row r="1683" spans="1:22" x14ac:dyDescent="0.35">
      <c r="A1683" s="93">
        <v>1675</v>
      </c>
      <c r="B1683" s="84"/>
      <c r="C1683" s="98"/>
      <c r="D1683" s="91"/>
      <c r="E1683" s="89"/>
      <c r="F1683" s="88"/>
      <c r="G1683" s="91"/>
      <c r="H1683" s="91"/>
      <c r="I1683" s="88"/>
      <c r="J1683" s="92"/>
      <c r="K1683" s="212"/>
      <c r="L1683" s="308" t="str">
        <f>IF(K1683&lt;&gt;"",INDEX(ฐาน!$J$4:$M$44,MATCH(INT(K1683),ฐาน!$J$4:$J$44,0),2),"")</f>
        <v/>
      </c>
      <c r="M1683" s="309" t="str">
        <f>IF(L1683&lt;&gt;"",INDEX(ฐาน!$J$4:$M$45,MATCH(L1683,ฐาน!$K$4:$K$45,0),4),"")</f>
        <v/>
      </c>
      <c r="N1683" s="310" t="str">
        <f>IF(I1683&lt;&gt;"",INDEX(ฐาน!$A$4:$F$9,MATCH(I1683,ฐาน!$A$4:$A$9,0),IF(J1683&gt;=INDEX(ฐาน!$A$4:$F$9,MATCH(I1683,ฐาน!$A$4:$A$9,0),3),6,5)),"")</f>
        <v/>
      </c>
      <c r="O1683" s="311" t="str">
        <f>IF(I1683&lt;&gt;"",IF(J1683&gt;=INDEX(ฐาน!$A$4:$G$9,MATCH(I1683,ฐาน!$A$4:$A$9,0),4),INDEX(ฐาน!$A$4:$G$9,MATCH(I1683,ฐาน!$A$4:$A$9,0),7),INDEX(ฐาน!$A$4:$G$9,MATCH(I1683,ฐาน!$A$4:$A$9,0),4)),"")</f>
        <v/>
      </c>
      <c r="P1683" s="312">
        <f>IF(M1683&lt;&gt;ฐาน!$M$45,IF(L1683&lt;&gt;"",($L1683*$N1683/100),0),0)</f>
        <v>0</v>
      </c>
      <c r="Q1683" s="311">
        <f>IF(M1683&lt;&gt;ฐาน!$M$45,IF(L1683&lt;&gt;"",ROUNDUP(($L1683*$N1683/100),-1),0),0)</f>
        <v>0</v>
      </c>
      <c r="R1683" s="311">
        <f t="shared" si="52"/>
        <v>0</v>
      </c>
      <c r="S1683" s="313">
        <f t="shared" si="53"/>
        <v>0</v>
      </c>
      <c r="T1683" s="314">
        <f>IF(M1683&lt;&gt;ฐาน!$M$45,IF(S1683&lt;&gt;"",S1683+R1683,0),0)</f>
        <v>0</v>
      </c>
      <c r="U1683" s="311">
        <f>IF(M1683&lt;&gt;ฐาน!$M$45,IF(S1683=0,J1683+T1683,O1683),J1683)</f>
        <v>0</v>
      </c>
      <c r="V1683" s="98"/>
    </row>
    <row r="1684" spans="1:22" x14ac:dyDescent="0.35">
      <c r="A1684" s="93">
        <v>1676</v>
      </c>
      <c r="B1684" s="84"/>
      <c r="C1684" s="98"/>
      <c r="D1684" s="91"/>
      <c r="E1684" s="89"/>
      <c r="F1684" s="88"/>
      <c r="G1684" s="91"/>
      <c r="H1684" s="91"/>
      <c r="I1684" s="88"/>
      <c r="J1684" s="92"/>
      <c r="K1684" s="212"/>
      <c r="L1684" s="308" t="str">
        <f>IF(K1684&lt;&gt;"",INDEX(ฐาน!$J$4:$M$44,MATCH(INT(K1684),ฐาน!$J$4:$J$44,0),2),"")</f>
        <v/>
      </c>
      <c r="M1684" s="309" t="str">
        <f>IF(L1684&lt;&gt;"",INDEX(ฐาน!$J$4:$M$45,MATCH(L1684,ฐาน!$K$4:$K$45,0),4),"")</f>
        <v/>
      </c>
      <c r="N1684" s="310" t="str">
        <f>IF(I1684&lt;&gt;"",INDEX(ฐาน!$A$4:$F$9,MATCH(I1684,ฐาน!$A$4:$A$9,0),IF(J1684&gt;=INDEX(ฐาน!$A$4:$F$9,MATCH(I1684,ฐาน!$A$4:$A$9,0),3),6,5)),"")</f>
        <v/>
      </c>
      <c r="O1684" s="311" t="str">
        <f>IF(I1684&lt;&gt;"",IF(J1684&gt;=INDEX(ฐาน!$A$4:$G$9,MATCH(I1684,ฐาน!$A$4:$A$9,0),4),INDEX(ฐาน!$A$4:$G$9,MATCH(I1684,ฐาน!$A$4:$A$9,0),7),INDEX(ฐาน!$A$4:$G$9,MATCH(I1684,ฐาน!$A$4:$A$9,0),4)),"")</f>
        <v/>
      </c>
      <c r="P1684" s="312">
        <f>IF(M1684&lt;&gt;ฐาน!$M$45,IF(L1684&lt;&gt;"",($L1684*$N1684/100),0),0)</f>
        <v>0</v>
      </c>
      <c r="Q1684" s="311">
        <f>IF(M1684&lt;&gt;ฐาน!$M$45,IF(L1684&lt;&gt;"",ROUNDUP(($L1684*$N1684/100),-1),0),0)</f>
        <v>0</v>
      </c>
      <c r="R1684" s="311">
        <f t="shared" si="52"/>
        <v>0</v>
      </c>
      <c r="S1684" s="313">
        <f t="shared" si="53"/>
        <v>0</v>
      </c>
      <c r="T1684" s="314">
        <f>IF(M1684&lt;&gt;ฐาน!$M$45,IF(S1684&lt;&gt;"",S1684+R1684,0),0)</f>
        <v>0</v>
      </c>
      <c r="U1684" s="311">
        <f>IF(M1684&lt;&gt;ฐาน!$M$45,IF(S1684=0,J1684+T1684,O1684),J1684)</f>
        <v>0</v>
      </c>
      <c r="V1684" s="98"/>
    </row>
    <row r="1685" spans="1:22" x14ac:dyDescent="0.35">
      <c r="A1685" s="93">
        <v>1677</v>
      </c>
      <c r="B1685" s="84"/>
      <c r="C1685" s="98"/>
      <c r="D1685" s="91"/>
      <c r="E1685" s="89"/>
      <c r="F1685" s="88"/>
      <c r="G1685" s="91"/>
      <c r="H1685" s="91"/>
      <c r="I1685" s="88"/>
      <c r="J1685" s="92"/>
      <c r="K1685" s="212"/>
      <c r="L1685" s="308" t="str">
        <f>IF(K1685&lt;&gt;"",INDEX(ฐาน!$J$4:$M$44,MATCH(INT(K1685),ฐาน!$J$4:$J$44,0),2),"")</f>
        <v/>
      </c>
      <c r="M1685" s="309" t="str">
        <f>IF(L1685&lt;&gt;"",INDEX(ฐาน!$J$4:$M$45,MATCH(L1685,ฐาน!$K$4:$K$45,0),4),"")</f>
        <v/>
      </c>
      <c r="N1685" s="310" t="str">
        <f>IF(I1685&lt;&gt;"",INDEX(ฐาน!$A$4:$F$9,MATCH(I1685,ฐาน!$A$4:$A$9,0),IF(J1685&gt;=INDEX(ฐาน!$A$4:$F$9,MATCH(I1685,ฐาน!$A$4:$A$9,0),3),6,5)),"")</f>
        <v/>
      </c>
      <c r="O1685" s="311" t="str">
        <f>IF(I1685&lt;&gt;"",IF(J1685&gt;=INDEX(ฐาน!$A$4:$G$9,MATCH(I1685,ฐาน!$A$4:$A$9,0),4),INDEX(ฐาน!$A$4:$G$9,MATCH(I1685,ฐาน!$A$4:$A$9,0),7),INDEX(ฐาน!$A$4:$G$9,MATCH(I1685,ฐาน!$A$4:$A$9,0),4)),"")</f>
        <v/>
      </c>
      <c r="P1685" s="312">
        <f>IF(M1685&lt;&gt;ฐาน!$M$45,IF(L1685&lt;&gt;"",($L1685*$N1685/100),0),0)</f>
        <v>0</v>
      </c>
      <c r="Q1685" s="311">
        <f>IF(M1685&lt;&gt;ฐาน!$M$45,IF(L1685&lt;&gt;"",ROUNDUP(($L1685*$N1685/100),-1),0),0)</f>
        <v>0</v>
      </c>
      <c r="R1685" s="311">
        <f t="shared" si="52"/>
        <v>0</v>
      </c>
      <c r="S1685" s="313">
        <f t="shared" si="53"/>
        <v>0</v>
      </c>
      <c r="T1685" s="314">
        <f>IF(M1685&lt;&gt;ฐาน!$M$45,IF(S1685&lt;&gt;"",S1685+R1685,0),0)</f>
        <v>0</v>
      </c>
      <c r="U1685" s="311">
        <f>IF(M1685&lt;&gt;ฐาน!$M$45,IF(S1685=0,J1685+T1685,O1685),J1685)</f>
        <v>0</v>
      </c>
      <c r="V1685" s="98"/>
    </row>
    <row r="1686" spans="1:22" x14ac:dyDescent="0.35">
      <c r="A1686" s="93">
        <v>1678</v>
      </c>
      <c r="B1686" s="84"/>
      <c r="C1686" s="98"/>
      <c r="D1686" s="91"/>
      <c r="E1686" s="89"/>
      <c r="F1686" s="88"/>
      <c r="G1686" s="91"/>
      <c r="H1686" s="91"/>
      <c r="I1686" s="88"/>
      <c r="J1686" s="92"/>
      <c r="K1686" s="212"/>
      <c r="L1686" s="308" t="str">
        <f>IF(K1686&lt;&gt;"",INDEX(ฐาน!$J$4:$M$44,MATCH(INT(K1686),ฐาน!$J$4:$J$44,0),2),"")</f>
        <v/>
      </c>
      <c r="M1686" s="309" t="str">
        <f>IF(L1686&lt;&gt;"",INDEX(ฐาน!$J$4:$M$45,MATCH(L1686,ฐาน!$K$4:$K$45,0),4),"")</f>
        <v/>
      </c>
      <c r="N1686" s="310" t="str">
        <f>IF(I1686&lt;&gt;"",INDEX(ฐาน!$A$4:$F$9,MATCH(I1686,ฐาน!$A$4:$A$9,0),IF(J1686&gt;=INDEX(ฐาน!$A$4:$F$9,MATCH(I1686,ฐาน!$A$4:$A$9,0),3),6,5)),"")</f>
        <v/>
      </c>
      <c r="O1686" s="311" t="str">
        <f>IF(I1686&lt;&gt;"",IF(J1686&gt;=INDEX(ฐาน!$A$4:$G$9,MATCH(I1686,ฐาน!$A$4:$A$9,0),4),INDEX(ฐาน!$A$4:$G$9,MATCH(I1686,ฐาน!$A$4:$A$9,0),7),INDEX(ฐาน!$A$4:$G$9,MATCH(I1686,ฐาน!$A$4:$A$9,0),4)),"")</f>
        <v/>
      </c>
      <c r="P1686" s="312">
        <f>IF(M1686&lt;&gt;ฐาน!$M$45,IF(L1686&lt;&gt;"",($L1686*$N1686/100),0),0)</f>
        <v>0</v>
      </c>
      <c r="Q1686" s="311">
        <f>IF(M1686&lt;&gt;ฐาน!$M$45,IF(L1686&lt;&gt;"",ROUNDUP(($L1686*$N1686/100),-1),0),0)</f>
        <v>0</v>
      </c>
      <c r="R1686" s="311">
        <f t="shared" si="52"/>
        <v>0</v>
      </c>
      <c r="S1686" s="313">
        <f t="shared" si="53"/>
        <v>0</v>
      </c>
      <c r="T1686" s="314">
        <f>IF(M1686&lt;&gt;ฐาน!$M$45,IF(S1686&lt;&gt;"",S1686+R1686,0),0)</f>
        <v>0</v>
      </c>
      <c r="U1686" s="311">
        <f>IF(M1686&lt;&gt;ฐาน!$M$45,IF(S1686=0,J1686+T1686,O1686),J1686)</f>
        <v>0</v>
      </c>
      <c r="V1686" s="98"/>
    </row>
    <row r="1687" spans="1:22" x14ac:dyDescent="0.35">
      <c r="A1687" s="93">
        <v>1679</v>
      </c>
      <c r="B1687" s="84"/>
      <c r="C1687" s="98"/>
      <c r="D1687" s="91"/>
      <c r="E1687" s="89"/>
      <c r="F1687" s="88"/>
      <c r="G1687" s="91"/>
      <c r="H1687" s="91"/>
      <c r="I1687" s="88"/>
      <c r="J1687" s="92"/>
      <c r="K1687" s="212"/>
      <c r="L1687" s="308" t="str">
        <f>IF(K1687&lt;&gt;"",INDEX(ฐาน!$J$4:$M$44,MATCH(INT(K1687),ฐาน!$J$4:$J$44,0),2),"")</f>
        <v/>
      </c>
      <c r="M1687" s="309" t="str">
        <f>IF(L1687&lt;&gt;"",INDEX(ฐาน!$J$4:$M$45,MATCH(L1687,ฐาน!$K$4:$K$45,0),4),"")</f>
        <v/>
      </c>
      <c r="N1687" s="310" t="str">
        <f>IF(I1687&lt;&gt;"",INDEX(ฐาน!$A$4:$F$9,MATCH(I1687,ฐาน!$A$4:$A$9,0),IF(J1687&gt;=INDEX(ฐาน!$A$4:$F$9,MATCH(I1687,ฐาน!$A$4:$A$9,0),3),6,5)),"")</f>
        <v/>
      </c>
      <c r="O1687" s="311" t="str">
        <f>IF(I1687&lt;&gt;"",IF(J1687&gt;=INDEX(ฐาน!$A$4:$G$9,MATCH(I1687,ฐาน!$A$4:$A$9,0),4),INDEX(ฐาน!$A$4:$G$9,MATCH(I1687,ฐาน!$A$4:$A$9,0),7),INDEX(ฐาน!$A$4:$G$9,MATCH(I1687,ฐาน!$A$4:$A$9,0),4)),"")</f>
        <v/>
      </c>
      <c r="P1687" s="312">
        <f>IF(M1687&lt;&gt;ฐาน!$M$45,IF(L1687&lt;&gt;"",($L1687*$N1687/100),0),0)</f>
        <v>0</v>
      </c>
      <c r="Q1687" s="311">
        <f>IF(M1687&lt;&gt;ฐาน!$M$45,IF(L1687&lt;&gt;"",ROUNDUP(($L1687*$N1687/100),-1),0),0)</f>
        <v>0</v>
      </c>
      <c r="R1687" s="311">
        <f t="shared" si="52"/>
        <v>0</v>
      </c>
      <c r="S1687" s="313">
        <f t="shared" si="53"/>
        <v>0</v>
      </c>
      <c r="T1687" s="314">
        <f>IF(M1687&lt;&gt;ฐาน!$M$45,IF(S1687&lt;&gt;"",S1687+R1687,0),0)</f>
        <v>0</v>
      </c>
      <c r="U1687" s="311">
        <f>IF(M1687&lt;&gt;ฐาน!$M$45,IF(S1687=0,J1687+T1687,O1687),J1687)</f>
        <v>0</v>
      </c>
      <c r="V1687" s="98"/>
    </row>
    <row r="1688" spans="1:22" x14ac:dyDescent="0.35">
      <c r="A1688" s="93">
        <v>1680</v>
      </c>
      <c r="B1688" s="84"/>
      <c r="C1688" s="98"/>
      <c r="D1688" s="91"/>
      <c r="E1688" s="89"/>
      <c r="F1688" s="88"/>
      <c r="G1688" s="91"/>
      <c r="H1688" s="91"/>
      <c r="I1688" s="88"/>
      <c r="J1688" s="92"/>
      <c r="K1688" s="212"/>
      <c r="L1688" s="308" t="str">
        <f>IF(K1688&lt;&gt;"",INDEX(ฐาน!$J$4:$M$44,MATCH(INT(K1688),ฐาน!$J$4:$J$44,0),2),"")</f>
        <v/>
      </c>
      <c r="M1688" s="309" t="str">
        <f>IF(L1688&lt;&gt;"",INDEX(ฐาน!$J$4:$M$45,MATCH(L1688,ฐาน!$K$4:$K$45,0),4),"")</f>
        <v/>
      </c>
      <c r="N1688" s="310" t="str">
        <f>IF(I1688&lt;&gt;"",INDEX(ฐาน!$A$4:$F$9,MATCH(I1688,ฐาน!$A$4:$A$9,0),IF(J1688&gt;=INDEX(ฐาน!$A$4:$F$9,MATCH(I1688,ฐาน!$A$4:$A$9,0),3),6,5)),"")</f>
        <v/>
      </c>
      <c r="O1688" s="311" t="str">
        <f>IF(I1688&lt;&gt;"",IF(J1688&gt;=INDEX(ฐาน!$A$4:$G$9,MATCH(I1688,ฐาน!$A$4:$A$9,0),4),INDEX(ฐาน!$A$4:$G$9,MATCH(I1688,ฐาน!$A$4:$A$9,0),7),INDEX(ฐาน!$A$4:$G$9,MATCH(I1688,ฐาน!$A$4:$A$9,0),4)),"")</f>
        <v/>
      </c>
      <c r="P1688" s="312">
        <f>IF(M1688&lt;&gt;ฐาน!$M$45,IF(L1688&lt;&gt;"",($L1688*$N1688/100),0),0)</f>
        <v>0</v>
      </c>
      <c r="Q1688" s="311">
        <f>IF(M1688&lt;&gt;ฐาน!$M$45,IF(L1688&lt;&gt;"",ROUNDUP(($L1688*$N1688/100),-1),0),0)</f>
        <v>0</v>
      </c>
      <c r="R1688" s="311">
        <f t="shared" si="52"/>
        <v>0</v>
      </c>
      <c r="S1688" s="313">
        <f t="shared" si="53"/>
        <v>0</v>
      </c>
      <c r="T1688" s="314">
        <f>IF(M1688&lt;&gt;ฐาน!$M$45,IF(S1688&lt;&gt;"",S1688+R1688,0),0)</f>
        <v>0</v>
      </c>
      <c r="U1688" s="311">
        <f>IF(M1688&lt;&gt;ฐาน!$M$45,IF(S1688=0,J1688+T1688,O1688),J1688)</f>
        <v>0</v>
      </c>
      <c r="V1688" s="98"/>
    </row>
    <row r="1689" spans="1:22" x14ac:dyDescent="0.35">
      <c r="A1689" s="93">
        <v>1681</v>
      </c>
      <c r="B1689" s="84"/>
      <c r="C1689" s="98"/>
      <c r="D1689" s="91"/>
      <c r="E1689" s="89"/>
      <c r="F1689" s="88"/>
      <c r="G1689" s="91"/>
      <c r="H1689" s="91"/>
      <c r="I1689" s="88"/>
      <c r="J1689" s="92"/>
      <c r="K1689" s="212"/>
      <c r="L1689" s="308" t="str">
        <f>IF(K1689&lt;&gt;"",INDEX(ฐาน!$J$4:$M$44,MATCH(INT(K1689),ฐาน!$J$4:$J$44,0),2),"")</f>
        <v/>
      </c>
      <c r="M1689" s="309" t="str">
        <f>IF(L1689&lt;&gt;"",INDEX(ฐาน!$J$4:$M$45,MATCH(L1689,ฐาน!$K$4:$K$45,0),4),"")</f>
        <v/>
      </c>
      <c r="N1689" s="310" t="str">
        <f>IF(I1689&lt;&gt;"",INDEX(ฐาน!$A$4:$F$9,MATCH(I1689,ฐาน!$A$4:$A$9,0),IF(J1689&gt;=INDEX(ฐาน!$A$4:$F$9,MATCH(I1689,ฐาน!$A$4:$A$9,0),3),6,5)),"")</f>
        <v/>
      </c>
      <c r="O1689" s="311" t="str">
        <f>IF(I1689&lt;&gt;"",IF(J1689&gt;=INDEX(ฐาน!$A$4:$G$9,MATCH(I1689,ฐาน!$A$4:$A$9,0),4),INDEX(ฐาน!$A$4:$G$9,MATCH(I1689,ฐาน!$A$4:$A$9,0),7),INDEX(ฐาน!$A$4:$G$9,MATCH(I1689,ฐาน!$A$4:$A$9,0),4)),"")</f>
        <v/>
      </c>
      <c r="P1689" s="312">
        <f>IF(M1689&lt;&gt;ฐาน!$M$45,IF(L1689&lt;&gt;"",($L1689*$N1689/100),0),0)</f>
        <v>0</v>
      </c>
      <c r="Q1689" s="311">
        <f>IF(M1689&lt;&gt;ฐาน!$M$45,IF(L1689&lt;&gt;"",ROUNDUP(($L1689*$N1689/100),-1),0),0)</f>
        <v>0</v>
      </c>
      <c r="R1689" s="311">
        <f t="shared" si="52"/>
        <v>0</v>
      </c>
      <c r="S1689" s="313">
        <f t="shared" si="53"/>
        <v>0</v>
      </c>
      <c r="T1689" s="314">
        <f>IF(M1689&lt;&gt;ฐาน!$M$45,IF(S1689&lt;&gt;"",S1689+R1689,0),0)</f>
        <v>0</v>
      </c>
      <c r="U1689" s="311">
        <f>IF(M1689&lt;&gt;ฐาน!$M$45,IF(S1689=0,J1689+T1689,O1689),J1689)</f>
        <v>0</v>
      </c>
      <c r="V1689" s="98"/>
    </row>
    <row r="1690" spans="1:22" x14ac:dyDescent="0.35">
      <c r="A1690" s="93">
        <v>1682</v>
      </c>
      <c r="B1690" s="84"/>
      <c r="C1690" s="98"/>
      <c r="D1690" s="91"/>
      <c r="E1690" s="89"/>
      <c r="F1690" s="88"/>
      <c r="G1690" s="91"/>
      <c r="H1690" s="91"/>
      <c r="I1690" s="88"/>
      <c r="J1690" s="92"/>
      <c r="K1690" s="212"/>
      <c r="L1690" s="308" t="str">
        <f>IF(K1690&lt;&gt;"",INDEX(ฐาน!$J$4:$M$44,MATCH(INT(K1690),ฐาน!$J$4:$J$44,0),2),"")</f>
        <v/>
      </c>
      <c r="M1690" s="309" t="str">
        <f>IF(L1690&lt;&gt;"",INDEX(ฐาน!$J$4:$M$45,MATCH(L1690,ฐาน!$K$4:$K$45,0),4),"")</f>
        <v/>
      </c>
      <c r="N1690" s="310" t="str">
        <f>IF(I1690&lt;&gt;"",INDEX(ฐาน!$A$4:$F$9,MATCH(I1690,ฐาน!$A$4:$A$9,0),IF(J1690&gt;=INDEX(ฐาน!$A$4:$F$9,MATCH(I1690,ฐาน!$A$4:$A$9,0),3),6,5)),"")</f>
        <v/>
      </c>
      <c r="O1690" s="311" t="str">
        <f>IF(I1690&lt;&gt;"",IF(J1690&gt;=INDEX(ฐาน!$A$4:$G$9,MATCH(I1690,ฐาน!$A$4:$A$9,0),4),INDEX(ฐาน!$A$4:$G$9,MATCH(I1690,ฐาน!$A$4:$A$9,0),7),INDEX(ฐาน!$A$4:$G$9,MATCH(I1690,ฐาน!$A$4:$A$9,0),4)),"")</f>
        <v/>
      </c>
      <c r="P1690" s="312">
        <f>IF(M1690&lt;&gt;ฐาน!$M$45,IF(L1690&lt;&gt;"",($L1690*$N1690/100),0),0)</f>
        <v>0</v>
      </c>
      <c r="Q1690" s="311">
        <f>IF(M1690&lt;&gt;ฐาน!$M$45,IF(L1690&lt;&gt;"",ROUNDUP(($L1690*$N1690/100),-1),0),0)</f>
        <v>0</v>
      </c>
      <c r="R1690" s="311">
        <f t="shared" si="52"/>
        <v>0</v>
      </c>
      <c r="S1690" s="313">
        <f t="shared" si="53"/>
        <v>0</v>
      </c>
      <c r="T1690" s="314">
        <f>IF(M1690&lt;&gt;ฐาน!$M$45,IF(S1690&lt;&gt;"",S1690+R1690,0),0)</f>
        <v>0</v>
      </c>
      <c r="U1690" s="311">
        <f>IF(M1690&lt;&gt;ฐาน!$M$45,IF(S1690=0,J1690+T1690,O1690),J1690)</f>
        <v>0</v>
      </c>
      <c r="V1690" s="98"/>
    </row>
    <row r="1691" spans="1:22" x14ac:dyDescent="0.35">
      <c r="A1691" s="93">
        <v>1683</v>
      </c>
      <c r="B1691" s="84"/>
      <c r="C1691" s="98"/>
      <c r="D1691" s="91"/>
      <c r="E1691" s="89"/>
      <c r="F1691" s="88"/>
      <c r="G1691" s="91"/>
      <c r="H1691" s="91"/>
      <c r="I1691" s="88"/>
      <c r="J1691" s="92"/>
      <c r="K1691" s="212"/>
      <c r="L1691" s="308" t="str">
        <f>IF(K1691&lt;&gt;"",INDEX(ฐาน!$J$4:$M$44,MATCH(INT(K1691),ฐาน!$J$4:$J$44,0),2),"")</f>
        <v/>
      </c>
      <c r="M1691" s="309" t="str">
        <f>IF(L1691&lt;&gt;"",INDEX(ฐาน!$J$4:$M$45,MATCH(L1691,ฐาน!$K$4:$K$45,0),4),"")</f>
        <v/>
      </c>
      <c r="N1691" s="310" t="str">
        <f>IF(I1691&lt;&gt;"",INDEX(ฐาน!$A$4:$F$9,MATCH(I1691,ฐาน!$A$4:$A$9,0),IF(J1691&gt;=INDEX(ฐาน!$A$4:$F$9,MATCH(I1691,ฐาน!$A$4:$A$9,0),3),6,5)),"")</f>
        <v/>
      </c>
      <c r="O1691" s="311" t="str">
        <f>IF(I1691&lt;&gt;"",IF(J1691&gt;=INDEX(ฐาน!$A$4:$G$9,MATCH(I1691,ฐาน!$A$4:$A$9,0),4),INDEX(ฐาน!$A$4:$G$9,MATCH(I1691,ฐาน!$A$4:$A$9,0),7),INDEX(ฐาน!$A$4:$G$9,MATCH(I1691,ฐาน!$A$4:$A$9,0),4)),"")</f>
        <v/>
      </c>
      <c r="P1691" s="312">
        <f>IF(M1691&lt;&gt;ฐาน!$M$45,IF(L1691&lt;&gt;"",($L1691*$N1691/100),0),0)</f>
        <v>0</v>
      </c>
      <c r="Q1691" s="311">
        <f>IF(M1691&lt;&gt;ฐาน!$M$45,IF(L1691&lt;&gt;"",ROUNDUP(($L1691*$N1691/100),-1),0),0)</f>
        <v>0</v>
      </c>
      <c r="R1691" s="311">
        <f t="shared" si="52"/>
        <v>0</v>
      </c>
      <c r="S1691" s="313">
        <f t="shared" si="53"/>
        <v>0</v>
      </c>
      <c r="T1691" s="314">
        <f>IF(M1691&lt;&gt;ฐาน!$M$45,IF(S1691&lt;&gt;"",S1691+R1691,0),0)</f>
        <v>0</v>
      </c>
      <c r="U1691" s="311">
        <f>IF(M1691&lt;&gt;ฐาน!$M$45,IF(S1691=0,J1691+T1691,O1691),J1691)</f>
        <v>0</v>
      </c>
      <c r="V1691" s="98"/>
    </row>
    <row r="1692" spans="1:22" x14ac:dyDescent="0.35">
      <c r="A1692" s="93">
        <v>1684</v>
      </c>
      <c r="B1692" s="84"/>
      <c r="C1692" s="98"/>
      <c r="D1692" s="91"/>
      <c r="E1692" s="89"/>
      <c r="F1692" s="88"/>
      <c r="G1692" s="91"/>
      <c r="H1692" s="91"/>
      <c r="I1692" s="88"/>
      <c r="J1692" s="92"/>
      <c r="K1692" s="212"/>
      <c r="L1692" s="308" t="str">
        <f>IF(K1692&lt;&gt;"",INDEX(ฐาน!$J$4:$M$44,MATCH(INT(K1692),ฐาน!$J$4:$J$44,0),2),"")</f>
        <v/>
      </c>
      <c r="M1692" s="309" t="str">
        <f>IF(L1692&lt;&gt;"",INDEX(ฐาน!$J$4:$M$45,MATCH(L1692,ฐาน!$K$4:$K$45,0),4),"")</f>
        <v/>
      </c>
      <c r="N1692" s="310" t="str">
        <f>IF(I1692&lt;&gt;"",INDEX(ฐาน!$A$4:$F$9,MATCH(I1692,ฐาน!$A$4:$A$9,0),IF(J1692&gt;=INDEX(ฐาน!$A$4:$F$9,MATCH(I1692,ฐาน!$A$4:$A$9,0),3),6,5)),"")</f>
        <v/>
      </c>
      <c r="O1692" s="311" t="str">
        <f>IF(I1692&lt;&gt;"",IF(J1692&gt;=INDEX(ฐาน!$A$4:$G$9,MATCH(I1692,ฐาน!$A$4:$A$9,0),4),INDEX(ฐาน!$A$4:$G$9,MATCH(I1692,ฐาน!$A$4:$A$9,0),7),INDEX(ฐาน!$A$4:$G$9,MATCH(I1692,ฐาน!$A$4:$A$9,0),4)),"")</f>
        <v/>
      </c>
      <c r="P1692" s="312">
        <f>IF(M1692&lt;&gt;ฐาน!$M$45,IF(L1692&lt;&gt;"",($L1692*$N1692/100),0),0)</f>
        <v>0</v>
      </c>
      <c r="Q1692" s="311">
        <f>IF(M1692&lt;&gt;ฐาน!$M$45,IF(L1692&lt;&gt;"",ROUNDUP(($L1692*$N1692/100),-1),0),0)</f>
        <v>0</v>
      </c>
      <c r="R1692" s="311">
        <f t="shared" si="52"/>
        <v>0</v>
      </c>
      <c r="S1692" s="313">
        <f t="shared" si="53"/>
        <v>0</v>
      </c>
      <c r="T1692" s="314">
        <f>IF(M1692&lt;&gt;ฐาน!$M$45,IF(S1692&lt;&gt;"",S1692+R1692,0),0)</f>
        <v>0</v>
      </c>
      <c r="U1692" s="311">
        <f>IF(M1692&lt;&gt;ฐาน!$M$45,IF(S1692=0,J1692+T1692,O1692),J1692)</f>
        <v>0</v>
      </c>
      <c r="V1692" s="98"/>
    </row>
    <row r="1693" spans="1:22" x14ac:dyDescent="0.35">
      <c r="A1693" s="93">
        <v>1685</v>
      </c>
      <c r="B1693" s="84"/>
      <c r="C1693" s="98"/>
      <c r="D1693" s="91"/>
      <c r="E1693" s="89"/>
      <c r="F1693" s="88"/>
      <c r="G1693" s="91"/>
      <c r="H1693" s="91"/>
      <c r="I1693" s="88"/>
      <c r="J1693" s="92"/>
      <c r="K1693" s="212"/>
      <c r="L1693" s="308" t="str">
        <f>IF(K1693&lt;&gt;"",INDEX(ฐาน!$J$4:$M$44,MATCH(INT(K1693),ฐาน!$J$4:$J$44,0),2),"")</f>
        <v/>
      </c>
      <c r="M1693" s="309" t="str">
        <f>IF(L1693&lt;&gt;"",INDEX(ฐาน!$J$4:$M$45,MATCH(L1693,ฐาน!$K$4:$K$45,0),4),"")</f>
        <v/>
      </c>
      <c r="N1693" s="310" t="str">
        <f>IF(I1693&lt;&gt;"",INDEX(ฐาน!$A$4:$F$9,MATCH(I1693,ฐาน!$A$4:$A$9,0),IF(J1693&gt;=INDEX(ฐาน!$A$4:$F$9,MATCH(I1693,ฐาน!$A$4:$A$9,0),3),6,5)),"")</f>
        <v/>
      </c>
      <c r="O1693" s="311" t="str">
        <f>IF(I1693&lt;&gt;"",IF(J1693&gt;=INDEX(ฐาน!$A$4:$G$9,MATCH(I1693,ฐาน!$A$4:$A$9,0),4),INDEX(ฐาน!$A$4:$G$9,MATCH(I1693,ฐาน!$A$4:$A$9,0),7),INDEX(ฐาน!$A$4:$G$9,MATCH(I1693,ฐาน!$A$4:$A$9,0),4)),"")</f>
        <v/>
      </c>
      <c r="P1693" s="312">
        <f>IF(M1693&lt;&gt;ฐาน!$M$45,IF(L1693&lt;&gt;"",($L1693*$N1693/100),0),0)</f>
        <v>0</v>
      </c>
      <c r="Q1693" s="311">
        <f>IF(M1693&lt;&gt;ฐาน!$M$45,IF(L1693&lt;&gt;"",ROUNDUP(($L1693*$N1693/100),-1),0),0)</f>
        <v>0</v>
      </c>
      <c r="R1693" s="311">
        <f t="shared" si="52"/>
        <v>0</v>
      </c>
      <c r="S1693" s="313">
        <f t="shared" si="53"/>
        <v>0</v>
      </c>
      <c r="T1693" s="314">
        <f>IF(M1693&lt;&gt;ฐาน!$M$45,IF(S1693&lt;&gt;"",S1693+R1693,0),0)</f>
        <v>0</v>
      </c>
      <c r="U1693" s="311">
        <f>IF(M1693&lt;&gt;ฐาน!$M$45,IF(S1693=0,J1693+T1693,O1693),J1693)</f>
        <v>0</v>
      </c>
      <c r="V1693" s="98"/>
    </row>
    <row r="1694" spans="1:22" x14ac:dyDescent="0.35">
      <c r="A1694" s="93">
        <v>1686</v>
      </c>
      <c r="B1694" s="84"/>
      <c r="C1694" s="98"/>
      <c r="D1694" s="91"/>
      <c r="E1694" s="89"/>
      <c r="F1694" s="88"/>
      <c r="G1694" s="91"/>
      <c r="H1694" s="91"/>
      <c r="I1694" s="88"/>
      <c r="J1694" s="92"/>
      <c r="K1694" s="212"/>
      <c r="L1694" s="308" t="str">
        <f>IF(K1694&lt;&gt;"",INDEX(ฐาน!$J$4:$M$44,MATCH(INT(K1694),ฐาน!$J$4:$J$44,0),2),"")</f>
        <v/>
      </c>
      <c r="M1694" s="309" t="str">
        <f>IF(L1694&lt;&gt;"",INDEX(ฐาน!$J$4:$M$45,MATCH(L1694,ฐาน!$K$4:$K$45,0),4),"")</f>
        <v/>
      </c>
      <c r="N1694" s="310" t="str">
        <f>IF(I1694&lt;&gt;"",INDEX(ฐาน!$A$4:$F$9,MATCH(I1694,ฐาน!$A$4:$A$9,0),IF(J1694&gt;=INDEX(ฐาน!$A$4:$F$9,MATCH(I1694,ฐาน!$A$4:$A$9,0),3),6,5)),"")</f>
        <v/>
      </c>
      <c r="O1694" s="311" t="str">
        <f>IF(I1694&lt;&gt;"",IF(J1694&gt;=INDEX(ฐาน!$A$4:$G$9,MATCH(I1694,ฐาน!$A$4:$A$9,0),4),INDEX(ฐาน!$A$4:$G$9,MATCH(I1694,ฐาน!$A$4:$A$9,0),7),INDEX(ฐาน!$A$4:$G$9,MATCH(I1694,ฐาน!$A$4:$A$9,0),4)),"")</f>
        <v/>
      </c>
      <c r="P1694" s="312">
        <f>IF(M1694&lt;&gt;ฐาน!$M$45,IF(L1694&lt;&gt;"",($L1694*$N1694/100),0),0)</f>
        <v>0</v>
      </c>
      <c r="Q1694" s="311">
        <f>IF(M1694&lt;&gt;ฐาน!$M$45,IF(L1694&lt;&gt;"",ROUNDUP(($L1694*$N1694/100),-1),0),0)</f>
        <v>0</v>
      </c>
      <c r="R1694" s="311">
        <f t="shared" si="52"/>
        <v>0</v>
      </c>
      <c r="S1694" s="313">
        <f t="shared" si="53"/>
        <v>0</v>
      </c>
      <c r="T1694" s="314">
        <f>IF(M1694&lt;&gt;ฐาน!$M$45,IF(S1694&lt;&gt;"",S1694+R1694,0),0)</f>
        <v>0</v>
      </c>
      <c r="U1694" s="311">
        <f>IF(M1694&lt;&gt;ฐาน!$M$45,IF(S1694=0,J1694+T1694,O1694),J1694)</f>
        <v>0</v>
      </c>
      <c r="V1694" s="98"/>
    </row>
    <row r="1695" spans="1:22" x14ac:dyDescent="0.35">
      <c r="A1695" s="93">
        <v>1687</v>
      </c>
      <c r="B1695" s="84"/>
      <c r="C1695" s="98"/>
      <c r="D1695" s="91"/>
      <c r="E1695" s="89"/>
      <c r="F1695" s="88"/>
      <c r="G1695" s="91"/>
      <c r="H1695" s="91"/>
      <c r="I1695" s="88"/>
      <c r="J1695" s="92"/>
      <c r="K1695" s="212"/>
      <c r="L1695" s="308" t="str">
        <f>IF(K1695&lt;&gt;"",INDEX(ฐาน!$J$4:$M$44,MATCH(INT(K1695),ฐาน!$J$4:$J$44,0),2),"")</f>
        <v/>
      </c>
      <c r="M1695" s="309" t="str">
        <f>IF(L1695&lt;&gt;"",INDEX(ฐาน!$J$4:$M$45,MATCH(L1695,ฐาน!$K$4:$K$45,0),4),"")</f>
        <v/>
      </c>
      <c r="N1695" s="310" t="str">
        <f>IF(I1695&lt;&gt;"",INDEX(ฐาน!$A$4:$F$9,MATCH(I1695,ฐาน!$A$4:$A$9,0),IF(J1695&gt;=INDEX(ฐาน!$A$4:$F$9,MATCH(I1695,ฐาน!$A$4:$A$9,0),3),6,5)),"")</f>
        <v/>
      </c>
      <c r="O1695" s="311" t="str">
        <f>IF(I1695&lt;&gt;"",IF(J1695&gt;=INDEX(ฐาน!$A$4:$G$9,MATCH(I1695,ฐาน!$A$4:$A$9,0),4),INDEX(ฐาน!$A$4:$G$9,MATCH(I1695,ฐาน!$A$4:$A$9,0),7),INDEX(ฐาน!$A$4:$G$9,MATCH(I1695,ฐาน!$A$4:$A$9,0),4)),"")</f>
        <v/>
      </c>
      <c r="P1695" s="312">
        <f>IF(M1695&lt;&gt;ฐาน!$M$45,IF(L1695&lt;&gt;"",($L1695*$N1695/100),0),0)</f>
        <v>0</v>
      </c>
      <c r="Q1695" s="311">
        <f>IF(M1695&lt;&gt;ฐาน!$M$45,IF(L1695&lt;&gt;"",ROUNDUP(($L1695*$N1695/100),-1),0),0)</f>
        <v>0</v>
      </c>
      <c r="R1695" s="311">
        <f t="shared" si="52"/>
        <v>0</v>
      </c>
      <c r="S1695" s="313">
        <f t="shared" si="53"/>
        <v>0</v>
      </c>
      <c r="T1695" s="314">
        <f>IF(M1695&lt;&gt;ฐาน!$M$45,IF(S1695&lt;&gt;"",S1695+R1695,0),0)</f>
        <v>0</v>
      </c>
      <c r="U1695" s="311">
        <f>IF(M1695&lt;&gt;ฐาน!$M$45,IF(S1695=0,J1695+T1695,O1695),J1695)</f>
        <v>0</v>
      </c>
      <c r="V1695" s="98"/>
    </row>
    <row r="1696" spans="1:22" x14ac:dyDescent="0.35">
      <c r="A1696" s="93">
        <v>1688</v>
      </c>
      <c r="B1696" s="84"/>
      <c r="C1696" s="98"/>
      <c r="D1696" s="91"/>
      <c r="E1696" s="89"/>
      <c r="F1696" s="88"/>
      <c r="G1696" s="91"/>
      <c r="H1696" s="91"/>
      <c r="I1696" s="88"/>
      <c r="J1696" s="92"/>
      <c r="K1696" s="212"/>
      <c r="L1696" s="308" t="str">
        <f>IF(K1696&lt;&gt;"",INDEX(ฐาน!$J$4:$M$44,MATCH(INT(K1696),ฐาน!$J$4:$J$44,0),2),"")</f>
        <v/>
      </c>
      <c r="M1696" s="309" t="str">
        <f>IF(L1696&lt;&gt;"",INDEX(ฐาน!$J$4:$M$45,MATCH(L1696,ฐาน!$K$4:$K$45,0),4),"")</f>
        <v/>
      </c>
      <c r="N1696" s="310" t="str">
        <f>IF(I1696&lt;&gt;"",INDEX(ฐาน!$A$4:$F$9,MATCH(I1696,ฐาน!$A$4:$A$9,0),IF(J1696&gt;=INDEX(ฐาน!$A$4:$F$9,MATCH(I1696,ฐาน!$A$4:$A$9,0),3),6,5)),"")</f>
        <v/>
      </c>
      <c r="O1696" s="311" t="str">
        <f>IF(I1696&lt;&gt;"",IF(J1696&gt;=INDEX(ฐาน!$A$4:$G$9,MATCH(I1696,ฐาน!$A$4:$A$9,0),4),INDEX(ฐาน!$A$4:$G$9,MATCH(I1696,ฐาน!$A$4:$A$9,0),7),INDEX(ฐาน!$A$4:$G$9,MATCH(I1696,ฐาน!$A$4:$A$9,0),4)),"")</f>
        <v/>
      </c>
      <c r="P1696" s="312">
        <f>IF(M1696&lt;&gt;ฐาน!$M$45,IF(L1696&lt;&gt;"",($L1696*$N1696/100),0),0)</f>
        <v>0</v>
      </c>
      <c r="Q1696" s="311">
        <f>IF(M1696&lt;&gt;ฐาน!$M$45,IF(L1696&lt;&gt;"",ROUNDUP(($L1696*$N1696/100),-1),0),0)</f>
        <v>0</v>
      </c>
      <c r="R1696" s="311">
        <f t="shared" si="52"/>
        <v>0</v>
      </c>
      <c r="S1696" s="313">
        <f t="shared" si="53"/>
        <v>0</v>
      </c>
      <c r="T1696" s="314">
        <f>IF(M1696&lt;&gt;ฐาน!$M$45,IF(S1696&lt;&gt;"",S1696+R1696,0),0)</f>
        <v>0</v>
      </c>
      <c r="U1696" s="311">
        <f>IF(M1696&lt;&gt;ฐาน!$M$45,IF(S1696=0,J1696+T1696,O1696),J1696)</f>
        <v>0</v>
      </c>
      <c r="V1696" s="98"/>
    </row>
    <row r="1697" spans="1:22" x14ac:dyDescent="0.35">
      <c r="A1697" s="93">
        <v>1689</v>
      </c>
      <c r="B1697" s="84"/>
      <c r="C1697" s="98"/>
      <c r="D1697" s="91"/>
      <c r="E1697" s="89"/>
      <c r="F1697" s="88"/>
      <c r="G1697" s="91"/>
      <c r="H1697" s="91"/>
      <c r="I1697" s="88"/>
      <c r="J1697" s="92"/>
      <c r="K1697" s="212"/>
      <c r="L1697" s="308" t="str">
        <f>IF(K1697&lt;&gt;"",INDEX(ฐาน!$J$4:$M$44,MATCH(INT(K1697),ฐาน!$J$4:$J$44,0),2),"")</f>
        <v/>
      </c>
      <c r="M1697" s="309" t="str">
        <f>IF(L1697&lt;&gt;"",INDEX(ฐาน!$J$4:$M$45,MATCH(L1697,ฐาน!$K$4:$K$45,0),4),"")</f>
        <v/>
      </c>
      <c r="N1697" s="310" t="str">
        <f>IF(I1697&lt;&gt;"",INDEX(ฐาน!$A$4:$F$9,MATCH(I1697,ฐาน!$A$4:$A$9,0),IF(J1697&gt;=INDEX(ฐาน!$A$4:$F$9,MATCH(I1697,ฐาน!$A$4:$A$9,0),3),6,5)),"")</f>
        <v/>
      </c>
      <c r="O1697" s="311" t="str">
        <f>IF(I1697&lt;&gt;"",IF(J1697&gt;=INDEX(ฐาน!$A$4:$G$9,MATCH(I1697,ฐาน!$A$4:$A$9,0),4),INDEX(ฐาน!$A$4:$G$9,MATCH(I1697,ฐาน!$A$4:$A$9,0),7),INDEX(ฐาน!$A$4:$G$9,MATCH(I1697,ฐาน!$A$4:$A$9,0),4)),"")</f>
        <v/>
      </c>
      <c r="P1697" s="312">
        <f>IF(M1697&lt;&gt;ฐาน!$M$45,IF(L1697&lt;&gt;"",($L1697*$N1697/100),0),0)</f>
        <v>0</v>
      </c>
      <c r="Q1697" s="311">
        <f>IF(M1697&lt;&gt;ฐาน!$M$45,IF(L1697&lt;&gt;"",ROUNDUP(($L1697*$N1697/100),-1),0),0)</f>
        <v>0</v>
      </c>
      <c r="R1697" s="311">
        <f t="shared" si="52"/>
        <v>0</v>
      </c>
      <c r="S1697" s="313">
        <f t="shared" si="53"/>
        <v>0</v>
      </c>
      <c r="T1697" s="314">
        <f>IF(M1697&lt;&gt;ฐาน!$M$45,IF(S1697&lt;&gt;"",S1697+R1697,0),0)</f>
        <v>0</v>
      </c>
      <c r="U1697" s="311">
        <f>IF(M1697&lt;&gt;ฐาน!$M$45,IF(S1697=0,J1697+T1697,O1697),J1697)</f>
        <v>0</v>
      </c>
      <c r="V1697" s="98"/>
    </row>
    <row r="1698" spans="1:22" x14ac:dyDescent="0.35">
      <c r="A1698" s="93">
        <v>1690</v>
      </c>
      <c r="B1698" s="84"/>
      <c r="C1698" s="98"/>
      <c r="D1698" s="91"/>
      <c r="E1698" s="89"/>
      <c r="F1698" s="88"/>
      <c r="G1698" s="91"/>
      <c r="H1698" s="91"/>
      <c r="I1698" s="88"/>
      <c r="J1698" s="92"/>
      <c r="K1698" s="212"/>
      <c r="L1698" s="308" t="str">
        <f>IF(K1698&lt;&gt;"",INDEX(ฐาน!$J$4:$M$44,MATCH(INT(K1698),ฐาน!$J$4:$J$44,0),2),"")</f>
        <v/>
      </c>
      <c r="M1698" s="309" t="str">
        <f>IF(L1698&lt;&gt;"",INDEX(ฐาน!$J$4:$M$45,MATCH(L1698,ฐาน!$K$4:$K$45,0),4),"")</f>
        <v/>
      </c>
      <c r="N1698" s="310" t="str">
        <f>IF(I1698&lt;&gt;"",INDEX(ฐาน!$A$4:$F$9,MATCH(I1698,ฐาน!$A$4:$A$9,0),IF(J1698&gt;=INDEX(ฐาน!$A$4:$F$9,MATCH(I1698,ฐาน!$A$4:$A$9,0),3),6,5)),"")</f>
        <v/>
      </c>
      <c r="O1698" s="311" t="str">
        <f>IF(I1698&lt;&gt;"",IF(J1698&gt;=INDEX(ฐาน!$A$4:$G$9,MATCH(I1698,ฐาน!$A$4:$A$9,0),4),INDEX(ฐาน!$A$4:$G$9,MATCH(I1698,ฐาน!$A$4:$A$9,0),7),INDEX(ฐาน!$A$4:$G$9,MATCH(I1698,ฐาน!$A$4:$A$9,0),4)),"")</f>
        <v/>
      </c>
      <c r="P1698" s="312">
        <f>IF(M1698&lt;&gt;ฐาน!$M$45,IF(L1698&lt;&gt;"",($L1698*$N1698/100),0),0)</f>
        <v>0</v>
      </c>
      <c r="Q1698" s="311">
        <f>IF(M1698&lt;&gt;ฐาน!$M$45,IF(L1698&lt;&gt;"",ROUNDUP(($L1698*$N1698/100),-1),0),0)</f>
        <v>0</v>
      </c>
      <c r="R1698" s="311">
        <f t="shared" si="52"/>
        <v>0</v>
      </c>
      <c r="S1698" s="313">
        <f t="shared" si="53"/>
        <v>0</v>
      </c>
      <c r="T1698" s="314">
        <f>IF(M1698&lt;&gt;ฐาน!$M$45,IF(S1698&lt;&gt;"",S1698+R1698,0),0)</f>
        <v>0</v>
      </c>
      <c r="U1698" s="311">
        <f>IF(M1698&lt;&gt;ฐาน!$M$45,IF(S1698=0,J1698+T1698,O1698),J1698)</f>
        <v>0</v>
      </c>
      <c r="V1698" s="98"/>
    </row>
    <row r="1699" spans="1:22" x14ac:dyDescent="0.35">
      <c r="A1699" s="93">
        <v>1691</v>
      </c>
      <c r="B1699" s="84"/>
      <c r="C1699" s="98"/>
      <c r="D1699" s="91"/>
      <c r="E1699" s="89"/>
      <c r="F1699" s="88"/>
      <c r="G1699" s="91"/>
      <c r="H1699" s="91"/>
      <c r="I1699" s="88"/>
      <c r="J1699" s="92"/>
      <c r="K1699" s="212"/>
      <c r="L1699" s="308" t="str">
        <f>IF(K1699&lt;&gt;"",INDEX(ฐาน!$J$4:$M$44,MATCH(INT(K1699),ฐาน!$J$4:$J$44,0),2),"")</f>
        <v/>
      </c>
      <c r="M1699" s="309" t="str">
        <f>IF(L1699&lt;&gt;"",INDEX(ฐาน!$J$4:$M$45,MATCH(L1699,ฐาน!$K$4:$K$45,0),4),"")</f>
        <v/>
      </c>
      <c r="N1699" s="310" t="str">
        <f>IF(I1699&lt;&gt;"",INDEX(ฐาน!$A$4:$F$9,MATCH(I1699,ฐาน!$A$4:$A$9,0),IF(J1699&gt;=INDEX(ฐาน!$A$4:$F$9,MATCH(I1699,ฐาน!$A$4:$A$9,0),3),6,5)),"")</f>
        <v/>
      </c>
      <c r="O1699" s="311" t="str">
        <f>IF(I1699&lt;&gt;"",IF(J1699&gt;=INDEX(ฐาน!$A$4:$G$9,MATCH(I1699,ฐาน!$A$4:$A$9,0),4),INDEX(ฐาน!$A$4:$G$9,MATCH(I1699,ฐาน!$A$4:$A$9,0),7),INDEX(ฐาน!$A$4:$G$9,MATCH(I1699,ฐาน!$A$4:$A$9,0),4)),"")</f>
        <v/>
      </c>
      <c r="P1699" s="312">
        <f>IF(M1699&lt;&gt;ฐาน!$M$45,IF(L1699&lt;&gt;"",($L1699*$N1699/100),0),0)</f>
        <v>0</v>
      </c>
      <c r="Q1699" s="311">
        <f>IF(M1699&lt;&gt;ฐาน!$M$45,IF(L1699&lt;&gt;"",ROUNDUP(($L1699*$N1699/100),-1),0),0)</f>
        <v>0</v>
      </c>
      <c r="R1699" s="311">
        <f t="shared" si="52"/>
        <v>0</v>
      </c>
      <c r="S1699" s="313">
        <f t="shared" si="53"/>
        <v>0</v>
      </c>
      <c r="T1699" s="314">
        <f>IF(M1699&lt;&gt;ฐาน!$M$45,IF(S1699&lt;&gt;"",S1699+R1699,0),0)</f>
        <v>0</v>
      </c>
      <c r="U1699" s="311">
        <f>IF(M1699&lt;&gt;ฐาน!$M$45,IF(S1699=0,J1699+T1699,O1699),J1699)</f>
        <v>0</v>
      </c>
      <c r="V1699" s="98"/>
    </row>
    <row r="1700" spans="1:22" x14ac:dyDescent="0.35">
      <c r="A1700" s="93">
        <v>1692</v>
      </c>
      <c r="B1700" s="84"/>
      <c r="C1700" s="98"/>
      <c r="D1700" s="91"/>
      <c r="E1700" s="89"/>
      <c r="F1700" s="88"/>
      <c r="G1700" s="91"/>
      <c r="H1700" s="91"/>
      <c r="I1700" s="88"/>
      <c r="J1700" s="92"/>
      <c r="K1700" s="212"/>
      <c r="L1700" s="308" t="str">
        <f>IF(K1700&lt;&gt;"",INDEX(ฐาน!$J$4:$M$44,MATCH(INT(K1700),ฐาน!$J$4:$J$44,0),2),"")</f>
        <v/>
      </c>
      <c r="M1700" s="309" t="str">
        <f>IF(L1700&lt;&gt;"",INDEX(ฐาน!$J$4:$M$45,MATCH(L1700,ฐาน!$K$4:$K$45,0),4),"")</f>
        <v/>
      </c>
      <c r="N1700" s="310" t="str">
        <f>IF(I1700&lt;&gt;"",INDEX(ฐาน!$A$4:$F$9,MATCH(I1700,ฐาน!$A$4:$A$9,0),IF(J1700&gt;=INDEX(ฐาน!$A$4:$F$9,MATCH(I1700,ฐาน!$A$4:$A$9,0),3),6,5)),"")</f>
        <v/>
      </c>
      <c r="O1700" s="311" t="str">
        <f>IF(I1700&lt;&gt;"",IF(J1700&gt;=INDEX(ฐาน!$A$4:$G$9,MATCH(I1700,ฐาน!$A$4:$A$9,0),4),INDEX(ฐาน!$A$4:$G$9,MATCH(I1700,ฐาน!$A$4:$A$9,0),7),INDEX(ฐาน!$A$4:$G$9,MATCH(I1700,ฐาน!$A$4:$A$9,0),4)),"")</f>
        <v/>
      </c>
      <c r="P1700" s="312">
        <f>IF(M1700&lt;&gt;ฐาน!$M$45,IF(L1700&lt;&gt;"",($L1700*$N1700/100),0),0)</f>
        <v>0</v>
      </c>
      <c r="Q1700" s="311">
        <f>IF(M1700&lt;&gt;ฐาน!$M$45,IF(L1700&lt;&gt;"",ROUNDUP(($L1700*$N1700/100),-1),0),0)</f>
        <v>0</v>
      </c>
      <c r="R1700" s="311">
        <f t="shared" si="52"/>
        <v>0</v>
      </c>
      <c r="S1700" s="313">
        <f t="shared" si="53"/>
        <v>0</v>
      </c>
      <c r="T1700" s="314">
        <f>IF(M1700&lt;&gt;ฐาน!$M$45,IF(S1700&lt;&gt;"",S1700+R1700,0),0)</f>
        <v>0</v>
      </c>
      <c r="U1700" s="311">
        <f>IF(M1700&lt;&gt;ฐาน!$M$45,IF(S1700=0,J1700+T1700,O1700),J1700)</f>
        <v>0</v>
      </c>
      <c r="V1700" s="98"/>
    </row>
    <row r="1701" spans="1:22" x14ac:dyDescent="0.35">
      <c r="A1701" s="93">
        <v>1693</v>
      </c>
      <c r="B1701" s="84"/>
      <c r="C1701" s="98"/>
      <c r="D1701" s="91"/>
      <c r="E1701" s="89"/>
      <c r="F1701" s="88"/>
      <c r="G1701" s="91"/>
      <c r="H1701" s="91"/>
      <c r="I1701" s="88"/>
      <c r="J1701" s="92"/>
      <c r="K1701" s="212"/>
      <c r="L1701" s="308" t="str">
        <f>IF(K1701&lt;&gt;"",INDEX(ฐาน!$J$4:$M$44,MATCH(INT(K1701),ฐาน!$J$4:$J$44,0),2),"")</f>
        <v/>
      </c>
      <c r="M1701" s="309" t="str">
        <f>IF(L1701&lt;&gt;"",INDEX(ฐาน!$J$4:$M$45,MATCH(L1701,ฐาน!$K$4:$K$45,0),4),"")</f>
        <v/>
      </c>
      <c r="N1701" s="310" t="str">
        <f>IF(I1701&lt;&gt;"",INDEX(ฐาน!$A$4:$F$9,MATCH(I1701,ฐาน!$A$4:$A$9,0),IF(J1701&gt;=INDEX(ฐาน!$A$4:$F$9,MATCH(I1701,ฐาน!$A$4:$A$9,0),3),6,5)),"")</f>
        <v/>
      </c>
      <c r="O1701" s="311" t="str">
        <f>IF(I1701&lt;&gt;"",IF(J1701&gt;=INDEX(ฐาน!$A$4:$G$9,MATCH(I1701,ฐาน!$A$4:$A$9,0),4),INDEX(ฐาน!$A$4:$G$9,MATCH(I1701,ฐาน!$A$4:$A$9,0),7),INDEX(ฐาน!$A$4:$G$9,MATCH(I1701,ฐาน!$A$4:$A$9,0),4)),"")</f>
        <v/>
      </c>
      <c r="P1701" s="312">
        <f>IF(M1701&lt;&gt;ฐาน!$M$45,IF(L1701&lt;&gt;"",($L1701*$N1701/100),0),0)</f>
        <v>0</v>
      </c>
      <c r="Q1701" s="311">
        <f>IF(M1701&lt;&gt;ฐาน!$M$45,IF(L1701&lt;&gt;"",ROUNDUP(($L1701*$N1701/100),-1),0),0)</f>
        <v>0</v>
      </c>
      <c r="R1701" s="311">
        <f t="shared" si="52"/>
        <v>0</v>
      </c>
      <c r="S1701" s="313">
        <f t="shared" si="53"/>
        <v>0</v>
      </c>
      <c r="T1701" s="314">
        <f>IF(M1701&lt;&gt;ฐาน!$M$45,IF(S1701&lt;&gt;"",S1701+R1701,0),0)</f>
        <v>0</v>
      </c>
      <c r="U1701" s="311">
        <f>IF(M1701&lt;&gt;ฐาน!$M$45,IF(S1701=0,J1701+T1701,O1701),J1701)</f>
        <v>0</v>
      </c>
      <c r="V1701" s="98"/>
    </row>
    <row r="1702" spans="1:22" x14ac:dyDescent="0.35">
      <c r="A1702" s="93">
        <v>1694</v>
      </c>
      <c r="B1702" s="84"/>
      <c r="C1702" s="98"/>
      <c r="D1702" s="91"/>
      <c r="E1702" s="89"/>
      <c r="F1702" s="88"/>
      <c r="G1702" s="91"/>
      <c r="H1702" s="91"/>
      <c r="I1702" s="88"/>
      <c r="J1702" s="92"/>
      <c r="K1702" s="212"/>
      <c r="L1702" s="308" t="str">
        <f>IF(K1702&lt;&gt;"",INDEX(ฐาน!$J$4:$M$44,MATCH(INT(K1702),ฐาน!$J$4:$J$44,0),2),"")</f>
        <v/>
      </c>
      <c r="M1702" s="309" t="str">
        <f>IF(L1702&lt;&gt;"",INDEX(ฐาน!$J$4:$M$45,MATCH(L1702,ฐาน!$K$4:$K$45,0),4),"")</f>
        <v/>
      </c>
      <c r="N1702" s="310" t="str">
        <f>IF(I1702&lt;&gt;"",INDEX(ฐาน!$A$4:$F$9,MATCH(I1702,ฐาน!$A$4:$A$9,0),IF(J1702&gt;=INDEX(ฐาน!$A$4:$F$9,MATCH(I1702,ฐาน!$A$4:$A$9,0),3),6,5)),"")</f>
        <v/>
      </c>
      <c r="O1702" s="311" t="str">
        <f>IF(I1702&lt;&gt;"",IF(J1702&gt;=INDEX(ฐาน!$A$4:$G$9,MATCH(I1702,ฐาน!$A$4:$A$9,0),4),INDEX(ฐาน!$A$4:$G$9,MATCH(I1702,ฐาน!$A$4:$A$9,0),7),INDEX(ฐาน!$A$4:$G$9,MATCH(I1702,ฐาน!$A$4:$A$9,0),4)),"")</f>
        <v/>
      </c>
      <c r="P1702" s="312">
        <f>IF(M1702&lt;&gt;ฐาน!$M$45,IF(L1702&lt;&gt;"",($L1702*$N1702/100),0),0)</f>
        <v>0</v>
      </c>
      <c r="Q1702" s="311">
        <f>IF(M1702&lt;&gt;ฐาน!$M$45,IF(L1702&lt;&gt;"",ROUNDUP(($L1702*$N1702/100),-1),0),0)</f>
        <v>0</v>
      </c>
      <c r="R1702" s="311">
        <f t="shared" si="52"/>
        <v>0</v>
      </c>
      <c r="S1702" s="313">
        <f t="shared" si="53"/>
        <v>0</v>
      </c>
      <c r="T1702" s="314">
        <f>IF(M1702&lt;&gt;ฐาน!$M$45,IF(S1702&lt;&gt;"",S1702+R1702,0),0)</f>
        <v>0</v>
      </c>
      <c r="U1702" s="311">
        <f>IF(M1702&lt;&gt;ฐาน!$M$45,IF(S1702=0,J1702+T1702,O1702),J1702)</f>
        <v>0</v>
      </c>
      <c r="V1702" s="98"/>
    </row>
    <row r="1703" spans="1:22" x14ac:dyDescent="0.35">
      <c r="A1703" s="93">
        <v>1695</v>
      </c>
      <c r="B1703" s="84"/>
      <c r="C1703" s="98"/>
      <c r="D1703" s="91"/>
      <c r="E1703" s="89"/>
      <c r="F1703" s="88"/>
      <c r="G1703" s="91"/>
      <c r="H1703" s="91"/>
      <c r="I1703" s="88"/>
      <c r="J1703" s="92"/>
      <c r="K1703" s="212"/>
      <c r="L1703" s="308" t="str">
        <f>IF(K1703&lt;&gt;"",INDEX(ฐาน!$J$4:$M$44,MATCH(INT(K1703),ฐาน!$J$4:$J$44,0),2),"")</f>
        <v/>
      </c>
      <c r="M1703" s="309" t="str">
        <f>IF(L1703&lt;&gt;"",INDEX(ฐาน!$J$4:$M$45,MATCH(L1703,ฐาน!$K$4:$K$45,0),4),"")</f>
        <v/>
      </c>
      <c r="N1703" s="310" t="str">
        <f>IF(I1703&lt;&gt;"",INDEX(ฐาน!$A$4:$F$9,MATCH(I1703,ฐาน!$A$4:$A$9,0),IF(J1703&gt;=INDEX(ฐาน!$A$4:$F$9,MATCH(I1703,ฐาน!$A$4:$A$9,0),3),6,5)),"")</f>
        <v/>
      </c>
      <c r="O1703" s="311" t="str">
        <f>IF(I1703&lt;&gt;"",IF(J1703&gt;=INDEX(ฐาน!$A$4:$G$9,MATCH(I1703,ฐาน!$A$4:$A$9,0),4),INDEX(ฐาน!$A$4:$G$9,MATCH(I1703,ฐาน!$A$4:$A$9,0),7),INDEX(ฐาน!$A$4:$G$9,MATCH(I1703,ฐาน!$A$4:$A$9,0),4)),"")</f>
        <v/>
      </c>
      <c r="P1703" s="312">
        <f>IF(M1703&lt;&gt;ฐาน!$M$45,IF(L1703&lt;&gt;"",($L1703*$N1703/100),0),0)</f>
        <v>0</v>
      </c>
      <c r="Q1703" s="311">
        <f>IF(M1703&lt;&gt;ฐาน!$M$45,IF(L1703&lt;&gt;"",ROUNDUP(($L1703*$N1703/100),-1),0),0)</f>
        <v>0</v>
      </c>
      <c r="R1703" s="311">
        <f t="shared" si="52"/>
        <v>0</v>
      </c>
      <c r="S1703" s="313">
        <f t="shared" si="53"/>
        <v>0</v>
      </c>
      <c r="T1703" s="314">
        <f>IF(M1703&lt;&gt;ฐาน!$M$45,IF(S1703&lt;&gt;"",S1703+R1703,0),0)</f>
        <v>0</v>
      </c>
      <c r="U1703" s="311">
        <f>IF(M1703&lt;&gt;ฐาน!$M$45,IF(S1703=0,J1703+T1703,O1703),J1703)</f>
        <v>0</v>
      </c>
      <c r="V1703" s="98"/>
    </row>
    <row r="1704" spans="1:22" x14ac:dyDescent="0.35">
      <c r="A1704" s="93">
        <v>1696</v>
      </c>
      <c r="B1704" s="84"/>
      <c r="C1704" s="98"/>
      <c r="D1704" s="91"/>
      <c r="E1704" s="89"/>
      <c r="F1704" s="88"/>
      <c r="G1704" s="91"/>
      <c r="H1704" s="91"/>
      <c r="I1704" s="88"/>
      <c r="J1704" s="92"/>
      <c r="K1704" s="212"/>
      <c r="L1704" s="308" t="str">
        <f>IF(K1704&lt;&gt;"",INDEX(ฐาน!$J$4:$M$44,MATCH(INT(K1704),ฐาน!$J$4:$J$44,0),2),"")</f>
        <v/>
      </c>
      <c r="M1704" s="309" t="str">
        <f>IF(L1704&lt;&gt;"",INDEX(ฐาน!$J$4:$M$45,MATCH(L1704,ฐาน!$K$4:$K$45,0),4),"")</f>
        <v/>
      </c>
      <c r="N1704" s="310" t="str">
        <f>IF(I1704&lt;&gt;"",INDEX(ฐาน!$A$4:$F$9,MATCH(I1704,ฐาน!$A$4:$A$9,0),IF(J1704&gt;=INDEX(ฐาน!$A$4:$F$9,MATCH(I1704,ฐาน!$A$4:$A$9,0),3),6,5)),"")</f>
        <v/>
      </c>
      <c r="O1704" s="311" t="str">
        <f>IF(I1704&lt;&gt;"",IF(J1704&gt;=INDEX(ฐาน!$A$4:$G$9,MATCH(I1704,ฐาน!$A$4:$A$9,0),4),INDEX(ฐาน!$A$4:$G$9,MATCH(I1704,ฐาน!$A$4:$A$9,0),7),INDEX(ฐาน!$A$4:$G$9,MATCH(I1704,ฐาน!$A$4:$A$9,0),4)),"")</f>
        <v/>
      </c>
      <c r="P1704" s="312">
        <f>IF(M1704&lt;&gt;ฐาน!$M$45,IF(L1704&lt;&gt;"",($L1704*$N1704/100),0),0)</f>
        <v>0</v>
      </c>
      <c r="Q1704" s="311">
        <f>IF(M1704&lt;&gt;ฐาน!$M$45,IF(L1704&lt;&gt;"",ROUNDUP(($L1704*$N1704/100),-1),0),0)</f>
        <v>0</v>
      </c>
      <c r="R1704" s="311">
        <f t="shared" si="52"/>
        <v>0</v>
      </c>
      <c r="S1704" s="313">
        <f t="shared" si="53"/>
        <v>0</v>
      </c>
      <c r="T1704" s="314">
        <f>IF(M1704&lt;&gt;ฐาน!$M$45,IF(S1704&lt;&gt;"",S1704+R1704,0),0)</f>
        <v>0</v>
      </c>
      <c r="U1704" s="311">
        <f>IF(M1704&lt;&gt;ฐาน!$M$45,IF(S1704=0,J1704+T1704,O1704),J1704)</f>
        <v>0</v>
      </c>
      <c r="V1704" s="98"/>
    </row>
    <row r="1705" spans="1:22" x14ac:dyDescent="0.35">
      <c r="A1705" s="93">
        <v>1697</v>
      </c>
      <c r="B1705" s="84"/>
      <c r="C1705" s="98"/>
      <c r="D1705" s="91"/>
      <c r="E1705" s="89"/>
      <c r="F1705" s="88"/>
      <c r="G1705" s="91"/>
      <c r="H1705" s="91"/>
      <c r="I1705" s="88"/>
      <c r="J1705" s="92"/>
      <c r="K1705" s="212"/>
      <c r="L1705" s="308" t="str">
        <f>IF(K1705&lt;&gt;"",INDEX(ฐาน!$J$4:$M$44,MATCH(INT(K1705),ฐาน!$J$4:$J$44,0),2),"")</f>
        <v/>
      </c>
      <c r="M1705" s="309" t="str">
        <f>IF(L1705&lt;&gt;"",INDEX(ฐาน!$J$4:$M$45,MATCH(L1705,ฐาน!$K$4:$K$45,0),4),"")</f>
        <v/>
      </c>
      <c r="N1705" s="310" t="str">
        <f>IF(I1705&lt;&gt;"",INDEX(ฐาน!$A$4:$F$9,MATCH(I1705,ฐาน!$A$4:$A$9,0),IF(J1705&gt;=INDEX(ฐาน!$A$4:$F$9,MATCH(I1705,ฐาน!$A$4:$A$9,0),3),6,5)),"")</f>
        <v/>
      </c>
      <c r="O1705" s="311" t="str">
        <f>IF(I1705&lt;&gt;"",IF(J1705&gt;=INDEX(ฐาน!$A$4:$G$9,MATCH(I1705,ฐาน!$A$4:$A$9,0),4),INDEX(ฐาน!$A$4:$G$9,MATCH(I1705,ฐาน!$A$4:$A$9,0),7),INDEX(ฐาน!$A$4:$G$9,MATCH(I1705,ฐาน!$A$4:$A$9,0),4)),"")</f>
        <v/>
      </c>
      <c r="P1705" s="312">
        <f>IF(M1705&lt;&gt;ฐาน!$M$45,IF(L1705&lt;&gt;"",($L1705*$N1705/100),0),0)</f>
        <v>0</v>
      </c>
      <c r="Q1705" s="311">
        <f>IF(M1705&lt;&gt;ฐาน!$M$45,IF(L1705&lt;&gt;"",ROUNDUP(($L1705*$N1705/100),-1),0),0)</f>
        <v>0</v>
      </c>
      <c r="R1705" s="311">
        <f t="shared" si="52"/>
        <v>0</v>
      </c>
      <c r="S1705" s="313">
        <f t="shared" si="53"/>
        <v>0</v>
      </c>
      <c r="T1705" s="314">
        <f>IF(M1705&lt;&gt;ฐาน!$M$45,IF(S1705&lt;&gt;"",S1705+R1705,0),0)</f>
        <v>0</v>
      </c>
      <c r="U1705" s="311">
        <f>IF(M1705&lt;&gt;ฐาน!$M$45,IF(S1705=0,J1705+T1705,O1705),J1705)</f>
        <v>0</v>
      </c>
      <c r="V1705" s="98"/>
    </row>
    <row r="1706" spans="1:22" x14ac:dyDescent="0.35">
      <c r="A1706" s="93">
        <v>1698</v>
      </c>
      <c r="B1706" s="84"/>
      <c r="C1706" s="98"/>
      <c r="D1706" s="91"/>
      <c r="E1706" s="89"/>
      <c r="F1706" s="88"/>
      <c r="G1706" s="91"/>
      <c r="H1706" s="91"/>
      <c r="I1706" s="88"/>
      <c r="J1706" s="92"/>
      <c r="K1706" s="212"/>
      <c r="L1706" s="308" t="str">
        <f>IF(K1706&lt;&gt;"",INDEX(ฐาน!$J$4:$M$44,MATCH(INT(K1706),ฐาน!$J$4:$J$44,0),2),"")</f>
        <v/>
      </c>
      <c r="M1706" s="309" t="str">
        <f>IF(L1706&lt;&gt;"",INDEX(ฐาน!$J$4:$M$45,MATCH(L1706,ฐาน!$K$4:$K$45,0),4),"")</f>
        <v/>
      </c>
      <c r="N1706" s="310" t="str">
        <f>IF(I1706&lt;&gt;"",INDEX(ฐาน!$A$4:$F$9,MATCH(I1706,ฐาน!$A$4:$A$9,0),IF(J1706&gt;=INDEX(ฐาน!$A$4:$F$9,MATCH(I1706,ฐาน!$A$4:$A$9,0),3),6,5)),"")</f>
        <v/>
      </c>
      <c r="O1706" s="311" t="str">
        <f>IF(I1706&lt;&gt;"",IF(J1706&gt;=INDEX(ฐาน!$A$4:$G$9,MATCH(I1706,ฐาน!$A$4:$A$9,0),4),INDEX(ฐาน!$A$4:$G$9,MATCH(I1706,ฐาน!$A$4:$A$9,0),7),INDEX(ฐาน!$A$4:$G$9,MATCH(I1706,ฐาน!$A$4:$A$9,0),4)),"")</f>
        <v/>
      </c>
      <c r="P1706" s="312">
        <f>IF(M1706&lt;&gt;ฐาน!$M$45,IF(L1706&lt;&gt;"",($L1706*$N1706/100),0),0)</f>
        <v>0</v>
      </c>
      <c r="Q1706" s="311">
        <f>IF(M1706&lt;&gt;ฐาน!$M$45,IF(L1706&lt;&gt;"",ROUNDUP(($L1706*$N1706/100),-1),0),0)</f>
        <v>0</v>
      </c>
      <c r="R1706" s="311">
        <f t="shared" si="52"/>
        <v>0</v>
      </c>
      <c r="S1706" s="313">
        <f t="shared" si="53"/>
        <v>0</v>
      </c>
      <c r="T1706" s="314">
        <f>IF(M1706&lt;&gt;ฐาน!$M$45,IF(S1706&lt;&gt;"",S1706+R1706,0),0)</f>
        <v>0</v>
      </c>
      <c r="U1706" s="311">
        <f>IF(M1706&lt;&gt;ฐาน!$M$45,IF(S1706=0,J1706+T1706,O1706),J1706)</f>
        <v>0</v>
      </c>
      <c r="V1706" s="98"/>
    </row>
    <row r="1707" spans="1:22" x14ac:dyDescent="0.35">
      <c r="A1707" s="93">
        <v>1699</v>
      </c>
      <c r="B1707" s="84"/>
      <c r="C1707" s="98"/>
      <c r="D1707" s="91"/>
      <c r="E1707" s="89"/>
      <c r="F1707" s="88"/>
      <c r="G1707" s="91"/>
      <c r="H1707" s="91"/>
      <c r="I1707" s="88"/>
      <c r="J1707" s="92"/>
      <c r="K1707" s="212"/>
      <c r="L1707" s="308" t="str">
        <f>IF(K1707&lt;&gt;"",INDEX(ฐาน!$J$4:$M$44,MATCH(INT(K1707),ฐาน!$J$4:$J$44,0),2),"")</f>
        <v/>
      </c>
      <c r="M1707" s="309" t="str">
        <f>IF(L1707&lt;&gt;"",INDEX(ฐาน!$J$4:$M$45,MATCH(L1707,ฐาน!$K$4:$K$45,0),4),"")</f>
        <v/>
      </c>
      <c r="N1707" s="310" t="str">
        <f>IF(I1707&lt;&gt;"",INDEX(ฐาน!$A$4:$F$9,MATCH(I1707,ฐาน!$A$4:$A$9,0),IF(J1707&gt;=INDEX(ฐาน!$A$4:$F$9,MATCH(I1707,ฐาน!$A$4:$A$9,0),3),6,5)),"")</f>
        <v/>
      </c>
      <c r="O1707" s="311" t="str">
        <f>IF(I1707&lt;&gt;"",IF(J1707&gt;=INDEX(ฐาน!$A$4:$G$9,MATCH(I1707,ฐาน!$A$4:$A$9,0),4),INDEX(ฐาน!$A$4:$G$9,MATCH(I1707,ฐาน!$A$4:$A$9,0),7),INDEX(ฐาน!$A$4:$G$9,MATCH(I1707,ฐาน!$A$4:$A$9,0),4)),"")</f>
        <v/>
      </c>
      <c r="P1707" s="312">
        <f>IF(M1707&lt;&gt;ฐาน!$M$45,IF(L1707&lt;&gt;"",($L1707*$N1707/100),0),0)</f>
        <v>0</v>
      </c>
      <c r="Q1707" s="311">
        <f>IF(M1707&lt;&gt;ฐาน!$M$45,IF(L1707&lt;&gt;"",ROUNDUP(($L1707*$N1707/100),-1),0),0)</f>
        <v>0</v>
      </c>
      <c r="R1707" s="311">
        <f t="shared" si="52"/>
        <v>0</v>
      </c>
      <c r="S1707" s="313">
        <f t="shared" si="53"/>
        <v>0</v>
      </c>
      <c r="T1707" s="314">
        <f>IF(M1707&lt;&gt;ฐาน!$M$45,IF(S1707&lt;&gt;"",S1707+R1707,0),0)</f>
        <v>0</v>
      </c>
      <c r="U1707" s="311">
        <f>IF(M1707&lt;&gt;ฐาน!$M$45,IF(S1707=0,J1707+T1707,O1707),J1707)</f>
        <v>0</v>
      </c>
      <c r="V1707" s="98"/>
    </row>
    <row r="1708" spans="1:22" x14ac:dyDescent="0.35">
      <c r="A1708" s="93">
        <v>1700</v>
      </c>
      <c r="B1708" s="84"/>
      <c r="C1708" s="98"/>
      <c r="D1708" s="91"/>
      <c r="E1708" s="89"/>
      <c r="F1708" s="88"/>
      <c r="G1708" s="91"/>
      <c r="H1708" s="91"/>
      <c r="I1708" s="88"/>
      <c r="J1708" s="92"/>
      <c r="K1708" s="212"/>
      <c r="L1708" s="308" t="str">
        <f>IF(K1708&lt;&gt;"",INDEX(ฐาน!$J$4:$M$44,MATCH(INT(K1708),ฐาน!$J$4:$J$44,0),2),"")</f>
        <v/>
      </c>
      <c r="M1708" s="309" t="str">
        <f>IF(L1708&lt;&gt;"",INDEX(ฐาน!$J$4:$M$45,MATCH(L1708,ฐาน!$K$4:$K$45,0),4),"")</f>
        <v/>
      </c>
      <c r="N1708" s="310" t="str">
        <f>IF(I1708&lt;&gt;"",INDEX(ฐาน!$A$4:$F$9,MATCH(I1708,ฐาน!$A$4:$A$9,0),IF(J1708&gt;=INDEX(ฐาน!$A$4:$F$9,MATCH(I1708,ฐาน!$A$4:$A$9,0),3),6,5)),"")</f>
        <v/>
      </c>
      <c r="O1708" s="311" t="str">
        <f>IF(I1708&lt;&gt;"",IF(J1708&gt;=INDEX(ฐาน!$A$4:$G$9,MATCH(I1708,ฐาน!$A$4:$A$9,0),4),INDEX(ฐาน!$A$4:$G$9,MATCH(I1708,ฐาน!$A$4:$A$9,0),7),INDEX(ฐาน!$A$4:$G$9,MATCH(I1708,ฐาน!$A$4:$A$9,0),4)),"")</f>
        <v/>
      </c>
      <c r="P1708" s="312">
        <f>IF(M1708&lt;&gt;ฐาน!$M$45,IF(L1708&lt;&gt;"",($L1708*$N1708/100),0),0)</f>
        <v>0</v>
      </c>
      <c r="Q1708" s="311">
        <f>IF(M1708&lt;&gt;ฐาน!$M$45,IF(L1708&lt;&gt;"",ROUNDUP(($L1708*$N1708/100),-1),0),0)</f>
        <v>0</v>
      </c>
      <c r="R1708" s="311">
        <f t="shared" si="52"/>
        <v>0</v>
      </c>
      <c r="S1708" s="313">
        <f t="shared" si="53"/>
        <v>0</v>
      </c>
      <c r="T1708" s="314">
        <f>IF(M1708&lt;&gt;ฐาน!$M$45,IF(S1708&lt;&gt;"",S1708+R1708,0),0)</f>
        <v>0</v>
      </c>
      <c r="U1708" s="311">
        <f>IF(M1708&lt;&gt;ฐาน!$M$45,IF(S1708=0,J1708+T1708,O1708),J1708)</f>
        <v>0</v>
      </c>
      <c r="V1708" s="98"/>
    </row>
    <row r="1709" spans="1:22" x14ac:dyDescent="0.35">
      <c r="A1709" s="93">
        <v>1701</v>
      </c>
      <c r="B1709" s="84"/>
      <c r="C1709" s="98"/>
      <c r="D1709" s="91"/>
      <c r="E1709" s="89"/>
      <c r="F1709" s="88"/>
      <c r="G1709" s="91"/>
      <c r="H1709" s="91"/>
      <c r="I1709" s="88"/>
      <c r="J1709" s="92"/>
      <c r="K1709" s="212"/>
      <c r="L1709" s="308" t="str">
        <f>IF(K1709&lt;&gt;"",INDEX(ฐาน!$J$4:$M$44,MATCH(INT(K1709),ฐาน!$J$4:$J$44,0),2),"")</f>
        <v/>
      </c>
      <c r="M1709" s="309" t="str">
        <f>IF(L1709&lt;&gt;"",INDEX(ฐาน!$J$4:$M$45,MATCH(L1709,ฐาน!$K$4:$K$45,0),4),"")</f>
        <v/>
      </c>
      <c r="N1709" s="310" t="str">
        <f>IF(I1709&lt;&gt;"",INDEX(ฐาน!$A$4:$F$9,MATCH(I1709,ฐาน!$A$4:$A$9,0),IF(J1709&gt;=INDEX(ฐาน!$A$4:$F$9,MATCH(I1709,ฐาน!$A$4:$A$9,0),3),6,5)),"")</f>
        <v/>
      </c>
      <c r="O1709" s="311" t="str">
        <f>IF(I1709&lt;&gt;"",IF(J1709&gt;=INDEX(ฐาน!$A$4:$G$9,MATCH(I1709,ฐาน!$A$4:$A$9,0),4),INDEX(ฐาน!$A$4:$G$9,MATCH(I1709,ฐาน!$A$4:$A$9,0),7),INDEX(ฐาน!$A$4:$G$9,MATCH(I1709,ฐาน!$A$4:$A$9,0),4)),"")</f>
        <v/>
      </c>
      <c r="P1709" s="312">
        <f>IF(M1709&lt;&gt;ฐาน!$M$45,IF(L1709&lt;&gt;"",($L1709*$N1709/100),0),0)</f>
        <v>0</v>
      </c>
      <c r="Q1709" s="311">
        <f>IF(M1709&lt;&gt;ฐาน!$M$45,IF(L1709&lt;&gt;"",ROUNDUP(($L1709*$N1709/100),-1),0),0)</f>
        <v>0</v>
      </c>
      <c r="R1709" s="311">
        <f t="shared" si="52"/>
        <v>0</v>
      </c>
      <c r="S1709" s="313">
        <f t="shared" si="53"/>
        <v>0</v>
      </c>
      <c r="T1709" s="314">
        <f>IF(M1709&lt;&gt;ฐาน!$M$45,IF(S1709&lt;&gt;"",S1709+R1709,0),0)</f>
        <v>0</v>
      </c>
      <c r="U1709" s="311">
        <f>IF(M1709&lt;&gt;ฐาน!$M$45,IF(S1709=0,J1709+T1709,O1709),J1709)</f>
        <v>0</v>
      </c>
      <c r="V1709" s="98"/>
    </row>
    <row r="1710" spans="1:22" x14ac:dyDescent="0.35">
      <c r="A1710" s="93">
        <v>1702</v>
      </c>
      <c r="B1710" s="84"/>
      <c r="C1710" s="98"/>
      <c r="D1710" s="91"/>
      <c r="E1710" s="89"/>
      <c r="F1710" s="88"/>
      <c r="G1710" s="91"/>
      <c r="H1710" s="91"/>
      <c r="I1710" s="88"/>
      <c r="J1710" s="92"/>
      <c r="K1710" s="212"/>
      <c r="L1710" s="308" t="str">
        <f>IF(K1710&lt;&gt;"",INDEX(ฐาน!$J$4:$M$44,MATCH(INT(K1710),ฐาน!$J$4:$J$44,0),2),"")</f>
        <v/>
      </c>
      <c r="M1710" s="309" t="str">
        <f>IF(L1710&lt;&gt;"",INDEX(ฐาน!$J$4:$M$45,MATCH(L1710,ฐาน!$K$4:$K$45,0),4),"")</f>
        <v/>
      </c>
      <c r="N1710" s="310" t="str">
        <f>IF(I1710&lt;&gt;"",INDEX(ฐาน!$A$4:$F$9,MATCH(I1710,ฐาน!$A$4:$A$9,0),IF(J1710&gt;=INDEX(ฐาน!$A$4:$F$9,MATCH(I1710,ฐาน!$A$4:$A$9,0),3),6,5)),"")</f>
        <v/>
      </c>
      <c r="O1710" s="311" t="str">
        <f>IF(I1710&lt;&gt;"",IF(J1710&gt;=INDEX(ฐาน!$A$4:$G$9,MATCH(I1710,ฐาน!$A$4:$A$9,0),4),INDEX(ฐาน!$A$4:$G$9,MATCH(I1710,ฐาน!$A$4:$A$9,0),7),INDEX(ฐาน!$A$4:$G$9,MATCH(I1710,ฐาน!$A$4:$A$9,0),4)),"")</f>
        <v/>
      </c>
      <c r="P1710" s="312">
        <f>IF(M1710&lt;&gt;ฐาน!$M$45,IF(L1710&lt;&gt;"",($L1710*$N1710/100),0),0)</f>
        <v>0</v>
      </c>
      <c r="Q1710" s="311">
        <f>IF(M1710&lt;&gt;ฐาน!$M$45,IF(L1710&lt;&gt;"",ROUNDUP(($L1710*$N1710/100),-1),0),0)</f>
        <v>0</v>
      </c>
      <c r="R1710" s="311">
        <f t="shared" si="52"/>
        <v>0</v>
      </c>
      <c r="S1710" s="313">
        <f t="shared" si="53"/>
        <v>0</v>
      </c>
      <c r="T1710" s="314">
        <f>IF(M1710&lt;&gt;ฐาน!$M$45,IF(S1710&lt;&gt;"",S1710+R1710,0),0)</f>
        <v>0</v>
      </c>
      <c r="U1710" s="311">
        <f>IF(M1710&lt;&gt;ฐาน!$M$45,IF(S1710=0,J1710+T1710,O1710),J1710)</f>
        <v>0</v>
      </c>
      <c r="V1710" s="98"/>
    </row>
    <row r="1711" spans="1:22" x14ac:dyDescent="0.35">
      <c r="A1711" s="93">
        <v>1703</v>
      </c>
      <c r="B1711" s="84"/>
      <c r="C1711" s="98"/>
      <c r="D1711" s="91"/>
      <c r="E1711" s="89"/>
      <c r="F1711" s="88"/>
      <c r="G1711" s="91"/>
      <c r="H1711" s="91"/>
      <c r="I1711" s="88"/>
      <c r="J1711" s="92"/>
      <c r="K1711" s="212"/>
      <c r="L1711" s="308" t="str">
        <f>IF(K1711&lt;&gt;"",INDEX(ฐาน!$J$4:$M$44,MATCH(INT(K1711),ฐาน!$J$4:$J$44,0),2),"")</f>
        <v/>
      </c>
      <c r="M1711" s="309" t="str">
        <f>IF(L1711&lt;&gt;"",INDEX(ฐาน!$J$4:$M$45,MATCH(L1711,ฐาน!$K$4:$K$45,0),4),"")</f>
        <v/>
      </c>
      <c r="N1711" s="310" t="str">
        <f>IF(I1711&lt;&gt;"",INDEX(ฐาน!$A$4:$F$9,MATCH(I1711,ฐาน!$A$4:$A$9,0),IF(J1711&gt;=INDEX(ฐาน!$A$4:$F$9,MATCH(I1711,ฐาน!$A$4:$A$9,0),3),6,5)),"")</f>
        <v/>
      </c>
      <c r="O1711" s="311" t="str">
        <f>IF(I1711&lt;&gt;"",IF(J1711&gt;=INDEX(ฐาน!$A$4:$G$9,MATCH(I1711,ฐาน!$A$4:$A$9,0),4),INDEX(ฐาน!$A$4:$G$9,MATCH(I1711,ฐาน!$A$4:$A$9,0),7),INDEX(ฐาน!$A$4:$G$9,MATCH(I1711,ฐาน!$A$4:$A$9,0),4)),"")</f>
        <v/>
      </c>
      <c r="P1711" s="312">
        <f>IF(M1711&lt;&gt;ฐาน!$M$45,IF(L1711&lt;&gt;"",($L1711*$N1711/100),0),0)</f>
        <v>0</v>
      </c>
      <c r="Q1711" s="311">
        <f>IF(M1711&lt;&gt;ฐาน!$M$45,IF(L1711&lt;&gt;"",ROUNDUP(($L1711*$N1711/100),-1),0),0)</f>
        <v>0</v>
      </c>
      <c r="R1711" s="311">
        <f t="shared" si="52"/>
        <v>0</v>
      </c>
      <c r="S1711" s="313">
        <f t="shared" si="53"/>
        <v>0</v>
      </c>
      <c r="T1711" s="314">
        <f>IF(M1711&lt;&gt;ฐาน!$M$45,IF(S1711&lt;&gt;"",S1711+R1711,0),0)</f>
        <v>0</v>
      </c>
      <c r="U1711" s="311">
        <f>IF(M1711&lt;&gt;ฐาน!$M$45,IF(S1711=0,J1711+T1711,O1711),J1711)</f>
        <v>0</v>
      </c>
      <c r="V1711" s="98"/>
    </row>
    <row r="1712" spans="1:22" x14ac:dyDescent="0.35">
      <c r="A1712" s="93">
        <v>1704</v>
      </c>
      <c r="B1712" s="84"/>
      <c r="C1712" s="98"/>
      <c r="D1712" s="91"/>
      <c r="E1712" s="89"/>
      <c r="F1712" s="88"/>
      <c r="G1712" s="91"/>
      <c r="H1712" s="91"/>
      <c r="I1712" s="88"/>
      <c r="J1712" s="92"/>
      <c r="K1712" s="212"/>
      <c r="L1712" s="308" t="str">
        <f>IF(K1712&lt;&gt;"",INDEX(ฐาน!$J$4:$M$44,MATCH(INT(K1712),ฐาน!$J$4:$J$44,0),2),"")</f>
        <v/>
      </c>
      <c r="M1712" s="309" t="str">
        <f>IF(L1712&lt;&gt;"",INDEX(ฐาน!$J$4:$M$45,MATCH(L1712,ฐาน!$K$4:$K$45,0),4),"")</f>
        <v/>
      </c>
      <c r="N1712" s="310" t="str">
        <f>IF(I1712&lt;&gt;"",INDEX(ฐาน!$A$4:$F$9,MATCH(I1712,ฐาน!$A$4:$A$9,0),IF(J1712&gt;=INDEX(ฐาน!$A$4:$F$9,MATCH(I1712,ฐาน!$A$4:$A$9,0),3),6,5)),"")</f>
        <v/>
      </c>
      <c r="O1712" s="311" t="str">
        <f>IF(I1712&lt;&gt;"",IF(J1712&gt;=INDEX(ฐาน!$A$4:$G$9,MATCH(I1712,ฐาน!$A$4:$A$9,0),4),INDEX(ฐาน!$A$4:$G$9,MATCH(I1712,ฐาน!$A$4:$A$9,0),7),INDEX(ฐาน!$A$4:$G$9,MATCH(I1712,ฐาน!$A$4:$A$9,0),4)),"")</f>
        <v/>
      </c>
      <c r="P1712" s="312">
        <f>IF(M1712&lt;&gt;ฐาน!$M$45,IF(L1712&lt;&gt;"",($L1712*$N1712/100),0),0)</f>
        <v>0</v>
      </c>
      <c r="Q1712" s="311">
        <f>IF(M1712&lt;&gt;ฐาน!$M$45,IF(L1712&lt;&gt;"",ROUNDUP(($L1712*$N1712/100),-1),0),0)</f>
        <v>0</v>
      </c>
      <c r="R1712" s="311">
        <f t="shared" si="52"/>
        <v>0</v>
      </c>
      <c r="S1712" s="313">
        <f t="shared" si="53"/>
        <v>0</v>
      </c>
      <c r="T1712" s="314">
        <f>IF(M1712&lt;&gt;ฐาน!$M$45,IF(S1712&lt;&gt;"",S1712+R1712,0),0)</f>
        <v>0</v>
      </c>
      <c r="U1712" s="311">
        <f>IF(M1712&lt;&gt;ฐาน!$M$45,IF(S1712=0,J1712+T1712,O1712),J1712)</f>
        <v>0</v>
      </c>
      <c r="V1712" s="98"/>
    </row>
    <row r="1713" spans="1:22" x14ac:dyDescent="0.35">
      <c r="A1713" s="93">
        <v>1705</v>
      </c>
      <c r="B1713" s="84"/>
      <c r="C1713" s="98"/>
      <c r="D1713" s="91"/>
      <c r="E1713" s="89"/>
      <c r="F1713" s="88"/>
      <c r="G1713" s="91"/>
      <c r="H1713" s="91"/>
      <c r="I1713" s="88"/>
      <c r="J1713" s="92"/>
      <c r="K1713" s="212"/>
      <c r="L1713" s="308" t="str">
        <f>IF(K1713&lt;&gt;"",INDEX(ฐาน!$J$4:$M$44,MATCH(INT(K1713),ฐาน!$J$4:$J$44,0),2),"")</f>
        <v/>
      </c>
      <c r="M1713" s="309" t="str">
        <f>IF(L1713&lt;&gt;"",INDEX(ฐาน!$J$4:$M$45,MATCH(L1713,ฐาน!$K$4:$K$45,0),4),"")</f>
        <v/>
      </c>
      <c r="N1713" s="310" t="str">
        <f>IF(I1713&lt;&gt;"",INDEX(ฐาน!$A$4:$F$9,MATCH(I1713,ฐาน!$A$4:$A$9,0),IF(J1713&gt;=INDEX(ฐาน!$A$4:$F$9,MATCH(I1713,ฐาน!$A$4:$A$9,0),3),6,5)),"")</f>
        <v/>
      </c>
      <c r="O1713" s="311" t="str">
        <f>IF(I1713&lt;&gt;"",IF(J1713&gt;=INDEX(ฐาน!$A$4:$G$9,MATCH(I1713,ฐาน!$A$4:$A$9,0),4),INDEX(ฐาน!$A$4:$G$9,MATCH(I1713,ฐาน!$A$4:$A$9,0),7),INDEX(ฐาน!$A$4:$G$9,MATCH(I1713,ฐาน!$A$4:$A$9,0),4)),"")</f>
        <v/>
      </c>
      <c r="P1713" s="312">
        <f>IF(M1713&lt;&gt;ฐาน!$M$45,IF(L1713&lt;&gt;"",($L1713*$N1713/100),0),0)</f>
        <v>0</v>
      </c>
      <c r="Q1713" s="311">
        <f>IF(M1713&lt;&gt;ฐาน!$M$45,IF(L1713&lt;&gt;"",ROUNDUP(($L1713*$N1713/100),-1),0),0)</f>
        <v>0</v>
      </c>
      <c r="R1713" s="311">
        <f t="shared" si="52"/>
        <v>0</v>
      </c>
      <c r="S1713" s="313">
        <f t="shared" si="53"/>
        <v>0</v>
      </c>
      <c r="T1713" s="314">
        <f>IF(M1713&lt;&gt;ฐาน!$M$45,IF(S1713&lt;&gt;"",S1713+R1713,0),0)</f>
        <v>0</v>
      </c>
      <c r="U1713" s="311">
        <f>IF(M1713&lt;&gt;ฐาน!$M$45,IF(S1713=0,J1713+T1713,O1713),J1713)</f>
        <v>0</v>
      </c>
      <c r="V1713" s="98"/>
    </row>
    <row r="1714" spans="1:22" x14ac:dyDescent="0.35">
      <c r="A1714" s="93">
        <v>1706</v>
      </c>
      <c r="B1714" s="84"/>
      <c r="C1714" s="98"/>
      <c r="D1714" s="91"/>
      <c r="E1714" s="89"/>
      <c r="F1714" s="88"/>
      <c r="G1714" s="91"/>
      <c r="H1714" s="91"/>
      <c r="I1714" s="88"/>
      <c r="J1714" s="92"/>
      <c r="K1714" s="212"/>
      <c r="L1714" s="308" t="str">
        <f>IF(K1714&lt;&gt;"",INDEX(ฐาน!$J$4:$M$44,MATCH(INT(K1714),ฐาน!$J$4:$J$44,0),2),"")</f>
        <v/>
      </c>
      <c r="M1714" s="309" t="str">
        <f>IF(L1714&lt;&gt;"",INDEX(ฐาน!$J$4:$M$45,MATCH(L1714,ฐาน!$K$4:$K$45,0),4),"")</f>
        <v/>
      </c>
      <c r="N1714" s="310" t="str">
        <f>IF(I1714&lt;&gt;"",INDEX(ฐาน!$A$4:$F$9,MATCH(I1714,ฐาน!$A$4:$A$9,0),IF(J1714&gt;=INDEX(ฐาน!$A$4:$F$9,MATCH(I1714,ฐาน!$A$4:$A$9,0),3),6,5)),"")</f>
        <v/>
      </c>
      <c r="O1714" s="311" t="str">
        <f>IF(I1714&lt;&gt;"",IF(J1714&gt;=INDEX(ฐาน!$A$4:$G$9,MATCH(I1714,ฐาน!$A$4:$A$9,0),4),INDEX(ฐาน!$A$4:$G$9,MATCH(I1714,ฐาน!$A$4:$A$9,0),7),INDEX(ฐาน!$A$4:$G$9,MATCH(I1714,ฐาน!$A$4:$A$9,0),4)),"")</f>
        <v/>
      </c>
      <c r="P1714" s="312">
        <f>IF(M1714&lt;&gt;ฐาน!$M$45,IF(L1714&lt;&gt;"",($L1714*$N1714/100),0),0)</f>
        <v>0</v>
      </c>
      <c r="Q1714" s="311">
        <f>IF(M1714&lt;&gt;ฐาน!$M$45,IF(L1714&lt;&gt;"",ROUNDUP(($L1714*$N1714/100),-1),0),0)</f>
        <v>0</v>
      </c>
      <c r="R1714" s="311">
        <f t="shared" si="52"/>
        <v>0</v>
      </c>
      <c r="S1714" s="313">
        <f t="shared" si="53"/>
        <v>0</v>
      </c>
      <c r="T1714" s="314">
        <f>IF(M1714&lt;&gt;ฐาน!$M$45,IF(S1714&lt;&gt;"",S1714+R1714,0),0)</f>
        <v>0</v>
      </c>
      <c r="U1714" s="311">
        <f>IF(M1714&lt;&gt;ฐาน!$M$45,IF(S1714=0,J1714+T1714,O1714),J1714)</f>
        <v>0</v>
      </c>
      <c r="V1714" s="98"/>
    </row>
    <row r="1715" spans="1:22" x14ac:dyDescent="0.35">
      <c r="A1715" s="93">
        <v>1707</v>
      </c>
      <c r="B1715" s="84"/>
      <c r="C1715" s="98"/>
      <c r="D1715" s="91"/>
      <c r="E1715" s="89"/>
      <c r="F1715" s="88"/>
      <c r="G1715" s="91"/>
      <c r="H1715" s="91"/>
      <c r="I1715" s="88"/>
      <c r="J1715" s="92"/>
      <c r="K1715" s="212"/>
      <c r="L1715" s="308" t="str">
        <f>IF(K1715&lt;&gt;"",INDEX(ฐาน!$J$4:$M$44,MATCH(INT(K1715),ฐาน!$J$4:$J$44,0),2),"")</f>
        <v/>
      </c>
      <c r="M1715" s="309" t="str">
        <f>IF(L1715&lt;&gt;"",INDEX(ฐาน!$J$4:$M$45,MATCH(L1715,ฐาน!$K$4:$K$45,0),4),"")</f>
        <v/>
      </c>
      <c r="N1715" s="310" t="str">
        <f>IF(I1715&lt;&gt;"",INDEX(ฐาน!$A$4:$F$9,MATCH(I1715,ฐาน!$A$4:$A$9,0),IF(J1715&gt;=INDEX(ฐาน!$A$4:$F$9,MATCH(I1715,ฐาน!$A$4:$A$9,0),3),6,5)),"")</f>
        <v/>
      </c>
      <c r="O1715" s="311" t="str">
        <f>IF(I1715&lt;&gt;"",IF(J1715&gt;=INDEX(ฐาน!$A$4:$G$9,MATCH(I1715,ฐาน!$A$4:$A$9,0),4),INDEX(ฐาน!$A$4:$G$9,MATCH(I1715,ฐาน!$A$4:$A$9,0),7),INDEX(ฐาน!$A$4:$G$9,MATCH(I1715,ฐาน!$A$4:$A$9,0),4)),"")</f>
        <v/>
      </c>
      <c r="P1715" s="312">
        <f>IF(M1715&lt;&gt;ฐาน!$M$45,IF(L1715&lt;&gt;"",($L1715*$N1715/100),0),0)</f>
        <v>0</v>
      </c>
      <c r="Q1715" s="311">
        <f>IF(M1715&lt;&gt;ฐาน!$M$45,IF(L1715&lt;&gt;"",ROUNDUP(($L1715*$N1715/100),-1),0),0)</f>
        <v>0</v>
      </c>
      <c r="R1715" s="311">
        <f t="shared" si="52"/>
        <v>0</v>
      </c>
      <c r="S1715" s="313">
        <f t="shared" si="53"/>
        <v>0</v>
      </c>
      <c r="T1715" s="314">
        <f>IF(M1715&lt;&gt;ฐาน!$M$45,IF(S1715&lt;&gt;"",S1715+R1715,0),0)</f>
        <v>0</v>
      </c>
      <c r="U1715" s="311">
        <f>IF(M1715&lt;&gt;ฐาน!$M$45,IF(S1715=0,J1715+T1715,O1715),J1715)</f>
        <v>0</v>
      </c>
      <c r="V1715" s="98"/>
    </row>
    <row r="1716" spans="1:22" x14ac:dyDescent="0.35">
      <c r="A1716" s="93">
        <v>1708</v>
      </c>
      <c r="B1716" s="84"/>
      <c r="C1716" s="98"/>
      <c r="D1716" s="91"/>
      <c r="E1716" s="89"/>
      <c r="F1716" s="88"/>
      <c r="G1716" s="91"/>
      <c r="H1716" s="91"/>
      <c r="I1716" s="88"/>
      <c r="J1716" s="92"/>
      <c r="K1716" s="212"/>
      <c r="L1716" s="308" t="str">
        <f>IF(K1716&lt;&gt;"",INDEX(ฐาน!$J$4:$M$44,MATCH(INT(K1716),ฐาน!$J$4:$J$44,0),2),"")</f>
        <v/>
      </c>
      <c r="M1716" s="309" t="str">
        <f>IF(L1716&lt;&gt;"",INDEX(ฐาน!$J$4:$M$45,MATCH(L1716,ฐาน!$K$4:$K$45,0),4),"")</f>
        <v/>
      </c>
      <c r="N1716" s="310" t="str">
        <f>IF(I1716&lt;&gt;"",INDEX(ฐาน!$A$4:$F$9,MATCH(I1716,ฐาน!$A$4:$A$9,0),IF(J1716&gt;=INDEX(ฐาน!$A$4:$F$9,MATCH(I1716,ฐาน!$A$4:$A$9,0),3),6,5)),"")</f>
        <v/>
      </c>
      <c r="O1716" s="311" t="str">
        <f>IF(I1716&lt;&gt;"",IF(J1716&gt;=INDEX(ฐาน!$A$4:$G$9,MATCH(I1716,ฐาน!$A$4:$A$9,0),4),INDEX(ฐาน!$A$4:$G$9,MATCH(I1716,ฐาน!$A$4:$A$9,0),7),INDEX(ฐาน!$A$4:$G$9,MATCH(I1716,ฐาน!$A$4:$A$9,0),4)),"")</f>
        <v/>
      </c>
      <c r="P1716" s="312">
        <f>IF(M1716&lt;&gt;ฐาน!$M$45,IF(L1716&lt;&gt;"",($L1716*$N1716/100),0),0)</f>
        <v>0</v>
      </c>
      <c r="Q1716" s="311">
        <f>IF(M1716&lt;&gt;ฐาน!$M$45,IF(L1716&lt;&gt;"",ROUNDUP(($L1716*$N1716/100),-1),0),0)</f>
        <v>0</v>
      </c>
      <c r="R1716" s="311">
        <f t="shared" si="52"/>
        <v>0</v>
      </c>
      <c r="S1716" s="313">
        <f t="shared" si="53"/>
        <v>0</v>
      </c>
      <c r="T1716" s="314">
        <f>IF(M1716&lt;&gt;ฐาน!$M$45,IF(S1716&lt;&gt;"",S1716+R1716,0),0)</f>
        <v>0</v>
      </c>
      <c r="U1716" s="311">
        <f>IF(M1716&lt;&gt;ฐาน!$M$45,IF(S1716=0,J1716+T1716,O1716),J1716)</f>
        <v>0</v>
      </c>
      <c r="V1716" s="98"/>
    </row>
    <row r="1717" spans="1:22" x14ac:dyDescent="0.35">
      <c r="A1717" s="93">
        <v>1709</v>
      </c>
      <c r="B1717" s="84"/>
      <c r="C1717" s="98"/>
      <c r="D1717" s="91"/>
      <c r="E1717" s="89"/>
      <c r="F1717" s="88"/>
      <c r="G1717" s="91"/>
      <c r="H1717" s="91"/>
      <c r="I1717" s="88"/>
      <c r="J1717" s="92"/>
      <c r="K1717" s="212"/>
      <c r="L1717" s="308" t="str">
        <f>IF(K1717&lt;&gt;"",INDEX(ฐาน!$J$4:$M$44,MATCH(INT(K1717),ฐาน!$J$4:$J$44,0),2),"")</f>
        <v/>
      </c>
      <c r="M1717" s="309" t="str">
        <f>IF(L1717&lt;&gt;"",INDEX(ฐาน!$J$4:$M$45,MATCH(L1717,ฐาน!$K$4:$K$45,0),4),"")</f>
        <v/>
      </c>
      <c r="N1717" s="310" t="str">
        <f>IF(I1717&lt;&gt;"",INDEX(ฐาน!$A$4:$F$9,MATCH(I1717,ฐาน!$A$4:$A$9,0),IF(J1717&gt;=INDEX(ฐาน!$A$4:$F$9,MATCH(I1717,ฐาน!$A$4:$A$9,0),3),6,5)),"")</f>
        <v/>
      </c>
      <c r="O1717" s="311" t="str">
        <f>IF(I1717&lt;&gt;"",IF(J1717&gt;=INDEX(ฐาน!$A$4:$G$9,MATCH(I1717,ฐาน!$A$4:$A$9,0),4),INDEX(ฐาน!$A$4:$G$9,MATCH(I1717,ฐาน!$A$4:$A$9,0),7),INDEX(ฐาน!$A$4:$G$9,MATCH(I1717,ฐาน!$A$4:$A$9,0),4)),"")</f>
        <v/>
      </c>
      <c r="P1717" s="312">
        <f>IF(M1717&lt;&gt;ฐาน!$M$45,IF(L1717&lt;&gt;"",($L1717*$N1717/100),0),0)</f>
        <v>0</v>
      </c>
      <c r="Q1717" s="311">
        <f>IF(M1717&lt;&gt;ฐาน!$M$45,IF(L1717&lt;&gt;"",ROUNDUP(($L1717*$N1717/100),-1),0),0)</f>
        <v>0</v>
      </c>
      <c r="R1717" s="311">
        <f t="shared" si="52"/>
        <v>0</v>
      </c>
      <c r="S1717" s="313">
        <f t="shared" si="53"/>
        <v>0</v>
      </c>
      <c r="T1717" s="314">
        <f>IF(M1717&lt;&gt;ฐาน!$M$45,IF(S1717&lt;&gt;"",S1717+R1717,0),0)</f>
        <v>0</v>
      </c>
      <c r="U1717" s="311">
        <f>IF(M1717&lt;&gt;ฐาน!$M$45,IF(S1717=0,J1717+T1717,O1717),J1717)</f>
        <v>0</v>
      </c>
      <c r="V1717" s="98"/>
    </row>
    <row r="1718" spans="1:22" x14ac:dyDescent="0.35">
      <c r="A1718" s="93">
        <v>1710</v>
      </c>
      <c r="B1718" s="84"/>
      <c r="C1718" s="98"/>
      <c r="D1718" s="91"/>
      <c r="E1718" s="89"/>
      <c r="F1718" s="88"/>
      <c r="G1718" s="91"/>
      <c r="H1718" s="91"/>
      <c r="I1718" s="88"/>
      <c r="J1718" s="92"/>
      <c r="K1718" s="212"/>
      <c r="L1718" s="308" t="str">
        <f>IF(K1718&lt;&gt;"",INDEX(ฐาน!$J$4:$M$44,MATCH(INT(K1718),ฐาน!$J$4:$J$44,0),2),"")</f>
        <v/>
      </c>
      <c r="M1718" s="309" t="str">
        <f>IF(L1718&lt;&gt;"",INDEX(ฐาน!$J$4:$M$45,MATCH(L1718,ฐาน!$K$4:$K$45,0),4),"")</f>
        <v/>
      </c>
      <c r="N1718" s="310" t="str">
        <f>IF(I1718&lt;&gt;"",INDEX(ฐาน!$A$4:$F$9,MATCH(I1718,ฐาน!$A$4:$A$9,0),IF(J1718&gt;=INDEX(ฐาน!$A$4:$F$9,MATCH(I1718,ฐาน!$A$4:$A$9,0),3),6,5)),"")</f>
        <v/>
      </c>
      <c r="O1718" s="311" t="str">
        <f>IF(I1718&lt;&gt;"",IF(J1718&gt;=INDEX(ฐาน!$A$4:$G$9,MATCH(I1718,ฐาน!$A$4:$A$9,0),4),INDEX(ฐาน!$A$4:$G$9,MATCH(I1718,ฐาน!$A$4:$A$9,0),7),INDEX(ฐาน!$A$4:$G$9,MATCH(I1718,ฐาน!$A$4:$A$9,0),4)),"")</f>
        <v/>
      </c>
      <c r="P1718" s="312">
        <f>IF(M1718&lt;&gt;ฐาน!$M$45,IF(L1718&lt;&gt;"",($L1718*$N1718/100),0),0)</f>
        <v>0</v>
      </c>
      <c r="Q1718" s="311">
        <f>IF(M1718&lt;&gt;ฐาน!$M$45,IF(L1718&lt;&gt;"",ROUNDUP(($L1718*$N1718/100),-1),0),0)</f>
        <v>0</v>
      </c>
      <c r="R1718" s="311">
        <f t="shared" si="52"/>
        <v>0</v>
      </c>
      <c r="S1718" s="313">
        <f t="shared" si="53"/>
        <v>0</v>
      </c>
      <c r="T1718" s="314">
        <f>IF(M1718&lt;&gt;ฐาน!$M$45,IF(S1718&lt;&gt;"",S1718+R1718,0),0)</f>
        <v>0</v>
      </c>
      <c r="U1718" s="311">
        <f>IF(M1718&lt;&gt;ฐาน!$M$45,IF(S1718=0,J1718+T1718,O1718),J1718)</f>
        <v>0</v>
      </c>
      <c r="V1718" s="98"/>
    </row>
    <row r="1719" spans="1:22" x14ac:dyDescent="0.35">
      <c r="A1719" s="93">
        <v>1711</v>
      </c>
      <c r="B1719" s="84"/>
      <c r="C1719" s="98"/>
      <c r="D1719" s="91"/>
      <c r="E1719" s="89"/>
      <c r="F1719" s="88"/>
      <c r="G1719" s="91"/>
      <c r="H1719" s="91"/>
      <c r="I1719" s="88"/>
      <c r="J1719" s="92"/>
      <c r="K1719" s="212"/>
      <c r="L1719" s="308" t="str">
        <f>IF(K1719&lt;&gt;"",INDEX(ฐาน!$J$4:$M$44,MATCH(INT(K1719),ฐาน!$J$4:$J$44,0),2),"")</f>
        <v/>
      </c>
      <c r="M1719" s="309" t="str">
        <f>IF(L1719&lt;&gt;"",INDEX(ฐาน!$J$4:$M$45,MATCH(L1719,ฐาน!$K$4:$K$45,0),4),"")</f>
        <v/>
      </c>
      <c r="N1719" s="310" t="str">
        <f>IF(I1719&lt;&gt;"",INDEX(ฐาน!$A$4:$F$9,MATCH(I1719,ฐาน!$A$4:$A$9,0),IF(J1719&gt;=INDEX(ฐาน!$A$4:$F$9,MATCH(I1719,ฐาน!$A$4:$A$9,0),3),6,5)),"")</f>
        <v/>
      </c>
      <c r="O1719" s="311" t="str">
        <f>IF(I1719&lt;&gt;"",IF(J1719&gt;=INDEX(ฐาน!$A$4:$G$9,MATCH(I1719,ฐาน!$A$4:$A$9,0),4),INDEX(ฐาน!$A$4:$G$9,MATCH(I1719,ฐาน!$A$4:$A$9,0),7),INDEX(ฐาน!$A$4:$G$9,MATCH(I1719,ฐาน!$A$4:$A$9,0),4)),"")</f>
        <v/>
      </c>
      <c r="P1719" s="312">
        <f>IF(M1719&lt;&gt;ฐาน!$M$45,IF(L1719&lt;&gt;"",($L1719*$N1719/100),0),0)</f>
        <v>0</v>
      </c>
      <c r="Q1719" s="311">
        <f>IF(M1719&lt;&gt;ฐาน!$M$45,IF(L1719&lt;&gt;"",ROUNDUP(($L1719*$N1719/100),-1),0),0)</f>
        <v>0</v>
      </c>
      <c r="R1719" s="311">
        <f t="shared" si="52"/>
        <v>0</v>
      </c>
      <c r="S1719" s="313">
        <f t="shared" si="53"/>
        <v>0</v>
      </c>
      <c r="T1719" s="314">
        <f>IF(M1719&lt;&gt;ฐาน!$M$45,IF(S1719&lt;&gt;"",S1719+R1719,0),0)</f>
        <v>0</v>
      </c>
      <c r="U1719" s="311">
        <f>IF(M1719&lt;&gt;ฐาน!$M$45,IF(S1719=0,J1719+T1719,O1719),J1719)</f>
        <v>0</v>
      </c>
      <c r="V1719" s="98"/>
    </row>
    <row r="1720" spans="1:22" x14ac:dyDescent="0.35">
      <c r="A1720" s="93">
        <v>1712</v>
      </c>
      <c r="B1720" s="84"/>
      <c r="C1720" s="98"/>
      <c r="D1720" s="91"/>
      <c r="E1720" s="89"/>
      <c r="F1720" s="88"/>
      <c r="G1720" s="91"/>
      <c r="H1720" s="91"/>
      <c r="I1720" s="88"/>
      <c r="J1720" s="92"/>
      <c r="K1720" s="212"/>
      <c r="L1720" s="308" t="str">
        <f>IF(K1720&lt;&gt;"",INDEX(ฐาน!$J$4:$M$44,MATCH(INT(K1720),ฐาน!$J$4:$J$44,0),2),"")</f>
        <v/>
      </c>
      <c r="M1720" s="309" t="str">
        <f>IF(L1720&lt;&gt;"",INDEX(ฐาน!$J$4:$M$45,MATCH(L1720,ฐาน!$K$4:$K$45,0),4),"")</f>
        <v/>
      </c>
      <c r="N1720" s="310" t="str">
        <f>IF(I1720&lt;&gt;"",INDEX(ฐาน!$A$4:$F$9,MATCH(I1720,ฐาน!$A$4:$A$9,0),IF(J1720&gt;=INDEX(ฐาน!$A$4:$F$9,MATCH(I1720,ฐาน!$A$4:$A$9,0),3),6,5)),"")</f>
        <v/>
      </c>
      <c r="O1720" s="311" t="str">
        <f>IF(I1720&lt;&gt;"",IF(J1720&gt;=INDEX(ฐาน!$A$4:$G$9,MATCH(I1720,ฐาน!$A$4:$A$9,0),4),INDEX(ฐาน!$A$4:$G$9,MATCH(I1720,ฐาน!$A$4:$A$9,0),7),INDEX(ฐาน!$A$4:$G$9,MATCH(I1720,ฐาน!$A$4:$A$9,0),4)),"")</f>
        <v/>
      </c>
      <c r="P1720" s="312">
        <f>IF(M1720&lt;&gt;ฐาน!$M$45,IF(L1720&lt;&gt;"",($L1720*$N1720/100),0),0)</f>
        <v>0</v>
      </c>
      <c r="Q1720" s="311">
        <f>IF(M1720&lt;&gt;ฐาน!$M$45,IF(L1720&lt;&gt;"",ROUNDUP(($L1720*$N1720/100),-1),0),0)</f>
        <v>0</v>
      </c>
      <c r="R1720" s="311">
        <f t="shared" si="52"/>
        <v>0</v>
      </c>
      <c r="S1720" s="313">
        <f t="shared" si="53"/>
        <v>0</v>
      </c>
      <c r="T1720" s="314">
        <f>IF(M1720&lt;&gt;ฐาน!$M$45,IF(S1720&lt;&gt;"",S1720+R1720,0),0)</f>
        <v>0</v>
      </c>
      <c r="U1720" s="311">
        <f>IF(M1720&lt;&gt;ฐาน!$M$45,IF(S1720=0,J1720+T1720,O1720),J1720)</f>
        <v>0</v>
      </c>
      <c r="V1720" s="98"/>
    </row>
    <row r="1721" spans="1:22" x14ac:dyDescent="0.35">
      <c r="A1721" s="93">
        <v>1713</v>
      </c>
      <c r="B1721" s="84"/>
      <c r="C1721" s="98"/>
      <c r="D1721" s="91"/>
      <c r="E1721" s="89"/>
      <c r="F1721" s="88"/>
      <c r="G1721" s="91"/>
      <c r="H1721" s="91"/>
      <c r="I1721" s="88"/>
      <c r="J1721" s="92"/>
      <c r="K1721" s="212"/>
      <c r="L1721" s="308" t="str">
        <f>IF(K1721&lt;&gt;"",INDEX(ฐาน!$J$4:$M$44,MATCH(INT(K1721),ฐาน!$J$4:$J$44,0),2),"")</f>
        <v/>
      </c>
      <c r="M1721" s="309" t="str">
        <f>IF(L1721&lt;&gt;"",INDEX(ฐาน!$J$4:$M$45,MATCH(L1721,ฐาน!$K$4:$K$45,0),4),"")</f>
        <v/>
      </c>
      <c r="N1721" s="310" t="str">
        <f>IF(I1721&lt;&gt;"",INDEX(ฐาน!$A$4:$F$9,MATCH(I1721,ฐาน!$A$4:$A$9,0),IF(J1721&gt;=INDEX(ฐาน!$A$4:$F$9,MATCH(I1721,ฐาน!$A$4:$A$9,0),3),6,5)),"")</f>
        <v/>
      </c>
      <c r="O1721" s="311" t="str">
        <f>IF(I1721&lt;&gt;"",IF(J1721&gt;=INDEX(ฐาน!$A$4:$G$9,MATCH(I1721,ฐาน!$A$4:$A$9,0),4),INDEX(ฐาน!$A$4:$G$9,MATCH(I1721,ฐาน!$A$4:$A$9,0),7),INDEX(ฐาน!$A$4:$G$9,MATCH(I1721,ฐาน!$A$4:$A$9,0),4)),"")</f>
        <v/>
      </c>
      <c r="P1721" s="312">
        <f>IF(M1721&lt;&gt;ฐาน!$M$45,IF(L1721&lt;&gt;"",($L1721*$N1721/100),0),0)</f>
        <v>0</v>
      </c>
      <c r="Q1721" s="311">
        <f>IF(M1721&lt;&gt;ฐาน!$M$45,IF(L1721&lt;&gt;"",ROUNDUP(($L1721*$N1721/100),-1),0),0)</f>
        <v>0</v>
      </c>
      <c r="R1721" s="311">
        <f t="shared" si="52"/>
        <v>0</v>
      </c>
      <c r="S1721" s="313">
        <f t="shared" si="53"/>
        <v>0</v>
      </c>
      <c r="T1721" s="314">
        <f>IF(M1721&lt;&gt;ฐาน!$M$45,IF(S1721&lt;&gt;"",S1721+R1721,0),0)</f>
        <v>0</v>
      </c>
      <c r="U1721" s="311">
        <f>IF(M1721&lt;&gt;ฐาน!$M$45,IF(S1721=0,J1721+T1721,O1721),J1721)</f>
        <v>0</v>
      </c>
      <c r="V1721" s="98"/>
    </row>
    <row r="1722" spans="1:22" x14ac:dyDescent="0.35">
      <c r="A1722" s="93">
        <v>1714</v>
      </c>
      <c r="B1722" s="84"/>
      <c r="C1722" s="98"/>
      <c r="D1722" s="91"/>
      <c r="E1722" s="89"/>
      <c r="F1722" s="88"/>
      <c r="G1722" s="91"/>
      <c r="H1722" s="91"/>
      <c r="I1722" s="88"/>
      <c r="J1722" s="92"/>
      <c r="K1722" s="212"/>
      <c r="L1722" s="308" t="str">
        <f>IF(K1722&lt;&gt;"",INDEX(ฐาน!$J$4:$M$44,MATCH(INT(K1722),ฐาน!$J$4:$J$44,0),2),"")</f>
        <v/>
      </c>
      <c r="M1722" s="309" t="str">
        <f>IF(L1722&lt;&gt;"",INDEX(ฐาน!$J$4:$M$45,MATCH(L1722,ฐาน!$K$4:$K$45,0),4),"")</f>
        <v/>
      </c>
      <c r="N1722" s="310" t="str">
        <f>IF(I1722&lt;&gt;"",INDEX(ฐาน!$A$4:$F$9,MATCH(I1722,ฐาน!$A$4:$A$9,0),IF(J1722&gt;=INDEX(ฐาน!$A$4:$F$9,MATCH(I1722,ฐาน!$A$4:$A$9,0),3),6,5)),"")</f>
        <v/>
      </c>
      <c r="O1722" s="311" t="str">
        <f>IF(I1722&lt;&gt;"",IF(J1722&gt;=INDEX(ฐาน!$A$4:$G$9,MATCH(I1722,ฐาน!$A$4:$A$9,0),4),INDEX(ฐาน!$A$4:$G$9,MATCH(I1722,ฐาน!$A$4:$A$9,0),7),INDEX(ฐาน!$A$4:$G$9,MATCH(I1722,ฐาน!$A$4:$A$9,0),4)),"")</f>
        <v/>
      </c>
      <c r="P1722" s="312">
        <f>IF(M1722&lt;&gt;ฐาน!$M$45,IF(L1722&lt;&gt;"",($L1722*$N1722/100),0),0)</f>
        <v>0</v>
      </c>
      <c r="Q1722" s="311">
        <f>IF(M1722&lt;&gt;ฐาน!$M$45,IF(L1722&lt;&gt;"",ROUNDUP(($L1722*$N1722/100),-1),0),0)</f>
        <v>0</v>
      </c>
      <c r="R1722" s="311">
        <f t="shared" si="52"/>
        <v>0</v>
      </c>
      <c r="S1722" s="313">
        <f t="shared" si="53"/>
        <v>0</v>
      </c>
      <c r="T1722" s="314">
        <f>IF(M1722&lt;&gt;ฐาน!$M$45,IF(S1722&lt;&gt;"",S1722+R1722,0),0)</f>
        <v>0</v>
      </c>
      <c r="U1722" s="311">
        <f>IF(M1722&lt;&gt;ฐาน!$M$45,IF(S1722=0,J1722+T1722,O1722),J1722)</f>
        <v>0</v>
      </c>
      <c r="V1722" s="98"/>
    </row>
    <row r="1723" spans="1:22" x14ac:dyDescent="0.35">
      <c r="A1723" s="93">
        <v>1715</v>
      </c>
      <c r="B1723" s="84"/>
      <c r="C1723" s="98"/>
      <c r="D1723" s="91"/>
      <c r="E1723" s="89"/>
      <c r="F1723" s="88"/>
      <c r="G1723" s="91"/>
      <c r="H1723" s="91"/>
      <c r="I1723" s="88"/>
      <c r="J1723" s="92"/>
      <c r="K1723" s="212"/>
      <c r="L1723" s="308" t="str">
        <f>IF(K1723&lt;&gt;"",INDEX(ฐาน!$J$4:$M$44,MATCH(INT(K1723),ฐาน!$J$4:$J$44,0),2),"")</f>
        <v/>
      </c>
      <c r="M1723" s="309" t="str">
        <f>IF(L1723&lt;&gt;"",INDEX(ฐาน!$J$4:$M$45,MATCH(L1723,ฐาน!$K$4:$K$45,0),4),"")</f>
        <v/>
      </c>
      <c r="N1723" s="310" t="str">
        <f>IF(I1723&lt;&gt;"",INDEX(ฐาน!$A$4:$F$9,MATCH(I1723,ฐาน!$A$4:$A$9,0),IF(J1723&gt;=INDEX(ฐาน!$A$4:$F$9,MATCH(I1723,ฐาน!$A$4:$A$9,0),3),6,5)),"")</f>
        <v/>
      </c>
      <c r="O1723" s="311" t="str">
        <f>IF(I1723&lt;&gt;"",IF(J1723&gt;=INDEX(ฐาน!$A$4:$G$9,MATCH(I1723,ฐาน!$A$4:$A$9,0),4),INDEX(ฐาน!$A$4:$G$9,MATCH(I1723,ฐาน!$A$4:$A$9,0),7),INDEX(ฐาน!$A$4:$G$9,MATCH(I1723,ฐาน!$A$4:$A$9,0),4)),"")</f>
        <v/>
      </c>
      <c r="P1723" s="312">
        <f>IF(M1723&lt;&gt;ฐาน!$M$45,IF(L1723&lt;&gt;"",($L1723*$N1723/100),0),0)</f>
        <v>0</v>
      </c>
      <c r="Q1723" s="311">
        <f>IF(M1723&lt;&gt;ฐาน!$M$45,IF(L1723&lt;&gt;"",ROUNDUP(($L1723*$N1723/100),-1),0),0)</f>
        <v>0</v>
      </c>
      <c r="R1723" s="311">
        <f t="shared" si="52"/>
        <v>0</v>
      </c>
      <c r="S1723" s="313">
        <f t="shared" si="53"/>
        <v>0</v>
      </c>
      <c r="T1723" s="314">
        <f>IF(M1723&lt;&gt;ฐาน!$M$45,IF(S1723&lt;&gt;"",S1723+R1723,0),0)</f>
        <v>0</v>
      </c>
      <c r="U1723" s="311">
        <f>IF(M1723&lt;&gt;ฐาน!$M$45,IF(S1723=0,J1723+T1723,O1723),J1723)</f>
        <v>0</v>
      </c>
      <c r="V1723" s="98"/>
    </row>
    <row r="1724" spans="1:22" x14ac:dyDescent="0.35">
      <c r="A1724" s="93">
        <v>1716</v>
      </c>
      <c r="B1724" s="84"/>
      <c r="C1724" s="98"/>
      <c r="D1724" s="91"/>
      <c r="E1724" s="89"/>
      <c r="F1724" s="88"/>
      <c r="G1724" s="91"/>
      <c r="H1724" s="91"/>
      <c r="I1724" s="88"/>
      <c r="J1724" s="92"/>
      <c r="K1724" s="212"/>
      <c r="L1724" s="308" t="str">
        <f>IF(K1724&lt;&gt;"",INDEX(ฐาน!$J$4:$M$44,MATCH(INT(K1724),ฐาน!$J$4:$J$44,0),2),"")</f>
        <v/>
      </c>
      <c r="M1724" s="309" t="str">
        <f>IF(L1724&lt;&gt;"",INDEX(ฐาน!$J$4:$M$45,MATCH(L1724,ฐาน!$K$4:$K$45,0),4),"")</f>
        <v/>
      </c>
      <c r="N1724" s="310" t="str">
        <f>IF(I1724&lt;&gt;"",INDEX(ฐาน!$A$4:$F$9,MATCH(I1724,ฐาน!$A$4:$A$9,0),IF(J1724&gt;=INDEX(ฐาน!$A$4:$F$9,MATCH(I1724,ฐาน!$A$4:$A$9,0),3),6,5)),"")</f>
        <v/>
      </c>
      <c r="O1724" s="311" t="str">
        <f>IF(I1724&lt;&gt;"",IF(J1724&gt;=INDEX(ฐาน!$A$4:$G$9,MATCH(I1724,ฐาน!$A$4:$A$9,0),4),INDEX(ฐาน!$A$4:$G$9,MATCH(I1724,ฐาน!$A$4:$A$9,0),7),INDEX(ฐาน!$A$4:$G$9,MATCH(I1724,ฐาน!$A$4:$A$9,0),4)),"")</f>
        <v/>
      </c>
      <c r="P1724" s="312">
        <f>IF(M1724&lt;&gt;ฐาน!$M$45,IF(L1724&lt;&gt;"",($L1724*$N1724/100),0),0)</f>
        <v>0</v>
      </c>
      <c r="Q1724" s="311">
        <f>IF(M1724&lt;&gt;ฐาน!$M$45,IF(L1724&lt;&gt;"",ROUNDUP(($L1724*$N1724/100),-1),0),0)</f>
        <v>0</v>
      </c>
      <c r="R1724" s="311">
        <f t="shared" si="52"/>
        <v>0</v>
      </c>
      <c r="S1724" s="313">
        <f t="shared" si="53"/>
        <v>0</v>
      </c>
      <c r="T1724" s="314">
        <f>IF(M1724&lt;&gt;ฐาน!$M$45,IF(S1724&lt;&gt;"",S1724+R1724,0),0)</f>
        <v>0</v>
      </c>
      <c r="U1724" s="311">
        <f>IF(M1724&lt;&gt;ฐาน!$M$45,IF(S1724=0,J1724+T1724,O1724),J1724)</f>
        <v>0</v>
      </c>
      <c r="V1724" s="98"/>
    </row>
    <row r="1725" spans="1:22" x14ac:dyDescent="0.35">
      <c r="A1725" s="93">
        <v>1717</v>
      </c>
      <c r="B1725" s="84"/>
      <c r="C1725" s="98"/>
      <c r="D1725" s="91"/>
      <c r="E1725" s="89"/>
      <c r="F1725" s="88"/>
      <c r="G1725" s="91"/>
      <c r="H1725" s="91"/>
      <c r="I1725" s="88"/>
      <c r="J1725" s="92"/>
      <c r="K1725" s="212"/>
      <c r="L1725" s="308" t="str">
        <f>IF(K1725&lt;&gt;"",INDEX(ฐาน!$J$4:$M$44,MATCH(INT(K1725),ฐาน!$J$4:$J$44,0),2),"")</f>
        <v/>
      </c>
      <c r="M1725" s="309" t="str">
        <f>IF(L1725&lt;&gt;"",INDEX(ฐาน!$J$4:$M$45,MATCH(L1725,ฐาน!$K$4:$K$45,0),4),"")</f>
        <v/>
      </c>
      <c r="N1725" s="310" t="str">
        <f>IF(I1725&lt;&gt;"",INDEX(ฐาน!$A$4:$F$9,MATCH(I1725,ฐาน!$A$4:$A$9,0),IF(J1725&gt;=INDEX(ฐาน!$A$4:$F$9,MATCH(I1725,ฐาน!$A$4:$A$9,0),3),6,5)),"")</f>
        <v/>
      </c>
      <c r="O1725" s="311" t="str">
        <f>IF(I1725&lt;&gt;"",IF(J1725&gt;=INDEX(ฐาน!$A$4:$G$9,MATCH(I1725,ฐาน!$A$4:$A$9,0),4),INDEX(ฐาน!$A$4:$G$9,MATCH(I1725,ฐาน!$A$4:$A$9,0),7),INDEX(ฐาน!$A$4:$G$9,MATCH(I1725,ฐาน!$A$4:$A$9,0),4)),"")</f>
        <v/>
      </c>
      <c r="P1725" s="312">
        <f>IF(M1725&lt;&gt;ฐาน!$M$45,IF(L1725&lt;&gt;"",($L1725*$N1725/100),0),0)</f>
        <v>0</v>
      </c>
      <c r="Q1725" s="311">
        <f>IF(M1725&lt;&gt;ฐาน!$M$45,IF(L1725&lt;&gt;"",ROUNDUP(($L1725*$N1725/100),-1),0),0)</f>
        <v>0</v>
      </c>
      <c r="R1725" s="311">
        <f t="shared" si="52"/>
        <v>0</v>
      </c>
      <c r="S1725" s="313">
        <f t="shared" si="53"/>
        <v>0</v>
      </c>
      <c r="T1725" s="314">
        <f>IF(M1725&lt;&gt;ฐาน!$M$45,IF(S1725&lt;&gt;"",S1725+R1725,0),0)</f>
        <v>0</v>
      </c>
      <c r="U1725" s="311">
        <f>IF(M1725&lt;&gt;ฐาน!$M$45,IF(S1725=0,J1725+T1725,O1725),J1725)</f>
        <v>0</v>
      </c>
      <c r="V1725" s="98"/>
    </row>
    <row r="1726" spans="1:22" x14ac:dyDescent="0.35">
      <c r="A1726" s="93">
        <v>1718</v>
      </c>
      <c r="B1726" s="84"/>
      <c r="C1726" s="98"/>
      <c r="D1726" s="91"/>
      <c r="E1726" s="89"/>
      <c r="F1726" s="88"/>
      <c r="G1726" s="91"/>
      <c r="H1726" s="91"/>
      <c r="I1726" s="88"/>
      <c r="J1726" s="92"/>
      <c r="K1726" s="212"/>
      <c r="L1726" s="308" t="str">
        <f>IF(K1726&lt;&gt;"",INDEX(ฐาน!$J$4:$M$44,MATCH(INT(K1726),ฐาน!$J$4:$J$44,0),2),"")</f>
        <v/>
      </c>
      <c r="M1726" s="309" t="str">
        <f>IF(L1726&lt;&gt;"",INDEX(ฐาน!$J$4:$M$45,MATCH(L1726,ฐาน!$K$4:$K$45,0),4),"")</f>
        <v/>
      </c>
      <c r="N1726" s="310" t="str">
        <f>IF(I1726&lt;&gt;"",INDEX(ฐาน!$A$4:$F$9,MATCH(I1726,ฐาน!$A$4:$A$9,0),IF(J1726&gt;=INDEX(ฐาน!$A$4:$F$9,MATCH(I1726,ฐาน!$A$4:$A$9,0),3),6,5)),"")</f>
        <v/>
      </c>
      <c r="O1726" s="311" t="str">
        <f>IF(I1726&lt;&gt;"",IF(J1726&gt;=INDEX(ฐาน!$A$4:$G$9,MATCH(I1726,ฐาน!$A$4:$A$9,0),4),INDEX(ฐาน!$A$4:$G$9,MATCH(I1726,ฐาน!$A$4:$A$9,0),7),INDEX(ฐาน!$A$4:$G$9,MATCH(I1726,ฐาน!$A$4:$A$9,0),4)),"")</f>
        <v/>
      </c>
      <c r="P1726" s="312">
        <f>IF(M1726&lt;&gt;ฐาน!$M$45,IF(L1726&lt;&gt;"",($L1726*$N1726/100),0),0)</f>
        <v>0</v>
      </c>
      <c r="Q1726" s="311">
        <f>IF(M1726&lt;&gt;ฐาน!$M$45,IF(L1726&lt;&gt;"",ROUNDUP(($L1726*$N1726/100),-1),0),0)</f>
        <v>0</v>
      </c>
      <c r="R1726" s="311">
        <f t="shared" si="52"/>
        <v>0</v>
      </c>
      <c r="S1726" s="313">
        <f t="shared" si="53"/>
        <v>0</v>
      </c>
      <c r="T1726" s="314">
        <f>IF(M1726&lt;&gt;ฐาน!$M$45,IF(S1726&lt;&gt;"",S1726+R1726,0),0)</f>
        <v>0</v>
      </c>
      <c r="U1726" s="311">
        <f>IF(M1726&lt;&gt;ฐาน!$M$45,IF(S1726=0,J1726+T1726,O1726),J1726)</f>
        <v>0</v>
      </c>
      <c r="V1726" s="98"/>
    </row>
    <row r="1727" spans="1:22" x14ac:dyDescent="0.35">
      <c r="A1727" s="93">
        <v>1719</v>
      </c>
      <c r="B1727" s="84"/>
      <c r="C1727" s="98"/>
      <c r="D1727" s="91"/>
      <c r="E1727" s="89"/>
      <c r="F1727" s="88"/>
      <c r="G1727" s="91"/>
      <c r="H1727" s="91"/>
      <c r="I1727" s="88"/>
      <c r="J1727" s="92"/>
      <c r="K1727" s="212"/>
      <c r="L1727" s="308" t="str">
        <f>IF(K1727&lt;&gt;"",INDEX(ฐาน!$J$4:$M$44,MATCH(INT(K1727),ฐาน!$J$4:$J$44,0),2),"")</f>
        <v/>
      </c>
      <c r="M1727" s="309" t="str">
        <f>IF(L1727&lt;&gt;"",INDEX(ฐาน!$J$4:$M$45,MATCH(L1727,ฐาน!$K$4:$K$45,0),4),"")</f>
        <v/>
      </c>
      <c r="N1727" s="310" t="str">
        <f>IF(I1727&lt;&gt;"",INDEX(ฐาน!$A$4:$F$9,MATCH(I1727,ฐาน!$A$4:$A$9,0),IF(J1727&gt;=INDEX(ฐาน!$A$4:$F$9,MATCH(I1727,ฐาน!$A$4:$A$9,0),3),6,5)),"")</f>
        <v/>
      </c>
      <c r="O1727" s="311" t="str">
        <f>IF(I1727&lt;&gt;"",IF(J1727&gt;=INDEX(ฐาน!$A$4:$G$9,MATCH(I1727,ฐาน!$A$4:$A$9,0),4),INDEX(ฐาน!$A$4:$G$9,MATCH(I1727,ฐาน!$A$4:$A$9,0),7),INDEX(ฐาน!$A$4:$G$9,MATCH(I1727,ฐาน!$A$4:$A$9,0),4)),"")</f>
        <v/>
      </c>
      <c r="P1727" s="312">
        <f>IF(M1727&lt;&gt;ฐาน!$M$45,IF(L1727&lt;&gt;"",($L1727*$N1727/100),0),0)</f>
        <v>0</v>
      </c>
      <c r="Q1727" s="311">
        <f>IF(M1727&lt;&gt;ฐาน!$M$45,IF(L1727&lt;&gt;"",ROUNDUP(($L1727*$N1727/100),-1),0),0)</f>
        <v>0</v>
      </c>
      <c r="R1727" s="311">
        <f t="shared" si="52"/>
        <v>0</v>
      </c>
      <c r="S1727" s="313">
        <f t="shared" si="53"/>
        <v>0</v>
      </c>
      <c r="T1727" s="314">
        <f>IF(M1727&lt;&gt;ฐาน!$M$45,IF(S1727&lt;&gt;"",S1727+R1727,0),0)</f>
        <v>0</v>
      </c>
      <c r="U1727" s="311">
        <f>IF(M1727&lt;&gt;ฐาน!$M$45,IF(S1727=0,J1727+T1727,O1727),J1727)</f>
        <v>0</v>
      </c>
      <c r="V1727" s="98"/>
    </row>
    <row r="1728" spans="1:22" x14ac:dyDescent="0.35">
      <c r="A1728" s="93">
        <v>1720</v>
      </c>
      <c r="B1728" s="84"/>
      <c r="C1728" s="98"/>
      <c r="D1728" s="91"/>
      <c r="E1728" s="89"/>
      <c r="F1728" s="88"/>
      <c r="G1728" s="91"/>
      <c r="H1728" s="91"/>
      <c r="I1728" s="88"/>
      <c r="J1728" s="92"/>
      <c r="K1728" s="212"/>
      <c r="L1728" s="308" t="str">
        <f>IF(K1728&lt;&gt;"",INDEX(ฐาน!$J$4:$M$44,MATCH(INT(K1728),ฐาน!$J$4:$J$44,0),2),"")</f>
        <v/>
      </c>
      <c r="M1728" s="309" t="str">
        <f>IF(L1728&lt;&gt;"",INDEX(ฐาน!$J$4:$M$45,MATCH(L1728,ฐาน!$K$4:$K$45,0),4),"")</f>
        <v/>
      </c>
      <c r="N1728" s="310" t="str">
        <f>IF(I1728&lt;&gt;"",INDEX(ฐาน!$A$4:$F$9,MATCH(I1728,ฐาน!$A$4:$A$9,0),IF(J1728&gt;=INDEX(ฐาน!$A$4:$F$9,MATCH(I1728,ฐาน!$A$4:$A$9,0),3),6,5)),"")</f>
        <v/>
      </c>
      <c r="O1728" s="311" t="str">
        <f>IF(I1728&lt;&gt;"",IF(J1728&gt;=INDEX(ฐาน!$A$4:$G$9,MATCH(I1728,ฐาน!$A$4:$A$9,0),4),INDEX(ฐาน!$A$4:$G$9,MATCH(I1728,ฐาน!$A$4:$A$9,0),7),INDEX(ฐาน!$A$4:$G$9,MATCH(I1728,ฐาน!$A$4:$A$9,0),4)),"")</f>
        <v/>
      </c>
      <c r="P1728" s="312">
        <f>IF(M1728&lt;&gt;ฐาน!$M$45,IF(L1728&lt;&gt;"",($L1728*$N1728/100),0),0)</f>
        <v>0</v>
      </c>
      <c r="Q1728" s="311">
        <f>IF(M1728&lt;&gt;ฐาน!$M$45,IF(L1728&lt;&gt;"",ROUNDUP(($L1728*$N1728/100),-1),0),0)</f>
        <v>0</v>
      </c>
      <c r="R1728" s="311">
        <f t="shared" si="52"/>
        <v>0</v>
      </c>
      <c r="S1728" s="313">
        <f t="shared" si="53"/>
        <v>0</v>
      </c>
      <c r="T1728" s="314">
        <f>IF(M1728&lt;&gt;ฐาน!$M$45,IF(S1728&lt;&gt;"",S1728+R1728,0),0)</f>
        <v>0</v>
      </c>
      <c r="U1728" s="311">
        <f>IF(M1728&lt;&gt;ฐาน!$M$45,IF(S1728=0,J1728+T1728,O1728),J1728)</f>
        <v>0</v>
      </c>
      <c r="V1728" s="98"/>
    </row>
    <row r="1729" spans="1:22" x14ac:dyDescent="0.35">
      <c r="A1729" s="93">
        <v>1721</v>
      </c>
      <c r="B1729" s="84"/>
      <c r="C1729" s="98"/>
      <c r="D1729" s="91"/>
      <c r="E1729" s="89"/>
      <c r="F1729" s="88"/>
      <c r="G1729" s="91"/>
      <c r="H1729" s="91"/>
      <c r="I1729" s="88"/>
      <c r="J1729" s="92"/>
      <c r="K1729" s="212"/>
      <c r="L1729" s="308" t="str">
        <f>IF(K1729&lt;&gt;"",INDEX(ฐาน!$J$4:$M$44,MATCH(INT(K1729),ฐาน!$J$4:$J$44,0),2),"")</f>
        <v/>
      </c>
      <c r="M1729" s="309" t="str">
        <f>IF(L1729&lt;&gt;"",INDEX(ฐาน!$J$4:$M$45,MATCH(L1729,ฐาน!$K$4:$K$45,0),4),"")</f>
        <v/>
      </c>
      <c r="N1729" s="310" t="str">
        <f>IF(I1729&lt;&gt;"",INDEX(ฐาน!$A$4:$F$9,MATCH(I1729,ฐาน!$A$4:$A$9,0),IF(J1729&gt;=INDEX(ฐาน!$A$4:$F$9,MATCH(I1729,ฐาน!$A$4:$A$9,0),3),6,5)),"")</f>
        <v/>
      </c>
      <c r="O1729" s="311" t="str">
        <f>IF(I1729&lt;&gt;"",IF(J1729&gt;=INDEX(ฐาน!$A$4:$G$9,MATCH(I1729,ฐาน!$A$4:$A$9,0),4),INDEX(ฐาน!$A$4:$G$9,MATCH(I1729,ฐาน!$A$4:$A$9,0),7),INDEX(ฐาน!$A$4:$G$9,MATCH(I1729,ฐาน!$A$4:$A$9,0),4)),"")</f>
        <v/>
      </c>
      <c r="P1729" s="312">
        <f>IF(M1729&lt;&gt;ฐาน!$M$45,IF(L1729&lt;&gt;"",($L1729*$N1729/100),0),0)</f>
        <v>0</v>
      </c>
      <c r="Q1729" s="311">
        <f>IF(M1729&lt;&gt;ฐาน!$M$45,IF(L1729&lt;&gt;"",ROUNDUP(($L1729*$N1729/100),-1),0),0)</f>
        <v>0</v>
      </c>
      <c r="R1729" s="311">
        <f t="shared" si="52"/>
        <v>0</v>
      </c>
      <c r="S1729" s="313">
        <f t="shared" si="53"/>
        <v>0</v>
      </c>
      <c r="T1729" s="314">
        <f>IF(M1729&lt;&gt;ฐาน!$M$45,IF(S1729&lt;&gt;"",S1729+R1729,0),0)</f>
        <v>0</v>
      </c>
      <c r="U1729" s="311">
        <f>IF(M1729&lt;&gt;ฐาน!$M$45,IF(S1729=0,J1729+T1729,O1729),J1729)</f>
        <v>0</v>
      </c>
      <c r="V1729" s="98"/>
    </row>
    <row r="1730" spans="1:22" x14ac:dyDescent="0.35">
      <c r="A1730" s="93">
        <v>1722</v>
      </c>
      <c r="B1730" s="84"/>
      <c r="C1730" s="98"/>
      <c r="D1730" s="91"/>
      <c r="E1730" s="89"/>
      <c r="F1730" s="88"/>
      <c r="G1730" s="91"/>
      <c r="H1730" s="91"/>
      <c r="I1730" s="88"/>
      <c r="J1730" s="92"/>
      <c r="K1730" s="212"/>
      <c r="L1730" s="308" t="str">
        <f>IF(K1730&lt;&gt;"",INDEX(ฐาน!$J$4:$M$44,MATCH(INT(K1730),ฐาน!$J$4:$J$44,0),2),"")</f>
        <v/>
      </c>
      <c r="M1730" s="309" t="str">
        <f>IF(L1730&lt;&gt;"",INDEX(ฐาน!$J$4:$M$45,MATCH(L1730,ฐาน!$K$4:$K$45,0),4),"")</f>
        <v/>
      </c>
      <c r="N1730" s="310" t="str">
        <f>IF(I1730&lt;&gt;"",INDEX(ฐาน!$A$4:$F$9,MATCH(I1730,ฐาน!$A$4:$A$9,0),IF(J1730&gt;=INDEX(ฐาน!$A$4:$F$9,MATCH(I1730,ฐาน!$A$4:$A$9,0),3),6,5)),"")</f>
        <v/>
      </c>
      <c r="O1730" s="311" t="str">
        <f>IF(I1730&lt;&gt;"",IF(J1730&gt;=INDEX(ฐาน!$A$4:$G$9,MATCH(I1730,ฐาน!$A$4:$A$9,0),4),INDEX(ฐาน!$A$4:$G$9,MATCH(I1730,ฐาน!$A$4:$A$9,0),7),INDEX(ฐาน!$A$4:$G$9,MATCH(I1730,ฐาน!$A$4:$A$9,0),4)),"")</f>
        <v/>
      </c>
      <c r="P1730" s="312">
        <f>IF(M1730&lt;&gt;ฐาน!$M$45,IF(L1730&lt;&gt;"",($L1730*$N1730/100),0),0)</f>
        <v>0</v>
      </c>
      <c r="Q1730" s="311">
        <f>IF(M1730&lt;&gt;ฐาน!$M$45,IF(L1730&lt;&gt;"",ROUNDUP(($L1730*$N1730/100),-1),0),0)</f>
        <v>0</v>
      </c>
      <c r="R1730" s="311">
        <f t="shared" si="52"/>
        <v>0</v>
      </c>
      <c r="S1730" s="313">
        <f t="shared" si="53"/>
        <v>0</v>
      </c>
      <c r="T1730" s="314">
        <f>IF(M1730&lt;&gt;ฐาน!$M$45,IF(S1730&lt;&gt;"",S1730+R1730,0),0)</f>
        <v>0</v>
      </c>
      <c r="U1730" s="311">
        <f>IF(M1730&lt;&gt;ฐาน!$M$45,IF(S1730=0,J1730+T1730,O1730),J1730)</f>
        <v>0</v>
      </c>
      <c r="V1730" s="98"/>
    </row>
    <row r="1731" spans="1:22" x14ac:dyDescent="0.35">
      <c r="A1731" s="93">
        <v>1723</v>
      </c>
      <c r="B1731" s="84"/>
      <c r="C1731" s="98"/>
      <c r="D1731" s="91"/>
      <c r="E1731" s="89"/>
      <c r="F1731" s="88"/>
      <c r="G1731" s="91"/>
      <c r="H1731" s="91"/>
      <c r="I1731" s="88"/>
      <c r="J1731" s="92"/>
      <c r="K1731" s="212"/>
      <c r="L1731" s="308" t="str">
        <f>IF(K1731&lt;&gt;"",INDEX(ฐาน!$J$4:$M$44,MATCH(INT(K1731),ฐาน!$J$4:$J$44,0),2),"")</f>
        <v/>
      </c>
      <c r="M1731" s="309" t="str">
        <f>IF(L1731&lt;&gt;"",INDEX(ฐาน!$J$4:$M$45,MATCH(L1731,ฐาน!$K$4:$K$45,0),4),"")</f>
        <v/>
      </c>
      <c r="N1731" s="310" t="str">
        <f>IF(I1731&lt;&gt;"",INDEX(ฐาน!$A$4:$F$9,MATCH(I1731,ฐาน!$A$4:$A$9,0),IF(J1731&gt;=INDEX(ฐาน!$A$4:$F$9,MATCH(I1731,ฐาน!$A$4:$A$9,0),3),6,5)),"")</f>
        <v/>
      </c>
      <c r="O1731" s="311" t="str">
        <f>IF(I1731&lt;&gt;"",IF(J1731&gt;=INDEX(ฐาน!$A$4:$G$9,MATCH(I1731,ฐาน!$A$4:$A$9,0),4),INDEX(ฐาน!$A$4:$G$9,MATCH(I1731,ฐาน!$A$4:$A$9,0),7),INDEX(ฐาน!$A$4:$G$9,MATCH(I1731,ฐาน!$A$4:$A$9,0),4)),"")</f>
        <v/>
      </c>
      <c r="P1731" s="312">
        <f>IF(M1731&lt;&gt;ฐาน!$M$45,IF(L1731&lt;&gt;"",($L1731*$N1731/100),0),0)</f>
        <v>0</v>
      </c>
      <c r="Q1731" s="311">
        <f>IF(M1731&lt;&gt;ฐาน!$M$45,IF(L1731&lt;&gt;"",ROUNDUP(($L1731*$N1731/100),-1),0),0)</f>
        <v>0</v>
      </c>
      <c r="R1731" s="311">
        <f t="shared" si="52"/>
        <v>0</v>
      </c>
      <c r="S1731" s="313">
        <f t="shared" si="53"/>
        <v>0</v>
      </c>
      <c r="T1731" s="314">
        <f>IF(M1731&lt;&gt;ฐาน!$M$45,IF(S1731&lt;&gt;"",S1731+R1731,0),0)</f>
        <v>0</v>
      </c>
      <c r="U1731" s="311">
        <f>IF(M1731&lt;&gt;ฐาน!$M$45,IF(S1731=0,J1731+T1731,O1731),J1731)</f>
        <v>0</v>
      </c>
      <c r="V1731" s="98"/>
    </row>
    <row r="1732" spans="1:22" x14ac:dyDescent="0.35">
      <c r="A1732" s="93">
        <v>1724</v>
      </c>
      <c r="B1732" s="84"/>
      <c r="C1732" s="98"/>
      <c r="D1732" s="91"/>
      <c r="E1732" s="89"/>
      <c r="F1732" s="88"/>
      <c r="G1732" s="91"/>
      <c r="H1732" s="91"/>
      <c r="I1732" s="88"/>
      <c r="J1732" s="92"/>
      <c r="K1732" s="212"/>
      <c r="L1732" s="308" t="str">
        <f>IF(K1732&lt;&gt;"",INDEX(ฐาน!$J$4:$M$44,MATCH(INT(K1732),ฐาน!$J$4:$J$44,0),2),"")</f>
        <v/>
      </c>
      <c r="M1732" s="309" t="str">
        <f>IF(L1732&lt;&gt;"",INDEX(ฐาน!$J$4:$M$45,MATCH(L1732,ฐาน!$K$4:$K$45,0),4),"")</f>
        <v/>
      </c>
      <c r="N1732" s="310" t="str">
        <f>IF(I1732&lt;&gt;"",INDEX(ฐาน!$A$4:$F$9,MATCH(I1732,ฐาน!$A$4:$A$9,0),IF(J1732&gt;=INDEX(ฐาน!$A$4:$F$9,MATCH(I1732,ฐาน!$A$4:$A$9,0),3),6,5)),"")</f>
        <v/>
      </c>
      <c r="O1732" s="311" t="str">
        <f>IF(I1732&lt;&gt;"",IF(J1732&gt;=INDEX(ฐาน!$A$4:$G$9,MATCH(I1732,ฐาน!$A$4:$A$9,0),4),INDEX(ฐาน!$A$4:$G$9,MATCH(I1732,ฐาน!$A$4:$A$9,0),7),INDEX(ฐาน!$A$4:$G$9,MATCH(I1732,ฐาน!$A$4:$A$9,0),4)),"")</f>
        <v/>
      </c>
      <c r="P1732" s="312">
        <f>IF(M1732&lt;&gt;ฐาน!$M$45,IF(L1732&lt;&gt;"",($L1732*$N1732/100),0),0)</f>
        <v>0</v>
      </c>
      <c r="Q1732" s="311">
        <f>IF(M1732&lt;&gt;ฐาน!$M$45,IF(L1732&lt;&gt;"",ROUNDUP(($L1732*$N1732/100),-1),0),0)</f>
        <v>0</v>
      </c>
      <c r="R1732" s="311">
        <f t="shared" si="52"/>
        <v>0</v>
      </c>
      <c r="S1732" s="313">
        <f t="shared" si="53"/>
        <v>0</v>
      </c>
      <c r="T1732" s="314">
        <f>IF(M1732&lt;&gt;ฐาน!$M$45,IF(S1732&lt;&gt;"",S1732+R1732,0),0)</f>
        <v>0</v>
      </c>
      <c r="U1732" s="311">
        <f>IF(M1732&lt;&gt;ฐาน!$M$45,IF(S1732=0,J1732+T1732,O1732),J1732)</f>
        <v>0</v>
      </c>
      <c r="V1732" s="98"/>
    </row>
    <row r="1733" spans="1:22" x14ac:dyDescent="0.35">
      <c r="A1733" s="93">
        <v>1725</v>
      </c>
      <c r="B1733" s="84"/>
      <c r="C1733" s="98"/>
      <c r="D1733" s="91"/>
      <c r="E1733" s="89"/>
      <c r="F1733" s="88"/>
      <c r="G1733" s="91"/>
      <c r="H1733" s="91"/>
      <c r="I1733" s="88"/>
      <c r="J1733" s="92"/>
      <c r="K1733" s="212"/>
      <c r="L1733" s="308" t="str">
        <f>IF(K1733&lt;&gt;"",INDEX(ฐาน!$J$4:$M$44,MATCH(INT(K1733),ฐาน!$J$4:$J$44,0),2),"")</f>
        <v/>
      </c>
      <c r="M1733" s="309" t="str">
        <f>IF(L1733&lt;&gt;"",INDEX(ฐาน!$J$4:$M$45,MATCH(L1733,ฐาน!$K$4:$K$45,0),4),"")</f>
        <v/>
      </c>
      <c r="N1733" s="310" t="str">
        <f>IF(I1733&lt;&gt;"",INDEX(ฐาน!$A$4:$F$9,MATCH(I1733,ฐาน!$A$4:$A$9,0),IF(J1733&gt;=INDEX(ฐาน!$A$4:$F$9,MATCH(I1733,ฐาน!$A$4:$A$9,0),3),6,5)),"")</f>
        <v/>
      </c>
      <c r="O1733" s="311" t="str">
        <f>IF(I1733&lt;&gt;"",IF(J1733&gt;=INDEX(ฐาน!$A$4:$G$9,MATCH(I1733,ฐาน!$A$4:$A$9,0),4),INDEX(ฐาน!$A$4:$G$9,MATCH(I1733,ฐาน!$A$4:$A$9,0),7),INDEX(ฐาน!$A$4:$G$9,MATCH(I1733,ฐาน!$A$4:$A$9,0),4)),"")</f>
        <v/>
      </c>
      <c r="P1733" s="312">
        <f>IF(M1733&lt;&gt;ฐาน!$M$45,IF(L1733&lt;&gt;"",($L1733*$N1733/100),0),0)</f>
        <v>0</v>
      </c>
      <c r="Q1733" s="311">
        <f>IF(M1733&lt;&gt;ฐาน!$M$45,IF(L1733&lt;&gt;"",ROUNDUP(($L1733*$N1733/100),-1),0),0)</f>
        <v>0</v>
      </c>
      <c r="R1733" s="311">
        <f t="shared" si="52"/>
        <v>0</v>
      </c>
      <c r="S1733" s="313">
        <f t="shared" si="53"/>
        <v>0</v>
      </c>
      <c r="T1733" s="314">
        <f>IF(M1733&lt;&gt;ฐาน!$M$45,IF(S1733&lt;&gt;"",S1733+R1733,0),0)</f>
        <v>0</v>
      </c>
      <c r="U1733" s="311">
        <f>IF(M1733&lt;&gt;ฐาน!$M$45,IF(S1733=0,J1733+T1733,O1733),J1733)</f>
        <v>0</v>
      </c>
      <c r="V1733" s="98"/>
    </row>
    <row r="1734" spans="1:22" x14ac:dyDescent="0.35">
      <c r="A1734" s="93">
        <v>1726</v>
      </c>
      <c r="B1734" s="84"/>
      <c r="C1734" s="98"/>
      <c r="D1734" s="91"/>
      <c r="E1734" s="89"/>
      <c r="F1734" s="88"/>
      <c r="G1734" s="91"/>
      <c r="H1734" s="91"/>
      <c r="I1734" s="88"/>
      <c r="J1734" s="92"/>
      <c r="K1734" s="212"/>
      <c r="L1734" s="308" t="str">
        <f>IF(K1734&lt;&gt;"",INDEX(ฐาน!$J$4:$M$44,MATCH(INT(K1734),ฐาน!$J$4:$J$44,0),2),"")</f>
        <v/>
      </c>
      <c r="M1734" s="309" t="str">
        <f>IF(L1734&lt;&gt;"",INDEX(ฐาน!$J$4:$M$45,MATCH(L1734,ฐาน!$K$4:$K$45,0),4),"")</f>
        <v/>
      </c>
      <c r="N1734" s="310" t="str">
        <f>IF(I1734&lt;&gt;"",INDEX(ฐาน!$A$4:$F$9,MATCH(I1734,ฐาน!$A$4:$A$9,0),IF(J1734&gt;=INDEX(ฐาน!$A$4:$F$9,MATCH(I1734,ฐาน!$A$4:$A$9,0),3),6,5)),"")</f>
        <v/>
      </c>
      <c r="O1734" s="311" t="str">
        <f>IF(I1734&lt;&gt;"",IF(J1734&gt;=INDEX(ฐาน!$A$4:$G$9,MATCH(I1734,ฐาน!$A$4:$A$9,0),4),INDEX(ฐาน!$A$4:$G$9,MATCH(I1734,ฐาน!$A$4:$A$9,0),7),INDEX(ฐาน!$A$4:$G$9,MATCH(I1734,ฐาน!$A$4:$A$9,0),4)),"")</f>
        <v/>
      </c>
      <c r="P1734" s="312">
        <f>IF(M1734&lt;&gt;ฐาน!$M$45,IF(L1734&lt;&gt;"",($L1734*$N1734/100),0),0)</f>
        <v>0</v>
      </c>
      <c r="Q1734" s="311">
        <f>IF(M1734&lt;&gt;ฐาน!$M$45,IF(L1734&lt;&gt;"",ROUNDUP(($L1734*$N1734/100),-1),0),0)</f>
        <v>0</v>
      </c>
      <c r="R1734" s="311">
        <f t="shared" si="52"/>
        <v>0</v>
      </c>
      <c r="S1734" s="313">
        <f t="shared" si="53"/>
        <v>0</v>
      </c>
      <c r="T1734" s="314">
        <f>IF(M1734&lt;&gt;ฐาน!$M$45,IF(S1734&lt;&gt;"",S1734+R1734,0),0)</f>
        <v>0</v>
      </c>
      <c r="U1734" s="311">
        <f>IF(M1734&lt;&gt;ฐาน!$M$45,IF(S1734=0,J1734+T1734,O1734),J1734)</f>
        <v>0</v>
      </c>
      <c r="V1734" s="98"/>
    </row>
    <row r="1735" spans="1:22" x14ac:dyDescent="0.35">
      <c r="A1735" s="93">
        <v>1727</v>
      </c>
      <c r="B1735" s="84"/>
      <c r="C1735" s="98"/>
      <c r="D1735" s="91"/>
      <c r="E1735" s="89"/>
      <c r="F1735" s="88"/>
      <c r="G1735" s="91"/>
      <c r="H1735" s="91"/>
      <c r="I1735" s="88"/>
      <c r="J1735" s="92"/>
      <c r="K1735" s="212"/>
      <c r="L1735" s="308" t="str">
        <f>IF(K1735&lt;&gt;"",INDEX(ฐาน!$J$4:$M$44,MATCH(INT(K1735),ฐาน!$J$4:$J$44,0),2),"")</f>
        <v/>
      </c>
      <c r="M1735" s="309" t="str">
        <f>IF(L1735&lt;&gt;"",INDEX(ฐาน!$J$4:$M$45,MATCH(L1735,ฐาน!$K$4:$K$45,0),4),"")</f>
        <v/>
      </c>
      <c r="N1735" s="310" t="str">
        <f>IF(I1735&lt;&gt;"",INDEX(ฐาน!$A$4:$F$9,MATCH(I1735,ฐาน!$A$4:$A$9,0),IF(J1735&gt;=INDEX(ฐาน!$A$4:$F$9,MATCH(I1735,ฐาน!$A$4:$A$9,0),3),6,5)),"")</f>
        <v/>
      </c>
      <c r="O1735" s="311" t="str">
        <f>IF(I1735&lt;&gt;"",IF(J1735&gt;=INDEX(ฐาน!$A$4:$G$9,MATCH(I1735,ฐาน!$A$4:$A$9,0),4),INDEX(ฐาน!$A$4:$G$9,MATCH(I1735,ฐาน!$A$4:$A$9,0),7),INDEX(ฐาน!$A$4:$G$9,MATCH(I1735,ฐาน!$A$4:$A$9,0),4)),"")</f>
        <v/>
      </c>
      <c r="P1735" s="312">
        <f>IF(M1735&lt;&gt;ฐาน!$M$45,IF(L1735&lt;&gt;"",($L1735*$N1735/100),0),0)</f>
        <v>0</v>
      </c>
      <c r="Q1735" s="311">
        <f>IF(M1735&lt;&gt;ฐาน!$M$45,IF(L1735&lt;&gt;"",ROUNDUP(($L1735*$N1735/100),-1),0),0)</f>
        <v>0</v>
      </c>
      <c r="R1735" s="311">
        <f t="shared" si="52"/>
        <v>0</v>
      </c>
      <c r="S1735" s="313">
        <f t="shared" si="53"/>
        <v>0</v>
      </c>
      <c r="T1735" s="314">
        <f>IF(M1735&lt;&gt;ฐาน!$M$45,IF(S1735&lt;&gt;"",S1735+R1735,0),0)</f>
        <v>0</v>
      </c>
      <c r="U1735" s="311">
        <f>IF(M1735&lt;&gt;ฐาน!$M$45,IF(S1735=0,J1735+T1735,O1735),J1735)</f>
        <v>0</v>
      </c>
      <c r="V1735" s="98"/>
    </row>
    <row r="1736" spans="1:22" x14ac:dyDescent="0.35">
      <c r="A1736" s="93">
        <v>1728</v>
      </c>
      <c r="B1736" s="84"/>
      <c r="C1736" s="98"/>
      <c r="D1736" s="91"/>
      <c r="E1736" s="89"/>
      <c r="F1736" s="88"/>
      <c r="G1736" s="91"/>
      <c r="H1736" s="91"/>
      <c r="I1736" s="88"/>
      <c r="J1736" s="92"/>
      <c r="K1736" s="212"/>
      <c r="L1736" s="308" t="str">
        <f>IF(K1736&lt;&gt;"",INDEX(ฐาน!$J$4:$M$44,MATCH(INT(K1736),ฐาน!$J$4:$J$44,0),2),"")</f>
        <v/>
      </c>
      <c r="M1736" s="309" t="str">
        <f>IF(L1736&lt;&gt;"",INDEX(ฐาน!$J$4:$M$45,MATCH(L1736,ฐาน!$K$4:$K$45,0),4),"")</f>
        <v/>
      </c>
      <c r="N1736" s="310" t="str">
        <f>IF(I1736&lt;&gt;"",INDEX(ฐาน!$A$4:$F$9,MATCH(I1736,ฐาน!$A$4:$A$9,0),IF(J1736&gt;=INDEX(ฐาน!$A$4:$F$9,MATCH(I1736,ฐาน!$A$4:$A$9,0),3),6,5)),"")</f>
        <v/>
      </c>
      <c r="O1736" s="311" t="str">
        <f>IF(I1736&lt;&gt;"",IF(J1736&gt;=INDEX(ฐาน!$A$4:$G$9,MATCH(I1736,ฐาน!$A$4:$A$9,0),4),INDEX(ฐาน!$A$4:$G$9,MATCH(I1736,ฐาน!$A$4:$A$9,0),7),INDEX(ฐาน!$A$4:$G$9,MATCH(I1736,ฐาน!$A$4:$A$9,0),4)),"")</f>
        <v/>
      </c>
      <c r="P1736" s="312">
        <f>IF(M1736&lt;&gt;ฐาน!$M$45,IF(L1736&lt;&gt;"",($L1736*$N1736/100),0),0)</f>
        <v>0</v>
      </c>
      <c r="Q1736" s="311">
        <f>IF(M1736&lt;&gt;ฐาน!$M$45,IF(L1736&lt;&gt;"",ROUNDUP(($L1736*$N1736/100),-1),0),0)</f>
        <v>0</v>
      </c>
      <c r="R1736" s="311">
        <f t="shared" si="52"/>
        <v>0</v>
      </c>
      <c r="S1736" s="313">
        <f t="shared" si="53"/>
        <v>0</v>
      </c>
      <c r="T1736" s="314">
        <f>IF(M1736&lt;&gt;ฐาน!$M$45,IF(S1736&lt;&gt;"",S1736+R1736,0),0)</f>
        <v>0</v>
      </c>
      <c r="U1736" s="311">
        <f>IF(M1736&lt;&gt;ฐาน!$M$45,IF(S1736=0,J1736+T1736,O1736),J1736)</f>
        <v>0</v>
      </c>
      <c r="V1736" s="98"/>
    </row>
    <row r="1737" spans="1:22" x14ac:dyDescent="0.35">
      <c r="A1737" s="93">
        <v>1729</v>
      </c>
      <c r="B1737" s="84"/>
      <c r="C1737" s="98"/>
      <c r="D1737" s="91"/>
      <c r="E1737" s="89"/>
      <c r="F1737" s="88"/>
      <c r="G1737" s="91"/>
      <c r="H1737" s="91"/>
      <c r="I1737" s="88"/>
      <c r="J1737" s="92"/>
      <c r="K1737" s="212"/>
      <c r="L1737" s="308" t="str">
        <f>IF(K1737&lt;&gt;"",INDEX(ฐาน!$J$4:$M$44,MATCH(INT(K1737),ฐาน!$J$4:$J$44,0),2),"")</f>
        <v/>
      </c>
      <c r="M1737" s="309" t="str">
        <f>IF(L1737&lt;&gt;"",INDEX(ฐาน!$J$4:$M$45,MATCH(L1737,ฐาน!$K$4:$K$45,0),4),"")</f>
        <v/>
      </c>
      <c r="N1737" s="310" t="str">
        <f>IF(I1737&lt;&gt;"",INDEX(ฐาน!$A$4:$F$9,MATCH(I1737,ฐาน!$A$4:$A$9,0),IF(J1737&gt;=INDEX(ฐาน!$A$4:$F$9,MATCH(I1737,ฐาน!$A$4:$A$9,0),3),6,5)),"")</f>
        <v/>
      </c>
      <c r="O1737" s="311" t="str">
        <f>IF(I1737&lt;&gt;"",IF(J1737&gt;=INDEX(ฐาน!$A$4:$G$9,MATCH(I1737,ฐาน!$A$4:$A$9,0),4),INDEX(ฐาน!$A$4:$G$9,MATCH(I1737,ฐาน!$A$4:$A$9,0),7),INDEX(ฐาน!$A$4:$G$9,MATCH(I1737,ฐาน!$A$4:$A$9,0),4)),"")</f>
        <v/>
      </c>
      <c r="P1737" s="312">
        <f>IF(M1737&lt;&gt;ฐาน!$M$45,IF(L1737&lt;&gt;"",($L1737*$N1737/100),0),0)</f>
        <v>0</v>
      </c>
      <c r="Q1737" s="311">
        <f>IF(M1737&lt;&gt;ฐาน!$M$45,IF(L1737&lt;&gt;"",ROUNDUP(($L1737*$N1737/100),-1),0),0)</f>
        <v>0</v>
      </c>
      <c r="R1737" s="311">
        <f t="shared" si="52"/>
        <v>0</v>
      </c>
      <c r="S1737" s="313">
        <f t="shared" si="53"/>
        <v>0</v>
      </c>
      <c r="T1737" s="314">
        <f>IF(M1737&lt;&gt;ฐาน!$M$45,IF(S1737&lt;&gt;"",S1737+R1737,0),0)</f>
        <v>0</v>
      </c>
      <c r="U1737" s="311">
        <f>IF(M1737&lt;&gt;ฐาน!$M$45,IF(S1737=0,J1737+T1737,O1737),J1737)</f>
        <v>0</v>
      </c>
      <c r="V1737" s="98"/>
    </row>
    <row r="1738" spans="1:22" x14ac:dyDescent="0.35">
      <c r="A1738" s="93">
        <v>1730</v>
      </c>
      <c r="B1738" s="84"/>
      <c r="C1738" s="98"/>
      <c r="D1738" s="91"/>
      <c r="E1738" s="89"/>
      <c r="F1738" s="88"/>
      <c r="G1738" s="91"/>
      <c r="H1738" s="91"/>
      <c r="I1738" s="88"/>
      <c r="J1738" s="92"/>
      <c r="K1738" s="212"/>
      <c r="L1738" s="308" t="str">
        <f>IF(K1738&lt;&gt;"",INDEX(ฐาน!$J$4:$M$44,MATCH(INT(K1738),ฐาน!$J$4:$J$44,0),2),"")</f>
        <v/>
      </c>
      <c r="M1738" s="309" t="str">
        <f>IF(L1738&lt;&gt;"",INDEX(ฐาน!$J$4:$M$45,MATCH(L1738,ฐาน!$K$4:$K$45,0),4),"")</f>
        <v/>
      </c>
      <c r="N1738" s="310" t="str">
        <f>IF(I1738&lt;&gt;"",INDEX(ฐาน!$A$4:$F$9,MATCH(I1738,ฐาน!$A$4:$A$9,0),IF(J1738&gt;=INDEX(ฐาน!$A$4:$F$9,MATCH(I1738,ฐาน!$A$4:$A$9,0),3),6,5)),"")</f>
        <v/>
      </c>
      <c r="O1738" s="311" t="str">
        <f>IF(I1738&lt;&gt;"",IF(J1738&gt;=INDEX(ฐาน!$A$4:$G$9,MATCH(I1738,ฐาน!$A$4:$A$9,0),4),INDEX(ฐาน!$A$4:$G$9,MATCH(I1738,ฐาน!$A$4:$A$9,0),7),INDEX(ฐาน!$A$4:$G$9,MATCH(I1738,ฐาน!$A$4:$A$9,0),4)),"")</f>
        <v/>
      </c>
      <c r="P1738" s="312">
        <f>IF(M1738&lt;&gt;ฐาน!$M$45,IF(L1738&lt;&gt;"",($L1738*$N1738/100),0),0)</f>
        <v>0</v>
      </c>
      <c r="Q1738" s="311">
        <f>IF(M1738&lt;&gt;ฐาน!$M$45,IF(L1738&lt;&gt;"",ROUNDUP(($L1738*$N1738/100),-1),0),0)</f>
        <v>0</v>
      </c>
      <c r="R1738" s="311">
        <f t="shared" ref="R1738:R1801" si="54">IF(Q1738&lt;&gt;"",IF($J1738+$P1738&lt;=$O1738,$Q1738,$O1738-$J1738),"")</f>
        <v>0</v>
      </c>
      <c r="S1738" s="313">
        <f t="shared" ref="S1738:S1801" si="55">IF(Q1738&lt;&gt;R1738,P1738-R1738,0)</f>
        <v>0</v>
      </c>
      <c r="T1738" s="314">
        <f>IF(M1738&lt;&gt;ฐาน!$M$45,IF(S1738&lt;&gt;"",S1738+R1738,0),0)</f>
        <v>0</v>
      </c>
      <c r="U1738" s="311">
        <f>IF(M1738&lt;&gt;ฐาน!$M$45,IF(S1738=0,J1738+T1738,O1738),J1738)</f>
        <v>0</v>
      </c>
      <c r="V1738" s="98"/>
    </row>
    <row r="1739" spans="1:22" x14ac:dyDescent="0.35">
      <c r="A1739" s="93">
        <v>1731</v>
      </c>
      <c r="B1739" s="84"/>
      <c r="C1739" s="98"/>
      <c r="D1739" s="91"/>
      <c r="E1739" s="89"/>
      <c r="F1739" s="88"/>
      <c r="G1739" s="91"/>
      <c r="H1739" s="91"/>
      <c r="I1739" s="88"/>
      <c r="J1739" s="92"/>
      <c r="K1739" s="212"/>
      <c r="L1739" s="308" t="str">
        <f>IF(K1739&lt;&gt;"",INDEX(ฐาน!$J$4:$M$44,MATCH(INT(K1739),ฐาน!$J$4:$J$44,0),2),"")</f>
        <v/>
      </c>
      <c r="M1739" s="309" t="str">
        <f>IF(L1739&lt;&gt;"",INDEX(ฐาน!$J$4:$M$45,MATCH(L1739,ฐาน!$K$4:$K$45,0),4),"")</f>
        <v/>
      </c>
      <c r="N1739" s="310" t="str">
        <f>IF(I1739&lt;&gt;"",INDEX(ฐาน!$A$4:$F$9,MATCH(I1739,ฐาน!$A$4:$A$9,0),IF(J1739&gt;=INDEX(ฐาน!$A$4:$F$9,MATCH(I1739,ฐาน!$A$4:$A$9,0),3),6,5)),"")</f>
        <v/>
      </c>
      <c r="O1739" s="311" t="str">
        <f>IF(I1739&lt;&gt;"",IF(J1739&gt;=INDEX(ฐาน!$A$4:$G$9,MATCH(I1739,ฐาน!$A$4:$A$9,0),4),INDEX(ฐาน!$A$4:$G$9,MATCH(I1739,ฐาน!$A$4:$A$9,0),7),INDEX(ฐาน!$A$4:$G$9,MATCH(I1739,ฐาน!$A$4:$A$9,0),4)),"")</f>
        <v/>
      </c>
      <c r="P1739" s="312">
        <f>IF(M1739&lt;&gt;ฐาน!$M$45,IF(L1739&lt;&gt;"",($L1739*$N1739/100),0),0)</f>
        <v>0</v>
      </c>
      <c r="Q1739" s="311">
        <f>IF(M1739&lt;&gt;ฐาน!$M$45,IF(L1739&lt;&gt;"",ROUNDUP(($L1739*$N1739/100),-1),0),0)</f>
        <v>0</v>
      </c>
      <c r="R1739" s="311">
        <f t="shared" si="54"/>
        <v>0</v>
      </c>
      <c r="S1739" s="313">
        <f t="shared" si="55"/>
        <v>0</v>
      </c>
      <c r="T1739" s="314">
        <f>IF(M1739&lt;&gt;ฐาน!$M$45,IF(S1739&lt;&gt;"",S1739+R1739,0),0)</f>
        <v>0</v>
      </c>
      <c r="U1739" s="311">
        <f>IF(M1739&lt;&gt;ฐาน!$M$45,IF(S1739=0,J1739+T1739,O1739),J1739)</f>
        <v>0</v>
      </c>
      <c r="V1739" s="98"/>
    </row>
    <row r="1740" spans="1:22" x14ac:dyDescent="0.35">
      <c r="A1740" s="93">
        <v>1732</v>
      </c>
      <c r="B1740" s="84"/>
      <c r="C1740" s="98"/>
      <c r="D1740" s="91"/>
      <c r="E1740" s="89"/>
      <c r="F1740" s="88"/>
      <c r="G1740" s="91"/>
      <c r="H1740" s="91"/>
      <c r="I1740" s="88"/>
      <c r="J1740" s="92"/>
      <c r="K1740" s="212"/>
      <c r="L1740" s="308" t="str">
        <f>IF(K1740&lt;&gt;"",INDEX(ฐาน!$J$4:$M$44,MATCH(INT(K1740),ฐาน!$J$4:$J$44,0),2),"")</f>
        <v/>
      </c>
      <c r="M1740" s="309" t="str">
        <f>IF(L1740&lt;&gt;"",INDEX(ฐาน!$J$4:$M$45,MATCH(L1740,ฐาน!$K$4:$K$45,0),4),"")</f>
        <v/>
      </c>
      <c r="N1740" s="310" t="str">
        <f>IF(I1740&lt;&gt;"",INDEX(ฐาน!$A$4:$F$9,MATCH(I1740,ฐาน!$A$4:$A$9,0),IF(J1740&gt;=INDEX(ฐาน!$A$4:$F$9,MATCH(I1740,ฐาน!$A$4:$A$9,0),3),6,5)),"")</f>
        <v/>
      </c>
      <c r="O1740" s="311" t="str">
        <f>IF(I1740&lt;&gt;"",IF(J1740&gt;=INDEX(ฐาน!$A$4:$G$9,MATCH(I1740,ฐาน!$A$4:$A$9,0),4),INDEX(ฐาน!$A$4:$G$9,MATCH(I1740,ฐาน!$A$4:$A$9,0),7),INDEX(ฐาน!$A$4:$G$9,MATCH(I1740,ฐาน!$A$4:$A$9,0),4)),"")</f>
        <v/>
      </c>
      <c r="P1740" s="312">
        <f>IF(M1740&lt;&gt;ฐาน!$M$45,IF(L1740&lt;&gt;"",($L1740*$N1740/100),0),0)</f>
        <v>0</v>
      </c>
      <c r="Q1740" s="311">
        <f>IF(M1740&lt;&gt;ฐาน!$M$45,IF(L1740&lt;&gt;"",ROUNDUP(($L1740*$N1740/100),-1),0),0)</f>
        <v>0</v>
      </c>
      <c r="R1740" s="311">
        <f t="shared" si="54"/>
        <v>0</v>
      </c>
      <c r="S1740" s="313">
        <f t="shared" si="55"/>
        <v>0</v>
      </c>
      <c r="T1740" s="314">
        <f>IF(M1740&lt;&gt;ฐาน!$M$45,IF(S1740&lt;&gt;"",S1740+R1740,0),0)</f>
        <v>0</v>
      </c>
      <c r="U1740" s="311">
        <f>IF(M1740&lt;&gt;ฐาน!$M$45,IF(S1740=0,J1740+T1740,O1740),J1740)</f>
        <v>0</v>
      </c>
      <c r="V1740" s="98"/>
    </row>
    <row r="1741" spans="1:22" x14ac:dyDescent="0.35">
      <c r="A1741" s="93">
        <v>1733</v>
      </c>
      <c r="B1741" s="84"/>
      <c r="C1741" s="98"/>
      <c r="D1741" s="91"/>
      <c r="E1741" s="89"/>
      <c r="F1741" s="88"/>
      <c r="G1741" s="91"/>
      <c r="H1741" s="91"/>
      <c r="I1741" s="88"/>
      <c r="J1741" s="92"/>
      <c r="K1741" s="212"/>
      <c r="L1741" s="308" t="str">
        <f>IF(K1741&lt;&gt;"",INDEX(ฐาน!$J$4:$M$44,MATCH(INT(K1741),ฐาน!$J$4:$J$44,0),2),"")</f>
        <v/>
      </c>
      <c r="M1741" s="309" t="str">
        <f>IF(L1741&lt;&gt;"",INDEX(ฐาน!$J$4:$M$45,MATCH(L1741,ฐาน!$K$4:$K$45,0),4),"")</f>
        <v/>
      </c>
      <c r="N1741" s="310" t="str">
        <f>IF(I1741&lt;&gt;"",INDEX(ฐาน!$A$4:$F$9,MATCH(I1741,ฐาน!$A$4:$A$9,0),IF(J1741&gt;=INDEX(ฐาน!$A$4:$F$9,MATCH(I1741,ฐาน!$A$4:$A$9,0),3),6,5)),"")</f>
        <v/>
      </c>
      <c r="O1741" s="311" t="str">
        <f>IF(I1741&lt;&gt;"",IF(J1741&gt;=INDEX(ฐาน!$A$4:$G$9,MATCH(I1741,ฐาน!$A$4:$A$9,0),4),INDEX(ฐาน!$A$4:$G$9,MATCH(I1741,ฐาน!$A$4:$A$9,0),7),INDEX(ฐาน!$A$4:$G$9,MATCH(I1741,ฐาน!$A$4:$A$9,0),4)),"")</f>
        <v/>
      </c>
      <c r="P1741" s="312">
        <f>IF(M1741&lt;&gt;ฐาน!$M$45,IF(L1741&lt;&gt;"",($L1741*$N1741/100),0),0)</f>
        <v>0</v>
      </c>
      <c r="Q1741" s="311">
        <f>IF(M1741&lt;&gt;ฐาน!$M$45,IF(L1741&lt;&gt;"",ROUNDUP(($L1741*$N1741/100),-1),0),0)</f>
        <v>0</v>
      </c>
      <c r="R1741" s="311">
        <f t="shared" si="54"/>
        <v>0</v>
      </c>
      <c r="S1741" s="313">
        <f t="shared" si="55"/>
        <v>0</v>
      </c>
      <c r="T1741" s="314">
        <f>IF(M1741&lt;&gt;ฐาน!$M$45,IF(S1741&lt;&gt;"",S1741+R1741,0),0)</f>
        <v>0</v>
      </c>
      <c r="U1741" s="311">
        <f>IF(M1741&lt;&gt;ฐาน!$M$45,IF(S1741=0,J1741+T1741,O1741),J1741)</f>
        <v>0</v>
      </c>
      <c r="V1741" s="98"/>
    </row>
    <row r="1742" spans="1:22" x14ac:dyDescent="0.35">
      <c r="A1742" s="93">
        <v>1734</v>
      </c>
      <c r="B1742" s="84"/>
      <c r="C1742" s="98"/>
      <c r="D1742" s="91"/>
      <c r="E1742" s="89"/>
      <c r="F1742" s="88"/>
      <c r="G1742" s="91"/>
      <c r="H1742" s="91"/>
      <c r="I1742" s="88"/>
      <c r="J1742" s="92"/>
      <c r="K1742" s="212"/>
      <c r="L1742" s="308" t="str">
        <f>IF(K1742&lt;&gt;"",INDEX(ฐาน!$J$4:$M$44,MATCH(INT(K1742),ฐาน!$J$4:$J$44,0),2),"")</f>
        <v/>
      </c>
      <c r="M1742" s="309" t="str">
        <f>IF(L1742&lt;&gt;"",INDEX(ฐาน!$J$4:$M$45,MATCH(L1742,ฐาน!$K$4:$K$45,0),4),"")</f>
        <v/>
      </c>
      <c r="N1742" s="310" t="str">
        <f>IF(I1742&lt;&gt;"",INDEX(ฐาน!$A$4:$F$9,MATCH(I1742,ฐาน!$A$4:$A$9,0),IF(J1742&gt;=INDEX(ฐาน!$A$4:$F$9,MATCH(I1742,ฐาน!$A$4:$A$9,0),3),6,5)),"")</f>
        <v/>
      </c>
      <c r="O1742" s="311" t="str">
        <f>IF(I1742&lt;&gt;"",IF(J1742&gt;=INDEX(ฐาน!$A$4:$G$9,MATCH(I1742,ฐาน!$A$4:$A$9,0),4),INDEX(ฐาน!$A$4:$G$9,MATCH(I1742,ฐาน!$A$4:$A$9,0),7),INDEX(ฐาน!$A$4:$G$9,MATCH(I1742,ฐาน!$A$4:$A$9,0),4)),"")</f>
        <v/>
      </c>
      <c r="P1742" s="312">
        <f>IF(M1742&lt;&gt;ฐาน!$M$45,IF(L1742&lt;&gt;"",($L1742*$N1742/100),0),0)</f>
        <v>0</v>
      </c>
      <c r="Q1742" s="311">
        <f>IF(M1742&lt;&gt;ฐาน!$M$45,IF(L1742&lt;&gt;"",ROUNDUP(($L1742*$N1742/100),-1),0),0)</f>
        <v>0</v>
      </c>
      <c r="R1742" s="311">
        <f t="shared" si="54"/>
        <v>0</v>
      </c>
      <c r="S1742" s="313">
        <f t="shared" si="55"/>
        <v>0</v>
      </c>
      <c r="T1742" s="314">
        <f>IF(M1742&lt;&gt;ฐาน!$M$45,IF(S1742&lt;&gt;"",S1742+R1742,0),0)</f>
        <v>0</v>
      </c>
      <c r="U1742" s="311">
        <f>IF(M1742&lt;&gt;ฐาน!$M$45,IF(S1742=0,J1742+T1742,O1742),J1742)</f>
        <v>0</v>
      </c>
      <c r="V1742" s="98"/>
    </row>
    <row r="1743" spans="1:22" x14ac:dyDescent="0.35">
      <c r="A1743" s="93">
        <v>1735</v>
      </c>
      <c r="B1743" s="84"/>
      <c r="C1743" s="98"/>
      <c r="D1743" s="91"/>
      <c r="E1743" s="89"/>
      <c r="F1743" s="88"/>
      <c r="G1743" s="91"/>
      <c r="H1743" s="91"/>
      <c r="I1743" s="88"/>
      <c r="J1743" s="92"/>
      <c r="K1743" s="212"/>
      <c r="L1743" s="308" t="str">
        <f>IF(K1743&lt;&gt;"",INDEX(ฐาน!$J$4:$M$44,MATCH(INT(K1743),ฐาน!$J$4:$J$44,0),2),"")</f>
        <v/>
      </c>
      <c r="M1743" s="309" t="str">
        <f>IF(L1743&lt;&gt;"",INDEX(ฐาน!$J$4:$M$45,MATCH(L1743,ฐาน!$K$4:$K$45,0),4),"")</f>
        <v/>
      </c>
      <c r="N1743" s="310" t="str">
        <f>IF(I1743&lt;&gt;"",INDEX(ฐาน!$A$4:$F$9,MATCH(I1743,ฐาน!$A$4:$A$9,0),IF(J1743&gt;=INDEX(ฐาน!$A$4:$F$9,MATCH(I1743,ฐาน!$A$4:$A$9,0),3),6,5)),"")</f>
        <v/>
      </c>
      <c r="O1743" s="311" t="str">
        <f>IF(I1743&lt;&gt;"",IF(J1743&gt;=INDEX(ฐาน!$A$4:$G$9,MATCH(I1743,ฐาน!$A$4:$A$9,0),4),INDEX(ฐาน!$A$4:$G$9,MATCH(I1743,ฐาน!$A$4:$A$9,0),7),INDEX(ฐาน!$A$4:$G$9,MATCH(I1743,ฐาน!$A$4:$A$9,0),4)),"")</f>
        <v/>
      </c>
      <c r="P1743" s="312">
        <f>IF(M1743&lt;&gt;ฐาน!$M$45,IF(L1743&lt;&gt;"",($L1743*$N1743/100),0),0)</f>
        <v>0</v>
      </c>
      <c r="Q1743" s="311">
        <f>IF(M1743&lt;&gt;ฐาน!$M$45,IF(L1743&lt;&gt;"",ROUNDUP(($L1743*$N1743/100),-1),0),0)</f>
        <v>0</v>
      </c>
      <c r="R1743" s="311">
        <f t="shared" si="54"/>
        <v>0</v>
      </c>
      <c r="S1743" s="313">
        <f t="shared" si="55"/>
        <v>0</v>
      </c>
      <c r="T1743" s="314">
        <f>IF(M1743&lt;&gt;ฐาน!$M$45,IF(S1743&lt;&gt;"",S1743+R1743,0),0)</f>
        <v>0</v>
      </c>
      <c r="U1743" s="311">
        <f>IF(M1743&lt;&gt;ฐาน!$M$45,IF(S1743=0,J1743+T1743,O1743),J1743)</f>
        <v>0</v>
      </c>
      <c r="V1743" s="98"/>
    </row>
    <row r="1744" spans="1:22" x14ac:dyDescent="0.35">
      <c r="A1744" s="93">
        <v>1736</v>
      </c>
      <c r="B1744" s="84"/>
      <c r="C1744" s="98"/>
      <c r="D1744" s="91"/>
      <c r="E1744" s="89"/>
      <c r="F1744" s="88"/>
      <c r="G1744" s="91"/>
      <c r="H1744" s="91"/>
      <c r="I1744" s="88"/>
      <c r="J1744" s="92"/>
      <c r="K1744" s="212"/>
      <c r="L1744" s="308" t="str">
        <f>IF(K1744&lt;&gt;"",INDEX(ฐาน!$J$4:$M$44,MATCH(INT(K1744),ฐาน!$J$4:$J$44,0),2),"")</f>
        <v/>
      </c>
      <c r="M1744" s="309" t="str">
        <f>IF(L1744&lt;&gt;"",INDEX(ฐาน!$J$4:$M$45,MATCH(L1744,ฐาน!$K$4:$K$45,0),4),"")</f>
        <v/>
      </c>
      <c r="N1744" s="310" t="str">
        <f>IF(I1744&lt;&gt;"",INDEX(ฐาน!$A$4:$F$9,MATCH(I1744,ฐาน!$A$4:$A$9,0),IF(J1744&gt;=INDEX(ฐาน!$A$4:$F$9,MATCH(I1744,ฐาน!$A$4:$A$9,0),3),6,5)),"")</f>
        <v/>
      </c>
      <c r="O1744" s="311" t="str">
        <f>IF(I1744&lt;&gt;"",IF(J1744&gt;=INDEX(ฐาน!$A$4:$G$9,MATCH(I1744,ฐาน!$A$4:$A$9,0),4),INDEX(ฐาน!$A$4:$G$9,MATCH(I1744,ฐาน!$A$4:$A$9,0),7),INDEX(ฐาน!$A$4:$G$9,MATCH(I1744,ฐาน!$A$4:$A$9,0),4)),"")</f>
        <v/>
      </c>
      <c r="P1744" s="312">
        <f>IF(M1744&lt;&gt;ฐาน!$M$45,IF(L1744&lt;&gt;"",($L1744*$N1744/100),0),0)</f>
        <v>0</v>
      </c>
      <c r="Q1744" s="311">
        <f>IF(M1744&lt;&gt;ฐาน!$M$45,IF(L1744&lt;&gt;"",ROUNDUP(($L1744*$N1744/100),-1),0),0)</f>
        <v>0</v>
      </c>
      <c r="R1744" s="311">
        <f t="shared" si="54"/>
        <v>0</v>
      </c>
      <c r="S1744" s="313">
        <f t="shared" si="55"/>
        <v>0</v>
      </c>
      <c r="T1744" s="314">
        <f>IF(M1744&lt;&gt;ฐาน!$M$45,IF(S1744&lt;&gt;"",S1744+R1744,0),0)</f>
        <v>0</v>
      </c>
      <c r="U1744" s="311">
        <f>IF(M1744&lt;&gt;ฐาน!$M$45,IF(S1744=0,J1744+T1744,O1744),J1744)</f>
        <v>0</v>
      </c>
      <c r="V1744" s="98"/>
    </row>
    <row r="1745" spans="1:22" x14ac:dyDescent="0.35">
      <c r="A1745" s="93">
        <v>1737</v>
      </c>
      <c r="B1745" s="84"/>
      <c r="C1745" s="98"/>
      <c r="D1745" s="91"/>
      <c r="E1745" s="89"/>
      <c r="F1745" s="88"/>
      <c r="G1745" s="91"/>
      <c r="H1745" s="91"/>
      <c r="I1745" s="88"/>
      <c r="J1745" s="92"/>
      <c r="K1745" s="212"/>
      <c r="L1745" s="308" t="str">
        <f>IF(K1745&lt;&gt;"",INDEX(ฐาน!$J$4:$M$44,MATCH(INT(K1745),ฐาน!$J$4:$J$44,0),2),"")</f>
        <v/>
      </c>
      <c r="M1745" s="309" t="str">
        <f>IF(L1745&lt;&gt;"",INDEX(ฐาน!$J$4:$M$45,MATCH(L1745,ฐาน!$K$4:$K$45,0),4),"")</f>
        <v/>
      </c>
      <c r="N1745" s="310" t="str">
        <f>IF(I1745&lt;&gt;"",INDEX(ฐาน!$A$4:$F$9,MATCH(I1745,ฐาน!$A$4:$A$9,0),IF(J1745&gt;=INDEX(ฐาน!$A$4:$F$9,MATCH(I1745,ฐาน!$A$4:$A$9,0),3),6,5)),"")</f>
        <v/>
      </c>
      <c r="O1745" s="311" t="str">
        <f>IF(I1745&lt;&gt;"",IF(J1745&gt;=INDEX(ฐาน!$A$4:$G$9,MATCH(I1745,ฐาน!$A$4:$A$9,0),4),INDEX(ฐาน!$A$4:$G$9,MATCH(I1745,ฐาน!$A$4:$A$9,0),7),INDEX(ฐาน!$A$4:$G$9,MATCH(I1745,ฐาน!$A$4:$A$9,0),4)),"")</f>
        <v/>
      </c>
      <c r="P1745" s="312">
        <f>IF(M1745&lt;&gt;ฐาน!$M$45,IF(L1745&lt;&gt;"",($L1745*$N1745/100),0),0)</f>
        <v>0</v>
      </c>
      <c r="Q1745" s="311">
        <f>IF(M1745&lt;&gt;ฐาน!$M$45,IF(L1745&lt;&gt;"",ROUNDUP(($L1745*$N1745/100),-1),0),0)</f>
        <v>0</v>
      </c>
      <c r="R1745" s="311">
        <f t="shared" si="54"/>
        <v>0</v>
      </c>
      <c r="S1745" s="313">
        <f t="shared" si="55"/>
        <v>0</v>
      </c>
      <c r="T1745" s="314">
        <f>IF(M1745&lt;&gt;ฐาน!$M$45,IF(S1745&lt;&gt;"",S1745+R1745,0),0)</f>
        <v>0</v>
      </c>
      <c r="U1745" s="311">
        <f>IF(M1745&lt;&gt;ฐาน!$M$45,IF(S1745=0,J1745+T1745,O1745),J1745)</f>
        <v>0</v>
      </c>
      <c r="V1745" s="98"/>
    </row>
    <row r="1746" spans="1:22" x14ac:dyDescent="0.35">
      <c r="A1746" s="93">
        <v>1738</v>
      </c>
      <c r="B1746" s="84"/>
      <c r="C1746" s="98"/>
      <c r="D1746" s="91"/>
      <c r="E1746" s="89"/>
      <c r="F1746" s="88"/>
      <c r="G1746" s="91"/>
      <c r="H1746" s="91"/>
      <c r="I1746" s="88"/>
      <c r="J1746" s="92"/>
      <c r="K1746" s="212"/>
      <c r="L1746" s="308" t="str">
        <f>IF(K1746&lt;&gt;"",INDEX(ฐาน!$J$4:$M$44,MATCH(INT(K1746),ฐาน!$J$4:$J$44,0),2),"")</f>
        <v/>
      </c>
      <c r="M1746" s="309" t="str">
        <f>IF(L1746&lt;&gt;"",INDEX(ฐาน!$J$4:$M$45,MATCH(L1746,ฐาน!$K$4:$K$45,0),4),"")</f>
        <v/>
      </c>
      <c r="N1746" s="310" t="str">
        <f>IF(I1746&lt;&gt;"",INDEX(ฐาน!$A$4:$F$9,MATCH(I1746,ฐาน!$A$4:$A$9,0),IF(J1746&gt;=INDEX(ฐาน!$A$4:$F$9,MATCH(I1746,ฐาน!$A$4:$A$9,0),3),6,5)),"")</f>
        <v/>
      </c>
      <c r="O1746" s="311" t="str">
        <f>IF(I1746&lt;&gt;"",IF(J1746&gt;=INDEX(ฐาน!$A$4:$G$9,MATCH(I1746,ฐาน!$A$4:$A$9,0),4),INDEX(ฐาน!$A$4:$G$9,MATCH(I1746,ฐาน!$A$4:$A$9,0),7),INDEX(ฐาน!$A$4:$G$9,MATCH(I1746,ฐาน!$A$4:$A$9,0),4)),"")</f>
        <v/>
      </c>
      <c r="P1746" s="312">
        <f>IF(M1746&lt;&gt;ฐาน!$M$45,IF(L1746&lt;&gt;"",($L1746*$N1746/100),0),0)</f>
        <v>0</v>
      </c>
      <c r="Q1746" s="311">
        <f>IF(M1746&lt;&gt;ฐาน!$M$45,IF(L1746&lt;&gt;"",ROUNDUP(($L1746*$N1746/100),-1),0),0)</f>
        <v>0</v>
      </c>
      <c r="R1746" s="311">
        <f t="shared" si="54"/>
        <v>0</v>
      </c>
      <c r="S1746" s="313">
        <f t="shared" si="55"/>
        <v>0</v>
      </c>
      <c r="T1746" s="314">
        <f>IF(M1746&lt;&gt;ฐาน!$M$45,IF(S1746&lt;&gt;"",S1746+R1746,0),0)</f>
        <v>0</v>
      </c>
      <c r="U1746" s="311">
        <f>IF(M1746&lt;&gt;ฐาน!$M$45,IF(S1746=0,J1746+T1746,O1746),J1746)</f>
        <v>0</v>
      </c>
      <c r="V1746" s="98"/>
    </row>
    <row r="1747" spans="1:22" x14ac:dyDescent="0.35">
      <c r="A1747" s="93">
        <v>1739</v>
      </c>
      <c r="B1747" s="84"/>
      <c r="C1747" s="98"/>
      <c r="D1747" s="91"/>
      <c r="E1747" s="89"/>
      <c r="F1747" s="88"/>
      <c r="G1747" s="91"/>
      <c r="H1747" s="91"/>
      <c r="I1747" s="88"/>
      <c r="J1747" s="92"/>
      <c r="K1747" s="212"/>
      <c r="L1747" s="308" t="str">
        <f>IF(K1747&lt;&gt;"",INDEX(ฐาน!$J$4:$M$44,MATCH(INT(K1747),ฐาน!$J$4:$J$44,0),2),"")</f>
        <v/>
      </c>
      <c r="M1747" s="309" t="str">
        <f>IF(L1747&lt;&gt;"",INDEX(ฐาน!$J$4:$M$45,MATCH(L1747,ฐาน!$K$4:$K$45,0),4),"")</f>
        <v/>
      </c>
      <c r="N1747" s="310" t="str">
        <f>IF(I1747&lt;&gt;"",INDEX(ฐาน!$A$4:$F$9,MATCH(I1747,ฐาน!$A$4:$A$9,0),IF(J1747&gt;=INDEX(ฐาน!$A$4:$F$9,MATCH(I1747,ฐาน!$A$4:$A$9,0),3),6,5)),"")</f>
        <v/>
      </c>
      <c r="O1747" s="311" t="str">
        <f>IF(I1747&lt;&gt;"",IF(J1747&gt;=INDEX(ฐาน!$A$4:$G$9,MATCH(I1747,ฐาน!$A$4:$A$9,0),4),INDEX(ฐาน!$A$4:$G$9,MATCH(I1747,ฐาน!$A$4:$A$9,0),7),INDEX(ฐาน!$A$4:$G$9,MATCH(I1747,ฐาน!$A$4:$A$9,0),4)),"")</f>
        <v/>
      </c>
      <c r="P1747" s="312">
        <f>IF(M1747&lt;&gt;ฐาน!$M$45,IF(L1747&lt;&gt;"",($L1747*$N1747/100),0),0)</f>
        <v>0</v>
      </c>
      <c r="Q1747" s="311">
        <f>IF(M1747&lt;&gt;ฐาน!$M$45,IF(L1747&lt;&gt;"",ROUNDUP(($L1747*$N1747/100),-1),0),0)</f>
        <v>0</v>
      </c>
      <c r="R1747" s="311">
        <f t="shared" si="54"/>
        <v>0</v>
      </c>
      <c r="S1747" s="313">
        <f t="shared" si="55"/>
        <v>0</v>
      </c>
      <c r="T1747" s="314">
        <f>IF(M1747&lt;&gt;ฐาน!$M$45,IF(S1747&lt;&gt;"",S1747+R1747,0),0)</f>
        <v>0</v>
      </c>
      <c r="U1747" s="311">
        <f>IF(M1747&lt;&gt;ฐาน!$M$45,IF(S1747=0,J1747+T1747,O1747),J1747)</f>
        <v>0</v>
      </c>
      <c r="V1747" s="98"/>
    </row>
    <row r="1748" spans="1:22" x14ac:dyDescent="0.35">
      <c r="A1748" s="93">
        <v>1740</v>
      </c>
      <c r="B1748" s="84"/>
      <c r="C1748" s="98"/>
      <c r="D1748" s="91"/>
      <c r="E1748" s="89"/>
      <c r="F1748" s="88"/>
      <c r="G1748" s="91"/>
      <c r="H1748" s="91"/>
      <c r="I1748" s="88"/>
      <c r="J1748" s="92"/>
      <c r="K1748" s="212"/>
      <c r="L1748" s="308" t="str">
        <f>IF(K1748&lt;&gt;"",INDEX(ฐาน!$J$4:$M$44,MATCH(INT(K1748),ฐาน!$J$4:$J$44,0),2),"")</f>
        <v/>
      </c>
      <c r="M1748" s="309" t="str">
        <f>IF(L1748&lt;&gt;"",INDEX(ฐาน!$J$4:$M$45,MATCH(L1748,ฐาน!$K$4:$K$45,0),4),"")</f>
        <v/>
      </c>
      <c r="N1748" s="310" t="str">
        <f>IF(I1748&lt;&gt;"",INDEX(ฐาน!$A$4:$F$9,MATCH(I1748,ฐาน!$A$4:$A$9,0),IF(J1748&gt;=INDEX(ฐาน!$A$4:$F$9,MATCH(I1748,ฐาน!$A$4:$A$9,0),3),6,5)),"")</f>
        <v/>
      </c>
      <c r="O1748" s="311" t="str">
        <f>IF(I1748&lt;&gt;"",IF(J1748&gt;=INDEX(ฐาน!$A$4:$G$9,MATCH(I1748,ฐาน!$A$4:$A$9,0),4),INDEX(ฐาน!$A$4:$G$9,MATCH(I1748,ฐาน!$A$4:$A$9,0),7),INDEX(ฐาน!$A$4:$G$9,MATCH(I1748,ฐาน!$A$4:$A$9,0),4)),"")</f>
        <v/>
      </c>
      <c r="P1748" s="312">
        <f>IF(M1748&lt;&gt;ฐาน!$M$45,IF(L1748&lt;&gt;"",($L1748*$N1748/100),0),0)</f>
        <v>0</v>
      </c>
      <c r="Q1748" s="311">
        <f>IF(M1748&lt;&gt;ฐาน!$M$45,IF(L1748&lt;&gt;"",ROUNDUP(($L1748*$N1748/100),-1),0),0)</f>
        <v>0</v>
      </c>
      <c r="R1748" s="311">
        <f t="shared" si="54"/>
        <v>0</v>
      </c>
      <c r="S1748" s="313">
        <f t="shared" si="55"/>
        <v>0</v>
      </c>
      <c r="T1748" s="314">
        <f>IF(M1748&lt;&gt;ฐาน!$M$45,IF(S1748&lt;&gt;"",S1748+R1748,0),0)</f>
        <v>0</v>
      </c>
      <c r="U1748" s="311">
        <f>IF(M1748&lt;&gt;ฐาน!$M$45,IF(S1748=0,J1748+T1748,O1748),J1748)</f>
        <v>0</v>
      </c>
      <c r="V1748" s="98"/>
    </row>
    <row r="1749" spans="1:22" x14ac:dyDescent="0.35">
      <c r="A1749" s="93">
        <v>1741</v>
      </c>
      <c r="B1749" s="84"/>
      <c r="C1749" s="98"/>
      <c r="D1749" s="91"/>
      <c r="E1749" s="89"/>
      <c r="F1749" s="88"/>
      <c r="G1749" s="91"/>
      <c r="H1749" s="91"/>
      <c r="I1749" s="88"/>
      <c r="J1749" s="92"/>
      <c r="K1749" s="212"/>
      <c r="L1749" s="308" t="str">
        <f>IF(K1749&lt;&gt;"",INDEX(ฐาน!$J$4:$M$44,MATCH(INT(K1749),ฐาน!$J$4:$J$44,0),2),"")</f>
        <v/>
      </c>
      <c r="M1749" s="309" t="str">
        <f>IF(L1749&lt;&gt;"",INDEX(ฐาน!$J$4:$M$45,MATCH(L1749,ฐาน!$K$4:$K$45,0),4),"")</f>
        <v/>
      </c>
      <c r="N1749" s="310" t="str">
        <f>IF(I1749&lt;&gt;"",INDEX(ฐาน!$A$4:$F$9,MATCH(I1749,ฐาน!$A$4:$A$9,0),IF(J1749&gt;=INDEX(ฐาน!$A$4:$F$9,MATCH(I1749,ฐาน!$A$4:$A$9,0),3),6,5)),"")</f>
        <v/>
      </c>
      <c r="O1749" s="311" t="str">
        <f>IF(I1749&lt;&gt;"",IF(J1749&gt;=INDEX(ฐาน!$A$4:$G$9,MATCH(I1749,ฐาน!$A$4:$A$9,0),4),INDEX(ฐาน!$A$4:$G$9,MATCH(I1749,ฐาน!$A$4:$A$9,0),7),INDEX(ฐาน!$A$4:$G$9,MATCH(I1749,ฐาน!$A$4:$A$9,0),4)),"")</f>
        <v/>
      </c>
      <c r="P1749" s="312">
        <f>IF(M1749&lt;&gt;ฐาน!$M$45,IF(L1749&lt;&gt;"",($L1749*$N1749/100),0),0)</f>
        <v>0</v>
      </c>
      <c r="Q1749" s="311">
        <f>IF(M1749&lt;&gt;ฐาน!$M$45,IF(L1749&lt;&gt;"",ROUNDUP(($L1749*$N1749/100),-1),0),0)</f>
        <v>0</v>
      </c>
      <c r="R1749" s="311">
        <f t="shared" si="54"/>
        <v>0</v>
      </c>
      <c r="S1749" s="313">
        <f t="shared" si="55"/>
        <v>0</v>
      </c>
      <c r="T1749" s="314">
        <f>IF(M1749&lt;&gt;ฐาน!$M$45,IF(S1749&lt;&gt;"",S1749+R1749,0),0)</f>
        <v>0</v>
      </c>
      <c r="U1749" s="311">
        <f>IF(M1749&lt;&gt;ฐาน!$M$45,IF(S1749=0,J1749+T1749,O1749),J1749)</f>
        <v>0</v>
      </c>
      <c r="V1749" s="98"/>
    </row>
    <row r="1750" spans="1:22" x14ac:dyDescent="0.35">
      <c r="A1750" s="93">
        <v>1742</v>
      </c>
      <c r="B1750" s="84"/>
      <c r="C1750" s="98"/>
      <c r="D1750" s="91"/>
      <c r="E1750" s="89"/>
      <c r="F1750" s="88"/>
      <c r="G1750" s="91"/>
      <c r="H1750" s="91"/>
      <c r="I1750" s="88"/>
      <c r="J1750" s="92"/>
      <c r="K1750" s="212"/>
      <c r="L1750" s="308" t="str">
        <f>IF(K1750&lt;&gt;"",INDEX(ฐาน!$J$4:$M$44,MATCH(INT(K1750),ฐาน!$J$4:$J$44,0),2),"")</f>
        <v/>
      </c>
      <c r="M1750" s="309" t="str">
        <f>IF(L1750&lt;&gt;"",INDEX(ฐาน!$J$4:$M$45,MATCH(L1750,ฐาน!$K$4:$K$45,0),4),"")</f>
        <v/>
      </c>
      <c r="N1750" s="310" t="str">
        <f>IF(I1750&lt;&gt;"",INDEX(ฐาน!$A$4:$F$9,MATCH(I1750,ฐาน!$A$4:$A$9,0),IF(J1750&gt;=INDEX(ฐาน!$A$4:$F$9,MATCH(I1750,ฐาน!$A$4:$A$9,0),3),6,5)),"")</f>
        <v/>
      </c>
      <c r="O1750" s="311" t="str">
        <f>IF(I1750&lt;&gt;"",IF(J1750&gt;=INDEX(ฐาน!$A$4:$G$9,MATCH(I1750,ฐาน!$A$4:$A$9,0),4),INDEX(ฐาน!$A$4:$G$9,MATCH(I1750,ฐาน!$A$4:$A$9,0),7),INDEX(ฐาน!$A$4:$G$9,MATCH(I1750,ฐาน!$A$4:$A$9,0),4)),"")</f>
        <v/>
      </c>
      <c r="P1750" s="312">
        <f>IF(M1750&lt;&gt;ฐาน!$M$45,IF(L1750&lt;&gt;"",($L1750*$N1750/100),0),0)</f>
        <v>0</v>
      </c>
      <c r="Q1750" s="311">
        <f>IF(M1750&lt;&gt;ฐาน!$M$45,IF(L1750&lt;&gt;"",ROUNDUP(($L1750*$N1750/100),-1),0),0)</f>
        <v>0</v>
      </c>
      <c r="R1750" s="311">
        <f t="shared" si="54"/>
        <v>0</v>
      </c>
      <c r="S1750" s="313">
        <f t="shared" si="55"/>
        <v>0</v>
      </c>
      <c r="T1750" s="314">
        <f>IF(M1750&lt;&gt;ฐาน!$M$45,IF(S1750&lt;&gt;"",S1750+R1750,0),0)</f>
        <v>0</v>
      </c>
      <c r="U1750" s="311">
        <f>IF(M1750&lt;&gt;ฐาน!$M$45,IF(S1750=0,J1750+T1750,O1750),J1750)</f>
        <v>0</v>
      </c>
      <c r="V1750" s="98"/>
    </row>
    <row r="1751" spans="1:22" x14ac:dyDescent="0.35">
      <c r="A1751" s="93">
        <v>1743</v>
      </c>
      <c r="B1751" s="84"/>
      <c r="C1751" s="98"/>
      <c r="D1751" s="91"/>
      <c r="E1751" s="89"/>
      <c r="F1751" s="88"/>
      <c r="G1751" s="91"/>
      <c r="H1751" s="91"/>
      <c r="I1751" s="88"/>
      <c r="J1751" s="92"/>
      <c r="K1751" s="212"/>
      <c r="L1751" s="308" t="str">
        <f>IF(K1751&lt;&gt;"",INDEX(ฐาน!$J$4:$M$44,MATCH(INT(K1751),ฐาน!$J$4:$J$44,0),2),"")</f>
        <v/>
      </c>
      <c r="M1751" s="309" t="str">
        <f>IF(L1751&lt;&gt;"",INDEX(ฐาน!$J$4:$M$45,MATCH(L1751,ฐาน!$K$4:$K$45,0),4),"")</f>
        <v/>
      </c>
      <c r="N1751" s="310" t="str">
        <f>IF(I1751&lt;&gt;"",INDEX(ฐาน!$A$4:$F$9,MATCH(I1751,ฐาน!$A$4:$A$9,0),IF(J1751&gt;=INDEX(ฐาน!$A$4:$F$9,MATCH(I1751,ฐาน!$A$4:$A$9,0),3),6,5)),"")</f>
        <v/>
      </c>
      <c r="O1751" s="311" t="str">
        <f>IF(I1751&lt;&gt;"",IF(J1751&gt;=INDEX(ฐาน!$A$4:$G$9,MATCH(I1751,ฐาน!$A$4:$A$9,0),4),INDEX(ฐาน!$A$4:$G$9,MATCH(I1751,ฐาน!$A$4:$A$9,0),7),INDEX(ฐาน!$A$4:$G$9,MATCH(I1751,ฐาน!$A$4:$A$9,0),4)),"")</f>
        <v/>
      </c>
      <c r="P1751" s="312">
        <f>IF(M1751&lt;&gt;ฐาน!$M$45,IF(L1751&lt;&gt;"",($L1751*$N1751/100),0),0)</f>
        <v>0</v>
      </c>
      <c r="Q1751" s="311">
        <f>IF(M1751&lt;&gt;ฐาน!$M$45,IF(L1751&lt;&gt;"",ROUNDUP(($L1751*$N1751/100),-1),0),0)</f>
        <v>0</v>
      </c>
      <c r="R1751" s="311">
        <f t="shared" si="54"/>
        <v>0</v>
      </c>
      <c r="S1751" s="313">
        <f t="shared" si="55"/>
        <v>0</v>
      </c>
      <c r="T1751" s="314">
        <f>IF(M1751&lt;&gt;ฐาน!$M$45,IF(S1751&lt;&gt;"",S1751+R1751,0),0)</f>
        <v>0</v>
      </c>
      <c r="U1751" s="311">
        <f>IF(M1751&lt;&gt;ฐาน!$M$45,IF(S1751=0,J1751+T1751,O1751),J1751)</f>
        <v>0</v>
      </c>
      <c r="V1751" s="98"/>
    </row>
    <row r="1752" spans="1:22" x14ac:dyDescent="0.35">
      <c r="A1752" s="93">
        <v>1744</v>
      </c>
      <c r="B1752" s="84"/>
      <c r="C1752" s="98"/>
      <c r="D1752" s="91"/>
      <c r="E1752" s="89"/>
      <c r="F1752" s="88"/>
      <c r="G1752" s="91"/>
      <c r="H1752" s="91"/>
      <c r="I1752" s="88"/>
      <c r="J1752" s="92"/>
      <c r="K1752" s="212"/>
      <c r="L1752" s="308" t="str">
        <f>IF(K1752&lt;&gt;"",INDEX(ฐาน!$J$4:$M$44,MATCH(INT(K1752),ฐาน!$J$4:$J$44,0),2),"")</f>
        <v/>
      </c>
      <c r="M1752" s="309" t="str">
        <f>IF(L1752&lt;&gt;"",INDEX(ฐาน!$J$4:$M$45,MATCH(L1752,ฐาน!$K$4:$K$45,0),4),"")</f>
        <v/>
      </c>
      <c r="N1752" s="310" t="str">
        <f>IF(I1752&lt;&gt;"",INDEX(ฐาน!$A$4:$F$9,MATCH(I1752,ฐาน!$A$4:$A$9,0),IF(J1752&gt;=INDEX(ฐาน!$A$4:$F$9,MATCH(I1752,ฐาน!$A$4:$A$9,0),3),6,5)),"")</f>
        <v/>
      </c>
      <c r="O1752" s="311" t="str">
        <f>IF(I1752&lt;&gt;"",IF(J1752&gt;=INDEX(ฐาน!$A$4:$G$9,MATCH(I1752,ฐาน!$A$4:$A$9,0),4),INDEX(ฐาน!$A$4:$G$9,MATCH(I1752,ฐาน!$A$4:$A$9,0),7),INDEX(ฐาน!$A$4:$G$9,MATCH(I1752,ฐาน!$A$4:$A$9,0),4)),"")</f>
        <v/>
      </c>
      <c r="P1752" s="312">
        <f>IF(M1752&lt;&gt;ฐาน!$M$45,IF(L1752&lt;&gt;"",($L1752*$N1752/100),0),0)</f>
        <v>0</v>
      </c>
      <c r="Q1752" s="311">
        <f>IF(M1752&lt;&gt;ฐาน!$M$45,IF(L1752&lt;&gt;"",ROUNDUP(($L1752*$N1752/100),-1),0),0)</f>
        <v>0</v>
      </c>
      <c r="R1752" s="311">
        <f t="shared" si="54"/>
        <v>0</v>
      </c>
      <c r="S1752" s="313">
        <f t="shared" si="55"/>
        <v>0</v>
      </c>
      <c r="T1752" s="314">
        <f>IF(M1752&lt;&gt;ฐาน!$M$45,IF(S1752&lt;&gt;"",S1752+R1752,0),0)</f>
        <v>0</v>
      </c>
      <c r="U1752" s="311">
        <f>IF(M1752&lt;&gt;ฐาน!$M$45,IF(S1752=0,J1752+T1752,O1752),J1752)</f>
        <v>0</v>
      </c>
      <c r="V1752" s="98"/>
    </row>
    <row r="1753" spans="1:22" x14ac:dyDescent="0.35">
      <c r="A1753" s="93">
        <v>1745</v>
      </c>
      <c r="B1753" s="84"/>
      <c r="C1753" s="98"/>
      <c r="D1753" s="91"/>
      <c r="E1753" s="89"/>
      <c r="F1753" s="88"/>
      <c r="G1753" s="91"/>
      <c r="H1753" s="91"/>
      <c r="I1753" s="88"/>
      <c r="J1753" s="92"/>
      <c r="K1753" s="212"/>
      <c r="L1753" s="308" t="str">
        <f>IF(K1753&lt;&gt;"",INDEX(ฐาน!$J$4:$M$44,MATCH(INT(K1753),ฐาน!$J$4:$J$44,0),2),"")</f>
        <v/>
      </c>
      <c r="M1753" s="309" t="str">
        <f>IF(L1753&lt;&gt;"",INDEX(ฐาน!$J$4:$M$45,MATCH(L1753,ฐาน!$K$4:$K$45,0),4),"")</f>
        <v/>
      </c>
      <c r="N1753" s="310" t="str">
        <f>IF(I1753&lt;&gt;"",INDEX(ฐาน!$A$4:$F$9,MATCH(I1753,ฐาน!$A$4:$A$9,0),IF(J1753&gt;=INDEX(ฐาน!$A$4:$F$9,MATCH(I1753,ฐาน!$A$4:$A$9,0),3),6,5)),"")</f>
        <v/>
      </c>
      <c r="O1753" s="311" t="str">
        <f>IF(I1753&lt;&gt;"",IF(J1753&gt;=INDEX(ฐาน!$A$4:$G$9,MATCH(I1753,ฐาน!$A$4:$A$9,0),4),INDEX(ฐาน!$A$4:$G$9,MATCH(I1753,ฐาน!$A$4:$A$9,0),7),INDEX(ฐาน!$A$4:$G$9,MATCH(I1753,ฐาน!$A$4:$A$9,0),4)),"")</f>
        <v/>
      </c>
      <c r="P1753" s="312">
        <f>IF(M1753&lt;&gt;ฐาน!$M$45,IF(L1753&lt;&gt;"",($L1753*$N1753/100),0),0)</f>
        <v>0</v>
      </c>
      <c r="Q1753" s="311">
        <f>IF(M1753&lt;&gt;ฐาน!$M$45,IF(L1753&lt;&gt;"",ROUNDUP(($L1753*$N1753/100),-1),0),0)</f>
        <v>0</v>
      </c>
      <c r="R1753" s="311">
        <f t="shared" si="54"/>
        <v>0</v>
      </c>
      <c r="S1753" s="313">
        <f t="shared" si="55"/>
        <v>0</v>
      </c>
      <c r="T1753" s="314">
        <f>IF(M1753&lt;&gt;ฐาน!$M$45,IF(S1753&lt;&gt;"",S1753+R1753,0),0)</f>
        <v>0</v>
      </c>
      <c r="U1753" s="311">
        <f>IF(M1753&lt;&gt;ฐาน!$M$45,IF(S1753=0,J1753+T1753,O1753),J1753)</f>
        <v>0</v>
      </c>
      <c r="V1753" s="98"/>
    </row>
    <row r="1754" spans="1:22" x14ac:dyDescent="0.35">
      <c r="A1754" s="93">
        <v>1746</v>
      </c>
      <c r="B1754" s="84"/>
      <c r="C1754" s="98"/>
      <c r="D1754" s="91"/>
      <c r="E1754" s="89"/>
      <c r="F1754" s="88"/>
      <c r="G1754" s="91"/>
      <c r="H1754" s="91"/>
      <c r="I1754" s="88"/>
      <c r="J1754" s="92"/>
      <c r="K1754" s="212"/>
      <c r="L1754" s="308" t="str">
        <f>IF(K1754&lt;&gt;"",INDEX(ฐาน!$J$4:$M$44,MATCH(INT(K1754),ฐาน!$J$4:$J$44,0),2),"")</f>
        <v/>
      </c>
      <c r="M1754" s="309" t="str">
        <f>IF(L1754&lt;&gt;"",INDEX(ฐาน!$J$4:$M$45,MATCH(L1754,ฐาน!$K$4:$K$45,0),4),"")</f>
        <v/>
      </c>
      <c r="N1754" s="310" t="str">
        <f>IF(I1754&lt;&gt;"",INDEX(ฐาน!$A$4:$F$9,MATCH(I1754,ฐาน!$A$4:$A$9,0),IF(J1754&gt;=INDEX(ฐาน!$A$4:$F$9,MATCH(I1754,ฐาน!$A$4:$A$9,0),3),6,5)),"")</f>
        <v/>
      </c>
      <c r="O1754" s="311" t="str">
        <f>IF(I1754&lt;&gt;"",IF(J1754&gt;=INDEX(ฐาน!$A$4:$G$9,MATCH(I1754,ฐาน!$A$4:$A$9,0),4),INDEX(ฐาน!$A$4:$G$9,MATCH(I1754,ฐาน!$A$4:$A$9,0),7),INDEX(ฐาน!$A$4:$G$9,MATCH(I1754,ฐาน!$A$4:$A$9,0),4)),"")</f>
        <v/>
      </c>
      <c r="P1754" s="312">
        <f>IF(M1754&lt;&gt;ฐาน!$M$45,IF(L1754&lt;&gt;"",($L1754*$N1754/100),0),0)</f>
        <v>0</v>
      </c>
      <c r="Q1754" s="311">
        <f>IF(M1754&lt;&gt;ฐาน!$M$45,IF(L1754&lt;&gt;"",ROUNDUP(($L1754*$N1754/100),-1),0),0)</f>
        <v>0</v>
      </c>
      <c r="R1754" s="311">
        <f t="shared" si="54"/>
        <v>0</v>
      </c>
      <c r="S1754" s="313">
        <f t="shared" si="55"/>
        <v>0</v>
      </c>
      <c r="T1754" s="314">
        <f>IF(M1754&lt;&gt;ฐาน!$M$45,IF(S1754&lt;&gt;"",S1754+R1754,0),0)</f>
        <v>0</v>
      </c>
      <c r="U1754" s="311">
        <f>IF(M1754&lt;&gt;ฐาน!$M$45,IF(S1754=0,J1754+T1754,O1754),J1754)</f>
        <v>0</v>
      </c>
      <c r="V1754" s="98"/>
    </row>
    <row r="1755" spans="1:22" x14ac:dyDescent="0.35">
      <c r="A1755" s="93">
        <v>1747</v>
      </c>
      <c r="B1755" s="84"/>
      <c r="C1755" s="98"/>
      <c r="D1755" s="91"/>
      <c r="E1755" s="89"/>
      <c r="F1755" s="88"/>
      <c r="G1755" s="91"/>
      <c r="H1755" s="91"/>
      <c r="I1755" s="88"/>
      <c r="J1755" s="92"/>
      <c r="K1755" s="212"/>
      <c r="L1755" s="308" t="str">
        <f>IF(K1755&lt;&gt;"",INDEX(ฐาน!$J$4:$M$44,MATCH(INT(K1755),ฐาน!$J$4:$J$44,0),2),"")</f>
        <v/>
      </c>
      <c r="M1755" s="309" t="str">
        <f>IF(L1755&lt;&gt;"",INDEX(ฐาน!$J$4:$M$45,MATCH(L1755,ฐาน!$K$4:$K$45,0),4),"")</f>
        <v/>
      </c>
      <c r="N1755" s="310" t="str">
        <f>IF(I1755&lt;&gt;"",INDEX(ฐาน!$A$4:$F$9,MATCH(I1755,ฐาน!$A$4:$A$9,0),IF(J1755&gt;=INDEX(ฐาน!$A$4:$F$9,MATCH(I1755,ฐาน!$A$4:$A$9,0),3),6,5)),"")</f>
        <v/>
      </c>
      <c r="O1755" s="311" t="str">
        <f>IF(I1755&lt;&gt;"",IF(J1755&gt;=INDEX(ฐาน!$A$4:$G$9,MATCH(I1755,ฐาน!$A$4:$A$9,0),4),INDEX(ฐาน!$A$4:$G$9,MATCH(I1755,ฐาน!$A$4:$A$9,0),7),INDEX(ฐาน!$A$4:$G$9,MATCH(I1755,ฐาน!$A$4:$A$9,0),4)),"")</f>
        <v/>
      </c>
      <c r="P1755" s="312">
        <f>IF(M1755&lt;&gt;ฐาน!$M$45,IF(L1755&lt;&gt;"",($L1755*$N1755/100),0),0)</f>
        <v>0</v>
      </c>
      <c r="Q1755" s="311">
        <f>IF(M1755&lt;&gt;ฐาน!$M$45,IF(L1755&lt;&gt;"",ROUNDUP(($L1755*$N1755/100),-1),0),0)</f>
        <v>0</v>
      </c>
      <c r="R1755" s="311">
        <f t="shared" si="54"/>
        <v>0</v>
      </c>
      <c r="S1755" s="313">
        <f t="shared" si="55"/>
        <v>0</v>
      </c>
      <c r="T1755" s="314">
        <f>IF(M1755&lt;&gt;ฐาน!$M$45,IF(S1755&lt;&gt;"",S1755+R1755,0),0)</f>
        <v>0</v>
      </c>
      <c r="U1755" s="311">
        <f>IF(M1755&lt;&gt;ฐาน!$M$45,IF(S1755=0,J1755+T1755,O1755),J1755)</f>
        <v>0</v>
      </c>
      <c r="V1755" s="98"/>
    </row>
    <row r="1756" spans="1:22" x14ac:dyDescent="0.35">
      <c r="A1756" s="93">
        <v>1748</v>
      </c>
      <c r="B1756" s="84"/>
      <c r="C1756" s="98"/>
      <c r="D1756" s="91"/>
      <c r="E1756" s="89"/>
      <c r="F1756" s="88"/>
      <c r="G1756" s="91"/>
      <c r="H1756" s="91"/>
      <c r="I1756" s="88"/>
      <c r="J1756" s="92"/>
      <c r="K1756" s="212"/>
      <c r="L1756" s="308" t="str">
        <f>IF(K1756&lt;&gt;"",INDEX(ฐาน!$J$4:$M$44,MATCH(INT(K1756),ฐาน!$J$4:$J$44,0),2),"")</f>
        <v/>
      </c>
      <c r="M1756" s="309" t="str">
        <f>IF(L1756&lt;&gt;"",INDEX(ฐาน!$J$4:$M$45,MATCH(L1756,ฐาน!$K$4:$K$45,0),4),"")</f>
        <v/>
      </c>
      <c r="N1756" s="310" t="str">
        <f>IF(I1756&lt;&gt;"",INDEX(ฐาน!$A$4:$F$9,MATCH(I1756,ฐาน!$A$4:$A$9,0),IF(J1756&gt;=INDEX(ฐาน!$A$4:$F$9,MATCH(I1756,ฐาน!$A$4:$A$9,0),3),6,5)),"")</f>
        <v/>
      </c>
      <c r="O1756" s="311" t="str">
        <f>IF(I1756&lt;&gt;"",IF(J1756&gt;=INDEX(ฐาน!$A$4:$G$9,MATCH(I1756,ฐาน!$A$4:$A$9,0),4),INDEX(ฐาน!$A$4:$G$9,MATCH(I1756,ฐาน!$A$4:$A$9,0),7),INDEX(ฐาน!$A$4:$G$9,MATCH(I1756,ฐาน!$A$4:$A$9,0),4)),"")</f>
        <v/>
      </c>
      <c r="P1756" s="312">
        <f>IF(M1756&lt;&gt;ฐาน!$M$45,IF(L1756&lt;&gt;"",($L1756*$N1756/100),0),0)</f>
        <v>0</v>
      </c>
      <c r="Q1756" s="311">
        <f>IF(M1756&lt;&gt;ฐาน!$M$45,IF(L1756&lt;&gt;"",ROUNDUP(($L1756*$N1756/100),-1),0),0)</f>
        <v>0</v>
      </c>
      <c r="R1756" s="311">
        <f t="shared" si="54"/>
        <v>0</v>
      </c>
      <c r="S1756" s="313">
        <f t="shared" si="55"/>
        <v>0</v>
      </c>
      <c r="T1756" s="314">
        <f>IF(M1756&lt;&gt;ฐาน!$M$45,IF(S1756&lt;&gt;"",S1756+R1756,0),0)</f>
        <v>0</v>
      </c>
      <c r="U1756" s="311">
        <f>IF(M1756&lt;&gt;ฐาน!$M$45,IF(S1756=0,J1756+T1756,O1756),J1756)</f>
        <v>0</v>
      </c>
      <c r="V1756" s="98"/>
    </row>
    <row r="1757" spans="1:22" x14ac:dyDescent="0.35">
      <c r="A1757" s="93">
        <v>1749</v>
      </c>
      <c r="B1757" s="84"/>
      <c r="C1757" s="98"/>
      <c r="D1757" s="91"/>
      <c r="E1757" s="89"/>
      <c r="F1757" s="88"/>
      <c r="G1757" s="91"/>
      <c r="H1757" s="91"/>
      <c r="I1757" s="88"/>
      <c r="J1757" s="92"/>
      <c r="K1757" s="212"/>
      <c r="L1757" s="308" t="str">
        <f>IF(K1757&lt;&gt;"",INDEX(ฐาน!$J$4:$M$44,MATCH(INT(K1757),ฐาน!$J$4:$J$44,0),2),"")</f>
        <v/>
      </c>
      <c r="M1757" s="309" t="str">
        <f>IF(L1757&lt;&gt;"",INDEX(ฐาน!$J$4:$M$45,MATCH(L1757,ฐาน!$K$4:$K$45,0),4),"")</f>
        <v/>
      </c>
      <c r="N1757" s="310" t="str">
        <f>IF(I1757&lt;&gt;"",INDEX(ฐาน!$A$4:$F$9,MATCH(I1757,ฐาน!$A$4:$A$9,0),IF(J1757&gt;=INDEX(ฐาน!$A$4:$F$9,MATCH(I1757,ฐาน!$A$4:$A$9,0),3),6,5)),"")</f>
        <v/>
      </c>
      <c r="O1757" s="311" t="str">
        <f>IF(I1757&lt;&gt;"",IF(J1757&gt;=INDEX(ฐาน!$A$4:$G$9,MATCH(I1757,ฐาน!$A$4:$A$9,0),4),INDEX(ฐาน!$A$4:$G$9,MATCH(I1757,ฐาน!$A$4:$A$9,0),7),INDEX(ฐาน!$A$4:$G$9,MATCH(I1757,ฐาน!$A$4:$A$9,0),4)),"")</f>
        <v/>
      </c>
      <c r="P1757" s="312">
        <f>IF(M1757&lt;&gt;ฐาน!$M$45,IF(L1757&lt;&gt;"",($L1757*$N1757/100),0),0)</f>
        <v>0</v>
      </c>
      <c r="Q1757" s="311">
        <f>IF(M1757&lt;&gt;ฐาน!$M$45,IF(L1757&lt;&gt;"",ROUNDUP(($L1757*$N1757/100),-1),0),0)</f>
        <v>0</v>
      </c>
      <c r="R1757" s="311">
        <f t="shared" si="54"/>
        <v>0</v>
      </c>
      <c r="S1757" s="313">
        <f t="shared" si="55"/>
        <v>0</v>
      </c>
      <c r="T1757" s="314">
        <f>IF(M1757&lt;&gt;ฐาน!$M$45,IF(S1757&lt;&gt;"",S1757+R1757,0),0)</f>
        <v>0</v>
      </c>
      <c r="U1757" s="311">
        <f>IF(M1757&lt;&gt;ฐาน!$M$45,IF(S1757=0,J1757+T1757,O1757),J1757)</f>
        <v>0</v>
      </c>
      <c r="V1757" s="98"/>
    </row>
    <row r="1758" spans="1:22" x14ac:dyDescent="0.35">
      <c r="A1758" s="93">
        <v>1750</v>
      </c>
      <c r="B1758" s="84"/>
      <c r="C1758" s="98"/>
      <c r="D1758" s="91"/>
      <c r="E1758" s="89"/>
      <c r="F1758" s="88"/>
      <c r="G1758" s="91"/>
      <c r="H1758" s="91"/>
      <c r="I1758" s="88"/>
      <c r="J1758" s="92"/>
      <c r="K1758" s="212"/>
      <c r="L1758" s="308" t="str">
        <f>IF(K1758&lt;&gt;"",INDEX(ฐาน!$J$4:$M$44,MATCH(INT(K1758),ฐาน!$J$4:$J$44,0),2),"")</f>
        <v/>
      </c>
      <c r="M1758" s="309" t="str">
        <f>IF(L1758&lt;&gt;"",INDEX(ฐาน!$J$4:$M$45,MATCH(L1758,ฐาน!$K$4:$K$45,0),4),"")</f>
        <v/>
      </c>
      <c r="N1758" s="310" t="str">
        <f>IF(I1758&lt;&gt;"",INDEX(ฐาน!$A$4:$F$9,MATCH(I1758,ฐาน!$A$4:$A$9,0),IF(J1758&gt;=INDEX(ฐาน!$A$4:$F$9,MATCH(I1758,ฐาน!$A$4:$A$9,0),3),6,5)),"")</f>
        <v/>
      </c>
      <c r="O1758" s="311" t="str">
        <f>IF(I1758&lt;&gt;"",IF(J1758&gt;=INDEX(ฐาน!$A$4:$G$9,MATCH(I1758,ฐาน!$A$4:$A$9,0),4),INDEX(ฐาน!$A$4:$G$9,MATCH(I1758,ฐาน!$A$4:$A$9,0),7),INDEX(ฐาน!$A$4:$G$9,MATCH(I1758,ฐาน!$A$4:$A$9,0),4)),"")</f>
        <v/>
      </c>
      <c r="P1758" s="312">
        <f>IF(M1758&lt;&gt;ฐาน!$M$45,IF(L1758&lt;&gt;"",($L1758*$N1758/100),0),0)</f>
        <v>0</v>
      </c>
      <c r="Q1758" s="311">
        <f>IF(M1758&lt;&gt;ฐาน!$M$45,IF(L1758&lt;&gt;"",ROUNDUP(($L1758*$N1758/100),-1),0),0)</f>
        <v>0</v>
      </c>
      <c r="R1758" s="311">
        <f t="shared" si="54"/>
        <v>0</v>
      </c>
      <c r="S1758" s="313">
        <f t="shared" si="55"/>
        <v>0</v>
      </c>
      <c r="T1758" s="314">
        <f>IF(M1758&lt;&gt;ฐาน!$M$45,IF(S1758&lt;&gt;"",S1758+R1758,0),0)</f>
        <v>0</v>
      </c>
      <c r="U1758" s="311">
        <f>IF(M1758&lt;&gt;ฐาน!$M$45,IF(S1758=0,J1758+T1758,O1758),J1758)</f>
        <v>0</v>
      </c>
      <c r="V1758" s="98"/>
    </row>
    <row r="1759" spans="1:22" x14ac:dyDescent="0.35">
      <c r="A1759" s="93">
        <v>1751</v>
      </c>
      <c r="B1759" s="84"/>
      <c r="C1759" s="98"/>
      <c r="D1759" s="91"/>
      <c r="E1759" s="89"/>
      <c r="F1759" s="88"/>
      <c r="G1759" s="91"/>
      <c r="H1759" s="91"/>
      <c r="I1759" s="88"/>
      <c r="J1759" s="92"/>
      <c r="K1759" s="212"/>
      <c r="L1759" s="308" t="str">
        <f>IF(K1759&lt;&gt;"",INDEX(ฐาน!$J$4:$M$44,MATCH(INT(K1759),ฐาน!$J$4:$J$44,0),2),"")</f>
        <v/>
      </c>
      <c r="M1759" s="309" t="str">
        <f>IF(L1759&lt;&gt;"",INDEX(ฐาน!$J$4:$M$45,MATCH(L1759,ฐาน!$K$4:$K$45,0),4),"")</f>
        <v/>
      </c>
      <c r="N1759" s="310" t="str">
        <f>IF(I1759&lt;&gt;"",INDEX(ฐาน!$A$4:$F$9,MATCH(I1759,ฐาน!$A$4:$A$9,0),IF(J1759&gt;=INDEX(ฐาน!$A$4:$F$9,MATCH(I1759,ฐาน!$A$4:$A$9,0),3),6,5)),"")</f>
        <v/>
      </c>
      <c r="O1759" s="311" t="str">
        <f>IF(I1759&lt;&gt;"",IF(J1759&gt;=INDEX(ฐาน!$A$4:$G$9,MATCH(I1759,ฐาน!$A$4:$A$9,0),4),INDEX(ฐาน!$A$4:$G$9,MATCH(I1759,ฐาน!$A$4:$A$9,0),7),INDEX(ฐาน!$A$4:$G$9,MATCH(I1759,ฐาน!$A$4:$A$9,0),4)),"")</f>
        <v/>
      </c>
      <c r="P1759" s="312">
        <f>IF(M1759&lt;&gt;ฐาน!$M$45,IF(L1759&lt;&gt;"",($L1759*$N1759/100),0),0)</f>
        <v>0</v>
      </c>
      <c r="Q1759" s="311">
        <f>IF(M1759&lt;&gt;ฐาน!$M$45,IF(L1759&lt;&gt;"",ROUNDUP(($L1759*$N1759/100),-1),0),0)</f>
        <v>0</v>
      </c>
      <c r="R1759" s="311">
        <f t="shared" si="54"/>
        <v>0</v>
      </c>
      <c r="S1759" s="313">
        <f t="shared" si="55"/>
        <v>0</v>
      </c>
      <c r="T1759" s="314">
        <f>IF(M1759&lt;&gt;ฐาน!$M$45,IF(S1759&lt;&gt;"",S1759+R1759,0),0)</f>
        <v>0</v>
      </c>
      <c r="U1759" s="311">
        <f>IF(M1759&lt;&gt;ฐาน!$M$45,IF(S1759=0,J1759+T1759,O1759),J1759)</f>
        <v>0</v>
      </c>
      <c r="V1759" s="98"/>
    </row>
    <row r="1760" spans="1:22" x14ac:dyDescent="0.35">
      <c r="A1760" s="93">
        <v>1752</v>
      </c>
      <c r="B1760" s="84"/>
      <c r="C1760" s="98"/>
      <c r="D1760" s="91"/>
      <c r="E1760" s="89"/>
      <c r="F1760" s="88"/>
      <c r="G1760" s="91"/>
      <c r="H1760" s="91"/>
      <c r="I1760" s="88"/>
      <c r="J1760" s="92"/>
      <c r="K1760" s="212"/>
      <c r="L1760" s="308" t="str">
        <f>IF(K1760&lt;&gt;"",INDEX(ฐาน!$J$4:$M$44,MATCH(INT(K1760),ฐาน!$J$4:$J$44,0),2),"")</f>
        <v/>
      </c>
      <c r="M1760" s="309" t="str">
        <f>IF(L1760&lt;&gt;"",INDEX(ฐาน!$J$4:$M$45,MATCH(L1760,ฐาน!$K$4:$K$45,0),4),"")</f>
        <v/>
      </c>
      <c r="N1760" s="310" t="str">
        <f>IF(I1760&lt;&gt;"",INDEX(ฐาน!$A$4:$F$9,MATCH(I1760,ฐาน!$A$4:$A$9,0),IF(J1760&gt;=INDEX(ฐาน!$A$4:$F$9,MATCH(I1760,ฐาน!$A$4:$A$9,0),3),6,5)),"")</f>
        <v/>
      </c>
      <c r="O1760" s="311" t="str">
        <f>IF(I1760&lt;&gt;"",IF(J1760&gt;=INDEX(ฐาน!$A$4:$G$9,MATCH(I1760,ฐาน!$A$4:$A$9,0),4),INDEX(ฐาน!$A$4:$G$9,MATCH(I1760,ฐาน!$A$4:$A$9,0),7),INDEX(ฐาน!$A$4:$G$9,MATCH(I1760,ฐาน!$A$4:$A$9,0),4)),"")</f>
        <v/>
      </c>
      <c r="P1760" s="312">
        <f>IF(M1760&lt;&gt;ฐาน!$M$45,IF(L1760&lt;&gt;"",($L1760*$N1760/100),0),0)</f>
        <v>0</v>
      </c>
      <c r="Q1760" s="311">
        <f>IF(M1760&lt;&gt;ฐาน!$M$45,IF(L1760&lt;&gt;"",ROUNDUP(($L1760*$N1760/100),-1),0),0)</f>
        <v>0</v>
      </c>
      <c r="R1760" s="311">
        <f t="shared" si="54"/>
        <v>0</v>
      </c>
      <c r="S1760" s="313">
        <f t="shared" si="55"/>
        <v>0</v>
      </c>
      <c r="T1760" s="314">
        <f>IF(M1760&lt;&gt;ฐาน!$M$45,IF(S1760&lt;&gt;"",S1760+R1760,0),0)</f>
        <v>0</v>
      </c>
      <c r="U1760" s="311">
        <f>IF(M1760&lt;&gt;ฐาน!$M$45,IF(S1760=0,J1760+T1760,O1760),J1760)</f>
        <v>0</v>
      </c>
      <c r="V1760" s="98"/>
    </row>
    <row r="1761" spans="1:22" x14ac:dyDescent="0.35">
      <c r="A1761" s="93">
        <v>1753</v>
      </c>
      <c r="B1761" s="84"/>
      <c r="C1761" s="98"/>
      <c r="D1761" s="91"/>
      <c r="E1761" s="89"/>
      <c r="F1761" s="88"/>
      <c r="G1761" s="91"/>
      <c r="H1761" s="91"/>
      <c r="I1761" s="88"/>
      <c r="J1761" s="92"/>
      <c r="K1761" s="212"/>
      <c r="L1761" s="308" t="str">
        <f>IF(K1761&lt;&gt;"",INDEX(ฐาน!$J$4:$M$44,MATCH(INT(K1761),ฐาน!$J$4:$J$44,0),2),"")</f>
        <v/>
      </c>
      <c r="M1761" s="309" t="str">
        <f>IF(L1761&lt;&gt;"",INDEX(ฐาน!$J$4:$M$45,MATCH(L1761,ฐาน!$K$4:$K$45,0),4),"")</f>
        <v/>
      </c>
      <c r="N1761" s="310" t="str">
        <f>IF(I1761&lt;&gt;"",INDEX(ฐาน!$A$4:$F$9,MATCH(I1761,ฐาน!$A$4:$A$9,0),IF(J1761&gt;=INDEX(ฐาน!$A$4:$F$9,MATCH(I1761,ฐาน!$A$4:$A$9,0),3),6,5)),"")</f>
        <v/>
      </c>
      <c r="O1761" s="311" t="str">
        <f>IF(I1761&lt;&gt;"",IF(J1761&gt;=INDEX(ฐาน!$A$4:$G$9,MATCH(I1761,ฐาน!$A$4:$A$9,0),4),INDEX(ฐาน!$A$4:$G$9,MATCH(I1761,ฐาน!$A$4:$A$9,0),7),INDEX(ฐาน!$A$4:$G$9,MATCH(I1761,ฐาน!$A$4:$A$9,0),4)),"")</f>
        <v/>
      </c>
      <c r="P1761" s="312">
        <f>IF(M1761&lt;&gt;ฐาน!$M$45,IF(L1761&lt;&gt;"",($L1761*$N1761/100),0),0)</f>
        <v>0</v>
      </c>
      <c r="Q1761" s="311">
        <f>IF(M1761&lt;&gt;ฐาน!$M$45,IF(L1761&lt;&gt;"",ROUNDUP(($L1761*$N1761/100),-1),0),0)</f>
        <v>0</v>
      </c>
      <c r="R1761" s="311">
        <f t="shared" si="54"/>
        <v>0</v>
      </c>
      <c r="S1761" s="313">
        <f t="shared" si="55"/>
        <v>0</v>
      </c>
      <c r="T1761" s="314">
        <f>IF(M1761&lt;&gt;ฐาน!$M$45,IF(S1761&lt;&gt;"",S1761+R1761,0),0)</f>
        <v>0</v>
      </c>
      <c r="U1761" s="311">
        <f>IF(M1761&lt;&gt;ฐาน!$M$45,IF(S1761=0,J1761+T1761,O1761),J1761)</f>
        <v>0</v>
      </c>
      <c r="V1761" s="98"/>
    </row>
    <row r="1762" spans="1:22" x14ac:dyDescent="0.35">
      <c r="A1762" s="93">
        <v>1754</v>
      </c>
      <c r="B1762" s="84"/>
      <c r="C1762" s="98"/>
      <c r="D1762" s="91"/>
      <c r="E1762" s="89"/>
      <c r="F1762" s="88"/>
      <c r="G1762" s="91"/>
      <c r="H1762" s="91"/>
      <c r="I1762" s="88"/>
      <c r="J1762" s="92"/>
      <c r="K1762" s="212"/>
      <c r="L1762" s="308" t="str">
        <f>IF(K1762&lt;&gt;"",INDEX(ฐาน!$J$4:$M$44,MATCH(INT(K1762),ฐาน!$J$4:$J$44,0),2),"")</f>
        <v/>
      </c>
      <c r="M1762" s="309" t="str">
        <f>IF(L1762&lt;&gt;"",INDEX(ฐาน!$J$4:$M$45,MATCH(L1762,ฐาน!$K$4:$K$45,0),4),"")</f>
        <v/>
      </c>
      <c r="N1762" s="310" t="str">
        <f>IF(I1762&lt;&gt;"",INDEX(ฐาน!$A$4:$F$9,MATCH(I1762,ฐาน!$A$4:$A$9,0),IF(J1762&gt;=INDEX(ฐาน!$A$4:$F$9,MATCH(I1762,ฐาน!$A$4:$A$9,0),3),6,5)),"")</f>
        <v/>
      </c>
      <c r="O1762" s="311" t="str">
        <f>IF(I1762&lt;&gt;"",IF(J1762&gt;=INDEX(ฐาน!$A$4:$G$9,MATCH(I1762,ฐาน!$A$4:$A$9,0),4),INDEX(ฐาน!$A$4:$G$9,MATCH(I1762,ฐาน!$A$4:$A$9,0),7),INDEX(ฐาน!$A$4:$G$9,MATCH(I1762,ฐาน!$A$4:$A$9,0),4)),"")</f>
        <v/>
      </c>
      <c r="P1762" s="312">
        <f>IF(M1762&lt;&gt;ฐาน!$M$45,IF(L1762&lt;&gt;"",($L1762*$N1762/100),0),0)</f>
        <v>0</v>
      </c>
      <c r="Q1762" s="311">
        <f>IF(M1762&lt;&gt;ฐาน!$M$45,IF(L1762&lt;&gt;"",ROUNDUP(($L1762*$N1762/100),-1),0),0)</f>
        <v>0</v>
      </c>
      <c r="R1762" s="311">
        <f t="shared" si="54"/>
        <v>0</v>
      </c>
      <c r="S1762" s="313">
        <f t="shared" si="55"/>
        <v>0</v>
      </c>
      <c r="T1762" s="314">
        <f>IF(M1762&lt;&gt;ฐาน!$M$45,IF(S1762&lt;&gt;"",S1762+R1762,0),0)</f>
        <v>0</v>
      </c>
      <c r="U1762" s="311">
        <f>IF(M1762&lt;&gt;ฐาน!$M$45,IF(S1762=0,J1762+T1762,O1762),J1762)</f>
        <v>0</v>
      </c>
      <c r="V1762" s="98"/>
    </row>
    <row r="1763" spans="1:22" x14ac:dyDescent="0.35">
      <c r="A1763" s="93">
        <v>1755</v>
      </c>
      <c r="B1763" s="84"/>
      <c r="C1763" s="98"/>
      <c r="D1763" s="91"/>
      <c r="E1763" s="89"/>
      <c r="F1763" s="88"/>
      <c r="G1763" s="91"/>
      <c r="H1763" s="91"/>
      <c r="I1763" s="88"/>
      <c r="J1763" s="92"/>
      <c r="K1763" s="212"/>
      <c r="L1763" s="308" t="str">
        <f>IF(K1763&lt;&gt;"",INDEX(ฐาน!$J$4:$M$44,MATCH(INT(K1763),ฐาน!$J$4:$J$44,0),2),"")</f>
        <v/>
      </c>
      <c r="M1763" s="309" t="str">
        <f>IF(L1763&lt;&gt;"",INDEX(ฐาน!$J$4:$M$45,MATCH(L1763,ฐาน!$K$4:$K$45,0),4),"")</f>
        <v/>
      </c>
      <c r="N1763" s="310" t="str">
        <f>IF(I1763&lt;&gt;"",INDEX(ฐาน!$A$4:$F$9,MATCH(I1763,ฐาน!$A$4:$A$9,0),IF(J1763&gt;=INDEX(ฐาน!$A$4:$F$9,MATCH(I1763,ฐาน!$A$4:$A$9,0),3),6,5)),"")</f>
        <v/>
      </c>
      <c r="O1763" s="311" t="str">
        <f>IF(I1763&lt;&gt;"",IF(J1763&gt;=INDEX(ฐาน!$A$4:$G$9,MATCH(I1763,ฐาน!$A$4:$A$9,0),4),INDEX(ฐาน!$A$4:$G$9,MATCH(I1763,ฐาน!$A$4:$A$9,0),7),INDEX(ฐาน!$A$4:$G$9,MATCH(I1763,ฐาน!$A$4:$A$9,0),4)),"")</f>
        <v/>
      </c>
      <c r="P1763" s="312">
        <f>IF(M1763&lt;&gt;ฐาน!$M$45,IF(L1763&lt;&gt;"",($L1763*$N1763/100),0),0)</f>
        <v>0</v>
      </c>
      <c r="Q1763" s="311">
        <f>IF(M1763&lt;&gt;ฐาน!$M$45,IF(L1763&lt;&gt;"",ROUNDUP(($L1763*$N1763/100),-1),0),0)</f>
        <v>0</v>
      </c>
      <c r="R1763" s="311">
        <f t="shared" si="54"/>
        <v>0</v>
      </c>
      <c r="S1763" s="313">
        <f t="shared" si="55"/>
        <v>0</v>
      </c>
      <c r="T1763" s="314">
        <f>IF(M1763&lt;&gt;ฐาน!$M$45,IF(S1763&lt;&gt;"",S1763+R1763,0),0)</f>
        <v>0</v>
      </c>
      <c r="U1763" s="311">
        <f>IF(M1763&lt;&gt;ฐาน!$M$45,IF(S1763=0,J1763+T1763,O1763),J1763)</f>
        <v>0</v>
      </c>
      <c r="V1763" s="98"/>
    </row>
    <row r="1764" spans="1:22" x14ac:dyDescent="0.35">
      <c r="A1764" s="93">
        <v>1756</v>
      </c>
      <c r="B1764" s="84"/>
      <c r="C1764" s="98"/>
      <c r="D1764" s="91"/>
      <c r="E1764" s="89"/>
      <c r="F1764" s="88"/>
      <c r="G1764" s="91"/>
      <c r="H1764" s="91"/>
      <c r="I1764" s="88"/>
      <c r="J1764" s="92"/>
      <c r="K1764" s="212"/>
      <c r="L1764" s="308" t="str">
        <f>IF(K1764&lt;&gt;"",INDEX(ฐาน!$J$4:$M$44,MATCH(INT(K1764),ฐาน!$J$4:$J$44,0),2),"")</f>
        <v/>
      </c>
      <c r="M1764" s="309" t="str">
        <f>IF(L1764&lt;&gt;"",INDEX(ฐาน!$J$4:$M$45,MATCH(L1764,ฐาน!$K$4:$K$45,0),4),"")</f>
        <v/>
      </c>
      <c r="N1764" s="310" t="str">
        <f>IF(I1764&lt;&gt;"",INDEX(ฐาน!$A$4:$F$9,MATCH(I1764,ฐาน!$A$4:$A$9,0),IF(J1764&gt;=INDEX(ฐาน!$A$4:$F$9,MATCH(I1764,ฐาน!$A$4:$A$9,0),3),6,5)),"")</f>
        <v/>
      </c>
      <c r="O1764" s="311" t="str">
        <f>IF(I1764&lt;&gt;"",IF(J1764&gt;=INDEX(ฐาน!$A$4:$G$9,MATCH(I1764,ฐาน!$A$4:$A$9,0),4),INDEX(ฐาน!$A$4:$G$9,MATCH(I1764,ฐาน!$A$4:$A$9,0),7),INDEX(ฐาน!$A$4:$G$9,MATCH(I1764,ฐาน!$A$4:$A$9,0),4)),"")</f>
        <v/>
      </c>
      <c r="P1764" s="312">
        <f>IF(M1764&lt;&gt;ฐาน!$M$45,IF(L1764&lt;&gt;"",($L1764*$N1764/100),0),0)</f>
        <v>0</v>
      </c>
      <c r="Q1764" s="311">
        <f>IF(M1764&lt;&gt;ฐาน!$M$45,IF(L1764&lt;&gt;"",ROUNDUP(($L1764*$N1764/100),-1),0),0)</f>
        <v>0</v>
      </c>
      <c r="R1764" s="311">
        <f t="shared" si="54"/>
        <v>0</v>
      </c>
      <c r="S1764" s="313">
        <f t="shared" si="55"/>
        <v>0</v>
      </c>
      <c r="T1764" s="314">
        <f>IF(M1764&lt;&gt;ฐาน!$M$45,IF(S1764&lt;&gt;"",S1764+R1764,0),0)</f>
        <v>0</v>
      </c>
      <c r="U1764" s="311">
        <f>IF(M1764&lt;&gt;ฐาน!$M$45,IF(S1764=0,J1764+T1764,O1764),J1764)</f>
        <v>0</v>
      </c>
      <c r="V1764" s="98"/>
    </row>
    <row r="1765" spans="1:22" x14ac:dyDescent="0.35">
      <c r="A1765" s="93">
        <v>1757</v>
      </c>
      <c r="B1765" s="84"/>
      <c r="C1765" s="98"/>
      <c r="D1765" s="91"/>
      <c r="E1765" s="89"/>
      <c r="F1765" s="88"/>
      <c r="G1765" s="91"/>
      <c r="H1765" s="91"/>
      <c r="I1765" s="88"/>
      <c r="J1765" s="92"/>
      <c r="K1765" s="212"/>
      <c r="L1765" s="308" t="str">
        <f>IF(K1765&lt;&gt;"",INDEX(ฐาน!$J$4:$M$44,MATCH(INT(K1765),ฐาน!$J$4:$J$44,0),2),"")</f>
        <v/>
      </c>
      <c r="M1765" s="309" t="str">
        <f>IF(L1765&lt;&gt;"",INDEX(ฐาน!$J$4:$M$45,MATCH(L1765,ฐาน!$K$4:$K$45,0),4),"")</f>
        <v/>
      </c>
      <c r="N1765" s="310" t="str">
        <f>IF(I1765&lt;&gt;"",INDEX(ฐาน!$A$4:$F$9,MATCH(I1765,ฐาน!$A$4:$A$9,0),IF(J1765&gt;=INDEX(ฐาน!$A$4:$F$9,MATCH(I1765,ฐาน!$A$4:$A$9,0),3),6,5)),"")</f>
        <v/>
      </c>
      <c r="O1765" s="311" t="str">
        <f>IF(I1765&lt;&gt;"",IF(J1765&gt;=INDEX(ฐาน!$A$4:$G$9,MATCH(I1765,ฐาน!$A$4:$A$9,0),4),INDEX(ฐาน!$A$4:$G$9,MATCH(I1765,ฐาน!$A$4:$A$9,0),7),INDEX(ฐาน!$A$4:$G$9,MATCH(I1765,ฐาน!$A$4:$A$9,0),4)),"")</f>
        <v/>
      </c>
      <c r="P1765" s="312">
        <f>IF(M1765&lt;&gt;ฐาน!$M$45,IF(L1765&lt;&gt;"",($L1765*$N1765/100),0),0)</f>
        <v>0</v>
      </c>
      <c r="Q1765" s="311">
        <f>IF(M1765&lt;&gt;ฐาน!$M$45,IF(L1765&lt;&gt;"",ROUNDUP(($L1765*$N1765/100),-1),0),0)</f>
        <v>0</v>
      </c>
      <c r="R1765" s="311">
        <f t="shared" si="54"/>
        <v>0</v>
      </c>
      <c r="S1765" s="313">
        <f t="shared" si="55"/>
        <v>0</v>
      </c>
      <c r="T1765" s="314">
        <f>IF(M1765&lt;&gt;ฐาน!$M$45,IF(S1765&lt;&gt;"",S1765+R1765,0),0)</f>
        <v>0</v>
      </c>
      <c r="U1765" s="311">
        <f>IF(M1765&lt;&gt;ฐาน!$M$45,IF(S1765=0,J1765+T1765,O1765),J1765)</f>
        <v>0</v>
      </c>
      <c r="V1765" s="98"/>
    </row>
    <row r="1766" spans="1:22" x14ac:dyDescent="0.35">
      <c r="A1766" s="93">
        <v>1758</v>
      </c>
      <c r="B1766" s="84"/>
      <c r="C1766" s="98"/>
      <c r="D1766" s="91"/>
      <c r="E1766" s="89"/>
      <c r="F1766" s="88"/>
      <c r="G1766" s="91"/>
      <c r="H1766" s="91"/>
      <c r="I1766" s="88"/>
      <c r="J1766" s="92"/>
      <c r="K1766" s="212"/>
      <c r="L1766" s="308" t="str">
        <f>IF(K1766&lt;&gt;"",INDEX(ฐาน!$J$4:$M$44,MATCH(INT(K1766),ฐาน!$J$4:$J$44,0),2),"")</f>
        <v/>
      </c>
      <c r="M1766" s="309" t="str">
        <f>IF(L1766&lt;&gt;"",INDEX(ฐาน!$J$4:$M$45,MATCH(L1766,ฐาน!$K$4:$K$45,0),4),"")</f>
        <v/>
      </c>
      <c r="N1766" s="310" t="str">
        <f>IF(I1766&lt;&gt;"",INDEX(ฐาน!$A$4:$F$9,MATCH(I1766,ฐาน!$A$4:$A$9,0),IF(J1766&gt;=INDEX(ฐาน!$A$4:$F$9,MATCH(I1766,ฐาน!$A$4:$A$9,0),3),6,5)),"")</f>
        <v/>
      </c>
      <c r="O1766" s="311" t="str">
        <f>IF(I1766&lt;&gt;"",IF(J1766&gt;=INDEX(ฐาน!$A$4:$G$9,MATCH(I1766,ฐาน!$A$4:$A$9,0),4),INDEX(ฐาน!$A$4:$G$9,MATCH(I1766,ฐาน!$A$4:$A$9,0),7),INDEX(ฐาน!$A$4:$G$9,MATCH(I1766,ฐาน!$A$4:$A$9,0),4)),"")</f>
        <v/>
      </c>
      <c r="P1766" s="312">
        <f>IF(M1766&lt;&gt;ฐาน!$M$45,IF(L1766&lt;&gt;"",($L1766*$N1766/100),0),0)</f>
        <v>0</v>
      </c>
      <c r="Q1766" s="311">
        <f>IF(M1766&lt;&gt;ฐาน!$M$45,IF(L1766&lt;&gt;"",ROUNDUP(($L1766*$N1766/100),-1),0),0)</f>
        <v>0</v>
      </c>
      <c r="R1766" s="311">
        <f t="shared" si="54"/>
        <v>0</v>
      </c>
      <c r="S1766" s="313">
        <f t="shared" si="55"/>
        <v>0</v>
      </c>
      <c r="T1766" s="314">
        <f>IF(M1766&lt;&gt;ฐาน!$M$45,IF(S1766&lt;&gt;"",S1766+R1766,0),0)</f>
        <v>0</v>
      </c>
      <c r="U1766" s="311">
        <f>IF(M1766&lt;&gt;ฐาน!$M$45,IF(S1766=0,J1766+T1766,O1766),J1766)</f>
        <v>0</v>
      </c>
      <c r="V1766" s="98"/>
    </row>
    <row r="1767" spans="1:22" x14ac:dyDescent="0.35">
      <c r="A1767" s="93">
        <v>1759</v>
      </c>
      <c r="B1767" s="84"/>
      <c r="C1767" s="98"/>
      <c r="D1767" s="91"/>
      <c r="E1767" s="89"/>
      <c r="F1767" s="88"/>
      <c r="G1767" s="91"/>
      <c r="H1767" s="91"/>
      <c r="I1767" s="88"/>
      <c r="J1767" s="92"/>
      <c r="K1767" s="212"/>
      <c r="L1767" s="308" t="str">
        <f>IF(K1767&lt;&gt;"",INDEX(ฐาน!$J$4:$M$44,MATCH(INT(K1767),ฐาน!$J$4:$J$44,0),2),"")</f>
        <v/>
      </c>
      <c r="M1767" s="309" t="str">
        <f>IF(L1767&lt;&gt;"",INDEX(ฐาน!$J$4:$M$45,MATCH(L1767,ฐาน!$K$4:$K$45,0),4),"")</f>
        <v/>
      </c>
      <c r="N1767" s="310" t="str">
        <f>IF(I1767&lt;&gt;"",INDEX(ฐาน!$A$4:$F$9,MATCH(I1767,ฐาน!$A$4:$A$9,0),IF(J1767&gt;=INDEX(ฐาน!$A$4:$F$9,MATCH(I1767,ฐาน!$A$4:$A$9,0),3),6,5)),"")</f>
        <v/>
      </c>
      <c r="O1767" s="311" t="str">
        <f>IF(I1767&lt;&gt;"",IF(J1767&gt;=INDEX(ฐาน!$A$4:$G$9,MATCH(I1767,ฐาน!$A$4:$A$9,0),4),INDEX(ฐาน!$A$4:$G$9,MATCH(I1767,ฐาน!$A$4:$A$9,0),7),INDEX(ฐาน!$A$4:$G$9,MATCH(I1767,ฐาน!$A$4:$A$9,0),4)),"")</f>
        <v/>
      </c>
      <c r="P1767" s="312">
        <f>IF(M1767&lt;&gt;ฐาน!$M$45,IF(L1767&lt;&gt;"",($L1767*$N1767/100),0),0)</f>
        <v>0</v>
      </c>
      <c r="Q1767" s="311">
        <f>IF(M1767&lt;&gt;ฐาน!$M$45,IF(L1767&lt;&gt;"",ROUNDUP(($L1767*$N1767/100),-1),0),0)</f>
        <v>0</v>
      </c>
      <c r="R1767" s="311">
        <f t="shared" si="54"/>
        <v>0</v>
      </c>
      <c r="S1767" s="313">
        <f t="shared" si="55"/>
        <v>0</v>
      </c>
      <c r="T1767" s="314">
        <f>IF(M1767&lt;&gt;ฐาน!$M$45,IF(S1767&lt;&gt;"",S1767+R1767,0),0)</f>
        <v>0</v>
      </c>
      <c r="U1767" s="311">
        <f>IF(M1767&lt;&gt;ฐาน!$M$45,IF(S1767=0,J1767+T1767,O1767),J1767)</f>
        <v>0</v>
      </c>
      <c r="V1767" s="98"/>
    </row>
    <row r="1768" spans="1:22" x14ac:dyDescent="0.35">
      <c r="A1768" s="93">
        <v>1760</v>
      </c>
      <c r="B1768" s="84"/>
      <c r="C1768" s="98"/>
      <c r="D1768" s="91"/>
      <c r="E1768" s="89"/>
      <c r="F1768" s="88"/>
      <c r="G1768" s="91"/>
      <c r="H1768" s="91"/>
      <c r="I1768" s="88"/>
      <c r="J1768" s="92"/>
      <c r="K1768" s="212"/>
      <c r="L1768" s="308" t="str">
        <f>IF(K1768&lt;&gt;"",INDEX(ฐาน!$J$4:$M$44,MATCH(INT(K1768),ฐาน!$J$4:$J$44,0),2),"")</f>
        <v/>
      </c>
      <c r="M1768" s="309" t="str">
        <f>IF(L1768&lt;&gt;"",INDEX(ฐาน!$J$4:$M$45,MATCH(L1768,ฐาน!$K$4:$K$45,0),4),"")</f>
        <v/>
      </c>
      <c r="N1768" s="310" t="str">
        <f>IF(I1768&lt;&gt;"",INDEX(ฐาน!$A$4:$F$9,MATCH(I1768,ฐาน!$A$4:$A$9,0),IF(J1768&gt;=INDEX(ฐาน!$A$4:$F$9,MATCH(I1768,ฐาน!$A$4:$A$9,0),3),6,5)),"")</f>
        <v/>
      </c>
      <c r="O1768" s="311" t="str">
        <f>IF(I1768&lt;&gt;"",IF(J1768&gt;=INDEX(ฐาน!$A$4:$G$9,MATCH(I1768,ฐาน!$A$4:$A$9,0),4),INDEX(ฐาน!$A$4:$G$9,MATCH(I1768,ฐาน!$A$4:$A$9,0),7),INDEX(ฐาน!$A$4:$G$9,MATCH(I1768,ฐาน!$A$4:$A$9,0),4)),"")</f>
        <v/>
      </c>
      <c r="P1768" s="312">
        <f>IF(M1768&lt;&gt;ฐาน!$M$45,IF(L1768&lt;&gt;"",($L1768*$N1768/100),0),0)</f>
        <v>0</v>
      </c>
      <c r="Q1768" s="311">
        <f>IF(M1768&lt;&gt;ฐาน!$M$45,IF(L1768&lt;&gt;"",ROUNDUP(($L1768*$N1768/100),-1),0),0)</f>
        <v>0</v>
      </c>
      <c r="R1768" s="311">
        <f t="shared" si="54"/>
        <v>0</v>
      </c>
      <c r="S1768" s="313">
        <f t="shared" si="55"/>
        <v>0</v>
      </c>
      <c r="T1768" s="314">
        <f>IF(M1768&lt;&gt;ฐาน!$M$45,IF(S1768&lt;&gt;"",S1768+R1768,0),0)</f>
        <v>0</v>
      </c>
      <c r="U1768" s="311">
        <f>IF(M1768&lt;&gt;ฐาน!$M$45,IF(S1768=0,J1768+T1768,O1768),J1768)</f>
        <v>0</v>
      </c>
      <c r="V1768" s="98"/>
    </row>
    <row r="1769" spans="1:22" x14ac:dyDescent="0.35">
      <c r="A1769" s="93">
        <v>1761</v>
      </c>
      <c r="B1769" s="84"/>
      <c r="C1769" s="98"/>
      <c r="D1769" s="91"/>
      <c r="E1769" s="89"/>
      <c r="F1769" s="88"/>
      <c r="G1769" s="91"/>
      <c r="H1769" s="91"/>
      <c r="I1769" s="88"/>
      <c r="J1769" s="92"/>
      <c r="K1769" s="212"/>
      <c r="L1769" s="308" t="str">
        <f>IF(K1769&lt;&gt;"",INDEX(ฐาน!$J$4:$M$44,MATCH(INT(K1769),ฐาน!$J$4:$J$44,0),2),"")</f>
        <v/>
      </c>
      <c r="M1769" s="309" t="str">
        <f>IF(L1769&lt;&gt;"",INDEX(ฐาน!$J$4:$M$45,MATCH(L1769,ฐาน!$K$4:$K$45,0),4),"")</f>
        <v/>
      </c>
      <c r="N1769" s="310" t="str">
        <f>IF(I1769&lt;&gt;"",INDEX(ฐาน!$A$4:$F$9,MATCH(I1769,ฐาน!$A$4:$A$9,0),IF(J1769&gt;=INDEX(ฐาน!$A$4:$F$9,MATCH(I1769,ฐาน!$A$4:$A$9,0),3),6,5)),"")</f>
        <v/>
      </c>
      <c r="O1769" s="311" t="str">
        <f>IF(I1769&lt;&gt;"",IF(J1769&gt;=INDEX(ฐาน!$A$4:$G$9,MATCH(I1769,ฐาน!$A$4:$A$9,0),4),INDEX(ฐาน!$A$4:$G$9,MATCH(I1769,ฐาน!$A$4:$A$9,0),7),INDEX(ฐาน!$A$4:$G$9,MATCH(I1769,ฐาน!$A$4:$A$9,0),4)),"")</f>
        <v/>
      </c>
      <c r="P1769" s="312">
        <f>IF(M1769&lt;&gt;ฐาน!$M$45,IF(L1769&lt;&gt;"",($L1769*$N1769/100),0),0)</f>
        <v>0</v>
      </c>
      <c r="Q1769" s="311">
        <f>IF(M1769&lt;&gt;ฐาน!$M$45,IF(L1769&lt;&gt;"",ROUNDUP(($L1769*$N1769/100),-1),0),0)</f>
        <v>0</v>
      </c>
      <c r="R1769" s="311">
        <f t="shared" si="54"/>
        <v>0</v>
      </c>
      <c r="S1769" s="313">
        <f t="shared" si="55"/>
        <v>0</v>
      </c>
      <c r="T1769" s="314">
        <f>IF(M1769&lt;&gt;ฐาน!$M$45,IF(S1769&lt;&gt;"",S1769+R1769,0),0)</f>
        <v>0</v>
      </c>
      <c r="U1769" s="311">
        <f>IF(M1769&lt;&gt;ฐาน!$M$45,IF(S1769=0,J1769+T1769,O1769),J1769)</f>
        <v>0</v>
      </c>
      <c r="V1769" s="98"/>
    </row>
    <row r="1770" spans="1:22" x14ac:dyDescent="0.35">
      <c r="A1770" s="93">
        <v>1762</v>
      </c>
      <c r="B1770" s="84"/>
      <c r="C1770" s="98"/>
      <c r="D1770" s="91"/>
      <c r="E1770" s="89"/>
      <c r="F1770" s="88"/>
      <c r="G1770" s="91"/>
      <c r="H1770" s="91"/>
      <c r="I1770" s="88"/>
      <c r="J1770" s="92"/>
      <c r="K1770" s="212"/>
      <c r="L1770" s="308" t="str">
        <f>IF(K1770&lt;&gt;"",INDEX(ฐาน!$J$4:$M$44,MATCH(INT(K1770),ฐาน!$J$4:$J$44,0),2),"")</f>
        <v/>
      </c>
      <c r="M1770" s="309" t="str">
        <f>IF(L1770&lt;&gt;"",INDEX(ฐาน!$J$4:$M$45,MATCH(L1770,ฐาน!$K$4:$K$45,0),4),"")</f>
        <v/>
      </c>
      <c r="N1770" s="310" t="str">
        <f>IF(I1770&lt;&gt;"",INDEX(ฐาน!$A$4:$F$9,MATCH(I1770,ฐาน!$A$4:$A$9,0),IF(J1770&gt;=INDEX(ฐาน!$A$4:$F$9,MATCH(I1770,ฐาน!$A$4:$A$9,0),3),6,5)),"")</f>
        <v/>
      </c>
      <c r="O1770" s="311" t="str">
        <f>IF(I1770&lt;&gt;"",IF(J1770&gt;=INDEX(ฐาน!$A$4:$G$9,MATCH(I1770,ฐาน!$A$4:$A$9,0),4),INDEX(ฐาน!$A$4:$G$9,MATCH(I1770,ฐาน!$A$4:$A$9,0),7),INDEX(ฐาน!$A$4:$G$9,MATCH(I1770,ฐาน!$A$4:$A$9,0),4)),"")</f>
        <v/>
      </c>
      <c r="P1770" s="312">
        <f>IF(M1770&lt;&gt;ฐาน!$M$45,IF(L1770&lt;&gt;"",($L1770*$N1770/100),0),0)</f>
        <v>0</v>
      </c>
      <c r="Q1770" s="311">
        <f>IF(M1770&lt;&gt;ฐาน!$M$45,IF(L1770&lt;&gt;"",ROUNDUP(($L1770*$N1770/100),-1),0),0)</f>
        <v>0</v>
      </c>
      <c r="R1770" s="311">
        <f t="shared" si="54"/>
        <v>0</v>
      </c>
      <c r="S1770" s="313">
        <f t="shared" si="55"/>
        <v>0</v>
      </c>
      <c r="T1770" s="314">
        <f>IF(M1770&lt;&gt;ฐาน!$M$45,IF(S1770&lt;&gt;"",S1770+R1770,0),0)</f>
        <v>0</v>
      </c>
      <c r="U1770" s="311">
        <f>IF(M1770&lt;&gt;ฐาน!$M$45,IF(S1770=0,J1770+T1770,O1770),J1770)</f>
        <v>0</v>
      </c>
      <c r="V1770" s="98"/>
    </row>
    <row r="1771" spans="1:22" x14ac:dyDescent="0.35">
      <c r="A1771" s="93">
        <v>1763</v>
      </c>
      <c r="B1771" s="84"/>
      <c r="C1771" s="98"/>
      <c r="D1771" s="91"/>
      <c r="E1771" s="89"/>
      <c r="F1771" s="88"/>
      <c r="G1771" s="91"/>
      <c r="H1771" s="91"/>
      <c r="I1771" s="88"/>
      <c r="J1771" s="92"/>
      <c r="K1771" s="212"/>
      <c r="L1771" s="308" t="str">
        <f>IF(K1771&lt;&gt;"",INDEX(ฐาน!$J$4:$M$44,MATCH(INT(K1771),ฐาน!$J$4:$J$44,0),2),"")</f>
        <v/>
      </c>
      <c r="M1771" s="309" t="str">
        <f>IF(L1771&lt;&gt;"",INDEX(ฐาน!$J$4:$M$45,MATCH(L1771,ฐาน!$K$4:$K$45,0),4),"")</f>
        <v/>
      </c>
      <c r="N1771" s="310" t="str">
        <f>IF(I1771&lt;&gt;"",INDEX(ฐาน!$A$4:$F$9,MATCH(I1771,ฐาน!$A$4:$A$9,0),IF(J1771&gt;=INDEX(ฐาน!$A$4:$F$9,MATCH(I1771,ฐาน!$A$4:$A$9,0),3),6,5)),"")</f>
        <v/>
      </c>
      <c r="O1771" s="311" t="str">
        <f>IF(I1771&lt;&gt;"",IF(J1771&gt;=INDEX(ฐาน!$A$4:$G$9,MATCH(I1771,ฐาน!$A$4:$A$9,0),4),INDEX(ฐาน!$A$4:$G$9,MATCH(I1771,ฐาน!$A$4:$A$9,0),7),INDEX(ฐาน!$A$4:$G$9,MATCH(I1771,ฐาน!$A$4:$A$9,0),4)),"")</f>
        <v/>
      </c>
      <c r="P1771" s="312">
        <f>IF(M1771&lt;&gt;ฐาน!$M$45,IF(L1771&lt;&gt;"",($L1771*$N1771/100),0),0)</f>
        <v>0</v>
      </c>
      <c r="Q1771" s="311">
        <f>IF(M1771&lt;&gt;ฐาน!$M$45,IF(L1771&lt;&gt;"",ROUNDUP(($L1771*$N1771/100),-1),0),0)</f>
        <v>0</v>
      </c>
      <c r="R1771" s="311">
        <f t="shared" si="54"/>
        <v>0</v>
      </c>
      <c r="S1771" s="313">
        <f t="shared" si="55"/>
        <v>0</v>
      </c>
      <c r="T1771" s="314">
        <f>IF(M1771&lt;&gt;ฐาน!$M$45,IF(S1771&lt;&gt;"",S1771+R1771,0),0)</f>
        <v>0</v>
      </c>
      <c r="U1771" s="311">
        <f>IF(M1771&lt;&gt;ฐาน!$M$45,IF(S1771=0,J1771+T1771,O1771),J1771)</f>
        <v>0</v>
      </c>
      <c r="V1771" s="98"/>
    </row>
    <row r="1772" spans="1:22" x14ac:dyDescent="0.35">
      <c r="A1772" s="93">
        <v>1764</v>
      </c>
      <c r="B1772" s="84"/>
      <c r="C1772" s="98"/>
      <c r="D1772" s="91"/>
      <c r="E1772" s="89"/>
      <c r="F1772" s="88"/>
      <c r="G1772" s="91"/>
      <c r="H1772" s="91"/>
      <c r="I1772" s="88"/>
      <c r="J1772" s="92"/>
      <c r="K1772" s="212"/>
      <c r="L1772" s="308" t="str">
        <f>IF(K1772&lt;&gt;"",INDEX(ฐาน!$J$4:$M$44,MATCH(INT(K1772),ฐาน!$J$4:$J$44,0),2),"")</f>
        <v/>
      </c>
      <c r="M1772" s="309" t="str">
        <f>IF(L1772&lt;&gt;"",INDEX(ฐาน!$J$4:$M$45,MATCH(L1772,ฐาน!$K$4:$K$45,0),4),"")</f>
        <v/>
      </c>
      <c r="N1772" s="310" t="str">
        <f>IF(I1772&lt;&gt;"",INDEX(ฐาน!$A$4:$F$9,MATCH(I1772,ฐาน!$A$4:$A$9,0),IF(J1772&gt;=INDEX(ฐาน!$A$4:$F$9,MATCH(I1772,ฐาน!$A$4:$A$9,0),3),6,5)),"")</f>
        <v/>
      </c>
      <c r="O1772" s="311" t="str">
        <f>IF(I1772&lt;&gt;"",IF(J1772&gt;=INDEX(ฐาน!$A$4:$G$9,MATCH(I1772,ฐาน!$A$4:$A$9,0),4),INDEX(ฐาน!$A$4:$G$9,MATCH(I1772,ฐาน!$A$4:$A$9,0),7),INDEX(ฐาน!$A$4:$G$9,MATCH(I1772,ฐาน!$A$4:$A$9,0),4)),"")</f>
        <v/>
      </c>
      <c r="P1772" s="312">
        <f>IF(M1772&lt;&gt;ฐาน!$M$45,IF(L1772&lt;&gt;"",($L1772*$N1772/100),0),0)</f>
        <v>0</v>
      </c>
      <c r="Q1772" s="311">
        <f>IF(M1772&lt;&gt;ฐาน!$M$45,IF(L1772&lt;&gt;"",ROUNDUP(($L1772*$N1772/100),-1),0),0)</f>
        <v>0</v>
      </c>
      <c r="R1772" s="311">
        <f t="shared" si="54"/>
        <v>0</v>
      </c>
      <c r="S1772" s="313">
        <f t="shared" si="55"/>
        <v>0</v>
      </c>
      <c r="T1772" s="314">
        <f>IF(M1772&lt;&gt;ฐาน!$M$45,IF(S1772&lt;&gt;"",S1772+R1772,0),0)</f>
        <v>0</v>
      </c>
      <c r="U1772" s="311">
        <f>IF(M1772&lt;&gt;ฐาน!$M$45,IF(S1772=0,J1772+T1772,O1772),J1772)</f>
        <v>0</v>
      </c>
      <c r="V1772" s="98"/>
    </row>
    <row r="1773" spans="1:22" x14ac:dyDescent="0.35">
      <c r="A1773" s="93">
        <v>1765</v>
      </c>
      <c r="B1773" s="84"/>
      <c r="C1773" s="98"/>
      <c r="D1773" s="91"/>
      <c r="E1773" s="89"/>
      <c r="F1773" s="88"/>
      <c r="G1773" s="91"/>
      <c r="H1773" s="91"/>
      <c r="I1773" s="88"/>
      <c r="J1773" s="92"/>
      <c r="K1773" s="212"/>
      <c r="L1773" s="308" t="str">
        <f>IF(K1773&lt;&gt;"",INDEX(ฐาน!$J$4:$M$44,MATCH(INT(K1773),ฐาน!$J$4:$J$44,0),2),"")</f>
        <v/>
      </c>
      <c r="M1773" s="309" t="str">
        <f>IF(L1773&lt;&gt;"",INDEX(ฐาน!$J$4:$M$45,MATCH(L1773,ฐาน!$K$4:$K$45,0),4),"")</f>
        <v/>
      </c>
      <c r="N1773" s="310" t="str">
        <f>IF(I1773&lt;&gt;"",INDEX(ฐาน!$A$4:$F$9,MATCH(I1773,ฐาน!$A$4:$A$9,0),IF(J1773&gt;=INDEX(ฐาน!$A$4:$F$9,MATCH(I1773,ฐาน!$A$4:$A$9,0),3),6,5)),"")</f>
        <v/>
      </c>
      <c r="O1773" s="311" t="str">
        <f>IF(I1773&lt;&gt;"",IF(J1773&gt;=INDEX(ฐาน!$A$4:$G$9,MATCH(I1773,ฐาน!$A$4:$A$9,0),4),INDEX(ฐาน!$A$4:$G$9,MATCH(I1773,ฐาน!$A$4:$A$9,0),7),INDEX(ฐาน!$A$4:$G$9,MATCH(I1773,ฐาน!$A$4:$A$9,0),4)),"")</f>
        <v/>
      </c>
      <c r="P1773" s="312">
        <f>IF(M1773&lt;&gt;ฐาน!$M$45,IF(L1773&lt;&gt;"",($L1773*$N1773/100),0),0)</f>
        <v>0</v>
      </c>
      <c r="Q1773" s="311">
        <f>IF(M1773&lt;&gt;ฐาน!$M$45,IF(L1773&lt;&gt;"",ROUNDUP(($L1773*$N1773/100),-1),0),0)</f>
        <v>0</v>
      </c>
      <c r="R1773" s="311">
        <f t="shared" si="54"/>
        <v>0</v>
      </c>
      <c r="S1773" s="313">
        <f t="shared" si="55"/>
        <v>0</v>
      </c>
      <c r="T1773" s="314">
        <f>IF(M1773&lt;&gt;ฐาน!$M$45,IF(S1773&lt;&gt;"",S1773+R1773,0),0)</f>
        <v>0</v>
      </c>
      <c r="U1773" s="311">
        <f>IF(M1773&lt;&gt;ฐาน!$M$45,IF(S1773=0,J1773+T1773,O1773),J1773)</f>
        <v>0</v>
      </c>
      <c r="V1773" s="98"/>
    </row>
    <row r="1774" spans="1:22" x14ac:dyDescent="0.35">
      <c r="A1774" s="93">
        <v>1766</v>
      </c>
      <c r="B1774" s="84"/>
      <c r="C1774" s="98"/>
      <c r="D1774" s="91"/>
      <c r="E1774" s="89"/>
      <c r="F1774" s="88"/>
      <c r="G1774" s="91"/>
      <c r="H1774" s="91"/>
      <c r="I1774" s="88"/>
      <c r="J1774" s="92"/>
      <c r="K1774" s="212"/>
      <c r="L1774" s="308" t="str">
        <f>IF(K1774&lt;&gt;"",INDEX(ฐาน!$J$4:$M$44,MATCH(INT(K1774),ฐาน!$J$4:$J$44,0),2),"")</f>
        <v/>
      </c>
      <c r="M1774" s="309" t="str">
        <f>IF(L1774&lt;&gt;"",INDEX(ฐาน!$J$4:$M$45,MATCH(L1774,ฐาน!$K$4:$K$45,0),4),"")</f>
        <v/>
      </c>
      <c r="N1774" s="310" t="str">
        <f>IF(I1774&lt;&gt;"",INDEX(ฐาน!$A$4:$F$9,MATCH(I1774,ฐาน!$A$4:$A$9,0),IF(J1774&gt;=INDEX(ฐาน!$A$4:$F$9,MATCH(I1774,ฐาน!$A$4:$A$9,0),3),6,5)),"")</f>
        <v/>
      </c>
      <c r="O1774" s="311" t="str">
        <f>IF(I1774&lt;&gt;"",IF(J1774&gt;=INDEX(ฐาน!$A$4:$G$9,MATCH(I1774,ฐาน!$A$4:$A$9,0),4),INDEX(ฐาน!$A$4:$G$9,MATCH(I1774,ฐาน!$A$4:$A$9,0),7),INDEX(ฐาน!$A$4:$G$9,MATCH(I1774,ฐาน!$A$4:$A$9,0),4)),"")</f>
        <v/>
      </c>
      <c r="P1774" s="312">
        <f>IF(M1774&lt;&gt;ฐาน!$M$45,IF(L1774&lt;&gt;"",($L1774*$N1774/100),0),0)</f>
        <v>0</v>
      </c>
      <c r="Q1774" s="311">
        <f>IF(M1774&lt;&gt;ฐาน!$M$45,IF(L1774&lt;&gt;"",ROUNDUP(($L1774*$N1774/100),-1),0),0)</f>
        <v>0</v>
      </c>
      <c r="R1774" s="311">
        <f t="shared" si="54"/>
        <v>0</v>
      </c>
      <c r="S1774" s="313">
        <f t="shared" si="55"/>
        <v>0</v>
      </c>
      <c r="T1774" s="314">
        <f>IF(M1774&lt;&gt;ฐาน!$M$45,IF(S1774&lt;&gt;"",S1774+R1774,0),0)</f>
        <v>0</v>
      </c>
      <c r="U1774" s="311">
        <f>IF(M1774&lt;&gt;ฐาน!$M$45,IF(S1774=0,J1774+T1774,O1774),J1774)</f>
        <v>0</v>
      </c>
      <c r="V1774" s="98"/>
    </row>
    <row r="1775" spans="1:22" x14ac:dyDescent="0.35">
      <c r="A1775" s="93">
        <v>1767</v>
      </c>
      <c r="B1775" s="84"/>
      <c r="C1775" s="98"/>
      <c r="D1775" s="91"/>
      <c r="E1775" s="89"/>
      <c r="F1775" s="88"/>
      <c r="G1775" s="91"/>
      <c r="H1775" s="91"/>
      <c r="I1775" s="88"/>
      <c r="J1775" s="92"/>
      <c r="K1775" s="212"/>
      <c r="L1775" s="308" t="str">
        <f>IF(K1775&lt;&gt;"",INDEX(ฐาน!$J$4:$M$44,MATCH(INT(K1775),ฐาน!$J$4:$J$44,0),2),"")</f>
        <v/>
      </c>
      <c r="M1775" s="309" t="str">
        <f>IF(L1775&lt;&gt;"",INDEX(ฐาน!$J$4:$M$45,MATCH(L1775,ฐาน!$K$4:$K$45,0),4),"")</f>
        <v/>
      </c>
      <c r="N1775" s="310" t="str">
        <f>IF(I1775&lt;&gt;"",INDEX(ฐาน!$A$4:$F$9,MATCH(I1775,ฐาน!$A$4:$A$9,0),IF(J1775&gt;=INDEX(ฐาน!$A$4:$F$9,MATCH(I1775,ฐาน!$A$4:$A$9,0),3),6,5)),"")</f>
        <v/>
      </c>
      <c r="O1775" s="311" t="str">
        <f>IF(I1775&lt;&gt;"",IF(J1775&gt;=INDEX(ฐาน!$A$4:$G$9,MATCH(I1775,ฐาน!$A$4:$A$9,0),4),INDEX(ฐาน!$A$4:$G$9,MATCH(I1775,ฐาน!$A$4:$A$9,0),7),INDEX(ฐาน!$A$4:$G$9,MATCH(I1775,ฐาน!$A$4:$A$9,0),4)),"")</f>
        <v/>
      </c>
      <c r="P1775" s="312">
        <f>IF(M1775&lt;&gt;ฐาน!$M$45,IF(L1775&lt;&gt;"",($L1775*$N1775/100),0),0)</f>
        <v>0</v>
      </c>
      <c r="Q1775" s="311">
        <f>IF(M1775&lt;&gt;ฐาน!$M$45,IF(L1775&lt;&gt;"",ROUNDUP(($L1775*$N1775/100),-1),0),0)</f>
        <v>0</v>
      </c>
      <c r="R1775" s="311">
        <f t="shared" si="54"/>
        <v>0</v>
      </c>
      <c r="S1775" s="313">
        <f t="shared" si="55"/>
        <v>0</v>
      </c>
      <c r="T1775" s="314">
        <f>IF(M1775&lt;&gt;ฐาน!$M$45,IF(S1775&lt;&gt;"",S1775+R1775,0),0)</f>
        <v>0</v>
      </c>
      <c r="U1775" s="311">
        <f>IF(M1775&lt;&gt;ฐาน!$M$45,IF(S1775=0,J1775+T1775,O1775),J1775)</f>
        <v>0</v>
      </c>
      <c r="V1775" s="98"/>
    </row>
    <row r="1776" spans="1:22" x14ac:dyDescent="0.35">
      <c r="A1776" s="93">
        <v>1768</v>
      </c>
      <c r="B1776" s="84"/>
      <c r="C1776" s="98"/>
      <c r="D1776" s="91"/>
      <c r="E1776" s="89"/>
      <c r="F1776" s="88"/>
      <c r="G1776" s="91"/>
      <c r="H1776" s="91"/>
      <c r="I1776" s="88"/>
      <c r="J1776" s="92"/>
      <c r="K1776" s="212"/>
      <c r="L1776" s="308" t="str">
        <f>IF(K1776&lt;&gt;"",INDEX(ฐาน!$J$4:$M$44,MATCH(INT(K1776),ฐาน!$J$4:$J$44,0),2),"")</f>
        <v/>
      </c>
      <c r="M1776" s="309" t="str">
        <f>IF(L1776&lt;&gt;"",INDEX(ฐาน!$J$4:$M$45,MATCH(L1776,ฐาน!$K$4:$K$45,0),4),"")</f>
        <v/>
      </c>
      <c r="N1776" s="310" t="str">
        <f>IF(I1776&lt;&gt;"",INDEX(ฐาน!$A$4:$F$9,MATCH(I1776,ฐาน!$A$4:$A$9,0),IF(J1776&gt;=INDEX(ฐาน!$A$4:$F$9,MATCH(I1776,ฐาน!$A$4:$A$9,0),3),6,5)),"")</f>
        <v/>
      </c>
      <c r="O1776" s="311" t="str">
        <f>IF(I1776&lt;&gt;"",IF(J1776&gt;=INDEX(ฐาน!$A$4:$G$9,MATCH(I1776,ฐาน!$A$4:$A$9,0),4),INDEX(ฐาน!$A$4:$G$9,MATCH(I1776,ฐาน!$A$4:$A$9,0),7),INDEX(ฐาน!$A$4:$G$9,MATCH(I1776,ฐาน!$A$4:$A$9,0),4)),"")</f>
        <v/>
      </c>
      <c r="P1776" s="312">
        <f>IF(M1776&lt;&gt;ฐาน!$M$45,IF(L1776&lt;&gt;"",($L1776*$N1776/100),0),0)</f>
        <v>0</v>
      </c>
      <c r="Q1776" s="311">
        <f>IF(M1776&lt;&gt;ฐาน!$M$45,IF(L1776&lt;&gt;"",ROUNDUP(($L1776*$N1776/100),-1),0),0)</f>
        <v>0</v>
      </c>
      <c r="R1776" s="311">
        <f t="shared" si="54"/>
        <v>0</v>
      </c>
      <c r="S1776" s="313">
        <f t="shared" si="55"/>
        <v>0</v>
      </c>
      <c r="T1776" s="314">
        <f>IF(M1776&lt;&gt;ฐาน!$M$45,IF(S1776&lt;&gt;"",S1776+R1776,0),0)</f>
        <v>0</v>
      </c>
      <c r="U1776" s="311">
        <f>IF(M1776&lt;&gt;ฐาน!$M$45,IF(S1776=0,J1776+T1776,O1776),J1776)</f>
        <v>0</v>
      </c>
      <c r="V1776" s="98"/>
    </row>
    <row r="1777" spans="1:22" x14ac:dyDescent="0.35">
      <c r="A1777" s="93">
        <v>1769</v>
      </c>
      <c r="B1777" s="84"/>
      <c r="C1777" s="98"/>
      <c r="D1777" s="91"/>
      <c r="E1777" s="89"/>
      <c r="F1777" s="88"/>
      <c r="G1777" s="91"/>
      <c r="H1777" s="91"/>
      <c r="I1777" s="88"/>
      <c r="J1777" s="92"/>
      <c r="K1777" s="212"/>
      <c r="L1777" s="308" t="str">
        <f>IF(K1777&lt;&gt;"",INDEX(ฐาน!$J$4:$M$44,MATCH(INT(K1777),ฐาน!$J$4:$J$44,0),2),"")</f>
        <v/>
      </c>
      <c r="M1777" s="309" t="str">
        <f>IF(L1777&lt;&gt;"",INDEX(ฐาน!$J$4:$M$45,MATCH(L1777,ฐาน!$K$4:$K$45,0),4),"")</f>
        <v/>
      </c>
      <c r="N1777" s="310" t="str">
        <f>IF(I1777&lt;&gt;"",INDEX(ฐาน!$A$4:$F$9,MATCH(I1777,ฐาน!$A$4:$A$9,0),IF(J1777&gt;=INDEX(ฐาน!$A$4:$F$9,MATCH(I1777,ฐาน!$A$4:$A$9,0),3),6,5)),"")</f>
        <v/>
      </c>
      <c r="O1777" s="311" t="str">
        <f>IF(I1777&lt;&gt;"",IF(J1777&gt;=INDEX(ฐาน!$A$4:$G$9,MATCH(I1777,ฐาน!$A$4:$A$9,0),4),INDEX(ฐาน!$A$4:$G$9,MATCH(I1777,ฐาน!$A$4:$A$9,0),7),INDEX(ฐาน!$A$4:$G$9,MATCH(I1777,ฐาน!$A$4:$A$9,0),4)),"")</f>
        <v/>
      </c>
      <c r="P1777" s="312">
        <f>IF(M1777&lt;&gt;ฐาน!$M$45,IF(L1777&lt;&gt;"",($L1777*$N1777/100),0),0)</f>
        <v>0</v>
      </c>
      <c r="Q1777" s="311">
        <f>IF(M1777&lt;&gt;ฐาน!$M$45,IF(L1777&lt;&gt;"",ROUNDUP(($L1777*$N1777/100),-1),0),0)</f>
        <v>0</v>
      </c>
      <c r="R1777" s="311">
        <f t="shared" si="54"/>
        <v>0</v>
      </c>
      <c r="S1777" s="313">
        <f t="shared" si="55"/>
        <v>0</v>
      </c>
      <c r="T1777" s="314">
        <f>IF(M1777&lt;&gt;ฐาน!$M$45,IF(S1777&lt;&gt;"",S1777+R1777,0),0)</f>
        <v>0</v>
      </c>
      <c r="U1777" s="311">
        <f>IF(M1777&lt;&gt;ฐาน!$M$45,IF(S1777=0,J1777+T1777,O1777),J1777)</f>
        <v>0</v>
      </c>
      <c r="V1777" s="98"/>
    </row>
    <row r="1778" spans="1:22" x14ac:dyDescent="0.35">
      <c r="A1778" s="93">
        <v>1770</v>
      </c>
      <c r="B1778" s="84"/>
      <c r="C1778" s="98"/>
      <c r="D1778" s="91"/>
      <c r="E1778" s="89"/>
      <c r="F1778" s="88"/>
      <c r="G1778" s="91"/>
      <c r="H1778" s="91"/>
      <c r="I1778" s="88"/>
      <c r="J1778" s="92"/>
      <c r="K1778" s="212"/>
      <c r="L1778" s="308" t="str">
        <f>IF(K1778&lt;&gt;"",INDEX(ฐาน!$J$4:$M$44,MATCH(INT(K1778),ฐาน!$J$4:$J$44,0),2),"")</f>
        <v/>
      </c>
      <c r="M1778" s="309" t="str">
        <f>IF(L1778&lt;&gt;"",INDEX(ฐาน!$J$4:$M$45,MATCH(L1778,ฐาน!$K$4:$K$45,0),4),"")</f>
        <v/>
      </c>
      <c r="N1778" s="310" t="str">
        <f>IF(I1778&lt;&gt;"",INDEX(ฐาน!$A$4:$F$9,MATCH(I1778,ฐาน!$A$4:$A$9,0),IF(J1778&gt;=INDEX(ฐาน!$A$4:$F$9,MATCH(I1778,ฐาน!$A$4:$A$9,0),3),6,5)),"")</f>
        <v/>
      </c>
      <c r="O1778" s="311" t="str">
        <f>IF(I1778&lt;&gt;"",IF(J1778&gt;=INDEX(ฐาน!$A$4:$G$9,MATCH(I1778,ฐาน!$A$4:$A$9,0),4),INDEX(ฐาน!$A$4:$G$9,MATCH(I1778,ฐาน!$A$4:$A$9,0),7),INDEX(ฐาน!$A$4:$G$9,MATCH(I1778,ฐาน!$A$4:$A$9,0),4)),"")</f>
        <v/>
      </c>
      <c r="P1778" s="312">
        <f>IF(M1778&lt;&gt;ฐาน!$M$45,IF(L1778&lt;&gt;"",($L1778*$N1778/100),0),0)</f>
        <v>0</v>
      </c>
      <c r="Q1778" s="311">
        <f>IF(M1778&lt;&gt;ฐาน!$M$45,IF(L1778&lt;&gt;"",ROUNDUP(($L1778*$N1778/100),-1),0),0)</f>
        <v>0</v>
      </c>
      <c r="R1778" s="311">
        <f t="shared" si="54"/>
        <v>0</v>
      </c>
      <c r="S1778" s="313">
        <f t="shared" si="55"/>
        <v>0</v>
      </c>
      <c r="T1778" s="314">
        <f>IF(M1778&lt;&gt;ฐาน!$M$45,IF(S1778&lt;&gt;"",S1778+R1778,0),0)</f>
        <v>0</v>
      </c>
      <c r="U1778" s="311">
        <f>IF(M1778&lt;&gt;ฐาน!$M$45,IF(S1778=0,J1778+T1778,O1778),J1778)</f>
        <v>0</v>
      </c>
      <c r="V1778" s="98"/>
    </row>
    <row r="1779" spans="1:22" x14ac:dyDescent="0.35">
      <c r="A1779" s="93">
        <v>1771</v>
      </c>
      <c r="B1779" s="84"/>
      <c r="C1779" s="98"/>
      <c r="D1779" s="91"/>
      <c r="E1779" s="89"/>
      <c r="F1779" s="88"/>
      <c r="G1779" s="91"/>
      <c r="H1779" s="91"/>
      <c r="I1779" s="88"/>
      <c r="J1779" s="92"/>
      <c r="K1779" s="212"/>
      <c r="L1779" s="308" t="str">
        <f>IF(K1779&lt;&gt;"",INDEX(ฐาน!$J$4:$M$44,MATCH(INT(K1779),ฐาน!$J$4:$J$44,0),2),"")</f>
        <v/>
      </c>
      <c r="M1779" s="309" t="str">
        <f>IF(L1779&lt;&gt;"",INDEX(ฐาน!$J$4:$M$45,MATCH(L1779,ฐาน!$K$4:$K$45,0),4),"")</f>
        <v/>
      </c>
      <c r="N1779" s="310" t="str">
        <f>IF(I1779&lt;&gt;"",INDEX(ฐาน!$A$4:$F$9,MATCH(I1779,ฐาน!$A$4:$A$9,0),IF(J1779&gt;=INDEX(ฐาน!$A$4:$F$9,MATCH(I1779,ฐาน!$A$4:$A$9,0),3),6,5)),"")</f>
        <v/>
      </c>
      <c r="O1779" s="311" t="str">
        <f>IF(I1779&lt;&gt;"",IF(J1779&gt;=INDEX(ฐาน!$A$4:$G$9,MATCH(I1779,ฐาน!$A$4:$A$9,0),4),INDEX(ฐาน!$A$4:$G$9,MATCH(I1779,ฐาน!$A$4:$A$9,0),7),INDEX(ฐาน!$A$4:$G$9,MATCH(I1779,ฐาน!$A$4:$A$9,0),4)),"")</f>
        <v/>
      </c>
      <c r="P1779" s="312">
        <f>IF(M1779&lt;&gt;ฐาน!$M$45,IF(L1779&lt;&gt;"",($L1779*$N1779/100),0),0)</f>
        <v>0</v>
      </c>
      <c r="Q1779" s="311">
        <f>IF(M1779&lt;&gt;ฐาน!$M$45,IF(L1779&lt;&gt;"",ROUNDUP(($L1779*$N1779/100),-1),0),0)</f>
        <v>0</v>
      </c>
      <c r="R1779" s="311">
        <f t="shared" si="54"/>
        <v>0</v>
      </c>
      <c r="S1779" s="313">
        <f t="shared" si="55"/>
        <v>0</v>
      </c>
      <c r="T1779" s="314">
        <f>IF(M1779&lt;&gt;ฐาน!$M$45,IF(S1779&lt;&gt;"",S1779+R1779,0),0)</f>
        <v>0</v>
      </c>
      <c r="U1779" s="311">
        <f>IF(M1779&lt;&gt;ฐาน!$M$45,IF(S1779=0,J1779+T1779,O1779),J1779)</f>
        <v>0</v>
      </c>
      <c r="V1779" s="98"/>
    </row>
    <row r="1780" spans="1:22" x14ac:dyDescent="0.35">
      <c r="A1780" s="93">
        <v>1772</v>
      </c>
      <c r="B1780" s="84"/>
      <c r="C1780" s="98"/>
      <c r="D1780" s="91"/>
      <c r="E1780" s="89"/>
      <c r="F1780" s="88"/>
      <c r="G1780" s="91"/>
      <c r="H1780" s="91"/>
      <c r="I1780" s="88"/>
      <c r="J1780" s="92"/>
      <c r="K1780" s="212"/>
      <c r="L1780" s="308" t="str">
        <f>IF(K1780&lt;&gt;"",INDEX(ฐาน!$J$4:$M$44,MATCH(INT(K1780),ฐาน!$J$4:$J$44,0),2),"")</f>
        <v/>
      </c>
      <c r="M1780" s="309" t="str">
        <f>IF(L1780&lt;&gt;"",INDEX(ฐาน!$J$4:$M$45,MATCH(L1780,ฐาน!$K$4:$K$45,0),4),"")</f>
        <v/>
      </c>
      <c r="N1780" s="310" t="str">
        <f>IF(I1780&lt;&gt;"",INDEX(ฐาน!$A$4:$F$9,MATCH(I1780,ฐาน!$A$4:$A$9,0),IF(J1780&gt;=INDEX(ฐาน!$A$4:$F$9,MATCH(I1780,ฐาน!$A$4:$A$9,0),3),6,5)),"")</f>
        <v/>
      </c>
      <c r="O1780" s="311" t="str">
        <f>IF(I1780&lt;&gt;"",IF(J1780&gt;=INDEX(ฐาน!$A$4:$G$9,MATCH(I1780,ฐาน!$A$4:$A$9,0),4),INDEX(ฐาน!$A$4:$G$9,MATCH(I1780,ฐาน!$A$4:$A$9,0),7),INDEX(ฐาน!$A$4:$G$9,MATCH(I1780,ฐาน!$A$4:$A$9,0),4)),"")</f>
        <v/>
      </c>
      <c r="P1780" s="312">
        <f>IF(M1780&lt;&gt;ฐาน!$M$45,IF(L1780&lt;&gt;"",($L1780*$N1780/100),0),0)</f>
        <v>0</v>
      </c>
      <c r="Q1780" s="311">
        <f>IF(M1780&lt;&gt;ฐาน!$M$45,IF(L1780&lt;&gt;"",ROUNDUP(($L1780*$N1780/100),-1),0),0)</f>
        <v>0</v>
      </c>
      <c r="R1780" s="311">
        <f t="shared" si="54"/>
        <v>0</v>
      </c>
      <c r="S1780" s="313">
        <f t="shared" si="55"/>
        <v>0</v>
      </c>
      <c r="T1780" s="314">
        <f>IF(M1780&lt;&gt;ฐาน!$M$45,IF(S1780&lt;&gt;"",S1780+R1780,0),0)</f>
        <v>0</v>
      </c>
      <c r="U1780" s="311">
        <f>IF(M1780&lt;&gt;ฐาน!$M$45,IF(S1780=0,J1780+T1780,O1780),J1780)</f>
        <v>0</v>
      </c>
      <c r="V1780" s="98"/>
    </row>
    <row r="1781" spans="1:22" x14ac:dyDescent="0.35">
      <c r="A1781" s="93">
        <v>1773</v>
      </c>
      <c r="B1781" s="84"/>
      <c r="C1781" s="98"/>
      <c r="D1781" s="91"/>
      <c r="E1781" s="89"/>
      <c r="F1781" s="88"/>
      <c r="G1781" s="91"/>
      <c r="H1781" s="91"/>
      <c r="I1781" s="88"/>
      <c r="J1781" s="92"/>
      <c r="K1781" s="212"/>
      <c r="L1781" s="308" t="str">
        <f>IF(K1781&lt;&gt;"",INDEX(ฐาน!$J$4:$M$44,MATCH(INT(K1781),ฐาน!$J$4:$J$44,0),2),"")</f>
        <v/>
      </c>
      <c r="M1781" s="309" t="str">
        <f>IF(L1781&lt;&gt;"",INDEX(ฐาน!$J$4:$M$45,MATCH(L1781,ฐาน!$K$4:$K$45,0),4),"")</f>
        <v/>
      </c>
      <c r="N1781" s="310" t="str">
        <f>IF(I1781&lt;&gt;"",INDEX(ฐาน!$A$4:$F$9,MATCH(I1781,ฐาน!$A$4:$A$9,0),IF(J1781&gt;=INDEX(ฐาน!$A$4:$F$9,MATCH(I1781,ฐาน!$A$4:$A$9,0),3),6,5)),"")</f>
        <v/>
      </c>
      <c r="O1781" s="311" t="str">
        <f>IF(I1781&lt;&gt;"",IF(J1781&gt;=INDEX(ฐาน!$A$4:$G$9,MATCH(I1781,ฐาน!$A$4:$A$9,0),4),INDEX(ฐาน!$A$4:$G$9,MATCH(I1781,ฐาน!$A$4:$A$9,0),7),INDEX(ฐาน!$A$4:$G$9,MATCH(I1781,ฐาน!$A$4:$A$9,0),4)),"")</f>
        <v/>
      </c>
      <c r="P1781" s="312">
        <f>IF(M1781&lt;&gt;ฐาน!$M$45,IF(L1781&lt;&gt;"",($L1781*$N1781/100),0),0)</f>
        <v>0</v>
      </c>
      <c r="Q1781" s="311">
        <f>IF(M1781&lt;&gt;ฐาน!$M$45,IF(L1781&lt;&gt;"",ROUNDUP(($L1781*$N1781/100),-1),0),0)</f>
        <v>0</v>
      </c>
      <c r="R1781" s="311">
        <f t="shared" si="54"/>
        <v>0</v>
      </c>
      <c r="S1781" s="313">
        <f t="shared" si="55"/>
        <v>0</v>
      </c>
      <c r="T1781" s="314">
        <f>IF(M1781&lt;&gt;ฐาน!$M$45,IF(S1781&lt;&gt;"",S1781+R1781,0),0)</f>
        <v>0</v>
      </c>
      <c r="U1781" s="311">
        <f>IF(M1781&lt;&gt;ฐาน!$M$45,IF(S1781=0,J1781+T1781,O1781),J1781)</f>
        <v>0</v>
      </c>
      <c r="V1781" s="98"/>
    </row>
    <row r="1782" spans="1:22" x14ac:dyDescent="0.35">
      <c r="A1782" s="93">
        <v>1774</v>
      </c>
      <c r="B1782" s="84"/>
      <c r="C1782" s="98"/>
      <c r="D1782" s="91"/>
      <c r="E1782" s="89"/>
      <c r="F1782" s="88"/>
      <c r="G1782" s="91"/>
      <c r="H1782" s="91"/>
      <c r="I1782" s="88"/>
      <c r="J1782" s="92"/>
      <c r="K1782" s="212"/>
      <c r="L1782" s="308" t="str">
        <f>IF(K1782&lt;&gt;"",INDEX(ฐาน!$J$4:$M$44,MATCH(INT(K1782),ฐาน!$J$4:$J$44,0),2),"")</f>
        <v/>
      </c>
      <c r="M1782" s="309" t="str">
        <f>IF(L1782&lt;&gt;"",INDEX(ฐาน!$J$4:$M$45,MATCH(L1782,ฐาน!$K$4:$K$45,0),4),"")</f>
        <v/>
      </c>
      <c r="N1782" s="310" t="str">
        <f>IF(I1782&lt;&gt;"",INDEX(ฐาน!$A$4:$F$9,MATCH(I1782,ฐาน!$A$4:$A$9,0),IF(J1782&gt;=INDEX(ฐาน!$A$4:$F$9,MATCH(I1782,ฐาน!$A$4:$A$9,0),3),6,5)),"")</f>
        <v/>
      </c>
      <c r="O1782" s="311" t="str">
        <f>IF(I1782&lt;&gt;"",IF(J1782&gt;=INDEX(ฐาน!$A$4:$G$9,MATCH(I1782,ฐาน!$A$4:$A$9,0),4),INDEX(ฐาน!$A$4:$G$9,MATCH(I1782,ฐาน!$A$4:$A$9,0),7),INDEX(ฐาน!$A$4:$G$9,MATCH(I1782,ฐาน!$A$4:$A$9,0),4)),"")</f>
        <v/>
      </c>
      <c r="P1782" s="312">
        <f>IF(M1782&lt;&gt;ฐาน!$M$45,IF(L1782&lt;&gt;"",($L1782*$N1782/100),0),0)</f>
        <v>0</v>
      </c>
      <c r="Q1782" s="311">
        <f>IF(M1782&lt;&gt;ฐาน!$M$45,IF(L1782&lt;&gt;"",ROUNDUP(($L1782*$N1782/100),-1),0),0)</f>
        <v>0</v>
      </c>
      <c r="R1782" s="311">
        <f t="shared" si="54"/>
        <v>0</v>
      </c>
      <c r="S1782" s="313">
        <f t="shared" si="55"/>
        <v>0</v>
      </c>
      <c r="T1782" s="314">
        <f>IF(M1782&lt;&gt;ฐาน!$M$45,IF(S1782&lt;&gt;"",S1782+R1782,0),0)</f>
        <v>0</v>
      </c>
      <c r="U1782" s="311">
        <f>IF(M1782&lt;&gt;ฐาน!$M$45,IF(S1782=0,J1782+T1782,O1782),J1782)</f>
        <v>0</v>
      </c>
      <c r="V1782" s="98"/>
    </row>
    <row r="1783" spans="1:22" x14ac:dyDescent="0.35">
      <c r="A1783" s="93">
        <v>1775</v>
      </c>
      <c r="B1783" s="84"/>
      <c r="C1783" s="98"/>
      <c r="D1783" s="91"/>
      <c r="E1783" s="89"/>
      <c r="F1783" s="88"/>
      <c r="G1783" s="91"/>
      <c r="H1783" s="91"/>
      <c r="I1783" s="88"/>
      <c r="J1783" s="92"/>
      <c r="K1783" s="212"/>
      <c r="L1783" s="308" t="str">
        <f>IF(K1783&lt;&gt;"",INDEX(ฐาน!$J$4:$M$44,MATCH(INT(K1783),ฐาน!$J$4:$J$44,0),2),"")</f>
        <v/>
      </c>
      <c r="M1783" s="309" t="str">
        <f>IF(L1783&lt;&gt;"",INDEX(ฐาน!$J$4:$M$45,MATCH(L1783,ฐาน!$K$4:$K$45,0),4),"")</f>
        <v/>
      </c>
      <c r="N1783" s="310" t="str">
        <f>IF(I1783&lt;&gt;"",INDEX(ฐาน!$A$4:$F$9,MATCH(I1783,ฐาน!$A$4:$A$9,0),IF(J1783&gt;=INDEX(ฐาน!$A$4:$F$9,MATCH(I1783,ฐาน!$A$4:$A$9,0),3),6,5)),"")</f>
        <v/>
      </c>
      <c r="O1783" s="311" t="str">
        <f>IF(I1783&lt;&gt;"",IF(J1783&gt;=INDEX(ฐาน!$A$4:$G$9,MATCH(I1783,ฐาน!$A$4:$A$9,0),4),INDEX(ฐาน!$A$4:$G$9,MATCH(I1783,ฐาน!$A$4:$A$9,0),7),INDEX(ฐาน!$A$4:$G$9,MATCH(I1783,ฐาน!$A$4:$A$9,0),4)),"")</f>
        <v/>
      </c>
      <c r="P1783" s="312">
        <f>IF(M1783&lt;&gt;ฐาน!$M$45,IF(L1783&lt;&gt;"",($L1783*$N1783/100),0),0)</f>
        <v>0</v>
      </c>
      <c r="Q1783" s="311">
        <f>IF(M1783&lt;&gt;ฐาน!$M$45,IF(L1783&lt;&gt;"",ROUNDUP(($L1783*$N1783/100),-1),0),0)</f>
        <v>0</v>
      </c>
      <c r="R1783" s="311">
        <f t="shared" si="54"/>
        <v>0</v>
      </c>
      <c r="S1783" s="313">
        <f t="shared" si="55"/>
        <v>0</v>
      </c>
      <c r="T1783" s="314">
        <f>IF(M1783&lt;&gt;ฐาน!$M$45,IF(S1783&lt;&gt;"",S1783+R1783,0),0)</f>
        <v>0</v>
      </c>
      <c r="U1783" s="311">
        <f>IF(M1783&lt;&gt;ฐาน!$M$45,IF(S1783=0,J1783+T1783,O1783),J1783)</f>
        <v>0</v>
      </c>
      <c r="V1783" s="98"/>
    </row>
    <row r="1784" spans="1:22" x14ac:dyDescent="0.35">
      <c r="A1784" s="93">
        <v>1776</v>
      </c>
      <c r="B1784" s="84"/>
      <c r="C1784" s="98"/>
      <c r="D1784" s="91"/>
      <c r="E1784" s="89"/>
      <c r="F1784" s="88"/>
      <c r="G1784" s="91"/>
      <c r="H1784" s="91"/>
      <c r="I1784" s="88"/>
      <c r="J1784" s="92"/>
      <c r="K1784" s="212"/>
      <c r="L1784" s="308" t="str">
        <f>IF(K1784&lt;&gt;"",INDEX(ฐาน!$J$4:$M$44,MATCH(INT(K1784),ฐาน!$J$4:$J$44,0),2),"")</f>
        <v/>
      </c>
      <c r="M1784" s="309" t="str">
        <f>IF(L1784&lt;&gt;"",INDEX(ฐาน!$J$4:$M$45,MATCH(L1784,ฐาน!$K$4:$K$45,0),4),"")</f>
        <v/>
      </c>
      <c r="N1784" s="310" t="str">
        <f>IF(I1784&lt;&gt;"",INDEX(ฐาน!$A$4:$F$9,MATCH(I1784,ฐาน!$A$4:$A$9,0),IF(J1784&gt;=INDEX(ฐาน!$A$4:$F$9,MATCH(I1784,ฐาน!$A$4:$A$9,0),3),6,5)),"")</f>
        <v/>
      </c>
      <c r="O1784" s="311" t="str">
        <f>IF(I1784&lt;&gt;"",IF(J1784&gt;=INDEX(ฐาน!$A$4:$G$9,MATCH(I1784,ฐาน!$A$4:$A$9,0),4),INDEX(ฐาน!$A$4:$G$9,MATCH(I1784,ฐาน!$A$4:$A$9,0),7),INDEX(ฐาน!$A$4:$G$9,MATCH(I1784,ฐาน!$A$4:$A$9,0),4)),"")</f>
        <v/>
      </c>
      <c r="P1784" s="312">
        <f>IF(M1784&lt;&gt;ฐาน!$M$45,IF(L1784&lt;&gt;"",($L1784*$N1784/100),0),0)</f>
        <v>0</v>
      </c>
      <c r="Q1784" s="311">
        <f>IF(M1784&lt;&gt;ฐาน!$M$45,IF(L1784&lt;&gt;"",ROUNDUP(($L1784*$N1784/100),-1),0),0)</f>
        <v>0</v>
      </c>
      <c r="R1784" s="311">
        <f t="shared" si="54"/>
        <v>0</v>
      </c>
      <c r="S1784" s="313">
        <f t="shared" si="55"/>
        <v>0</v>
      </c>
      <c r="T1784" s="314">
        <f>IF(M1784&lt;&gt;ฐาน!$M$45,IF(S1784&lt;&gt;"",S1784+R1784,0),0)</f>
        <v>0</v>
      </c>
      <c r="U1784" s="311">
        <f>IF(M1784&lt;&gt;ฐาน!$M$45,IF(S1784=0,J1784+T1784,O1784),J1784)</f>
        <v>0</v>
      </c>
      <c r="V1784" s="98"/>
    </row>
    <row r="1785" spans="1:22" x14ac:dyDescent="0.35">
      <c r="A1785" s="93">
        <v>1777</v>
      </c>
      <c r="B1785" s="84"/>
      <c r="C1785" s="98"/>
      <c r="D1785" s="91"/>
      <c r="E1785" s="89"/>
      <c r="F1785" s="88"/>
      <c r="G1785" s="91"/>
      <c r="H1785" s="91"/>
      <c r="I1785" s="88"/>
      <c r="J1785" s="92"/>
      <c r="K1785" s="212"/>
      <c r="L1785" s="308" t="str">
        <f>IF(K1785&lt;&gt;"",INDEX(ฐาน!$J$4:$M$44,MATCH(INT(K1785),ฐาน!$J$4:$J$44,0),2),"")</f>
        <v/>
      </c>
      <c r="M1785" s="309" t="str">
        <f>IF(L1785&lt;&gt;"",INDEX(ฐาน!$J$4:$M$45,MATCH(L1785,ฐาน!$K$4:$K$45,0),4),"")</f>
        <v/>
      </c>
      <c r="N1785" s="310" t="str">
        <f>IF(I1785&lt;&gt;"",INDEX(ฐาน!$A$4:$F$9,MATCH(I1785,ฐาน!$A$4:$A$9,0),IF(J1785&gt;=INDEX(ฐาน!$A$4:$F$9,MATCH(I1785,ฐาน!$A$4:$A$9,0),3),6,5)),"")</f>
        <v/>
      </c>
      <c r="O1785" s="311" t="str">
        <f>IF(I1785&lt;&gt;"",IF(J1785&gt;=INDEX(ฐาน!$A$4:$G$9,MATCH(I1785,ฐาน!$A$4:$A$9,0),4),INDEX(ฐาน!$A$4:$G$9,MATCH(I1785,ฐาน!$A$4:$A$9,0),7),INDEX(ฐาน!$A$4:$G$9,MATCH(I1785,ฐาน!$A$4:$A$9,0),4)),"")</f>
        <v/>
      </c>
      <c r="P1785" s="312">
        <f>IF(M1785&lt;&gt;ฐาน!$M$45,IF(L1785&lt;&gt;"",($L1785*$N1785/100),0),0)</f>
        <v>0</v>
      </c>
      <c r="Q1785" s="311">
        <f>IF(M1785&lt;&gt;ฐาน!$M$45,IF(L1785&lt;&gt;"",ROUNDUP(($L1785*$N1785/100),-1),0),0)</f>
        <v>0</v>
      </c>
      <c r="R1785" s="311">
        <f t="shared" si="54"/>
        <v>0</v>
      </c>
      <c r="S1785" s="313">
        <f t="shared" si="55"/>
        <v>0</v>
      </c>
      <c r="T1785" s="314">
        <f>IF(M1785&lt;&gt;ฐาน!$M$45,IF(S1785&lt;&gt;"",S1785+R1785,0),0)</f>
        <v>0</v>
      </c>
      <c r="U1785" s="311">
        <f>IF(M1785&lt;&gt;ฐาน!$M$45,IF(S1785=0,J1785+T1785,O1785),J1785)</f>
        <v>0</v>
      </c>
      <c r="V1785" s="98"/>
    </row>
    <row r="1786" spans="1:22" x14ac:dyDescent="0.35">
      <c r="A1786" s="93">
        <v>1778</v>
      </c>
      <c r="B1786" s="84"/>
      <c r="C1786" s="98"/>
      <c r="D1786" s="91"/>
      <c r="E1786" s="89"/>
      <c r="F1786" s="88"/>
      <c r="G1786" s="91"/>
      <c r="H1786" s="91"/>
      <c r="I1786" s="88"/>
      <c r="J1786" s="92"/>
      <c r="K1786" s="212"/>
      <c r="L1786" s="308" t="str">
        <f>IF(K1786&lt;&gt;"",INDEX(ฐาน!$J$4:$M$44,MATCH(INT(K1786),ฐาน!$J$4:$J$44,0),2),"")</f>
        <v/>
      </c>
      <c r="M1786" s="309" t="str">
        <f>IF(L1786&lt;&gt;"",INDEX(ฐาน!$J$4:$M$45,MATCH(L1786,ฐาน!$K$4:$K$45,0),4),"")</f>
        <v/>
      </c>
      <c r="N1786" s="310" t="str">
        <f>IF(I1786&lt;&gt;"",INDEX(ฐาน!$A$4:$F$9,MATCH(I1786,ฐาน!$A$4:$A$9,0),IF(J1786&gt;=INDEX(ฐาน!$A$4:$F$9,MATCH(I1786,ฐาน!$A$4:$A$9,0),3),6,5)),"")</f>
        <v/>
      </c>
      <c r="O1786" s="311" t="str">
        <f>IF(I1786&lt;&gt;"",IF(J1786&gt;=INDEX(ฐาน!$A$4:$G$9,MATCH(I1786,ฐาน!$A$4:$A$9,0),4),INDEX(ฐาน!$A$4:$G$9,MATCH(I1786,ฐาน!$A$4:$A$9,0),7),INDEX(ฐาน!$A$4:$G$9,MATCH(I1786,ฐาน!$A$4:$A$9,0),4)),"")</f>
        <v/>
      </c>
      <c r="P1786" s="312">
        <f>IF(M1786&lt;&gt;ฐาน!$M$45,IF(L1786&lt;&gt;"",($L1786*$N1786/100),0),0)</f>
        <v>0</v>
      </c>
      <c r="Q1786" s="311">
        <f>IF(M1786&lt;&gt;ฐาน!$M$45,IF(L1786&lt;&gt;"",ROUNDUP(($L1786*$N1786/100),-1),0),0)</f>
        <v>0</v>
      </c>
      <c r="R1786" s="311">
        <f t="shared" si="54"/>
        <v>0</v>
      </c>
      <c r="S1786" s="313">
        <f t="shared" si="55"/>
        <v>0</v>
      </c>
      <c r="T1786" s="314">
        <f>IF(M1786&lt;&gt;ฐาน!$M$45,IF(S1786&lt;&gt;"",S1786+R1786,0),0)</f>
        <v>0</v>
      </c>
      <c r="U1786" s="311">
        <f>IF(M1786&lt;&gt;ฐาน!$M$45,IF(S1786=0,J1786+T1786,O1786),J1786)</f>
        <v>0</v>
      </c>
      <c r="V1786" s="98"/>
    </row>
    <row r="1787" spans="1:22" x14ac:dyDescent="0.35">
      <c r="A1787" s="93">
        <v>1779</v>
      </c>
      <c r="B1787" s="84"/>
      <c r="C1787" s="98"/>
      <c r="D1787" s="91"/>
      <c r="E1787" s="89"/>
      <c r="F1787" s="88"/>
      <c r="G1787" s="91"/>
      <c r="H1787" s="91"/>
      <c r="I1787" s="88"/>
      <c r="J1787" s="92"/>
      <c r="K1787" s="212"/>
      <c r="L1787" s="308" t="str">
        <f>IF(K1787&lt;&gt;"",INDEX(ฐาน!$J$4:$M$44,MATCH(INT(K1787),ฐาน!$J$4:$J$44,0),2),"")</f>
        <v/>
      </c>
      <c r="M1787" s="309" t="str">
        <f>IF(L1787&lt;&gt;"",INDEX(ฐาน!$J$4:$M$45,MATCH(L1787,ฐาน!$K$4:$K$45,0),4),"")</f>
        <v/>
      </c>
      <c r="N1787" s="310" t="str">
        <f>IF(I1787&lt;&gt;"",INDEX(ฐาน!$A$4:$F$9,MATCH(I1787,ฐาน!$A$4:$A$9,0),IF(J1787&gt;=INDEX(ฐาน!$A$4:$F$9,MATCH(I1787,ฐาน!$A$4:$A$9,0),3),6,5)),"")</f>
        <v/>
      </c>
      <c r="O1787" s="311" t="str">
        <f>IF(I1787&lt;&gt;"",IF(J1787&gt;=INDEX(ฐาน!$A$4:$G$9,MATCH(I1787,ฐาน!$A$4:$A$9,0),4),INDEX(ฐาน!$A$4:$G$9,MATCH(I1787,ฐาน!$A$4:$A$9,0),7),INDEX(ฐาน!$A$4:$G$9,MATCH(I1787,ฐาน!$A$4:$A$9,0),4)),"")</f>
        <v/>
      </c>
      <c r="P1787" s="312">
        <f>IF(M1787&lt;&gt;ฐาน!$M$45,IF(L1787&lt;&gt;"",($L1787*$N1787/100),0),0)</f>
        <v>0</v>
      </c>
      <c r="Q1787" s="311">
        <f>IF(M1787&lt;&gt;ฐาน!$M$45,IF(L1787&lt;&gt;"",ROUNDUP(($L1787*$N1787/100),-1),0),0)</f>
        <v>0</v>
      </c>
      <c r="R1787" s="311">
        <f t="shared" si="54"/>
        <v>0</v>
      </c>
      <c r="S1787" s="313">
        <f t="shared" si="55"/>
        <v>0</v>
      </c>
      <c r="T1787" s="314">
        <f>IF(M1787&lt;&gt;ฐาน!$M$45,IF(S1787&lt;&gt;"",S1787+R1787,0),0)</f>
        <v>0</v>
      </c>
      <c r="U1787" s="311">
        <f>IF(M1787&lt;&gt;ฐาน!$M$45,IF(S1787=0,J1787+T1787,O1787),J1787)</f>
        <v>0</v>
      </c>
      <c r="V1787" s="98"/>
    </row>
    <row r="1788" spans="1:22" x14ac:dyDescent="0.35">
      <c r="A1788" s="93">
        <v>1780</v>
      </c>
      <c r="B1788" s="84"/>
      <c r="C1788" s="98"/>
      <c r="D1788" s="91"/>
      <c r="E1788" s="89"/>
      <c r="F1788" s="88"/>
      <c r="G1788" s="91"/>
      <c r="H1788" s="91"/>
      <c r="I1788" s="88"/>
      <c r="J1788" s="92"/>
      <c r="K1788" s="212"/>
      <c r="L1788" s="308" t="str">
        <f>IF(K1788&lt;&gt;"",INDEX(ฐาน!$J$4:$M$44,MATCH(INT(K1788),ฐาน!$J$4:$J$44,0),2),"")</f>
        <v/>
      </c>
      <c r="M1788" s="309" t="str">
        <f>IF(L1788&lt;&gt;"",INDEX(ฐาน!$J$4:$M$45,MATCH(L1788,ฐาน!$K$4:$K$45,0),4),"")</f>
        <v/>
      </c>
      <c r="N1788" s="310" t="str">
        <f>IF(I1788&lt;&gt;"",INDEX(ฐาน!$A$4:$F$9,MATCH(I1788,ฐาน!$A$4:$A$9,0),IF(J1788&gt;=INDEX(ฐาน!$A$4:$F$9,MATCH(I1788,ฐาน!$A$4:$A$9,0),3),6,5)),"")</f>
        <v/>
      </c>
      <c r="O1788" s="311" t="str">
        <f>IF(I1788&lt;&gt;"",IF(J1788&gt;=INDEX(ฐาน!$A$4:$G$9,MATCH(I1788,ฐาน!$A$4:$A$9,0),4),INDEX(ฐาน!$A$4:$G$9,MATCH(I1788,ฐาน!$A$4:$A$9,0),7),INDEX(ฐาน!$A$4:$G$9,MATCH(I1788,ฐาน!$A$4:$A$9,0),4)),"")</f>
        <v/>
      </c>
      <c r="P1788" s="312">
        <f>IF(M1788&lt;&gt;ฐาน!$M$45,IF(L1788&lt;&gt;"",($L1788*$N1788/100),0),0)</f>
        <v>0</v>
      </c>
      <c r="Q1788" s="311">
        <f>IF(M1788&lt;&gt;ฐาน!$M$45,IF(L1788&lt;&gt;"",ROUNDUP(($L1788*$N1788/100),-1),0),0)</f>
        <v>0</v>
      </c>
      <c r="R1788" s="311">
        <f t="shared" si="54"/>
        <v>0</v>
      </c>
      <c r="S1788" s="313">
        <f t="shared" si="55"/>
        <v>0</v>
      </c>
      <c r="T1788" s="314">
        <f>IF(M1788&lt;&gt;ฐาน!$M$45,IF(S1788&lt;&gt;"",S1788+R1788,0),0)</f>
        <v>0</v>
      </c>
      <c r="U1788" s="311">
        <f>IF(M1788&lt;&gt;ฐาน!$M$45,IF(S1788=0,J1788+T1788,O1788),J1788)</f>
        <v>0</v>
      </c>
      <c r="V1788" s="98"/>
    </row>
    <row r="1789" spans="1:22" x14ac:dyDescent="0.35">
      <c r="A1789" s="93">
        <v>1781</v>
      </c>
      <c r="B1789" s="84"/>
      <c r="C1789" s="98"/>
      <c r="D1789" s="91"/>
      <c r="E1789" s="89"/>
      <c r="F1789" s="88"/>
      <c r="G1789" s="91"/>
      <c r="H1789" s="91"/>
      <c r="I1789" s="88"/>
      <c r="J1789" s="92"/>
      <c r="K1789" s="212"/>
      <c r="L1789" s="308" t="str">
        <f>IF(K1789&lt;&gt;"",INDEX(ฐาน!$J$4:$M$44,MATCH(INT(K1789),ฐาน!$J$4:$J$44,0),2),"")</f>
        <v/>
      </c>
      <c r="M1789" s="309" t="str">
        <f>IF(L1789&lt;&gt;"",INDEX(ฐาน!$J$4:$M$45,MATCH(L1789,ฐาน!$K$4:$K$45,0),4),"")</f>
        <v/>
      </c>
      <c r="N1789" s="310" t="str">
        <f>IF(I1789&lt;&gt;"",INDEX(ฐาน!$A$4:$F$9,MATCH(I1789,ฐาน!$A$4:$A$9,0),IF(J1789&gt;=INDEX(ฐาน!$A$4:$F$9,MATCH(I1789,ฐาน!$A$4:$A$9,0),3),6,5)),"")</f>
        <v/>
      </c>
      <c r="O1789" s="311" t="str">
        <f>IF(I1789&lt;&gt;"",IF(J1789&gt;=INDEX(ฐาน!$A$4:$G$9,MATCH(I1789,ฐาน!$A$4:$A$9,0),4),INDEX(ฐาน!$A$4:$G$9,MATCH(I1789,ฐาน!$A$4:$A$9,0),7),INDEX(ฐาน!$A$4:$G$9,MATCH(I1789,ฐาน!$A$4:$A$9,0),4)),"")</f>
        <v/>
      </c>
      <c r="P1789" s="312">
        <f>IF(M1789&lt;&gt;ฐาน!$M$45,IF(L1789&lt;&gt;"",($L1789*$N1789/100),0),0)</f>
        <v>0</v>
      </c>
      <c r="Q1789" s="311">
        <f>IF(M1789&lt;&gt;ฐาน!$M$45,IF(L1789&lt;&gt;"",ROUNDUP(($L1789*$N1789/100),-1),0),0)</f>
        <v>0</v>
      </c>
      <c r="R1789" s="311">
        <f t="shared" si="54"/>
        <v>0</v>
      </c>
      <c r="S1789" s="313">
        <f t="shared" si="55"/>
        <v>0</v>
      </c>
      <c r="T1789" s="314">
        <f>IF(M1789&lt;&gt;ฐาน!$M$45,IF(S1789&lt;&gt;"",S1789+R1789,0),0)</f>
        <v>0</v>
      </c>
      <c r="U1789" s="311">
        <f>IF(M1789&lt;&gt;ฐาน!$M$45,IF(S1789=0,J1789+T1789,O1789),J1789)</f>
        <v>0</v>
      </c>
      <c r="V1789" s="98"/>
    </row>
    <row r="1790" spans="1:22" x14ac:dyDescent="0.35">
      <c r="A1790" s="93">
        <v>1782</v>
      </c>
      <c r="B1790" s="84"/>
      <c r="C1790" s="98"/>
      <c r="D1790" s="91"/>
      <c r="E1790" s="89"/>
      <c r="F1790" s="88"/>
      <c r="G1790" s="91"/>
      <c r="H1790" s="91"/>
      <c r="I1790" s="88"/>
      <c r="J1790" s="92"/>
      <c r="K1790" s="212"/>
      <c r="L1790" s="308" t="str">
        <f>IF(K1790&lt;&gt;"",INDEX(ฐาน!$J$4:$M$44,MATCH(INT(K1790),ฐาน!$J$4:$J$44,0),2),"")</f>
        <v/>
      </c>
      <c r="M1790" s="309" t="str">
        <f>IF(L1790&lt;&gt;"",INDEX(ฐาน!$J$4:$M$45,MATCH(L1790,ฐาน!$K$4:$K$45,0),4),"")</f>
        <v/>
      </c>
      <c r="N1790" s="310" t="str">
        <f>IF(I1790&lt;&gt;"",INDEX(ฐาน!$A$4:$F$9,MATCH(I1790,ฐาน!$A$4:$A$9,0),IF(J1790&gt;=INDEX(ฐาน!$A$4:$F$9,MATCH(I1790,ฐาน!$A$4:$A$9,0),3),6,5)),"")</f>
        <v/>
      </c>
      <c r="O1790" s="311" t="str">
        <f>IF(I1790&lt;&gt;"",IF(J1790&gt;=INDEX(ฐาน!$A$4:$G$9,MATCH(I1790,ฐาน!$A$4:$A$9,0),4),INDEX(ฐาน!$A$4:$G$9,MATCH(I1790,ฐาน!$A$4:$A$9,0),7),INDEX(ฐาน!$A$4:$G$9,MATCH(I1790,ฐาน!$A$4:$A$9,0),4)),"")</f>
        <v/>
      </c>
      <c r="P1790" s="312">
        <f>IF(M1790&lt;&gt;ฐาน!$M$45,IF(L1790&lt;&gt;"",($L1790*$N1790/100),0),0)</f>
        <v>0</v>
      </c>
      <c r="Q1790" s="311">
        <f>IF(M1790&lt;&gt;ฐาน!$M$45,IF(L1790&lt;&gt;"",ROUNDUP(($L1790*$N1790/100),-1),0),0)</f>
        <v>0</v>
      </c>
      <c r="R1790" s="311">
        <f t="shared" si="54"/>
        <v>0</v>
      </c>
      <c r="S1790" s="313">
        <f t="shared" si="55"/>
        <v>0</v>
      </c>
      <c r="T1790" s="314">
        <f>IF(M1790&lt;&gt;ฐาน!$M$45,IF(S1790&lt;&gt;"",S1790+R1790,0),0)</f>
        <v>0</v>
      </c>
      <c r="U1790" s="311">
        <f>IF(M1790&lt;&gt;ฐาน!$M$45,IF(S1790=0,J1790+T1790,O1790),J1790)</f>
        <v>0</v>
      </c>
      <c r="V1790" s="98"/>
    </row>
    <row r="1791" spans="1:22" x14ac:dyDescent="0.35">
      <c r="A1791" s="93">
        <v>1783</v>
      </c>
      <c r="B1791" s="84"/>
      <c r="C1791" s="98"/>
      <c r="D1791" s="91"/>
      <c r="E1791" s="89"/>
      <c r="F1791" s="88"/>
      <c r="G1791" s="91"/>
      <c r="H1791" s="91"/>
      <c r="I1791" s="88"/>
      <c r="J1791" s="92"/>
      <c r="K1791" s="212"/>
      <c r="L1791" s="308" t="str">
        <f>IF(K1791&lt;&gt;"",INDEX(ฐาน!$J$4:$M$44,MATCH(INT(K1791),ฐาน!$J$4:$J$44,0),2),"")</f>
        <v/>
      </c>
      <c r="M1791" s="309" t="str">
        <f>IF(L1791&lt;&gt;"",INDEX(ฐาน!$J$4:$M$45,MATCH(L1791,ฐาน!$K$4:$K$45,0),4),"")</f>
        <v/>
      </c>
      <c r="N1791" s="310" t="str">
        <f>IF(I1791&lt;&gt;"",INDEX(ฐาน!$A$4:$F$9,MATCH(I1791,ฐาน!$A$4:$A$9,0),IF(J1791&gt;=INDEX(ฐาน!$A$4:$F$9,MATCH(I1791,ฐาน!$A$4:$A$9,0),3),6,5)),"")</f>
        <v/>
      </c>
      <c r="O1791" s="311" t="str">
        <f>IF(I1791&lt;&gt;"",IF(J1791&gt;=INDEX(ฐาน!$A$4:$G$9,MATCH(I1791,ฐาน!$A$4:$A$9,0),4),INDEX(ฐาน!$A$4:$G$9,MATCH(I1791,ฐาน!$A$4:$A$9,0),7),INDEX(ฐาน!$A$4:$G$9,MATCH(I1791,ฐาน!$A$4:$A$9,0),4)),"")</f>
        <v/>
      </c>
      <c r="P1791" s="312">
        <f>IF(M1791&lt;&gt;ฐาน!$M$45,IF(L1791&lt;&gt;"",($L1791*$N1791/100),0),0)</f>
        <v>0</v>
      </c>
      <c r="Q1791" s="311">
        <f>IF(M1791&lt;&gt;ฐาน!$M$45,IF(L1791&lt;&gt;"",ROUNDUP(($L1791*$N1791/100),-1),0),0)</f>
        <v>0</v>
      </c>
      <c r="R1791" s="311">
        <f t="shared" si="54"/>
        <v>0</v>
      </c>
      <c r="S1791" s="313">
        <f t="shared" si="55"/>
        <v>0</v>
      </c>
      <c r="T1791" s="314">
        <f>IF(M1791&lt;&gt;ฐาน!$M$45,IF(S1791&lt;&gt;"",S1791+R1791,0),0)</f>
        <v>0</v>
      </c>
      <c r="U1791" s="311">
        <f>IF(M1791&lt;&gt;ฐาน!$M$45,IF(S1791=0,J1791+T1791,O1791),J1791)</f>
        <v>0</v>
      </c>
      <c r="V1791" s="98"/>
    </row>
    <row r="1792" spans="1:22" x14ac:dyDescent="0.35">
      <c r="A1792" s="93">
        <v>1784</v>
      </c>
      <c r="B1792" s="84"/>
      <c r="C1792" s="98"/>
      <c r="D1792" s="91"/>
      <c r="E1792" s="89"/>
      <c r="F1792" s="88"/>
      <c r="G1792" s="91"/>
      <c r="H1792" s="91"/>
      <c r="I1792" s="88"/>
      <c r="J1792" s="92"/>
      <c r="K1792" s="212"/>
      <c r="L1792" s="308" t="str">
        <f>IF(K1792&lt;&gt;"",INDEX(ฐาน!$J$4:$M$44,MATCH(INT(K1792),ฐาน!$J$4:$J$44,0),2),"")</f>
        <v/>
      </c>
      <c r="M1792" s="309" t="str">
        <f>IF(L1792&lt;&gt;"",INDEX(ฐาน!$J$4:$M$45,MATCH(L1792,ฐาน!$K$4:$K$45,0),4),"")</f>
        <v/>
      </c>
      <c r="N1792" s="310" t="str">
        <f>IF(I1792&lt;&gt;"",INDEX(ฐาน!$A$4:$F$9,MATCH(I1792,ฐาน!$A$4:$A$9,0),IF(J1792&gt;=INDEX(ฐาน!$A$4:$F$9,MATCH(I1792,ฐาน!$A$4:$A$9,0),3),6,5)),"")</f>
        <v/>
      </c>
      <c r="O1792" s="311" t="str">
        <f>IF(I1792&lt;&gt;"",IF(J1792&gt;=INDEX(ฐาน!$A$4:$G$9,MATCH(I1792,ฐาน!$A$4:$A$9,0),4),INDEX(ฐาน!$A$4:$G$9,MATCH(I1792,ฐาน!$A$4:$A$9,0),7),INDEX(ฐาน!$A$4:$G$9,MATCH(I1792,ฐาน!$A$4:$A$9,0),4)),"")</f>
        <v/>
      </c>
      <c r="P1792" s="312">
        <f>IF(M1792&lt;&gt;ฐาน!$M$45,IF(L1792&lt;&gt;"",($L1792*$N1792/100),0),0)</f>
        <v>0</v>
      </c>
      <c r="Q1792" s="311">
        <f>IF(M1792&lt;&gt;ฐาน!$M$45,IF(L1792&lt;&gt;"",ROUNDUP(($L1792*$N1792/100),-1),0),0)</f>
        <v>0</v>
      </c>
      <c r="R1792" s="311">
        <f t="shared" si="54"/>
        <v>0</v>
      </c>
      <c r="S1792" s="313">
        <f t="shared" si="55"/>
        <v>0</v>
      </c>
      <c r="T1792" s="314">
        <f>IF(M1792&lt;&gt;ฐาน!$M$45,IF(S1792&lt;&gt;"",S1792+R1792,0),0)</f>
        <v>0</v>
      </c>
      <c r="U1792" s="311">
        <f>IF(M1792&lt;&gt;ฐาน!$M$45,IF(S1792=0,J1792+T1792,O1792),J1792)</f>
        <v>0</v>
      </c>
      <c r="V1792" s="98"/>
    </row>
    <row r="1793" spans="1:22" x14ac:dyDescent="0.35">
      <c r="A1793" s="93">
        <v>1785</v>
      </c>
      <c r="B1793" s="84"/>
      <c r="C1793" s="98"/>
      <c r="D1793" s="91"/>
      <c r="E1793" s="89"/>
      <c r="F1793" s="88"/>
      <c r="G1793" s="91"/>
      <c r="H1793" s="91"/>
      <c r="I1793" s="88"/>
      <c r="J1793" s="92"/>
      <c r="K1793" s="212"/>
      <c r="L1793" s="308" t="str">
        <f>IF(K1793&lt;&gt;"",INDEX(ฐาน!$J$4:$M$44,MATCH(INT(K1793),ฐาน!$J$4:$J$44,0),2),"")</f>
        <v/>
      </c>
      <c r="M1793" s="309" t="str">
        <f>IF(L1793&lt;&gt;"",INDEX(ฐาน!$J$4:$M$45,MATCH(L1793,ฐาน!$K$4:$K$45,0),4),"")</f>
        <v/>
      </c>
      <c r="N1793" s="310" t="str">
        <f>IF(I1793&lt;&gt;"",INDEX(ฐาน!$A$4:$F$9,MATCH(I1793,ฐาน!$A$4:$A$9,0),IF(J1793&gt;=INDEX(ฐาน!$A$4:$F$9,MATCH(I1793,ฐาน!$A$4:$A$9,0),3),6,5)),"")</f>
        <v/>
      </c>
      <c r="O1793" s="311" t="str">
        <f>IF(I1793&lt;&gt;"",IF(J1793&gt;=INDEX(ฐาน!$A$4:$G$9,MATCH(I1793,ฐาน!$A$4:$A$9,0),4),INDEX(ฐาน!$A$4:$G$9,MATCH(I1793,ฐาน!$A$4:$A$9,0),7),INDEX(ฐาน!$A$4:$G$9,MATCH(I1793,ฐาน!$A$4:$A$9,0),4)),"")</f>
        <v/>
      </c>
      <c r="P1793" s="312">
        <f>IF(M1793&lt;&gt;ฐาน!$M$45,IF(L1793&lt;&gt;"",($L1793*$N1793/100),0),0)</f>
        <v>0</v>
      </c>
      <c r="Q1793" s="311">
        <f>IF(M1793&lt;&gt;ฐาน!$M$45,IF(L1793&lt;&gt;"",ROUNDUP(($L1793*$N1793/100),-1),0),0)</f>
        <v>0</v>
      </c>
      <c r="R1793" s="311">
        <f t="shared" si="54"/>
        <v>0</v>
      </c>
      <c r="S1793" s="313">
        <f t="shared" si="55"/>
        <v>0</v>
      </c>
      <c r="T1793" s="314">
        <f>IF(M1793&lt;&gt;ฐาน!$M$45,IF(S1793&lt;&gt;"",S1793+R1793,0),0)</f>
        <v>0</v>
      </c>
      <c r="U1793" s="311">
        <f>IF(M1793&lt;&gt;ฐาน!$M$45,IF(S1793=0,J1793+T1793,O1793),J1793)</f>
        <v>0</v>
      </c>
      <c r="V1793" s="98"/>
    </row>
    <row r="1794" spans="1:22" x14ac:dyDescent="0.35">
      <c r="A1794" s="93">
        <v>1786</v>
      </c>
      <c r="B1794" s="84"/>
      <c r="C1794" s="98"/>
      <c r="D1794" s="91"/>
      <c r="E1794" s="89"/>
      <c r="F1794" s="88"/>
      <c r="G1794" s="91"/>
      <c r="H1794" s="91"/>
      <c r="I1794" s="88"/>
      <c r="J1794" s="92"/>
      <c r="K1794" s="212"/>
      <c r="L1794" s="308" t="str">
        <f>IF(K1794&lt;&gt;"",INDEX(ฐาน!$J$4:$M$44,MATCH(INT(K1794),ฐาน!$J$4:$J$44,0),2),"")</f>
        <v/>
      </c>
      <c r="M1794" s="309" t="str">
        <f>IF(L1794&lt;&gt;"",INDEX(ฐาน!$J$4:$M$45,MATCH(L1794,ฐาน!$K$4:$K$45,0),4),"")</f>
        <v/>
      </c>
      <c r="N1794" s="310" t="str">
        <f>IF(I1794&lt;&gt;"",INDEX(ฐาน!$A$4:$F$9,MATCH(I1794,ฐาน!$A$4:$A$9,0),IF(J1794&gt;=INDEX(ฐาน!$A$4:$F$9,MATCH(I1794,ฐาน!$A$4:$A$9,0),3),6,5)),"")</f>
        <v/>
      </c>
      <c r="O1794" s="311" t="str">
        <f>IF(I1794&lt;&gt;"",IF(J1794&gt;=INDEX(ฐาน!$A$4:$G$9,MATCH(I1794,ฐาน!$A$4:$A$9,0),4),INDEX(ฐาน!$A$4:$G$9,MATCH(I1794,ฐาน!$A$4:$A$9,0),7),INDEX(ฐาน!$A$4:$G$9,MATCH(I1794,ฐาน!$A$4:$A$9,0),4)),"")</f>
        <v/>
      </c>
      <c r="P1794" s="312">
        <f>IF(M1794&lt;&gt;ฐาน!$M$45,IF(L1794&lt;&gt;"",($L1794*$N1794/100),0),0)</f>
        <v>0</v>
      </c>
      <c r="Q1794" s="311">
        <f>IF(M1794&lt;&gt;ฐาน!$M$45,IF(L1794&lt;&gt;"",ROUNDUP(($L1794*$N1794/100),-1),0),0)</f>
        <v>0</v>
      </c>
      <c r="R1794" s="311">
        <f t="shared" si="54"/>
        <v>0</v>
      </c>
      <c r="S1794" s="313">
        <f t="shared" si="55"/>
        <v>0</v>
      </c>
      <c r="T1794" s="314">
        <f>IF(M1794&lt;&gt;ฐาน!$M$45,IF(S1794&lt;&gt;"",S1794+R1794,0),0)</f>
        <v>0</v>
      </c>
      <c r="U1794" s="311">
        <f>IF(M1794&lt;&gt;ฐาน!$M$45,IF(S1794=0,J1794+T1794,O1794),J1794)</f>
        <v>0</v>
      </c>
      <c r="V1794" s="98"/>
    </row>
    <row r="1795" spans="1:22" x14ac:dyDescent="0.35">
      <c r="A1795" s="93">
        <v>1787</v>
      </c>
      <c r="B1795" s="84"/>
      <c r="C1795" s="98"/>
      <c r="D1795" s="91"/>
      <c r="E1795" s="89"/>
      <c r="F1795" s="88"/>
      <c r="G1795" s="91"/>
      <c r="H1795" s="91"/>
      <c r="I1795" s="88"/>
      <c r="J1795" s="92"/>
      <c r="K1795" s="212"/>
      <c r="L1795" s="308" t="str">
        <f>IF(K1795&lt;&gt;"",INDEX(ฐาน!$J$4:$M$44,MATCH(INT(K1795),ฐาน!$J$4:$J$44,0),2),"")</f>
        <v/>
      </c>
      <c r="M1795" s="309" t="str">
        <f>IF(L1795&lt;&gt;"",INDEX(ฐาน!$J$4:$M$45,MATCH(L1795,ฐาน!$K$4:$K$45,0),4),"")</f>
        <v/>
      </c>
      <c r="N1795" s="310" t="str">
        <f>IF(I1795&lt;&gt;"",INDEX(ฐาน!$A$4:$F$9,MATCH(I1795,ฐาน!$A$4:$A$9,0),IF(J1795&gt;=INDEX(ฐาน!$A$4:$F$9,MATCH(I1795,ฐาน!$A$4:$A$9,0),3),6,5)),"")</f>
        <v/>
      </c>
      <c r="O1795" s="311" t="str">
        <f>IF(I1795&lt;&gt;"",IF(J1795&gt;=INDEX(ฐาน!$A$4:$G$9,MATCH(I1795,ฐาน!$A$4:$A$9,0),4),INDEX(ฐาน!$A$4:$G$9,MATCH(I1795,ฐาน!$A$4:$A$9,0),7),INDEX(ฐาน!$A$4:$G$9,MATCH(I1795,ฐาน!$A$4:$A$9,0),4)),"")</f>
        <v/>
      </c>
      <c r="P1795" s="312">
        <f>IF(M1795&lt;&gt;ฐาน!$M$45,IF(L1795&lt;&gt;"",($L1795*$N1795/100),0),0)</f>
        <v>0</v>
      </c>
      <c r="Q1795" s="311">
        <f>IF(M1795&lt;&gt;ฐาน!$M$45,IF(L1795&lt;&gt;"",ROUNDUP(($L1795*$N1795/100),-1),0),0)</f>
        <v>0</v>
      </c>
      <c r="R1795" s="311">
        <f t="shared" si="54"/>
        <v>0</v>
      </c>
      <c r="S1795" s="313">
        <f t="shared" si="55"/>
        <v>0</v>
      </c>
      <c r="T1795" s="314">
        <f>IF(M1795&lt;&gt;ฐาน!$M$45,IF(S1795&lt;&gt;"",S1795+R1795,0),0)</f>
        <v>0</v>
      </c>
      <c r="U1795" s="311">
        <f>IF(M1795&lt;&gt;ฐาน!$M$45,IF(S1795=0,J1795+T1795,O1795),J1795)</f>
        <v>0</v>
      </c>
      <c r="V1795" s="98"/>
    </row>
    <row r="1796" spans="1:22" x14ac:dyDescent="0.35">
      <c r="A1796" s="93">
        <v>1788</v>
      </c>
      <c r="B1796" s="84"/>
      <c r="C1796" s="98"/>
      <c r="D1796" s="91"/>
      <c r="E1796" s="89"/>
      <c r="F1796" s="88"/>
      <c r="G1796" s="91"/>
      <c r="H1796" s="91"/>
      <c r="I1796" s="88"/>
      <c r="J1796" s="92"/>
      <c r="K1796" s="212"/>
      <c r="L1796" s="308" t="str">
        <f>IF(K1796&lt;&gt;"",INDEX(ฐาน!$J$4:$M$44,MATCH(INT(K1796),ฐาน!$J$4:$J$44,0),2),"")</f>
        <v/>
      </c>
      <c r="M1796" s="309" t="str">
        <f>IF(L1796&lt;&gt;"",INDEX(ฐาน!$J$4:$M$45,MATCH(L1796,ฐาน!$K$4:$K$45,0),4),"")</f>
        <v/>
      </c>
      <c r="N1796" s="310" t="str">
        <f>IF(I1796&lt;&gt;"",INDEX(ฐาน!$A$4:$F$9,MATCH(I1796,ฐาน!$A$4:$A$9,0),IF(J1796&gt;=INDEX(ฐาน!$A$4:$F$9,MATCH(I1796,ฐาน!$A$4:$A$9,0),3),6,5)),"")</f>
        <v/>
      </c>
      <c r="O1796" s="311" t="str">
        <f>IF(I1796&lt;&gt;"",IF(J1796&gt;=INDEX(ฐาน!$A$4:$G$9,MATCH(I1796,ฐาน!$A$4:$A$9,0),4),INDEX(ฐาน!$A$4:$G$9,MATCH(I1796,ฐาน!$A$4:$A$9,0),7),INDEX(ฐาน!$A$4:$G$9,MATCH(I1796,ฐาน!$A$4:$A$9,0),4)),"")</f>
        <v/>
      </c>
      <c r="P1796" s="312">
        <f>IF(M1796&lt;&gt;ฐาน!$M$45,IF(L1796&lt;&gt;"",($L1796*$N1796/100),0),0)</f>
        <v>0</v>
      </c>
      <c r="Q1796" s="311">
        <f>IF(M1796&lt;&gt;ฐาน!$M$45,IF(L1796&lt;&gt;"",ROUNDUP(($L1796*$N1796/100),-1),0),0)</f>
        <v>0</v>
      </c>
      <c r="R1796" s="311">
        <f t="shared" si="54"/>
        <v>0</v>
      </c>
      <c r="S1796" s="313">
        <f t="shared" si="55"/>
        <v>0</v>
      </c>
      <c r="T1796" s="314">
        <f>IF(M1796&lt;&gt;ฐาน!$M$45,IF(S1796&lt;&gt;"",S1796+R1796,0),0)</f>
        <v>0</v>
      </c>
      <c r="U1796" s="311">
        <f>IF(M1796&lt;&gt;ฐาน!$M$45,IF(S1796=0,J1796+T1796,O1796),J1796)</f>
        <v>0</v>
      </c>
      <c r="V1796" s="98"/>
    </row>
    <row r="1797" spans="1:22" x14ac:dyDescent="0.35">
      <c r="A1797" s="93">
        <v>1789</v>
      </c>
      <c r="B1797" s="84"/>
      <c r="C1797" s="98"/>
      <c r="D1797" s="91"/>
      <c r="E1797" s="89"/>
      <c r="F1797" s="88"/>
      <c r="G1797" s="91"/>
      <c r="H1797" s="91"/>
      <c r="I1797" s="88"/>
      <c r="J1797" s="92"/>
      <c r="K1797" s="212"/>
      <c r="L1797" s="308" t="str">
        <f>IF(K1797&lt;&gt;"",INDEX(ฐาน!$J$4:$M$44,MATCH(INT(K1797),ฐาน!$J$4:$J$44,0),2),"")</f>
        <v/>
      </c>
      <c r="M1797" s="309" t="str">
        <f>IF(L1797&lt;&gt;"",INDEX(ฐาน!$J$4:$M$45,MATCH(L1797,ฐาน!$K$4:$K$45,0),4),"")</f>
        <v/>
      </c>
      <c r="N1797" s="310" t="str">
        <f>IF(I1797&lt;&gt;"",INDEX(ฐาน!$A$4:$F$9,MATCH(I1797,ฐาน!$A$4:$A$9,0),IF(J1797&gt;=INDEX(ฐาน!$A$4:$F$9,MATCH(I1797,ฐาน!$A$4:$A$9,0),3),6,5)),"")</f>
        <v/>
      </c>
      <c r="O1797" s="311" t="str">
        <f>IF(I1797&lt;&gt;"",IF(J1797&gt;=INDEX(ฐาน!$A$4:$G$9,MATCH(I1797,ฐาน!$A$4:$A$9,0),4),INDEX(ฐาน!$A$4:$G$9,MATCH(I1797,ฐาน!$A$4:$A$9,0),7),INDEX(ฐาน!$A$4:$G$9,MATCH(I1797,ฐาน!$A$4:$A$9,0),4)),"")</f>
        <v/>
      </c>
      <c r="P1797" s="312">
        <f>IF(M1797&lt;&gt;ฐาน!$M$45,IF(L1797&lt;&gt;"",($L1797*$N1797/100),0),0)</f>
        <v>0</v>
      </c>
      <c r="Q1797" s="311">
        <f>IF(M1797&lt;&gt;ฐาน!$M$45,IF(L1797&lt;&gt;"",ROUNDUP(($L1797*$N1797/100),-1),0),0)</f>
        <v>0</v>
      </c>
      <c r="R1797" s="311">
        <f t="shared" si="54"/>
        <v>0</v>
      </c>
      <c r="S1797" s="313">
        <f t="shared" si="55"/>
        <v>0</v>
      </c>
      <c r="T1797" s="314">
        <f>IF(M1797&lt;&gt;ฐาน!$M$45,IF(S1797&lt;&gt;"",S1797+R1797,0),0)</f>
        <v>0</v>
      </c>
      <c r="U1797" s="311">
        <f>IF(M1797&lt;&gt;ฐาน!$M$45,IF(S1797=0,J1797+T1797,O1797),J1797)</f>
        <v>0</v>
      </c>
      <c r="V1797" s="98"/>
    </row>
    <row r="1798" spans="1:22" x14ac:dyDescent="0.35">
      <c r="A1798" s="93">
        <v>1790</v>
      </c>
      <c r="B1798" s="84"/>
      <c r="C1798" s="98"/>
      <c r="D1798" s="91"/>
      <c r="E1798" s="89"/>
      <c r="F1798" s="88"/>
      <c r="G1798" s="91"/>
      <c r="H1798" s="91"/>
      <c r="I1798" s="88"/>
      <c r="J1798" s="92"/>
      <c r="K1798" s="212"/>
      <c r="L1798" s="308" t="str">
        <f>IF(K1798&lt;&gt;"",INDEX(ฐาน!$J$4:$M$44,MATCH(INT(K1798),ฐาน!$J$4:$J$44,0),2),"")</f>
        <v/>
      </c>
      <c r="M1798" s="309" t="str">
        <f>IF(L1798&lt;&gt;"",INDEX(ฐาน!$J$4:$M$45,MATCH(L1798,ฐาน!$K$4:$K$45,0),4),"")</f>
        <v/>
      </c>
      <c r="N1798" s="310" t="str">
        <f>IF(I1798&lt;&gt;"",INDEX(ฐาน!$A$4:$F$9,MATCH(I1798,ฐาน!$A$4:$A$9,0),IF(J1798&gt;=INDEX(ฐาน!$A$4:$F$9,MATCH(I1798,ฐาน!$A$4:$A$9,0),3),6,5)),"")</f>
        <v/>
      </c>
      <c r="O1798" s="311" t="str">
        <f>IF(I1798&lt;&gt;"",IF(J1798&gt;=INDEX(ฐาน!$A$4:$G$9,MATCH(I1798,ฐาน!$A$4:$A$9,0),4),INDEX(ฐาน!$A$4:$G$9,MATCH(I1798,ฐาน!$A$4:$A$9,0),7),INDEX(ฐาน!$A$4:$G$9,MATCH(I1798,ฐาน!$A$4:$A$9,0),4)),"")</f>
        <v/>
      </c>
      <c r="P1798" s="312">
        <f>IF(M1798&lt;&gt;ฐาน!$M$45,IF(L1798&lt;&gt;"",($L1798*$N1798/100),0),0)</f>
        <v>0</v>
      </c>
      <c r="Q1798" s="311">
        <f>IF(M1798&lt;&gt;ฐาน!$M$45,IF(L1798&lt;&gt;"",ROUNDUP(($L1798*$N1798/100),-1),0),0)</f>
        <v>0</v>
      </c>
      <c r="R1798" s="311">
        <f t="shared" si="54"/>
        <v>0</v>
      </c>
      <c r="S1798" s="313">
        <f t="shared" si="55"/>
        <v>0</v>
      </c>
      <c r="T1798" s="314">
        <f>IF(M1798&lt;&gt;ฐาน!$M$45,IF(S1798&lt;&gt;"",S1798+R1798,0),0)</f>
        <v>0</v>
      </c>
      <c r="U1798" s="311">
        <f>IF(M1798&lt;&gt;ฐาน!$M$45,IF(S1798=0,J1798+T1798,O1798),J1798)</f>
        <v>0</v>
      </c>
      <c r="V1798" s="98"/>
    </row>
    <row r="1799" spans="1:22" x14ac:dyDescent="0.35">
      <c r="A1799" s="93">
        <v>1791</v>
      </c>
      <c r="B1799" s="84"/>
      <c r="C1799" s="98"/>
      <c r="D1799" s="91"/>
      <c r="E1799" s="89"/>
      <c r="F1799" s="88"/>
      <c r="G1799" s="91"/>
      <c r="H1799" s="91"/>
      <c r="I1799" s="88"/>
      <c r="J1799" s="92"/>
      <c r="K1799" s="212"/>
      <c r="L1799" s="308" t="str">
        <f>IF(K1799&lt;&gt;"",INDEX(ฐาน!$J$4:$M$44,MATCH(INT(K1799),ฐาน!$J$4:$J$44,0),2),"")</f>
        <v/>
      </c>
      <c r="M1799" s="309" t="str">
        <f>IF(L1799&lt;&gt;"",INDEX(ฐาน!$J$4:$M$45,MATCH(L1799,ฐาน!$K$4:$K$45,0),4),"")</f>
        <v/>
      </c>
      <c r="N1799" s="310" t="str">
        <f>IF(I1799&lt;&gt;"",INDEX(ฐาน!$A$4:$F$9,MATCH(I1799,ฐาน!$A$4:$A$9,0),IF(J1799&gt;=INDEX(ฐาน!$A$4:$F$9,MATCH(I1799,ฐาน!$A$4:$A$9,0),3),6,5)),"")</f>
        <v/>
      </c>
      <c r="O1799" s="311" t="str">
        <f>IF(I1799&lt;&gt;"",IF(J1799&gt;=INDEX(ฐาน!$A$4:$G$9,MATCH(I1799,ฐาน!$A$4:$A$9,0),4),INDEX(ฐาน!$A$4:$G$9,MATCH(I1799,ฐาน!$A$4:$A$9,0),7),INDEX(ฐาน!$A$4:$G$9,MATCH(I1799,ฐาน!$A$4:$A$9,0),4)),"")</f>
        <v/>
      </c>
      <c r="P1799" s="312">
        <f>IF(M1799&lt;&gt;ฐาน!$M$45,IF(L1799&lt;&gt;"",($L1799*$N1799/100),0),0)</f>
        <v>0</v>
      </c>
      <c r="Q1799" s="311">
        <f>IF(M1799&lt;&gt;ฐาน!$M$45,IF(L1799&lt;&gt;"",ROUNDUP(($L1799*$N1799/100),-1),0),0)</f>
        <v>0</v>
      </c>
      <c r="R1799" s="311">
        <f t="shared" si="54"/>
        <v>0</v>
      </c>
      <c r="S1799" s="313">
        <f t="shared" si="55"/>
        <v>0</v>
      </c>
      <c r="T1799" s="314">
        <f>IF(M1799&lt;&gt;ฐาน!$M$45,IF(S1799&lt;&gt;"",S1799+R1799,0),0)</f>
        <v>0</v>
      </c>
      <c r="U1799" s="311">
        <f>IF(M1799&lt;&gt;ฐาน!$M$45,IF(S1799=0,J1799+T1799,O1799),J1799)</f>
        <v>0</v>
      </c>
      <c r="V1799" s="98"/>
    </row>
    <row r="1800" spans="1:22" x14ac:dyDescent="0.35">
      <c r="A1800" s="93">
        <v>1792</v>
      </c>
      <c r="B1800" s="84"/>
      <c r="C1800" s="98"/>
      <c r="D1800" s="91"/>
      <c r="E1800" s="89"/>
      <c r="F1800" s="88"/>
      <c r="G1800" s="91"/>
      <c r="H1800" s="91"/>
      <c r="I1800" s="88"/>
      <c r="J1800" s="92"/>
      <c r="K1800" s="212"/>
      <c r="L1800" s="308" t="str">
        <f>IF(K1800&lt;&gt;"",INDEX(ฐาน!$J$4:$M$44,MATCH(INT(K1800),ฐาน!$J$4:$J$44,0),2),"")</f>
        <v/>
      </c>
      <c r="M1800" s="309" t="str">
        <f>IF(L1800&lt;&gt;"",INDEX(ฐาน!$J$4:$M$45,MATCH(L1800,ฐาน!$K$4:$K$45,0),4),"")</f>
        <v/>
      </c>
      <c r="N1800" s="310" t="str">
        <f>IF(I1800&lt;&gt;"",INDEX(ฐาน!$A$4:$F$9,MATCH(I1800,ฐาน!$A$4:$A$9,0),IF(J1800&gt;=INDEX(ฐาน!$A$4:$F$9,MATCH(I1800,ฐาน!$A$4:$A$9,0),3),6,5)),"")</f>
        <v/>
      </c>
      <c r="O1800" s="311" t="str">
        <f>IF(I1800&lt;&gt;"",IF(J1800&gt;=INDEX(ฐาน!$A$4:$G$9,MATCH(I1800,ฐาน!$A$4:$A$9,0),4),INDEX(ฐาน!$A$4:$G$9,MATCH(I1800,ฐาน!$A$4:$A$9,0),7),INDEX(ฐาน!$A$4:$G$9,MATCH(I1800,ฐาน!$A$4:$A$9,0),4)),"")</f>
        <v/>
      </c>
      <c r="P1800" s="312">
        <f>IF(M1800&lt;&gt;ฐาน!$M$45,IF(L1800&lt;&gt;"",($L1800*$N1800/100),0),0)</f>
        <v>0</v>
      </c>
      <c r="Q1800" s="311">
        <f>IF(M1800&lt;&gt;ฐาน!$M$45,IF(L1800&lt;&gt;"",ROUNDUP(($L1800*$N1800/100),-1),0),0)</f>
        <v>0</v>
      </c>
      <c r="R1800" s="311">
        <f t="shared" si="54"/>
        <v>0</v>
      </c>
      <c r="S1800" s="313">
        <f t="shared" si="55"/>
        <v>0</v>
      </c>
      <c r="T1800" s="314">
        <f>IF(M1800&lt;&gt;ฐาน!$M$45,IF(S1800&lt;&gt;"",S1800+R1800,0),0)</f>
        <v>0</v>
      </c>
      <c r="U1800" s="311">
        <f>IF(M1800&lt;&gt;ฐาน!$M$45,IF(S1800=0,J1800+T1800,O1800),J1800)</f>
        <v>0</v>
      </c>
      <c r="V1800" s="98"/>
    </row>
    <row r="1801" spans="1:22" x14ac:dyDescent="0.35">
      <c r="A1801" s="93">
        <v>1793</v>
      </c>
      <c r="B1801" s="84"/>
      <c r="C1801" s="98"/>
      <c r="D1801" s="91"/>
      <c r="E1801" s="89"/>
      <c r="F1801" s="88"/>
      <c r="G1801" s="91"/>
      <c r="H1801" s="91"/>
      <c r="I1801" s="88"/>
      <c r="J1801" s="92"/>
      <c r="K1801" s="212"/>
      <c r="L1801" s="308" t="str">
        <f>IF(K1801&lt;&gt;"",INDEX(ฐาน!$J$4:$M$44,MATCH(INT(K1801),ฐาน!$J$4:$J$44,0),2),"")</f>
        <v/>
      </c>
      <c r="M1801" s="309" t="str">
        <f>IF(L1801&lt;&gt;"",INDEX(ฐาน!$J$4:$M$45,MATCH(L1801,ฐาน!$K$4:$K$45,0),4),"")</f>
        <v/>
      </c>
      <c r="N1801" s="310" t="str">
        <f>IF(I1801&lt;&gt;"",INDEX(ฐาน!$A$4:$F$9,MATCH(I1801,ฐาน!$A$4:$A$9,0),IF(J1801&gt;=INDEX(ฐาน!$A$4:$F$9,MATCH(I1801,ฐาน!$A$4:$A$9,0),3),6,5)),"")</f>
        <v/>
      </c>
      <c r="O1801" s="311" t="str">
        <f>IF(I1801&lt;&gt;"",IF(J1801&gt;=INDEX(ฐาน!$A$4:$G$9,MATCH(I1801,ฐาน!$A$4:$A$9,0),4),INDEX(ฐาน!$A$4:$G$9,MATCH(I1801,ฐาน!$A$4:$A$9,0),7),INDEX(ฐาน!$A$4:$G$9,MATCH(I1801,ฐาน!$A$4:$A$9,0),4)),"")</f>
        <v/>
      </c>
      <c r="P1801" s="312">
        <f>IF(M1801&lt;&gt;ฐาน!$M$45,IF(L1801&lt;&gt;"",($L1801*$N1801/100),0),0)</f>
        <v>0</v>
      </c>
      <c r="Q1801" s="311">
        <f>IF(M1801&lt;&gt;ฐาน!$M$45,IF(L1801&lt;&gt;"",ROUNDUP(($L1801*$N1801/100),-1),0),0)</f>
        <v>0</v>
      </c>
      <c r="R1801" s="311">
        <f t="shared" si="54"/>
        <v>0</v>
      </c>
      <c r="S1801" s="313">
        <f t="shared" si="55"/>
        <v>0</v>
      </c>
      <c r="T1801" s="314">
        <f>IF(M1801&lt;&gt;ฐาน!$M$45,IF(S1801&lt;&gt;"",S1801+R1801,0),0)</f>
        <v>0</v>
      </c>
      <c r="U1801" s="311">
        <f>IF(M1801&lt;&gt;ฐาน!$M$45,IF(S1801=0,J1801+T1801,O1801),J1801)</f>
        <v>0</v>
      </c>
      <c r="V1801" s="98"/>
    </row>
    <row r="1802" spans="1:22" x14ac:dyDescent="0.35">
      <c r="A1802" s="93">
        <v>1794</v>
      </c>
      <c r="B1802" s="84"/>
      <c r="C1802" s="98"/>
      <c r="D1802" s="91"/>
      <c r="E1802" s="89"/>
      <c r="F1802" s="88"/>
      <c r="G1802" s="91"/>
      <c r="H1802" s="91"/>
      <c r="I1802" s="88"/>
      <c r="J1802" s="92"/>
      <c r="K1802" s="212"/>
      <c r="L1802" s="308" t="str">
        <f>IF(K1802&lt;&gt;"",INDEX(ฐาน!$J$4:$M$44,MATCH(INT(K1802),ฐาน!$J$4:$J$44,0),2),"")</f>
        <v/>
      </c>
      <c r="M1802" s="309" t="str">
        <f>IF(L1802&lt;&gt;"",INDEX(ฐาน!$J$4:$M$45,MATCH(L1802,ฐาน!$K$4:$K$45,0),4),"")</f>
        <v/>
      </c>
      <c r="N1802" s="310" t="str">
        <f>IF(I1802&lt;&gt;"",INDEX(ฐาน!$A$4:$F$9,MATCH(I1802,ฐาน!$A$4:$A$9,0),IF(J1802&gt;=INDEX(ฐาน!$A$4:$F$9,MATCH(I1802,ฐาน!$A$4:$A$9,0),3),6,5)),"")</f>
        <v/>
      </c>
      <c r="O1802" s="311" t="str">
        <f>IF(I1802&lt;&gt;"",IF(J1802&gt;=INDEX(ฐาน!$A$4:$G$9,MATCH(I1802,ฐาน!$A$4:$A$9,0),4),INDEX(ฐาน!$A$4:$G$9,MATCH(I1802,ฐาน!$A$4:$A$9,0),7),INDEX(ฐาน!$A$4:$G$9,MATCH(I1802,ฐาน!$A$4:$A$9,0),4)),"")</f>
        <v/>
      </c>
      <c r="P1802" s="312">
        <f>IF(M1802&lt;&gt;ฐาน!$M$45,IF(L1802&lt;&gt;"",($L1802*$N1802/100),0),0)</f>
        <v>0</v>
      </c>
      <c r="Q1802" s="311">
        <f>IF(M1802&lt;&gt;ฐาน!$M$45,IF(L1802&lt;&gt;"",ROUNDUP(($L1802*$N1802/100),-1),0),0)</f>
        <v>0</v>
      </c>
      <c r="R1802" s="311">
        <f t="shared" ref="R1802:R1865" si="56">IF(Q1802&lt;&gt;"",IF($J1802+$P1802&lt;=$O1802,$Q1802,$O1802-$J1802),"")</f>
        <v>0</v>
      </c>
      <c r="S1802" s="313">
        <f t="shared" ref="S1802:S1865" si="57">IF(Q1802&lt;&gt;R1802,P1802-R1802,0)</f>
        <v>0</v>
      </c>
      <c r="T1802" s="314">
        <f>IF(M1802&lt;&gt;ฐาน!$M$45,IF(S1802&lt;&gt;"",S1802+R1802,0),0)</f>
        <v>0</v>
      </c>
      <c r="U1802" s="311">
        <f>IF(M1802&lt;&gt;ฐาน!$M$45,IF(S1802=0,J1802+T1802,O1802),J1802)</f>
        <v>0</v>
      </c>
      <c r="V1802" s="98"/>
    </row>
    <row r="1803" spans="1:22" x14ac:dyDescent="0.35">
      <c r="A1803" s="93">
        <v>1795</v>
      </c>
      <c r="B1803" s="84"/>
      <c r="C1803" s="98"/>
      <c r="D1803" s="91"/>
      <c r="E1803" s="89"/>
      <c r="F1803" s="88"/>
      <c r="G1803" s="91"/>
      <c r="H1803" s="91"/>
      <c r="I1803" s="88"/>
      <c r="J1803" s="92"/>
      <c r="K1803" s="212"/>
      <c r="L1803" s="308" t="str">
        <f>IF(K1803&lt;&gt;"",INDEX(ฐาน!$J$4:$M$44,MATCH(INT(K1803),ฐาน!$J$4:$J$44,0),2),"")</f>
        <v/>
      </c>
      <c r="M1803" s="309" t="str">
        <f>IF(L1803&lt;&gt;"",INDEX(ฐาน!$J$4:$M$45,MATCH(L1803,ฐาน!$K$4:$K$45,0),4),"")</f>
        <v/>
      </c>
      <c r="N1803" s="310" t="str">
        <f>IF(I1803&lt;&gt;"",INDEX(ฐาน!$A$4:$F$9,MATCH(I1803,ฐาน!$A$4:$A$9,0),IF(J1803&gt;=INDEX(ฐาน!$A$4:$F$9,MATCH(I1803,ฐาน!$A$4:$A$9,0),3),6,5)),"")</f>
        <v/>
      </c>
      <c r="O1803" s="311" t="str">
        <f>IF(I1803&lt;&gt;"",IF(J1803&gt;=INDEX(ฐาน!$A$4:$G$9,MATCH(I1803,ฐาน!$A$4:$A$9,0),4),INDEX(ฐาน!$A$4:$G$9,MATCH(I1803,ฐาน!$A$4:$A$9,0),7),INDEX(ฐาน!$A$4:$G$9,MATCH(I1803,ฐาน!$A$4:$A$9,0),4)),"")</f>
        <v/>
      </c>
      <c r="P1803" s="312">
        <f>IF(M1803&lt;&gt;ฐาน!$M$45,IF(L1803&lt;&gt;"",($L1803*$N1803/100),0),0)</f>
        <v>0</v>
      </c>
      <c r="Q1803" s="311">
        <f>IF(M1803&lt;&gt;ฐาน!$M$45,IF(L1803&lt;&gt;"",ROUNDUP(($L1803*$N1803/100),-1),0),0)</f>
        <v>0</v>
      </c>
      <c r="R1803" s="311">
        <f t="shared" si="56"/>
        <v>0</v>
      </c>
      <c r="S1803" s="313">
        <f t="shared" si="57"/>
        <v>0</v>
      </c>
      <c r="T1803" s="314">
        <f>IF(M1803&lt;&gt;ฐาน!$M$45,IF(S1803&lt;&gt;"",S1803+R1803,0),0)</f>
        <v>0</v>
      </c>
      <c r="U1803" s="311">
        <f>IF(M1803&lt;&gt;ฐาน!$M$45,IF(S1803=0,J1803+T1803,O1803),J1803)</f>
        <v>0</v>
      </c>
      <c r="V1803" s="98"/>
    </row>
    <row r="1804" spans="1:22" x14ac:dyDescent="0.35">
      <c r="A1804" s="93">
        <v>1796</v>
      </c>
      <c r="B1804" s="84"/>
      <c r="C1804" s="98"/>
      <c r="D1804" s="91"/>
      <c r="E1804" s="89"/>
      <c r="F1804" s="88"/>
      <c r="G1804" s="91"/>
      <c r="H1804" s="91"/>
      <c r="I1804" s="88"/>
      <c r="J1804" s="92"/>
      <c r="K1804" s="212"/>
      <c r="L1804" s="308" t="str">
        <f>IF(K1804&lt;&gt;"",INDEX(ฐาน!$J$4:$M$44,MATCH(INT(K1804),ฐาน!$J$4:$J$44,0),2),"")</f>
        <v/>
      </c>
      <c r="M1804" s="309" t="str">
        <f>IF(L1804&lt;&gt;"",INDEX(ฐาน!$J$4:$M$45,MATCH(L1804,ฐาน!$K$4:$K$45,0),4),"")</f>
        <v/>
      </c>
      <c r="N1804" s="310" t="str">
        <f>IF(I1804&lt;&gt;"",INDEX(ฐาน!$A$4:$F$9,MATCH(I1804,ฐาน!$A$4:$A$9,0),IF(J1804&gt;=INDEX(ฐาน!$A$4:$F$9,MATCH(I1804,ฐาน!$A$4:$A$9,0),3),6,5)),"")</f>
        <v/>
      </c>
      <c r="O1804" s="311" t="str">
        <f>IF(I1804&lt;&gt;"",IF(J1804&gt;=INDEX(ฐาน!$A$4:$G$9,MATCH(I1804,ฐาน!$A$4:$A$9,0),4),INDEX(ฐาน!$A$4:$G$9,MATCH(I1804,ฐาน!$A$4:$A$9,0),7),INDEX(ฐาน!$A$4:$G$9,MATCH(I1804,ฐาน!$A$4:$A$9,0),4)),"")</f>
        <v/>
      </c>
      <c r="P1804" s="312">
        <f>IF(M1804&lt;&gt;ฐาน!$M$45,IF(L1804&lt;&gt;"",($L1804*$N1804/100),0),0)</f>
        <v>0</v>
      </c>
      <c r="Q1804" s="311">
        <f>IF(M1804&lt;&gt;ฐาน!$M$45,IF(L1804&lt;&gt;"",ROUNDUP(($L1804*$N1804/100),-1),0),0)</f>
        <v>0</v>
      </c>
      <c r="R1804" s="311">
        <f t="shared" si="56"/>
        <v>0</v>
      </c>
      <c r="S1804" s="313">
        <f t="shared" si="57"/>
        <v>0</v>
      </c>
      <c r="T1804" s="314">
        <f>IF(M1804&lt;&gt;ฐาน!$M$45,IF(S1804&lt;&gt;"",S1804+R1804,0),0)</f>
        <v>0</v>
      </c>
      <c r="U1804" s="311">
        <f>IF(M1804&lt;&gt;ฐาน!$M$45,IF(S1804=0,J1804+T1804,O1804),J1804)</f>
        <v>0</v>
      </c>
      <c r="V1804" s="98"/>
    </row>
    <row r="1805" spans="1:22" x14ac:dyDescent="0.35">
      <c r="A1805" s="93">
        <v>1797</v>
      </c>
      <c r="B1805" s="84"/>
      <c r="C1805" s="98"/>
      <c r="D1805" s="91"/>
      <c r="E1805" s="89"/>
      <c r="F1805" s="88"/>
      <c r="G1805" s="91"/>
      <c r="H1805" s="91"/>
      <c r="I1805" s="88"/>
      <c r="J1805" s="92"/>
      <c r="K1805" s="212"/>
      <c r="L1805" s="308" t="str">
        <f>IF(K1805&lt;&gt;"",INDEX(ฐาน!$J$4:$M$44,MATCH(INT(K1805),ฐาน!$J$4:$J$44,0),2),"")</f>
        <v/>
      </c>
      <c r="M1805" s="309" t="str">
        <f>IF(L1805&lt;&gt;"",INDEX(ฐาน!$J$4:$M$45,MATCH(L1805,ฐาน!$K$4:$K$45,0),4),"")</f>
        <v/>
      </c>
      <c r="N1805" s="310" t="str">
        <f>IF(I1805&lt;&gt;"",INDEX(ฐาน!$A$4:$F$9,MATCH(I1805,ฐาน!$A$4:$A$9,0),IF(J1805&gt;=INDEX(ฐาน!$A$4:$F$9,MATCH(I1805,ฐาน!$A$4:$A$9,0),3),6,5)),"")</f>
        <v/>
      </c>
      <c r="O1805" s="311" t="str">
        <f>IF(I1805&lt;&gt;"",IF(J1805&gt;=INDEX(ฐาน!$A$4:$G$9,MATCH(I1805,ฐาน!$A$4:$A$9,0),4),INDEX(ฐาน!$A$4:$G$9,MATCH(I1805,ฐาน!$A$4:$A$9,0),7),INDEX(ฐาน!$A$4:$G$9,MATCH(I1805,ฐาน!$A$4:$A$9,0),4)),"")</f>
        <v/>
      </c>
      <c r="P1805" s="312">
        <f>IF(M1805&lt;&gt;ฐาน!$M$45,IF(L1805&lt;&gt;"",($L1805*$N1805/100),0),0)</f>
        <v>0</v>
      </c>
      <c r="Q1805" s="311">
        <f>IF(M1805&lt;&gt;ฐาน!$M$45,IF(L1805&lt;&gt;"",ROUNDUP(($L1805*$N1805/100),-1),0),0)</f>
        <v>0</v>
      </c>
      <c r="R1805" s="311">
        <f t="shared" si="56"/>
        <v>0</v>
      </c>
      <c r="S1805" s="313">
        <f t="shared" si="57"/>
        <v>0</v>
      </c>
      <c r="T1805" s="314">
        <f>IF(M1805&lt;&gt;ฐาน!$M$45,IF(S1805&lt;&gt;"",S1805+R1805,0),0)</f>
        <v>0</v>
      </c>
      <c r="U1805" s="311">
        <f>IF(M1805&lt;&gt;ฐาน!$M$45,IF(S1805=0,J1805+T1805,O1805),J1805)</f>
        <v>0</v>
      </c>
      <c r="V1805" s="98"/>
    </row>
    <row r="1806" spans="1:22" x14ac:dyDescent="0.35">
      <c r="A1806" s="93">
        <v>1798</v>
      </c>
      <c r="B1806" s="84"/>
      <c r="C1806" s="98"/>
      <c r="D1806" s="91"/>
      <c r="E1806" s="89"/>
      <c r="F1806" s="88"/>
      <c r="G1806" s="91"/>
      <c r="H1806" s="91"/>
      <c r="I1806" s="88"/>
      <c r="J1806" s="92"/>
      <c r="K1806" s="212"/>
      <c r="L1806" s="308" t="str">
        <f>IF(K1806&lt;&gt;"",INDEX(ฐาน!$J$4:$M$44,MATCH(INT(K1806),ฐาน!$J$4:$J$44,0),2),"")</f>
        <v/>
      </c>
      <c r="M1806" s="309" t="str">
        <f>IF(L1806&lt;&gt;"",INDEX(ฐาน!$J$4:$M$45,MATCH(L1806,ฐาน!$K$4:$K$45,0),4),"")</f>
        <v/>
      </c>
      <c r="N1806" s="310" t="str">
        <f>IF(I1806&lt;&gt;"",INDEX(ฐาน!$A$4:$F$9,MATCH(I1806,ฐาน!$A$4:$A$9,0),IF(J1806&gt;=INDEX(ฐาน!$A$4:$F$9,MATCH(I1806,ฐาน!$A$4:$A$9,0),3),6,5)),"")</f>
        <v/>
      </c>
      <c r="O1806" s="311" t="str">
        <f>IF(I1806&lt;&gt;"",IF(J1806&gt;=INDEX(ฐาน!$A$4:$G$9,MATCH(I1806,ฐาน!$A$4:$A$9,0),4),INDEX(ฐาน!$A$4:$G$9,MATCH(I1806,ฐาน!$A$4:$A$9,0),7),INDEX(ฐาน!$A$4:$G$9,MATCH(I1806,ฐาน!$A$4:$A$9,0),4)),"")</f>
        <v/>
      </c>
      <c r="P1806" s="312">
        <f>IF(M1806&lt;&gt;ฐาน!$M$45,IF(L1806&lt;&gt;"",($L1806*$N1806/100),0),0)</f>
        <v>0</v>
      </c>
      <c r="Q1806" s="311">
        <f>IF(M1806&lt;&gt;ฐาน!$M$45,IF(L1806&lt;&gt;"",ROUNDUP(($L1806*$N1806/100),-1),0),0)</f>
        <v>0</v>
      </c>
      <c r="R1806" s="311">
        <f t="shared" si="56"/>
        <v>0</v>
      </c>
      <c r="S1806" s="313">
        <f t="shared" si="57"/>
        <v>0</v>
      </c>
      <c r="T1806" s="314">
        <f>IF(M1806&lt;&gt;ฐาน!$M$45,IF(S1806&lt;&gt;"",S1806+R1806,0),0)</f>
        <v>0</v>
      </c>
      <c r="U1806" s="311">
        <f>IF(M1806&lt;&gt;ฐาน!$M$45,IF(S1806=0,J1806+T1806,O1806),J1806)</f>
        <v>0</v>
      </c>
      <c r="V1806" s="98"/>
    </row>
    <row r="1807" spans="1:22" x14ac:dyDescent="0.35">
      <c r="A1807" s="93">
        <v>1799</v>
      </c>
      <c r="B1807" s="84"/>
      <c r="C1807" s="98"/>
      <c r="D1807" s="91"/>
      <c r="E1807" s="89"/>
      <c r="F1807" s="88"/>
      <c r="G1807" s="91"/>
      <c r="H1807" s="91"/>
      <c r="I1807" s="88"/>
      <c r="J1807" s="92"/>
      <c r="K1807" s="212"/>
      <c r="L1807" s="308" t="str">
        <f>IF(K1807&lt;&gt;"",INDEX(ฐาน!$J$4:$M$44,MATCH(INT(K1807),ฐาน!$J$4:$J$44,0),2),"")</f>
        <v/>
      </c>
      <c r="M1807" s="309" t="str">
        <f>IF(L1807&lt;&gt;"",INDEX(ฐาน!$J$4:$M$45,MATCH(L1807,ฐาน!$K$4:$K$45,0),4),"")</f>
        <v/>
      </c>
      <c r="N1807" s="310" t="str">
        <f>IF(I1807&lt;&gt;"",INDEX(ฐาน!$A$4:$F$9,MATCH(I1807,ฐาน!$A$4:$A$9,0),IF(J1807&gt;=INDEX(ฐาน!$A$4:$F$9,MATCH(I1807,ฐาน!$A$4:$A$9,0),3),6,5)),"")</f>
        <v/>
      </c>
      <c r="O1807" s="311" t="str">
        <f>IF(I1807&lt;&gt;"",IF(J1807&gt;=INDEX(ฐาน!$A$4:$G$9,MATCH(I1807,ฐาน!$A$4:$A$9,0),4),INDEX(ฐาน!$A$4:$G$9,MATCH(I1807,ฐาน!$A$4:$A$9,0),7),INDEX(ฐาน!$A$4:$G$9,MATCH(I1807,ฐาน!$A$4:$A$9,0),4)),"")</f>
        <v/>
      </c>
      <c r="P1807" s="312">
        <f>IF(M1807&lt;&gt;ฐาน!$M$45,IF(L1807&lt;&gt;"",($L1807*$N1807/100),0),0)</f>
        <v>0</v>
      </c>
      <c r="Q1807" s="311">
        <f>IF(M1807&lt;&gt;ฐาน!$M$45,IF(L1807&lt;&gt;"",ROUNDUP(($L1807*$N1807/100),-1),0),0)</f>
        <v>0</v>
      </c>
      <c r="R1807" s="311">
        <f t="shared" si="56"/>
        <v>0</v>
      </c>
      <c r="S1807" s="313">
        <f t="shared" si="57"/>
        <v>0</v>
      </c>
      <c r="T1807" s="314">
        <f>IF(M1807&lt;&gt;ฐาน!$M$45,IF(S1807&lt;&gt;"",S1807+R1807,0),0)</f>
        <v>0</v>
      </c>
      <c r="U1807" s="311">
        <f>IF(M1807&lt;&gt;ฐาน!$M$45,IF(S1807=0,J1807+T1807,O1807),J1807)</f>
        <v>0</v>
      </c>
      <c r="V1807" s="98"/>
    </row>
    <row r="1808" spans="1:22" x14ac:dyDescent="0.35">
      <c r="A1808" s="93">
        <v>1800</v>
      </c>
      <c r="B1808" s="84"/>
      <c r="C1808" s="98"/>
      <c r="D1808" s="91"/>
      <c r="E1808" s="89"/>
      <c r="F1808" s="88"/>
      <c r="G1808" s="91"/>
      <c r="H1808" s="91"/>
      <c r="I1808" s="88"/>
      <c r="J1808" s="92"/>
      <c r="K1808" s="212"/>
      <c r="L1808" s="308" t="str">
        <f>IF(K1808&lt;&gt;"",INDEX(ฐาน!$J$4:$M$44,MATCH(INT(K1808),ฐาน!$J$4:$J$44,0),2),"")</f>
        <v/>
      </c>
      <c r="M1808" s="309" t="str">
        <f>IF(L1808&lt;&gt;"",INDEX(ฐาน!$J$4:$M$45,MATCH(L1808,ฐาน!$K$4:$K$45,0),4),"")</f>
        <v/>
      </c>
      <c r="N1808" s="310" t="str">
        <f>IF(I1808&lt;&gt;"",INDEX(ฐาน!$A$4:$F$9,MATCH(I1808,ฐาน!$A$4:$A$9,0),IF(J1808&gt;=INDEX(ฐาน!$A$4:$F$9,MATCH(I1808,ฐาน!$A$4:$A$9,0),3),6,5)),"")</f>
        <v/>
      </c>
      <c r="O1808" s="311" t="str">
        <f>IF(I1808&lt;&gt;"",IF(J1808&gt;=INDEX(ฐาน!$A$4:$G$9,MATCH(I1808,ฐาน!$A$4:$A$9,0),4),INDEX(ฐาน!$A$4:$G$9,MATCH(I1808,ฐาน!$A$4:$A$9,0),7),INDEX(ฐาน!$A$4:$G$9,MATCH(I1808,ฐาน!$A$4:$A$9,0),4)),"")</f>
        <v/>
      </c>
      <c r="P1808" s="312">
        <f>IF(M1808&lt;&gt;ฐาน!$M$45,IF(L1808&lt;&gt;"",($L1808*$N1808/100),0),0)</f>
        <v>0</v>
      </c>
      <c r="Q1808" s="311">
        <f>IF(M1808&lt;&gt;ฐาน!$M$45,IF(L1808&lt;&gt;"",ROUNDUP(($L1808*$N1808/100),-1),0),0)</f>
        <v>0</v>
      </c>
      <c r="R1808" s="311">
        <f t="shared" si="56"/>
        <v>0</v>
      </c>
      <c r="S1808" s="313">
        <f t="shared" si="57"/>
        <v>0</v>
      </c>
      <c r="T1808" s="314">
        <f>IF(M1808&lt;&gt;ฐาน!$M$45,IF(S1808&lt;&gt;"",S1808+R1808,0),0)</f>
        <v>0</v>
      </c>
      <c r="U1808" s="311">
        <f>IF(M1808&lt;&gt;ฐาน!$M$45,IF(S1808=0,J1808+T1808,O1808),J1808)</f>
        <v>0</v>
      </c>
      <c r="V1808" s="98"/>
    </row>
    <row r="1809" spans="1:22" x14ac:dyDescent="0.35">
      <c r="A1809" s="93">
        <v>1801</v>
      </c>
      <c r="B1809" s="84"/>
      <c r="C1809" s="98"/>
      <c r="D1809" s="91"/>
      <c r="E1809" s="89"/>
      <c r="F1809" s="88"/>
      <c r="G1809" s="91"/>
      <c r="H1809" s="91"/>
      <c r="I1809" s="88"/>
      <c r="J1809" s="92"/>
      <c r="K1809" s="212"/>
      <c r="L1809" s="308" t="str">
        <f>IF(K1809&lt;&gt;"",INDEX(ฐาน!$J$4:$M$44,MATCH(INT(K1809),ฐาน!$J$4:$J$44,0),2),"")</f>
        <v/>
      </c>
      <c r="M1809" s="309" t="str">
        <f>IF(L1809&lt;&gt;"",INDEX(ฐาน!$J$4:$M$45,MATCH(L1809,ฐาน!$K$4:$K$45,0),4),"")</f>
        <v/>
      </c>
      <c r="N1809" s="310" t="str">
        <f>IF(I1809&lt;&gt;"",INDEX(ฐาน!$A$4:$F$9,MATCH(I1809,ฐาน!$A$4:$A$9,0),IF(J1809&gt;=INDEX(ฐาน!$A$4:$F$9,MATCH(I1809,ฐาน!$A$4:$A$9,0),3),6,5)),"")</f>
        <v/>
      </c>
      <c r="O1809" s="311" t="str">
        <f>IF(I1809&lt;&gt;"",IF(J1809&gt;=INDEX(ฐาน!$A$4:$G$9,MATCH(I1809,ฐาน!$A$4:$A$9,0),4),INDEX(ฐาน!$A$4:$G$9,MATCH(I1809,ฐาน!$A$4:$A$9,0),7),INDEX(ฐาน!$A$4:$G$9,MATCH(I1809,ฐาน!$A$4:$A$9,0),4)),"")</f>
        <v/>
      </c>
      <c r="P1809" s="312">
        <f>IF(M1809&lt;&gt;ฐาน!$M$45,IF(L1809&lt;&gt;"",($L1809*$N1809/100),0),0)</f>
        <v>0</v>
      </c>
      <c r="Q1809" s="311">
        <f>IF(M1809&lt;&gt;ฐาน!$M$45,IF(L1809&lt;&gt;"",ROUNDUP(($L1809*$N1809/100),-1),0),0)</f>
        <v>0</v>
      </c>
      <c r="R1809" s="311">
        <f t="shared" si="56"/>
        <v>0</v>
      </c>
      <c r="S1809" s="313">
        <f t="shared" si="57"/>
        <v>0</v>
      </c>
      <c r="T1809" s="314">
        <f>IF(M1809&lt;&gt;ฐาน!$M$45,IF(S1809&lt;&gt;"",S1809+R1809,0),0)</f>
        <v>0</v>
      </c>
      <c r="U1809" s="311">
        <f>IF(M1809&lt;&gt;ฐาน!$M$45,IF(S1809=0,J1809+T1809,O1809),J1809)</f>
        <v>0</v>
      </c>
      <c r="V1809" s="98"/>
    </row>
    <row r="1810" spans="1:22" x14ac:dyDescent="0.35">
      <c r="A1810" s="93">
        <v>1802</v>
      </c>
      <c r="B1810" s="84"/>
      <c r="C1810" s="98"/>
      <c r="D1810" s="91"/>
      <c r="E1810" s="89"/>
      <c r="F1810" s="88"/>
      <c r="G1810" s="91"/>
      <c r="H1810" s="91"/>
      <c r="I1810" s="88"/>
      <c r="J1810" s="92"/>
      <c r="K1810" s="212"/>
      <c r="L1810" s="308" t="str">
        <f>IF(K1810&lt;&gt;"",INDEX(ฐาน!$J$4:$M$44,MATCH(INT(K1810),ฐาน!$J$4:$J$44,0),2),"")</f>
        <v/>
      </c>
      <c r="M1810" s="309" t="str">
        <f>IF(L1810&lt;&gt;"",INDEX(ฐาน!$J$4:$M$45,MATCH(L1810,ฐาน!$K$4:$K$45,0),4),"")</f>
        <v/>
      </c>
      <c r="N1810" s="310" t="str">
        <f>IF(I1810&lt;&gt;"",INDEX(ฐาน!$A$4:$F$9,MATCH(I1810,ฐาน!$A$4:$A$9,0),IF(J1810&gt;=INDEX(ฐาน!$A$4:$F$9,MATCH(I1810,ฐาน!$A$4:$A$9,0),3),6,5)),"")</f>
        <v/>
      </c>
      <c r="O1810" s="311" t="str">
        <f>IF(I1810&lt;&gt;"",IF(J1810&gt;=INDEX(ฐาน!$A$4:$G$9,MATCH(I1810,ฐาน!$A$4:$A$9,0),4),INDEX(ฐาน!$A$4:$G$9,MATCH(I1810,ฐาน!$A$4:$A$9,0),7),INDEX(ฐาน!$A$4:$G$9,MATCH(I1810,ฐาน!$A$4:$A$9,0),4)),"")</f>
        <v/>
      </c>
      <c r="P1810" s="312">
        <f>IF(M1810&lt;&gt;ฐาน!$M$45,IF(L1810&lt;&gt;"",($L1810*$N1810/100),0),0)</f>
        <v>0</v>
      </c>
      <c r="Q1810" s="311">
        <f>IF(M1810&lt;&gt;ฐาน!$M$45,IF(L1810&lt;&gt;"",ROUNDUP(($L1810*$N1810/100),-1),0),0)</f>
        <v>0</v>
      </c>
      <c r="R1810" s="311">
        <f t="shared" si="56"/>
        <v>0</v>
      </c>
      <c r="S1810" s="313">
        <f t="shared" si="57"/>
        <v>0</v>
      </c>
      <c r="T1810" s="314">
        <f>IF(M1810&lt;&gt;ฐาน!$M$45,IF(S1810&lt;&gt;"",S1810+R1810,0),0)</f>
        <v>0</v>
      </c>
      <c r="U1810" s="311">
        <f>IF(M1810&lt;&gt;ฐาน!$M$45,IF(S1810=0,J1810+T1810,O1810),J1810)</f>
        <v>0</v>
      </c>
      <c r="V1810" s="98"/>
    </row>
    <row r="1811" spans="1:22" x14ac:dyDescent="0.35">
      <c r="A1811" s="93">
        <v>1803</v>
      </c>
      <c r="B1811" s="84"/>
      <c r="C1811" s="98"/>
      <c r="D1811" s="91"/>
      <c r="E1811" s="89"/>
      <c r="F1811" s="88"/>
      <c r="G1811" s="91"/>
      <c r="H1811" s="91"/>
      <c r="I1811" s="88"/>
      <c r="J1811" s="92"/>
      <c r="K1811" s="212"/>
      <c r="L1811" s="308" t="str">
        <f>IF(K1811&lt;&gt;"",INDEX(ฐาน!$J$4:$M$44,MATCH(INT(K1811),ฐาน!$J$4:$J$44,0),2),"")</f>
        <v/>
      </c>
      <c r="M1811" s="309" t="str">
        <f>IF(L1811&lt;&gt;"",INDEX(ฐาน!$J$4:$M$45,MATCH(L1811,ฐาน!$K$4:$K$45,0),4),"")</f>
        <v/>
      </c>
      <c r="N1811" s="310" t="str">
        <f>IF(I1811&lt;&gt;"",INDEX(ฐาน!$A$4:$F$9,MATCH(I1811,ฐาน!$A$4:$A$9,0),IF(J1811&gt;=INDEX(ฐาน!$A$4:$F$9,MATCH(I1811,ฐาน!$A$4:$A$9,0),3),6,5)),"")</f>
        <v/>
      </c>
      <c r="O1811" s="311" t="str">
        <f>IF(I1811&lt;&gt;"",IF(J1811&gt;=INDEX(ฐาน!$A$4:$G$9,MATCH(I1811,ฐาน!$A$4:$A$9,0),4),INDEX(ฐาน!$A$4:$G$9,MATCH(I1811,ฐาน!$A$4:$A$9,0),7),INDEX(ฐาน!$A$4:$G$9,MATCH(I1811,ฐาน!$A$4:$A$9,0),4)),"")</f>
        <v/>
      </c>
      <c r="P1811" s="312">
        <f>IF(M1811&lt;&gt;ฐาน!$M$45,IF(L1811&lt;&gt;"",($L1811*$N1811/100),0),0)</f>
        <v>0</v>
      </c>
      <c r="Q1811" s="311">
        <f>IF(M1811&lt;&gt;ฐาน!$M$45,IF(L1811&lt;&gt;"",ROUNDUP(($L1811*$N1811/100),-1),0),0)</f>
        <v>0</v>
      </c>
      <c r="R1811" s="311">
        <f t="shared" si="56"/>
        <v>0</v>
      </c>
      <c r="S1811" s="313">
        <f t="shared" si="57"/>
        <v>0</v>
      </c>
      <c r="T1811" s="314">
        <f>IF(M1811&lt;&gt;ฐาน!$M$45,IF(S1811&lt;&gt;"",S1811+R1811,0),0)</f>
        <v>0</v>
      </c>
      <c r="U1811" s="311">
        <f>IF(M1811&lt;&gt;ฐาน!$M$45,IF(S1811=0,J1811+T1811,O1811),J1811)</f>
        <v>0</v>
      </c>
      <c r="V1811" s="98"/>
    </row>
    <row r="1812" spans="1:22" x14ac:dyDescent="0.35">
      <c r="A1812" s="93">
        <v>1804</v>
      </c>
      <c r="B1812" s="84"/>
      <c r="C1812" s="98"/>
      <c r="D1812" s="91"/>
      <c r="E1812" s="89"/>
      <c r="F1812" s="88"/>
      <c r="G1812" s="91"/>
      <c r="H1812" s="91"/>
      <c r="I1812" s="88"/>
      <c r="J1812" s="92"/>
      <c r="K1812" s="212"/>
      <c r="L1812" s="308" t="str">
        <f>IF(K1812&lt;&gt;"",INDEX(ฐาน!$J$4:$M$44,MATCH(INT(K1812),ฐาน!$J$4:$J$44,0),2),"")</f>
        <v/>
      </c>
      <c r="M1812" s="309" t="str">
        <f>IF(L1812&lt;&gt;"",INDEX(ฐาน!$J$4:$M$45,MATCH(L1812,ฐาน!$K$4:$K$45,0),4),"")</f>
        <v/>
      </c>
      <c r="N1812" s="310" t="str">
        <f>IF(I1812&lt;&gt;"",INDEX(ฐาน!$A$4:$F$9,MATCH(I1812,ฐาน!$A$4:$A$9,0),IF(J1812&gt;=INDEX(ฐาน!$A$4:$F$9,MATCH(I1812,ฐาน!$A$4:$A$9,0),3),6,5)),"")</f>
        <v/>
      </c>
      <c r="O1812" s="311" t="str">
        <f>IF(I1812&lt;&gt;"",IF(J1812&gt;=INDEX(ฐาน!$A$4:$G$9,MATCH(I1812,ฐาน!$A$4:$A$9,0),4),INDEX(ฐาน!$A$4:$G$9,MATCH(I1812,ฐาน!$A$4:$A$9,0),7),INDEX(ฐาน!$A$4:$G$9,MATCH(I1812,ฐาน!$A$4:$A$9,0),4)),"")</f>
        <v/>
      </c>
      <c r="P1812" s="312">
        <f>IF(M1812&lt;&gt;ฐาน!$M$45,IF(L1812&lt;&gt;"",($L1812*$N1812/100),0),0)</f>
        <v>0</v>
      </c>
      <c r="Q1812" s="311">
        <f>IF(M1812&lt;&gt;ฐาน!$M$45,IF(L1812&lt;&gt;"",ROUNDUP(($L1812*$N1812/100),-1),0),0)</f>
        <v>0</v>
      </c>
      <c r="R1812" s="311">
        <f t="shared" si="56"/>
        <v>0</v>
      </c>
      <c r="S1812" s="313">
        <f t="shared" si="57"/>
        <v>0</v>
      </c>
      <c r="T1812" s="314">
        <f>IF(M1812&lt;&gt;ฐาน!$M$45,IF(S1812&lt;&gt;"",S1812+R1812,0),0)</f>
        <v>0</v>
      </c>
      <c r="U1812" s="311">
        <f>IF(M1812&lt;&gt;ฐาน!$M$45,IF(S1812=0,J1812+T1812,O1812),J1812)</f>
        <v>0</v>
      </c>
      <c r="V1812" s="98"/>
    </row>
    <row r="1813" spans="1:22" x14ac:dyDescent="0.35">
      <c r="A1813" s="93">
        <v>1805</v>
      </c>
      <c r="B1813" s="84"/>
      <c r="C1813" s="98"/>
      <c r="D1813" s="91"/>
      <c r="E1813" s="89"/>
      <c r="F1813" s="88"/>
      <c r="G1813" s="91"/>
      <c r="H1813" s="91"/>
      <c r="I1813" s="88"/>
      <c r="J1813" s="92"/>
      <c r="K1813" s="212"/>
      <c r="L1813" s="308" t="str">
        <f>IF(K1813&lt;&gt;"",INDEX(ฐาน!$J$4:$M$44,MATCH(INT(K1813),ฐาน!$J$4:$J$44,0),2),"")</f>
        <v/>
      </c>
      <c r="M1813" s="309" t="str">
        <f>IF(L1813&lt;&gt;"",INDEX(ฐาน!$J$4:$M$45,MATCH(L1813,ฐาน!$K$4:$K$45,0),4),"")</f>
        <v/>
      </c>
      <c r="N1813" s="310" t="str">
        <f>IF(I1813&lt;&gt;"",INDEX(ฐาน!$A$4:$F$9,MATCH(I1813,ฐาน!$A$4:$A$9,0),IF(J1813&gt;=INDEX(ฐาน!$A$4:$F$9,MATCH(I1813,ฐาน!$A$4:$A$9,0),3),6,5)),"")</f>
        <v/>
      </c>
      <c r="O1813" s="311" t="str">
        <f>IF(I1813&lt;&gt;"",IF(J1813&gt;=INDEX(ฐาน!$A$4:$G$9,MATCH(I1813,ฐาน!$A$4:$A$9,0),4),INDEX(ฐาน!$A$4:$G$9,MATCH(I1813,ฐาน!$A$4:$A$9,0),7),INDEX(ฐาน!$A$4:$G$9,MATCH(I1813,ฐาน!$A$4:$A$9,0),4)),"")</f>
        <v/>
      </c>
      <c r="P1813" s="312">
        <f>IF(M1813&lt;&gt;ฐาน!$M$45,IF(L1813&lt;&gt;"",($L1813*$N1813/100),0),0)</f>
        <v>0</v>
      </c>
      <c r="Q1813" s="311">
        <f>IF(M1813&lt;&gt;ฐาน!$M$45,IF(L1813&lt;&gt;"",ROUNDUP(($L1813*$N1813/100),-1),0),0)</f>
        <v>0</v>
      </c>
      <c r="R1813" s="311">
        <f t="shared" si="56"/>
        <v>0</v>
      </c>
      <c r="S1813" s="313">
        <f t="shared" si="57"/>
        <v>0</v>
      </c>
      <c r="T1813" s="314">
        <f>IF(M1813&lt;&gt;ฐาน!$M$45,IF(S1813&lt;&gt;"",S1813+R1813,0),0)</f>
        <v>0</v>
      </c>
      <c r="U1813" s="311">
        <f>IF(M1813&lt;&gt;ฐาน!$M$45,IF(S1813=0,J1813+T1813,O1813),J1813)</f>
        <v>0</v>
      </c>
      <c r="V1813" s="98"/>
    </row>
    <row r="1814" spans="1:22" x14ac:dyDescent="0.35">
      <c r="A1814" s="93">
        <v>1806</v>
      </c>
      <c r="B1814" s="84"/>
      <c r="C1814" s="98"/>
      <c r="D1814" s="91"/>
      <c r="E1814" s="89"/>
      <c r="F1814" s="88"/>
      <c r="G1814" s="91"/>
      <c r="H1814" s="91"/>
      <c r="I1814" s="88"/>
      <c r="J1814" s="92"/>
      <c r="K1814" s="212"/>
      <c r="L1814" s="308" t="str">
        <f>IF(K1814&lt;&gt;"",INDEX(ฐาน!$J$4:$M$44,MATCH(INT(K1814),ฐาน!$J$4:$J$44,0),2),"")</f>
        <v/>
      </c>
      <c r="M1814" s="309" t="str">
        <f>IF(L1814&lt;&gt;"",INDEX(ฐาน!$J$4:$M$45,MATCH(L1814,ฐาน!$K$4:$K$45,0),4),"")</f>
        <v/>
      </c>
      <c r="N1814" s="310" t="str">
        <f>IF(I1814&lt;&gt;"",INDEX(ฐาน!$A$4:$F$9,MATCH(I1814,ฐาน!$A$4:$A$9,0),IF(J1814&gt;=INDEX(ฐาน!$A$4:$F$9,MATCH(I1814,ฐาน!$A$4:$A$9,0),3),6,5)),"")</f>
        <v/>
      </c>
      <c r="O1814" s="311" t="str">
        <f>IF(I1814&lt;&gt;"",IF(J1814&gt;=INDEX(ฐาน!$A$4:$G$9,MATCH(I1814,ฐาน!$A$4:$A$9,0),4),INDEX(ฐาน!$A$4:$G$9,MATCH(I1814,ฐาน!$A$4:$A$9,0),7),INDEX(ฐาน!$A$4:$G$9,MATCH(I1814,ฐาน!$A$4:$A$9,0),4)),"")</f>
        <v/>
      </c>
      <c r="P1814" s="312">
        <f>IF(M1814&lt;&gt;ฐาน!$M$45,IF(L1814&lt;&gt;"",($L1814*$N1814/100),0),0)</f>
        <v>0</v>
      </c>
      <c r="Q1814" s="311">
        <f>IF(M1814&lt;&gt;ฐาน!$M$45,IF(L1814&lt;&gt;"",ROUNDUP(($L1814*$N1814/100),-1),0),0)</f>
        <v>0</v>
      </c>
      <c r="R1814" s="311">
        <f t="shared" si="56"/>
        <v>0</v>
      </c>
      <c r="S1814" s="313">
        <f t="shared" si="57"/>
        <v>0</v>
      </c>
      <c r="T1814" s="314">
        <f>IF(M1814&lt;&gt;ฐาน!$M$45,IF(S1814&lt;&gt;"",S1814+R1814,0),0)</f>
        <v>0</v>
      </c>
      <c r="U1814" s="311">
        <f>IF(M1814&lt;&gt;ฐาน!$M$45,IF(S1814=0,J1814+T1814,O1814),J1814)</f>
        <v>0</v>
      </c>
      <c r="V1814" s="98"/>
    </row>
    <row r="1815" spans="1:22" x14ac:dyDescent="0.35">
      <c r="A1815" s="93">
        <v>1807</v>
      </c>
      <c r="B1815" s="84"/>
      <c r="C1815" s="98"/>
      <c r="D1815" s="91"/>
      <c r="E1815" s="89"/>
      <c r="F1815" s="88"/>
      <c r="G1815" s="91"/>
      <c r="H1815" s="91"/>
      <c r="I1815" s="88"/>
      <c r="J1815" s="92"/>
      <c r="K1815" s="212"/>
      <c r="L1815" s="308" t="str">
        <f>IF(K1815&lt;&gt;"",INDEX(ฐาน!$J$4:$M$44,MATCH(INT(K1815),ฐาน!$J$4:$J$44,0),2),"")</f>
        <v/>
      </c>
      <c r="M1815" s="309" t="str">
        <f>IF(L1815&lt;&gt;"",INDEX(ฐาน!$J$4:$M$45,MATCH(L1815,ฐาน!$K$4:$K$45,0),4),"")</f>
        <v/>
      </c>
      <c r="N1815" s="310" t="str">
        <f>IF(I1815&lt;&gt;"",INDEX(ฐาน!$A$4:$F$9,MATCH(I1815,ฐาน!$A$4:$A$9,0),IF(J1815&gt;=INDEX(ฐาน!$A$4:$F$9,MATCH(I1815,ฐาน!$A$4:$A$9,0),3),6,5)),"")</f>
        <v/>
      </c>
      <c r="O1815" s="311" t="str">
        <f>IF(I1815&lt;&gt;"",IF(J1815&gt;=INDEX(ฐาน!$A$4:$G$9,MATCH(I1815,ฐาน!$A$4:$A$9,0),4),INDEX(ฐาน!$A$4:$G$9,MATCH(I1815,ฐาน!$A$4:$A$9,0),7),INDEX(ฐาน!$A$4:$G$9,MATCH(I1815,ฐาน!$A$4:$A$9,0),4)),"")</f>
        <v/>
      </c>
      <c r="P1815" s="312">
        <f>IF(M1815&lt;&gt;ฐาน!$M$45,IF(L1815&lt;&gt;"",($L1815*$N1815/100),0),0)</f>
        <v>0</v>
      </c>
      <c r="Q1815" s="311">
        <f>IF(M1815&lt;&gt;ฐาน!$M$45,IF(L1815&lt;&gt;"",ROUNDUP(($L1815*$N1815/100),-1),0),0)</f>
        <v>0</v>
      </c>
      <c r="R1815" s="311">
        <f t="shared" si="56"/>
        <v>0</v>
      </c>
      <c r="S1815" s="313">
        <f t="shared" si="57"/>
        <v>0</v>
      </c>
      <c r="T1815" s="314">
        <f>IF(M1815&lt;&gt;ฐาน!$M$45,IF(S1815&lt;&gt;"",S1815+R1815,0),0)</f>
        <v>0</v>
      </c>
      <c r="U1815" s="311">
        <f>IF(M1815&lt;&gt;ฐาน!$M$45,IF(S1815=0,J1815+T1815,O1815),J1815)</f>
        <v>0</v>
      </c>
      <c r="V1815" s="98"/>
    </row>
    <row r="1816" spans="1:22" x14ac:dyDescent="0.35">
      <c r="A1816" s="93">
        <v>1808</v>
      </c>
      <c r="B1816" s="84"/>
      <c r="C1816" s="98"/>
      <c r="D1816" s="91"/>
      <c r="E1816" s="89"/>
      <c r="F1816" s="88"/>
      <c r="G1816" s="91"/>
      <c r="H1816" s="91"/>
      <c r="I1816" s="88"/>
      <c r="J1816" s="92"/>
      <c r="K1816" s="212"/>
      <c r="L1816" s="308" t="str">
        <f>IF(K1816&lt;&gt;"",INDEX(ฐาน!$J$4:$M$44,MATCH(INT(K1816),ฐาน!$J$4:$J$44,0),2),"")</f>
        <v/>
      </c>
      <c r="M1816" s="309" t="str">
        <f>IF(L1816&lt;&gt;"",INDEX(ฐาน!$J$4:$M$45,MATCH(L1816,ฐาน!$K$4:$K$45,0),4),"")</f>
        <v/>
      </c>
      <c r="N1816" s="310" t="str">
        <f>IF(I1816&lt;&gt;"",INDEX(ฐาน!$A$4:$F$9,MATCH(I1816,ฐาน!$A$4:$A$9,0),IF(J1816&gt;=INDEX(ฐาน!$A$4:$F$9,MATCH(I1816,ฐาน!$A$4:$A$9,0),3),6,5)),"")</f>
        <v/>
      </c>
      <c r="O1816" s="311" t="str">
        <f>IF(I1816&lt;&gt;"",IF(J1816&gt;=INDEX(ฐาน!$A$4:$G$9,MATCH(I1816,ฐาน!$A$4:$A$9,0),4),INDEX(ฐาน!$A$4:$G$9,MATCH(I1816,ฐาน!$A$4:$A$9,0),7),INDEX(ฐาน!$A$4:$G$9,MATCH(I1816,ฐาน!$A$4:$A$9,0),4)),"")</f>
        <v/>
      </c>
      <c r="P1816" s="312">
        <f>IF(M1816&lt;&gt;ฐาน!$M$45,IF(L1816&lt;&gt;"",($L1816*$N1816/100),0),0)</f>
        <v>0</v>
      </c>
      <c r="Q1816" s="311">
        <f>IF(M1816&lt;&gt;ฐาน!$M$45,IF(L1816&lt;&gt;"",ROUNDUP(($L1816*$N1816/100),-1),0),0)</f>
        <v>0</v>
      </c>
      <c r="R1816" s="311">
        <f t="shared" si="56"/>
        <v>0</v>
      </c>
      <c r="S1816" s="313">
        <f t="shared" si="57"/>
        <v>0</v>
      </c>
      <c r="T1816" s="314">
        <f>IF(M1816&lt;&gt;ฐาน!$M$45,IF(S1816&lt;&gt;"",S1816+R1816,0),0)</f>
        <v>0</v>
      </c>
      <c r="U1816" s="311">
        <f>IF(M1816&lt;&gt;ฐาน!$M$45,IF(S1816=0,J1816+T1816,O1816),J1816)</f>
        <v>0</v>
      </c>
      <c r="V1816" s="98"/>
    </row>
    <row r="1817" spans="1:22" x14ac:dyDescent="0.35">
      <c r="A1817" s="93">
        <v>1809</v>
      </c>
      <c r="B1817" s="84"/>
      <c r="C1817" s="98"/>
      <c r="D1817" s="91"/>
      <c r="E1817" s="89"/>
      <c r="F1817" s="88"/>
      <c r="G1817" s="91"/>
      <c r="H1817" s="91"/>
      <c r="I1817" s="88"/>
      <c r="J1817" s="92"/>
      <c r="K1817" s="212"/>
      <c r="L1817" s="308" t="str">
        <f>IF(K1817&lt;&gt;"",INDEX(ฐาน!$J$4:$M$44,MATCH(INT(K1817),ฐาน!$J$4:$J$44,0),2),"")</f>
        <v/>
      </c>
      <c r="M1817" s="309" t="str">
        <f>IF(L1817&lt;&gt;"",INDEX(ฐาน!$J$4:$M$45,MATCH(L1817,ฐาน!$K$4:$K$45,0),4),"")</f>
        <v/>
      </c>
      <c r="N1817" s="310" t="str">
        <f>IF(I1817&lt;&gt;"",INDEX(ฐาน!$A$4:$F$9,MATCH(I1817,ฐาน!$A$4:$A$9,0),IF(J1817&gt;=INDEX(ฐาน!$A$4:$F$9,MATCH(I1817,ฐาน!$A$4:$A$9,0),3),6,5)),"")</f>
        <v/>
      </c>
      <c r="O1817" s="311" t="str">
        <f>IF(I1817&lt;&gt;"",IF(J1817&gt;=INDEX(ฐาน!$A$4:$G$9,MATCH(I1817,ฐาน!$A$4:$A$9,0),4),INDEX(ฐาน!$A$4:$G$9,MATCH(I1817,ฐาน!$A$4:$A$9,0),7),INDEX(ฐาน!$A$4:$G$9,MATCH(I1817,ฐาน!$A$4:$A$9,0),4)),"")</f>
        <v/>
      </c>
      <c r="P1817" s="312">
        <f>IF(M1817&lt;&gt;ฐาน!$M$45,IF(L1817&lt;&gt;"",($L1817*$N1817/100),0),0)</f>
        <v>0</v>
      </c>
      <c r="Q1817" s="311">
        <f>IF(M1817&lt;&gt;ฐาน!$M$45,IF(L1817&lt;&gt;"",ROUNDUP(($L1817*$N1817/100),-1),0),0)</f>
        <v>0</v>
      </c>
      <c r="R1817" s="311">
        <f t="shared" si="56"/>
        <v>0</v>
      </c>
      <c r="S1817" s="313">
        <f t="shared" si="57"/>
        <v>0</v>
      </c>
      <c r="T1817" s="314">
        <f>IF(M1817&lt;&gt;ฐาน!$M$45,IF(S1817&lt;&gt;"",S1817+R1817,0),0)</f>
        <v>0</v>
      </c>
      <c r="U1817" s="311">
        <f>IF(M1817&lt;&gt;ฐาน!$M$45,IF(S1817=0,J1817+T1817,O1817),J1817)</f>
        <v>0</v>
      </c>
      <c r="V1817" s="98"/>
    </row>
    <row r="1818" spans="1:22" x14ac:dyDescent="0.35">
      <c r="A1818" s="93">
        <v>1810</v>
      </c>
      <c r="B1818" s="84"/>
      <c r="C1818" s="98"/>
      <c r="D1818" s="91"/>
      <c r="E1818" s="89"/>
      <c r="F1818" s="88"/>
      <c r="G1818" s="91"/>
      <c r="H1818" s="91"/>
      <c r="I1818" s="88"/>
      <c r="J1818" s="92"/>
      <c r="K1818" s="212"/>
      <c r="L1818" s="308" t="str">
        <f>IF(K1818&lt;&gt;"",INDEX(ฐาน!$J$4:$M$44,MATCH(INT(K1818),ฐาน!$J$4:$J$44,0),2),"")</f>
        <v/>
      </c>
      <c r="M1818" s="309" t="str">
        <f>IF(L1818&lt;&gt;"",INDEX(ฐาน!$J$4:$M$45,MATCH(L1818,ฐาน!$K$4:$K$45,0),4),"")</f>
        <v/>
      </c>
      <c r="N1818" s="310" t="str">
        <f>IF(I1818&lt;&gt;"",INDEX(ฐาน!$A$4:$F$9,MATCH(I1818,ฐาน!$A$4:$A$9,0),IF(J1818&gt;=INDEX(ฐาน!$A$4:$F$9,MATCH(I1818,ฐาน!$A$4:$A$9,0),3),6,5)),"")</f>
        <v/>
      </c>
      <c r="O1818" s="311" t="str">
        <f>IF(I1818&lt;&gt;"",IF(J1818&gt;=INDEX(ฐาน!$A$4:$G$9,MATCH(I1818,ฐาน!$A$4:$A$9,0),4),INDEX(ฐาน!$A$4:$G$9,MATCH(I1818,ฐาน!$A$4:$A$9,0),7),INDEX(ฐาน!$A$4:$G$9,MATCH(I1818,ฐาน!$A$4:$A$9,0),4)),"")</f>
        <v/>
      </c>
      <c r="P1818" s="312">
        <f>IF(M1818&lt;&gt;ฐาน!$M$45,IF(L1818&lt;&gt;"",($L1818*$N1818/100),0),0)</f>
        <v>0</v>
      </c>
      <c r="Q1818" s="311">
        <f>IF(M1818&lt;&gt;ฐาน!$M$45,IF(L1818&lt;&gt;"",ROUNDUP(($L1818*$N1818/100),-1),0),0)</f>
        <v>0</v>
      </c>
      <c r="R1818" s="311">
        <f t="shared" si="56"/>
        <v>0</v>
      </c>
      <c r="S1818" s="313">
        <f t="shared" si="57"/>
        <v>0</v>
      </c>
      <c r="T1818" s="314">
        <f>IF(M1818&lt;&gt;ฐาน!$M$45,IF(S1818&lt;&gt;"",S1818+R1818,0),0)</f>
        <v>0</v>
      </c>
      <c r="U1818" s="311">
        <f>IF(M1818&lt;&gt;ฐาน!$M$45,IF(S1818=0,J1818+T1818,O1818),J1818)</f>
        <v>0</v>
      </c>
      <c r="V1818" s="98"/>
    </row>
    <row r="1819" spans="1:22" x14ac:dyDescent="0.35">
      <c r="A1819" s="93">
        <v>1811</v>
      </c>
      <c r="B1819" s="84"/>
      <c r="C1819" s="98"/>
      <c r="D1819" s="91"/>
      <c r="E1819" s="89"/>
      <c r="F1819" s="88"/>
      <c r="G1819" s="91"/>
      <c r="H1819" s="91"/>
      <c r="I1819" s="88"/>
      <c r="J1819" s="92"/>
      <c r="K1819" s="212"/>
      <c r="L1819" s="308" t="str">
        <f>IF(K1819&lt;&gt;"",INDEX(ฐาน!$J$4:$M$44,MATCH(INT(K1819),ฐาน!$J$4:$J$44,0),2),"")</f>
        <v/>
      </c>
      <c r="M1819" s="309" t="str">
        <f>IF(L1819&lt;&gt;"",INDEX(ฐาน!$J$4:$M$45,MATCH(L1819,ฐาน!$K$4:$K$45,0),4),"")</f>
        <v/>
      </c>
      <c r="N1819" s="310" t="str">
        <f>IF(I1819&lt;&gt;"",INDEX(ฐาน!$A$4:$F$9,MATCH(I1819,ฐาน!$A$4:$A$9,0),IF(J1819&gt;=INDEX(ฐาน!$A$4:$F$9,MATCH(I1819,ฐาน!$A$4:$A$9,0),3),6,5)),"")</f>
        <v/>
      </c>
      <c r="O1819" s="311" t="str">
        <f>IF(I1819&lt;&gt;"",IF(J1819&gt;=INDEX(ฐาน!$A$4:$G$9,MATCH(I1819,ฐาน!$A$4:$A$9,0),4),INDEX(ฐาน!$A$4:$G$9,MATCH(I1819,ฐาน!$A$4:$A$9,0),7),INDEX(ฐาน!$A$4:$G$9,MATCH(I1819,ฐาน!$A$4:$A$9,0),4)),"")</f>
        <v/>
      </c>
      <c r="P1819" s="312">
        <f>IF(M1819&lt;&gt;ฐาน!$M$45,IF(L1819&lt;&gt;"",($L1819*$N1819/100),0),0)</f>
        <v>0</v>
      </c>
      <c r="Q1819" s="311">
        <f>IF(M1819&lt;&gt;ฐาน!$M$45,IF(L1819&lt;&gt;"",ROUNDUP(($L1819*$N1819/100),-1),0),0)</f>
        <v>0</v>
      </c>
      <c r="R1819" s="311">
        <f t="shared" si="56"/>
        <v>0</v>
      </c>
      <c r="S1819" s="313">
        <f t="shared" si="57"/>
        <v>0</v>
      </c>
      <c r="T1819" s="314">
        <f>IF(M1819&lt;&gt;ฐาน!$M$45,IF(S1819&lt;&gt;"",S1819+R1819,0),0)</f>
        <v>0</v>
      </c>
      <c r="U1819" s="311">
        <f>IF(M1819&lt;&gt;ฐาน!$M$45,IF(S1819=0,J1819+T1819,O1819),J1819)</f>
        <v>0</v>
      </c>
      <c r="V1819" s="98"/>
    </row>
    <row r="1820" spans="1:22" x14ac:dyDescent="0.35">
      <c r="A1820" s="93">
        <v>1812</v>
      </c>
      <c r="B1820" s="84"/>
      <c r="C1820" s="98"/>
      <c r="D1820" s="91"/>
      <c r="E1820" s="89"/>
      <c r="F1820" s="88"/>
      <c r="G1820" s="91"/>
      <c r="H1820" s="91"/>
      <c r="I1820" s="88"/>
      <c r="J1820" s="92"/>
      <c r="K1820" s="212"/>
      <c r="L1820" s="308" t="str">
        <f>IF(K1820&lt;&gt;"",INDEX(ฐาน!$J$4:$M$44,MATCH(INT(K1820),ฐาน!$J$4:$J$44,0),2),"")</f>
        <v/>
      </c>
      <c r="M1820" s="309" t="str">
        <f>IF(L1820&lt;&gt;"",INDEX(ฐาน!$J$4:$M$45,MATCH(L1820,ฐาน!$K$4:$K$45,0),4),"")</f>
        <v/>
      </c>
      <c r="N1820" s="310" t="str">
        <f>IF(I1820&lt;&gt;"",INDEX(ฐาน!$A$4:$F$9,MATCH(I1820,ฐาน!$A$4:$A$9,0),IF(J1820&gt;=INDEX(ฐาน!$A$4:$F$9,MATCH(I1820,ฐาน!$A$4:$A$9,0),3),6,5)),"")</f>
        <v/>
      </c>
      <c r="O1820" s="311" t="str">
        <f>IF(I1820&lt;&gt;"",IF(J1820&gt;=INDEX(ฐาน!$A$4:$G$9,MATCH(I1820,ฐาน!$A$4:$A$9,0),4),INDEX(ฐาน!$A$4:$G$9,MATCH(I1820,ฐาน!$A$4:$A$9,0),7),INDEX(ฐาน!$A$4:$G$9,MATCH(I1820,ฐาน!$A$4:$A$9,0),4)),"")</f>
        <v/>
      </c>
      <c r="P1820" s="312">
        <f>IF(M1820&lt;&gt;ฐาน!$M$45,IF(L1820&lt;&gt;"",($L1820*$N1820/100),0),0)</f>
        <v>0</v>
      </c>
      <c r="Q1820" s="311">
        <f>IF(M1820&lt;&gt;ฐาน!$M$45,IF(L1820&lt;&gt;"",ROUNDUP(($L1820*$N1820/100),-1),0),0)</f>
        <v>0</v>
      </c>
      <c r="R1820" s="311">
        <f t="shared" si="56"/>
        <v>0</v>
      </c>
      <c r="S1820" s="313">
        <f t="shared" si="57"/>
        <v>0</v>
      </c>
      <c r="T1820" s="314">
        <f>IF(M1820&lt;&gt;ฐาน!$M$45,IF(S1820&lt;&gt;"",S1820+R1820,0),0)</f>
        <v>0</v>
      </c>
      <c r="U1820" s="311">
        <f>IF(M1820&lt;&gt;ฐาน!$M$45,IF(S1820=0,J1820+T1820,O1820),J1820)</f>
        <v>0</v>
      </c>
      <c r="V1820" s="98"/>
    </row>
    <row r="1821" spans="1:22" x14ac:dyDescent="0.35">
      <c r="A1821" s="93">
        <v>1813</v>
      </c>
      <c r="B1821" s="84"/>
      <c r="C1821" s="98"/>
      <c r="D1821" s="91"/>
      <c r="E1821" s="89"/>
      <c r="F1821" s="88"/>
      <c r="G1821" s="91"/>
      <c r="H1821" s="91"/>
      <c r="I1821" s="88"/>
      <c r="J1821" s="92"/>
      <c r="K1821" s="212"/>
      <c r="L1821" s="308" t="str">
        <f>IF(K1821&lt;&gt;"",INDEX(ฐาน!$J$4:$M$44,MATCH(INT(K1821),ฐาน!$J$4:$J$44,0),2),"")</f>
        <v/>
      </c>
      <c r="M1821" s="309" t="str">
        <f>IF(L1821&lt;&gt;"",INDEX(ฐาน!$J$4:$M$45,MATCH(L1821,ฐาน!$K$4:$K$45,0),4),"")</f>
        <v/>
      </c>
      <c r="N1821" s="310" t="str">
        <f>IF(I1821&lt;&gt;"",INDEX(ฐาน!$A$4:$F$9,MATCH(I1821,ฐาน!$A$4:$A$9,0),IF(J1821&gt;=INDEX(ฐาน!$A$4:$F$9,MATCH(I1821,ฐาน!$A$4:$A$9,0),3),6,5)),"")</f>
        <v/>
      </c>
      <c r="O1821" s="311" t="str">
        <f>IF(I1821&lt;&gt;"",IF(J1821&gt;=INDEX(ฐาน!$A$4:$G$9,MATCH(I1821,ฐาน!$A$4:$A$9,0),4),INDEX(ฐาน!$A$4:$G$9,MATCH(I1821,ฐาน!$A$4:$A$9,0),7),INDEX(ฐาน!$A$4:$G$9,MATCH(I1821,ฐาน!$A$4:$A$9,0),4)),"")</f>
        <v/>
      </c>
      <c r="P1821" s="312">
        <f>IF(M1821&lt;&gt;ฐาน!$M$45,IF(L1821&lt;&gt;"",($L1821*$N1821/100),0),0)</f>
        <v>0</v>
      </c>
      <c r="Q1821" s="311">
        <f>IF(M1821&lt;&gt;ฐาน!$M$45,IF(L1821&lt;&gt;"",ROUNDUP(($L1821*$N1821/100),-1),0),0)</f>
        <v>0</v>
      </c>
      <c r="R1821" s="311">
        <f t="shared" si="56"/>
        <v>0</v>
      </c>
      <c r="S1821" s="313">
        <f t="shared" si="57"/>
        <v>0</v>
      </c>
      <c r="T1821" s="314">
        <f>IF(M1821&lt;&gt;ฐาน!$M$45,IF(S1821&lt;&gt;"",S1821+R1821,0),0)</f>
        <v>0</v>
      </c>
      <c r="U1821" s="311">
        <f>IF(M1821&lt;&gt;ฐาน!$M$45,IF(S1821=0,J1821+T1821,O1821),J1821)</f>
        <v>0</v>
      </c>
      <c r="V1821" s="98"/>
    </row>
    <row r="1822" spans="1:22" x14ac:dyDescent="0.35">
      <c r="A1822" s="93">
        <v>1814</v>
      </c>
      <c r="B1822" s="84"/>
      <c r="C1822" s="98"/>
      <c r="D1822" s="91"/>
      <c r="E1822" s="89"/>
      <c r="F1822" s="88"/>
      <c r="G1822" s="91"/>
      <c r="H1822" s="91"/>
      <c r="I1822" s="88"/>
      <c r="J1822" s="92"/>
      <c r="K1822" s="212"/>
      <c r="L1822" s="308" t="str">
        <f>IF(K1822&lt;&gt;"",INDEX(ฐาน!$J$4:$M$44,MATCH(INT(K1822),ฐาน!$J$4:$J$44,0),2),"")</f>
        <v/>
      </c>
      <c r="M1822" s="309" t="str">
        <f>IF(L1822&lt;&gt;"",INDEX(ฐาน!$J$4:$M$45,MATCH(L1822,ฐาน!$K$4:$K$45,0),4),"")</f>
        <v/>
      </c>
      <c r="N1822" s="310" t="str">
        <f>IF(I1822&lt;&gt;"",INDEX(ฐาน!$A$4:$F$9,MATCH(I1822,ฐาน!$A$4:$A$9,0),IF(J1822&gt;=INDEX(ฐาน!$A$4:$F$9,MATCH(I1822,ฐาน!$A$4:$A$9,0),3),6,5)),"")</f>
        <v/>
      </c>
      <c r="O1822" s="311" t="str">
        <f>IF(I1822&lt;&gt;"",IF(J1822&gt;=INDEX(ฐาน!$A$4:$G$9,MATCH(I1822,ฐาน!$A$4:$A$9,0),4),INDEX(ฐาน!$A$4:$G$9,MATCH(I1822,ฐาน!$A$4:$A$9,0),7),INDEX(ฐาน!$A$4:$G$9,MATCH(I1822,ฐาน!$A$4:$A$9,0),4)),"")</f>
        <v/>
      </c>
      <c r="P1822" s="312">
        <f>IF(M1822&lt;&gt;ฐาน!$M$45,IF(L1822&lt;&gt;"",($L1822*$N1822/100),0),0)</f>
        <v>0</v>
      </c>
      <c r="Q1822" s="311">
        <f>IF(M1822&lt;&gt;ฐาน!$M$45,IF(L1822&lt;&gt;"",ROUNDUP(($L1822*$N1822/100),-1),0),0)</f>
        <v>0</v>
      </c>
      <c r="R1822" s="311">
        <f t="shared" si="56"/>
        <v>0</v>
      </c>
      <c r="S1822" s="313">
        <f t="shared" si="57"/>
        <v>0</v>
      </c>
      <c r="T1822" s="314">
        <f>IF(M1822&lt;&gt;ฐาน!$M$45,IF(S1822&lt;&gt;"",S1822+R1822,0),0)</f>
        <v>0</v>
      </c>
      <c r="U1822" s="311">
        <f>IF(M1822&lt;&gt;ฐาน!$M$45,IF(S1822=0,J1822+T1822,O1822),J1822)</f>
        <v>0</v>
      </c>
      <c r="V1822" s="98"/>
    </row>
    <row r="1823" spans="1:22" x14ac:dyDescent="0.35">
      <c r="A1823" s="93">
        <v>1815</v>
      </c>
      <c r="B1823" s="84"/>
      <c r="C1823" s="98"/>
      <c r="D1823" s="91"/>
      <c r="E1823" s="89"/>
      <c r="F1823" s="88"/>
      <c r="G1823" s="91"/>
      <c r="H1823" s="91"/>
      <c r="I1823" s="88"/>
      <c r="J1823" s="92"/>
      <c r="K1823" s="212"/>
      <c r="L1823" s="308" t="str">
        <f>IF(K1823&lt;&gt;"",INDEX(ฐาน!$J$4:$M$44,MATCH(INT(K1823),ฐาน!$J$4:$J$44,0),2),"")</f>
        <v/>
      </c>
      <c r="M1823" s="309" t="str">
        <f>IF(L1823&lt;&gt;"",INDEX(ฐาน!$J$4:$M$45,MATCH(L1823,ฐาน!$K$4:$K$45,0),4),"")</f>
        <v/>
      </c>
      <c r="N1823" s="310" t="str">
        <f>IF(I1823&lt;&gt;"",INDEX(ฐาน!$A$4:$F$9,MATCH(I1823,ฐาน!$A$4:$A$9,0),IF(J1823&gt;=INDEX(ฐาน!$A$4:$F$9,MATCH(I1823,ฐาน!$A$4:$A$9,0),3),6,5)),"")</f>
        <v/>
      </c>
      <c r="O1823" s="311" t="str">
        <f>IF(I1823&lt;&gt;"",IF(J1823&gt;=INDEX(ฐาน!$A$4:$G$9,MATCH(I1823,ฐาน!$A$4:$A$9,0),4),INDEX(ฐาน!$A$4:$G$9,MATCH(I1823,ฐาน!$A$4:$A$9,0),7),INDEX(ฐาน!$A$4:$G$9,MATCH(I1823,ฐาน!$A$4:$A$9,0),4)),"")</f>
        <v/>
      </c>
      <c r="P1823" s="312">
        <f>IF(M1823&lt;&gt;ฐาน!$M$45,IF(L1823&lt;&gt;"",($L1823*$N1823/100),0),0)</f>
        <v>0</v>
      </c>
      <c r="Q1823" s="311">
        <f>IF(M1823&lt;&gt;ฐาน!$M$45,IF(L1823&lt;&gt;"",ROUNDUP(($L1823*$N1823/100),-1),0),0)</f>
        <v>0</v>
      </c>
      <c r="R1823" s="311">
        <f t="shared" si="56"/>
        <v>0</v>
      </c>
      <c r="S1823" s="313">
        <f t="shared" si="57"/>
        <v>0</v>
      </c>
      <c r="T1823" s="314">
        <f>IF(M1823&lt;&gt;ฐาน!$M$45,IF(S1823&lt;&gt;"",S1823+R1823,0),0)</f>
        <v>0</v>
      </c>
      <c r="U1823" s="311">
        <f>IF(M1823&lt;&gt;ฐาน!$M$45,IF(S1823=0,J1823+T1823,O1823),J1823)</f>
        <v>0</v>
      </c>
      <c r="V1823" s="98"/>
    </row>
    <row r="1824" spans="1:22" x14ac:dyDescent="0.35">
      <c r="A1824" s="93">
        <v>1816</v>
      </c>
      <c r="B1824" s="84"/>
      <c r="C1824" s="98"/>
      <c r="D1824" s="91"/>
      <c r="E1824" s="89"/>
      <c r="F1824" s="88"/>
      <c r="G1824" s="91"/>
      <c r="H1824" s="91"/>
      <c r="I1824" s="88"/>
      <c r="J1824" s="92"/>
      <c r="K1824" s="212"/>
      <c r="L1824" s="308" t="str">
        <f>IF(K1824&lt;&gt;"",INDEX(ฐาน!$J$4:$M$44,MATCH(INT(K1824),ฐาน!$J$4:$J$44,0),2),"")</f>
        <v/>
      </c>
      <c r="M1824" s="309" t="str">
        <f>IF(L1824&lt;&gt;"",INDEX(ฐาน!$J$4:$M$45,MATCH(L1824,ฐาน!$K$4:$K$45,0),4),"")</f>
        <v/>
      </c>
      <c r="N1824" s="310" t="str">
        <f>IF(I1824&lt;&gt;"",INDEX(ฐาน!$A$4:$F$9,MATCH(I1824,ฐาน!$A$4:$A$9,0),IF(J1824&gt;=INDEX(ฐาน!$A$4:$F$9,MATCH(I1824,ฐาน!$A$4:$A$9,0),3),6,5)),"")</f>
        <v/>
      </c>
      <c r="O1824" s="311" t="str">
        <f>IF(I1824&lt;&gt;"",IF(J1824&gt;=INDEX(ฐาน!$A$4:$G$9,MATCH(I1824,ฐาน!$A$4:$A$9,0),4),INDEX(ฐาน!$A$4:$G$9,MATCH(I1824,ฐาน!$A$4:$A$9,0),7),INDEX(ฐาน!$A$4:$G$9,MATCH(I1824,ฐาน!$A$4:$A$9,0),4)),"")</f>
        <v/>
      </c>
      <c r="P1824" s="312">
        <f>IF(M1824&lt;&gt;ฐาน!$M$45,IF(L1824&lt;&gt;"",($L1824*$N1824/100),0),0)</f>
        <v>0</v>
      </c>
      <c r="Q1824" s="311">
        <f>IF(M1824&lt;&gt;ฐาน!$M$45,IF(L1824&lt;&gt;"",ROUNDUP(($L1824*$N1824/100),-1),0),0)</f>
        <v>0</v>
      </c>
      <c r="R1824" s="311">
        <f t="shared" si="56"/>
        <v>0</v>
      </c>
      <c r="S1824" s="313">
        <f t="shared" si="57"/>
        <v>0</v>
      </c>
      <c r="T1824" s="314">
        <f>IF(M1824&lt;&gt;ฐาน!$M$45,IF(S1824&lt;&gt;"",S1824+R1824,0),0)</f>
        <v>0</v>
      </c>
      <c r="U1824" s="311">
        <f>IF(M1824&lt;&gt;ฐาน!$M$45,IF(S1824=0,J1824+T1824,O1824),J1824)</f>
        <v>0</v>
      </c>
      <c r="V1824" s="98"/>
    </row>
    <row r="1825" spans="1:22" x14ac:dyDescent="0.35">
      <c r="A1825" s="93">
        <v>1817</v>
      </c>
      <c r="B1825" s="84"/>
      <c r="C1825" s="98"/>
      <c r="D1825" s="91"/>
      <c r="E1825" s="89"/>
      <c r="F1825" s="88"/>
      <c r="G1825" s="91"/>
      <c r="H1825" s="91"/>
      <c r="I1825" s="88"/>
      <c r="J1825" s="92"/>
      <c r="K1825" s="212"/>
      <c r="L1825" s="308" t="str">
        <f>IF(K1825&lt;&gt;"",INDEX(ฐาน!$J$4:$M$44,MATCH(INT(K1825),ฐาน!$J$4:$J$44,0),2),"")</f>
        <v/>
      </c>
      <c r="M1825" s="309" t="str">
        <f>IF(L1825&lt;&gt;"",INDEX(ฐาน!$J$4:$M$45,MATCH(L1825,ฐาน!$K$4:$K$45,0),4),"")</f>
        <v/>
      </c>
      <c r="N1825" s="310" t="str">
        <f>IF(I1825&lt;&gt;"",INDEX(ฐาน!$A$4:$F$9,MATCH(I1825,ฐาน!$A$4:$A$9,0),IF(J1825&gt;=INDEX(ฐาน!$A$4:$F$9,MATCH(I1825,ฐาน!$A$4:$A$9,0),3),6,5)),"")</f>
        <v/>
      </c>
      <c r="O1825" s="311" t="str">
        <f>IF(I1825&lt;&gt;"",IF(J1825&gt;=INDEX(ฐาน!$A$4:$G$9,MATCH(I1825,ฐาน!$A$4:$A$9,0),4),INDEX(ฐาน!$A$4:$G$9,MATCH(I1825,ฐาน!$A$4:$A$9,0),7),INDEX(ฐาน!$A$4:$G$9,MATCH(I1825,ฐาน!$A$4:$A$9,0),4)),"")</f>
        <v/>
      </c>
      <c r="P1825" s="312">
        <f>IF(M1825&lt;&gt;ฐาน!$M$45,IF(L1825&lt;&gt;"",($L1825*$N1825/100),0),0)</f>
        <v>0</v>
      </c>
      <c r="Q1825" s="311">
        <f>IF(M1825&lt;&gt;ฐาน!$M$45,IF(L1825&lt;&gt;"",ROUNDUP(($L1825*$N1825/100),-1),0),0)</f>
        <v>0</v>
      </c>
      <c r="R1825" s="311">
        <f t="shared" si="56"/>
        <v>0</v>
      </c>
      <c r="S1825" s="313">
        <f t="shared" si="57"/>
        <v>0</v>
      </c>
      <c r="T1825" s="314">
        <f>IF(M1825&lt;&gt;ฐาน!$M$45,IF(S1825&lt;&gt;"",S1825+R1825,0),0)</f>
        <v>0</v>
      </c>
      <c r="U1825" s="311">
        <f>IF(M1825&lt;&gt;ฐาน!$M$45,IF(S1825=0,J1825+T1825,O1825),J1825)</f>
        <v>0</v>
      </c>
      <c r="V1825" s="98"/>
    </row>
    <row r="1826" spans="1:22" x14ac:dyDescent="0.35">
      <c r="A1826" s="93">
        <v>1818</v>
      </c>
      <c r="B1826" s="84"/>
      <c r="C1826" s="98"/>
      <c r="D1826" s="91"/>
      <c r="E1826" s="89"/>
      <c r="F1826" s="88"/>
      <c r="G1826" s="91"/>
      <c r="H1826" s="91"/>
      <c r="I1826" s="88"/>
      <c r="J1826" s="92"/>
      <c r="K1826" s="212"/>
      <c r="L1826" s="308" t="str">
        <f>IF(K1826&lt;&gt;"",INDEX(ฐาน!$J$4:$M$44,MATCH(INT(K1826),ฐาน!$J$4:$J$44,0),2),"")</f>
        <v/>
      </c>
      <c r="M1826" s="309" t="str">
        <f>IF(L1826&lt;&gt;"",INDEX(ฐาน!$J$4:$M$45,MATCH(L1826,ฐาน!$K$4:$K$45,0),4),"")</f>
        <v/>
      </c>
      <c r="N1826" s="310" t="str">
        <f>IF(I1826&lt;&gt;"",INDEX(ฐาน!$A$4:$F$9,MATCH(I1826,ฐาน!$A$4:$A$9,0),IF(J1826&gt;=INDEX(ฐาน!$A$4:$F$9,MATCH(I1826,ฐาน!$A$4:$A$9,0),3),6,5)),"")</f>
        <v/>
      </c>
      <c r="O1826" s="311" t="str">
        <f>IF(I1826&lt;&gt;"",IF(J1826&gt;=INDEX(ฐาน!$A$4:$G$9,MATCH(I1826,ฐาน!$A$4:$A$9,0),4),INDEX(ฐาน!$A$4:$G$9,MATCH(I1826,ฐาน!$A$4:$A$9,0),7),INDEX(ฐาน!$A$4:$G$9,MATCH(I1826,ฐาน!$A$4:$A$9,0),4)),"")</f>
        <v/>
      </c>
      <c r="P1826" s="312">
        <f>IF(M1826&lt;&gt;ฐาน!$M$45,IF(L1826&lt;&gt;"",($L1826*$N1826/100),0),0)</f>
        <v>0</v>
      </c>
      <c r="Q1826" s="311">
        <f>IF(M1826&lt;&gt;ฐาน!$M$45,IF(L1826&lt;&gt;"",ROUNDUP(($L1826*$N1826/100),-1),0),0)</f>
        <v>0</v>
      </c>
      <c r="R1826" s="311">
        <f t="shared" si="56"/>
        <v>0</v>
      </c>
      <c r="S1826" s="313">
        <f t="shared" si="57"/>
        <v>0</v>
      </c>
      <c r="T1826" s="314">
        <f>IF(M1826&lt;&gt;ฐาน!$M$45,IF(S1826&lt;&gt;"",S1826+R1826,0),0)</f>
        <v>0</v>
      </c>
      <c r="U1826" s="311">
        <f>IF(M1826&lt;&gt;ฐาน!$M$45,IF(S1826=0,J1826+T1826,O1826),J1826)</f>
        <v>0</v>
      </c>
      <c r="V1826" s="98"/>
    </row>
    <row r="1827" spans="1:22" x14ac:dyDescent="0.35">
      <c r="A1827" s="93">
        <v>1819</v>
      </c>
      <c r="B1827" s="84"/>
      <c r="C1827" s="98"/>
      <c r="D1827" s="91"/>
      <c r="E1827" s="89"/>
      <c r="F1827" s="88"/>
      <c r="G1827" s="91"/>
      <c r="H1827" s="91"/>
      <c r="I1827" s="88"/>
      <c r="J1827" s="92"/>
      <c r="K1827" s="212"/>
      <c r="L1827" s="308" t="str">
        <f>IF(K1827&lt;&gt;"",INDEX(ฐาน!$J$4:$M$44,MATCH(INT(K1827),ฐาน!$J$4:$J$44,0),2),"")</f>
        <v/>
      </c>
      <c r="M1827" s="309" t="str">
        <f>IF(L1827&lt;&gt;"",INDEX(ฐาน!$J$4:$M$45,MATCH(L1827,ฐาน!$K$4:$K$45,0),4),"")</f>
        <v/>
      </c>
      <c r="N1827" s="310" t="str">
        <f>IF(I1827&lt;&gt;"",INDEX(ฐาน!$A$4:$F$9,MATCH(I1827,ฐาน!$A$4:$A$9,0),IF(J1827&gt;=INDEX(ฐาน!$A$4:$F$9,MATCH(I1827,ฐาน!$A$4:$A$9,0),3),6,5)),"")</f>
        <v/>
      </c>
      <c r="O1827" s="311" t="str">
        <f>IF(I1827&lt;&gt;"",IF(J1827&gt;=INDEX(ฐาน!$A$4:$G$9,MATCH(I1827,ฐาน!$A$4:$A$9,0),4),INDEX(ฐาน!$A$4:$G$9,MATCH(I1827,ฐาน!$A$4:$A$9,0),7),INDEX(ฐาน!$A$4:$G$9,MATCH(I1827,ฐาน!$A$4:$A$9,0),4)),"")</f>
        <v/>
      </c>
      <c r="P1827" s="312">
        <f>IF(M1827&lt;&gt;ฐาน!$M$45,IF(L1827&lt;&gt;"",($L1827*$N1827/100),0),0)</f>
        <v>0</v>
      </c>
      <c r="Q1827" s="311">
        <f>IF(M1827&lt;&gt;ฐาน!$M$45,IF(L1827&lt;&gt;"",ROUNDUP(($L1827*$N1827/100),-1),0),0)</f>
        <v>0</v>
      </c>
      <c r="R1827" s="311">
        <f t="shared" si="56"/>
        <v>0</v>
      </c>
      <c r="S1827" s="313">
        <f t="shared" si="57"/>
        <v>0</v>
      </c>
      <c r="T1827" s="314">
        <f>IF(M1827&lt;&gt;ฐาน!$M$45,IF(S1827&lt;&gt;"",S1827+R1827,0),0)</f>
        <v>0</v>
      </c>
      <c r="U1827" s="311">
        <f>IF(M1827&lt;&gt;ฐาน!$M$45,IF(S1827=0,J1827+T1827,O1827),J1827)</f>
        <v>0</v>
      </c>
      <c r="V1827" s="98"/>
    </row>
    <row r="1828" spans="1:22" x14ac:dyDescent="0.35">
      <c r="A1828" s="93">
        <v>1820</v>
      </c>
      <c r="B1828" s="84"/>
      <c r="C1828" s="98"/>
      <c r="D1828" s="91"/>
      <c r="E1828" s="89"/>
      <c r="F1828" s="88"/>
      <c r="G1828" s="91"/>
      <c r="H1828" s="91"/>
      <c r="I1828" s="88"/>
      <c r="J1828" s="92"/>
      <c r="K1828" s="212"/>
      <c r="L1828" s="308" t="str">
        <f>IF(K1828&lt;&gt;"",INDEX(ฐาน!$J$4:$M$44,MATCH(INT(K1828),ฐาน!$J$4:$J$44,0),2),"")</f>
        <v/>
      </c>
      <c r="M1828" s="309" t="str">
        <f>IF(L1828&lt;&gt;"",INDEX(ฐาน!$J$4:$M$45,MATCH(L1828,ฐาน!$K$4:$K$45,0),4),"")</f>
        <v/>
      </c>
      <c r="N1828" s="310" t="str">
        <f>IF(I1828&lt;&gt;"",INDEX(ฐาน!$A$4:$F$9,MATCH(I1828,ฐาน!$A$4:$A$9,0),IF(J1828&gt;=INDEX(ฐาน!$A$4:$F$9,MATCH(I1828,ฐาน!$A$4:$A$9,0),3),6,5)),"")</f>
        <v/>
      </c>
      <c r="O1828" s="311" t="str">
        <f>IF(I1828&lt;&gt;"",IF(J1828&gt;=INDEX(ฐาน!$A$4:$G$9,MATCH(I1828,ฐาน!$A$4:$A$9,0),4),INDEX(ฐาน!$A$4:$G$9,MATCH(I1828,ฐาน!$A$4:$A$9,0),7),INDEX(ฐาน!$A$4:$G$9,MATCH(I1828,ฐาน!$A$4:$A$9,0),4)),"")</f>
        <v/>
      </c>
      <c r="P1828" s="312">
        <f>IF(M1828&lt;&gt;ฐาน!$M$45,IF(L1828&lt;&gt;"",($L1828*$N1828/100),0),0)</f>
        <v>0</v>
      </c>
      <c r="Q1828" s="311">
        <f>IF(M1828&lt;&gt;ฐาน!$M$45,IF(L1828&lt;&gt;"",ROUNDUP(($L1828*$N1828/100),-1),0),0)</f>
        <v>0</v>
      </c>
      <c r="R1828" s="311">
        <f t="shared" si="56"/>
        <v>0</v>
      </c>
      <c r="S1828" s="313">
        <f t="shared" si="57"/>
        <v>0</v>
      </c>
      <c r="T1828" s="314">
        <f>IF(M1828&lt;&gt;ฐาน!$M$45,IF(S1828&lt;&gt;"",S1828+R1828,0),0)</f>
        <v>0</v>
      </c>
      <c r="U1828" s="311">
        <f>IF(M1828&lt;&gt;ฐาน!$M$45,IF(S1828=0,J1828+T1828,O1828),J1828)</f>
        <v>0</v>
      </c>
      <c r="V1828" s="98"/>
    </row>
    <row r="1829" spans="1:22" x14ac:dyDescent="0.35">
      <c r="A1829" s="93">
        <v>1821</v>
      </c>
      <c r="B1829" s="84"/>
      <c r="C1829" s="98"/>
      <c r="D1829" s="91"/>
      <c r="E1829" s="89"/>
      <c r="F1829" s="88"/>
      <c r="G1829" s="91"/>
      <c r="H1829" s="91"/>
      <c r="I1829" s="88"/>
      <c r="J1829" s="92"/>
      <c r="K1829" s="212"/>
      <c r="L1829" s="308" t="str">
        <f>IF(K1829&lt;&gt;"",INDEX(ฐาน!$J$4:$M$44,MATCH(INT(K1829),ฐาน!$J$4:$J$44,0),2),"")</f>
        <v/>
      </c>
      <c r="M1829" s="309" t="str">
        <f>IF(L1829&lt;&gt;"",INDEX(ฐาน!$J$4:$M$45,MATCH(L1829,ฐาน!$K$4:$K$45,0),4),"")</f>
        <v/>
      </c>
      <c r="N1829" s="310" t="str">
        <f>IF(I1829&lt;&gt;"",INDEX(ฐาน!$A$4:$F$9,MATCH(I1829,ฐาน!$A$4:$A$9,0),IF(J1829&gt;=INDEX(ฐาน!$A$4:$F$9,MATCH(I1829,ฐาน!$A$4:$A$9,0),3),6,5)),"")</f>
        <v/>
      </c>
      <c r="O1829" s="311" t="str">
        <f>IF(I1829&lt;&gt;"",IF(J1829&gt;=INDEX(ฐาน!$A$4:$G$9,MATCH(I1829,ฐาน!$A$4:$A$9,0),4),INDEX(ฐาน!$A$4:$G$9,MATCH(I1829,ฐาน!$A$4:$A$9,0),7),INDEX(ฐาน!$A$4:$G$9,MATCH(I1829,ฐาน!$A$4:$A$9,0),4)),"")</f>
        <v/>
      </c>
      <c r="P1829" s="312">
        <f>IF(M1829&lt;&gt;ฐาน!$M$45,IF(L1829&lt;&gt;"",($L1829*$N1829/100),0),0)</f>
        <v>0</v>
      </c>
      <c r="Q1829" s="311">
        <f>IF(M1829&lt;&gt;ฐาน!$M$45,IF(L1829&lt;&gt;"",ROUNDUP(($L1829*$N1829/100),-1),0),0)</f>
        <v>0</v>
      </c>
      <c r="R1829" s="311">
        <f t="shared" si="56"/>
        <v>0</v>
      </c>
      <c r="S1829" s="313">
        <f t="shared" si="57"/>
        <v>0</v>
      </c>
      <c r="T1829" s="314">
        <f>IF(M1829&lt;&gt;ฐาน!$M$45,IF(S1829&lt;&gt;"",S1829+R1829,0),0)</f>
        <v>0</v>
      </c>
      <c r="U1829" s="311">
        <f>IF(M1829&lt;&gt;ฐาน!$M$45,IF(S1829=0,J1829+T1829,O1829),J1829)</f>
        <v>0</v>
      </c>
      <c r="V1829" s="98"/>
    </row>
    <row r="1830" spans="1:22" x14ac:dyDescent="0.35">
      <c r="A1830" s="93">
        <v>1822</v>
      </c>
      <c r="B1830" s="84"/>
      <c r="C1830" s="98"/>
      <c r="D1830" s="91"/>
      <c r="E1830" s="89"/>
      <c r="F1830" s="88"/>
      <c r="G1830" s="91"/>
      <c r="H1830" s="91"/>
      <c r="I1830" s="88"/>
      <c r="J1830" s="92"/>
      <c r="K1830" s="212"/>
      <c r="L1830" s="308" t="str">
        <f>IF(K1830&lt;&gt;"",INDEX(ฐาน!$J$4:$M$44,MATCH(INT(K1830),ฐาน!$J$4:$J$44,0),2),"")</f>
        <v/>
      </c>
      <c r="M1830" s="309" t="str">
        <f>IF(L1830&lt;&gt;"",INDEX(ฐาน!$J$4:$M$45,MATCH(L1830,ฐาน!$K$4:$K$45,0),4),"")</f>
        <v/>
      </c>
      <c r="N1830" s="310" t="str">
        <f>IF(I1830&lt;&gt;"",INDEX(ฐาน!$A$4:$F$9,MATCH(I1830,ฐาน!$A$4:$A$9,0),IF(J1830&gt;=INDEX(ฐาน!$A$4:$F$9,MATCH(I1830,ฐาน!$A$4:$A$9,0),3),6,5)),"")</f>
        <v/>
      </c>
      <c r="O1830" s="311" t="str">
        <f>IF(I1830&lt;&gt;"",IF(J1830&gt;=INDEX(ฐาน!$A$4:$G$9,MATCH(I1830,ฐาน!$A$4:$A$9,0),4),INDEX(ฐาน!$A$4:$G$9,MATCH(I1830,ฐาน!$A$4:$A$9,0),7),INDEX(ฐาน!$A$4:$G$9,MATCH(I1830,ฐาน!$A$4:$A$9,0),4)),"")</f>
        <v/>
      </c>
      <c r="P1830" s="312">
        <f>IF(M1830&lt;&gt;ฐาน!$M$45,IF(L1830&lt;&gt;"",($L1830*$N1830/100),0),0)</f>
        <v>0</v>
      </c>
      <c r="Q1830" s="311">
        <f>IF(M1830&lt;&gt;ฐาน!$M$45,IF(L1830&lt;&gt;"",ROUNDUP(($L1830*$N1830/100),-1),0),0)</f>
        <v>0</v>
      </c>
      <c r="R1830" s="311">
        <f t="shared" si="56"/>
        <v>0</v>
      </c>
      <c r="S1830" s="313">
        <f t="shared" si="57"/>
        <v>0</v>
      </c>
      <c r="T1830" s="314">
        <f>IF(M1830&lt;&gt;ฐาน!$M$45,IF(S1830&lt;&gt;"",S1830+R1830,0),0)</f>
        <v>0</v>
      </c>
      <c r="U1830" s="311">
        <f>IF(M1830&lt;&gt;ฐาน!$M$45,IF(S1830=0,J1830+T1830,O1830),J1830)</f>
        <v>0</v>
      </c>
      <c r="V1830" s="98"/>
    </row>
    <row r="1831" spans="1:22" x14ac:dyDescent="0.35">
      <c r="A1831" s="93">
        <v>1823</v>
      </c>
      <c r="B1831" s="84"/>
      <c r="C1831" s="98"/>
      <c r="D1831" s="91"/>
      <c r="E1831" s="89"/>
      <c r="F1831" s="88"/>
      <c r="G1831" s="91"/>
      <c r="H1831" s="91"/>
      <c r="I1831" s="88"/>
      <c r="J1831" s="92"/>
      <c r="K1831" s="212"/>
      <c r="L1831" s="308" t="str">
        <f>IF(K1831&lt;&gt;"",INDEX(ฐาน!$J$4:$M$44,MATCH(INT(K1831),ฐาน!$J$4:$J$44,0),2),"")</f>
        <v/>
      </c>
      <c r="M1831" s="309" t="str">
        <f>IF(L1831&lt;&gt;"",INDEX(ฐาน!$J$4:$M$45,MATCH(L1831,ฐาน!$K$4:$K$45,0),4),"")</f>
        <v/>
      </c>
      <c r="N1831" s="310" t="str">
        <f>IF(I1831&lt;&gt;"",INDEX(ฐาน!$A$4:$F$9,MATCH(I1831,ฐาน!$A$4:$A$9,0),IF(J1831&gt;=INDEX(ฐาน!$A$4:$F$9,MATCH(I1831,ฐาน!$A$4:$A$9,0),3),6,5)),"")</f>
        <v/>
      </c>
      <c r="O1831" s="311" t="str">
        <f>IF(I1831&lt;&gt;"",IF(J1831&gt;=INDEX(ฐาน!$A$4:$G$9,MATCH(I1831,ฐาน!$A$4:$A$9,0),4),INDEX(ฐาน!$A$4:$G$9,MATCH(I1831,ฐาน!$A$4:$A$9,0),7),INDEX(ฐาน!$A$4:$G$9,MATCH(I1831,ฐาน!$A$4:$A$9,0),4)),"")</f>
        <v/>
      </c>
      <c r="P1831" s="312">
        <f>IF(M1831&lt;&gt;ฐาน!$M$45,IF(L1831&lt;&gt;"",($L1831*$N1831/100),0),0)</f>
        <v>0</v>
      </c>
      <c r="Q1831" s="311">
        <f>IF(M1831&lt;&gt;ฐาน!$M$45,IF(L1831&lt;&gt;"",ROUNDUP(($L1831*$N1831/100),-1),0),0)</f>
        <v>0</v>
      </c>
      <c r="R1831" s="311">
        <f t="shared" si="56"/>
        <v>0</v>
      </c>
      <c r="S1831" s="313">
        <f t="shared" si="57"/>
        <v>0</v>
      </c>
      <c r="T1831" s="314">
        <f>IF(M1831&lt;&gt;ฐาน!$M$45,IF(S1831&lt;&gt;"",S1831+R1831,0),0)</f>
        <v>0</v>
      </c>
      <c r="U1831" s="311">
        <f>IF(M1831&lt;&gt;ฐาน!$M$45,IF(S1831=0,J1831+T1831,O1831),J1831)</f>
        <v>0</v>
      </c>
      <c r="V1831" s="98"/>
    </row>
    <row r="1832" spans="1:22" x14ac:dyDescent="0.35">
      <c r="A1832" s="93">
        <v>1824</v>
      </c>
      <c r="B1832" s="84"/>
      <c r="C1832" s="98"/>
      <c r="D1832" s="91"/>
      <c r="E1832" s="89"/>
      <c r="F1832" s="88"/>
      <c r="G1832" s="91"/>
      <c r="H1832" s="91"/>
      <c r="I1832" s="88"/>
      <c r="J1832" s="92"/>
      <c r="K1832" s="212"/>
      <c r="L1832" s="308" t="str">
        <f>IF(K1832&lt;&gt;"",INDEX(ฐาน!$J$4:$M$44,MATCH(INT(K1832),ฐาน!$J$4:$J$44,0),2),"")</f>
        <v/>
      </c>
      <c r="M1832" s="309" t="str">
        <f>IF(L1832&lt;&gt;"",INDEX(ฐาน!$J$4:$M$45,MATCH(L1832,ฐาน!$K$4:$K$45,0),4),"")</f>
        <v/>
      </c>
      <c r="N1832" s="310" t="str">
        <f>IF(I1832&lt;&gt;"",INDEX(ฐาน!$A$4:$F$9,MATCH(I1832,ฐาน!$A$4:$A$9,0),IF(J1832&gt;=INDEX(ฐาน!$A$4:$F$9,MATCH(I1832,ฐาน!$A$4:$A$9,0),3),6,5)),"")</f>
        <v/>
      </c>
      <c r="O1832" s="311" t="str">
        <f>IF(I1832&lt;&gt;"",IF(J1832&gt;=INDEX(ฐาน!$A$4:$G$9,MATCH(I1832,ฐาน!$A$4:$A$9,0),4),INDEX(ฐาน!$A$4:$G$9,MATCH(I1832,ฐาน!$A$4:$A$9,0),7),INDEX(ฐาน!$A$4:$G$9,MATCH(I1832,ฐาน!$A$4:$A$9,0),4)),"")</f>
        <v/>
      </c>
      <c r="P1832" s="312">
        <f>IF(M1832&lt;&gt;ฐาน!$M$45,IF(L1832&lt;&gt;"",($L1832*$N1832/100),0),0)</f>
        <v>0</v>
      </c>
      <c r="Q1832" s="311">
        <f>IF(M1832&lt;&gt;ฐาน!$M$45,IF(L1832&lt;&gt;"",ROUNDUP(($L1832*$N1832/100),-1),0),0)</f>
        <v>0</v>
      </c>
      <c r="R1832" s="311">
        <f t="shared" si="56"/>
        <v>0</v>
      </c>
      <c r="S1832" s="313">
        <f t="shared" si="57"/>
        <v>0</v>
      </c>
      <c r="T1832" s="314">
        <f>IF(M1832&lt;&gt;ฐาน!$M$45,IF(S1832&lt;&gt;"",S1832+R1832,0),0)</f>
        <v>0</v>
      </c>
      <c r="U1832" s="311">
        <f>IF(M1832&lt;&gt;ฐาน!$M$45,IF(S1832=0,J1832+T1832,O1832),J1832)</f>
        <v>0</v>
      </c>
      <c r="V1832" s="98"/>
    </row>
    <row r="1833" spans="1:22" x14ac:dyDescent="0.35">
      <c r="A1833" s="93">
        <v>1825</v>
      </c>
      <c r="B1833" s="84"/>
      <c r="C1833" s="98"/>
      <c r="D1833" s="91"/>
      <c r="E1833" s="89"/>
      <c r="F1833" s="88"/>
      <c r="G1833" s="91"/>
      <c r="H1833" s="91"/>
      <c r="I1833" s="88"/>
      <c r="J1833" s="92"/>
      <c r="K1833" s="212"/>
      <c r="L1833" s="308" t="str">
        <f>IF(K1833&lt;&gt;"",INDEX(ฐาน!$J$4:$M$44,MATCH(INT(K1833),ฐาน!$J$4:$J$44,0),2),"")</f>
        <v/>
      </c>
      <c r="M1833" s="309" t="str">
        <f>IF(L1833&lt;&gt;"",INDEX(ฐาน!$J$4:$M$45,MATCH(L1833,ฐาน!$K$4:$K$45,0),4),"")</f>
        <v/>
      </c>
      <c r="N1833" s="310" t="str">
        <f>IF(I1833&lt;&gt;"",INDEX(ฐาน!$A$4:$F$9,MATCH(I1833,ฐาน!$A$4:$A$9,0),IF(J1833&gt;=INDEX(ฐาน!$A$4:$F$9,MATCH(I1833,ฐาน!$A$4:$A$9,0),3),6,5)),"")</f>
        <v/>
      </c>
      <c r="O1833" s="311" t="str">
        <f>IF(I1833&lt;&gt;"",IF(J1833&gt;=INDEX(ฐาน!$A$4:$G$9,MATCH(I1833,ฐาน!$A$4:$A$9,0),4),INDEX(ฐาน!$A$4:$G$9,MATCH(I1833,ฐาน!$A$4:$A$9,0),7),INDEX(ฐาน!$A$4:$G$9,MATCH(I1833,ฐาน!$A$4:$A$9,0),4)),"")</f>
        <v/>
      </c>
      <c r="P1833" s="312">
        <f>IF(M1833&lt;&gt;ฐาน!$M$45,IF(L1833&lt;&gt;"",($L1833*$N1833/100),0),0)</f>
        <v>0</v>
      </c>
      <c r="Q1833" s="311">
        <f>IF(M1833&lt;&gt;ฐาน!$M$45,IF(L1833&lt;&gt;"",ROUNDUP(($L1833*$N1833/100),-1),0),0)</f>
        <v>0</v>
      </c>
      <c r="R1833" s="311">
        <f t="shared" si="56"/>
        <v>0</v>
      </c>
      <c r="S1833" s="313">
        <f t="shared" si="57"/>
        <v>0</v>
      </c>
      <c r="T1833" s="314">
        <f>IF(M1833&lt;&gt;ฐาน!$M$45,IF(S1833&lt;&gt;"",S1833+R1833,0),0)</f>
        <v>0</v>
      </c>
      <c r="U1833" s="311">
        <f>IF(M1833&lt;&gt;ฐาน!$M$45,IF(S1833=0,J1833+T1833,O1833),J1833)</f>
        <v>0</v>
      </c>
      <c r="V1833" s="98"/>
    </row>
    <row r="1834" spans="1:22" x14ac:dyDescent="0.35">
      <c r="A1834" s="93">
        <v>1826</v>
      </c>
      <c r="B1834" s="84"/>
      <c r="C1834" s="98"/>
      <c r="D1834" s="91"/>
      <c r="E1834" s="89"/>
      <c r="F1834" s="88"/>
      <c r="G1834" s="91"/>
      <c r="H1834" s="91"/>
      <c r="I1834" s="88"/>
      <c r="J1834" s="92"/>
      <c r="K1834" s="212"/>
      <c r="L1834" s="308" t="str">
        <f>IF(K1834&lt;&gt;"",INDEX(ฐาน!$J$4:$M$44,MATCH(INT(K1834),ฐาน!$J$4:$J$44,0),2),"")</f>
        <v/>
      </c>
      <c r="M1834" s="309" t="str">
        <f>IF(L1834&lt;&gt;"",INDEX(ฐาน!$J$4:$M$45,MATCH(L1834,ฐาน!$K$4:$K$45,0),4),"")</f>
        <v/>
      </c>
      <c r="N1834" s="310" t="str">
        <f>IF(I1834&lt;&gt;"",INDEX(ฐาน!$A$4:$F$9,MATCH(I1834,ฐาน!$A$4:$A$9,0),IF(J1834&gt;=INDEX(ฐาน!$A$4:$F$9,MATCH(I1834,ฐาน!$A$4:$A$9,0),3),6,5)),"")</f>
        <v/>
      </c>
      <c r="O1834" s="311" t="str">
        <f>IF(I1834&lt;&gt;"",IF(J1834&gt;=INDEX(ฐาน!$A$4:$G$9,MATCH(I1834,ฐาน!$A$4:$A$9,0),4),INDEX(ฐาน!$A$4:$G$9,MATCH(I1834,ฐาน!$A$4:$A$9,0),7),INDEX(ฐาน!$A$4:$G$9,MATCH(I1834,ฐาน!$A$4:$A$9,0),4)),"")</f>
        <v/>
      </c>
      <c r="P1834" s="312">
        <f>IF(M1834&lt;&gt;ฐาน!$M$45,IF(L1834&lt;&gt;"",($L1834*$N1834/100),0),0)</f>
        <v>0</v>
      </c>
      <c r="Q1834" s="311">
        <f>IF(M1834&lt;&gt;ฐาน!$M$45,IF(L1834&lt;&gt;"",ROUNDUP(($L1834*$N1834/100),-1),0),0)</f>
        <v>0</v>
      </c>
      <c r="R1834" s="311">
        <f t="shared" si="56"/>
        <v>0</v>
      </c>
      <c r="S1834" s="313">
        <f t="shared" si="57"/>
        <v>0</v>
      </c>
      <c r="T1834" s="314">
        <f>IF(M1834&lt;&gt;ฐาน!$M$45,IF(S1834&lt;&gt;"",S1834+R1834,0),0)</f>
        <v>0</v>
      </c>
      <c r="U1834" s="311">
        <f>IF(M1834&lt;&gt;ฐาน!$M$45,IF(S1834=0,J1834+T1834,O1834),J1834)</f>
        <v>0</v>
      </c>
      <c r="V1834" s="98"/>
    </row>
    <row r="1835" spans="1:22" x14ac:dyDescent="0.35">
      <c r="A1835" s="93">
        <v>1827</v>
      </c>
      <c r="B1835" s="84"/>
      <c r="C1835" s="98"/>
      <c r="D1835" s="91"/>
      <c r="E1835" s="89"/>
      <c r="F1835" s="88"/>
      <c r="G1835" s="91"/>
      <c r="H1835" s="91"/>
      <c r="I1835" s="88"/>
      <c r="J1835" s="92"/>
      <c r="K1835" s="212"/>
      <c r="L1835" s="308" t="str">
        <f>IF(K1835&lt;&gt;"",INDEX(ฐาน!$J$4:$M$44,MATCH(INT(K1835),ฐาน!$J$4:$J$44,0),2),"")</f>
        <v/>
      </c>
      <c r="M1835" s="309" t="str">
        <f>IF(L1835&lt;&gt;"",INDEX(ฐาน!$J$4:$M$45,MATCH(L1835,ฐาน!$K$4:$K$45,0),4),"")</f>
        <v/>
      </c>
      <c r="N1835" s="310" t="str">
        <f>IF(I1835&lt;&gt;"",INDEX(ฐาน!$A$4:$F$9,MATCH(I1835,ฐาน!$A$4:$A$9,0),IF(J1835&gt;=INDEX(ฐาน!$A$4:$F$9,MATCH(I1835,ฐาน!$A$4:$A$9,0),3),6,5)),"")</f>
        <v/>
      </c>
      <c r="O1835" s="311" t="str">
        <f>IF(I1835&lt;&gt;"",IF(J1835&gt;=INDEX(ฐาน!$A$4:$G$9,MATCH(I1835,ฐาน!$A$4:$A$9,0),4),INDEX(ฐาน!$A$4:$G$9,MATCH(I1835,ฐาน!$A$4:$A$9,0),7),INDEX(ฐาน!$A$4:$G$9,MATCH(I1835,ฐาน!$A$4:$A$9,0),4)),"")</f>
        <v/>
      </c>
      <c r="P1835" s="312">
        <f>IF(M1835&lt;&gt;ฐาน!$M$45,IF(L1835&lt;&gt;"",($L1835*$N1835/100),0),0)</f>
        <v>0</v>
      </c>
      <c r="Q1835" s="311">
        <f>IF(M1835&lt;&gt;ฐาน!$M$45,IF(L1835&lt;&gt;"",ROUNDUP(($L1835*$N1835/100),-1),0),0)</f>
        <v>0</v>
      </c>
      <c r="R1835" s="311">
        <f t="shared" si="56"/>
        <v>0</v>
      </c>
      <c r="S1835" s="313">
        <f t="shared" si="57"/>
        <v>0</v>
      </c>
      <c r="T1835" s="314">
        <f>IF(M1835&lt;&gt;ฐาน!$M$45,IF(S1835&lt;&gt;"",S1835+R1835,0),0)</f>
        <v>0</v>
      </c>
      <c r="U1835" s="311">
        <f>IF(M1835&lt;&gt;ฐาน!$M$45,IF(S1835=0,J1835+T1835,O1835),J1835)</f>
        <v>0</v>
      </c>
      <c r="V1835" s="98"/>
    </row>
    <row r="1836" spans="1:22" x14ac:dyDescent="0.35">
      <c r="A1836" s="93">
        <v>1828</v>
      </c>
      <c r="B1836" s="84"/>
      <c r="C1836" s="98"/>
      <c r="D1836" s="91"/>
      <c r="E1836" s="89"/>
      <c r="F1836" s="88"/>
      <c r="G1836" s="91"/>
      <c r="H1836" s="91"/>
      <c r="I1836" s="88"/>
      <c r="J1836" s="92"/>
      <c r="K1836" s="212"/>
      <c r="L1836" s="308" t="str">
        <f>IF(K1836&lt;&gt;"",INDEX(ฐาน!$J$4:$M$44,MATCH(INT(K1836),ฐาน!$J$4:$J$44,0),2),"")</f>
        <v/>
      </c>
      <c r="M1836" s="309" t="str">
        <f>IF(L1836&lt;&gt;"",INDEX(ฐาน!$J$4:$M$45,MATCH(L1836,ฐาน!$K$4:$K$45,0),4),"")</f>
        <v/>
      </c>
      <c r="N1836" s="310" t="str">
        <f>IF(I1836&lt;&gt;"",INDEX(ฐาน!$A$4:$F$9,MATCH(I1836,ฐาน!$A$4:$A$9,0),IF(J1836&gt;=INDEX(ฐาน!$A$4:$F$9,MATCH(I1836,ฐาน!$A$4:$A$9,0),3),6,5)),"")</f>
        <v/>
      </c>
      <c r="O1836" s="311" t="str">
        <f>IF(I1836&lt;&gt;"",IF(J1836&gt;=INDEX(ฐาน!$A$4:$G$9,MATCH(I1836,ฐาน!$A$4:$A$9,0),4),INDEX(ฐาน!$A$4:$G$9,MATCH(I1836,ฐาน!$A$4:$A$9,0),7),INDEX(ฐาน!$A$4:$G$9,MATCH(I1836,ฐาน!$A$4:$A$9,0),4)),"")</f>
        <v/>
      </c>
      <c r="P1836" s="312">
        <f>IF(M1836&lt;&gt;ฐาน!$M$45,IF(L1836&lt;&gt;"",($L1836*$N1836/100),0),0)</f>
        <v>0</v>
      </c>
      <c r="Q1836" s="311">
        <f>IF(M1836&lt;&gt;ฐาน!$M$45,IF(L1836&lt;&gt;"",ROUNDUP(($L1836*$N1836/100),-1),0),0)</f>
        <v>0</v>
      </c>
      <c r="R1836" s="311">
        <f t="shared" si="56"/>
        <v>0</v>
      </c>
      <c r="S1836" s="313">
        <f t="shared" si="57"/>
        <v>0</v>
      </c>
      <c r="T1836" s="314">
        <f>IF(M1836&lt;&gt;ฐาน!$M$45,IF(S1836&lt;&gt;"",S1836+R1836,0),0)</f>
        <v>0</v>
      </c>
      <c r="U1836" s="311">
        <f>IF(M1836&lt;&gt;ฐาน!$M$45,IF(S1836=0,J1836+T1836,O1836),J1836)</f>
        <v>0</v>
      </c>
      <c r="V1836" s="98"/>
    </row>
    <row r="1837" spans="1:22" x14ac:dyDescent="0.35">
      <c r="A1837" s="93">
        <v>1829</v>
      </c>
      <c r="B1837" s="84"/>
      <c r="C1837" s="98"/>
      <c r="D1837" s="91"/>
      <c r="E1837" s="89"/>
      <c r="F1837" s="88"/>
      <c r="G1837" s="91"/>
      <c r="H1837" s="91"/>
      <c r="I1837" s="88"/>
      <c r="J1837" s="92"/>
      <c r="K1837" s="212"/>
      <c r="L1837" s="308" t="str">
        <f>IF(K1837&lt;&gt;"",INDEX(ฐาน!$J$4:$M$44,MATCH(INT(K1837),ฐาน!$J$4:$J$44,0),2),"")</f>
        <v/>
      </c>
      <c r="M1837" s="309" t="str">
        <f>IF(L1837&lt;&gt;"",INDEX(ฐาน!$J$4:$M$45,MATCH(L1837,ฐาน!$K$4:$K$45,0),4),"")</f>
        <v/>
      </c>
      <c r="N1837" s="310" t="str">
        <f>IF(I1837&lt;&gt;"",INDEX(ฐาน!$A$4:$F$9,MATCH(I1837,ฐาน!$A$4:$A$9,0),IF(J1837&gt;=INDEX(ฐาน!$A$4:$F$9,MATCH(I1837,ฐาน!$A$4:$A$9,0),3),6,5)),"")</f>
        <v/>
      </c>
      <c r="O1837" s="311" t="str">
        <f>IF(I1837&lt;&gt;"",IF(J1837&gt;=INDEX(ฐาน!$A$4:$G$9,MATCH(I1837,ฐาน!$A$4:$A$9,0),4),INDEX(ฐาน!$A$4:$G$9,MATCH(I1837,ฐาน!$A$4:$A$9,0),7),INDEX(ฐาน!$A$4:$G$9,MATCH(I1837,ฐาน!$A$4:$A$9,0),4)),"")</f>
        <v/>
      </c>
      <c r="P1837" s="312">
        <f>IF(M1837&lt;&gt;ฐาน!$M$45,IF(L1837&lt;&gt;"",($L1837*$N1837/100),0),0)</f>
        <v>0</v>
      </c>
      <c r="Q1837" s="311">
        <f>IF(M1837&lt;&gt;ฐาน!$M$45,IF(L1837&lt;&gt;"",ROUNDUP(($L1837*$N1837/100),-1),0),0)</f>
        <v>0</v>
      </c>
      <c r="R1837" s="311">
        <f t="shared" si="56"/>
        <v>0</v>
      </c>
      <c r="S1837" s="313">
        <f t="shared" si="57"/>
        <v>0</v>
      </c>
      <c r="T1837" s="314">
        <f>IF(M1837&lt;&gt;ฐาน!$M$45,IF(S1837&lt;&gt;"",S1837+R1837,0),0)</f>
        <v>0</v>
      </c>
      <c r="U1837" s="311">
        <f>IF(M1837&lt;&gt;ฐาน!$M$45,IF(S1837=0,J1837+T1837,O1837),J1837)</f>
        <v>0</v>
      </c>
      <c r="V1837" s="98"/>
    </row>
    <row r="1838" spans="1:22" x14ac:dyDescent="0.35">
      <c r="A1838" s="93">
        <v>1830</v>
      </c>
      <c r="B1838" s="84"/>
      <c r="C1838" s="98"/>
      <c r="D1838" s="91"/>
      <c r="E1838" s="89"/>
      <c r="F1838" s="88"/>
      <c r="G1838" s="91"/>
      <c r="H1838" s="91"/>
      <c r="I1838" s="88"/>
      <c r="J1838" s="92"/>
      <c r="K1838" s="212"/>
      <c r="L1838" s="308" t="str">
        <f>IF(K1838&lt;&gt;"",INDEX(ฐาน!$J$4:$M$44,MATCH(INT(K1838),ฐาน!$J$4:$J$44,0),2),"")</f>
        <v/>
      </c>
      <c r="M1838" s="309" t="str">
        <f>IF(L1838&lt;&gt;"",INDEX(ฐาน!$J$4:$M$45,MATCH(L1838,ฐาน!$K$4:$K$45,0),4),"")</f>
        <v/>
      </c>
      <c r="N1838" s="310" t="str">
        <f>IF(I1838&lt;&gt;"",INDEX(ฐาน!$A$4:$F$9,MATCH(I1838,ฐาน!$A$4:$A$9,0),IF(J1838&gt;=INDEX(ฐาน!$A$4:$F$9,MATCH(I1838,ฐาน!$A$4:$A$9,0),3),6,5)),"")</f>
        <v/>
      </c>
      <c r="O1838" s="311" t="str">
        <f>IF(I1838&lt;&gt;"",IF(J1838&gt;=INDEX(ฐาน!$A$4:$G$9,MATCH(I1838,ฐาน!$A$4:$A$9,0),4),INDEX(ฐาน!$A$4:$G$9,MATCH(I1838,ฐาน!$A$4:$A$9,0),7),INDEX(ฐาน!$A$4:$G$9,MATCH(I1838,ฐาน!$A$4:$A$9,0),4)),"")</f>
        <v/>
      </c>
      <c r="P1838" s="312">
        <f>IF(M1838&lt;&gt;ฐาน!$M$45,IF(L1838&lt;&gt;"",($L1838*$N1838/100),0),0)</f>
        <v>0</v>
      </c>
      <c r="Q1838" s="311">
        <f>IF(M1838&lt;&gt;ฐาน!$M$45,IF(L1838&lt;&gt;"",ROUNDUP(($L1838*$N1838/100),-1),0),0)</f>
        <v>0</v>
      </c>
      <c r="R1838" s="311">
        <f t="shared" si="56"/>
        <v>0</v>
      </c>
      <c r="S1838" s="313">
        <f t="shared" si="57"/>
        <v>0</v>
      </c>
      <c r="T1838" s="314">
        <f>IF(M1838&lt;&gt;ฐาน!$M$45,IF(S1838&lt;&gt;"",S1838+R1838,0),0)</f>
        <v>0</v>
      </c>
      <c r="U1838" s="311">
        <f>IF(M1838&lt;&gt;ฐาน!$M$45,IF(S1838=0,J1838+T1838,O1838),J1838)</f>
        <v>0</v>
      </c>
      <c r="V1838" s="98"/>
    </row>
    <row r="1839" spans="1:22" x14ac:dyDescent="0.35">
      <c r="A1839" s="93">
        <v>1831</v>
      </c>
      <c r="B1839" s="84"/>
      <c r="C1839" s="98"/>
      <c r="D1839" s="91"/>
      <c r="E1839" s="89"/>
      <c r="F1839" s="88"/>
      <c r="G1839" s="91"/>
      <c r="H1839" s="91"/>
      <c r="I1839" s="88"/>
      <c r="J1839" s="92"/>
      <c r="K1839" s="212"/>
      <c r="L1839" s="308" t="str">
        <f>IF(K1839&lt;&gt;"",INDEX(ฐาน!$J$4:$M$44,MATCH(INT(K1839),ฐาน!$J$4:$J$44,0),2),"")</f>
        <v/>
      </c>
      <c r="M1839" s="309" t="str">
        <f>IF(L1839&lt;&gt;"",INDEX(ฐาน!$J$4:$M$45,MATCH(L1839,ฐาน!$K$4:$K$45,0),4),"")</f>
        <v/>
      </c>
      <c r="N1839" s="310" t="str">
        <f>IF(I1839&lt;&gt;"",INDEX(ฐาน!$A$4:$F$9,MATCH(I1839,ฐาน!$A$4:$A$9,0),IF(J1839&gt;=INDEX(ฐาน!$A$4:$F$9,MATCH(I1839,ฐาน!$A$4:$A$9,0),3),6,5)),"")</f>
        <v/>
      </c>
      <c r="O1839" s="311" t="str">
        <f>IF(I1839&lt;&gt;"",IF(J1839&gt;=INDEX(ฐาน!$A$4:$G$9,MATCH(I1839,ฐาน!$A$4:$A$9,0),4),INDEX(ฐาน!$A$4:$G$9,MATCH(I1839,ฐาน!$A$4:$A$9,0),7),INDEX(ฐาน!$A$4:$G$9,MATCH(I1839,ฐาน!$A$4:$A$9,0),4)),"")</f>
        <v/>
      </c>
      <c r="P1839" s="312">
        <f>IF(M1839&lt;&gt;ฐาน!$M$45,IF(L1839&lt;&gt;"",($L1839*$N1839/100),0),0)</f>
        <v>0</v>
      </c>
      <c r="Q1839" s="311">
        <f>IF(M1839&lt;&gt;ฐาน!$M$45,IF(L1839&lt;&gt;"",ROUNDUP(($L1839*$N1839/100),-1),0),0)</f>
        <v>0</v>
      </c>
      <c r="R1839" s="311">
        <f t="shared" si="56"/>
        <v>0</v>
      </c>
      <c r="S1839" s="313">
        <f t="shared" si="57"/>
        <v>0</v>
      </c>
      <c r="T1839" s="314">
        <f>IF(M1839&lt;&gt;ฐาน!$M$45,IF(S1839&lt;&gt;"",S1839+R1839,0),0)</f>
        <v>0</v>
      </c>
      <c r="U1839" s="311">
        <f>IF(M1839&lt;&gt;ฐาน!$M$45,IF(S1839=0,J1839+T1839,O1839),J1839)</f>
        <v>0</v>
      </c>
      <c r="V1839" s="98"/>
    </row>
    <row r="1840" spans="1:22" x14ac:dyDescent="0.35">
      <c r="A1840" s="93">
        <v>1832</v>
      </c>
      <c r="B1840" s="84"/>
      <c r="C1840" s="98"/>
      <c r="D1840" s="91"/>
      <c r="E1840" s="89"/>
      <c r="F1840" s="88"/>
      <c r="G1840" s="91"/>
      <c r="H1840" s="91"/>
      <c r="I1840" s="88"/>
      <c r="J1840" s="92"/>
      <c r="K1840" s="212"/>
      <c r="L1840" s="308" t="str">
        <f>IF(K1840&lt;&gt;"",INDEX(ฐาน!$J$4:$M$44,MATCH(INT(K1840),ฐาน!$J$4:$J$44,0),2),"")</f>
        <v/>
      </c>
      <c r="M1840" s="309" t="str">
        <f>IF(L1840&lt;&gt;"",INDEX(ฐาน!$J$4:$M$45,MATCH(L1840,ฐาน!$K$4:$K$45,0),4),"")</f>
        <v/>
      </c>
      <c r="N1840" s="310" t="str">
        <f>IF(I1840&lt;&gt;"",INDEX(ฐาน!$A$4:$F$9,MATCH(I1840,ฐาน!$A$4:$A$9,0),IF(J1840&gt;=INDEX(ฐาน!$A$4:$F$9,MATCH(I1840,ฐาน!$A$4:$A$9,0),3),6,5)),"")</f>
        <v/>
      </c>
      <c r="O1840" s="311" t="str">
        <f>IF(I1840&lt;&gt;"",IF(J1840&gt;=INDEX(ฐาน!$A$4:$G$9,MATCH(I1840,ฐาน!$A$4:$A$9,0),4),INDEX(ฐาน!$A$4:$G$9,MATCH(I1840,ฐาน!$A$4:$A$9,0),7),INDEX(ฐาน!$A$4:$G$9,MATCH(I1840,ฐาน!$A$4:$A$9,0),4)),"")</f>
        <v/>
      </c>
      <c r="P1840" s="312">
        <f>IF(M1840&lt;&gt;ฐาน!$M$45,IF(L1840&lt;&gt;"",($L1840*$N1840/100),0),0)</f>
        <v>0</v>
      </c>
      <c r="Q1840" s="311">
        <f>IF(M1840&lt;&gt;ฐาน!$M$45,IF(L1840&lt;&gt;"",ROUNDUP(($L1840*$N1840/100),-1),0),0)</f>
        <v>0</v>
      </c>
      <c r="R1840" s="311">
        <f t="shared" si="56"/>
        <v>0</v>
      </c>
      <c r="S1840" s="313">
        <f t="shared" si="57"/>
        <v>0</v>
      </c>
      <c r="T1840" s="314">
        <f>IF(M1840&lt;&gt;ฐาน!$M$45,IF(S1840&lt;&gt;"",S1840+R1840,0),0)</f>
        <v>0</v>
      </c>
      <c r="U1840" s="311">
        <f>IF(M1840&lt;&gt;ฐาน!$M$45,IF(S1840=0,J1840+T1840,O1840),J1840)</f>
        <v>0</v>
      </c>
      <c r="V1840" s="98"/>
    </row>
    <row r="1841" spans="1:22" x14ac:dyDescent="0.35">
      <c r="A1841" s="93">
        <v>1833</v>
      </c>
      <c r="B1841" s="84"/>
      <c r="C1841" s="98"/>
      <c r="D1841" s="91"/>
      <c r="E1841" s="89"/>
      <c r="F1841" s="88"/>
      <c r="G1841" s="91"/>
      <c r="H1841" s="91"/>
      <c r="I1841" s="88"/>
      <c r="J1841" s="92"/>
      <c r="K1841" s="212"/>
      <c r="L1841" s="308" t="str">
        <f>IF(K1841&lt;&gt;"",INDEX(ฐาน!$J$4:$M$44,MATCH(INT(K1841),ฐาน!$J$4:$J$44,0),2),"")</f>
        <v/>
      </c>
      <c r="M1841" s="309" t="str">
        <f>IF(L1841&lt;&gt;"",INDEX(ฐาน!$J$4:$M$45,MATCH(L1841,ฐาน!$K$4:$K$45,0),4),"")</f>
        <v/>
      </c>
      <c r="N1841" s="310" t="str">
        <f>IF(I1841&lt;&gt;"",INDEX(ฐาน!$A$4:$F$9,MATCH(I1841,ฐาน!$A$4:$A$9,0),IF(J1841&gt;=INDEX(ฐาน!$A$4:$F$9,MATCH(I1841,ฐาน!$A$4:$A$9,0),3),6,5)),"")</f>
        <v/>
      </c>
      <c r="O1841" s="311" t="str">
        <f>IF(I1841&lt;&gt;"",IF(J1841&gt;=INDEX(ฐาน!$A$4:$G$9,MATCH(I1841,ฐาน!$A$4:$A$9,0),4),INDEX(ฐาน!$A$4:$G$9,MATCH(I1841,ฐาน!$A$4:$A$9,0),7),INDEX(ฐาน!$A$4:$G$9,MATCH(I1841,ฐาน!$A$4:$A$9,0),4)),"")</f>
        <v/>
      </c>
      <c r="P1841" s="312">
        <f>IF(M1841&lt;&gt;ฐาน!$M$45,IF(L1841&lt;&gt;"",($L1841*$N1841/100),0),0)</f>
        <v>0</v>
      </c>
      <c r="Q1841" s="311">
        <f>IF(M1841&lt;&gt;ฐาน!$M$45,IF(L1841&lt;&gt;"",ROUNDUP(($L1841*$N1841/100),-1),0),0)</f>
        <v>0</v>
      </c>
      <c r="R1841" s="311">
        <f t="shared" si="56"/>
        <v>0</v>
      </c>
      <c r="S1841" s="313">
        <f t="shared" si="57"/>
        <v>0</v>
      </c>
      <c r="T1841" s="314">
        <f>IF(M1841&lt;&gt;ฐาน!$M$45,IF(S1841&lt;&gt;"",S1841+R1841,0),0)</f>
        <v>0</v>
      </c>
      <c r="U1841" s="311">
        <f>IF(M1841&lt;&gt;ฐาน!$M$45,IF(S1841=0,J1841+T1841,O1841),J1841)</f>
        <v>0</v>
      </c>
      <c r="V1841" s="98"/>
    </row>
    <row r="1842" spans="1:22" x14ac:dyDescent="0.35">
      <c r="A1842" s="93">
        <v>1834</v>
      </c>
      <c r="B1842" s="84"/>
      <c r="C1842" s="98"/>
      <c r="D1842" s="91"/>
      <c r="E1842" s="89"/>
      <c r="F1842" s="88"/>
      <c r="G1842" s="91"/>
      <c r="H1842" s="91"/>
      <c r="I1842" s="88"/>
      <c r="J1842" s="92"/>
      <c r="K1842" s="212"/>
      <c r="L1842" s="308" t="str">
        <f>IF(K1842&lt;&gt;"",INDEX(ฐาน!$J$4:$M$44,MATCH(INT(K1842),ฐาน!$J$4:$J$44,0),2),"")</f>
        <v/>
      </c>
      <c r="M1842" s="309" t="str">
        <f>IF(L1842&lt;&gt;"",INDEX(ฐาน!$J$4:$M$45,MATCH(L1842,ฐาน!$K$4:$K$45,0),4),"")</f>
        <v/>
      </c>
      <c r="N1842" s="310" t="str">
        <f>IF(I1842&lt;&gt;"",INDEX(ฐาน!$A$4:$F$9,MATCH(I1842,ฐาน!$A$4:$A$9,0),IF(J1842&gt;=INDEX(ฐาน!$A$4:$F$9,MATCH(I1842,ฐาน!$A$4:$A$9,0),3),6,5)),"")</f>
        <v/>
      </c>
      <c r="O1842" s="311" t="str">
        <f>IF(I1842&lt;&gt;"",IF(J1842&gt;=INDEX(ฐาน!$A$4:$G$9,MATCH(I1842,ฐาน!$A$4:$A$9,0),4),INDEX(ฐาน!$A$4:$G$9,MATCH(I1842,ฐาน!$A$4:$A$9,0),7),INDEX(ฐาน!$A$4:$G$9,MATCH(I1842,ฐาน!$A$4:$A$9,0),4)),"")</f>
        <v/>
      </c>
      <c r="P1842" s="312">
        <f>IF(M1842&lt;&gt;ฐาน!$M$45,IF(L1842&lt;&gt;"",($L1842*$N1842/100),0),0)</f>
        <v>0</v>
      </c>
      <c r="Q1842" s="311">
        <f>IF(M1842&lt;&gt;ฐาน!$M$45,IF(L1842&lt;&gt;"",ROUNDUP(($L1842*$N1842/100),-1),0),0)</f>
        <v>0</v>
      </c>
      <c r="R1842" s="311">
        <f t="shared" si="56"/>
        <v>0</v>
      </c>
      <c r="S1842" s="313">
        <f t="shared" si="57"/>
        <v>0</v>
      </c>
      <c r="T1842" s="314">
        <f>IF(M1842&lt;&gt;ฐาน!$M$45,IF(S1842&lt;&gt;"",S1842+R1842,0),0)</f>
        <v>0</v>
      </c>
      <c r="U1842" s="311">
        <f>IF(M1842&lt;&gt;ฐาน!$M$45,IF(S1842=0,J1842+T1842,O1842),J1842)</f>
        <v>0</v>
      </c>
      <c r="V1842" s="98"/>
    </row>
    <row r="1843" spans="1:22" x14ac:dyDescent="0.35">
      <c r="A1843" s="93">
        <v>1835</v>
      </c>
      <c r="B1843" s="84"/>
      <c r="C1843" s="98"/>
      <c r="D1843" s="91"/>
      <c r="E1843" s="89"/>
      <c r="F1843" s="88"/>
      <c r="G1843" s="91"/>
      <c r="H1843" s="91"/>
      <c r="I1843" s="88"/>
      <c r="J1843" s="92"/>
      <c r="K1843" s="212"/>
      <c r="L1843" s="308" t="str">
        <f>IF(K1843&lt;&gt;"",INDEX(ฐาน!$J$4:$M$44,MATCH(INT(K1843),ฐาน!$J$4:$J$44,0),2),"")</f>
        <v/>
      </c>
      <c r="M1843" s="309" t="str">
        <f>IF(L1843&lt;&gt;"",INDEX(ฐาน!$J$4:$M$45,MATCH(L1843,ฐาน!$K$4:$K$45,0),4),"")</f>
        <v/>
      </c>
      <c r="N1843" s="310" t="str">
        <f>IF(I1843&lt;&gt;"",INDEX(ฐาน!$A$4:$F$9,MATCH(I1843,ฐาน!$A$4:$A$9,0),IF(J1843&gt;=INDEX(ฐาน!$A$4:$F$9,MATCH(I1843,ฐาน!$A$4:$A$9,0),3),6,5)),"")</f>
        <v/>
      </c>
      <c r="O1843" s="311" t="str">
        <f>IF(I1843&lt;&gt;"",IF(J1843&gt;=INDEX(ฐาน!$A$4:$G$9,MATCH(I1843,ฐาน!$A$4:$A$9,0),4),INDEX(ฐาน!$A$4:$G$9,MATCH(I1843,ฐาน!$A$4:$A$9,0),7),INDEX(ฐาน!$A$4:$G$9,MATCH(I1843,ฐาน!$A$4:$A$9,0),4)),"")</f>
        <v/>
      </c>
      <c r="P1843" s="312">
        <f>IF(M1843&lt;&gt;ฐาน!$M$45,IF(L1843&lt;&gt;"",($L1843*$N1843/100),0),0)</f>
        <v>0</v>
      </c>
      <c r="Q1843" s="311">
        <f>IF(M1843&lt;&gt;ฐาน!$M$45,IF(L1843&lt;&gt;"",ROUNDUP(($L1843*$N1843/100),-1),0),0)</f>
        <v>0</v>
      </c>
      <c r="R1843" s="311">
        <f t="shared" si="56"/>
        <v>0</v>
      </c>
      <c r="S1843" s="313">
        <f t="shared" si="57"/>
        <v>0</v>
      </c>
      <c r="T1843" s="314">
        <f>IF(M1843&lt;&gt;ฐาน!$M$45,IF(S1843&lt;&gt;"",S1843+R1843,0),0)</f>
        <v>0</v>
      </c>
      <c r="U1843" s="311">
        <f>IF(M1843&lt;&gt;ฐาน!$M$45,IF(S1843=0,J1843+T1843,O1843),J1843)</f>
        <v>0</v>
      </c>
      <c r="V1843" s="98"/>
    </row>
    <row r="1844" spans="1:22" x14ac:dyDescent="0.35">
      <c r="A1844" s="93">
        <v>1836</v>
      </c>
      <c r="B1844" s="84"/>
      <c r="C1844" s="98"/>
      <c r="D1844" s="91"/>
      <c r="E1844" s="89"/>
      <c r="F1844" s="88"/>
      <c r="G1844" s="91"/>
      <c r="H1844" s="91"/>
      <c r="I1844" s="88"/>
      <c r="J1844" s="92"/>
      <c r="K1844" s="212"/>
      <c r="L1844" s="308" t="str">
        <f>IF(K1844&lt;&gt;"",INDEX(ฐาน!$J$4:$M$44,MATCH(INT(K1844),ฐาน!$J$4:$J$44,0),2),"")</f>
        <v/>
      </c>
      <c r="M1844" s="309" t="str">
        <f>IF(L1844&lt;&gt;"",INDEX(ฐาน!$J$4:$M$45,MATCH(L1844,ฐาน!$K$4:$K$45,0),4),"")</f>
        <v/>
      </c>
      <c r="N1844" s="310" t="str">
        <f>IF(I1844&lt;&gt;"",INDEX(ฐาน!$A$4:$F$9,MATCH(I1844,ฐาน!$A$4:$A$9,0),IF(J1844&gt;=INDEX(ฐาน!$A$4:$F$9,MATCH(I1844,ฐาน!$A$4:$A$9,0),3),6,5)),"")</f>
        <v/>
      </c>
      <c r="O1844" s="311" t="str">
        <f>IF(I1844&lt;&gt;"",IF(J1844&gt;=INDEX(ฐาน!$A$4:$G$9,MATCH(I1844,ฐาน!$A$4:$A$9,0),4),INDEX(ฐาน!$A$4:$G$9,MATCH(I1844,ฐาน!$A$4:$A$9,0),7),INDEX(ฐาน!$A$4:$G$9,MATCH(I1844,ฐาน!$A$4:$A$9,0),4)),"")</f>
        <v/>
      </c>
      <c r="P1844" s="312">
        <f>IF(M1844&lt;&gt;ฐาน!$M$45,IF(L1844&lt;&gt;"",($L1844*$N1844/100),0),0)</f>
        <v>0</v>
      </c>
      <c r="Q1844" s="311">
        <f>IF(M1844&lt;&gt;ฐาน!$M$45,IF(L1844&lt;&gt;"",ROUNDUP(($L1844*$N1844/100),-1),0),0)</f>
        <v>0</v>
      </c>
      <c r="R1844" s="311">
        <f t="shared" si="56"/>
        <v>0</v>
      </c>
      <c r="S1844" s="313">
        <f t="shared" si="57"/>
        <v>0</v>
      </c>
      <c r="T1844" s="314">
        <f>IF(M1844&lt;&gt;ฐาน!$M$45,IF(S1844&lt;&gt;"",S1844+R1844,0),0)</f>
        <v>0</v>
      </c>
      <c r="U1844" s="311">
        <f>IF(M1844&lt;&gt;ฐาน!$M$45,IF(S1844=0,J1844+T1844,O1844),J1844)</f>
        <v>0</v>
      </c>
      <c r="V1844" s="98"/>
    </row>
    <row r="1845" spans="1:22" x14ac:dyDescent="0.35">
      <c r="A1845" s="93">
        <v>1837</v>
      </c>
      <c r="B1845" s="84"/>
      <c r="C1845" s="98"/>
      <c r="D1845" s="91"/>
      <c r="E1845" s="89"/>
      <c r="F1845" s="88"/>
      <c r="G1845" s="91"/>
      <c r="H1845" s="91"/>
      <c r="I1845" s="88"/>
      <c r="J1845" s="92"/>
      <c r="K1845" s="212"/>
      <c r="L1845" s="308" t="str">
        <f>IF(K1845&lt;&gt;"",INDEX(ฐาน!$J$4:$M$44,MATCH(INT(K1845),ฐาน!$J$4:$J$44,0),2),"")</f>
        <v/>
      </c>
      <c r="M1845" s="309" t="str">
        <f>IF(L1845&lt;&gt;"",INDEX(ฐาน!$J$4:$M$45,MATCH(L1845,ฐาน!$K$4:$K$45,0),4),"")</f>
        <v/>
      </c>
      <c r="N1845" s="310" t="str">
        <f>IF(I1845&lt;&gt;"",INDEX(ฐาน!$A$4:$F$9,MATCH(I1845,ฐาน!$A$4:$A$9,0),IF(J1845&gt;=INDEX(ฐาน!$A$4:$F$9,MATCH(I1845,ฐาน!$A$4:$A$9,0),3),6,5)),"")</f>
        <v/>
      </c>
      <c r="O1845" s="311" t="str">
        <f>IF(I1845&lt;&gt;"",IF(J1845&gt;=INDEX(ฐาน!$A$4:$G$9,MATCH(I1845,ฐาน!$A$4:$A$9,0),4),INDEX(ฐาน!$A$4:$G$9,MATCH(I1845,ฐาน!$A$4:$A$9,0),7),INDEX(ฐาน!$A$4:$G$9,MATCH(I1845,ฐาน!$A$4:$A$9,0),4)),"")</f>
        <v/>
      </c>
      <c r="P1845" s="312">
        <f>IF(M1845&lt;&gt;ฐาน!$M$45,IF(L1845&lt;&gt;"",($L1845*$N1845/100),0),0)</f>
        <v>0</v>
      </c>
      <c r="Q1845" s="311">
        <f>IF(M1845&lt;&gt;ฐาน!$M$45,IF(L1845&lt;&gt;"",ROUNDUP(($L1845*$N1845/100),-1),0),0)</f>
        <v>0</v>
      </c>
      <c r="R1845" s="311">
        <f t="shared" si="56"/>
        <v>0</v>
      </c>
      <c r="S1845" s="313">
        <f t="shared" si="57"/>
        <v>0</v>
      </c>
      <c r="T1845" s="314">
        <f>IF(M1845&lt;&gt;ฐาน!$M$45,IF(S1845&lt;&gt;"",S1845+R1845,0),0)</f>
        <v>0</v>
      </c>
      <c r="U1845" s="311">
        <f>IF(M1845&lt;&gt;ฐาน!$M$45,IF(S1845=0,J1845+T1845,O1845),J1845)</f>
        <v>0</v>
      </c>
      <c r="V1845" s="98"/>
    </row>
    <row r="1846" spans="1:22" x14ac:dyDescent="0.35">
      <c r="A1846" s="93">
        <v>1838</v>
      </c>
      <c r="B1846" s="84"/>
      <c r="C1846" s="98"/>
      <c r="D1846" s="91"/>
      <c r="E1846" s="89"/>
      <c r="F1846" s="88"/>
      <c r="G1846" s="91"/>
      <c r="H1846" s="91"/>
      <c r="I1846" s="88"/>
      <c r="J1846" s="92"/>
      <c r="K1846" s="212"/>
      <c r="L1846" s="308" t="str">
        <f>IF(K1846&lt;&gt;"",INDEX(ฐาน!$J$4:$M$44,MATCH(INT(K1846),ฐาน!$J$4:$J$44,0),2),"")</f>
        <v/>
      </c>
      <c r="M1846" s="309" t="str">
        <f>IF(L1846&lt;&gt;"",INDEX(ฐาน!$J$4:$M$45,MATCH(L1846,ฐาน!$K$4:$K$45,0),4),"")</f>
        <v/>
      </c>
      <c r="N1846" s="310" t="str">
        <f>IF(I1846&lt;&gt;"",INDEX(ฐาน!$A$4:$F$9,MATCH(I1846,ฐาน!$A$4:$A$9,0),IF(J1846&gt;=INDEX(ฐาน!$A$4:$F$9,MATCH(I1846,ฐาน!$A$4:$A$9,0),3),6,5)),"")</f>
        <v/>
      </c>
      <c r="O1846" s="311" t="str">
        <f>IF(I1846&lt;&gt;"",IF(J1846&gt;=INDEX(ฐาน!$A$4:$G$9,MATCH(I1846,ฐาน!$A$4:$A$9,0),4),INDEX(ฐาน!$A$4:$G$9,MATCH(I1846,ฐาน!$A$4:$A$9,0),7),INDEX(ฐาน!$A$4:$G$9,MATCH(I1846,ฐาน!$A$4:$A$9,0),4)),"")</f>
        <v/>
      </c>
      <c r="P1846" s="312">
        <f>IF(M1846&lt;&gt;ฐาน!$M$45,IF(L1846&lt;&gt;"",($L1846*$N1846/100),0),0)</f>
        <v>0</v>
      </c>
      <c r="Q1846" s="311">
        <f>IF(M1846&lt;&gt;ฐาน!$M$45,IF(L1846&lt;&gt;"",ROUNDUP(($L1846*$N1846/100),-1),0),0)</f>
        <v>0</v>
      </c>
      <c r="R1846" s="311">
        <f t="shared" si="56"/>
        <v>0</v>
      </c>
      <c r="S1846" s="313">
        <f t="shared" si="57"/>
        <v>0</v>
      </c>
      <c r="T1846" s="314">
        <f>IF(M1846&lt;&gt;ฐาน!$M$45,IF(S1846&lt;&gt;"",S1846+R1846,0),0)</f>
        <v>0</v>
      </c>
      <c r="U1846" s="311">
        <f>IF(M1846&lt;&gt;ฐาน!$M$45,IF(S1846=0,J1846+T1846,O1846),J1846)</f>
        <v>0</v>
      </c>
      <c r="V1846" s="98"/>
    </row>
    <row r="1847" spans="1:22" x14ac:dyDescent="0.35">
      <c r="A1847" s="93">
        <v>1839</v>
      </c>
      <c r="B1847" s="84"/>
      <c r="C1847" s="98"/>
      <c r="D1847" s="91"/>
      <c r="E1847" s="89"/>
      <c r="F1847" s="88"/>
      <c r="G1847" s="91"/>
      <c r="H1847" s="91"/>
      <c r="I1847" s="88"/>
      <c r="J1847" s="92"/>
      <c r="K1847" s="212"/>
      <c r="L1847" s="308" t="str">
        <f>IF(K1847&lt;&gt;"",INDEX(ฐาน!$J$4:$M$44,MATCH(INT(K1847),ฐาน!$J$4:$J$44,0),2),"")</f>
        <v/>
      </c>
      <c r="M1847" s="309" t="str">
        <f>IF(L1847&lt;&gt;"",INDEX(ฐาน!$J$4:$M$45,MATCH(L1847,ฐาน!$K$4:$K$45,0),4),"")</f>
        <v/>
      </c>
      <c r="N1847" s="310" t="str">
        <f>IF(I1847&lt;&gt;"",INDEX(ฐาน!$A$4:$F$9,MATCH(I1847,ฐาน!$A$4:$A$9,0),IF(J1847&gt;=INDEX(ฐาน!$A$4:$F$9,MATCH(I1847,ฐาน!$A$4:$A$9,0),3),6,5)),"")</f>
        <v/>
      </c>
      <c r="O1847" s="311" t="str">
        <f>IF(I1847&lt;&gt;"",IF(J1847&gt;=INDEX(ฐาน!$A$4:$G$9,MATCH(I1847,ฐาน!$A$4:$A$9,0),4),INDEX(ฐาน!$A$4:$G$9,MATCH(I1847,ฐาน!$A$4:$A$9,0),7),INDEX(ฐาน!$A$4:$G$9,MATCH(I1847,ฐาน!$A$4:$A$9,0),4)),"")</f>
        <v/>
      </c>
      <c r="P1847" s="312">
        <f>IF(M1847&lt;&gt;ฐาน!$M$45,IF(L1847&lt;&gt;"",($L1847*$N1847/100),0),0)</f>
        <v>0</v>
      </c>
      <c r="Q1847" s="311">
        <f>IF(M1847&lt;&gt;ฐาน!$M$45,IF(L1847&lt;&gt;"",ROUNDUP(($L1847*$N1847/100),-1),0),0)</f>
        <v>0</v>
      </c>
      <c r="R1847" s="311">
        <f t="shared" si="56"/>
        <v>0</v>
      </c>
      <c r="S1847" s="313">
        <f t="shared" si="57"/>
        <v>0</v>
      </c>
      <c r="T1847" s="314">
        <f>IF(M1847&lt;&gt;ฐาน!$M$45,IF(S1847&lt;&gt;"",S1847+R1847,0),0)</f>
        <v>0</v>
      </c>
      <c r="U1847" s="311">
        <f>IF(M1847&lt;&gt;ฐาน!$M$45,IF(S1847=0,J1847+T1847,O1847),J1847)</f>
        <v>0</v>
      </c>
      <c r="V1847" s="98"/>
    </row>
    <row r="1848" spans="1:22" x14ac:dyDescent="0.35">
      <c r="A1848" s="93">
        <v>1840</v>
      </c>
      <c r="B1848" s="84"/>
      <c r="C1848" s="98"/>
      <c r="D1848" s="91"/>
      <c r="E1848" s="89"/>
      <c r="F1848" s="88"/>
      <c r="G1848" s="91"/>
      <c r="H1848" s="91"/>
      <c r="I1848" s="88"/>
      <c r="J1848" s="92"/>
      <c r="K1848" s="212"/>
      <c r="L1848" s="308" t="str">
        <f>IF(K1848&lt;&gt;"",INDEX(ฐาน!$J$4:$M$44,MATCH(INT(K1848),ฐาน!$J$4:$J$44,0),2),"")</f>
        <v/>
      </c>
      <c r="M1848" s="309" t="str">
        <f>IF(L1848&lt;&gt;"",INDEX(ฐาน!$J$4:$M$45,MATCH(L1848,ฐาน!$K$4:$K$45,0),4),"")</f>
        <v/>
      </c>
      <c r="N1848" s="310" t="str">
        <f>IF(I1848&lt;&gt;"",INDEX(ฐาน!$A$4:$F$9,MATCH(I1848,ฐาน!$A$4:$A$9,0),IF(J1848&gt;=INDEX(ฐาน!$A$4:$F$9,MATCH(I1848,ฐาน!$A$4:$A$9,0),3),6,5)),"")</f>
        <v/>
      </c>
      <c r="O1848" s="311" t="str">
        <f>IF(I1848&lt;&gt;"",IF(J1848&gt;=INDEX(ฐาน!$A$4:$G$9,MATCH(I1848,ฐาน!$A$4:$A$9,0),4),INDEX(ฐาน!$A$4:$G$9,MATCH(I1848,ฐาน!$A$4:$A$9,0),7),INDEX(ฐาน!$A$4:$G$9,MATCH(I1848,ฐาน!$A$4:$A$9,0),4)),"")</f>
        <v/>
      </c>
      <c r="P1848" s="312">
        <f>IF(M1848&lt;&gt;ฐาน!$M$45,IF(L1848&lt;&gt;"",($L1848*$N1848/100),0),0)</f>
        <v>0</v>
      </c>
      <c r="Q1848" s="311">
        <f>IF(M1848&lt;&gt;ฐาน!$M$45,IF(L1848&lt;&gt;"",ROUNDUP(($L1848*$N1848/100),-1),0),0)</f>
        <v>0</v>
      </c>
      <c r="R1848" s="311">
        <f t="shared" si="56"/>
        <v>0</v>
      </c>
      <c r="S1848" s="313">
        <f t="shared" si="57"/>
        <v>0</v>
      </c>
      <c r="T1848" s="314">
        <f>IF(M1848&lt;&gt;ฐาน!$M$45,IF(S1848&lt;&gt;"",S1848+R1848,0),0)</f>
        <v>0</v>
      </c>
      <c r="U1848" s="311">
        <f>IF(M1848&lt;&gt;ฐาน!$M$45,IF(S1848=0,J1848+T1848,O1848),J1848)</f>
        <v>0</v>
      </c>
      <c r="V1848" s="98"/>
    </row>
    <row r="1849" spans="1:22" x14ac:dyDescent="0.35">
      <c r="A1849" s="93">
        <v>1841</v>
      </c>
      <c r="B1849" s="84"/>
      <c r="C1849" s="98"/>
      <c r="D1849" s="91"/>
      <c r="E1849" s="89"/>
      <c r="F1849" s="88"/>
      <c r="G1849" s="91"/>
      <c r="H1849" s="91"/>
      <c r="I1849" s="88"/>
      <c r="J1849" s="92"/>
      <c r="K1849" s="212"/>
      <c r="L1849" s="308" t="str">
        <f>IF(K1849&lt;&gt;"",INDEX(ฐาน!$J$4:$M$44,MATCH(INT(K1849),ฐาน!$J$4:$J$44,0),2),"")</f>
        <v/>
      </c>
      <c r="M1849" s="309" t="str">
        <f>IF(L1849&lt;&gt;"",INDEX(ฐาน!$J$4:$M$45,MATCH(L1849,ฐาน!$K$4:$K$45,0),4),"")</f>
        <v/>
      </c>
      <c r="N1849" s="310" t="str">
        <f>IF(I1849&lt;&gt;"",INDEX(ฐาน!$A$4:$F$9,MATCH(I1849,ฐาน!$A$4:$A$9,0),IF(J1849&gt;=INDEX(ฐาน!$A$4:$F$9,MATCH(I1849,ฐาน!$A$4:$A$9,0),3),6,5)),"")</f>
        <v/>
      </c>
      <c r="O1849" s="311" t="str">
        <f>IF(I1849&lt;&gt;"",IF(J1849&gt;=INDEX(ฐาน!$A$4:$G$9,MATCH(I1849,ฐาน!$A$4:$A$9,0),4),INDEX(ฐาน!$A$4:$G$9,MATCH(I1849,ฐาน!$A$4:$A$9,0),7),INDEX(ฐาน!$A$4:$G$9,MATCH(I1849,ฐาน!$A$4:$A$9,0),4)),"")</f>
        <v/>
      </c>
      <c r="P1849" s="312">
        <f>IF(M1849&lt;&gt;ฐาน!$M$45,IF(L1849&lt;&gt;"",($L1849*$N1849/100),0),0)</f>
        <v>0</v>
      </c>
      <c r="Q1849" s="311">
        <f>IF(M1849&lt;&gt;ฐาน!$M$45,IF(L1849&lt;&gt;"",ROUNDUP(($L1849*$N1849/100),-1),0),0)</f>
        <v>0</v>
      </c>
      <c r="R1849" s="311">
        <f t="shared" si="56"/>
        <v>0</v>
      </c>
      <c r="S1849" s="313">
        <f t="shared" si="57"/>
        <v>0</v>
      </c>
      <c r="T1849" s="314">
        <f>IF(M1849&lt;&gt;ฐาน!$M$45,IF(S1849&lt;&gt;"",S1849+R1849,0),0)</f>
        <v>0</v>
      </c>
      <c r="U1849" s="311">
        <f>IF(M1849&lt;&gt;ฐาน!$M$45,IF(S1849=0,J1849+T1849,O1849),J1849)</f>
        <v>0</v>
      </c>
      <c r="V1849" s="98"/>
    </row>
    <row r="1850" spans="1:22" x14ac:dyDescent="0.35">
      <c r="A1850" s="93">
        <v>1842</v>
      </c>
      <c r="B1850" s="84"/>
      <c r="C1850" s="98"/>
      <c r="D1850" s="91"/>
      <c r="E1850" s="89"/>
      <c r="F1850" s="88"/>
      <c r="G1850" s="91"/>
      <c r="H1850" s="91"/>
      <c r="I1850" s="88"/>
      <c r="J1850" s="92"/>
      <c r="K1850" s="212"/>
      <c r="L1850" s="308" t="str">
        <f>IF(K1850&lt;&gt;"",INDEX(ฐาน!$J$4:$M$44,MATCH(INT(K1850),ฐาน!$J$4:$J$44,0),2),"")</f>
        <v/>
      </c>
      <c r="M1850" s="309" t="str">
        <f>IF(L1850&lt;&gt;"",INDEX(ฐาน!$J$4:$M$45,MATCH(L1850,ฐาน!$K$4:$K$45,0),4),"")</f>
        <v/>
      </c>
      <c r="N1850" s="310" t="str">
        <f>IF(I1850&lt;&gt;"",INDEX(ฐาน!$A$4:$F$9,MATCH(I1850,ฐาน!$A$4:$A$9,0),IF(J1850&gt;=INDEX(ฐาน!$A$4:$F$9,MATCH(I1850,ฐาน!$A$4:$A$9,0),3),6,5)),"")</f>
        <v/>
      </c>
      <c r="O1850" s="311" t="str">
        <f>IF(I1850&lt;&gt;"",IF(J1850&gt;=INDEX(ฐาน!$A$4:$G$9,MATCH(I1850,ฐาน!$A$4:$A$9,0),4),INDEX(ฐาน!$A$4:$G$9,MATCH(I1850,ฐาน!$A$4:$A$9,0),7),INDEX(ฐาน!$A$4:$G$9,MATCH(I1850,ฐาน!$A$4:$A$9,0),4)),"")</f>
        <v/>
      </c>
      <c r="P1850" s="312">
        <f>IF(M1850&lt;&gt;ฐาน!$M$45,IF(L1850&lt;&gt;"",($L1850*$N1850/100),0),0)</f>
        <v>0</v>
      </c>
      <c r="Q1850" s="311">
        <f>IF(M1850&lt;&gt;ฐาน!$M$45,IF(L1850&lt;&gt;"",ROUNDUP(($L1850*$N1850/100),-1),0),0)</f>
        <v>0</v>
      </c>
      <c r="R1850" s="311">
        <f t="shared" si="56"/>
        <v>0</v>
      </c>
      <c r="S1850" s="313">
        <f t="shared" si="57"/>
        <v>0</v>
      </c>
      <c r="T1850" s="314">
        <f>IF(M1850&lt;&gt;ฐาน!$M$45,IF(S1850&lt;&gt;"",S1850+R1850,0),0)</f>
        <v>0</v>
      </c>
      <c r="U1850" s="311">
        <f>IF(M1850&lt;&gt;ฐาน!$M$45,IF(S1850=0,J1850+T1850,O1850),J1850)</f>
        <v>0</v>
      </c>
      <c r="V1850" s="98"/>
    </row>
    <row r="1851" spans="1:22" x14ac:dyDescent="0.35">
      <c r="A1851" s="93">
        <v>1843</v>
      </c>
      <c r="B1851" s="84"/>
      <c r="C1851" s="98"/>
      <c r="D1851" s="91"/>
      <c r="E1851" s="89"/>
      <c r="F1851" s="88"/>
      <c r="G1851" s="91"/>
      <c r="H1851" s="91"/>
      <c r="I1851" s="88"/>
      <c r="J1851" s="92"/>
      <c r="K1851" s="212"/>
      <c r="L1851" s="308" t="str">
        <f>IF(K1851&lt;&gt;"",INDEX(ฐาน!$J$4:$M$44,MATCH(INT(K1851),ฐาน!$J$4:$J$44,0),2),"")</f>
        <v/>
      </c>
      <c r="M1851" s="309" t="str">
        <f>IF(L1851&lt;&gt;"",INDEX(ฐาน!$J$4:$M$45,MATCH(L1851,ฐาน!$K$4:$K$45,0),4),"")</f>
        <v/>
      </c>
      <c r="N1851" s="310" t="str">
        <f>IF(I1851&lt;&gt;"",INDEX(ฐาน!$A$4:$F$9,MATCH(I1851,ฐาน!$A$4:$A$9,0),IF(J1851&gt;=INDEX(ฐาน!$A$4:$F$9,MATCH(I1851,ฐาน!$A$4:$A$9,0),3),6,5)),"")</f>
        <v/>
      </c>
      <c r="O1851" s="311" t="str">
        <f>IF(I1851&lt;&gt;"",IF(J1851&gt;=INDEX(ฐาน!$A$4:$G$9,MATCH(I1851,ฐาน!$A$4:$A$9,0),4),INDEX(ฐาน!$A$4:$G$9,MATCH(I1851,ฐาน!$A$4:$A$9,0),7),INDEX(ฐาน!$A$4:$G$9,MATCH(I1851,ฐาน!$A$4:$A$9,0),4)),"")</f>
        <v/>
      </c>
      <c r="P1851" s="312">
        <f>IF(M1851&lt;&gt;ฐาน!$M$45,IF(L1851&lt;&gt;"",($L1851*$N1851/100),0),0)</f>
        <v>0</v>
      </c>
      <c r="Q1851" s="311">
        <f>IF(M1851&lt;&gt;ฐาน!$M$45,IF(L1851&lt;&gt;"",ROUNDUP(($L1851*$N1851/100),-1),0),0)</f>
        <v>0</v>
      </c>
      <c r="R1851" s="311">
        <f t="shared" si="56"/>
        <v>0</v>
      </c>
      <c r="S1851" s="313">
        <f t="shared" si="57"/>
        <v>0</v>
      </c>
      <c r="T1851" s="314">
        <f>IF(M1851&lt;&gt;ฐาน!$M$45,IF(S1851&lt;&gt;"",S1851+R1851,0),0)</f>
        <v>0</v>
      </c>
      <c r="U1851" s="311">
        <f>IF(M1851&lt;&gt;ฐาน!$M$45,IF(S1851=0,J1851+T1851,O1851),J1851)</f>
        <v>0</v>
      </c>
      <c r="V1851" s="98"/>
    </row>
    <row r="1852" spans="1:22" x14ac:dyDescent="0.35">
      <c r="A1852" s="93">
        <v>1844</v>
      </c>
      <c r="B1852" s="84"/>
      <c r="C1852" s="98"/>
      <c r="D1852" s="91"/>
      <c r="E1852" s="89"/>
      <c r="F1852" s="88"/>
      <c r="G1852" s="91"/>
      <c r="H1852" s="91"/>
      <c r="I1852" s="88"/>
      <c r="J1852" s="92"/>
      <c r="K1852" s="212"/>
      <c r="L1852" s="308" t="str">
        <f>IF(K1852&lt;&gt;"",INDEX(ฐาน!$J$4:$M$44,MATCH(INT(K1852),ฐาน!$J$4:$J$44,0),2),"")</f>
        <v/>
      </c>
      <c r="M1852" s="309" t="str">
        <f>IF(L1852&lt;&gt;"",INDEX(ฐาน!$J$4:$M$45,MATCH(L1852,ฐาน!$K$4:$K$45,0),4),"")</f>
        <v/>
      </c>
      <c r="N1852" s="310" t="str">
        <f>IF(I1852&lt;&gt;"",INDEX(ฐาน!$A$4:$F$9,MATCH(I1852,ฐาน!$A$4:$A$9,0),IF(J1852&gt;=INDEX(ฐาน!$A$4:$F$9,MATCH(I1852,ฐาน!$A$4:$A$9,0),3),6,5)),"")</f>
        <v/>
      </c>
      <c r="O1852" s="311" t="str">
        <f>IF(I1852&lt;&gt;"",IF(J1852&gt;=INDEX(ฐาน!$A$4:$G$9,MATCH(I1852,ฐาน!$A$4:$A$9,0),4),INDEX(ฐาน!$A$4:$G$9,MATCH(I1852,ฐาน!$A$4:$A$9,0),7),INDEX(ฐาน!$A$4:$G$9,MATCH(I1852,ฐาน!$A$4:$A$9,0),4)),"")</f>
        <v/>
      </c>
      <c r="P1852" s="312">
        <f>IF(M1852&lt;&gt;ฐาน!$M$45,IF(L1852&lt;&gt;"",($L1852*$N1852/100),0),0)</f>
        <v>0</v>
      </c>
      <c r="Q1852" s="311">
        <f>IF(M1852&lt;&gt;ฐาน!$M$45,IF(L1852&lt;&gt;"",ROUNDUP(($L1852*$N1852/100),-1),0),0)</f>
        <v>0</v>
      </c>
      <c r="R1852" s="311">
        <f t="shared" si="56"/>
        <v>0</v>
      </c>
      <c r="S1852" s="313">
        <f t="shared" si="57"/>
        <v>0</v>
      </c>
      <c r="T1852" s="314">
        <f>IF(M1852&lt;&gt;ฐาน!$M$45,IF(S1852&lt;&gt;"",S1852+R1852,0),0)</f>
        <v>0</v>
      </c>
      <c r="U1852" s="311">
        <f>IF(M1852&lt;&gt;ฐาน!$M$45,IF(S1852=0,J1852+T1852,O1852),J1852)</f>
        <v>0</v>
      </c>
      <c r="V1852" s="98"/>
    </row>
    <row r="1853" spans="1:22" x14ac:dyDescent="0.35">
      <c r="A1853" s="93">
        <v>1845</v>
      </c>
      <c r="B1853" s="84"/>
      <c r="C1853" s="98"/>
      <c r="D1853" s="91"/>
      <c r="E1853" s="89"/>
      <c r="F1853" s="88"/>
      <c r="G1853" s="91"/>
      <c r="H1853" s="91"/>
      <c r="I1853" s="88"/>
      <c r="J1853" s="92"/>
      <c r="K1853" s="212"/>
      <c r="L1853" s="308" t="str">
        <f>IF(K1853&lt;&gt;"",INDEX(ฐาน!$J$4:$M$44,MATCH(INT(K1853),ฐาน!$J$4:$J$44,0),2),"")</f>
        <v/>
      </c>
      <c r="M1853" s="309" t="str">
        <f>IF(L1853&lt;&gt;"",INDEX(ฐาน!$J$4:$M$45,MATCH(L1853,ฐาน!$K$4:$K$45,0),4),"")</f>
        <v/>
      </c>
      <c r="N1853" s="310" t="str">
        <f>IF(I1853&lt;&gt;"",INDEX(ฐาน!$A$4:$F$9,MATCH(I1853,ฐาน!$A$4:$A$9,0),IF(J1853&gt;=INDEX(ฐาน!$A$4:$F$9,MATCH(I1853,ฐาน!$A$4:$A$9,0),3),6,5)),"")</f>
        <v/>
      </c>
      <c r="O1853" s="311" t="str">
        <f>IF(I1853&lt;&gt;"",IF(J1853&gt;=INDEX(ฐาน!$A$4:$G$9,MATCH(I1853,ฐาน!$A$4:$A$9,0),4),INDEX(ฐาน!$A$4:$G$9,MATCH(I1853,ฐาน!$A$4:$A$9,0),7),INDEX(ฐาน!$A$4:$G$9,MATCH(I1853,ฐาน!$A$4:$A$9,0),4)),"")</f>
        <v/>
      </c>
      <c r="P1853" s="312">
        <f>IF(M1853&lt;&gt;ฐาน!$M$45,IF(L1853&lt;&gt;"",($L1853*$N1853/100),0),0)</f>
        <v>0</v>
      </c>
      <c r="Q1853" s="311">
        <f>IF(M1853&lt;&gt;ฐาน!$M$45,IF(L1853&lt;&gt;"",ROUNDUP(($L1853*$N1853/100),-1),0),0)</f>
        <v>0</v>
      </c>
      <c r="R1853" s="311">
        <f t="shared" si="56"/>
        <v>0</v>
      </c>
      <c r="S1853" s="313">
        <f t="shared" si="57"/>
        <v>0</v>
      </c>
      <c r="T1853" s="314">
        <f>IF(M1853&lt;&gt;ฐาน!$M$45,IF(S1853&lt;&gt;"",S1853+R1853,0),0)</f>
        <v>0</v>
      </c>
      <c r="U1853" s="311">
        <f>IF(M1853&lt;&gt;ฐาน!$M$45,IF(S1853=0,J1853+T1853,O1853),J1853)</f>
        <v>0</v>
      </c>
      <c r="V1853" s="98"/>
    </row>
    <row r="1854" spans="1:22" x14ac:dyDescent="0.35">
      <c r="A1854" s="93">
        <v>1846</v>
      </c>
      <c r="B1854" s="84"/>
      <c r="C1854" s="98"/>
      <c r="D1854" s="91"/>
      <c r="E1854" s="89"/>
      <c r="F1854" s="88"/>
      <c r="G1854" s="91"/>
      <c r="H1854" s="91"/>
      <c r="I1854" s="88"/>
      <c r="J1854" s="92"/>
      <c r="K1854" s="212"/>
      <c r="L1854" s="308" t="str">
        <f>IF(K1854&lt;&gt;"",INDEX(ฐาน!$J$4:$M$44,MATCH(INT(K1854),ฐาน!$J$4:$J$44,0),2),"")</f>
        <v/>
      </c>
      <c r="M1854" s="309" t="str">
        <f>IF(L1854&lt;&gt;"",INDEX(ฐาน!$J$4:$M$45,MATCH(L1854,ฐาน!$K$4:$K$45,0),4),"")</f>
        <v/>
      </c>
      <c r="N1854" s="310" t="str">
        <f>IF(I1854&lt;&gt;"",INDEX(ฐาน!$A$4:$F$9,MATCH(I1854,ฐาน!$A$4:$A$9,0),IF(J1854&gt;=INDEX(ฐาน!$A$4:$F$9,MATCH(I1854,ฐาน!$A$4:$A$9,0),3),6,5)),"")</f>
        <v/>
      </c>
      <c r="O1854" s="311" t="str">
        <f>IF(I1854&lt;&gt;"",IF(J1854&gt;=INDEX(ฐาน!$A$4:$G$9,MATCH(I1854,ฐาน!$A$4:$A$9,0),4),INDEX(ฐาน!$A$4:$G$9,MATCH(I1854,ฐาน!$A$4:$A$9,0),7),INDEX(ฐาน!$A$4:$G$9,MATCH(I1854,ฐาน!$A$4:$A$9,0),4)),"")</f>
        <v/>
      </c>
      <c r="P1854" s="312">
        <f>IF(M1854&lt;&gt;ฐาน!$M$45,IF(L1854&lt;&gt;"",($L1854*$N1854/100),0),0)</f>
        <v>0</v>
      </c>
      <c r="Q1854" s="311">
        <f>IF(M1854&lt;&gt;ฐาน!$M$45,IF(L1854&lt;&gt;"",ROUNDUP(($L1854*$N1854/100),-1),0),0)</f>
        <v>0</v>
      </c>
      <c r="R1854" s="311">
        <f t="shared" si="56"/>
        <v>0</v>
      </c>
      <c r="S1854" s="313">
        <f t="shared" si="57"/>
        <v>0</v>
      </c>
      <c r="T1854" s="314">
        <f>IF(M1854&lt;&gt;ฐาน!$M$45,IF(S1854&lt;&gt;"",S1854+R1854,0),0)</f>
        <v>0</v>
      </c>
      <c r="U1854" s="311">
        <f>IF(M1854&lt;&gt;ฐาน!$M$45,IF(S1854=0,J1854+T1854,O1854),J1854)</f>
        <v>0</v>
      </c>
      <c r="V1854" s="98"/>
    </row>
    <row r="1855" spans="1:22" x14ac:dyDescent="0.35">
      <c r="A1855" s="93">
        <v>1847</v>
      </c>
      <c r="B1855" s="84"/>
      <c r="C1855" s="98"/>
      <c r="D1855" s="91"/>
      <c r="E1855" s="89"/>
      <c r="F1855" s="88"/>
      <c r="G1855" s="91"/>
      <c r="H1855" s="91"/>
      <c r="I1855" s="88"/>
      <c r="J1855" s="92"/>
      <c r="K1855" s="212"/>
      <c r="L1855" s="308" t="str">
        <f>IF(K1855&lt;&gt;"",INDEX(ฐาน!$J$4:$M$44,MATCH(INT(K1855),ฐาน!$J$4:$J$44,0),2),"")</f>
        <v/>
      </c>
      <c r="M1855" s="309" t="str">
        <f>IF(L1855&lt;&gt;"",INDEX(ฐาน!$J$4:$M$45,MATCH(L1855,ฐาน!$K$4:$K$45,0),4),"")</f>
        <v/>
      </c>
      <c r="N1855" s="310" t="str">
        <f>IF(I1855&lt;&gt;"",INDEX(ฐาน!$A$4:$F$9,MATCH(I1855,ฐาน!$A$4:$A$9,0),IF(J1855&gt;=INDEX(ฐาน!$A$4:$F$9,MATCH(I1855,ฐาน!$A$4:$A$9,0),3),6,5)),"")</f>
        <v/>
      </c>
      <c r="O1855" s="311" t="str">
        <f>IF(I1855&lt;&gt;"",IF(J1855&gt;=INDEX(ฐาน!$A$4:$G$9,MATCH(I1855,ฐาน!$A$4:$A$9,0),4),INDEX(ฐาน!$A$4:$G$9,MATCH(I1855,ฐาน!$A$4:$A$9,0),7),INDEX(ฐาน!$A$4:$G$9,MATCH(I1855,ฐาน!$A$4:$A$9,0),4)),"")</f>
        <v/>
      </c>
      <c r="P1855" s="312">
        <f>IF(M1855&lt;&gt;ฐาน!$M$45,IF(L1855&lt;&gt;"",($L1855*$N1855/100),0),0)</f>
        <v>0</v>
      </c>
      <c r="Q1855" s="311">
        <f>IF(M1855&lt;&gt;ฐาน!$M$45,IF(L1855&lt;&gt;"",ROUNDUP(($L1855*$N1855/100),-1),0),0)</f>
        <v>0</v>
      </c>
      <c r="R1855" s="311">
        <f t="shared" si="56"/>
        <v>0</v>
      </c>
      <c r="S1855" s="313">
        <f t="shared" si="57"/>
        <v>0</v>
      </c>
      <c r="T1855" s="314">
        <f>IF(M1855&lt;&gt;ฐาน!$M$45,IF(S1855&lt;&gt;"",S1855+R1855,0),0)</f>
        <v>0</v>
      </c>
      <c r="U1855" s="311">
        <f>IF(M1855&lt;&gt;ฐาน!$M$45,IF(S1855=0,J1855+T1855,O1855),J1855)</f>
        <v>0</v>
      </c>
      <c r="V1855" s="98"/>
    </row>
    <row r="1856" spans="1:22" x14ac:dyDescent="0.35">
      <c r="A1856" s="93">
        <v>1848</v>
      </c>
      <c r="B1856" s="84"/>
      <c r="C1856" s="98"/>
      <c r="D1856" s="91"/>
      <c r="E1856" s="89"/>
      <c r="F1856" s="88"/>
      <c r="G1856" s="91"/>
      <c r="H1856" s="91"/>
      <c r="I1856" s="88"/>
      <c r="J1856" s="92"/>
      <c r="K1856" s="212"/>
      <c r="L1856" s="308" t="str">
        <f>IF(K1856&lt;&gt;"",INDEX(ฐาน!$J$4:$M$44,MATCH(INT(K1856),ฐาน!$J$4:$J$44,0),2),"")</f>
        <v/>
      </c>
      <c r="M1856" s="309" t="str">
        <f>IF(L1856&lt;&gt;"",INDEX(ฐาน!$J$4:$M$45,MATCH(L1856,ฐาน!$K$4:$K$45,0),4),"")</f>
        <v/>
      </c>
      <c r="N1856" s="310" t="str">
        <f>IF(I1856&lt;&gt;"",INDEX(ฐาน!$A$4:$F$9,MATCH(I1856,ฐาน!$A$4:$A$9,0),IF(J1856&gt;=INDEX(ฐาน!$A$4:$F$9,MATCH(I1856,ฐาน!$A$4:$A$9,0),3),6,5)),"")</f>
        <v/>
      </c>
      <c r="O1856" s="311" t="str">
        <f>IF(I1856&lt;&gt;"",IF(J1856&gt;=INDEX(ฐาน!$A$4:$G$9,MATCH(I1856,ฐาน!$A$4:$A$9,0),4),INDEX(ฐาน!$A$4:$G$9,MATCH(I1856,ฐาน!$A$4:$A$9,0),7),INDEX(ฐาน!$A$4:$G$9,MATCH(I1856,ฐาน!$A$4:$A$9,0),4)),"")</f>
        <v/>
      </c>
      <c r="P1856" s="312">
        <f>IF(M1856&lt;&gt;ฐาน!$M$45,IF(L1856&lt;&gt;"",($L1856*$N1856/100),0),0)</f>
        <v>0</v>
      </c>
      <c r="Q1856" s="311">
        <f>IF(M1856&lt;&gt;ฐาน!$M$45,IF(L1856&lt;&gt;"",ROUNDUP(($L1856*$N1856/100),-1),0),0)</f>
        <v>0</v>
      </c>
      <c r="R1856" s="311">
        <f t="shared" si="56"/>
        <v>0</v>
      </c>
      <c r="S1856" s="313">
        <f t="shared" si="57"/>
        <v>0</v>
      </c>
      <c r="T1856" s="314">
        <f>IF(M1856&lt;&gt;ฐาน!$M$45,IF(S1856&lt;&gt;"",S1856+R1856,0),0)</f>
        <v>0</v>
      </c>
      <c r="U1856" s="311">
        <f>IF(M1856&lt;&gt;ฐาน!$M$45,IF(S1856=0,J1856+T1856,O1856),J1856)</f>
        <v>0</v>
      </c>
      <c r="V1856" s="98"/>
    </row>
    <row r="1857" spans="1:22" x14ac:dyDescent="0.35">
      <c r="A1857" s="93">
        <v>1849</v>
      </c>
      <c r="B1857" s="84"/>
      <c r="C1857" s="98"/>
      <c r="D1857" s="91"/>
      <c r="E1857" s="89"/>
      <c r="F1857" s="88"/>
      <c r="G1857" s="91"/>
      <c r="H1857" s="91"/>
      <c r="I1857" s="88"/>
      <c r="J1857" s="92"/>
      <c r="K1857" s="212"/>
      <c r="L1857" s="308" t="str">
        <f>IF(K1857&lt;&gt;"",INDEX(ฐาน!$J$4:$M$44,MATCH(INT(K1857),ฐาน!$J$4:$J$44,0),2),"")</f>
        <v/>
      </c>
      <c r="M1857" s="309" t="str">
        <f>IF(L1857&lt;&gt;"",INDEX(ฐาน!$J$4:$M$45,MATCH(L1857,ฐาน!$K$4:$K$45,0),4),"")</f>
        <v/>
      </c>
      <c r="N1857" s="310" t="str">
        <f>IF(I1857&lt;&gt;"",INDEX(ฐาน!$A$4:$F$9,MATCH(I1857,ฐาน!$A$4:$A$9,0),IF(J1857&gt;=INDEX(ฐาน!$A$4:$F$9,MATCH(I1857,ฐาน!$A$4:$A$9,0),3),6,5)),"")</f>
        <v/>
      </c>
      <c r="O1857" s="311" t="str">
        <f>IF(I1857&lt;&gt;"",IF(J1857&gt;=INDEX(ฐาน!$A$4:$G$9,MATCH(I1857,ฐาน!$A$4:$A$9,0),4),INDEX(ฐาน!$A$4:$G$9,MATCH(I1857,ฐาน!$A$4:$A$9,0),7),INDEX(ฐาน!$A$4:$G$9,MATCH(I1857,ฐาน!$A$4:$A$9,0),4)),"")</f>
        <v/>
      </c>
      <c r="P1857" s="312">
        <f>IF(M1857&lt;&gt;ฐาน!$M$45,IF(L1857&lt;&gt;"",($L1857*$N1857/100),0),0)</f>
        <v>0</v>
      </c>
      <c r="Q1857" s="311">
        <f>IF(M1857&lt;&gt;ฐาน!$M$45,IF(L1857&lt;&gt;"",ROUNDUP(($L1857*$N1857/100),-1),0),0)</f>
        <v>0</v>
      </c>
      <c r="R1857" s="311">
        <f t="shared" si="56"/>
        <v>0</v>
      </c>
      <c r="S1857" s="313">
        <f t="shared" si="57"/>
        <v>0</v>
      </c>
      <c r="T1857" s="314">
        <f>IF(M1857&lt;&gt;ฐาน!$M$45,IF(S1857&lt;&gt;"",S1857+R1857,0),0)</f>
        <v>0</v>
      </c>
      <c r="U1857" s="311">
        <f>IF(M1857&lt;&gt;ฐาน!$M$45,IF(S1857=0,J1857+T1857,O1857),J1857)</f>
        <v>0</v>
      </c>
      <c r="V1857" s="98"/>
    </row>
    <row r="1858" spans="1:22" x14ac:dyDescent="0.35">
      <c r="A1858" s="93">
        <v>1850</v>
      </c>
      <c r="B1858" s="84"/>
      <c r="C1858" s="98"/>
      <c r="D1858" s="91"/>
      <c r="E1858" s="89"/>
      <c r="F1858" s="88"/>
      <c r="G1858" s="91"/>
      <c r="H1858" s="91"/>
      <c r="I1858" s="88"/>
      <c r="J1858" s="92"/>
      <c r="K1858" s="212"/>
      <c r="L1858" s="308" t="str">
        <f>IF(K1858&lt;&gt;"",INDEX(ฐาน!$J$4:$M$44,MATCH(INT(K1858),ฐาน!$J$4:$J$44,0),2),"")</f>
        <v/>
      </c>
      <c r="M1858" s="309" t="str">
        <f>IF(L1858&lt;&gt;"",INDEX(ฐาน!$J$4:$M$45,MATCH(L1858,ฐาน!$K$4:$K$45,0),4),"")</f>
        <v/>
      </c>
      <c r="N1858" s="310" t="str">
        <f>IF(I1858&lt;&gt;"",INDEX(ฐาน!$A$4:$F$9,MATCH(I1858,ฐาน!$A$4:$A$9,0),IF(J1858&gt;=INDEX(ฐาน!$A$4:$F$9,MATCH(I1858,ฐาน!$A$4:$A$9,0),3),6,5)),"")</f>
        <v/>
      </c>
      <c r="O1858" s="311" t="str">
        <f>IF(I1858&lt;&gt;"",IF(J1858&gt;=INDEX(ฐาน!$A$4:$G$9,MATCH(I1858,ฐาน!$A$4:$A$9,0),4),INDEX(ฐาน!$A$4:$G$9,MATCH(I1858,ฐาน!$A$4:$A$9,0),7),INDEX(ฐาน!$A$4:$G$9,MATCH(I1858,ฐาน!$A$4:$A$9,0),4)),"")</f>
        <v/>
      </c>
      <c r="P1858" s="312">
        <f>IF(M1858&lt;&gt;ฐาน!$M$45,IF(L1858&lt;&gt;"",($L1858*$N1858/100),0),0)</f>
        <v>0</v>
      </c>
      <c r="Q1858" s="311">
        <f>IF(M1858&lt;&gt;ฐาน!$M$45,IF(L1858&lt;&gt;"",ROUNDUP(($L1858*$N1858/100),-1),0),0)</f>
        <v>0</v>
      </c>
      <c r="R1858" s="311">
        <f t="shared" si="56"/>
        <v>0</v>
      </c>
      <c r="S1858" s="313">
        <f t="shared" si="57"/>
        <v>0</v>
      </c>
      <c r="T1858" s="314">
        <f>IF(M1858&lt;&gt;ฐาน!$M$45,IF(S1858&lt;&gt;"",S1858+R1858,0),0)</f>
        <v>0</v>
      </c>
      <c r="U1858" s="311">
        <f>IF(M1858&lt;&gt;ฐาน!$M$45,IF(S1858=0,J1858+T1858,O1858),J1858)</f>
        <v>0</v>
      </c>
      <c r="V1858" s="98"/>
    </row>
    <row r="1859" spans="1:22" x14ac:dyDescent="0.35">
      <c r="A1859" s="93">
        <v>1851</v>
      </c>
      <c r="B1859" s="84"/>
      <c r="C1859" s="98"/>
      <c r="D1859" s="91"/>
      <c r="E1859" s="89"/>
      <c r="F1859" s="88"/>
      <c r="G1859" s="91"/>
      <c r="H1859" s="91"/>
      <c r="I1859" s="88"/>
      <c r="J1859" s="92"/>
      <c r="K1859" s="212"/>
      <c r="L1859" s="308" t="str">
        <f>IF(K1859&lt;&gt;"",INDEX(ฐาน!$J$4:$M$44,MATCH(INT(K1859),ฐาน!$J$4:$J$44,0),2),"")</f>
        <v/>
      </c>
      <c r="M1859" s="309" t="str">
        <f>IF(L1859&lt;&gt;"",INDEX(ฐาน!$J$4:$M$45,MATCH(L1859,ฐาน!$K$4:$K$45,0),4),"")</f>
        <v/>
      </c>
      <c r="N1859" s="310" t="str">
        <f>IF(I1859&lt;&gt;"",INDEX(ฐาน!$A$4:$F$9,MATCH(I1859,ฐาน!$A$4:$A$9,0),IF(J1859&gt;=INDEX(ฐาน!$A$4:$F$9,MATCH(I1859,ฐาน!$A$4:$A$9,0),3),6,5)),"")</f>
        <v/>
      </c>
      <c r="O1859" s="311" t="str">
        <f>IF(I1859&lt;&gt;"",IF(J1859&gt;=INDEX(ฐาน!$A$4:$G$9,MATCH(I1859,ฐาน!$A$4:$A$9,0),4),INDEX(ฐาน!$A$4:$G$9,MATCH(I1859,ฐาน!$A$4:$A$9,0),7),INDEX(ฐาน!$A$4:$G$9,MATCH(I1859,ฐาน!$A$4:$A$9,0),4)),"")</f>
        <v/>
      </c>
      <c r="P1859" s="312">
        <f>IF(M1859&lt;&gt;ฐาน!$M$45,IF(L1859&lt;&gt;"",($L1859*$N1859/100),0),0)</f>
        <v>0</v>
      </c>
      <c r="Q1859" s="311">
        <f>IF(M1859&lt;&gt;ฐาน!$M$45,IF(L1859&lt;&gt;"",ROUNDUP(($L1859*$N1859/100),-1),0),0)</f>
        <v>0</v>
      </c>
      <c r="R1859" s="311">
        <f t="shared" si="56"/>
        <v>0</v>
      </c>
      <c r="S1859" s="313">
        <f t="shared" si="57"/>
        <v>0</v>
      </c>
      <c r="T1859" s="314">
        <f>IF(M1859&lt;&gt;ฐาน!$M$45,IF(S1859&lt;&gt;"",S1859+R1859,0),0)</f>
        <v>0</v>
      </c>
      <c r="U1859" s="311">
        <f>IF(M1859&lt;&gt;ฐาน!$M$45,IF(S1859=0,J1859+T1859,O1859),J1859)</f>
        <v>0</v>
      </c>
      <c r="V1859" s="98"/>
    </row>
    <row r="1860" spans="1:22" x14ac:dyDescent="0.35">
      <c r="A1860" s="93">
        <v>1852</v>
      </c>
      <c r="B1860" s="84"/>
      <c r="C1860" s="98"/>
      <c r="D1860" s="91"/>
      <c r="E1860" s="89"/>
      <c r="F1860" s="88"/>
      <c r="G1860" s="91"/>
      <c r="H1860" s="91"/>
      <c r="I1860" s="88"/>
      <c r="J1860" s="92"/>
      <c r="K1860" s="212"/>
      <c r="L1860" s="308" t="str">
        <f>IF(K1860&lt;&gt;"",INDEX(ฐาน!$J$4:$M$44,MATCH(INT(K1860),ฐาน!$J$4:$J$44,0),2),"")</f>
        <v/>
      </c>
      <c r="M1860" s="309" t="str">
        <f>IF(L1860&lt;&gt;"",INDEX(ฐาน!$J$4:$M$45,MATCH(L1860,ฐาน!$K$4:$K$45,0),4),"")</f>
        <v/>
      </c>
      <c r="N1860" s="310" t="str">
        <f>IF(I1860&lt;&gt;"",INDEX(ฐาน!$A$4:$F$9,MATCH(I1860,ฐาน!$A$4:$A$9,0),IF(J1860&gt;=INDEX(ฐาน!$A$4:$F$9,MATCH(I1860,ฐาน!$A$4:$A$9,0),3),6,5)),"")</f>
        <v/>
      </c>
      <c r="O1860" s="311" t="str">
        <f>IF(I1860&lt;&gt;"",IF(J1860&gt;=INDEX(ฐาน!$A$4:$G$9,MATCH(I1860,ฐาน!$A$4:$A$9,0),4),INDEX(ฐาน!$A$4:$G$9,MATCH(I1860,ฐาน!$A$4:$A$9,0),7),INDEX(ฐาน!$A$4:$G$9,MATCH(I1860,ฐาน!$A$4:$A$9,0),4)),"")</f>
        <v/>
      </c>
      <c r="P1860" s="312">
        <f>IF(M1860&lt;&gt;ฐาน!$M$45,IF(L1860&lt;&gt;"",($L1860*$N1860/100),0),0)</f>
        <v>0</v>
      </c>
      <c r="Q1860" s="311">
        <f>IF(M1860&lt;&gt;ฐาน!$M$45,IF(L1860&lt;&gt;"",ROUNDUP(($L1860*$N1860/100),-1),0),0)</f>
        <v>0</v>
      </c>
      <c r="R1860" s="311">
        <f t="shared" si="56"/>
        <v>0</v>
      </c>
      <c r="S1860" s="313">
        <f t="shared" si="57"/>
        <v>0</v>
      </c>
      <c r="T1860" s="314">
        <f>IF(M1860&lt;&gt;ฐาน!$M$45,IF(S1860&lt;&gt;"",S1860+R1860,0),0)</f>
        <v>0</v>
      </c>
      <c r="U1860" s="311">
        <f>IF(M1860&lt;&gt;ฐาน!$M$45,IF(S1860=0,J1860+T1860,O1860),J1860)</f>
        <v>0</v>
      </c>
      <c r="V1860" s="98"/>
    </row>
    <row r="1861" spans="1:22" x14ac:dyDescent="0.35">
      <c r="A1861" s="93">
        <v>1853</v>
      </c>
      <c r="B1861" s="84"/>
      <c r="C1861" s="98"/>
      <c r="D1861" s="91"/>
      <c r="E1861" s="89"/>
      <c r="F1861" s="88"/>
      <c r="G1861" s="91"/>
      <c r="H1861" s="91"/>
      <c r="I1861" s="88"/>
      <c r="J1861" s="92"/>
      <c r="K1861" s="212"/>
      <c r="L1861" s="308" t="str">
        <f>IF(K1861&lt;&gt;"",INDEX(ฐาน!$J$4:$M$44,MATCH(INT(K1861),ฐาน!$J$4:$J$44,0),2),"")</f>
        <v/>
      </c>
      <c r="M1861" s="309" t="str">
        <f>IF(L1861&lt;&gt;"",INDEX(ฐาน!$J$4:$M$45,MATCH(L1861,ฐาน!$K$4:$K$45,0),4),"")</f>
        <v/>
      </c>
      <c r="N1861" s="310" t="str">
        <f>IF(I1861&lt;&gt;"",INDEX(ฐาน!$A$4:$F$9,MATCH(I1861,ฐาน!$A$4:$A$9,0),IF(J1861&gt;=INDEX(ฐาน!$A$4:$F$9,MATCH(I1861,ฐาน!$A$4:$A$9,0),3),6,5)),"")</f>
        <v/>
      </c>
      <c r="O1861" s="311" t="str">
        <f>IF(I1861&lt;&gt;"",IF(J1861&gt;=INDEX(ฐาน!$A$4:$G$9,MATCH(I1861,ฐาน!$A$4:$A$9,0),4),INDEX(ฐาน!$A$4:$G$9,MATCH(I1861,ฐาน!$A$4:$A$9,0),7),INDEX(ฐาน!$A$4:$G$9,MATCH(I1861,ฐาน!$A$4:$A$9,0),4)),"")</f>
        <v/>
      </c>
      <c r="P1861" s="312">
        <f>IF(M1861&lt;&gt;ฐาน!$M$45,IF(L1861&lt;&gt;"",($L1861*$N1861/100),0),0)</f>
        <v>0</v>
      </c>
      <c r="Q1861" s="311">
        <f>IF(M1861&lt;&gt;ฐาน!$M$45,IF(L1861&lt;&gt;"",ROUNDUP(($L1861*$N1861/100),-1),0),0)</f>
        <v>0</v>
      </c>
      <c r="R1861" s="311">
        <f t="shared" si="56"/>
        <v>0</v>
      </c>
      <c r="S1861" s="313">
        <f t="shared" si="57"/>
        <v>0</v>
      </c>
      <c r="T1861" s="314">
        <f>IF(M1861&lt;&gt;ฐาน!$M$45,IF(S1861&lt;&gt;"",S1861+R1861,0),0)</f>
        <v>0</v>
      </c>
      <c r="U1861" s="311">
        <f>IF(M1861&lt;&gt;ฐาน!$M$45,IF(S1861=0,J1861+T1861,O1861),J1861)</f>
        <v>0</v>
      </c>
      <c r="V1861" s="98"/>
    </row>
    <row r="1862" spans="1:22" x14ac:dyDescent="0.35">
      <c r="A1862" s="93">
        <v>1854</v>
      </c>
      <c r="B1862" s="84"/>
      <c r="C1862" s="98"/>
      <c r="D1862" s="91"/>
      <c r="E1862" s="89"/>
      <c r="F1862" s="88"/>
      <c r="G1862" s="91"/>
      <c r="H1862" s="91"/>
      <c r="I1862" s="88"/>
      <c r="J1862" s="92"/>
      <c r="K1862" s="212"/>
      <c r="L1862" s="308" t="str">
        <f>IF(K1862&lt;&gt;"",INDEX(ฐาน!$J$4:$M$44,MATCH(INT(K1862),ฐาน!$J$4:$J$44,0),2),"")</f>
        <v/>
      </c>
      <c r="M1862" s="309" t="str">
        <f>IF(L1862&lt;&gt;"",INDEX(ฐาน!$J$4:$M$45,MATCH(L1862,ฐาน!$K$4:$K$45,0),4),"")</f>
        <v/>
      </c>
      <c r="N1862" s="310" t="str">
        <f>IF(I1862&lt;&gt;"",INDEX(ฐาน!$A$4:$F$9,MATCH(I1862,ฐาน!$A$4:$A$9,0),IF(J1862&gt;=INDEX(ฐาน!$A$4:$F$9,MATCH(I1862,ฐาน!$A$4:$A$9,0),3),6,5)),"")</f>
        <v/>
      </c>
      <c r="O1862" s="311" t="str">
        <f>IF(I1862&lt;&gt;"",IF(J1862&gt;=INDEX(ฐาน!$A$4:$G$9,MATCH(I1862,ฐาน!$A$4:$A$9,0),4),INDEX(ฐาน!$A$4:$G$9,MATCH(I1862,ฐาน!$A$4:$A$9,0),7),INDEX(ฐาน!$A$4:$G$9,MATCH(I1862,ฐาน!$A$4:$A$9,0),4)),"")</f>
        <v/>
      </c>
      <c r="P1862" s="312">
        <f>IF(M1862&lt;&gt;ฐาน!$M$45,IF(L1862&lt;&gt;"",($L1862*$N1862/100),0),0)</f>
        <v>0</v>
      </c>
      <c r="Q1862" s="311">
        <f>IF(M1862&lt;&gt;ฐาน!$M$45,IF(L1862&lt;&gt;"",ROUNDUP(($L1862*$N1862/100),-1),0),0)</f>
        <v>0</v>
      </c>
      <c r="R1862" s="311">
        <f t="shared" si="56"/>
        <v>0</v>
      </c>
      <c r="S1862" s="313">
        <f t="shared" si="57"/>
        <v>0</v>
      </c>
      <c r="T1862" s="314">
        <f>IF(M1862&lt;&gt;ฐาน!$M$45,IF(S1862&lt;&gt;"",S1862+R1862,0),0)</f>
        <v>0</v>
      </c>
      <c r="U1862" s="311">
        <f>IF(M1862&lt;&gt;ฐาน!$M$45,IF(S1862=0,J1862+T1862,O1862),J1862)</f>
        <v>0</v>
      </c>
      <c r="V1862" s="98"/>
    </row>
    <row r="1863" spans="1:22" x14ac:dyDescent="0.35">
      <c r="A1863" s="93">
        <v>1855</v>
      </c>
      <c r="B1863" s="84"/>
      <c r="C1863" s="98"/>
      <c r="D1863" s="91"/>
      <c r="E1863" s="89"/>
      <c r="F1863" s="88"/>
      <c r="G1863" s="91"/>
      <c r="H1863" s="91"/>
      <c r="I1863" s="88"/>
      <c r="J1863" s="92"/>
      <c r="K1863" s="212"/>
      <c r="L1863" s="308" t="str">
        <f>IF(K1863&lt;&gt;"",INDEX(ฐาน!$J$4:$M$44,MATCH(INT(K1863),ฐาน!$J$4:$J$44,0),2),"")</f>
        <v/>
      </c>
      <c r="M1863" s="309" t="str">
        <f>IF(L1863&lt;&gt;"",INDEX(ฐาน!$J$4:$M$45,MATCH(L1863,ฐาน!$K$4:$K$45,0),4),"")</f>
        <v/>
      </c>
      <c r="N1863" s="310" t="str">
        <f>IF(I1863&lt;&gt;"",INDEX(ฐาน!$A$4:$F$9,MATCH(I1863,ฐาน!$A$4:$A$9,0),IF(J1863&gt;=INDEX(ฐาน!$A$4:$F$9,MATCH(I1863,ฐาน!$A$4:$A$9,0),3),6,5)),"")</f>
        <v/>
      </c>
      <c r="O1863" s="311" t="str">
        <f>IF(I1863&lt;&gt;"",IF(J1863&gt;=INDEX(ฐาน!$A$4:$G$9,MATCH(I1863,ฐาน!$A$4:$A$9,0),4),INDEX(ฐาน!$A$4:$G$9,MATCH(I1863,ฐาน!$A$4:$A$9,0),7),INDEX(ฐาน!$A$4:$G$9,MATCH(I1863,ฐาน!$A$4:$A$9,0),4)),"")</f>
        <v/>
      </c>
      <c r="P1863" s="312">
        <f>IF(M1863&lt;&gt;ฐาน!$M$45,IF(L1863&lt;&gt;"",($L1863*$N1863/100),0),0)</f>
        <v>0</v>
      </c>
      <c r="Q1863" s="311">
        <f>IF(M1863&lt;&gt;ฐาน!$M$45,IF(L1863&lt;&gt;"",ROUNDUP(($L1863*$N1863/100),-1),0),0)</f>
        <v>0</v>
      </c>
      <c r="R1863" s="311">
        <f t="shared" si="56"/>
        <v>0</v>
      </c>
      <c r="S1863" s="313">
        <f t="shared" si="57"/>
        <v>0</v>
      </c>
      <c r="T1863" s="314">
        <f>IF(M1863&lt;&gt;ฐาน!$M$45,IF(S1863&lt;&gt;"",S1863+R1863,0),0)</f>
        <v>0</v>
      </c>
      <c r="U1863" s="311">
        <f>IF(M1863&lt;&gt;ฐาน!$M$45,IF(S1863=0,J1863+T1863,O1863),J1863)</f>
        <v>0</v>
      </c>
      <c r="V1863" s="98"/>
    </row>
    <row r="1864" spans="1:22" x14ac:dyDescent="0.35">
      <c r="A1864" s="93">
        <v>1856</v>
      </c>
      <c r="B1864" s="84"/>
      <c r="C1864" s="98"/>
      <c r="D1864" s="91"/>
      <c r="E1864" s="89"/>
      <c r="F1864" s="88"/>
      <c r="G1864" s="91"/>
      <c r="H1864" s="91"/>
      <c r="I1864" s="88"/>
      <c r="J1864" s="92"/>
      <c r="K1864" s="212"/>
      <c r="L1864" s="308" t="str">
        <f>IF(K1864&lt;&gt;"",INDEX(ฐาน!$J$4:$M$44,MATCH(INT(K1864),ฐาน!$J$4:$J$44,0),2),"")</f>
        <v/>
      </c>
      <c r="M1864" s="309" t="str">
        <f>IF(L1864&lt;&gt;"",INDEX(ฐาน!$J$4:$M$45,MATCH(L1864,ฐาน!$K$4:$K$45,0),4),"")</f>
        <v/>
      </c>
      <c r="N1864" s="310" t="str">
        <f>IF(I1864&lt;&gt;"",INDEX(ฐาน!$A$4:$F$9,MATCH(I1864,ฐาน!$A$4:$A$9,0),IF(J1864&gt;=INDEX(ฐาน!$A$4:$F$9,MATCH(I1864,ฐาน!$A$4:$A$9,0),3),6,5)),"")</f>
        <v/>
      </c>
      <c r="O1864" s="311" t="str">
        <f>IF(I1864&lt;&gt;"",IF(J1864&gt;=INDEX(ฐาน!$A$4:$G$9,MATCH(I1864,ฐาน!$A$4:$A$9,0),4),INDEX(ฐาน!$A$4:$G$9,MATCH(I1864,ฐาน!$A$4:$A$9,0),7),INDEX(ฐาน!$A$4:$G$9,MATCH(I1864,ฐาน!$A$4:$A$9,0),4)),"")</f>
        <v/>
      </c>
      <c r="P1864" s="312">
        <f>IF(M1864&lt;&gt;ฐาน!$M$45,IF(L1864&lt;&gt;"",($L1864*$N1864/100),0),0)</f>
        <v>0</v>
      </c>
      <c r="Q1864" s="311">
        <f>IF(M1864&lt;&gt;ฐาน!$M$45,IF(L1864&lt;&gt;"",ROUNDUP(($L1864*$N1864/100),-1),0),0)</f>
        <v>0</v>
      </c>
      <c r="R1864" s="311">
        <f t="shared" si="56"/>
        <v>0</v>
      </c>
      <c r="S1864" s="313">
        <f t="shared" si="57"/>
        <v>0</v>
      </c>
      <c r="T1864" s="314">
        <f>IF(M1864&lt;&gt;ฐาน!$M$45,IF(S1864&lt;&gt;"",S1864+R1864,0),0)</f>
        <v>0</v>
      </c>
      <c r="U1864" s="311">
        <f>IF(M1864&lt;&gt;ฐาน!$M$45,IF(S1864=0,J1864+T1864,O1864),J1864)</f>
        <v>0</v>
      </c>
      <c r="V1864" s="98"/>
    </row>
    <row r="1865" spans="1:22" x14ac:dyDescent="0.35">
      <c r="A1865" s="93">
        <v>1857</v>
      </c>
      <c r="B1865" s="84"/>
      <c r="C1865" s="98"/>
      <c r="D1865" s="91"/>
      <c r="E1865" s="89"/>
      <c r="F1865" s="88"/>
      <c r="G1865" s="91"/>
      <c r="H1865" s="91"/>
      <c r="I1865" s="88"/>
      <c r="J1865" s="92"/>
      <c r="K1865" s="212"/>
      <c r="L1865" s="308" t="str">
        <f>IF(K1865&lt;&gt;"",INDEX(ฐาน!$J$4:$M$44,MATCH(INT(K1865),ฐาน!$J$4:$J$44,0),2),"")</f>
        <v/>
      </c>
      <c r="M1865" s="309" t="str">
        <f>IF(L1865&lt;&gt;"",INDEX(ฐาน!$J$4:$M$45,MATCH(L1865,ฐาน!$K$4:$K$45,0),4),"")</f>
        <v/>
      </c>
      <c r="N1865" s="310" t="str">
        <f>IF(I1865&lt;&gt;"",INDEX(ฐาน!$A$4:$F$9,MATCH(I1865,ฐาน!$A$4:$A$9,0),IF(J1865&gt;=INDEX(ฐาน!$A$4:$F$9,MATCH(I1865,ฐาน!$A$4:$A$9,0),3),6,5)),"")</f>
        <v/>
      </c>
      <c r="O1865" s="311" t="str">
        <f>IF(I1865&lt;&gt;"",IF(J1865&gt;=INDEX(ฐาน!$A$4:$G$9,MATCH(I1865,ฐาน!$A$4:$A$9,0),4),INDEX(ฐาน!$A$4:$G$9,MATCH(I1865,ฐาน!$A$4:$A$9,0),7),INDEX(ฐาน!$A$4:$G$9,MATCH(I1865,ฐาน!$A$4:$A$9,0),4)),"")</f>
        <v/>
      </c>
      <c r="P1865" s="312">
        <f>IF(M1865&lt;&gt;ฐาน!$M$45,IF(L1865&lt;&gt;"",($L1865*$N1865/100),0),0)</f>
        <v>0</v>
      </c>
      <c r="Q1865" s="311">
        <f>IF(M1865&lt;&gt;ฐาน!$M$45,IF(L1865&lt;&gt;"",ROUNDUP(($L1865*$N1865/100),-1),0),0)</f>
        <v>0</v>
      </c>
      <c r="R1865" s="311">
        <f t="shared" si="56"/>
        <v>0</v>
      </c>
      <c r="S1865" s="313">
        <f t="shared" si="57"/>
        <v>0</v>
      </c>
      <c r="T1865" s="314">
        <f>IF(M1865&lt;&gt;ฐาน!$M$45,IF(S1865&lt;&gt;"",S1865+R1865,0),0)</f>
        <v>0</v>
      </c>
      <c r="U1865" s="311">
        <f>IF(M1865&lt;&gt;ฐาน!$M$45,IF(S1865=0,J1865+T1865,O1865),J1865)</f>
        <v>0</v>
      </c>
      <c r="V1865" s="98"/>
    </row>
    <row r="1866" spans="1:22" x14ac:dyDescent="0.35">
      <c r="A1866" s="93">
        <v>1858</v>
      </c>
      <c r="B1866" s="84"/>
      <c r="C1866" s="98"/>
      <c r="D1866" s="91"/>
      <c r="E1866" s="89"/>
      <c r="F1866" s="88"/>
      <c r="G1866" s="91"/>
      <c r="H1866" s="91"/>
      <c r="I1866" s="88"/>
      <c r="J1866" s="92"/>
      <c r="K1866" s="212"/>
      <c r="L1866" s="308" t="str">
        <f>IF(K1866&lt;&gt;"",INDEX(ฐาน!$J$4:$M$44,MATCH(INT(K1866),ฐาน!$J$4:$J$44,0),2),"")</f>
        <v/>
      </c>
      <c r="M1866" s="309" t="str">
        <f>IF(L1866&lt;&gt;"",INDEX(ฐาน!$J$4:$M$45,MATCH(L1866,ฐาน!$K$4:$K$45,0),4),"")</f>
        <v/>
      </c>
      <c r="N1866" s="310" t="str">
        <f>IF(I1866&lt;&gt;"",INDEX(ฐาน!$A$4:$F$9,MATCH(I1866,ฐาน!$A$4:$A$9,0),IF(J1866&gt;=INDEX(ฐาน!$A$4:$F$9,MATCH(I1866,ฐาน!$A$4:$A$9,0),3),6,5)),"")</f>
        <v/>
      </c>
      <c r="O1866" s="311" t="str">
        <f>IF(I1866&lt;&gt;"",IF(J1866&gt;=INDEX(ฐาน!$A$4:$G$9,MATCH(I1866,ฐาน!$A$4:$A$9,0),4),INDEX(ฐาน!$A$4:$G$9,MATCH(I1866,ฐาน!$A$4:$A$9,0),7),INDEX(ฐาน!$A$4:$G$9,MATCH(I1866,ฐาน!$A$4:$A$9,0),4)),"")</f>
        <v/>
      </c>
      <c r="P1866" s="312">
        <f>IF(M1866&lt;&gt;ฐาน!$M$45,IF(L1866&lt;&gt;"",($L1866*$N1866/100),0),0)</f>
        <v>0</v>
      </c>
      <c r="Q1866" s="311">
        <f>IF(M1866&lt;&gt;ฐาน!$M$45,IF(L1866&lt;&gt;"",ROUNDUP(($L1866*$N1866/100),-1),0),0)</f>
        <v>0</v>
      </c>
      <c r="R1866" s="311">
        <f t="shared" ref="R1866:R1929" si="58">IF(Q1866&lt;&gt;"",IF($J1866+$P1866&lt;=$O1866,$Q1866,$O1866-$J1866),"")</f>
        <v>0</v>
      </c>
      <c r="S1866" s="313">
        <f t="shared" ref="S1866:S1929" si="59">IF(Q1866&lt;&gt;R1866,P1866-R1866,0)</f>
        <v>0</v>
      </c>
      <c r="T1866" s="314">
        <f>IF(M1866&lt;&gt;ฐาน!$M$45,IF(S1866&lt;&gt;"",S1866+R1866,0),0)</f>
        <v>0</v>
      </c>
      <c r="U1866" s="311">
        <f>IF(M1866&lt;&gt;ฐาน!$M$45,IF(S1866=0,J1866+T1866,O1866),J1866)</f>
        <v>0</v>
      </c>
      <c r="V1866" s="98"/>
    </row>
    <row r="1867" spans="1:22" x14ac:dyDescent="0.35">
      <c r="A1867" s="93">
        <v>1859</v>
      </c>
      <c r="B1867" s="84"/>
      <c r="C1867" s="98"/>
      <c r="D1867" s="91"/>
      <c r="E1867" s="89"/>
      <c r="F1867" s="88"/>
      <c r="G1867" s="91"/>
      <c r="H1867" s="91"/>
      <c r="I1867" s="88"/>
      <c r="J1867" s="92"/>
      <c r="K1867" s="212"/>
      <c r="L1867" s="308" t="str">
        <f>IF(K1867&lt;&gt;"",INDEX(ฐาน!$J$4:$M$44,MATCH(INT(K1867),ฐาน!$J$4:$J$44,0),2),"")</f>
        <v/>
      </c>
      <c r="M1867" s="309" t="str">
        <f>IF(L1867&lt;&gt;"",INDEX(ฐาน!$J$4:$M$45,MATCH(L1867,ฐาน!$K$4:$K$45,0),4),"")</f>
        <v/>
      </c>
      <c r="N1867" s="310" t="str">
        <f>IF(I1867&lt;&gt;"",INDEX(ฐาน!$A$4:$F$9,MATCH(I1867,ฐาน!$A$4:$A$9,0),IF(J1867&gt;=INDEX(ฐาน!$A$4:$F$9,MATCH(I1867,ฐาน!$A$4:$A$9,0),3),6,5)),"")</f>
        <v/>
      </c>
      <c r="O1867" s="311" t="str">
        <f>IF(I1867&lt;&gt;"",IF(J1867&gt;=INDEX(ฐาน!$A$4:$G$9,MATCH(I1867,ฐาน!$A$4:$A$9,0),4),INDEX(ฐาน!$A$4:$G$9,MATCH(I1867,ฐาน!$A$4:$A$9,0),7),INDEX(ฐาน!$A$4:$G$9,MATCH(I1867,ฐาน!$A$4:$A$9,0),4)),"")</f>
        <v/>
      </c>
      <c r="P1867" s="312">
        <f>IF(M1867&lt;&gt;ฐาน!$M$45,IF(L1867&lt;&gt;"",($L1867*$N1867/100),0),0)</f>
        <v>0</v>
      </c>
      <c r="Q1867" s="311">
        <f>IF(M1867&lt;&gt;ฐาน!$M$45,IF(L1867&lt;&gt;"",ROUNDUP(($L1867*$N1867/100),-1),0),0)</f>
        <v>0</v>
      </c>
      <c r="R1867" s="311">
        <f t="shared" si="58"/>
        <v>0</v>
      </c>
      <c r="S1867" s="313">
        <f t="shared" si="59"/>
        <v>0</v>
      </c>
      <c r="T1867" s="314">
        <f>IF(M1867&lt;&gt;ฐาน!$M$45,IF(S1867&lt;&gt;"",S1867+R1867,0),0)</f>
        <v>0</v>
      </c>
      <c r="U1867" s="311">
        <f>IF(M1867&lt;&gt;ฐาน!$M$45,IF(S1867=0,J1867+T1867,O1867),J1867)</f>
        <v>0</v>
      </c>
      <c r="V1867" s="98"/>
    </row>
    <row r="1868" spans="1:22" x14ac:dyDescent="0.35">
      <c r="A1868" s="93">
        <v>1860</v>
      </c>
      <c r="B1868" s="84"/>
      <c r="C1868" s="98"/>
      <c r="D1868" s="91"/>
      <c r="E1868" s="89"/>
      <c r="F1868" s="88"/>
      <c r="G1868" s="91"/>
      <c r="H1868" s="91"/>
      <c r="I1868" s="88"/>
      <c r="J1868" s="92"/>
      <c r="K1868" s="212"/>
      <c r="L1868" s="308" t="str">
        <f>IF(K1868&lt;&gt;"",INDEX(ฐาน!$J$4:$M$44,MATCH(INT(K1868),ฐาน!$J$4:$J$44,0),2),"")</f>
        <v/>
      </c>
      <c r="M1868" s="309" t="str">
        <f>IF(L1868&lt;&gt;"",INDEX(ฐาน!$J$4:$M$45,MATCH(L1868,ฐาน!$K$4:$K$45,0),4),"")</f>
        <v/>
      </c>
      <c r="N1868" s="310" t="str">
        <f>IF(I1868&lt;&gt;"",INDEX(ฐาน!$A$4:$F$9,MATCH(I1868,ฐาน!$A$4:$A$9,0),IF(J1868&gt;=INDEX(ฐาน!$A$4:$F$9,MATCH(I1868,ฐาน!$A$4:$A$9,0),3),6,5)),"")</f>
        <v/>
      </c>
      <c r="O1868" s="311" t="str">
        <f>IF(I1868&lt;&gt;"",IF(J1868&gt;=INDEX(ฐาน!$A$4:$G$9,MATCH(I1868,ฐาน!$A$4:$A$9,0),4),INDEX(ฐาน!$A$4:$G$9,MATCH(I1868,ฐาน!$A$4:$A$9,0),7),INDEX(ฐาน!$A$4:$G$9,MATCH(I1868,ฐาน!$A$4:$A$9,0),4)),"")</f>
        <v/>
      </c>
      <c r="P1868" s="312">
        <f>IF(M1868&lt;&gt;ฐาน!$M$45,IF(L1868&lt;&gt;"",($L1868*$N1868/100),0),0)</f>
        <v>0</v>
      </c>
      <c r="Q1868" s="311">
        <f>IF(M1868&lt;&gt;ฐาน!$M$45,IF(L1868&lt;&gt;"",ROUNDUP(($L1868*$N1868/100),-1),0),0)</f>
        <v>0</v>
      </c>
      <c r="R1868" s="311">
        <f t="shared" si="58"/>
        <v>0</v>
      </c>
      <c r="S1868" s="313">
        <f t="shared" si="59"/>
        <v>0</v>
      </c>
      <c r="T1868" s="314">
        <f>IF(M1868&lt;&gt;ฐาน!$M$45,IF(S1868&lt;&gt;"",S1868+R1868,0),0)</f>
        <v>0</v>
      </c>
      <c r="U1868" s="311">
        <f>IF(M1868&lt;&gt;ฐาน!$M$45,IF(S1868=0,J1868+T1868,O1868),J1868)</f>
        <v>0</v>
      </c>
      <c r="V1868" s="98"/>
    </row>
    <row r="1869" spans="1:22" x14ac:dyDescent="0.35">
      <c r="A1869" s="93">
        <v>1861</v>
      </c>
      <c r="B1869" s="84"/>
      <c r="C1869" s="98"/>
      <c r="D1869" s="91"/>
      <c r="E1869" s="89"/>
      <c r="F1869" s="88"/>
      <c r="G1869" s="91"/>
      <c r="H1869" s="91"/>
      <c r="I1869" s="88"/>
      <c r="J1869" s="92"/>
      <c r="K1869" s="212"/>
      <c r="L1869" s="308" t="str">
        <f>IF(K1869&lt;&gt;"",INDEX(ฐาน!$J$4:$M$44,MATCH(INT(K1869),ฐาน!$J$4:$J$44,0),2),"")</f>
        <v/>
      </c>
      <c r="M1869" s="309" t="str">
        <f>IF(L1869&lt;&gt;"",INDEX(ฐาน!$J$4:$M$45,MATCH(L1869,ฐาน!$K$4:$K$45,0),4),"")</f>
        <v/>
      </c>
      <c r="N1869" s="310" t="str">
        <f>IF(I1869&lt;&gt;"",INDEX(ฐาน!$A$4:$F$9,MATCH(I1869,ฐาน!$A$4:$A$9,0),IF(J1869&gt;=INDEX(ฐาน!$A$4:$F$9,MATCH(I1869,ฐาน!$A$4:$A$9,0),3),6,5)),"")</f>
        <v/>
      </c>
      <c r="O1869" s="311" t="str">
        <f>IF(I1869&lt;&gt;"",IF(J1869&gt;=INDEX(ฐาน!$A$4:$G$9,MATCH(I1869,ฐาน!$A$4:$A$9,0),4),INDEX(ฐาน!$A$4:$G$9,MATCH(I1869,ฐาน!$A$4:$A$9,0),7),INDEX(ฐาน!$A$4:$G$9,MATCH(I1869,ฐาน!$A$4:$A$9,0),4)),"")</f>
        <v/>
      </c>
      <c r="P1869" s="312">
        <f>IF(M1869&lt;&gt;ฐาน!$M$45,IF(L1869&lt;&gt;"",($L1869*$N1869/100),0),0)</f>
        <v>0</v>
      </c>
      <c r="Q1869" s="311">
        <f>IF(M1869&lt;&gt;ฐาน!$M$45,IF(L1869&lt;&gt;"",ROUNDUP(($L1869*$N1869/100),-1),0),0)</f>
        <v>0</v>
      </c>
      <c r="R1869" s="311">
        <f t="shared" si="58"/>
        <v>0</v>
      </c>
      <c r="S1869" s="313">
        <f t="shared" si="59"/>
        <v>0</v>
      </c>
      <c r="T1869" s="314">
        <f>IF(M1869&lt;&gt;ฐาน!$M$45,IF(S1869&lt;&gt;"",S1869+R1869,0),0)</f>
        <v>0</v>
      </c>
      <c r="U1869" s="311">
        <f>IF(M1869&lt;&gt;ฐาน!$M$45,IF(S1869=0,J1869+T1869,O1869),J1869)</f>
        <v>0</v>
      </c>
      <c r="V1869" s="98"/>
    </row>
    <row r="1870" spans="1:22" x14ac:dyDescent="0.35">
      <c r="A1870" s="93">
        <v>1862</v>
      </c>
      <c r="B1870" s="84"/>
      <c r="C1870" s="98"/>
      <c r="D1870" s="91"/>
      <c r="E1870" s="89"/>
      <c r="F1870" s="88"/>
      <c r="G1870" s="91"/>
      <c r="H1870" s="91"/>
      <c r="I1870" s="88"/>
      <c r="J1870" s="92"/>
      <c r="K1870" s="212"/>
      <c r="L1870" s="308" t="str">
        <f>IF(K1870&lt;&gt;"",INDEX(ฐาน!$J$4:$M$44,MATCH(INT(K1870),ฐาน!$J$4:$J$44,0),2),"")</f>
        <v/>
      </c>
      <c r="M1870" s="309" t="str">
        <f>IF(L1870&lt;&gt;"",INDEX(ฐาน!$J$4:$M$45,MATCH(L1870,ฐาน!$K$4:$K$45,0),4),"")</f>
        <v/>
      </c>
      <c r="N1870" s="310" t="str">
        <f>IF(I1870&lt;&gt;"",INDEX(ฐาน!$A$4:$F$9,MATCH(I1870,ฐาน!$A$4:$A$9,0),IF(J1870&gt;=INDEX(ฐาน!$A$4:$F$9,MATCH(I1870,ฐาน!$A$4:$A$9,0),3),6,5)),"")</f>
        <v/>
      </c>
      <c r="O1870" s="311" t="str">
        <f>IF(I1870&lt;&gt;"",IF(J1870&gt;=INDEX(ฐาน!$A$4:$G$9,MATCH(I1870,ฐาน!$A$4:$A$9,0),4),INDEX(ฐาน!$A$4:$G$9,MATCH(I1870,ฐาน!$A$4:$A$9,0),7),INDEX(ฐาน!$A$4:$G$9,MATCH(I1870,ฐาน!$A$4:$A$9,0),4)),"")</f>
        <v/>
      </c>
      <c r="P1870" s="312">
        <f>IF(M1870&lt;&gt;ฐาน!$M$45,IF(L1870&lt;&gt;"",($L1870*$N1870/100),0),0)</f>
        <v>0</v>
      </c>
      <c r="Q1870" s="311">
        <f>IF(M1870&lt;&gt;ฐาน!$M$45,IF(L1870&lt;&gt;"",ROUNDUP(($L1870*$N1870/100),-1),0),0)</f>
        <v>0</v>
      </c>
      <c r="R1870" s="311">
        <f t="shared" si="58"/>
        <v>0</v>
      </c>
      <c r="S1870" s="313">
        <f t="shared" si="59"/>
        <v>0</v>
      </c>
      <c r="T1870" s="314">
        <f>IF(M1870&lt;&gt;ฐาน!$M$45,IF(S1870&lt;&gt;"",S1870+R1870,0),0)</f>
        <v>0</v>
      </c>
      <c r="U1870" s="311">
        <f>IF(M1870&lt;&gt;ฐาน!$M$45,IF(S1870=0,J1870+T1870,O1870),J1870)</f>
        <v>0</v>
      </c>
      <c r="V1870" s="98"/>
    </row>
    <row r="1871" spans="1:22" x14ac:dyDescent="0.35">
      <c r="A1871" s="93">
        <v>1863</v>
      </c>
      <c r="B1871" s="84"/>
      <c r="C1871" s="98"/>
      <c r="D1871" s="91"/>
      <c r="E1871" s="89"/>
      <c r="F1871" s="88"/>
      <c r="G1871" s="91"/>
      <c r="H1871" s="91"/>
      <c r="I1871" s="88"/>
      <c r="J1871" s="92"/>
      <c r="K1871" s="212"/>
      <c r="L1871" s="308" t="str">
        <f>IF(K1871&lt;&gt;"",INDEX(ฐาน!$J$4:$M$44,MATCH(INT(K1871),ฐาน!$J$4:$J$44,0),2),"")</f>
        <v/>
      </c>
      <c r="M1871" s="309" t="str">
        <f>IF(L1871&lt;&gt;"",INDEX(ฐาน!$J$4:$M$45,MATCH(L1871,ฐาน!$K$4:$K$45,0),4),"")</f>
        <v/>
      </c>
      <c r="N1871" s="310" t="str">
        <f>IF(I1871&lt;&gt;"",INDEX(ฐาน!$A$4:$F$9,MATCH(I1871,ฐาน!$A$4:$A$9,0),IF(J1871&gt;=INDEX(ฐาน!$A$4:$F$9,MATCH(I1871,ฐาน!$A$4:$A$9,0),3),6,5)),"")</f>
        <v/>
      </c>
      <c r="O1871" s="311" t="str">
        <f>IF(I1871&lt;&gt;"",IF(J1871&gt;=INDEX(ฐาน!$A$4:$G$9,MATCH(I1871,ฐาน!$A$4:$A$9,0),4),INDEX(ฐาน!$A$4:$G$9,MATCH(I1871,ฐาน!$A$4:$A$9,0),7),INDEX(ฐาน!$A$4:$G$9,MATCH(I1871,ฐาน!$A$4:$A$9,0),4)),"")</f>
        <v/>
      </c>
      <c r="P1871" s="312">
        <f>IF(M1871&lt;&gt;ฐาน!$M$45,IF(L1871&lt;&gt;"",($L1871*$N1871/100),0),0)</f>
        <v>0</v>
      </c>
      <c r="Q1871" s="311">
        <f>IF(M1871&lt;&gt;ฐาน!$M$45,IF(L1871&lt;&gt;"",ROUNDUP(($L1871*$N1871/100),-1),0),0)</f>
        <v>0</v>
      </c>
      <c r="R1871" s="311">
        <f t="shared" si="58"/>
        <v>0</v>
      </c>
      <c r="S1871" s="313">
        <f t="shared" si="59"/>
        <v>0</v>
      </c>
      <c r="T1871" s="314">
        <f>IF(M1871&lt;&gt;ฐาน!$M$45,IF(S1871&lt;&gt;"",S1871+R1871,0),0)</f>
        <v>0</v>
      </c>
      <c r="U1871" s="311">
        <f>IF(M1871&lt;&gt;ฐาน!$M$45,IF(S1871=0,J1871+T1871,O1871),J1871)</f>
        <v>0</v>
      </c>
      <c r="V1871" s="98"/>
    </row>
    <row r="1872" spans="1:22" x14ac:dyDescent="0.35">
      <c r="A1872" s="93">
        <v>1864</v>
      </c>
      <c r="B1872" s="84"/>
      <c r="C1872" s="98"/>
      <c r="D1872" s="91"/>
      <c r="E1872" s="89"/>
      <c r="F1872" s="88"/>
      <c r="G1872" s="91"/>
      <c r="H1872" s="91"/>
      <c r="I1872" s="88"/>
      <c r="J1872" s="92"/>
      <c r="K1872" s="212"/>
      <c r="L1872" s="308" t="str">
        <f>IF(K1872&lt;&gt;"",INDEX(ฐาน!$J$4:$M$44,MATCH(INT(K1872),ฐาน!$J$4:$J$44,0),2),"")</f>
        <v/>
      </c>
      <c r="M1872" s="309" t="str">
        <f>IF(L1872&lt;&gt;"",INDEX(ฐาน!$J$4:$M$45,MATCH(L1872,ฐาน!$K$4:$K$45,0),4),"")</f>
        <v/>
      </c>
      <c r="N1872" s="310" t="str">
        <f>IF(I1872&lt;&gt;"",INDEX(ฐาน!$A$4:$F$9,MATCH(I1872,ฐาน!$A$4:$A$9,0),IF(J1872&gt;=INDEX(ฐาน!$A$4:$F$9,MATCH(I1872,ฐาน!$A$4:$A$9,0),3),6,5)),"")</f>
        <v/>
      </c>
      <c r="O1872" s="311" t="str">
        <f>IF(I1872&lt;&gt;"",IF(J1872&gt;=INDEX(ฐาน!$A$4:$G$9,MATCH(I1872,ฐาน!$A$4:$A$9,0),4),INDEX(ฐาน!$A$4:$G$9,MATCH(I1872,ฐาน!$A$4:$A$9,0),7),INDEX(ฐาน!$A$4:$G$9,MATCH(I1872,ฐาน!$A$4:$A$9,0),4)),"")</f>
        <v/>
      </c>
      <c r="P1872" s="312">
        <f>IF(M1872&lt;&gt;ฐาน!$M$45,IF(L1872&lt;&gt;"",($L1872*$N1872/100),0),0)</f>
        <v>0</v>
      </c>
      <c r="Q1872" s="311">
        <f>IF(M1872&lt;&gt;ฐาน!$M$45,IF(L1872&lt;&gt;"",ROUNDUP(($L1872*$N1872/100),-1),0),0)</f>
        <v>0</v>
      </c>
      <c r="R1872" s="311">
        <f t="shared" si="58"/>
        <v>0</v>
      </c>
      <c r="S1872" s="313">
        <f t="shared" si="59"/>
        <v>0</v>
      </c>
      <c r="T1872" s="314">
        <f>IF(M1872&lt;&gt;ฐาน!$M$45,IF(S1872&lt;&gt;"",S1872+R1872,0),0)</f>
        <v>0</v>
      </c>
      <c r="U1872" s="311">
        <f>IF(M1872&lt;&gt;ฐาน!$M$45,IF(S1872=0,J1872+T1872,O1872),J1872)</f>
        <v>0</v>
      </c>
      <c r="V1872" s="98"/>
    </row>
    <row r="1873" spans="1:22" x14ac:dyDescent="0.35">
      <c r="A1873" s="93">
        <v>1865</v>
      </c>
      <c r="B1873" s="84"/>
      <c r="C1873" s="98"/>
      <c r="D1873" s="91"/>
      <c r="E1873" s="89"/>
      <c r="F1873" s="88"/>
      <c r="G1873" s="91"/>
      <c r="H1873" s="91"/>
      <c r="I1873" s="88"/>
      <c r="J1873" s="92"/>
      <c r="K1873" s="212"/>
      <c r="L1873" s="308" t="str">
        <f>IF(K1873&lt;&gt;"",INDEX(ฐาน!$J$4:$M$44,MATCH(INT(K1873),ฐาน!$J$4:$J$44,0),2),"")</f>
        <v/>
      </c>
      <c r="M1873" s="309" t="str">
        <f>IF(L1873&lt;&gt;"",INDEX(ฐาน!$J$4:$M$45,MATCH(L1873,ฐาน!$K$4:$K$45,0),4),"")</f>
        <v/>
      </c>
      <c r="N1873" s="310" t="str">
        <f>IF(I1873&lt;&gt;"",INDEX(ฐาน!$A$4:$F$9,MATCH(I1873,ฐาน!$A$4:$A$9,0),IF(J1873&gt;=INDEX(ฐาน!$A$4:$F$9,MATCH(I1873,ฐาน!$A$4:$A$9,0),3),6,5)),"")</f>
        <v/>
      </c>
      <c r="O1873" s="311" t="str">
        <f>IF(I1873&lt;&gt;"",IF(J1873&gt;=INDEX(ฐาน!$A$4:$G$9,MATCH(I1873,ฐาน!$A$4:$A$9,0),4),INDEX(ฐาน!$A$4:$G$9,MATCH(I1873,ฐาน!$A$4:$A$9,0),7),INDEX(ฐาน!$A$4:$G$9,MATCH(I1873,ฐาน!$A$4:$A$9,0),4)),"")</f>
        <v/>
      </c>
      <c r="P1873" s="312">
        <f>IF(M1873&lt;&gt;ฐาน!$M$45,IF(L1873&lt;&gt;"",($L1873*$N1873/100),0),0)</f>
        <v>0</v>
      </c>
      <c r="Q1873" s="311">
        <f>IF(M1873&lt;&gt;ฐาน!$M$45,IF(L1873&lt;&gt;"",ROUNDUP(($L1873*$N1873/100),-1),0),0)</f>
        <v>0</v>
      </c>
      <c r="R1873" s="311">
        <f t="shared" si="58"/>
        <v>0</v>
      </c>
      <c r="S1873" s="313">
        <f t="shared" si="59"/>
        <v>0</v>
      </c>
      <c r="T1873" s="314">
        <f>IF(M1873&lt;&gt;ฐาน!$M$45,IF(S1873&lt;&gt;"",S1873+R1873,0),0)</f>
        <v>0</v>
      </c>
      <c r="U1873" s="311">
        <f>IF(M1873&lt;&gt;ฐาน!$M$45,IF(S1873=0,J1873+T1873,O1873),J1873)</f>
        <v>0</v>
      </c>
      <c r="V1873" s="98"/>
    </row>
    <row r="1874" spans="1:22" x14ac:dyDescent="0.35">
      <c r="A1874" s="93">
        <v>1866</v>
      </c>
      <c r="B1874" s="84"/>
      <c r="C1874" s="98"/>
      <c r="D1874" s="91"/>
      <c r="E1874" s="89"/>
      <c r="F1874" s="88"/>
      <c r="G1874" s="91"/>
      <c r="H1874" s="91"/>
      <c r="I1874" s="88"/>
      <c r="J1874" s="92"/>
      <c r="K1874" s="212"/>
      <c r="L1874" s="308" t="str">
        <f>IF(K1874&lt;&gt;"",INDEX(ฐาน!$J$4:$M$44,MATCH(INT(K1874),ฐาน!$J$4:$J$44,0),2),"")</f>
        <v/>
      </c>
      <c r="M1874" s="309" t="str">
        <f>IF(L1874&lt;&gt;"",INDEX(ฐาน!$J$4:$M$45,MATCH(L1874,ฐาน!$K$4:$K$45,0),4),"")</f>
        <v/>
      </c>
      <c r="N1874" s="310" t="str">
        <f>IF(I1874&lt;&gt;"",INDEX(ฐาน!$A$4:$F$9,MATCH(I1874,ฐาน!$A$4:$A$9,0),IF(J1874&gt;=INDEX(ฐาน!$A$4:$F$9,MATCH(I1874,ฐาน!$A$4:$A$9,0),3),6,5)),"")</f>
        <v/>
      </c>
      <c r="O1874" s="311" t="str">
        <f>IF(I1874&lt;&gt;"",IF(J1874&gt;=INDEX(ฐาน!$A$4:$G$9,MATCH(I1874,ฐาน!$A$4:$A$9,0),4),INDEX(ฐาน!$A$4:$G$9,MATCH(I1874,ฐาน!$A$4:$A$9,0),7),INDEX(ฐาน!$A$4:$G$9,MATCH(I1874,ฐาน!$A$4:$A$9,0),4)),"")</f>
        <v/>
      </c>
      <c r="P1874" s="312">
        <f>IF(M1874&lt;&gt;ฐาน!$M$45,IF(L1874&lt;&gt;"",($L1874*$N1874/100),0),0)</f>
        <v>0</v>
      </c>
      <c r="Q1874" s="311">
        <f>IF(M1874&lt;&gt;ฐาน!$M$45,IF(L1874&lt;&gt;"",ROUNDUP(($L1874*$N1874/100),-1),0),0)</f>
        <v>0</v>
      </c>
      <c r="R1874" s="311">
        <f t="shared" si="58"/>
        <v>0</v>
      </c>
      <c r="S1874" s="313">
        <f t="shared" si="59"/>
        <v>0</v>
      </c>
      <c r="T1874" s="314">
        <f>IF(M1874&lt;&gt;ฐาน!$M$45,IF(S1874&lt;&gt;"",S1874+R1874,0),0)</f>
        <v>0</v>
      </c>
      <c r="U1874" s="311">
        <f>IF(M1874&lt;&gt;ฐาน!$M$45,IF(S1874=0,J1874+T1874,O1874),J1874)</f>
        <v>0</v>
      </c>
      <c r="V1874" s="98"/>
    </row>
    <row r="1875" spans="1:22" x14ac:dyDescent="0.35">
      <c r="A1875" s="93">
        <v>1867</v>
      </c>
      <c r="B1875" s="84"/>
      <c r="C1875" s="98"/>
      <c r="D1875" s="91"/>
      <c r="E1875" s="89"/>
      <c r="F1875" s="88"/>
      <c r="G1875" s="91"/>
      <c r="H1875" s="91"/>
      <c r="I1875" s="88"/>
      <c r="J1875" s="92"/>
      <c r="K1875" s="212"/>
      <c r="L1875" s="308" t="str">
        <f>IF(K1875&lt;&gt;"",INDEX(ฐาน!$J$4:$M$44,MATCH(INT(K1875),ฐาน!$J$4:$J$44,0),2),"")</f>
        <v/>
      </c>
      <c r="M1875" s="309" t="str">
        <f>IF(L1875&lt;&gt;"",INDEX(ฐาน!$J$4:$M$45,MATCH(L1875,ฐาน!$K$4:$K$45,0),4),"")</f>
        <v/>
      </c>
      <c r="N1875" s="310" t="str">
        <f>IF(I1875&lt;&gt;"",INDEX(ฐาน!$A$4:$F$9,MATCH(I1875,ฐาน!$A$4:$A$9,0),IF(J1875&gt;=INDEX(ฐาน!$A$4:$F$9,MATCH(I1875,ฐาน!$A$4:$A$9,0),3),6,5)),"")</f>
        <v/>
      </c>
      <c r="O1875" s="311" t="str">
        <f>IF(I1875&lt;&gt;"",IF(J1875&gt;=INDEX(ฐาน!$A$4:$G$9,MATCH(I1875,ฐาน!$A$4:$A$9,0),4),INDEX(ฐาน!$A$4:$G$9,MATCH(I1875,ฐาน!$A$4:$A$9,0),7),INDEX(ฐาน!$A$4:$G$9,MATCH(I1875,ฐาน!$A$4:$A$9,0),4)),"")</f>
        <v/>
      </c>
      <c r="P1875" s="312">
        <f>IF(M1875&lt;&gt;ฐาน!$M$45,IF(L1875&lt;&gt;"",($L1875*$N1875/100),0),0)</f>
        <v>0</v>
      </c>
      <c r="Q1875" s="311">
        <f>IF(M1875&lt;&gt;ฐาน!$M$45,IF(L1875&lt;&gt;"",ROUNDUP(($L1875*$N1875/100),-1),0),0)</f>
        <v>0</v>
      </c>
      <c r="R1875" s="311">
        <f t="shared" si="58"/>
        <v>0</v>
      </c>
      <c r="S1875" s="313">
        <f t="shared" si="59"/>
        <v>0</v>
      </c>
      <c r="T1875" s="314">
        <f>IF(M1875&lt;&gt;ฐาน!$M$45,IF(S1875&lt;&gt;"",S1875+R1875,0),0)</f>
        <v>0</v>
      </c>
      <c r="U1875" s="311">
        <f>IF(M1875&lt;&gt;ฐาน!$M$45,IF(S1875=0,J1875+T1875,O1875),J1875)</f>
        <v>0</v>
      </c>
      <c r="V1875" s="98"/>
    </row>
    <row r="1876" spans="1:22" x14ac:dyDescent="0.35">
      <c r="A1876" s="93">
        <v>1868</v>
      </c>
      <c r="B1876" s="84"/>
      <c r="C1876" s="98"/>
      <c r="D1876" s="91"/>
      <c r="E1876" s="89"/>
      <c r="F1876" s="88"/>
      <c r="G1876" s="91"/>
      <c r="H1876" s="91"/>
      <c r="I1876" s="88"/>
      <c r="J1876" s="92"/>
      <c r="K1876" s="212"/>
      <c r="L1876" s="308" t="str">
        <f>IF(K1876&lt;&gt;"",INDEX(ฐาน!$J$4:$M$44,MATCH(INT(K1876),ฐาน!$J$4:$J$44,0),2),"")</f>
        <v/>
      </c>
      <c r="M1876" s="309" t="str">
        <f>IF(L1876&lt;&gt;"",INDEX(ฐาน!$J$4:$M$45,MATCH(L1876,ฐาน!$K$4:$K$45,0),4),"")</f>
        <v/>
      </c>
      <c r="N1876" s="310" t="str">
        <f>IF(I1876&lt;&gt;"",INDEX(ฐาน!$A$4:$F$9,MATCH(I1876,ฐาน!$A$4:$A$9,0),IF(J1876&gt;=INDEX(ฐาน!$A$4:$F$9,MATCH(I1876,ฐาน!$A$4:$A$9,0),3),6,5)),"")</f>
        <v/>
      </c>
      <c r="O1876" s="311" t="str">
        <f>IF(I1876&lt;&gt;"",IF(J1876&gt;=INDEX(ฐาน!$A$4:$G$9,MATCH(I1876,ฐาน!$A$4:$A$9,0),4),INDEX(ฐาน!$A$4:$G$9,MATCH(I1876,ฐาน!$A$4:$A$9,0),7),INDEX(ฐาน!$A$4:$G$9,MATCH(I1876,ฐาน!$A$4:$A$9,0),4)),"")</f>
        <v/>
      </c>
      <c r="P1876" s="312">
        <f>IF(M1876&lt;&gt;ฐาน!$M$45,IF(L1876&lt;&gt;"",($L1876*$N1876/100),0),0)</f>
        <v>0</v>
      </c>
      <c r="Q1876" s="311">
        <f>IF(M1876&lt;&gt;ฐาน!$M$45,IF(L1876&lt;&gt;"",ROUNDUP(($L1876*$N1876/100),-1),0),0)</f>
        <v>0</v>
      </c>
      <c r="R1876" s="311">
        <f t="shared" si="58"/>
        <v>0</v>
      </c>
      <c r="S1876" s="313">
        <f t="shared" si="59"/>
        <v>0</v>
      </c>
      <c r="T1876" s="314">
        <f>IF(M1876&lt;&gt;ฐาน!$M$45,IF(S1876&lt;&gt;"",S1876+R1876,0),0)</f>
        <v>0</v>
      </c>
      <c r="U1876" s="311">
        <f>IF(M1876&lt;&gt;ฐาน!$M$45,IF(S1876=0,J1876+T1876,O1876),J1876)</f>
        <v>0</v>
      </c>
      <c r="V1876" s="98"/>
    </row>
    <row r="1877" spans="1:22" x14ac:dyDescent="0.35">
      <c r="A1877" s="93">
        <v>1869</v>
      </c>
      <c r="B1877" s="84"/>
      <c r="C1877" s="98"/>
      <c r="D1877" s="91"/>
      <c r="E1877" s="89"/>
      <c r="F1877" s="88"/>
      <c r="G1877" s="91"/>
      <c r="H1877" s="91"/>
      <c r="I1877" s="88"/>
      <c r="J1877" s="92"/>
      <c r="K1877" s="212"/>
      <c r="L1877" s="308" t="str">
        <f>IF(K1877&lt;&gt;"",INDEX(ฐาน!$J$4:$M$44,MATCH(INT(K1877),ฐาน!$J$4:$J$44,0),2),"")</f>
        <v/>
      </c>
      <c r="M1877" s="309" t="str">
        <f>IF(L1877&lt;&gt;"",INDEX(ฐาน!$J$4:$M$45,MATCH(L1877,ฐาน!$K$4:$K$45,0),4),"")</f>
        <v/>
      </c>
      <c r="N1877" s="310" t="str">
        <f>IF(I1877&lt;&gt;"",INDEX(ฐาน!$A$4:$F$9,MATCH(I1877,ฐาน!$A$4:$A$9,0),IF(J1877&gt;=INDEX(ฐาน!$A$4:$F$9,MATCH(I1877,ฐาน!$A$4:$A$9,0),3),6,5)),"")</f>
        <v/>
      </c>
      <c r="O1877" s="311" t="str">
        <f>IF(I1877&lt;&gt;"",IF(J1877&gt;=INDEX(ฐาน!$A$4:$G$9,MATCH(I1877,ฐาน!$A$4:$A$9,0),4),INDEX(ฐาน!$A$4:$G$9,MATCH(I1877,ฐาน!$A$4:$A$9,0),7),INDEX(ฐาน!$A$4:$G$9,MATCH(I1877,ฐาน!$A$4:$A$9,0),4)),"")</f>
        <v/>
      </c>
      <c r="P1877" s="312">
        <f>IF(M1877&lt;&gt;ฐาน!$M$45,IF(L1877&lt;&gt;"",($L1877*$N1877/100),0),0)</f>
        <v>0</v>
      </c>
      <c r="Q1877" s="311">
        <f>IF(M1877&lt;&gt;ฐาน!$M$45,IF(L1877&lt;&gt;"",ROUNDUP(($L1877*$N1877/100),-1),0),0)</f>
        <v>0</v>
      </c>
      <c r="R1877" s="311">
        <f t="shared" si="58"/>
        <v>0</v>
      </c>
      <c r="S1877" s="313">
        <f t="shared" si="59"/>
        <v>0</v>
      </c>
      <c r="T1877" s="314">
        <f>IF(M1877&lt;&gt;ฐาน!$M$45,IF(S1877&lt;&gt;"",S1877+R1877,0),0)</f>
        <v>0</v>
      </c>
      <c r="U1877" s="311">
        <f>IF(M1877&lt;&gt;ฐาน!$M$45,IF(S1877=0,J1877+T1877,O1877),J1877)</f>
        <v>0</v>
      </c>
      <c r="V1877" s="98"/>
    </row>
    <row r="1878" spans="1:22" x14ac:dyDescent="0.35">
      <c r="A1878" s="93">
        <v>1870</v>
      </c>
      <c r="B1878" s="84"/>
      <c r="C1878" s="98"/>
      <c r="D1878" s="91"/>
      <c r="E1878" s="89"/>
      <c r="F1878" s="88"/>
      <c r="G1878" s="91"/>
      <c r="H1878" s="91"/>
      <c r="I1878" s="88"/>
      <c r="J1878" s="92"/>
      <c r="K1878" s="212"/>
      <c r="L1878" s="308" t="str">
        <f>IF(K1878&lt;&gt;"",INDEX(ฐาน!$J$4:$M$44,MATCH(INT(K1878),ฐาน!$J$4:$J$44,0),2),"")</f>
        <v/>
      </c>
      <c r="M1878" s="309" t="str">
        <f>IF(L1878&lt;&gt;"",INDEX(ฐาน!$J$4:$M$45,MATCH(L1878,ฐาน!$K$4:$K$45,0),4),"")</f>
        <v/>
      </c>
      <c r="N1878" s="310" t="str">
        <f>IF(I1878&lt;&gt;"",INDEX(ฐาน!$A$4:$F$9,MATCH(I1878,ฐาน!$A$4:$A$9,0),IF(J1878&gt;=INDEX(ฐาน!$A$4:$F$9,MATCH(I1878,ฐาน!$A$4:$A$9,0),3),6,5)),"")</f>
        <v/>
      </c>
      <c r="O1878" s="311" t="str">
        <f>IF(I1878&lt;&gt;"",IF(J1878&gt;=INDEX(ฐาน!$A$4:$G$9,MATCH(I1878,ฐาน!$A$4:$A$9,0),4),INDEX(ฐาน!$A$4:$G$9,MATCH(I1878,ฐาน!$A$4:$A$9,0),7),INDEX(ฐาน!$A$4:$G$9,MATCH(I1878,ฐาน!$A$4:$A$9,0),4)),"")</f>
        <v/>
      </c>
      <c r="P1878" s="312">
        <f>IF(M1878&lt;&gt;ฐาน!$M$45,IF(L1878&lt;&gt;"",($L1878*$N1878/100),0),0)</f>
        <v>0</v>
      </c>
      <c r="Q1878" s="311">
        <f>IF(M1878&lt;&gt;ฐาน!$M$45,IF(L1878&lt;&gt;"",ROUNDUP(($L1878*$N1878/100),-1),0),0)</f>
        <v>0</v>
      </c>
      <c r="R1878" s="311">
        <f t="shared" si="58"/>
        <v>0</v>
      </c>
      <c r="S1878" s="313">
        <f t="shared" si="59"/>
        <v>0</v>
      </c>
      <c r="T1878" s="314">
        <f>IF(M1878&lt;&gt;ฐาน!$M$45,IF(S1878&lt;&gt;"",S1878+R1878,0),0)</f>
        <v>0</v>
      </c>
      <c r="U1878" s="311">
        <f>IF(M1878&lt;&gt;ฐาน!$M$45,IF(S1878=0,J1878+T1878,O1878),J1878)</f>
        <v>0</v>
      </c>
      <c r="V1878" s="98"/>
    </row>
    <row r="1879" spans="1:22" x14ac:dyDescent="0.35">
      <c r="A1879" s="93">
        <v>1871</v>
      </c>
      <c r="B1879" s="84"/>
      <c r="C1879" s="98"/>
      <c r="D1879" s="91"/>
      <c r="E1879" s="89"/>
      <c r="F1879" s="88"/>
      <c r="G1879" s="91"/>
      <c r="H1879" s="91"/>
      <c r="I1879" s="88"/>
      <c r="J1879" s="92"/>
      <c r="K1879" s="212"/>
      <c r="L1879" s="308" t="str">
        <f>IF(K1879&lt;&gt;"",INDEX(ฐาน!$J$4:$M$44,MATCH(INT(K1879),ฐาน!$J$4:$J$44,0),2),"")</f>
        <v/>
      </c>
      <c r="M1879" s="309" t="str">
        <f>IF(L1879&lt;&gt;"",INDEX(ฐาน!$J$4:$M$45,MATCH(L1879,ฐาน!$K$4:$K$45,0),4),"")</f>
        <v/>
      </c>
      <c r="N1879" s="310" t="str">
        <f>IF(I1879&lt;&gt;"",INDEX(ฐาน!$A$4:$F$9,MATCH(I1879,ฐาน!$A$4:$A$9,0),IF(J1879&gt;=INDEX(ฐาน!$A$4:$F$9,MATCH(I1879,ฐาน!$A$4:$A$9,0),3),6,5)),"")</f>
        <v/>
      </c>
      <c r="O1879" s="311" t="str">
        <f>IF(I1879&lt;&gt;"",IF(J1879&gt;=INDEX(ฐาน!$A$4:$G$9,MATCH(I1879,ฐาน!$A$4:$A$9,0),4),INDEX(ฐาน!$A$4:$G$9,MATCH(I1879,ฐาน!$A$4:$A$9,0),7),INDEX(ฐาน!$A$4:$G$9,MATCH(I1879,ฐาน!$A$4:$A$9,0),4)),"")</f>
        <v/>
      </c>
      <c r="P1879" s="312">
        <f>IF(M1879&lt;&gt;ฐาน!$M$45,IF(L1879&lt;&gt;"",($L1879*$N1879/100),0),0)</f>
        <v>0</v>
      </c>
      <c r="Q1879" s="311">
        <f>IF(M1879&lt;&gt;ฐาน!$M$45,IF(L1879&lt;&gt;"",ROUNDUP(($L1879*$N1879/100),-1),0),0)</f>
        <v>0</v>
      </c>
      <c r="R1879" s="311">
        <f t="shared" si="58"/>
        <v>0</v>
      </c>
      <c r="S1879" s="313">
        <f t="shared" si="59"/>
        <v>0</v>
      </c>
      <c r="T1879" s="314">
        <f>IF(M1879&lt;&gt;ฐาน!$M$45,IF(S1879&lt;&gt;"",S1879+R1879,0),0)</f>
        <v>0</v>
      </c>
      <c r="U1879" s="311">
        <f>IF(M1879&lt;&gt;ฐาน!$M$45,IF(S1879=0,J1879+T1879,O1879),J1879)</f>
        <v>0</v>
      </c>
      <c r="V1879" s="98"/>
    </row>
    <row r="1880" spans="1:22" x14ac:dyDescent="0.35">
      <c r="A1880" s="93">
        <v>1872</v>
      </c>
      <c r="B1880" s="84"/>
      <c r="C1880" s="98"/>
      <c r="D1880" s="91"/>
      <c r="E1880" s="89"/>
      <c r="F1880" s="88"/>
      <c r="G1880" s="91"/>
      <c r="H1880" s="91"/>
      <c r="I1880" s="88"/>
      <c r="J1880" s="92"/>
      <c r="K1880" s="212"/>
      <c r="L1880" s="308" t="str">
        <f>IF(K1880&lt;&gt;"",INDEX(ฐาน!$J$4:$M$44,MATCH(INT(K1880),ฐาน!$J$4:$J$44,0),2),"")</f>
        <v/>
      </c>
      <c r="M1880" s="309" t="str">
        <f>IF(L1880&lt;&gt;"",INDEX(ฐาน!$J$4:$M$45,MATCH(L1880,ฐาน!$K$4:$K$45,0),4),"")</f>
        <v/>
      </c>
      <c r="N1880" s="310" t="str">
        <f>IF(I1880&lt;&gt;"",INDEX(ฐาน!$A$4:$F$9,MATCH(I1880,ฐาน!$A$4:$A$9,0),IF(J1880&gt;=INDEX(ฐาน!$A$4:$F$9,MATCH(I1880,ฐาน!$A$4:$A$9,0),3),6,5)),"")</f>
        <v/>
      </c>
      <c r="O1880" s="311" t="str">
        <f>IF(I1880&lt;&gt;"",IF(J1880&gt;=INDEX(ฐาน!$A$4:$G$9,MATCH(I1880,ฐาน!$A$4:$A$9,0),4),INDEX(ฐาน!$A$4:$G$9,MATCH(I1880,ฐาน!$A$4:$A$9,0),7),INDEX(ฐาน!$A$4:$G$9,MATCH(I1880,ฐาน!$A$4:$A$9,0),4)),"")</f>
        <v/>
      </c>
      <c r="P1880" s="312">
        <f>IF(M1880&lt;&gt;ฐาน!$M$45,IF(L1880&lt;&gt;"",($L1880*$N1880/100),0),0)</f>
        <v>0</v>
      </c>
      <c r="Q1880" s="311">
        <f>IF(M1880&lt;&gt;ฐาน!$M$45,IF(L1880&lt;&gt;"",ROUNDUP(($L1880*$N1880/100),-1),0),0)</f>
        <v>0</v>
      </c>
      <c r="R1880" s="311">
        <f t="shared" si="58"/>
        <v>0</v>
      </c>
      <c r="S1880" s="313">
        <f t="shared" si="59"/>
        <v>0</v>
      </c>
      <c r="T1880" s="314">
        <f>IF(M1880&lt;&gt;ฐาน!$M$45,IF(S1880&lt;&gt;"",S1880+R1880,0),0)</f>
        <v>0</v>
      </c>
      <c r="U1880" s="311">
        <f>IF(M1880&lt;&gt;ฐาน!$M$45,IF(S1880=0,J1880+T1880,O1880),J1880)</f>
        <v>0</v>
      </c>
      <c r="V1880" s="98"/>
    </row>
    <row r="1881" spans="1:22" x14ac:dyDescent="0.35">
      <c r="A1881" s="93">
        <v>1873</v>
      </c>
      <c r="B1881" s="84"/>
      <c r="C1881" s="98"/>
      <c r="D1881" s="91"/>
      <c r="E1881" s="89"/>
      <c r="F1881" s="88"/>
      <c r="G1881" s="91"/>
      <c r="H1881" s="91"/>
      <c r="I1881" s="88"/>
      <c r="J1881" s="92"/>
      <c r="K1881" s="212"/>
      <c r="L1881" s="308" t="str">
        <f>IF(K1881&lt;&gt;"",INDEX(ฐาน!$J$4:$M$44,MATCH(INT(K1881),ฐาน!$J$4:$J$44,0),2),"")</f>
        <v/>
      </c>
      <c r="M1881" s="309" t="str">
        <f>IF(L1881&lt;&gt;"",INDEX(ฐาน!$J$4:$M$45,MATCH(L1881,ฐาน!$K$4:$K$45,0),4),"")</f>
        <v/>
      </c>
      <c r="N1881" s="310" t="str">
        <f>IF(I1881&lt;&gt;"",INDEX(ฐาน!$A$4:$F$9,MATCH(I1881,ฐาน!$A$4:$A$9,0),IF(J1881&gt;=INDEX(ฐาน!$A$4:$F$9,MATCH(I1881,ฐาน!$A$4:$A$9,0),3),6,5)),"")</f>
        <v/>
      </c>
      <c r="O1881" s="311" t="str">
        <f>IF(I1881&lt;&gt;"",IF(J1881&gt;=INDEX(ฐาน!$A$4:$G$9,MATCH(I1881,ฐาน!$A$4:$A$9,0),4),INDEX(ฐาน!$A$4:$G$9,MATCH(I1881,ฐาน!$A$4:$A$9,0),7),INDEX(ฐาน!$A$4:$G$9,MATCH(I1881,ฐาน!$A$4:$A$9,0),4)),"")</f>
        <v/>
      </c>
      <c r="P1881" s="312">
        <f>IF(M1881&lt;&gt;ฐาน!$M$45,IF(L1881&lt;&gt;"",($L1881*$N1881/100),0),0)</f>
        <v>0</v>
      </c>
      <c r="Q1881" s="311">
        <f>IF(M1881&lt;&gt;ฐาน!$M$45,IF(L1881&lt;&gt;"",ROUNDUP(($L1881*$N1881/100),-1),0),0)</f>
        <v>0</v>
      </c>
      <c r="R1881" s="311">
        <f t="shared" si="58"/>
        <v>0</v>
      </c>
      <c r="S1881" s="313">
        <f t="shared" si="59"/>
        <v>0</v>
      </c>
      <c r="T1881" s="314">
        <f>IF(M1881&lt;&gt;ฐาน!$M$45,IF(S1881&lt;&gt;"",S1881+R1881,0),0)</f>
        <v>0</v>
      </c>
      <c r="U1881" s="311">
        <f>IF(M1881&lt;&gt;ฐาน!$M$45,IF(S1881=0,J1881+T1881,O1881),J1881)</f>
        <v>0</v>
      </c>
      <c r="V1881" s="98"/>
    </row>
    <row r="1882" spans="1:22" x14ac:dyDescent="0.35">
      <c r="A1882" s="93">
        <v>1874</v>
      </c>
      <c r="B1882" s="84"/>
      <c r="C1882" s="98"/>
      <c r="D1882" s="91"/>
      <c r="E1882" s="89"/>
      <c r="F1882" s="88"/>
      <c r="G1882" s="91"/>
      <c r="H1882" s="91"/>
      <c r="I1882" s="88"/>
      <c r="J1882" s="92"/>
      <c r="K1882" s="212"/>
      <c r="L1882" s="308" t="str">
        <f>IF(K1882&lt;&gt;"",INDEX(ฐาน!$J$4:$M$44,MATCH(INT(K1882),ฐาน!$J$4:$J$44,0),2),"")</f>
        <v/>
      </c>
      <c r="M1882" s="309" t="str">
        <f>IF(L1882&lt;&gt;"",INDEX(ฐาน!$J$4:$M$45,MATCH(L1882,ฐาน!$K$4:$K$45,0),4),"")</f>
        <v/>
      </c>
      <c r="N1882" s="310" t="str">
        <f>IF(I1882&lt;&gt;"",INDEX(ฐาน!$A$4:$F$9,MATCH(I1882,ฐาน!$A$4:$A$9,0),IF(J1882&gt;=INDEX(ฐาน!$A$4:$F$9,MATCH(I1882,ฐาน!$A$4:$A$9,0),3),6,5)),"")</f>
        <v/>
      </c>
      <c r="O1882" s="311" t="str">
        <f>IF(I1882&lt;&gt;"",IF(J1882&gt;=INDEX(ฐาน!$A$4:$G$9,MATCH(I1882,ฐาน!$A$4:$A$9,0),4),INDEX(ฐาน!$A$4:$G$9,MATCH(I1882,ฐาน!$A$4:$A$9,0),7),INDEX(ฐาน!$A$4:$G$9,MATCH(I1882,ฐาน!$A$4:$A$9,0),4)),"")</f>
        <v/>
      </c>
      <c r="P1882" s="312">
        <f>IF(M1882&lt;&gt;ฐาน!$M$45,IF(L1882&lt;&gt;"",($L1882*$N1882/100),0),0)</f>
        <v>0</v>
      </c>
      <c r="Q1882" s="311">
        <f>IF(M1882&lt;&gt;ฐาน!$M$45,IF(L1882&lt;&gt;"",ROUNDUP(($L1882*$N1882/100),-1),0),0)</f>
        <v>0</v>
      </c>
      <c r="R1882" s="311">
        <f t="shared" si="58"/>
        <v>0</v>
      </c>
      <c r="S1882" s="313">
        <f t="shared" si="59"/>
        <v>0</v>
      </c>
      <c r="T1882" s="314">
        <f>IF(M1882&lt;&gt;ฐาน!$M$45,IF(S1882&lt;&gt;"",S1882+R1882,0),0)</f>
        <v>0</v>
      </c>
      <c r="U1882" s="311">
        <f>IF(M1882&lt;&gt;ฐาน!$M$45,IF(S1882=0,J1882+T1882,O1882),J1882)</f>
        <v>0</v>
      </c>
      <c r="V1882" s="98"/>
    </row>
    <row r="1883" spans="1:22" x14ac:dyDescent="0.35">
      <c r="A1883" s="93">
        <v>1875</v>
      </c>
      <c r="B1883" s="84"/>
      <c r="C1883" s="98"/>
      <c r="D1883" s="91"/>
      <c r="E1883" s="89"/>
      <c r="F1883" s="88"/>
      <c r="G1883" s="91"/>
      <c r="H1883" s="91"/>
      <c r="I1883" s="88"/>
      <c r="J1883" s="92"/>
      <c r="K1883" s="212"/>
      <c r="L1883" s="308" t="str">
        <f>IF(K1883&lt;&gt;"",INDEX(ฐาน!$J$4:$M$44,MATCH(INT(K1883),ฐาน!$J$4:$J$44,0),2),"")</f>
        <v/>
      </c>
      <c r="M1883" s="309" t="str">
        <f>IF(L1883&lt;&gt;"",INDEX(ฐาน!$J$4:$M$45,MATCH(L1883,ฐาน!$K$4:$K$45,0),4),"")</f>
        <v/>
      </c>
      <c r="N1883" s="310" t="str">
        <f>IF(I1883&lt;&gt;"",INDEX(ฐาน!$A$4:$F$9,MATCH(I1883,ฐาน!$A$4:$A$9,0),IF(J1883&gt;=INDEX(ฐาน!$A$4:$F$9,MATCH(I1883,ฐาน!$A$4:$A$9,0),3),6,5)),"")</f>
        <v/>
      </c>
      <c r="O1883" s="311" t="str">
        <f>IF(I1883&lt;&gt;"",IF(J1883&gt;=INDEX(ฐาน!$A$4:$G$9,MATCH(I1883,ฐาน!$A$4:$A$9,0),4),INDEX(ฐาน!$A$4:$G$9,MATCH(I1883,ฐาน!$A$4:$A$9,0),7),INDEX(ฐาน!$A$4:$G$9,MATCH(I1883,ฐาน!$A$4:$A$9,0),4)),"")</f>
        <v/>
      </c>
      <c r="P1883" s="312">
        <f>IF(M1883&lt;&gt;ฐาน!$M$45,IF(L1883&lt;&gt;"",($L1883*$N1883/100),0),0)</f>
        <v>0</v>
      </c>
      <c r="Q1883" s="311">
        <f>IF(M1883&lt;&gt;ฐาน!$M$45,IF(L1883&lt;&gt;"",ROUNDUP(($L1883*$N1883/100),-1),0),0)</f>
        <v>0</v>
      </c>
      <c r="R1883" s="311">
        <f t="shared" si="58"/>
        <v>0</v>
      </c>
      <c r="S1883" s="313">
        <f t="shared" si="59"/>
        <v>0</v>
      </c>
      <c r="T1883" s="314">
        <f>IF(M1883&lt;&gt;ฐาน!$M$45,IF(S1883&lt;&gt;"",S1883+R1883,0),0)</f>
        <v>0</v>
      </c>
      <c r="U1883" s="311">
        <f>IF(M1883&lt;&gt;ฐาน!$M$45,IF(S1883=0,J1883+T1883,O1883),J1883)</f>
        <v>0</v>
      </c>
      <c r="V1883" s="98"/>
    </row>
    <row r="1884" spans="1:22" x14ac:dyDescent="0.35">
      <c r="A1884" s="93">
        <v>1876</v>
      </c>
      <c r="B1884" s="84"/>
      <c r="C1884" s="98"/>
      <c r="D1884" s="91"/>
      <c r="E1884" s="89"/>
      <c r="F1884" s="88"/>
      <c r="G1884" s="91"/>
      <c r="H1884" s="91"/>
      <c r="I1884" s="88"/>
      <c r="J1884" s="92"/>
      <c r="K1884" s="212"/>
      <c r="L1884" s="308" t="str">
        <f>IF(K1884&lt;&gt;"",INDEX(ฐาน!$J$4:$M$44,MATCH(INT(K1884),ฐาน!$J$4:$J$44,0),2),"")</f>
        <v/>
      </c>
      <c r="M1884" s="309" t="str">
        <f>IF(L1884&lt;&gt;"",INDEX(ฐาน!$J$4:$M$45,MATCH(L1884,ฐาน!$K$4:$K$45,0),4),"")</f>
        <v/>
      </c>
      <c r="N1884" s="310" t="str">
        <f>IF(I1884&lt;&gt;"",INDEX(ฐาน!$A$4:$F$9,MATCH(I1884,ฐาน!$A$4:$A$9,0),IF(J1884&gt;=INDEX(ฐาน!$A$4:$F$9,MATCH(I1884,ฐาน!$A$4:$A$9,0),3),6,5)),"")</f>
        <v/>
      </c>
      <c r="O1884" s="311" t="str">
        <f>IF(I1884&lt;&gt;"",IF(J1884&gt;=INDEX(ฐาน!$A$4:$G$9,MATCH(I1884,ฐาน!$A$4:$A$9,0),4),INDEX(ฐาน!$A$4:$G$9,MATCH(I1884,ฐาน!$A$4:$A$9,0),7),INDEX(ฐาน!$A$4:$G$9,MATCH(I1884,ฐาน!$A$4:$A$9,0),4)),"")</f>
        <v/>
      </c>
      <c r="P1884" s="312">
        <f>IF(M1884&lt;&gt;ฐาน!$M$45,IF(L1884&lt;&gt;"",($L1884*$N1884/100),0),0)</f>
        <v>0</v>
      </c>
      <c r="Q1884" s="311">
        <f>IF(M1884&lt;&gt;ฐาน!$M$45,IF(L1884&lt;&gt;"",ROUNDUP(($L1884*$N1884/100),-1),0),0)</f>
        <v>0</v>
      </c>
      <c r="R1884" s="311">
        <f t="shared" si="58"/>
        <v>0</v>
      </c>
      <c r="S1884" s="313">
        <f t="shared" si="59"/>
        <v>0</v>
      </c>
      <c r="T1884" s="314">
        <f>IF(M1884&lt;&gt;ฐาน!$M$45,IF(S1884&lt;&gt;"",S1884+R1884,0),0)</f>
        <v>0</v>
      </c>
      <c r="U1884" s="311">
        <f>IF(M1884&lt;&gt;ฐาน!$M$45,IF(S1884=0,J1884+T1884,O1884),J1884)</f>
        <v>0</v>
      </c>
      <c r="V1884" s="98"/>
    </row>
    <row r="1885" spans="1:22" x14ac:dyDescent="0.35">
      <c r="A1885" s="93">
        <v>1877</v>
      </c>
      <c r="B1885" s="84"/>
      <c r="C1885" s="98"/>
      <c r="D1885" s="91"/>
      <c r="E1885" s="89"/>
      <c r="F1885" s="88"/>
      <c r="G1885" s="91"/>
      <c r="H1885" s="91"/>
      <c r="I1885" s="88"/>
      <c r="J1885" s="92"/>
      <c r="K1885" s="212"/>
      <c r="L1885" s="308" t="str">
        <f>IF(K1885&lt;&gt;"",INDEX(ฐาน!$J$4:$M$44,MATCH(INT(K1885),ฐาน!$J$4:$J$44,0),2),"")</f>
        <v/>
      </c>
      <c r="M1885" s="309" t="str">
        <f>IF(L1885&lt;&gt;"",INDEX(ฐาน!$J$4:$M$45,MATCH(L1885,ฐาน!$K$4:$K$45,0),4),"")</f>
        <v/>
      </c>
      <c r="N1885" s="310" t="str">
        <f>IF(I1885&lt;&gt;"",INDEX(ฐาน!$A$4:$F$9,MATCH(I1885,ฐาน!$A$4:$A$9,0),IF(J1885&gt;=INDEX(ฐาน!$A$4:$F$9,MATCH(I1885,ฐาน!$A$4:$A$9,0),3),6,5)),"")</f>
        <v/>
      </c>
      <c r="O1885" s="311" t="str">
        <f>IF(I1885&lt;&gt;"",IF(J1885&gt;=INDEX(ฐาน!$A$4:$G$9,MATCH(I1885,ฐาน!$A$4:$A$9,0),4),INDEX(ฐาน!$A$4:$G$9,MATCH(I1885,ฐาน!$A$4:$A$9,0),7),INDEX(ฐาน!$A$4:$G$9,MATCH(I1885,ฐาน!$A$4:$A$9,0),4)),"")</f>
        <v/>
      </c>
      <c r="P1885" s="312">
        <f>IF(M1885&lt;&gt;ฐาน!$M$45,IF(L1885&lt;&gt;"",($L1885*$N1885/100),0),0)</f>
        <v>0</v>
      </c>
      <c r="Q1885" s="311">
        <f>IF(M1885&lt;&gt;ฐาน!$M$45,IF(L1885&lt;&gt;"",ROUNDUP(($L1885*$N1885/100),-1),0),0)</f>
        <v>0</v>
      </c>
      <c r="R1885" s="311">
        <f t="shared" si="58"/>
        <v>0</v>
      </c>
      <c r="S1885" s="313">
        <f t="shared" si="59"/>
        <v>0</v>
      </c>
      <c r="T1885" s="314">
        <f>IF(M1885&lt;&gt;ฐาน!$M$45,IF(S1885&lt;&gt;"",S1885+R1885,0),0)</f>
        <v>0</v>
      </c>
      <c r="U1885" s="311">
        <f>IF(M1885&lt;&gt;ฐาน!$M$45,IF(S1885=0,J1885+T1885,O1885),J1885)</f>
        <v>0</v>
      </c>
      <c r="V1885" s="98"/>
    </row>
    <row r="1886" spans="1:22" x14ac:dyDescent="0.35">
      <c r="A1886" s="93">
        <v>1878</v>
      </c>
      <c r="B1886" s="84"/>
      <c r="C1886" s="98"/>
      <c r="D1886" s="91"/>
      <c r="E1886" s="89"/>
      <c r="F1886" s="88"/>
      <c r="G1886" s="91"/>
      <c r="H1886" s="91"/>
      <c r="I1886" s="88"/>
      <c r="J1886" s="92"/>
      <c r="K1886" s="212"/>
      <c r="L1886" s="308" t="str">
        <f>IF(K1886&lt;&gt;"",INDEX(ฐาน!$J$4:$M$44,MATCH(INT(K1886),ฐาน!$J$4:$J$44,0),2),"")</f>
        <v/>
      </c>
      <c r="M1886" s="309" t="str">
        <f>IF(L1886&lt;&gt;"",INDEX(ฐาน!$J$4:$M$45,MATCH(L1886,ฐาน!$K$4:$K$45,0),4),"")</f>
        <v/>
      </c>
      <c r="N1886" s="310" t="str">
        <f>IF(I1886&lt;&gt;"",INDEX(ฐาน!$A$4:$F$9,MATCH(I1886,ฐาน!$A$4:$A$9,0),IF(J1886&gt;=INDEX(ฐาน!$A$4:$F$9,MATCH(I1886,ฐาน!$A$4:$A$9,0),3),6,5)),"")</f>
        <v/>
      </c>
      <c r="O1886" s="311" t="str">
        <f>IF(I1886&lt;&gt;"",IF(J1886&gt;=INDEX(ฐาน!$A$4:$G$9,MATCH(I1886,ฐาน!$A$4:$A$9,0),4),INDEX(ฐาน!$A$4:$G$9,MATCH(I1886,ฐาน!$A$4:$A$9,0),7),INDEX(ฐาน!$A$4:$G$9,MATCH(I1886,ฐาน!$A$4:$A$9,0),4)),"")</f>
        <v/>
      </c>
      <c r="P1886" s="312">
        <f>IF(M1886&lt;&gt;ฐาน!$M$45,IF(L1886&lt;&gt;"",($L1886*$N1886/100),0),0)</f>
        <v>0</v>
      </c>
      <c r="Q1886" s="311">
        <f>IF(M1886&lt;&gt;ฐาน!$M$45,IF(L1886&lt;&gt;"",ROUNDUP(($L1886*$N1886/100),-1),0),0)</f>
        <v>0</v>
      </c>
      <c r="R1886" s="311">
        <f t="shared" si="58"/>
        <v>0</v>
      </c>
      <c r="S1886" s="313">
        <f t="shared" si="59"/>
        <v>0</v>
      </c>
      <c r="T1886" s="314">
        <f>IF(M1886&lt;&gt;ฐาน!$M$45,IF(S1886&lt;&gt;"",S1886+R1886,0),0)</f>
        <v>0</v>
      </c>
      <c r="U1886" s="311">
        <f>IF(M1886&lt;&gt;ฐาน!$M$45,IF(S1886=0,J1886+T1886,O1886),J1886)</f>
        <v>0</v>
      </c>
      <c r="V1886" s="98"/>
    </row>
    <row r="1887" spans="1:22" x14ac:dyDescent="0.35">
      <c r="A1887" s="93">
        <v>1879</v>
      </c>
      <c r="B1887" s="84"/>
      <c r="C1887" s="98"/>
      <c r="D1887" s="91"/>
      <c r="E1887" s="89"/>
      <c r="F1887" s="88"/>
      <c r="G1887" s="91"/>
      <c r="H1887" s="91"/>
      <c r="I1887" s="88"/>
      <c r="J1887" s="92"/>
      <c r="K1887" s="212"/>
      <c r="L1887" s="308" t="str">
        <f>IF(K1887&lt;&gt;"",INDEX(ฐาน!$J$4:$M$44,MATCH(INT(K1887),ฐาน!$J$4:$J$44,0),2),"")</f>
        <v/>
      </c>
      <c r="M1887" s="309" t="str">
        <f>IF(L1887&lt;&gt;"",INDEX(ฐาน!$J$4:$M$45,MATCH(L1887,ฐาน!$K$4:$K$45,0),4),"")</f>
        <v/>
      </c>
      <c r="N1887" s="310" t="str">
        <f>IF(I1887&lt;&gt;"",INDEX(ฐาน!$A$4:$F$9,MATCH(I1887,ฐาน!$A$4:$A$9,0),IF(J1887&gt;=INDEX(ฐาน!$A$4:$F$9,MATCH(I1887,ฐาน!$A$4:$A$9,0),3),6,5)),"")</f>
        <v/>
      </c>
      <c r="O1887" s="311" t="str">
        <f>IF(I1887&lt;&gt;"",IF(J1887&gt;=INDEX(ฐาน!$A$4:$G$9,MATCH(I1887,ฐาน!$A$4:$A$9,0),4),INDEX(ฐาน!$A$4:$G$9,MATCH(I1887,ฐาน!$A$4:$A$9,0),7),INDEX(ฐาน!$A$4:$G$9,MATCH(I1887,ฐาน!$A$4:$A$9,0),4)),"")</f>
        <v/>
      </c>
      <c r="P1887" s="312">
        <f>IF(M1887&lt;&gt;ฐาน!$M$45,IF(L1887&lt;&gt;"",($L1887*$N1887/100),0),0)</f>
        <v>0</v>
      </c>
      <c r="Q1887" s="311">
        <f>IF(M1887&lt;&gt;ฐาน!$M$45,IF(L1887&lt;&gt;"",ROUNDUP(($L1887*$N1887/100),-1),0),0)</f>
        <v>0</v>
      </c>
      <c r="R1887" s="311">
        <f t="shared" si="58"/>
        <v>0</v>
      </c>
      <c r="S1887" s="313">
        <f t="shared" si="59"/>
        <v>0</v>
      </c>
      <c r="T1887" s="314">
        <f>IF(M1887&lt;&gt;ฐาน!$M$45,IF(S1887&lt;&gt;"",S1887+R1887,0),0)</f>
        <v>0</v>
      </c>
      <c r="U1887" s="311">
        <f>IF(M1887&lt;&gt;ฐาน!$M$45,IF(S1887=0,J1887+T1887,O1887),J1887)</f>
        <v>0</v>
      </c>
      <c r="V1887" s="98"/>
    </row>
    <row r="1888" spans="1:22" x14ac:dyDescent="0.35">
      <c r="A1888" s="93">
        <v>1880</v>
      </c>
      <c r="B1888" s="84"/>
      <c r="C1888" s="98"/>
      <c r="D1888" s="91"/>
      <c r="E1888" s="89"/>
      <c r="F1888" s="88"/>
      <c r="G1888" s="91"/>
      <c r="H1888" s="91"/>
      <c r="I1888" s="88"/>
      <c r="J1888" s="92"/>
      <c r="K1888" s="212"/>
      <c r="L1888" s="308" t="str">
        <f>IF(K1888&lt;&gt;"",INDEX(ฐาน!$J$4:$M$44,MATCH(INT(K1888),ฐาน!$J$4:$J$44,0),2),"")</f>
        <v/>
      </c>
      <c r="M1888" s="309" t="str">
        <f>IF(L1888&lt;&gt;"",INDEX(ฐาน!$J$4:$M$45,MATCH(L1888,ฐาน!$K$4:$K$45,0),4),"")</f>
        <v/>
      </c>
      <c r="N1888" s="310" t="str">
        <f>IF(I1888&lt;&gt;"",INDEX(ฐาน!$A$4:$F$9,MATCH(I1888,ฐาน!$A$4:$A$9,0),IF(J1888&gt;=INDEX(ฐาน!$A$4:$F$9,MATCH(I1888,ฐาน!$A$4:$A$9,0),3),6,5)),"")</f>
        <v/>
      </c>
      <c r="O1888" s="311" t="str">
        <f>IF(I1888&lt;&gt;"",IF(J1888&gt;=INDEX(ฐาน!$A$4:$G$9,MATCH(I1888,ฐาน!$A$4:$A$9,0),4),INDEX(ฐาน!$A$4:$G$9,MATCH(I1888,ฐาน!$A$4:$A$9,0),7),INDEX(ฐาน!$A$4:$G$9,MATCH(I1888,ฐาน!$A$4:$A$9,0),4)),"")</f>
        <v/>
      </c>
      <c r="P1888" s="312">
        <f>IF(M1888&lt;&gt;ฐาน!$M$45,IF(L1888&lt;&gt;"",($L1888*$N1888/100),0),0)</f>
        <v>0</v>
      </c>
      <c r="Q1888" s="311">
        <f>IF(M1888&lt;&gt;ฐาน!$M$45,IF(L1888&lt;&gt;"",ROUNDUP(($L1888*$N1888/100),-1),0),0)</f>
        <v>0</v>
      </c>
      <c r="R1888" s="311">
        <f t="shared" si="58"/>
        <v>0</v>
      </c>
      <c r="S1888" s="313">
        <f t="shared" si="59"/>
        <v>0</v>
      </c>
      <c r="T1888" s="314">
        <f>IF(M1888&lt;&gt;ฐาน!$M$45,IF(S1888&lt;&gt;"",S1888+R1888,0),0)</f>
        <v>0</v>
      </c>
      <c r="U1888" s="311">
        <f>IF(M1888&lt;&gt;ฐาน!$M$45,IF(S1888=0,J1888+T1888,O1888),J1888)</f>
        <v>0</v>
      </c>
      <c r="V1888" s="98"/>
    </row>
    <row r="1889" spans="1:22" x14ac:dyDescent="0.35">
      <c r="A1889" s="93">
        <v>1881</v>
      </c>
      <c r="B1889" s="84"/>
      <c r="C1889" s="98"/>
      <c r="D1889" s="91"/>
      <c r="E1889" s="89"/>
      <c r="F1889" s="88"/>
      <c r="G1889" s="91"/>
      <c r="H1889" s="91"/>
      <c r="I1889" s="88"/>
      <c r="J1889" s="92"/>
      <c r="K1889" s="212"/>
      <c r="L1889" s="308" t="str">
        <f>IF(K1889&lt;&gt;"",INDEX(ฐาน!$J$4:$M$44,MATCH(INT(K1889),ฐาน!$J$4:$J$44,0),2),"")</f>
        <v/>
      </c>
      <c r="M1889" s="309" t="str">
        <f>IF(L1889&lt;&gt;"",INDEX(ฐาน!$J$4:$M$45,MATCH(L1889,ฐาน!$K$4:$K$45,0),4),"")</f>
        <v/>
      </c>
      <c r="N1889" s="310" t="str">
        <f>IF(I1889&lt;&gt;"",INDEX(ฐาน!$A$4:$F$9,MATCH(I1889,ฐาน!$A$4:$A$9,0),IF(J1889&gt;=INDEX(ฐาน!$A$4:$F$9,MATCH(I1889,ฐาน!$A$4:$A$9,0),3),6,5)),"")</f>
        <v/>
      </c>
      <c r="O1889" s="311" t="str">
        <f>IF(I1889&lt;&gt;"",IF(J1889&gt;=INDEX(ฐาน!$A$4:$G$9,MATCH(I1889,ฐาน!$A$4:$A$9,0),4),INDEX(ฐาน!$A$4:$G$9,MATCH(I1889,ฐาน!$A$4:$A$9,0),7),INDEX(ฐาน!$A$4:$G$9,MATCH(I1889,ฐาน!$A$4:$A$9,0),4)),"")</f>
        <v/>
      </c>
      <c r="P1889" s="312">
        <f>IF(M1889&lt;&gt;ฐาน!$M$45,IF(L1889&lt;&gt;"",($L1889*$N1889/100),0),0)</f>
        <v>0</v>
      </c>
      <c r="Q1889" s="311">
        <f>IF(M1889&lt;&gt;ฐาน!$M$45,IF(L1889&lt;&gt;"",ROUNDUP(($L1889*$N1889/100),-1),0),0)</f>
        <v>0</v>
      </c>
      <c r="R1889" s="311">
        <f t="shared" si="58"/>
        <v>0</v>
      </c>
      <c r="S1889" s="313">
        <f t="shared" si="59"/>
        <v>0</v>
      </c>
      <c r="T1889" s="314">
        <f>IF(M1889&lt;&gt;ฐาน!$M$45,IF(S1889&lt;&gt;"",S1889+R1889,0),0)</f>
        <v>0</v>
      </c>
      <c r="U1889" s="311">
        <f>IF(M1889&lt;&gt;ฐาน!$M$45,IF(S1889=0,J1889+T1889,O1889),J1889)</f>
        <v>0</v>
      </c>
      <c r="V1889" s="98"/>
    </row>
    <row r="1890" spans="1:22" x14ac:dyDescent="0.35">
      <c r="A1890" s="93">
        <v>1882</v>
      </c>
      <c r="B1890" s="84"/>
      <c r="C1890" s="98"/>
      <c r="D1890" s="91"/>
      <c r="E1890" s="89"/>
      <c r="F1890" s="88"/>
      <c r="G1890" s="91"/>
      <c r="H1890" s="91"/>
      <c r="I1890" s="88"/>
      <c r="J1890" s="92"/>
      <c r="K1890" s="212"/>
      <c r="L1890" s="308" t="str">
        <f>IF(K1890&lt;&gt;"",INDEX(ฐาน!$J$4:$M$44,MATCH(INT(K1890),ฐาน!$J$4:$J$44,0),2),"")</f>
        <v/>
      </c>
      <c r="M1890" s="309" t="str">
        <f>IF(L1890&lt;&gt;"",INDEX(ฐาน!$J$4:$M$45,MATCH(L1890,ฐาน!$K$4:$K$45,0),4),"")</f>
        <v/>
      </c>
      <c r="N1890" s="310" t="str">
        <f>IF(I1890&lt;&gt;"",INDEX(ฐาน!$A$4:$F$9,MATCH(I1890,ฐาน!$A$4:$A$9,0),IF(J1890&gt;=INDEX(ฐาน!$A$4:$F$9,MATCH(I1890,ฐาน!$A$4:$A$9,0),3),6,5)),"")</f>
        <v/>
      </c>
      <c r="O1890" s="311" t="str">
        <f>IF(I1890&lt;&gt;"",IF(J1890&gt;=INDEX(ฐาน!$A$4:$G$9,MATCH(I1890,ฐาน!$A$4:$A$9,0),4),INDEX(ฐาน!$A$4:$G$9,MATCH(I1890,ฐาน!$A$4:$A$9,0),7),INDEX(ฐาน!$A$4:$G$9,MATCH(I1890,ฐาน!$A$4:$A$9,0),4)),"")</f>
        <v/>
      </c>
      <c r="P1890" s="312">
        <f>IF(M1890&lt;&gt;ฐาน!$M$45,IF(L1890&lt;&gt;"",($L1890*$N1890/100),0),0)</f>
        <v>0</v>
      </c>
      <c r="Q1890" s="311">
        <f>IF(M1890&lt;&gt;ฐาน!$M$45,IF(L1890&lt;&gt;"",ROUNDUP(($L1890*$N1890/100),-1),0),0)</f>
        <v>0</v>
      </c>
      <c r="R1890" s="311">
        <f t="shared" si="58"/>
        <v>0</v>
      </c>
      <c r="S1890" s="313">
        <f t="shared" si="59"/>
        <v>0</v>
      </c>
      <c r="T1890" s="314">
        <f>IF(M1890&lt;&gt;ฐาน!$M$45,IF(S1890&lt;&gt;"",S1890+R1890,0),0)</f>
        <v>0</v>
      </c>
      <c r="U1890" s="311">
        <f>IF(M1890&lt;&gt;ฐาน!$M$45,IF(S1890=0,J1890+T1890,O1890),J1890)</f>
        <v>0</v>
      </c>
      <c r="V1890" s="98"/>
    </row>
    <row r="1891" spans="1:22" x14ac:dyDescent="0.35">
      <c r="A1891" s="93">
        <v>1883</v>
      </c>
      <c r="B1891" s="84"/>
      <c r="C1891" s="98"/>
      <c r="D1891" s="91"/>
      <c r="E1891" s="89"/>
      <c r="F1891" s="88"/>
      <c r="G1891" s="91"/>
      <c r="H1891" s="91"/>
      <c r="I1891" s="88"/>
      <c r="J1891" s="92"/>
      <c r="K1891" s="212"/>
      <c r="L1891" s="308" t="str">
        <f>IF(K1891&lt;&gt;"",INDEX(ฐาน!$J$4:$M$44,MATCH(INT(K1891),ฐาน!$J$4:$J$44,0),2),"")</f>
        <v/>
      </c>
      <c r="M1891" s="309" t="str">
        <f>IF(L1891&lt;&gt;"",INDEX(ฐาน!$J$4:$M$45,MATCH(L1891,ฐาน!$K$4:$K$45,0),4),"")</f>
        <v/>
      </c>
      <c r="N1891" s="310" t="str">
        <f>IF(I1891&lt;&gt;"",INDEX(ฐาน!$A$4:$F$9,MATCH(I1891,ฐาน!$A$4:$A$9,0),IF(J1891&gt;=INDEX(ฐาน!$A$4:$F$9,MATCH(I1891,ฐาน!$A$4:$A$9,0),3),6,5)),"")</f>
        <v/>
      </c>
      <c r="O1891" s="311" t="str">
        <f>IF(I1891&lt;&gt;"",IF(J1891&gt;=INDEX(ฐาน!$A$4:$G$9,MATCH(I1891,ฐาน!$A$4:$A$9,0),4),INDEX(ฐาน!$A$4:$G$9,MATCH(I1891,ฐาน!$A$4:$A$9,0),7),INDEX(ฐาน!$A$4:$G$9,MATCH(I1891,ฐาน!$A$4:$A$9,0),4)),"")</f>
        <v/>
      </c>
      <c r="P1891" s="312">
        <f>IF(M1891&lt;&gt;ฐาน!$M$45,IF(L1891&lt;&gt;"",($L1891*$N1891/100),0),0)</f>
        <v>0</v>
      </c>
      <c r="Q1891" s="311">
        <f>IF(M1891&lt;&gt;ฐาน!$M$45,IF(L1891&lt;&gt;"",ROUNDUP(($L1891*$N1891/100),-1),0),0)</f>
        <v>0</v>
      </c>
      <c r="R1891" s="311">
        <f t="shared" si="58"/>
        <v>0</v>
      </c>
      <c r="S1891" s="313">
        <f t="shared" si="59"/>
        <v>0</v>
      </c>
      <c r="T1891" s="314">
        <f>IF(M1891&lt;&gt;ฐาน!$M$45,IF(S1891&lt;&gt;"",S1891+R1891,0),0)</f>
        <v>0</v>
      </c>
      <c r="U1891" s="311">
        <f>IF(M1891&lt;&gt;ฐาน!$M$45,IF(S1891=0,J1891+T1891,O1891),J1891)</f>
        <v>0</v>
      </c>
      <c r="V1891" s="98"/>
    </row>
    <row r="1892" spans="1:22" x14ac:dyDescent="0.35">
      <c r="A1892" s="93">
        <v>1884</v>
      </c>
      <c r="B1892" s="84"/>
      <c r="C1892" s="98"/>
      <c r="D1892" s="91"/>
      <c r="E1892" s="89"/>
      <c r="F1892" s="88"/>
      <c r="G1892" s="91"/>
      <c r="H1892" s="91"/>
      <c r="I1892" s="88"/>
      <c r="J1892" s="92"/>
      <c r="K1892" s="212"/>
      <c r="L1892" s="308" t="str">
        <f>IF(K1892&lt;&gt;"",INDEX(ฐาน!$J$4:$M$44,MATCH(INT(K1892),ฐาน!$J$4:$J$44,0),2),"")</f>
        <v/>
      </c>
      <c r="M1892" s="309" t="str">
        <f>IF(L1892&lt;&gt;"",INDEX(ฐาน!$J$4:$M$45,MATCH(L1892,ฐาน!$K$4:$K$45,0),4),"")</f>
        <v/>
      </c>
      <c r="N1892" s="310" t="str">
        <f>IF(I1892&lt;&gt;"",INDEX(ฐาน!$A$4:$F$9,MATCH(I1892,ฐาน!$A$4:$A$9,0),IF(J1892&gt;=INDEX(ฐาน!$A$4:$F$9,MATCH(I1892,ฐาน!$A$4:$A$9,0),3),6,5)),"")</f>
        <v/>
      </c>
      <c r="O1892" s="311" t="str">
        <f>IF(I1892&lt;&gt;"",IF(J1892&gt;=INDEX(ฐาน!$A$4:$G$9,MATCH(I1892,ฐาน!$A$4:$A$9,0),4),INDEX(ฐาน!$A$4:$G$9,MATCH(I1892,ฐาน!$A$4:$A$9,0),7),INDEX(ฐาน!$A$4:$G$9,MATCH(I1892,ฐาน!$A$4:$A$9,0),4)),"")</f>
        <v/>
      </c>
      <c r="P1892" s="312">
        <f>IF(M1892&lt;&gt;ฐาน!$M$45,IF(L1892&lt;&gt;"",($L1892*$N1892/100),0),0)</f>
        <v>0</v>
      </c>
      <c r="Q1892" s="311">
        <f>IF(M1892&lt;&gt;ฐาน!$M$45,IF(L1892&lt;&gt;"",ROUNDUP(($L1892*$N1892/100),-1),0),0)</f>
        <v>0</v>
      </c>
      <c r="R1892" s="311">
        <f t="shared" si="58"/>
        <v>0</v>
      </c>
      <c r="S1892" s="313">
        <f t="shared" si="59"/>
        <v>0</v>
      </c>
      <c r="T1892" s="314">
        <f>IF(M1892&lt;&gt;ฐาน!$M$45,IF(S1892&lt;&gt;"",S1892+R1892,0),0)</f>
        <v>0</v>
      </c>
      <c r="U1892" s="311">
        <f>IF(M1892&lt;&gt;ฐาน!$M$45,IF(S1892=0,J1892+T1892,O1892),J1892)</f>
        <v>0</v>
      </c>
      <c r="V1892" s="98"/>
    </row>
    <row r="1893" spans="1:22" x14ac:dyDescent="0.35">
      <c r="A1893" s="93">
        <v>1885</v>
      </c>
      <c r="B1893" s="84"/>
      <c r="C1893" s="98"/>
      <c r="D1893" s="91"/>
      <c r="E1893" s="89"/>
      <c r="F1893" s="88"/>
      <c r="G1893" s="91"/>
      <c r="H1893" s="91"/>
      <c r="I1893" s="88"/>
      <c r="J1893" s="92"/>
      <c r="K1893" s="212"/>
      <c r="L1893" s="308" t="str">
        <f>IF(K1893&lt;&gt;"",INDEX(ฐาน!$J$4:$M$44,MATCH(INT(K1893),ฐาน!$J$4:$J$44,0),2),"")</f>
        <v/>
      </c>
      <c r="M1893" s="309" t="str">
        <f>IF(L1893&lt;&gt;"",INDEX(ฐาน!$J$4:$M$45,MATCH(L1893,ฐาน!$K$4:$K$45,0),4),"")</f>
        <v/>
      </c>
      <c r="N1893" s="310" t="str">
        <f>IF(I1893&lt;&gt;"",INDEX(ฐาน!$A$4:$F$9,MATCH(I1893,ฐาน!$A$4:$A$9,0),IF(J1893&gt;=INDEX(ฐาน!$A$4:$F$9,MATCH(I1893,ฐาน!$A$4:$A$9,0),3),6,5)),"")</f>
        <v/>
      </c>
      <c r="O1893" s="311" t="str">
        <f>IF(I1893&lt;&gt;"",IF(J1893&gt;=INDEX(ฐาน!$A$4:$G$9,MATCH(I1893,ฐาน!$A$4:$A$9,0),4),INDEX(ฐาน!$A$4:$G$9,MATCH(I1893,ฐาน!$A$4:$A$9,0),7),INDEX(ฐาน!$A$4:$G$9,MATCH(I1893,ฐาน!$A$4:$A$9,0),4)),"")</f>
        <v/>
      </c>
      <c r="P1893" s="312">
        <f>IF(M1893&lt;&gt;ฐาน!$M$45,IF(L1893&lt;&gt;"",($L1893*$N1893/100),0),0)</f>
        <v>0</v>
      </c>
      <c r="Q1893" s="311">
        <f>IF(M1893&lt;&gt;ฐาน!$M$45,IF(L1893&lt;&gt;"",ROUNDUP(($L1893*$N1893/100),-1),0),0)</f>
        <v>0</v>
      </c>
      <c r="R1893" s="311">
        <f t="shared" si="58"/>
        <v>0</v>
      </c>
      <c r="S1893" s="313">
        <f t="shared" si="59"/>
        <v>0</v>
      </c>
      <c r="T1893" s="314">
        <f>IF(M1893&lt;&gt;ฐาน!$M$45,IF(S1893&lt;&gt;"",S1893+R1893,0),0)</f>
        <v>0</v>
      </c>
      <c r="U1893" s="311">
        <f>IF(M1893&lt;&gt;ฐาน!$M$45,IF(S1893=0,J1893+T1893,O1893),J1893)</f>
        <v>0</v>
      </c>
      <c r="V1893" s="98"/>
    </row>
    <row r="1894" spans="1:22" x14ac:dyDescent="0.35">
      <c r="A1894" s="93">
        <v>1886</v>
      </c>
      <c r="B1894" s="84"/>
      <c r="C1894" s="98"/>
      <c r="D1894" s="91"/>
      <c r="E1894" s="89"/>
      <c r="F1894" s="88"/>
      <c r="G1894" s="91"/>
      <c r="H1894" s="91"/>
      <c r="I1894" s="88"/>
      <c r="J1894" s="92"/>
      <c r="K1894" s="212"/>
      <c r="L1894" s="308" t="str">
        <f>IF(K1894&lt;&gt;"",INDEX(ฐาน!$J$4:$M$44,MATCH(INT(K1894),ฐาน!$J$4:$J$44,0),2),"")</f>
        <v/>
      </c>
      <c r="M1894" s="309" t="str">
        <f>IF(L1894&lt;&gt;"",INDEX(ฐาน!$J$4:$M$45,MATCH(L1894,ฐาน!$K$4:$K$45,0),4),"")</f>
        <v/>
      </c>
      <c r="N1894" s="310" t="str">
        <f>IF(I1894&lt;&gt;"",INDEX(ฐาน!$A$4:$F$9,MATCH(I1894,ฐาน!$A$4:$A$9,0),IF(J1894&gt;=INDEX(ฐาน!$A$4:$F$9,MATCH(I1894,ฐาน!$A$4:$A$9,0),3),6,5)),"")</f>
        <v/>
      </c>
      <c r="O1894" s="311" t="str">
        <f>IF(I1894&lt;&gt;"",IF(J1894&gt;=INDEX(ฐาน!$A$4:$G$9,MATCH(I1894,ฐาน!$A$4:$A$9,0),4),INDEX(ฐาน!$A$4:$G$9,MATCH(I1894,ฐาน!$A$4:$A$9,0),7),INDEX(ฐาน!$A$4:$G$9,MATCH(I1894,ฐาน!$A$4:$A$9,0),4)),"")</f>
        <v/>
      </c>
      <c r="P1894" s="312">
        <f>IF(M1894&lt;&gt;ฐาน!$M$45,IF(L1894&lt;&gt;"",($L1894*$N1894/100),0),0)</f>
        <v>0</v>
      </c>
      <c r="Q1894" s="311">
        <f>IF(M1894&lt;&gt;ฐาน!$M$45,IF(L1894&lt;&gt;"",ROUNDUP(($L1894*$N1894/100),-1),0),0)</f>
        <v>0</v>
      </c>
      <c r="R1894" s="311">
        <f t="shared" si="58"/>
        <v>0</v>
      </c>
      <c r="S1894" s="313">
        <f t="shared" si="59"/>
        <v>0</v>
      </c>
      <c r="T1894" s="314">
        <f>IF(M1894&lt;&gt;ฐาน!$M$45,IF(S1894&lt;&gt;"",S1894+R1894,0),0)</f>
        <v>0</v>
      </c>
      <c r="U1894" s="311">
        <f>IF(M1894&lt;&gt;ฐาน!$M$45,IF(S1894=0,J1894+T1894,O1894),J1894)</f>
        <v>0</v>
      </c>
      <c r="V1894" s="98"/>
    </row>
    <row r="1895" spans="1:22" x14ac:dyDescent="0.35">
      <c r="A1895" s="93">
        <v>1887</v>
      </c>
      <c r="B1895" s="84"/>
      <c r="C1895" s="98"/>
      <c r="D1895" s="91"/>
      <c r="E1895" s="89"/>
      <c r="F1895" s="88"/>
      <c r="G1895" s="91"/>
      <c r="H1895" s="91"/>
      <c r="I1895" s="88"/>
      <c r="J1895" s="92"/>
      <c r="K1895" s="212"/>
      <c r="L1895" s="308" t="str">
        <f>IF(K1895&lt;&gt;"",INDEX(ฐาน!$J$4:$M$44,MATCH(INT(K1895),ฐาน!$J$4:$J$44,0),2),"")</f>
        <v/>
      </c>
      <c r="M1895" s="309" t="str">
        <f>IF(L1895&lt;&gt;"",INDEX(ฐาน!$J$4:$M$45,MATCH(L1895,ฐาน!$K$4:$K$45,0),4),"")</f>
        <v/>
      </c>
      <c r="N1895" s="310" t="str">
        <f>IF(I1895&lt;&gt;"",INDEX(ฐาน!$A$4:$F$9,MATCH(I1895,ฐาน!$A$4:$A$9,0),IF(J1895&gt;=INDEX(ฐาน!$A$4:$F$9,MATCH(I1895,ฐาน!$A$4:$A$9,0),3),6,5)),"")</f>
        <v/>
      </c>
      <c r="O1895" s="311" t="str">
        <f>IF(I1895&lt;&gt;"",IF(J1895&gt;=INDEX(ฐาน!$A$4:$G$9,MATCH(I1895,ฐาน!$A$4:$A$9,0),4),INDEX(ฐาน!$A$4:$G$9,MATCH(I1895,ฐาน!$A$4:$A$9,0),7),INDEX(ฐาน!$A$4:$G$9,MATCH(I1895,ฐาน!$A$4:$A$9,0),4)),"")</f>
        <v/>
      </c>
      <c r="P1895" s="312">
        <f>IF(M1895&lt;&gt;ฐาน!$M$45,IF(L1895&lt;&gt;"",($L1895*$N1895/100),0),0)</f>
        <v>0</v>
      </c>
      <c r="Q1895" s="311">
        <f>IF(M1895&lt;&gt;ฐาน!$M$45,IF(L1895&lt;&gt;"",ROUNDUP(($L1895*$N1895/100),-1),0),0)</f>
        <v>0</v>
      </c>
      <c r="R1895" s="311">
        <f t="shared" si="58"/>
        <v>0</v>
      </c>
      <c r="S1895" s="313">
        <f t="shared" si="59"/>
        <v>0</v>
      </c>
      <c r="T1895" s="314">
        <f>IF(M1895&lt;&gt;ฐาน!$M$45,IF(S1895&lt;&gt;"",S1895+R1895,0),0)</f>
        <v>0</v>
      </c>
      <c r="U1895" s="311">
        <f>IF(M1895&lt;&gt;ฐาน!$M$45,IF(S1895=0,J1895+T1895,O1895),J1895)</f>
        <v>0</v>
      </c>
      <c r="V1895" s="98"/>
    </row>
    <row r="1896" spans="1:22" x14ac:dyDescent="0.35">
      <c r="A1896" s="93">
        <v>1888</v>
      </c>
      <c r="B1896" s="84"/>
      <c r="C1896" s="98"/>
      <c r="D1896" s="91"/>
      <c r="E1896" s="89"/>
      <c r="F1896" s="88"/>
      <c r="G1896" s="91"/>
      <c r="H1896" s="91"/>
      <c r="I1896" s="88"/>
      <c r="J1896" s="92"/>
      <c r="K1896" s="212"/>
      <c r="L1896" s="308" t="str">
        <f>IF(K1896&lt;&gt;"",INDEX(ฐาน!$J$4:$M$44,MATCH(INT(K1896),ฐาน!$J$4:$J$44,0),2),"")</f>
        <v/>
      </c>
      <c r="M1896" s="309" t="str">
        <f>IF(L1896&lt;&gt;"",INDEX(ฐาน!$J$4:$M$45,MATCH(L1896,ฐาน!$K$4:$K$45,0),4),"")</f>
        <v/>
      </c>
      <c r="N1896" s="310" t="str">
        <f>IF(I1896&lt;&gt;"",INDEX(ฐาน!$A$4:$F$9,MATCH(I1896,ฐาน!$A$4:$A$9,0),IF(J1896&gt;=INDEX(ฐาน!$A$4:$F$9,MATCH(I1896,ฐาน!$A$4:$A$9,0),3),6,5)),"")</f>
        <v/>
      </c>
      <c r="O1896" s="311" t="str">
        <f>IF(I1896&lt;&gt;"",IF(J1896&gt;=INDEX(ฐาน!$A$4:$G$9,MATCH(I1896,ฐาน!$A$4:$A$9,0),4),INDEX(ฐาน!$A$4:$G$9,MATCH(I1896,ฐาน!$A$4:$A$9,0),7),INDEX(ฐาน!$A$4:$G$9,MATCH(I1896,ฐาน!$A$4:$A$9,0),4)),"")</f>
        <v/>
      </c>
      <c r="P1896" s="312">
        <f>IF(M1896&lt;&gt;ฐาน!$M$45,IF(L1896&lt;&gt;"",($L1896*$N1896/100),0),0)</f>
        <v>0</v>
      </c>
      <c r="Q1896" s="311">
        <f>IF(M1896&lt;&gt;ฐาน!$M$45,IF(L1896&lt;&gt;"",ROUNDUP(($L1896*$N1896/100),-1),0),0)</f>
        <v>0</v>
      </c>
      <c r="R1896" s="311">
        <f t="shared" si="58"/>
        <v>0</v>
      </c>
      <c r="S1896" s="313">
        <f t="shared" si="59"/>
        <v>0</v>
      </c>
      <c r="T1896" s="314">
        <f>IF(M1896&lt;&gt;ฐาน!$M$45,IF(S1896&lt;&gt;"",S1896+R1896,0),0)</f>
        <v>0</v>
      </c>
      <c r="U1896" s="311">
        <f>IF(M1896&lt;&gt;ฐาน!$M$45,IF(S1896=0,J1896+T1896,O1896),J1896)</f>
        <v>0</v>
      </c>
      <c r="V1896" s="98"/>
    </row>
    <row r="1897" spans="1:22" x14ac:dyDescent="0.35">
      <c r="A1897" s="93">
        <v>1889</v>
      </c>
      <c r="B1897" s="84"/>
      <c r="C1897" s="98"/>
      <c r="D1897" s="91"/>
      <c r="E1897" s="89"/>
      <c r="F1897" s="88"/>
      <c r="G1897" s="91"/>
      <c r="H1897" s="91"/>
      <c r="I1897" s="88"/>
      <c r="J1897" s="92"/>
      <c r="K1897" s="212"/>
      <c r="L1897" s="308" t="str">
        <f>IF(K1897&lt;&gt;"",INDEX(ฐาน!$J$4:$M$44,MATCH(INT(K1897),ฐาน!$J$4:$J$44,0),2),"")</f>
        <v/>
      </c>
      <c r="M1897" s="309" t="str">
        <f>IF(L1897&lt;&gt;"",INDEX(ฐาน!$J$4:$M$45,MATCH(L1897,ฐาน!$K$4:$K$45,0),4),"")</f>
        <v/>
      </c>
      <c r="N1897" s="310" t="str">
        <f>IF(I1897&lt;&gt;"",INDEX(ฐาน!$A$4:$F$9,MATCH(I1897,ฐาน!$A$4:$A$9,0),IF(J1897&gt;=INDEX(ฐาน!$A$4:$F$9,MATCH(I1897,ฐาน!$A$4:$A$9,0),3),6,5)),"")</f>
        <v/>
      </c>
      <c r="O1897" s="311" t="str">
        <f>IF(I1897&lt;&gt;"",IF(J1897&gt;=INDEX(ฐาน!$A$4:$G$9,MATCH(I1897,ฐาน!$A$4:$A$9,0),4),INDEX(ฐาน!$A$4:$G$9,MATCH(I1897,ฐาน!$A$4:$A$9,0),7),INDEX(ฐาน!$A$4:$G$9,MATCH(I1897,ฐาน!$A$4:$A$9,0),4)),"")</f>
        <v/>
      </c>
      <c r="P1897" s="312">
        <f>IF(M1897&lt;&gt;ฐาน!$M$45,IF(L1897&lt;&gt;"",($L1897*$N1897/100),0),0)</f>
        <v>0</v>
      </c>
      <c r="Q1897" s="311">
        <f>IF(M1897&lt;&gt;ฐาน!$M$45,IF(L1897&lt;&gt;"",ROUNDUP(($L1897*$N1897/100),-1),0),0)</f>
        <v>0</v>
      </c>
      <c r="R1897" s="311">
        <f t="shared" si="58"/>
        <v>0</v>
      </c>
      <c r="S1897" s="313">
        <f t="shared" si="59"/>
        <v>0</v>
      </c>
      <c r="T1897" s="314">
        <f>IF(M1897&lt;&gt;ฐาน!$M$45,IF(S1897&lt;&gt;"",S1897+R1897,0),0)</f>
        <v>0</v>
      </c>
      <c r="U1897" s="311">
        <f>IF(M1897&lt;&gt;ฐาน!$M$45,IF(S1897=0,J1897+T1897,O1897),J1897)</f>
        <v>0</v>
      </c>
      <c r="V1897" s="98"/>
    </row>
    <row r="1898" spans="1:22" x14ac:dyDescent="0.35">
      <c r="A1898" s="93">
        <v>1890</v>
      </c>
      <c r="B1898" s="84"/>
      <c r="C1898" s="98"/>
      <c r="D1898" s="91"/>
      <c r="E1898" s="89"/>
      <c r="F1898" s="88"/>
      <c r="G1898" s="91"/>
      <c r="H1898" s="91"/>
      <c r="I1898" s="88"/>
      <c r="J1898" s="92"/>
      <c r="K1898" s="212"/>
      <c r="L1898" s="308" t="str">
        <f>IF(K1898&lt;&gt;"",INDEX(ฐาน!$J$4:$M$44,MATCH(INT(K1898),ฐาน!$J$4:$J$44,0),2),"")</f>
        <v/>
      </c>
      <c r="M1898" s="309" t="str">
        <f>IF(L1898&lt;&gt;"",INDEX(ฐาน!$J$4:$M$45,MATCH(L1898,ฐาน!$K$4:$K$45,0),4),"")</f>
        <v/>
      </c>
      <c r="N1898" s="310" t="str">
        <f>IF(I1898&lt;&gt;"",INDEX(ฐาน!$A$4:$F$9,MATCH(I1898,ฐาน!$A$4:$A$9,0),IF(J1898&gt;=INDEX(ฐาน!$A$4:$F$9,MATCH(I1898,ฐาน!$A$4:$A$9,0),3),6,5)),"")</f>
        <v/>
      </c>
      <c r="O1898" s="311" t="str">
        <f>IF(I1898&lt;&gt;"",IF(J1898&gt;=INDEX(ฐาน!$A$4:$G$9,MATCH(I1898,ฐาน!$A$4:$A$9,0),4),INDEX(ฐาน!$A$4:$G$9,MATCH(I1898,ฐาน!$A$4:$A$9,0),7),INDEX(ฐาน!$A$4:$G$9,MATCH(I1898,ฐาน!$A$4:$A$9,0),4)),"")</f>
        <v/>
      </c>
      <c r="P1898" s="312">
        <f>IF(M1898&lt;&gt;ฐาน!$M$45,IF(L1898&lt;&gt;"",($L1898*$N1898/100),0),0)</f>
        <v>0</v>
      </c>
      <c r="Q1898" s="311">
        <f>IF(M1898&lt;&gt;ฐาน!$M$45,IF(L1898&lt;&gt;"",ROUNDUP(($L1898*$N1898/100),-1),0),0)</f>
        <v>0</v>
      </c>
      <c r="R1898" s="311">
        <f t="shared" si="58"/>
        <v>0</v>
      </c>
      <c r="S1898" s="313">
        <f t="shared" si="59"/>
        <v>0</v>
      </c>
      <c r="T1898" s="314">
        <f>IF(M1898&lt;&gt;ฐาน!$M$45,IF(S1898&lt;&gt;"",S1898+R1898,0),0)</f>
        <v>0</v>
      </c>
      <c r="U1898" s="311">
        <f>IF(M1898&lt;&gt;ฐาน!$M$45,IF(S1898=0,J1898+T1898,O1898),J1898)</f>
        <v>0</v>
      </c>
      <c r="V1898" s="98"/>
    </row>
    <row r="1899" spans="1:22" x14ac:dyDescent="0.35">
      <c r="A1899" s="93">
        <v>1891</v>
      </c>
      <c r="B1899" s="84"/>
      <c r="C1899" s="98"/>
      <c r="D1899" s="91"/>
      <c r="E1899" s="89"/>
      <c r="F1899" s="88"/>
      <c r="G1899" s="91"/>
      <c r="H1899" s="91"/>
      <c r="I1899" s="88"/>
      <c r="J1899" s="92"/>
      <c r="K1899" s="212"/>
      <c r="L1899" s="308" t="str">
        <f>IF(K1899&lt;&gt;"",INDEX(ฐาน!$J$4:$M$44,MATCH(INT(K1899),ฐาน!$J$4:$J$44,0),2),"")</f>
        <v/>
      </c>
      <c r="M1899" s="309" t="str">
        <f>IF(L1899&lt;&gt;"",INDEX(ฐาน!$J$4:$M$45,MATCH(L1899,ฐาน!$K$4:$K$45,0),4),"")</f>
        <v/>
      </c>
      <c r="N1899" s="310" t="str">
        <f>IF(I1899&lt;&gt;"",INDEX(ฐาน!$A$4:$F$9,MATCH(I1899,ฐาน!$A$4:$A$9,0),IF(J1899&gt;=INDEX(ฐาน!$A$4:$F$9,MATCH(I1899,ฐาน!$A$4:$A$9,0),3),6,5)),"")</f>
        <v/>
      </c>
      <c r="O1899" s="311" t="str">
        <f>IF(I1899&lt;&gt;"",IF(J1899&gt;=INDEX(ฐาน!$A$4:$G$9,MATCH(I1899,ฐาน!$A$4:$A$9,0),4),INDEX(ฐาน!$A$4:$G$9,MATCH(I1899,ฐาน!$A$4:$A$9,0),7),INDEX(ฐาน!$A$4:$G$9,MATCH(I1899,ฐาน!$A$4:$A$9,0),4)),"")</f>
        <v/>
      </c>
      <c r="P1899" s="312">
        <f>IF(M1899&lt;&gt;ฐาน!$M$45,IF(L1899&lt;&gt;"",($L1899*$N1899/100),0),0)</f>
        <v>0</v>
      </c>
      <c r="Q1899" s="311">
        <f>IF(M1899&lt;&gt;ฐาน!$M$45,IF(L1899&lt;&gt;"",ROUNDUP(($L1899*$N1899/100),-1),0),0)</f>
        <v>0</v>
      </c>
      <c r="R1899" s="311">
        <f t="shared" si="58"/>
        <v>0</v>
      </c>
      <c r="S1899" s="313">
        <f t="shared" si="59"/>
        <v>0</v>
      </c>
      <c r="T1899" s="314">
        <f>IF(M1899&lt;&gt;ฐาน!$M$45,IF(S1899&lt;&gt;"",S1899+R1899,0),0)</f>
        <v>0</v>
      </c>
      <c r="U1899" s="311">
        <f>IF(M1899&lt;&gt;ฐาน!$M$45,IF(S1899=0,J1899+T1899,O1899),J1899)</f>
        <v>0</v>
      </c>
      <c r="V1899" s="98"/>
    </row>
    <row r="1900" spans="1:22" x14ac:dyDescent="0.35">
      <c r="A1900" s="93">
        <v>1892</v>
      </c>
      <c r="B1900" s="84"/>
      <c r="C1900" s="98"/>
      <c r="D1900" s="91"/>
      <c r="E1900" s="89"/>
      <c r="F1900" s="88"/>
      <c r="G1900" s="91"/>
      <c r="H1900" s="91"/>
      <c r="I1900" s="88"/>
      <c r="J1900" s="92"/>
      <c r="K1900" s="212"/>
      <c r="L1900" s="308" t="str">
        <f>IF(K1900&lt;&gt;"",INDEX(ฐาน!$J$4:$M$44,MATCH(INT(K1900),ฐาน!$J$4:$J$44,0),2),"")</f>
        <v/>
      </c>
      <c r="M1900" s="309" t="str">
        <f>IF(L1900&lt;&gt;"",INDEX(ฐาน!$J$4:$M$45,MATCH(L1900,ฐาน!$K$4:$K$45,0),4),"")</f>
        <v/>
      </c>
      <c r="N1900" s="310" t="str">
        <f>IF(I1900&lt;&gt;"",INDEX(ฐาน!$A$4:$F$9,MATCH(I1900,ฐาน!$A$4:$A$9,0),IF(J1900&gt;=INDEX(ฐาน!$A$4:$F$9,MATCH(I1900,ฐาน!$A$4:$A$9,0),3),6,5)),"")</f>
        <v/>
      </c>
      <c r="O1900" s="311" t="str">
        <f>IF(I1900&lt;&gt;"",IF(J1900&gt;=INDEX(ฐาน!$A$4:$G$9,MATCH(I1900,ฐาน!$A$4:$A$9,0),4),INDEX(ฐาน!$A$4:$G$9,MATCH(I1900,ฐาน!$A$4:$A$9,0),7),INDEX(ฐาน!$A$4:$G$9,MATCH(I1900,ฐาน!$A$4:$A$9,0),4)),"")</f>
        <v/>
      </c>
      <c r="P1900" s="312">
        <f>IF(M1900&lt;&gt;ฐาน!$M$45,IF(L1900&lt;&gt;"",($L1900*$N1900/100),0),0)</f>
        <v>0</v>
      </c>
      <c r="Q1900" s="311">
        <f>IF(M1900&lt;&gt;ฐาน!$M$45,IF(L1900&lt;&gt;"",ROUNDUP(($L1900*$N1900/100),-1),0),0)</f>
        <v>0</v>
      </c>
      <c r="R1900" s="311">
        <f t="shared" si="58"/>
        <v>0</v>
      </c>
      <c r="S1900" s="313">
        <f t="shared" si="59"/>
        <v>0</v>
      </c>
      <c r="T1900" s="314">
        <f>IF(M1900&lt;&gt;ฐาน!$M$45,IF(S1900&lt;&gt;"",S1900+R1900,0),0)</f>
        <v>0</v>
      </c>
      <c r="U1900" s="311">
        <f>IF(M1900&lt;&gt;ฐาน!$M$45,IF(S1900=0,J1900+T1900,O1900),J1900)</f>
        <v>0</v>
      </c>
      <c r="V1900" s="98"/>
    </row>
    <row r="1901" spans="1:22" x14ac:dyDescent="0.35">
      <c r="A1901" s="93">
        <v>1893</v>
      </c>
      <c r="B1901" s="84"/>
      <c r="C1901" s="98"/>
      <c r="D1901" s="91"/>
      <c r="E1901" s="89"/>
      <c r="F1901" s="88"/>
      <c r="G1901" s="91"/>
      <c r="H1901" s="91"/>
      <c r="I1901" s="88"/>
      <c r="J1901" s="92"/>
      <c r="K1901" s="212"/>
      <c r="L1901" s="308" t="str">
        <f>IF(K1901&lt;&gt;"",INDEX(ฐาน!$J$4:$M$44,MATCH(INT(K1901),ฐาน!$J$4:$J$44,0),2),"")</f>
        <v/>
      </c>
      <c r="M1901" s="309" t="str">
        <f>IF(L1901&lt;&gt;"",INDEX(ฐาน!$J$4:$M$45,MATCH(L1901,ฐาน!$K$4:$K$45,0),4),"")</f>
        <v/>
      </c>
      <c r="N1901" s="310" t="str">
        <f>IF(I1901&lt;&gt;"",INDEX(ฐาน!$A$4:$F$9,MATCH(I1901,ฐาน!$A$4:$A$9,0),IF(J1901&gt;=INDEX(ฐาน!$A$4:$F$9,MATCH(I1901,ฐาน!$A$4:$A$9,0),3),6,5)),"")</f>
        <v/>
      </c>
      <c r="O1901" s="311" t="str">
        <f>IF(I1901&lt;&gt;"",IF(J1901&gt;=INDEX(ฐาน!$A$4:$G$9,MATCH(I1901,ฐาน!$A$4:$A$9,0),4),INDEX(ฐาน!$A$4:$G$9,MATCH(I1901,ฐาน!$A$4:$A$9,0),7),INDEX(ฐาน!$A$4:$G$9,MATCH(I1901,ฐาน!$A$4:$A$9,0),4)),"")</f>
        <v/>
      </c>
      <c r="P1901" s="312">
        <f>IF(M1901&lt;&gt;ฐาน!$M$45,IF(L1901&lt;&gt;"",($L1901*$N1901/100),0),0)</f>
        <v>0</v>
      </c>
      <c r="Q1901" s="311">
        <f>IF(M1901&lt;&gt;ฐาน!$M$45,IF(L1901&lt;&gt;"",ROUNDUP(($L1901*$N1901/100),-1),0),0)</f>
        <v>0</v>
      </c>
      <c r="R1901" s="311">
        <f t="shared" si="58"/>
        <v>0</v>
      </c>
      <c r="S1901" s="313">
        <f t="shared" si="59"/>
        <v>0</v>
      </c>
      <c r="T1901" s="314">
        <f>IF(M1901&lt;&gt;ฐาน!$M$45,IF(S1901&lt;&gt;"",S1901+R1901,0),0)</f>
        <v>0</v>
      </c>
      <c r="U1901" s="311">
        <f>IF(M1901&lt;&gt;ฐาน!$M$45,IF(S1901=0,J1901+T1901,O1901),J1901)</f>
        <v>0</v>
      </c>
      <c r="V1901" s="98"/>
    </row>
    <row r="1902" spans="1:22" x14ac:dyDescent="0.35">
      <c r="A1902" s="93">
        <v>1894</v>
      </c>
      <c r="B1902" s="84"/>
      <c r="C1902" s="98"/>
      <c r="D1902" s="91"/>
      <c r="E1902" s="89"/>
      <c r="F1902" s="88"/>
      <c r="G1902" s="91"/>
      <c r="H1902" s="91"/>
      <c r="I1902" s="88"/>
      <c r="J1902" s="92"/>
      <c r="K1902" s="212"/>
      <c r="L1902" s="308" t="str">
        <f>IF(K1902&lt;&gt;"",INDEX(ฐาน!$J$4:$M$44,MATCH(INT(K1902),ฐาน!$J$4:$J$44,0),2),"")</f>
        <v/>
      </c>
      <c r="M1902" s="309" t="str">
        <f>IF(L1902&lt;&gt;"",INDEX(ฐาน!$J$4:$M$45,MATCH(L1902,ฐาน!$K$4:$K$45,0),4),"")</f>
        <v/>
      </c>
      <c r="N1902" s="310" t="str">
        <f>IF(I1902&lt;&gt;"",INDEX(ฐาน!$A$4:$F$9,MATCH(I1902,ฐาน!$A$4:$A$9,0),IF(J1902&gt;=INDEX(ฐาน!$A$4:$F$9,MATCH(I1902,ฐาน!$A$4:$A$9,0),3),6,5)),"")</f>
        <v/>
      </c>
      <c r="O1902" s="311" t="str">
        <f>IF(I1902&lt;&gt;"",IF(J1902&gt;=INDEX(ฐาน!$A$4:$G$9,MATCH(I1902,ฐาน!$A$4:$A$9,0),4),INDEX(ฐาน!$A$4:$G$9,MATCH(I1902,ฐาน!$A$4:$A$9,0),7),INDEX(ฐาน!$A$4:$G$9,MATCH(I1902,ฐาน!$A$4:$A$9,0),4)),"")</f>
        <v/>
      </c>
      <c r="P1902" s="312">
        <f>IF(M1902&lt;&gt;ฐาน!$M$45,IF(L1902&lt;&gt;"",($L1902*$N1902/100),0),0)</f>
        <v>0</v>
      </c>
      <c r="Q1902" s="311">
        <f>IF(M1902&lt;&gt;ฐาน!$M$45,IF(L1902&lt;&gt;"",ROUNDUP(($L1902*$N1902/100),-1),0),0)</f>
        <v>0</v>
      </c>
      <c r="R1902" s="311">
        <f t="shared" si="58"/>
        <v>0</v>
      </c>
      <c r="S1902" s="313">
        <f t="shared" si="59"/>
        <v>0</v>
      </c>
      <c r="T1902" s="314">
        <f>IF(M1902&lt;&gt;ฐาน!$M$45,IF(S1902&lt;&gt;"",S1902+R1902,0),0)</f>
        <v>0</v>
      </c>
      <c r="U1902" s="311">
        <f>IF(M1902&lt;&gt;ฐาน!$M$45,IF(S1902=0,J1902+T1902,O1902),J1902)</f>
        <v>0</v>
      </c>
      <c r="V1902" s="98"/>
    </row>
    <row r="1903" spans="1:22" x14ac:dyDescent="0.35">
      <c r="A1903" s="93">
        <v>1895</v>
      </c>
      <c r="B1903" s="84"/>
      <c r="C1903" s="98"/>
      <c r="D1903" s="91"/>
      <c r="E1903" s="89"/>
      <c r="F1903" s="88"/>
      <c r="G1903" s="91"/>
      <c r="H1903" s="91"/>
      <c r="I1903" s="88"/>
      <c r="J1903" s="92"/>
      <c r="K1903" s="212"/>
      <c r="L1903" s="308" t="str">
        <f>IF(K1903&lt;&gt;"",INDEX(ฐาน!$J$4:$M$44,MATCH(INT(K1903),ฐาน!$J$4:$J$44,0),2),"")</f>
        <v/>
      </c>
      <c r="M1903" s="309" t="str">
        <f>IF(L1903&lt;&gt;"",INDEX(ฐาน!$J$4:$M$45,MATCH(L1903,ฐาน!$K$4:$K$45,0),4),"")</f>
        <v/>
      </c>
      <c r="N1903" s="310" t="str">
        <f>IF(I1903&lt;&gt;"",INDEX(ฐาน!$A$4:$F$9,MATCH(I1903,ฐาน!$A$4:$A$9,0),IF(J1903&gt;=INDEX(ฐาน!$A$4:$F$9,MATCH(I1903,ฐาน!$A$4:$A$9,0),3),6,5)),"")</f>
        <v/>
      </c>
      <c r="O1903" s="311" t="str">
        <f>IF(I1903&lt;&gt;"",IF(J1903&gt;=INDEX(ฐาน!$A$4:$G$9,MATCH(I1903,ฐาน!$A$4:$A$9,0),4),INDEX(ฐาน!$A$4:$G$9,MATCH(I1903,ฐาน!$A$4:$A$9,0),7),INDEX(ฐาน!$A$4:$G$9,MATCH(I1903,ฐาน!$A$4:$A$9,0),4)),"")</f>
        <v/>
      </c>
      <c r="P1903" s="312">
        <f>IF(M1903&lt;&gt;ฐาน!$M$45,IF(L1903&lt;&gt;"",($L1903*$N1903/100),0),0)</f>
        <v>0</v>
      </c>
      <c r="Q1903" s="311">
        <f>IF(M1903&lt;&gt;ฐาน!$M$45,IF(L1903&lt;&gt;"",ROUNDUP(($L1903*$N1903/100),-1),0),0)</f>
        <v>0</v>
      </c>
      <c r="R1903" s="311">
        <f t="shared" si="58"/>
        <v>0</v>
      </c>
      <c r="S1903" s="313">
        <f t="shared" si="59"/>
        <v>0</v>
      </c>
      <c r="T1903" s="314">
        <f>IF(M1903&lt;&gt;ฐาน!$M$45,IF(S1903&lt;&gt;"",S1903+R1903,0),0)</f>
        <v>0</v>
      </c>
      <c r="U1903" s="311">
        <f>IF(M1903&lt;&gt;ฐาน!$M$45,IF(S1903=0,J1903+T1903,O1903),J1903)</f>
        <v>0</v>
      </c>
      <c r="V1903" s="98"/>
    </row>
    <row r="1904" spans="1:22" x14ac:dyDescent="0.35">
      <c r="A1904" s="93">
        <v>1896</v>
      </c>
      <c r="B1904" s="84"/>
      <c r="C1904" s="98"/>
      <c r="D1904" s="91"/>
      <c r="E1904" s="89"/>
      <c r="F1904" s="88"/>
      <c r="G1904" s="91"/>
      <c r="H1904" s="91"/>
      <c r="I1904" s="88"/>
      <c r="J1904" s="92"/>
      <c r="K1904" s="212"/>
      <c r="L1904" s="308" t="str">
        <f>IF(K1904&lt;&gt;"",INDEX(ฐาน!$J$4:$M$44,MATCH(INT(K1904),ฐาน!$J$4:$J$44,0),2),"")</f>
        <v/>
      </c>
      <c r="M1904" s="309" t="str">
        <f>IF(L1904&lt;&gt;"",INDEX(ฐาน!$J$4:$M$45,MATCH(L1904,ฐาน!$K$4:$K$45,0),4),"")</f>
        <v/>
      </c>
      <c r="N1904" s="310" t="str">
        <f>IF(I1904&lt;&gt;"",INDEX(ฐาน!$A$4:$F$9,MATCH(I1904,ฐาน!$A$4:$A$9,0),IF(J1904&gt;=INDEX(ฐาน!$A$4:$F$9,MATCH(I1904,ฐาน!$A$4:$A$9,0),3),6,5)),"")</f>
        <v/>
      </c>
      <c r="O1904" s="311" t="str">
        <f>IF(I1904&lt;&gt;"",IF(J1904&gt;=INDEX(ฐาน!$A$4:$G$9,MATCH(I1904,ฐาน!$A$4:$A$9,0),4),INDEX(ฐาน!$A$4:$G$9,MATCH(I1904,ฐาน!$A$4:$A$9,0),7),INDEX(ฐาน!$A$4:$G$9,MATCH(I1904,ฐาน!$A$4:$A$9,0),4)),"")</f>
        <v/>
      </c>
      <c r="P1904" s="312">
        <f>IF(M1904&lt;&gt;ฐาน!$M$45,IF(L1904&lt;&gt;"",($L1904*$N1904/100),0),0)</f>
        <v>0</v>
      </c>
      <c r="Q1904" s="311">
        <f>IF(M1904&lt;&gt;ฐาน!$M$45,IF(L1904&lt;&gt;"",ROUNDUP(($L1904*$N1904/100),-1),0),0)</f>
        <v>0</v>
      </c>
      <c r="R1904" s="311">
        <f t="shared" si="58"/>
        <v>0</v>
      </c>
      <c r="S1904" s="313">
        <f t="shared" si="59"/>
        <v>0</v>
      </c>
      <c r="T1904" s="314">
        <f>IF(M1904&lt;&gt;ฐาน!$M$45,IF(S1904&lt;&gt;"",S1904+R1904,0),0)</f>
        <v>0</v>
      </c>
      <c r="U1904" s="311">
        <f>IF(M1904&lt;&gt;ฐาน!$M$45,IF(S1904=0,J1904+T1904,O1904),J1904)</f>
        <v>0</v>
      </c>
      <c r="V1904" s="98"/>
    </row>
    <row r="1905" spans="1:22" x14ac:dyDescent="0.35">
      <c r="A1905" s="93">
        <v>1897</v>
      </c>
      <c r="B1905" s="84"/>
      <c r="C1905" s="98"/>
      <c r="D1905" s="91"/>
      <c r="E1905" s="89"/>
      <c r="F1905" s="88"/>
      <c r="G1905" s="91"/>
      <c r="H1905" s="91"/>
      <c r="I1905" s="88"/>
      <c r="J1905" s="92"/>
      <c r="K1905" s="212"/>
      <c r="L1905" s="308" t="str">
        <f>IF(K1905&lt;&gt;"",INDEX(ฐาน!$J$4:$M$44,MATCH(INT(K1905),ฐาน!$J$4:$J$44,0),2),"")</f>
        <v/>
      </c>
      <c r="M1905" s="309" t="str">
        <f>IF(L1905&lt;&gt;"",INDEX(ฐาน!$J$4:$M$45,MATCH(L1905,ฐาน!$K$4:$K$45,0),4),"")</f>
        <v/>
      </c>
      <c r="N1905" s="310" t="str">
        <f>IF(I1905&lt;&gt;"",INDEX(ฐาน!$A$4:$F$9,MATCH(I1905,ฐาน!$A$4:$A$9,0),IF(J1905&gt;=INDEX(ฐาน!$A$4:$F$9,MATCH(I1905,ฐาน!$A$4:$A$9,0),3),6,5)),"")</f>
        <v/>
      </c>
      <c r="O1905" s="311" t="str">
        <f>IF(I1905&lt;&gt;"",IF(J1905&gt;=INDEX(ฐาน!$A$4:$G$9,MATCH(I1905,ฐาน!$A$4:$A$9,0),4),INDEX(ฐาน!$A$4:$G$9,MATCH(I1905,ฐาน!$A$4:$A$9,0),7),INDEX(ฐาน!$A$4:$G$9,MATCH(I1905,ฐาน!$A$4:$A$9,0),4)),"")</f>
        <v/>
      </c>
      <c r="P1905" s="312">
        <f>IF(M1905&lt;&gt;ฐาน!$M$45,IF(L1905&lt;&gt;"",($L1905*$N1905/100),0),0)</f>
        <v>0</v>
      </c>
      <c r="Q1905" s="311">
        <f>IF(M1905&lt;&gt;ฐาน!$M$45,IF(L1905&lt;&gt;"",ROUNDUP(($L1905*$N1905/100),-1),0),0)</f>
        <v>0</v>
      </c>
      <c r="R1905" s="311">
        <f t="shared" si="58"/>
        <v>0</v>
      </c>
      <c r="S1905" s="313">
        <f t="shared" si="59"/>
        <v>0</v>
      </c>
      <c r="T1905" s="314">
        <f>IF(M1905&lt;&gt;ฐาน!$M$45,IF(S1905&lt;&gt;"",S1905+R1905,0),0)</f>
        <v>0</v>
      </c>
      <c r="U1905" s="311">
        <f>IF(M1905&lt;&gt;ฐาน!$M$45,IF(S1905=0,J1905+T1905,O1905),J1905)</f>
        <v>0</v>
      </c>
      <c r="V1905" s="98"/>
    </row>
    <row r="1906" spans="1:22" x14ac:dyDescent="0.35">
      <c r="A1906" s="93">
        <v>1898</v>
      </c>
      <c r="B1906" s="84"/>
      <c r="C1906" s="98"/>
      <c r="D1906" s="91"/>
      <c r="E1906" s="89"/>
      <c r="F1906" s="88"/>
      <c r="G1906" s="91"/>
      <c r="H1906" s="91"/>
      <c r="I1906" s="88"/>
      <c r="J1906" s="92"/>
      <c r="K1906" s="212"/>
      <c r="L1906" s="308" t="str">
        <f>IF(K1906&lt;&gt;"",INDEX(ฐาน!$J$4:$M$44,MATCH(INT(K1906),ฐาน!$J$4:$J$44,0),2),"")</f>
        <v/>
      </c>
      <c r="M1906" s="309" t="str">
        <f>IF(L1906&lt;&gt;"",INDEX(ฐาน!$J$4:$M$45,MATCH(L1906,ฐาน!$K$4:$K$45,0),4),"")</f>
        <v/>
      </c>
      <c r="N1906" s="310" t="str">
        <f>IF(I1906&lt;&gt;"",INDEX(ฐาน!$A$4:$F$9,MATCH(I1906,ฐาน!$A$4:$A$9,0),IF(J1906&gt;=INDEX(ฐาน!$A$4:$F$9,MATCH(I1906,ฐาน!$A$4:$A$9,0),3),6,5)),"")</f>
        <v/>
      </c>
      <c r="O1906" s="311" t="str">
        <f>IF(I1906&lt;&gt;"",IF(J1906&gt;=INDEX(ฐาน!$A$4:$G$9,MATCH(I1906,ฐาน!$A$4:$A$9,0),4),INDEX(ฐาน!$A$4:$G$9,MATCH(I1906,ฐาน!$A$4:$A$9,0),7),INDEX(ฐาน!$A$4:$G$9,MATCH(I1906,ฐาน!$A$4:$A$9,0),4)),"")</f>
        <v/>
      </c>
      <c r="P1906" s="312">
        <f>IF(M1906&lt;&gt;ฐาน!$M$45,IF(L1906&lt;&gt;"",($L1906*$N1906/100),0),0)</f>
        <v>0</v>
      </c>
      <c r="Q1906" s="311">
        <f>IF(M1906&lt;&gt;ฐาน!$M$45,IF(L1906&lt;&gt;"",ROUNDUP(($L1906*$N1906/100),-1),0),0)</f>
        <v>0</v>
      </c>
      <c r="R1906" s="311">
        <f t="shared" si="58"/>
        <v>0</v>
      </c>
      <c r="S1906" s="313">
        <f t="shared" si="59"/>
        <v>0</v>
      </c>
      <c r="T1906" s="314">
        <f>IF(M1906&lt;&gt;ฐาน!$M$45,IF(S1906&lt;&gt;"",S1906+R1906,0),0)</f>
        <v>0</v>
      </c>
      <c r="U1906" s="311">
        <f>IF(M1906&lt;&gt;ฐาน!$M$45,IF(S1906=0,J1906+T1906,O1906),J1906)</f>
        <v>0</v>
      </c>
      <c r="V1906" s="98"/>
    </row>
    <row r="1907" spans="1:22" x14ac:dyDescent="0.35">
      <c r="A1907" s="93">
        <v>1899</v>
      </c>
      <c r="B1907" s="84"/>
      <c r="C1907" s="98"/>
      <c r="D1907" s="91"/>
      <c r="E1907" s="89"/>
      <c r="F1907" s="88"/>
      <c r="G1907" s="91"/>
      <c r="H1907" s="91"/>
      <c r="I1907" s="88"/>
      <c r="J1907" s="92"/>
      <c r="K1907" s="212"/>
      <c r="L1907" s="308" t="str">
        <f>IF(K1907&lt;&gt;"",INDEX(ฐาน!$J$4:$M$44,MATCH(INT(K1907),ฐาน!$J$4:$J$44,0),2),"")</f>
        <v/>
      </c>
      <c r="M1907" s="309" t="str">
        <f>IF(L1907&lt;&gt;"",INDEX(ฐาน!$J$4:$M$45,MATCH(L1907,ฐาน!$K$4:$K$45,0),4),"")</f>
        <v/>
      </c>
      <c r="N1907" s="310" t="str">
        <f>IF(I1907&lt;&gt;"",INDEX(ฐาน!$A$4:$F$9,MATCH(I1907,ฐาน!$A$4:$A$9,0),IF(J1907&gt;=INDEX(ฐาน!$A$4:$F$9,MATCH(I1907,ฐาน!$A$4:$A$9,0),3),6,5)),"")</f>
        <v/>
      </c>
      <c r="O1907" s="311" t="str">
        <f>IF(I1907&lt;&gt;"",IF(J1907&gt;=INDEX(ฐาน!$A$4:$G$9,MATCH(I1907,ฐาน!$A$4:$A$9,0),4),INDEX(ฐาน!$A$4:$G$9,MATCH(I1907,ฐาน!$A$4:$A$9,0),7),INDEX(ฐาน!$A$4:$G$9,MATCH(I1907,ฐาน!$A$4:$A$9,0),4)),"")</f>
        <v/>
      </c>
      <c r="P1907" s="312">
        <f>IF(M1907&lt;&gt;ฐาน!$M$45,IF(L1907&lt;&gt;"",($L1907*$N1907/100),0),0)</f>
        <v>0</v>
      </c>
      <c r="Q1907" s="311">
        <f>IF(M1907&lt;&gt;ฐาน!$M$45,IF(L1907&lt;&gt;"",ROUNDUP(($L1907*$N1907/100),-1),0),0)</f>
        <v>0</v>
      </c>
      <c r="R1907" s="311">
        <f t="shared" si="58"/>
        <v>0</v>
      </c>
      <c r="S1907" s="313">
        <f t="shared" si="59"/>
        <v>0</v>
      </c>
      <c r="T1907" s="314">
        <f>IF(M1907&lt;&gt;ฐาน!$M$45,IF(S1907&lt;&gt;"",S1907+R1907,0),0)</f>
        <v>0</v>
      </c>
      <c r="U1907" s="311">
        <f>IF(M1907&lt;&gt;ฐาน!$M$45,IF(S1907=0,J1907+T1907,O1907),J1907)</f>
        <v>0</v>
      </c>
      <c r="V1907" s="98"/>
    </row>
    <row r="1908" spans="1:22" x14ac:dyDescent="0.35">
      <c r="A1908" s="93">
        <v>1900</v>
      </c>
      <c r="B1908" s="84"/>
      <c r="C1908" s="98"/>
      <c r="D1908" s="91"/>
      <c r="E1908" s="89"/>
      <c r="F1908" s="88"/>
      <c r="G1908" s="91"/>
      <c r="H1908" s="91"/>
      <c r="I1908" s="88"/>
      <c r="J1908" s="92"/>
      <c r="K1908" s="212"/>
      <c r="L1908" s="308" t="str">
        <f>IF(K1908&lt;&gt;"",INDEX(ฐาน!$J$4:$M$44,MATCH(INT(K1908),ฐาน!$J$4:$J$44,0),2),"")</f>
        <v/>
      </c>
      <c r="M1908" s="309" t="str">
        <f>IF(L1908&lt;&gt;"",INDEX(ฐาน!$J$4:$M$45,MATCH(L1908,ฐาน!$K$4:$K$45,0),4),"")</f>
        <v/>
      </c>
      <c r="N1908" s="310" t="str">
        <f>IF(I1908&lt;&gt;"",INDEX(ฐาน!$A$4:$F$9,MATCH(I1908,ฐาน!$A$4:$A$9,0),IF(J1908&gt;=INDEX(ฐาน!$A$4:$F$9,MATCH(I1908,ฐาน!$A$4:$A$9,0),3),6,5)),"")</f>
        <v/>
      </c>
      <c r="O1908" s="311" t="str">
        <f>IF(I1908&lt;&gt;"",IF(J1908&gt;=INDEX(ฐาน!$A$4:$G$9,MATCH(I1908,ฐาน!$A$4:$A$9,0),4),INDEX(ฐาน!$A$4:$G$9,MATCH(I1908,ฐาน!$A$4:$A$9,0),7),INDEX(ฐาน!$A$4:$G$9,MATCH(I1908,ฐาน!$A$4:$A$9,0),4)),"")</f>
        <v/>
      </c>
      <c r="P1908" s="312">
        <f>IF(M1908&lt;&gt;ฐาน!$M$45,IF(L1908&lt;&gt;"",($L1908*$N1908/100),0),0)</f>
        <v>0</v>
      </c>
      <c r="Q1908" s="311">
        <f>IF(M1908&lt;&gt;ฐาน!$M$45,IF(L1908&lt;&gt;"",ROUNDUP(($L1908*$N1908/100),-1),0),0)</f>
        <v>0</v>
      </c>
      <c r="R1908" s="311">
        <f t="shared" si="58"/>
        <v>0</v>
      </c>
      <c r="S1908" s="313">
        <f t="shared" si="59"/>
        <v>0</v>
      </c>
      <c r="T1908" s="314">
        <f>IF(M1908&lt;&gt;ฐาน!$M$45,IF(S1908&lt;&gt;"",S1908+R1908,0),0)</f>
        <v>0</v>
      </c>
      <c r="U1908" s="311">
        <f>IF(M1908&lt;&gt;ฐาน!$M$45,IF(S1908=0,J1908+T1908,O1908),J1908)</f>
        <v>0</v>
      </c>
      <c r="V1908" s="98"/>
    </row>
    <row r="1909" spans="1:22" x14ac:dyDescent="0.35">
      <c r="A1909" s="93">
        <v>1901</v>
      </c>
      <c r="B1909" s="84"/>
      <c r="C1909" s="98"/>
      <c r="D1909" s="91"/>
      <c r="E1909" s="89"/>
      <c r="F1909" s="88"/>
      <c r="G1909" s="91"/>
      <c r="H1909" s="91"/>
      <c r="I1909" s="88"/>
      <c r="J1909" s="92"/>
      <c r="K1909" s="212"/>
      <c r="L1909" s="308" t="str">
        <f>IF(K1909&lt;&gt;"",INDEX(ฐาน!$J$4:$M$44,MATCH(INT(K1909),ฐาน!$J$4:$J$44,0),2),"")</f>
        <v/>
      </c>
      <c r="M1909" s="309" t="str">
        <f>IF(L1909&lt;&gt;"",INDEX(ฐาน!$J$4:$M$45,MATCH(L1909,ฐาน!$K$4:$K$45,0),4),"")</f>
        <v/>
      </c>
      <c r="N1909" s="310" t="str">
        <f>IF(I1909&lt;&gt;"",INDEX(ฐาน!$A$4:$F$9,MATCH(I1909,ฐาน!$A$4:$A$9,0),IF(J1909&gt;=INDEX(ฐาน!$A$4:$F$9,MATCH(I1909,ฐาน!$A$4:$A$9,0),3),6,5)),"")</f>
        <v/>
      </c>
      <c r="O1909" s="311" t="str">
        <f>IF(I1909&lt;&gt;"",IF(J1909&gt;=INDEX(ฐาน!$A$4:$G$9,MATCH(I1909,ฐาน!$A$4:$A$9,0),4),INDEX(ฐาน!$A$4:$G$9,MATCH(I1909,ฐาน!$A$4:$A$9,0),7),INDEX(ฐาน!$A$4:$G$9,MATCH(I1909,ฐาน!$A$4:$A$9,0),4)),"")</f>
        <v/>
      </c>
      <c r="P1909" s="312">
        <f>IF(M1909&lt;&gt;ฐาน!$M$45,IF(L1909&lt;&gt;"",($L1909*$N1909/100),0),0)</f>
        <v>0</v>
      </c>
      <c r="Q1909" s="311">
        <f>IF(M1909&lt;&gt;ฐาน!$M$45,IF(L1909&lt;&gt;"",ROUNDUP(($L1909*$N1909/100),-1),0),0)</f>
        <v>0</v>
      </c>
      <c r="R1909" s="311">
        <f t="shared" si="58"/>
        <v>0</v>
      </c>
      <c r="S1909" s="313">
        <f t="shared" si="59"/>
        <v>0</v>
      </c>
      <c r="T1909" s="314">
        <f>IF(M1909&lt;&gt;ฐาน!$M$45,IF(S1909&lt;&gt;"",S1909+R1909,0),0)</f>
        <v>0</v>
      </c>
      <c r="U1909" s="311">
        <f>IF(M1909&lt;&gt;ฐาน!$M$45,IF(S1909=0,J1909+T1909,O1909),J1909)</f>
        <v>0</v>
      </c>
      <c r="V1909" s="98"/>
    </row>
    <row r="1910" spans="1:22" x14ac:dyDescent="0.35">
      <c r="A1910" s="93">
        <v>1902</v>
      </c>
      <c r="B1910" s="84"/>
      <c r="C1910" s="98"/>
      <c r="D1910" s="91"/>
      <c r="E1910" s="89"/>
      <c r="F1910" s="88"/>
      <c r="G1910" s="91"/>
      <c r="H1910" s="91"/>
      <c r="I1910" s="88"/>
      <c r="J1910" s="92"/>
      <c r="K1910" s="212"/>
      <c r="L1910" s="308" t="str">
        <f>IF(K1910&lt;&gt;"",INDEX(ฐาน!$J$4:$M$44,MATCH(INT(K1910),ฐาน!$J$4:$J$44,0),2),"")</f>
        <v/>
      </c>
      <c r="M1910" s="309" t="str">
        <f>IF(L1910&lt;&gt;"",INDEX(ฐาน!$J$4:$M$45,MATCH(L1910,ฐาน!$K$4:$K$45,0),4),"")</f>
        <v/>
      </c>
      <c r="N1910" s="310" t="str">
        <f>IF(I1910&lt;&gt;"",INDEX(ฐาน!$A$4:$F$9,MATCH(I1910,ฐาน!$A$4:$A$9,0),IF(J1910&gt;=INDEX(ฐาน!$A$4:$F$9,MATCH(I1910,ฐาน!$A$4:$A$9,0),3),6,5)),"")</f>
        <v/>
      </c>
      <c r="O1910" s="311" t="str">
        <f>IF(I1910&lt;&gt;"",IF(J1910&gt;=INDEX(ฐาน!$A$4:$G$9,MATCH(I1910,ฐาน!$A$4:$A$9,0),4),INDEX(ฐาน!$A$4:$G$9,MATCH(I1910,ฐาน!$A$4:$A$9,0),7),INDEX(ฐาน!$A$4:$G$9,MATCH(I1910,ฐาน!$A$4:$A$9,0),4)),"")</f>
        <v/>
      </c>
      <c r="P1910" s="312">
        <f>IF(M1910&lt;&gt;ฐาน!$M$45,IF(L1910&lt;&gt;"",($L1910*$N1910/100),0),0)</f>
        <v>0</v>
      </c>
      <c r="Q1910" s="311">
        <f>IF(M1910&lt;&gt;ฐาน!$M$45,IF(L1910&lt;&gt;"",ROUNDUP(($L1910*$N1910/100),-1),0),0)</f>
        <v>0</v>
      </c>
      <c r="R1910" s="311">
        <f t="shared" si="58"/>
        <v>0</v>
      </c>
      <c r="S1910" s="313">
        <f t="shared" si="59"/>
        <v>0</v>
      </c>
      <c r="T1910" s="314">
        <f>IF(M1910&lt;&gt;ฐาน!$M$45,IF(S1910&lt;&gt;"",S1910+R1910,0),0)</f>
        <v>0</v>
      </c>
      <c r="U1910" s="311">
        <f>IF(M1910&lt;&gt;ฐาน!$M$45,IF(S1910=0,J1910+T1910,O1910),J1910)</f>
        <v>0</v>
      </c>
      <c r="V1910" s="98"/>
    </row>
    <row r="1911" spans="1:22" x14ac:dyDescent="0.35">
      <c r="A1911" s="93">
        <v>1903</v>
      </c>
      <c r="B1911" s="84"/>
      <c r="C1911" s="98"/>
      <c r="D1911" s="91"/>
      <c r="E1911" s="89"/>
      <c r="F1911" s="88"/>
      <c r="G1911" s="91"/>
      <c r="H1911" s="91"/>
      <c r="I1911" s="88"/>
      <c r="J1911" s="92"/>
      <c r="K1911" s="212"/>
      <c r="L1911" s="308" t="str">
        <f>IF(K1911&lt;&gt;"",INDEX(ฐาน!$J$4:$M$44,MATCH(INT(K1911),ฐาน!$J$4:$J$44,0),2),"")</f>
        <v/>
      </c>
      <c r="M1911" s="309" t="str">
        <f>IF(L1911&lt;&gt;"",INDEX(ฐาน!$J$4:$M$45,MATCH(L1911,ฐาน!$K$4:$K$45,0),4),"")</f>
        <v/>
      </c>
      <c r="N1911" s="310" t="str">
        <f>IF(I1911&lt;&gt;"",INDEX(ฐาน!$A$4:$F$9,MATCH(I1911,ฐาน!$A$4:$A$9,0),IF(J1911&gt;=INDEX(ฐาน!$A$4:$F$9,MATCH(I1911,ฐาน!$A$4:$A$9,0),3),6,5)),"")</f>
        <v/>
      </c>
      <c r="O1911" s="311" t="str">
        <f>IF(I1911&lt;&gt;"",IF(J1911&gt;=INDEX(ฐาน!$A$4:$G$9,MATCH(I1911,ฐาน!$A$4:$A$9,0),4),INDEX(ฐาน!$A$4:$G$9,MATCH(I1911,ฐาน!$A$4:$A$9,0),7),INDEX(ฐาน!$A$4:$G$9,MATCH(I1911,ฐาน!$A$4:$A$9,0),4)),"")</f>
        <v/>
      </c>
      <c r="P1911" s="312">
        <f>IF(M1911&lt;&gt;ฐาน!$M$45,IF(L1911&lt;&gt;"",($L1911*$N1911/100),0),0)</f>
        <v>0</v>
      </c>
      <c r="Q1911" s="311">
        <f>IF(M1911&lt;&gt;ฐาน!$M$45,IF(L1911&lt;&gt;"",ROUNDUP(($L1911*$N1911/100),-1),0),0)</f>
        <v>0</v>
      </c>
      <c r="R1911" s="311">
        <f t="shared" si="58"/>
        <v>0</v>
      </c>
      <c r="S1911" s="313">
        <f t="shared" si="59"/>
        <v>0</v>
      </c>
      <c r="T1911" s="314">
        <f>IF(M1911&lt;&gt;ฐาน!$M$45,IF(S1911&lt;&gt;"",S1911+R1911,0),0)</f>
        <v>0</v>
      </c>
      <c r="U1911" s="311">
        <f>IF(M1911&lt;&gt;ฐาน!$M$45,IF(S1911=0,J1911+T1911,O1911),J1911)</f>
        <v>0</v>
      </c>
      <c r="V1911" s="98"/>
    </row>
    <row r="1912" spans="1:22" x14ac:dyDescent="0.35">
      <c r="A1912" s="93">
        <v>1904</v>
      </c>
      <c r="B1912" s="84"/>
      <c r="C1912" s="98"/>
      <c r="D1912" s="91"/>
      <c r="E1912" s="89"/>
      <c r="F1912" s="88"/>
      <c r="G1912" s="91"/>
      <c r="H1912" s="91"/>
      <c r="I1912" s="88"/>
      <c r="J1912" s="92"/>
      <c r="K1912" s="212"/>
      <c r="L1912" s="308" t="str">
        <f>IF(K1912&lt;&gt;"",INDEX(ฐาน!$J$4:$M$44,MATCH(INT(K1912),ฐาน!$J$4:$J$44,0),2),"")</f>
        <v/>
      </c>
      <c r="M1912" s="309" t="str">
        <f>IF(L1912&lt;&gt;"",INDEX(ฐาน!$J$4:$M$45,MATCH(L1912,ฐาน!$K$4:$K$45,0),4),"")</f>
        <v/>
      </c>
      <c r="N1912" s="310" t="str">
        <f>IF(I1912&lt;&gt;"",INDEX(ฐาน!$A$4:$F$9,MATCH(I1912,ฐาน!$A$4:$A$9,0),IF(J1912&gt;=INDEX(ฐาน!$A$4:$F$9,MATCH(I1912,ฐาน!$A$4:$A$9,0),3),6,5)),"")</f>
        <v/>
      </c>
      <c r="O1912" s="311" t="str">
        <f>IF(I1912&lt;&gt;"",IF(J1912&gt;=INDEX(ฐาน!$A$4:$G$9,MATCH(I1912,ฐาน!$A$4:$A$9,0),4),INDEX(ฐาน!$A$4:$G$9,MATCH(I1912,ฐาน!$A$4:$A$9,0),7),INDEX(ฐาน!$A$4:$G$9,MATCH(I1912,ฐาน!$A$4:$A$9,0),4)),"")</f>
        <v/>
      </c>
      <c r="P1912" s="312">
        <f>IF(M1912&lt;&gt;ฐาน!$M$45,IF(L1912&lt;&gt;"",($L1912*$N1912/100),0),0)</f>
        <v>0</v>
      </c>
      <c r="Q1912" s="311">
        <f>IF(M1912&lt;&gt;ฐาน!$M$45,IF(L1912&lt;&gt;"",ROUNDUP(($L1912*$N1912/100),-1),0),0)</f>
        <v>0</v>
      </c>
      <c r="R1912" s="311">
        <f t="shared" si="58"/>
        <v>0</v>
      </c>
      <c r="S1912" s="313">
        <f t="shared" si="59"/>
        <v>0</v>
      </c>
      <c r="T1912" s="314">
        <f>IF(M1912&lt;&gt;ฐาน!$M$45,IF(S1912&lt;&gt;"",S1912+R1912,0),0)</f>
        <v>0</v>
      </c>
      <c r="U1912" s="311">
        <f>IF(M1912&lt;&gt;ฐาน!$M$45,IF(S1912=0,J1912+T1912,O1912),J1912)</f>
        <v>0</v>
      </c>
      <c r="V1912" s="98"/>
    </row>
    <row r="1913" spans="1:22" x14ac:dyDescent="0.35">
      <c r="A1913" s="93">
        <v>1905</v>
      </c>
      <c r="B1913" s="84"/>
      <c r="C1913" s="98"/>
      <c r="D1913" s="91"/>
      <c r="E1913" s="89"/>
      <c r="F1913" s="88"/>
      <c r="G1913" s="91"/>
      <c r="H1913" s="91"/>
      <c r="I1913" s="88"/>
      <c r="J1913" s="92"/>
      <c r="K1913" s="212"/>
      <c r="L1913" s="308" t="str">
        <f>IF(K1913&lt;&gt;"",INDEX(ฐาน!$J$4:$M$44,MATCH(INT(K1913),ฐาน!$J$4:$J$44,0),2),"")</f>
        <v/>
      </c>
      <c r="M1913" s="309" t="str">
        <f>IF(L1913&lt;&gt;"",INDEX(ฐาน!$J$4:$M$45,MATCH(L1913,ฐาน!$K$4:$K$45,0),4),"")</f>
        <v/>
      </c>
      <c r="N1913" s="310" t="str">
        <f>IF(I1913&lt;&gt;"",INDEX(ฐาน!$A$4:$F$9,MATCH(I1913,ฐาน!$A$4:$A$9,0),IF(J1913&gt;=INDEX(ฐาน!$A$4:$F$9,MATCH(I1913,ฐาน!$A$4:$A$9,0),3),6,5)),"")</f>
        <v/>
      </c>
      <c r="O1913" s="311" t="str">
        <f>IF(I1913&lt;&gt;"",IF(J1913&gt;=INDEX(ฐาน!$A$4:$G$9,MATCH(I1913,ฐาน!$A$4:$A$9,0),4),INDEX(ฐาน!$A$4:$G$9,MATCH(I1913,ฐาน!$A$4:$A$9,0),7),INDEX(ฐาน!$A$4:$G$9,MATCH(I1913,ฐาน!$A$4:$A$9,0),4)),"")</f>
        <v/>
      </c>
      <c r="P1913" s="312">
        <f>IF(M1913&lt;&gt;ฐาน!$M$45,IF(L1913&lt;&gt;"",($L1913*$N1913/100),0),0)</f>
        <v>0</v>
      </c>
      <c r="Q1913" s="311">
        <f>IF(M1913&lt;&gt;ฐาน!$M$45,IF(L1913&lt;&gt;"",ROUNDUP(($L1913*$N1913/100),-1),0),0)</f>
        <v>0</v>
      </c>
      <c r="R1913" s="311">
        <f t="shared" si="58"/>
        <v>0</v>
      </c>
      <c r="S1913" s="313">
        <f t="shared" si="59"/>
        <v>0</v>
      </c>
      <c r="T1913" s="314">
        <f>IF(M1913&lt;&gt;ฐาน!$M$45,IF(S1913&lt;&gt;"",S1913+R1913,0),0)</f>
        <v>0</v>
      </c>
      <c r="U1913" s="311">
        <f>IF(M1913&lt;&gt;ฐาน!$M$45,IF(S1913=0,J1913+T1913,O1913),J1913)</f>
        <v>0</v>
      </c>
      <c r="V1913" s="98"/>
    </row>
    <row r="1914" spans="1:22" x14ac:dyDescent="0.35">
      <c r="A1914" s="93">
        <v>1906</v>
      </c>
      <c r="B1914" s="84"/>
      <c r="C1914" s="98"/>
      <c r="D1914" s="91"/>
      <c r="E1914" s="89"/>
      <c r="F1914" s="88"/>
      <c r="G1914" s="91"/>
      <c r="H1914" s="91"/>
      <c r="I1914" s="88"/>
      <c r="J1914" s="92"/>
      <c r="K1914" s="212"/>
      <c r="L1914" s="308" t="str">
        <f>IF(K1914&lt;&gt;"",INDEX(ฐาน!$J$4:$M$44,MATCH(INT(K1914),ฐาน!$J$4:$J$44,0),2),"")</f>
        <v/>
      </c>
      <c r="M1914" s="309" t="str">
        <f>IF(L1914&lt;&gt;"",INDEX(ฐาน!$J$4:$M$45,MATCH(L1914,ฐาน!$K$4:$K$45,0),4),"")</f>
        <v/>
      </c>
      <c r="N1914" s="310" t="str">
        <f>IF(I1914&lt;&gt;"",INDEX(ฐาน!$A$4:$F$9,MATCH(I1914,ฐาน!$A$4:$A$9,0),IF(J1914&gt;=INDEX(ฐาน!$A$4:$F$9,MATCH(I1914,ฐาน!$A$4:$A$9,0),3),6,5)),"")</f>
        <v/>
      </c>
      <c r="O1914" s="311" t="str">
        <f>IF(I1914&lt;&gt;"",IF(J1914&gt;=INDEX(ฐาน!$A$4:$G$9,MATCH(I1914,ฐาน!$A$4:$A$9,0),4),INDEX(ฐาน!$A$4:$G$9,MATCH(I1914,ฐาน!$A$4:$A$9,0),7),INDEX(ฐาน!$A$4:$G$9,MATCH(I1914,ฐาน!$A$4:$A$9,0),4)),"")</f>
        <v/>
      </c>
      <c r="P1914" s="312">
        <f>IF(M1914&lt;&gt;ฐาน!$M$45,IF(L1914&lt;&gt;"",($L1914*$N1914/100),0),0)</f>
        <v>0</v>
      </c>
      <c r="Q1914" s="311">
        <f>IF(M1914&lt;&gt;ฐาน!$M$45,IF(L1914&lt;&gt;"",ROUNDUP(($L1914*$N1914/100),-1),0),0)</f>
        <v>0</v>
      </c>
      <c r="R1914" s="311">
        <f t="shared" si="58"/>
        <v>0</v>
      </c>
      <c r="S1914" s="313">
        <f t="shared" si="59"/>
        <v>0</v>
      </c>
      <c r="T1914" s="314">
        <f>IF(M1914&lt;&gt;ฐาน!$M$45,IF(S1914&lt;&gt;"",S1914+R1914,0),0)</f>
        <v>0</v>
      </c>
      <c r="U1914" s="311">
        <f>IF(M1914&lt;&gt;ฐาน!$M$45,IF(S1914=0,J1914+T1914,O1914),J1914)</f>
        <v>0</v>
      </c>
      <c r="V1914" s="98"/>
    </row>
    <row r="1915" spans="1:22" x14ac:dyDescent="0.35">
      <c r="A1915" s="93">
        <v>1907</v>
      </c>
      <c r="B1915" s="84"/>
      <c r="C1915" s="98"/>
      <c r="D1915" s="91"/>
      <c r="E1915" s="89"/>
      <c r="F1915" s="88"/>
      <c r="G1915" s="91"/>
      <c r="H1915" s="91"/>
      <c r="I1915" s="88"/>
      <c r="J1915" s="92"/>
      <c r="K1915" s="212"/>
      <c r="L1915" s="308" t="str">
        <f>IF(K1915&lt;&gt;"",INDEX(ฐาน!$J$4:$M$44,MATCH(INT(K1915),ฐาน!$J$4:$J$44,0),2),"")</f>
        <v/>
      </c>
      <c r="M1915" s="309" t="str">
        <f>IF(L1915&lt;&gt;"",INDEX(ฐาน!$J$4:$M$45,MATCH(L1915,ฐาน!$K$4:$K$45,0),4),"")</f>
        <v/>
      </c>
      <c r="N1915" s="310" t="str">
        <f>IF(I1915&lt;&gt;"",INDEX(ฐาน!$A$4:$F$9,MATCH(I1915,ฐาน!$A$4:$A$9,0),IF(J1915&gt;=INDEX(ฐาน!$A$4:$F$9,MATCH(I1915,ฐาน!$A$4:$A$9,0),3),6,5)),"")</f>
        <v/>
      </c>
      <c r="O1915" s="311" t="str">
        <f>IF(I1915&lt;&gt;"",IF(J1915&gt;=INDEX(ฐาน!$A$4:$G$9,MATCH(I1915,ฐาน!$A$4:$A$9,0),4),INDEX(ฐาน!$A$4:$G$9,MATCH(I1915,ฐาน!$A$4:$A$9,0),7),INDEX(ฐาน!$A$4:$G$9,MATCH(I1915,ฐาน!$A$4:$A$9,0),4)),"")</f>
        <v/>
      </c>
      <c r="P1915" s="312">
        <f>IF(M1915&lt;&gt;ฐาน!$M$45,IF(L1915&lt;&gt;"",($L1915*$N1915/100),0),0)</f>
        <v>0</v>
      </c>
      <c r="Q1915" s="311">
        <f>IF(M1915&lt;&gt;ฐาน!$M$45,IF(L1915&lt;&gt;"",ROUNDUP(($L1915*$N1915/100),-1),0),0)</f>
        <v>0</v>
      </c>
      <c r="R1915" s="311">
        <f t="shared" si="58"/>
        <v>0</v>
      </c>
      <c r="S1915" s="313">
        <f t="shared" si="59"/>
        <v>0</v>
      </c>
      <c r="T1915" s="314">
        <f>IF(M1915&lt;&gt;ฐาน!$M$45,IF(S1915&lt;&gt;"",S1915+R1915,0),0)</f>
        <v>0</v>
      </c>
      <c r="U1915" s="311">
        <f>IF(M1915&lt;&gt;ฐาน!$M$45,IF(S1915=0,J1915+T1915,O1915),J1915)</f>
        <v>0</v>
      </c>
      <c r="V1915" s="98"/>
    </row>
    <row r="1916" spans="1:22" x14ac:dyDescent="0.35">
      <c r="A1916" s="93">
        <v>1908</v>
      </c>
      <c r="B1916" s="84"/>
      <c r="C1916" s="98"/>
      <c r="D1916" s="91"/>
      <c r="E1916" s="89"/>
      <c r="F1916" s="88"/>
      <c r="G1916" s="91"/>
      <c r="H1916" s="91"/>
      <c r="I1916" s="88"/>
      <c r="J1916" s="92"/>
      <c r="K1916" s="212"/>
      <c r="L1916" s="308" t="str">
        <f>IF(K1916&lt;&gt;"",INDEX(ฐาน!$J$4:$M$44,MATCH(INT(K1916),ฐาน!$J$4:$J$44,0),2),"")</f>
        <v/>
      </c>
      <c r="M1916" s="309" t="str">
        <f>IF(L1916&lt;&gt;"",INDEX(ฐาน!$J$4:$M$45,MATCH(L1916,ฐาน!$K$4:$K$45,0),4),"")</f>
        <v/>
      </c>
      <c r="N1916" s="310" t="str">
        <f>IF(I1916&lt;&gt;"",INDEX(ฐาน!$A$4:$F$9,MATCH(I1916,ฐาน!$A$4:$A$9,0),IF(J1916&gt;=INDEX(ฐาน!$A$4:$F$9,MATCH(I1916,ฐาน!$A$4:$A$9,0),3),6,5)),"")</f>
        <v/>
      </c>
      <c r="O1916" s="311" t="str">
        <f>IF(I1916&lt;&gt;"",IF(J1916&gt;=INDEX(ฐาน!$A$4:$G$9,MATCH(I1916,ฐาน!$A$4:$A$9,0),4),INDEX(ฐาน!$A$4:$G$9,MATCH(I1916,ฐาน!$A$4:$A$9,0),7),INDEX(ฐาน!$A$4:$G$9,MATCH(I1916,ฐาน!$A$4:$A$9,0),4)),"")</f>
        <v/>
      </c>
      <c r="P1916" s="312">
        <f>IF(M1916&lt;&gt;ฐาน!$M$45,IF(L1916&lt;&gt;"",($L1916*$N1916/100),0),0)</f>
        <v>0</v>
      </c>
      <c r="Q1916" s="311">
        <f>IF(M1916&lt;&gt;ฐาน!$M$45,IF(L1916&lt;&gt;"",ROUNDUP(($L1916*$N1916/100),-1),0),0)</f>
        <v>0</v>
      </c>
      <c r="R1916" s="311">
        <f t="shared" si="58"/>
        <v>0</v>
      </c>
      <c r="S1916" s="313">
        <f t="shared" si="59"/>
        <v>0</v>
      </c>
      <c r="T1916" s="314">
        <f>IF(M1916&lt;&gt;ฐาน!$M$45,IF(S1916&lt;&gt;"",S1916+R1916,0),0)</f>
        <v>0</v>
      </c>
      <c r="U1916" s="311">
        <f>IF(M1916&lt;&gt;ฐาน!$M$45,IF(S1916=0,J1916+T1916,O1916),J1916)</f>
        <v>0</v>
      </c>
      <c r="V1916" s="98"/>
    </row>
    <row r="1917" spans="1:22" x14ac:dyDescent="0.35">
      <c r="A1917" s="93">
        <v>1909</v>
      </c>
      <c r="B1917" s="84"/>
      <c r="C1917" s="98"/>
      <c r="D1917" s="91"/>
      <c r="E1917" s="89"/>
      <c r="F1917" s="88"/>
      <c r="G1917" s="91"/>
      <c r="H1917" s="91"/>
      <c r="I1917" s="88"/>
      <c r="J1917" s="92"/>
      <c r="K1917" s="212"/>
      <c r="L1917" s="308" t="str">
        <f>IF(K1917&lt;&gt;"",INDEX(ฐาน!$J$4:$M$44,MATCH(INT(K1917),ฐาน!$J$4:$J$44,0),2),"")</f>
        <v/>
      </c>
      <c r="M1917" s="309" t="str">
        <f>IF(L1917&lt;&gt;"",INDEX(ฐาน!$J$4:$M$45,MATCH(L1917,ฐาน!$K$4:$K$45,0),4),"")</f>
        <v/>
      </c>
      <c r="N1917" s="310" t="str">
        <f>IF(I1917&lt;&gt;"",INDEX(ฐาน!$A$4:$F$9,MATCH(I1917,ฐาน!$A$4:$A$9,0),IF(J1917&gt;=INDEX(ฐาน!$A$4:$F$9,MATCH(I1917,ฐาน!$A$4:$A$9,0),3),6,5)),"")</f>
        <v/>
      </c>
      <c r="O1917" s="311" t="str">
        <f>IF(I1917&lt;&gt;"",IF(J1917&gt;=INDEX(ฐาน!$A$4:$G$9,MATCH(I1917,ฐาน!$A$4:$A$9,0),4),INDEX(ฐาน!$A$4:$G$9,MATCH(I1917,ฐาน!$A$4:$A$9,0),7),INDEX(ฐาน!$A$4:$G$9,MATCH(I1917,ฐาน!$A$4:$A$9,0),4)),"")</f>
        <v/>
      </c>
      <c r="P1917" s="312">
        <f>IF(M1917&lt;&gt;ฐาน!$M$45,IF(L1917&lt;&gt;"",($L1917*$N1917/100),0),0)</f>
        <v>0</v>
      </c>
      <c r="Q1917" s="311">
        <f>IF(M1917&lt;&gt;ฐาน!$M$45,IF(L1917&lt;&gt;"",ROUNDUP(($L1917*$N1917/100),-1),0),0)</f>
        <v>0</v>
      </c>
      <c r="R1917" s="311">
        <f t="shared" si="58"/>
        <v>0</v>
      </c>
      <c r="S1917" s="313">
        <f t="shared" si="59"/>
        <v>0</v>
      </c>
      <c r="T1917" s="314">
        <f>IF(M1917&lt;&gt;ฐาน!$M$45,IF(S1917&lt;&gt;"",S1917+R1917,0),0)</f>
        <v>0</v>
      </c>
      <c r="U1917" s="311">
        <f>IF(M1917&lt;&gt;ฐาน!$M$45,IF(S1917=0,J1917+T1917,O1917),J1917)</f>
        <v>0</v>
      </c>
      <c r="V1917" s="98"/>
    </row>
    <row r="1918" spans="1:22" x14ac:dyDescent="0.35">
      <c r="A1918" s="93">
        <v>1910</v>
      </c>
      <c r="B1918" s="84"/>
      <c r="C1918" s="98"/>
      <c r="D1918" s="91"/>
      <c r="E1918" s="89"/>
      <c r="F1918" s="88"/>
      <c r="G1918" s="91"/>
      <c r="H1918" s="91"/>
      <c r="I1918" s="88"/>
      <c r="J1918" s="92"/>
      <c r="K1918" s="212"/>
      <c r="L1918" s="308" t="str">
        <f>IF(K1918&lt;&gt;"",INDEX(ฐาน!$J$4:$M$44,MATCH(INT(K1918),ฐาน!$J$4:$J$44,0),2),"")</f>
        <v/>
      </c>
      <c r="M1918" s="309" t="str">
        <f>IF(L1918&lt;&gt;"",INDEX(ฐาน!$J$4:$M$45,MATCH(L1918,ฐาน!$K$4:$K$45,0),4),"")</f>
        <v/>
      </c>
      <c r="N1918" s="310" t="str">
        <f>IF(I1918&lt;&gt;"",INDEX(ฐาน!$A$4:$F$9,MATCH(I1918,ฐาน!$A$4:$A$9,0),IF(J1918&gt;=INDEX(ฐาน!$A$4:$F$9,MATCH(I1918,ฐาน!$A$4:$A$9,0),3),6,5)),"")</f>
        <v/>
      </c>
      <c r="O1918" s="311" t="str">
        <f>IF(I1918&lt;&gt;"",IF(J1918&gt;=INDEX(ฐาน!$A$4:$G$9,MATCH(I1918,ฐาน!$A$4:$A$9,0),4),INDEX(ฐาน!$A$4:$G$9,MATCH(I1918,ฐาน!$A$4:$A$9,0),7),INDEX(ฐาน!$A$4:$G$9,MATCH(I1918,ฐาน!$A$4:$A$9,0),4)),"")</f>
        <v/>
      </c>
      <c r="P1918" s="312">
        <f>IF(M1918&lt;&gt;ฐาน!$M$45,IF(L1918&lt;&gt;"",($L1918*$N1918/100),0),0)</f>
        <v>0</v>
      </c>
      <c r="Q1918" s="311">
        <f>IF(M1918&lt;&gt;ฐาน!$M$45,IF(L1918&lt;&gt;"",ROUNDUP(($L1918*$N1918/100),-1),0),0)</f>
        <v>0</v>
      </c>
      <c r="R1918" s="311">
        <f t="shared" si="58"/>
        <v>0</v>
      </c>
      <c r="S1918" s="313">
        <f t="shared" si="59"/>
        <v>0</v>
      </c>
      <c r="T1918" s="314">
        <f>IF(M1918&lt;&gt;ฐาน!$M$45,IF(S1918&lt;&gt;"",S1918+R1918,0),0)</f>
        <v>0</v>
      </c>
      <c r="U1918" s="311">
        <f>IF(M1918&lt;&gt;ฐาน!$M$45,IF(S1918=0,J1918+T1918,O1918),J1918)</f>
        <v>0</v>
      </c>
      <c r="V1918" s="98"/>
    </row>
    <row r="1919" spans="1:22" x14ac:dyDescent="0.35">
      <c r="A1919" s="93">
        <v>1911</v>
      </c>
      <c r="B1919" s="84"/>
      <c r="C1919" s="98"/>
      <c r="D1919" s="91"/>
      <c r="E1919" s="89"/>
      <c r="F1919" s="88"/>
      <c r="G1919" s="91"/>
      <c r="H1919" s="91"/>
      <c r="I1919" s="88"/>
      <c r="J1919" s="92"/>
      <c r="K1919" s="212"/>
      <c r="L1919" s="308" t="str">
        <f>IF(K1919&lt;&gt;"",INDEX(ฐาน!$J$4:$M$44,MATCH(INT(K1919),ฐาน!$J$4:$J$44,0),2),"")</f>
        <v/>
      </c>
      <c r="M1919" s="309" t="str">
        <f>IF(L1919&lt;&gt;"",INDEX(ฐาน!$J$4:$M$45,MATCH(L1919,ฐาน!$K$4:$K$45,0),4),"")</f>
        <v/>
      </c>
      <c r="N1919" s="310" t="str">
        <f>IF(I1919&lt;&gt;"",INDEX(ฐาน!$A$4:$F$9,MATCH(I1919,ฐาน!$A$4:$A$9,0),IF(J1919&gt;=INDEX(ฐาน!$A$4:$F$9,MATCH(I1919,ฐาน!$A$4:$A$9,0),3),6,5)),"")</f>
        <v/>
      </c>
      <c r="O1919" s="311" t="str">
        <f>IF(I1919&lt;&gt;"",IF(J1919&gt;=INDEX(ฐาน!$A$4:$G$9,MATCH(I1919,ฐาน!$A$4:$A$9,0),4),INDEX(ฐาน!$A$4:$G$9,MATCH(I1919,ฐาน!$A$4:$A$9,0),7),INDEX(ฐาน!$A$4:$G$9,MATCH(I1919,ฐาน!$A$4:$A$9,0),4)),"")</f>
        <v/>
      </c>
      <c r="P1919" s="312">
        <f>IF(M1919&lt;&gt;ฐาน!$M$45,IF(L1919&lt;&gt;"",($L1919*$N1919/100),0),0)</f>
        <v>0</v>
      </c>
      <c r="Q1919" s="311">
        <f>IF(M1919&lt;&gt;ฐาน!$M$45,IF(L1919&lt;&gt;"",ROUNDUP(($L1919*$N1919/100),-1),0),0)</f>
        <v>0</v>
      </c>
      <c r="R1919" s="311">
        <f t="shared" si="58"/>
        <v>0</v>
      </c>
      <c r="S1919" s="313">
        <f t="shared" si="59"/>
        <v>0</v>
      </c>
      <c r="T1919" s="314">
        <f>IF(M1919&lt;&gt;ฐาน!$M$45,IF(S1919&lt;&gt;"",S1919+R1919,0),0)</f>
        <v>0</v>
      </c>
      <c r="U1919" s="311">
        <f>IF(M1919&lt;&gt;ฐาน!$M$45,IF(S1919=0,J1919+T1919,O1919),J1919)</f>
        <v>0</v>
      </c>
      <c r="V1919" s="98"/>
    </row>
    <row r="1920" spans="1:22" x14ac:dyDescent="0.35">
      <c r="A1920" s="93">
        <v>1912</v>
      </c>
      <c r="B1920" s="84"/>
      <c r="C1920" s="98"/>
      <c r="D1920" s="91"/>
      <c r="E1920" s="89"/>
      <c r="F1920" s="88"/>
      <c r="G1920" s="91"/>
      <c r="H1920" s="91"/>
      <c r="I1920" s="88"/>
      <c r="J1920" s="92"/>
      <c r="K1920" s="212"/>
      <c r="L1920" s="308" t="str">
        <f>IF(K1920&lt;&gt;"",INDEX(ฐาน!$J$4:$M$44,MATCH(INT(K1920),ฐาน!$J$4:$J$44,0),2),"")</f>
        <v/>
      </c>
      <c r="M1920" s="309" t="str">
        <f>IF(L1920&lt;&gt;"",INDEX(ฐาน!$J$4:$M$45,MATCH(L1920,ฐาน!$K$4:$K$45,0),4),"")</f>
        <v/>
      </c>
      <c r="N1920" s="310" t="str">
        <f>IF(I1920&lt;&gt;"",INDEX(ฐาน!$A$4:$F$9,MATCH(I1920,ฐาน!$A$4:$A$9,0),IF(J1920&gt;=INDEX(ฐาน!$A$4:$F$9,MATCH(I1920,ฐาน!$A$4:$A$9,0),3),6,5)),"")</f>
        <v/>
      </c>
      <c r="O1920" s="311" t="str">
        <f>IF(I1920&lt;&gt;"",IF(J1920&gt;=INDEX(ฐาน!$A$4:$G$9,MATCH(I1920,ฐาน!$A$4:$A$9,0),4),INDEX(ฐาน!$A$4:$G$9,MATCH(I1920,ฐาน!$A$4:$A$9,0),7),INDEX(ฐาน!$A$4:$G$9,MATCH(I1920,ฐาน!$A$4:$A$9,0),4)),"")</f>
        <v/>
      </c>
      <c r="P1920" s="312">
        <f>IF(M1920&lt;&gt;ฐาน!$M$45,IF(L1920&lt;&gt;"",($L1920*$N1920/100),0),0)</f>
        <v>0</v>
      </c>
      <c r="Q1920" s="311">
        <f>IF(M1920&lt;&gt;ฐาน!$M$45,IF(L1920&lt;&gt;"",ROUNDUP(($L1920*$N1920/100),-1),0),0)</f>
        <v>0</v>
      </c>
      <c r="R1920" s="311">
        <f t="shared" si="58"/>
        <v>0</v>
      </c>
      <c r="S1920" s="313">
        <f t="shared" si="59"/>
        <v>0</v>
      </c>
      <c r="T1920" s="314">
        <f>IF(M1920&lt;&gt;ฐาน!$M$45,IF(S1920&lt;&gt;"",S1920+R1920,0),0)</f>
        <v>0</v>
      </c>
      <c r="U1920" s="311">
        <f>IF(M1920&lt;&gt;ฐาน!$M$45,IF(S1920=0,J1920+T1920,O1920),J1920)</f>
        <v>0</v>
      </c>
      <c r="V1920" s="98"/>
    </row>
    <row r="1921" spans="1:22" x14ac:dyDescent="0.35">
      <c r="A1921" s="93">
        <v>1913</v>
      </c>
      <c r="B1921" s="84"/>
      <c r="C1921" s="98"/>
      <c r="D1921" s="91"/>
      <c r="E1921" s="89"/>
      <c r="F1921" s="88"/>
      <c r="G1921" s="91"/>
      <c r="H1921" s="91"/>
      <c r="I1921" s="88"/>
      <c r="J1921" s="92"/>
      <c r="K1921" s="212"/>
      <c r="L1921" s="308" t="str">
        <f>IF(K1921&lt;&gt;"",INDEX(ฐาน!$J$4:$M$44,MATCH(INT(K1921),ฐาน!$J$4:$J$44,0),2),"")</f>
        <v/>
      </c>
      <c r="M1921" s="309" t="str">
        <f>IF(L1921&lt;&gt;"",INDEX(ฐาน!$J$4:$M$45,MATCH(L1921,ฐาน!$K$4:$K$45,0),4),"")</f>
        <v/>
      </c>
      <c r="N1921" s="310" t="str">
        <f>IF(I1921&lt;&gt;"",INDEX(ฐาน!$A$4:$F$9,MATCH(I1921,ฐาน!$A$4:$A$9,0),IF(J1921&gt;=INDEX(ฐาน!$A$4:$F$9,MATCH(I1921,ฐาน!$A$4:$A$9,0),3),6,5)),"")</f>
        <v/>
      </c>
      <c r="O1921" s="311" t="str">
        <f>IF(I1921&lt;&gt;"",IF(J1921&gt;=INDEX(ฐาน!$A$4:$G$9,MATCH(I1921,ฐาน!$A$4:$A$9,0),4),INDEX(ฐาน!$A$4:$G$9,MATCH(I1921,ฐาน!$A$4:$A$9,0),7),INDEX(ฐาน!$A$4:$G$9,MATCH(I1921,ฐาน!$A$4:$A$9,0),4)),"")</f>
        <v/>
      </c>
      <c r="P1921" s="312">
        <f>IF(M1921&lt;&gt;ฐาน!$M$45,IF(L1921&lt;&gt;"",($L1921*$N1921/100),0),0)</f>
        <v>0</v>
      </c>
      <c r="Q1921" s="311">
        <f>IF(M1921&lt;&gt;ฐาน!$M$45,IF(L1921&lt;&gt;"",ROUNDUP(($L1921*$N1921/100),-1),0),0)</f>
        <v>0</v>
      </c>
      <c r="R1921" s="311">
        <f t="shared" si="58"/>
        <v>0</v>
      </c>
      <c r="S1921" s="313">
        <f t="shared" si="59"/>
        <v>0</v>
      </c>
      <c r="T1921" s="314">
        <f>IF(M1921&lt;&gt;ฐาน!$M$45,IF(S1921&lt;&gt;"",S1921+R1921,0),0)</f>
        <v>0</v>
      </c>
      <c r="U1921" s="311">
        <f>IF(M1921&lt;&gt;ฐาน!$M$45,IF(S1921=0,J1921+T1921,O1921),J1921)</f>
        <v>0</v>
      </c>
      <c r="V1921" s="98"/>
    </row>
    <row r="1922" spans="1:22" x14ac:dyDescent="0.35">
      <c r="A1922" s="93">
        <v>1914</v>
      </c>
      <c r="B1922" s="84"/>
      <c r="C1922" s="98"/>
      <c r="D1922" s="91"/>
      <c r="E1922" s="89"/>
      <c r="F1922" s="88"/>
      <c r="G1922" s="91"/>
      <c r="H1922" s="91"/>
      <c r="I1922" s="88"/>
      <c r="J1922" s="92"/>
      <c r="K1922" s="212"/>
      <c r="L1922" s="308" t="str">
        <f>IF(K1922&lt;&gt;"",INDEX(ฐาน!$J$4:$M$44,MATCH(INT(K1922),ฐาน!$J$4:$J$44,0),2),"")</f>
        <v/>
      </c>
      <c r="M1922" s="309" t="str">
        <f>IF(L1922&lt;&gt;"",INDEX(ฐาน!$J$4:$M$45,MATCH(L1922,ฐาน!$K$4:$K$45,0),4),"")</f>
        <v/>
      </c>
      <c r="N1922" s="310" t="str">
        <f>IF(I1922&lt;&gt;"",INDEX(ฐาน!$A$4:$F$9,MATCH(I1922,ฐาน!$A$4:$A$9,0),IF(J1922&gt;=INDEX(ฐาน!$A$4:$F$9,MATCH(I1922,ฐาน!$A$4:$A$9,0),3),6,5)),"")</f>
        <v/>
      </c>
      <c r="O1922" s="311" t="str">
        <f>IF(I1922&lt;&gt;"",IF(J1922&gt;=INDEX(ฐาน!$A$4:$G$9,MATCH(I1922,ฐาน!$A$4:$A$9,0),4),INDEX(ฐาน!$A$4:$G$9,MATCH(I1922,ฐาน!$A$4:$A$9,0),7),INDEX(ฐาน!$A$4:$G$9,MATCH(I1922,ฐาน!$A$4:$A$9,0),4)),"")</f>
        <v/>
      </c>
      <c r="P1922" s="312">
        <f>IF(M1922&lt;&gt;ฐาน!$M$45,IF(L1922&lt;&gt;"",($L1922*$N1922/100),0),0)</f>
        <v>0</v>
      </c>
      <c r="Q1922" s="311">
        <f>IF(M1922&lt;&gt;ฐาน!$M$45,IF(L1922&lt;&gt;"",ROUNDUP(($L1922*$N1922/100),-1),0),0)</f>
        <v>0</v>
      </c>
      <c r="R1922" s="311">
        <f t="shared" si="58"/>
        <v>0</v>
      </c>
      <c r="S1922" s="313">
        <f t="shared" si="59"/>
        <v>0</v>
      </c>
      <c r="T1922" s="314">
        <f>IF(M1922&lt;&gt;ฐาน!$M$45,IF(S1922&lt;&gt;"",S1922+R1922,0),0)</f>
        <v>0</v>
      </c>
      <c r="U1922" s="311">
        <f>IF(M1922&lt;&gt;ฐาน!$M$45,IF(S1922=0,J1922+T1922,O1922),J1922)</f>
        <v>0</v>
      </c>
      <c r="V1922" s="98"/>
    </row>
    <row r="1923" spans="1:22" x14ac:dyDescent="0.35">
      <c r="A1923" s="93">
        <v>1915</v>
      </c>
      <c r="B1923" s="84"/>
      <c r="C1923" s="98"/>
      <c r="D1923" s="91"/>
      <c r="E1923" s="89"/>
      <c r="F1923" s="88"/>
      <c r="G1923" s="91"/>
      <c r="H1923" s="91"/>
      <c r="I1923" s="88"/>
      <c r="J1923" s="92"/>
      <c r="K1923" s="212"/>
      <c r="L1923" s="308" t="str">
        <f>IF(K1923&lt;&gt;"",INDEX(ฐาน!$J$4:$M$44,MATCH(INT(K1923),ฐาน!$J$4:$J$44,0),2),"")</f>
        <v/>
      </c>
      <c r="M1923" s="309" t="str">
        <f>IF(L1923&lt;&gt;"",INDEX(ฐาน!$J$4:$M$45,MATCH(L1923,ฐาน!$K$4:$K$45,0),4),"")</f>
        <v/>
      </c>
      <c r="N1923" s="310" t="str">
        <f>IF(I1923&lt;&gt;"",INDEX(ฐาน!$A$4:$F$9,MATCH(I1923,ฐาน!$A$4:$A$9,0),IF(J1923&gt;=INDEX(ฐาน!$A$4:$F$9,MATCH(I1923,ฐาน!$A$4:$A$9,0),3),6,5)),"")</f>
        <v/>
      </c>
      <c r="O1923" s="311" t="str">
        <f>IF(I1923&lt;&gt;"",IF(J1923&gt;=INDEX(ฐาน!$A$4:$G$9,MATCH(I1923,ฐาน!$A$4:$A$9,0),4),INDEX(ฐาน!$A$4:$G$9,MATCH(I1923,ฐาน!$A$4:$A$9,0),7),INDEX(ฐาน!$A$4:$G$9,MATCH(I1923,ฐาน!$A$4:$A$9,0),4)),"")</f>
        <v/>
      </c>
      <c r="P1923" s="312">
        <f>IF(M1923&lt;&gt;ฐาน!$M$45,IF(L1923&lt;&gt;"",($L1923*$N1923/100),0),0)</f>
        <v>0</v>
      </c>
      <c r="Q1923" s="311">
        <f>IF(M1923&lt;&gt;ฐาน!$M$45,IF(L1923&lt;&gt;"",ROUNDUP(($L1923*$N1923/100),-1),0),0)</f>
        <v>0</v>
      </c>
      <c r="R1923" s="311">
        <f t="shared" si="58"/>
        <v>0</v>
      </c>
      <c r="S1923" s="313">
        <f t="shared" si="59"/>
        <v>0</v>
      </c>
      <c r="T1923" s="314">
        <f>IF(M1923&lt;&gt;ฐาน!$M$45,IF(S1923&lt;&gt;"",S1923+R1923,0),0)</f>
        <v>0</v>
      </c>
      <c r="U1923" s="311">
        <f>IF(M1923&lt;&gt;ฐาน!$M$45,IF(S1923=0,J1923+T1923,O1923),J1923)</f>
        <v>0</v>
      </c>
      <c r="V1923" s="98"/>
    </row>
    <row r="1924" spans="1:22" x14ac:dyDescent="0.35">
      <c r="A1924" s="93">
        <v>1916</v>
      </c>
      <c r="B1924" s="84"/>
      <c r="C1924" s="98"/>
      <c r="D1924" s="91"/>
      <c r="E1924" s="89"/>
      <c r="F1924" s="88"/>
      <c r="G1924" s="91"/>
      <c r="H1924" s="91"/>
      <c r="I1924" s="88"/>
      <c r="J1924" s="92"/>
      <c r="K1924" s="212"/>
      <c r="L1924" s="308" t="str">
        <f>IF(K1924&lt;&gt;"",INDEX(ฐาน!$J$4:$M$44,MATCH(INT(K1924),ฐาน!$J$4:$J$44,0),2),"")</f>
        <v/>
      </c>
      <c r="M1924" s="309" t="str">
        <f>IF(L1924&lt;&gt;"",INDEX(ฐาน!$J$4:$M$45,MATCH(L1924,ฐาน!$K$4:$K$45,0),4),"")</f>
        <v/>
      </c>
      <c r="N1924" s="310" t="str">
        <f>IF(I1924&lt;&gt;"",INDEX(ฐาน!$A$4:$F$9,MATCH(I1924,ฐาน!$A$4:$A$9,0),IF(J1924&gt;=INDEX(ฐาน!$A$4:$F$9,MATCH(I1924,ฐาน!$A$4:$A$9,0),3),6,5)),"")</f>
        <v/>
      </c>
      <c r="O1924" s="311" t="str">
        <f>IF(I1924&lt;&gt;"",IF(J1924&gt;=INDEX(ฐาน!$A$4:$G$9,MATCH(I1924,ฐาน!$A$4:$A$9,0),4),INDEX(ฐาน!$A$4:$G$9,MATCH(I1924,ฐาน!$A$4:$A$9,0),7),INDEX(ฐาน!$A$4:$G$9,MATCH(I1924,ฐาน!$A$4:$A$9,0),4)),"")</f>
        <v/>
      </c>
      <c r="P1924" s="312">
        <f>IF(M1924&lt;&gt;ฐาน!$M$45,IF(L1924&lt;&gt;"",($L1924*$N1924/100),0),0)</f>
        <v>0</v>
      </c>
      <c r="Q1924" s="311">
        <f>IF(M1924&lt;&gt;ฐาน!$M$45,IF(L1924&lt;&gt;"",ROUNDUP(($L1924*$N1924/100),-1),0),0)</f>
        <v>0</v>
      </c>
      <c r="R1924" s="311">
        <f t="shared" si="58"/>
        <v>0</v>
      </c>
      <c r="S1924" s="313">
        <f t="shared" si="59"/>
        <v>0</v>
      </c>
      <c r="T1924" s="314">
        <f>IF(M1924&lt;&gt;ฐาน!$M$45,IF(S1924&lt;&gt;"",S1924+R1924,0),0)</f>
        <v>0</v>
      </c>
      <c r="U1924" s="311">
        <f>IF(M1924&lt;&gt;ฐาน!$M$45,IF(S1924=0,J1924+T1924,O1924),J1924)</f>
        <v>0</v>
      </c>
      <c r="V1924" s="98"/>
    </row>
    <row r="1925" spans="1:22" x14ac:dyDescent="0.35">
      <c r="A1925" s="93">
        <v>1917</v>
      </c>
      <c r="B1925" s="84"/>
      <c r="C1925" s="98"/>
      <c r="D1925" s="91"/>
      <c r="E1925" s="89"/>
      <c r="F1925" s="88"/>
      <c r="G1925" s="91"/>
      <c r="H1925" s="91"/>
      <c r="I1925" s="88"/>
      <c r="J1925" s="92"/>
      <c r="K1925" s="212"/>
      <c r="L1925" s="308" t="str">
        <f>IF(K1925&lt;&gt;"",INDEX(ฐาน!$J$4:$M$44,MATCH(INT(K1925),ฐาน!$J$4:$J$44,0),2),"")</f>
        <v/>
      </c>
      <c r="M1925" s="309" t="str">
        <f>IF(L1925&lt;&gt;"",INDEX(ฐาน!$J$4:$M$45,MATCH(L1925,ฐาน!$K$4:$K$45,0),4),"")</f>
        <v/>
      </c>
      <c r="N1925" s="310" t="str">
        <f>IF(I1925&lt;&gt;"",INDEX(ฐาน!$A$4:$F$9,MATCH(I1925,ฐาน!$A$4:$A$9,0),IF(J1925&gt;=INDEX(ฐาน!$A$4:$F$9,MATCH(I1925,ฐาน!$A$4:$A$9,0),3),6,5)),"")</f>
        <v/>
      </c>
      <c r="O1925" s="311" t="str">
        <f>IF(I1925&lt;&gt;"",IF(J1925&gt;=INDEX(ฐาน!$A$4:$G$9,MATCH(I1925,ฐาน!$A$4:$A$9,0),4),INDEX(ฐาน!$A$4:$G$9,MATCH(I1925,ฐาน!$A$4:$A$9,0),7),INDEX(ฐาน!$A$4:$G$9,MATCH(I1925,ฐาน!$A$4:$A$9,0),4)),"")</f>
        <v/>
      </c>
      <c r="P1925" s="312">
        <f>IF(M1925&lt;&gt;ฐาน!$M$45,IF(L1925&lt;&gt;"",($L1925*$N1925/100),0),0)</f>
        <v>0</v>
      </c>
      <c r="Q1925" s="311">
        <f>IF(M1925&lt;&gt;ฐาน!$M$45,IF(L1925&lt;&gt;"",ROUNDUP(($L1925*$N1925/100),-1),0),0)</f>
        <v>0</v>
      </c>
      <c r="R1925" s="311">
        <f t="shared" si="58"/>
        <v>0</v>
      </c>
      <c r="S1925" s="313">
        <f t="shared" si="59"/>
        <v>0</v>
      </c>
      <c r="T1925" s="314">
        <f>IF(M1925&lt;&gt;ฐาน!$M$45,IF(S1925&lt;&gt;"",S1925+R1925,0),0)</f>
        <v>0</v>
      </c>
      <c r="U1925" s="311">
        <f>IF(M1925&lt;&gt;ฐาน!$M$45,IF(S1925=0,J1925+T1925,O1925),J1925)</f>
        <v>0</v>
      </c>
      <c r="V1925" s="98"/>
    </row>
    <row r="1926" spans="1:22" x14ac:dyDescent="0.35">
      <c r="A1926" s="93">
        <v>1918</v>
      </c>
      <c r="B1926" s="84"/>
      <c r="C1926" s="98"/>
      <c r="D1926" s="91"/>
      <c r="E1926" s="89"/>
      <c r="F1926" s="88"/>
      <c r="G1926" s="91"/>
      <c r="H1926" s="91"/>
      <c r="I1926" s="88"/>
      <c r="J1926" s="92"/>
      <c r="K1926" s="212"/>
      <c r="L1926" s="308" t="str">
        <f>IF(K1926&lt;&gt;"",INDEX(ฐาน!$J$4:$M$44,MATCH(INT(K1926),ฐาน!$J$4:$J$44,0),2),"")</f>
        <v/>
      </c>
      <c r="M1926" s="309" t="str">
        <f>IF(L1926&lt;&gt;"",INDEX(ฐาน!$J$4:$M$45,MATCH(L1926,ฐาน!$K$4:$K$45,0),4),"")</f>
        <v/>
      </c>
      <c r="N1926" s="310" t="str">
        <f>IF(I1926&lt;&gt;"",INDEX(ฐาน!$A$4:$F$9,MATCH(I1926,ฐาน!$A$4:$A$9,0),IF(J1926&gt;=INDEX(ฐาน!$A$4:$F$9,MATCH(I1926,ฐาน!$A$4:$A$9,0),3),6,5)),"")</f>
        <v/>
      </c>
      <c r="O1926" s="311" t="str">
        <f>IF(I1926&lt;&gt;"",IF(J1926&gt;=INDEX(ฐาน!$A$4:$G$9,MATCH(I1926,ฐาน!$A$4:$A$9,0),4),INDEX(ฐาน!$A$4:$G$9,MATCH(I1926,ฐาน!$A$4:$A$9,0),7),INDEX(ฐาน!$A$4:$G$9,MATCH(I1926,ฐาน!$A$4:$A$9,0),4)),"")</f>
        <v/>
      </c>
      <c r="P1926" s="312">
        <f>IF(M1926&lt;&gt;ฐาน!$M$45,IF(L1926&lt;&gt;"",($L1926*$N1926/100),0),0)</f>
        <v>0</v>
      </c>
      <c r="Q1926" s="311">
        <f>IF(M1926&lt;&gt;ฐาน!$M$45,IF(L1926&lt;&gt;"",ROUNDUP(($L1926*$N1926/100),-1),0),0)</f>
        <v>0</v>
      </c>
      <c r="R1926" s="311">
        <f t="shared" si="58"/>
        <v>0</v>
      </c>
      <c r="S1926" s="313">
        <f t="shared" si="59"/>
        <v>0</v>
      </c>
      <c r="T1926" s="314">
        <f>IF(M1926&lt;&gt;ฐาน!$M$45,IF(S1926&lt;&gt;"",S1926+R1926,0),0)</f>
        <v>0</v>
      </c>
      <c r="U1926" s="311">
        <f>IF(M1926&lt;&gt;ฐาน!$M$45,IF(S1926=0,J1926+T1926,O1926),J1926)</f>
        <v>0</v>
      </c>
      <c r="V1926" s="98"/>
    </row>
    <row r="1927" spans="1:22" x14ac:dyDescent="0.35">
      <c r="A1927" s="93">
        <v>1919</v>
      </c>
      <c r="B1927" s="84"/>
      <c r="C1927" s="98"/>
      <c r="D1927" s="91"/>
      <c r="E1927" s="89"/>
      <c r="F1927" s="88"/>
      <c r="G1927" s="91"/>
      <c r="H1927" s="91"/>
      <c r="I1927" s="88"/>
      <c r="J1927" s="92"/>
      <c r="K1927" s="212"/>
      <c r="L1927" s="308" t="str">
        <f>IF(K1927&lt;&gt;"",INDEX(ฐาน!$J$4:$M$44,MATCH(INT(K1927),ฐาน!$J$4:$J$44,0),2),"")</f>
        <v/>
      </c>
      <c r="M1927" s="309" t="str">
        <f>IF(L1927&lt;&gt;"",INDEX(ฐาน!$J$4:$M$45,MATCH(L1927,ฐาน!$K$4:$K$45,0),4),"")</f>
        <v/>
      </c>
      <c r="N1927" s="310" t="str">
        <f>IF(I1927&lt;&gt;"",INDEX(ฐาน!$A$4:$F$9,MATCH(I1927,ฐาน!$A$4:$A$9,0),IF(J1927&gt;=INDEX(ฐาน!$A$4:$F$9,MATCH(I1927,ฐาน!$A$4:$A$9,0),3),6,5)),"")</f>
        <v/>
      </c>
      <c r="O1927" s="311" t="str">
        <f>IF(I1927&lt;&gt;"",IF(J1927&gt;=INDEX(ฐาน!$A$4:$G$9,MATCH(I1927,ฐาน!$A$4:$A$9,0),4),INDEX(ฐาน!$A$4:$G$9,MATCH(I1927,ฐาน!$A$4:$A$9,0),7),INDEX(ฐาน!$A$4:$G$9,MATCH(I1927,ฐาน!$A$4:$A$9,0),4)),"")</f>
        <v/>
      </c>
      <c r="P1927" s="312">
        <f>IF(M1927&lt;&gt;ฐาน!$M$45,IF(L1927&lt;&gt;"",($L1927*$N1927/100),0),0)</f>
        <v>0</v>
      </c>
      <c r="Q1927" s="311">
        <f>IF(M1927&lt;&gt;ฐาน!$M$45,IF(L1927&lt;&gt;"",ROUNDUP(($L1927*$N1927/100),-1),0),0)</f>
        <v>0</v>
      </c>
      <c r="R1927" s="311">
        <f t="shared" si="58"/>
        <v>0</v>
      </c>
      <c r="S1927" s="313">
        <f t="shared" si="59"/>
        <v>0</v>
      </c>
      <c r="T1927" s="314">
        <f>IF(M1927&lt;&gt;ฐาน!$M$45,IF(S1927&lt;&gt;"",S1927+R1927,0),0)</f>
        <v>0</v>
      </c>
      <c r="U1927" s="311">
        <f>IF(M1927&lt;&gt;ฐาน!$M$45,IF(S1927=0,J1927+T1927,O1927),J1927)</f>
        <v>0</v>
      </c>
      <c r="V1927" s="98"/>
    </row>
    <row r="1928" spans="1:22" x14ac:dyDescent="0.35">
      <c r="A1928" s="93">
        <v>1920</v>
      </c>
      <c r="B1928" s="84"/>
      <c r="C1928" s="98"/>
      <c r="D1928" s="91"/>
      <c r="E1928" s="89"/>
      <c r="F1928" s="88"/>
      <c r="G1928" s="91"/>
      <c r="H1928" s="91"/>
      <c r="I1928" s="88"/>
      <c r="J1928" s="92"/>
      <c r="K1928" s="212"/>
      <c r="L1928" s="308" t="str">
        <f>IF(K1928&lt;&gt;"",INDEX(ฐาน!$J$4:$M$44,MATCH(INT(K1928),ฐาน!$J$4:$J$44,0),2),"")</f>
        <v/>
      </c>
      <c r="M1928" s="309" t="str">
        <f>IF(L1928&lt;&gt;"",INDEX(ฐาน!$J$4:$M$45,MATCH(L1928,ฐาน!$K$4:$K$45,0),4),"")</f>
        <v/>
      </c>
      <c r="N1928" s="310" t="str">
        <f>IF(I1928&lt;&gt;"",INDEX(ฐาน!$A$4:$F$9,MATCH(I1928,ฐาน!$A$4:$A$9,0),IF(J1928&gt;=INDEX(ฐาน!$A$4:$F$9,MATCH(I1928,ฐาน!$A$4:$A$9,0),3),6,5)),"")</f>
        <v/>
      </c>
      <c r="O1928" s="311" t="str">
        <f>IF(I1928&lt;&gt;"",IF(J1928&gt;=INDEX(ฐาน!$A$4:$G$9,MATCH(I1928,ฐาน!$A$4:$A$9,0),4),INDEX(ฐาน!$A$4:$G$9,MATCH(I1928,ฐาน!$A$4:$A$9,0),7),INDEX(ฐาน!$A$4:$G$9,MATCH(I1928,ฐาน!$A$4:$A$9,0),4)),"")</f>
        <v/>
      </c>
      <c r="P1928" s="312">
        <f>IF(M1928&lt;&gt;ฐาน!$M$45,IF(L1928&lt;&gt;"",($L1928*$N1928/100),0),0)</f>
        <v>0</v>
      </c>
      <c r="Q1928" s="311">
        <f>IF(M1928&lt;&gt;ฐาน!$M$45,IF(L1928&lt;&gt;"",ROUNDUP(($L1928*$N1928/100),-1),0),0)</f>
        <v>0</v>
      </c>
      <c r="R1928" s="311">
        <f t="shared" si="58"/>
        <v>0</v>
      </c>
      <c r="S1928" s="313">
        <f t="shared" si="59"/>
        <v>0</v>
      </c>
      <c r="T1928" s="314">
        <f>IF(M1928&lt;&gt;ฐาน!$M$45,IF(S1928&lt;&gt;"",S1928+R1928,0),0)</f>
        <v>0</v>
      </c>
      <c r="U1928" s="311">
        <f>IF(M1928&lt;&gt;ฐาน!$M$45,IF(S1928=0,J1928+T1928,O1928),J1928)</f>
        <v>0</v>
      </c>
      <c r="V1928" s="98"/>
    </row>
    <row r="1929" spans="1:22" x14ac:dyDescent="0.35">
      <c r="A1929" s="93">
        <v>1921</v>
      </c>
      <c r="B1929" s="84"/>
      <c r="C1929" s="98"/>
      <c r="D1929" s="91"/>
      <c r="E1929" s="89"/>
      <c r="F1929" s="88"/>
      <c r="G1929" s="91"/>
      <c r="H1929" s="91"/>
      <c r="I1929" s="88"/>
      <c r="J1929" s="92"/>
      <c r="K1929" s="212"/>
      <c r="L1929" s="308" t="str">
        <f>IF(K1929&lt;&gt;"",INDEX(ฐาน!$J$4:$M$44,MATCH(INT(K1929),ฐาน!$J$4:$J$44,0),2),"")</f>
        <v/>
      </c>
      <c r="M1929" s="309" t="str">
        <f>IF(L1929&lt;&gt;"",INDEX(ฐาน!$J$4:$M$45,MATCH(L1929,ฐาน!$K$4:$K$45,0),4),"")</f>
        <v/>
      </c>
      <c r="N1929" s="310" t="str">
        <f>IF(I1929&lt;&gt;"",INDEX(ฐาน!$A$4:$F$9,MATCH(I1929,ฐาน!$A$4:$A$9,0),IF(J1929&gt;=INDEX(ฐาน!$A$4:$F$9,MATCH(I1929,ฐาน!$A$4:$A$9,0),3),6,5)),"")</f>
        <v/>
      </c>
      <c r="O1929" s="311" t="str">
        <f>IF(I1929&lt;&gt;"",IF(J1929&gt;=INDEX(ฐาน!$A$4:$G$9,MATCH(I1929,ฐาน!$A$4:$A$9,0),4),INDEX(ฐาน!$A$4:$G$9,MATCH(I1929,ฐาน!$A$4:$A$9,0),7),INDEX(ฐาน!$A$4:$G$9,MATCH(I1929,ฐาน!$A$4:$A$9,0),4)),"")</f>
        <v/>
      </c>
      <c r="P1929" s="312">
        <f>IF(M1929&lt;&gt;ฐาน!$M$45,IF(L1929&lt;&gt;"",($L1929*$N1929/100),0),0)</f>
        <v>0</v>
      </c>
      <c r="Q1929" s="311">
        <f>IF(M1929&lt;&gt;ฐาน!$M$45,IF(L1929&lt;&gt;"",ROUNDUP(($L1929*$N1929/100),-1),0),0)</f>
        <v>0</v>
      </c>
      <c r="R1929" s="311">
        <f t="shared" si="58"/>
        <v>0</v>
      </c>
      <c r="S1929" s="313">
        <f t="shared" si="59"/>
        <v>0</v>
      </c>
      <c r="T1929" s="314">
        <f>IF(M1929&lt;&gt;ฐาน!$M$45,IF(S1929&lt;&gt;"",S1929+R1929,0),0)</f>
        <v>0</v>
      </c>
      <c r="U1929" s="311">
        <f>IF(M1929&lt;&gt;ฐาน!$M$45,IF(S1929=0,J1929+T1929,O1929),J1929)</f>
        <v>0</v>
      </c>
      <c r="V1929" s="98"/>
    </row>
    <row r="1930" spans="1:22" x14ac:dyDescent="0.35">
      <c r="A1930" s="93">
        <v>1922</v>
      </c>
      <c r="B1930" s="84"/>
      <c r="C1930" s="98"/>
      <c r="D1930" s="91"/>
      <c r="E1930" s="89"/>
      <c r="F1930" s="88"/>
      <c r="G1930" s="91"/>
      <c r="H1930" s="91"/>
      <c r="I1930" s="88"/>
      <c r="J1930" s="92"/>
      <c r="K1930" s="212"/>
      <c r="L1930" s="308" t="str">
        <f>IF(K1930&lt;&gt;"",INDEX(ฐาน!$J$4:$M$44,MATCH(INT(K1930),ฐาน!$J$4:$J$44,0),2),"")</f>
        <v/>
      </c>
      <c r="M1930" s="309" t="str">
        <f>IF(L1930&lt;&gt;"",INDEX(ฐาน!$J$4:$M$45,MATCH(L1930,ฐาน!$K$4:$K$45,0),4),"")</f>
        <v/>
      </c>
      <c r="N1930" s="310" t="str">
        <f>IF(I1930&lt;&gt;"",INDEX(ฐาน!$A$4:$F$9,MATCH(I1930,ฐาน!$A$4:$A$9,0),IF(J1930&gt;=INDEX(ฐาน!$A$4:$F$9,MATCH(I1930,ฐาน!$A$4:$A$9,0),3),6,5)),"")</f>
        <v/>
      </c>
      <c r="O1930" s="311" t="str">
        <f>IF(I1930&lt;&gt;"",IF(J1930&gt;=INDEX(ฐาน!$A$4:$G$9,MATCH(I1930,ฐาน!$A$4:$A$9,0),4),INDEX(ฐาน!$A$4:$G$9,MATCH(I1930,ฐาน!$A$4:$A$9,0),7),INDEX(ฐาน!$A$4:$G$9,MATCH(I1930,ฐาน!$A$4:$A$9,0),4)),"")</f>
        <v/>
      </c>
      <c r="P1930" s="312">
        <f>IF(M1930&lt;&gt;ฐาน!$M$45,IF(L1930&lt;&gt;"",($L1930*$N1930/100),0),0)</f>
        <v>0</v>
      </c>
      <c r="Q1930" s="311">
        <f>IF(M1930&lt;&gt;ฐาน!$M$45,IF(L1930&lt;&gt;"",ROUNDUP(($L1930*$N1930/100),-1),0),0)</f>
        <v>0</v>
      </c>
      <c r="R1930" s="311">
        <f t="shared" ref="R1930:R1993" si="60">IF(Q1930&lt;&gt;"",IF($J1930+$P1930&lt;=$O1930,$Q1930,$O1930-$J1930),"")</f>
        <v>0</v>
      </c>
      <c r="S1930" s="313">
        <f t="shared" ref="S1930:S1993" si="61">IF(Q1930&lt;&gt;R1930,P1930-R1930,0)</f>
        <v>0</v>
      </c>
      <c r="T1930" s="314">
        <f>IF(M1930&lt;&gt;ฐาน!$M$45,IF(S1930&lt;&gt;"",S1930+R1930,0),0)</f>
        <v>0</v>
      </c>
      <c r="U1930" s="311">
        <f>IF(M1930&lt;&gt;ฐาน!$M$45,IF(S1930=0,J1930+T1930,O1930),J1930)</f>
        <v>0</v>
      </c>
      <c r="V1930" s="98"/>
    </row>
    <row r="1931" spans="1:22" x14ac:dyDescent="0.35">
      <c r="A1931" s="93">
        <v>1923</v>
      </c>
      <c r="B1931" s="84"/>
      <c r="C1931" s="98"/>
      <c r="D1931" s="91"/>
      <c r="E1931" s="89"/>
      <c r="F1931" s="88"/>
      <c r="G1931" s="91"/>
      <c r="H1931" s="91"/>
      <c r="I1931" s="88"/>
      <c r="J1931" s="92"/>
      <c r="K1931" s="212"/>
      <c r="L1931" s="308" t="str">
        <f>IF(K1931&lt;&gt;"",INDEX(ฐาน!$J$4:$M$44,MATCH(INT(K1931),ฐาน!$J$4:$J$44,0),2),"")</f>
        <v/>
      </c>
      <c r="M1931" s="309" t="str">
        <f>IF(L1931&lt;&gt;"",INDEX(ฐาน!$J$4:$M$45,MATCH(L1931,ฐาน!$K$4:$K$45,0),4),"")</f>
        <v/>
      </c>
      <c r="N1931" s="310" t="str">
        <f>IF(I1931&lt;&gt;"",INDEX(ฐาน!$A$4:$F$9,MATCH(I1931,ฐาน!$A$4:$A$9,0),IF(J1931&gt;=INDEX(ฐาน!$A$4:$F$9,MATCH(I1931,ฐาน!$A$4:$A$9,0),3),6,5)),"")</f>
        <v/>
      </c>
      <c r="O1931" s="311" t="str">
        <f>IF(I1931&lt;&gt;"",IF(J1931&gt;=INDEX(ฐาน!$A$4:$G$9,MATCH(I1931,ฐาน!$A$4:$A$9,0),4),INDEX(ฐาน!$A$4:$G$9,MATCH(I1931,ฐาน!$A$4:$A$9,0),7),INDEX(ฐาน!$A$4:$G$9,MATCH(I1931,ฐาน!$A$4:$A$9,0),4)),"")</f>
        <v/>
      </c>
      <c r="P1931" s="312">
        <f>IF(M1931&lt;&gt;ฐาน!$M$45,IF(L1931&lt;&gt;"",($L1931*$N1931/100),0),0)</f>
        <v>0</v>
      </c>
      <c r="Q1931" s="311">
        <f>IF(M1931&lt;&gt;ฐาน!$M$45,IF(L1931&lt;&gt;"",ROUNDUP(($L1931*$N1931/100),-1),0),0)</f>
        <v>0</v>
      </c>
      <c r="R1931" s="311">
        <f t="shared" si="60"/>
        <v>0</v>
      </c>
      <c r="S1931" s="313">
        <f t="shared" si="61"/>
        <v>0</v>
      </c>
      <c r="T1931" s="314">
        <f>IF(M1931&lt;&gt;ฐาน!$M$45,IF(S1931&lt;&gt;"",S1931+R1931,0),0)</f>
        <v>0</v>
      </c>
      <c r="U1931" s="311">
        <f>IF(M1931&lt;&gt;ฐาน!$M$45,IF(S1931=0,J1931+T1931,O1931),J1931)</f>
        <v>0</v>
      </c>
      <c r="V1931" s="98"/>
    </row>
    <row r="1932" spans="1:22" x14ac:dyDescent="0.35">
      <c r="A1932" s="93">
        <v>1924</v>
      </c>
      <c r="B1932" s="84"/>
      <c r="C1932" s="98"/>
      <c r="D1932" s="91"/>
      <c r="E1932" s="89"/>
      <c r="F1932" s="88"/>
      <c r="G1932" s="91"/>
      <c r="H1932" s="91"/>
      <c r="I1932" s="88"/>
      <c r="J1932" s="92"/>
      <c r="K1932" s="212"/>
      <c r="L1932" s="308" t="str">
        <f>IF(K1932&lt;&gt;"",INDEX(ฐาน!$J$4:$M$44,MATCH(INT(K1932),ฐาน!$J$4:$J$44,0),2),"")</f>
        <v/>
      </c>
      <c r="M1932" s="309" t="str">
        <f>IF(L1932&lt;&gt;"",INDEX(ฐาน!$J$4:$M$45,MATCH(L1932,ฐาน!$K$4:$K$45,0),4),"")</f>
        <v/>
      </c>
      <c r="N1932" s="310" t="str">
        <f>IF(I1932&lt;&gt;"",INDEX(ฐาน!$A$4:$F$9,MATCH(I1932,ฐาน!$A$4:$A$9,0),IF(J1932&gt;=INDEX(ฐาน!$A$4:$F$9,MATCH(I1932,ฐาน!$A$4:$A$9,0),3),6,5)),"")</f>
        <v/>
      </c>
      <c r="O1932" s="311" t="str">
        <f>IF(I1932&lt;&gt;"",IF(J1932&gt;=INDEX(ฐาน!$A$4:$G$9,MATCH(I1932,ฐาน!$A$4:$A$9,0),4),INDEX(ฐาน!$A$4:$G$9,MATCH(I1932,ฐาน!$A$4:$A$9,0),7),INDEX(ฐาน!$A$4:$G$9,MATCH(I1932,ฐาน!$A$4:$A$9,0),4)),"")</f>
        <v/>
      </c>
      <c r="P1932" s="312">
        <f>IF(M1932&lt;&gt;ฐาน!$M$45,IF(L1932&lt;&gt;"",($L1932*$N1932/100),0),0)</f>
        <v>0</v>
      </c>
      <c r="Q1932" s="311">
        <f>IF(M1932&lt;&gt;ฐาน!$M$45,IF(L1932&lt;&gt;"",ROUNDUP(($L1932*$N1932/100),-1),0),0)</f>
        <v>0</v>
      </c>
      <c r="R1932" s="311">
        <f t="shared" si="60"/>
        <v>0</v>
      </c>
      <c r="S1932" s="313">
        <f t="shared" si="61"/>
        <v>0</v>
      </c>
      <c r="T1932" s="314">
        <f>IF(M1932&lt;&gt;ฐาน!$M$45,IF(S1932&lt;&gt;"",S1932+R1932,0),0)</f>
        <v>0</v>
      </c>
      <c r="U1932" s="311">
        <f>IF(M1932&lt;&gt;ฐาน!$M$45,IF(S1932=0,J1932+T1932,O1932),J1932)</f>
        <v>0</v>
      </c>
      <c r="V1932" s="98"/>
    </row>
    <row r="1933" spans="1:22" x14ac:dyDescent="0.35">
      <c r="A1933" s="93">
        <v>1925</v>
      </c>
      <c r="B1933" s="84"/>
      <c r="C1933" s="98"/>
      <c r="D1933" s="91"/>
      <c r="E1933" s="89"/>
      <c r="F1933" s="88"/>
      <c r="G1933" s="91"/>
      <c r="H1933" s="91"/>
      <c r="I1933" s="88"/>
      <c r="J1933" s="92"/>
      <c r="K1933" s="212"/>
      <c r="L1933" s="308" t="str">
        <f>IF(K1933&lt;&gt;"",INDEX(ฐาน!$J$4:$M$44,MATCH(INT(K1933),ฐาน!$J$4:$J$44,0),2),"")</f>
        <v/>
      </c>
      <c r="M1933" s="309" t="str">
        <f>IF(L1933&lt;&gt;"",INDEX(ฐาน!$J$4:$M$45,MATCH(L1933,ฐาน!$K$4:$K$45,0),4),"")</f>
        <v/>
      </c>
      <c r="N1933" s="310" t="str">
        <f>IF(I1933&lt;&gt;"",INDEX(ฐาน!$A$4:$F$9,MATCH(I1933,ฐาน!$A$4:$A$9,0),IF(J1933&gt;=INDEX(ฐาน!$A$4:$F$9,MATCH(I1933,ฐาน!$A$4:$A$9,0),3),6,5)),"")</f>
        <v/>
      </c>
      <c r="O1933" s="311" t="str">
        <f>IF(I1933&lt;&gt;"",IF(J1933&gt;=INDEX(ฐาน!$A$4:$G$9,MATCH(I1933,ฐาน!$A$4:$A$9,0),4),INDEX(ฐาน!$A$4:$G$9,MATCH(I1933,ฐาน!$A$4:$A$9,0),7),INDEX(ฐาน!$A$4:$G$9,MATCH(I1933,ฐาน!$A$4:$A$9,0),4)),"")</f>
        <v/>
      </c>
      <c r="P1933" s="312">
        <f>IF(M1933&lt;&gt;ฐาน!$M$45,IF(L1933&lt;&gt;"",($L1933*$N1933/100),0),0)</f>
        <v>0</v>
      </c>
      <c r="Q1933" s="311">
        <f>IF(M1933&lt;&gt;ฐาน!$M$45,IF(L1933&lt;&gt;"",ROUNDUP(($L1933*$N1933/100),-1),0),0)</f>
        <v>0</v>
      </c>
      <c r="R1933" s="311">
        <f t="shared" si="60"/>
        <v>0</v>
      </c>
      <c r="S1933" s="313">
        <f t="shared" si="61"/>
        <v>0</v>
      </c>
      <c r="T1933" s="314">
        <f>IF(M1933&lt;&gt;ฐาน!$M$45,IF(S1933&lt;&gt;"",S1933+R1933,0),0)</f>
        <v>0</v>
      </c>
      <c r="U1933" s="311">
        <f>IF(M1933&lt;&gt;ฐาน!$M$45,IF(S1933=0,J1933+T1933,O1933),J1933)</f>
        <v>0</v>
      </c>
      <c r="V1933" s="98"/>
    </row>
    <row r="1934" spans="1:22" x14ac:dyDescent="0.35">
      <c r="A1934" s="93">
        <v>1926</v>
      </c>
      <c r="B1934" s="84"/>
      <c r="C1934" s="98"/>
      <c r="D1934" s="91"/>
      <c r="E1934" s="89"/>
      <c r="F1934" s="88"/>
      <c r="G1934" s="91"/>
      <c r="H1934" s="91"/>
      <c r="I1934" s="88"/>
      <c r="J1934" s="92"/>
      <c r="K1934" s="212"/>
      <c r="L1934" s="308" t="str">
        <f>IF(K1934&lt;&gt;"",INDEX(ฐาน!$J$4:$M$44,MATCH(INT(K1934),ฐาน!$J$4:$J$44,0),2),"")</f>
        <v/>
      </c>
      <c r="M1934" s="309" t="str">
        <f>IF(L1934&lt;&gt;"",INDEX(ฐาน!$J$4:$M$45,MATCH(L1934,ฐาน!$K$4:$K$45,0),4),"")</f>
        <v/>
      </c>
      <c r="N1934" s="310" t="str">
        <f>IF(I1934&lt;&gt;"",INDEX(ฐาน!$A$4:$F$9,MATCH(I1934,ฐาน!$A$4:$A$9,0),IF(J1934&gt;=INDEX(ฐาน!$A$4:$F$9,MATCH(I1934,ฐาน!$A$4:$A$9,0),3),6,5)),"")</f>
        <v/>
      </c>
      <c r="O1934" s="311" t="str">
        <f>IF(I1934&lt;&gt;"",IF(J1934&gt;=INDEX(ฐาน!$A$4:$G$9,MATCH(I1934,ฐาน!$A$4:$A$9,0),4),INDEX(ฐาน!$A$4:$G$9,MATCH(I1934,ฐาน!$A$4:$A$9,0),7),INDEX(ฐาน!$A$4:$G$9,MATCH(I1934,ฐาน!$A$4:$A$9,0),4)),"")</f>
        <v/>
      </c>
      <c r="P1934" s="312">
        <f>IF(M1934&lt;&gt;ฐาน!$M$45,IF(L1934&lt;&gt;"",($L1934*$N1934/100),0),0)</f>
        <v>0</v>
      </c>
      <c r="Q1934" s="311">
        <f>IF(M1934&lt;&gt;ฐาน!$M$45,IF(L1934&lt;&gt;"",ROUNDUP(($L1934*$N1934/100),-1),0),0)</f>
        <v>0</v>
      </c>
      <c r="R1934" s="311">
        <f t="shared" si="60"/>
        <v>0</v>
      </c>
      <c r="S1934" s="313">
        <f t="shared" si="61"/>
        <v>0</v>
      </c>
      <c r="T1934" s="314">
        <f>IF(M1934&lt;&gt;ฐาน!$M$45,IF(S1934&lt;&gt;"",S1934+R1934,0),0)</f>
        <v>0</v>
      </c>
      <c r="U1934" s="311">
        <f>IF(M1934&lt;&gt;ฐาน!$M$45,IF(S1934=0,J1934+T1934,O1934),J1934)</f>
        <v>0</v>
      </c>
      <c r="V1934" s="98"/>
    </row>
    <row r="1935" spans="1:22" x14ac:dyDescent="0.35">
      <c r="A1935" s="93">
        <v>1927</v>
      </c>
      <c r="B1935" s="84"/>
      <c r="C1935" s="98"/>
      <c r="D1935" s="91"/>
      <c r="E1935" s="89"/>
      <c r="F1935" s="88"/>
      <c r="G1935" s="91"/>
      <c r="H1935" s="91"/>
      <c r="I1935" s="88"/>
      <c r="J1935" s="92"/>
      <c r="K1935" s="212"/>
      <c r="L1935" s="308" t="str">
        <f>IF(K1935&lt;&gt;"",INDEX(ฐาน!$J$4:$M$44,MATCH(INT(K1935),ฐาน!$J$4:$J$44,0),2),"")</f>
        <v/>
      </c>
      <c r="M1935" s="309" t="str">
        <f>IF(L1935&lt;&gt;"",INDEX(ฐาน!$J$4:$M$45,MATCH(L1935,ฐาน!$K$4:$K$45,0),4),"")</f>
        <v/>
      </c>
      <c r="N1935" s="310" t="str">
        <f>IF(I1935&lt;&gt;"",INDEX(ฐาน!$A$4:$F$9,MATCH(I1935,ฐาน!$A$4:$A$9,0),IF(J1935&gt;=INDEX(ฐาน!$A$4:$F$9,MATCH(I1935,ฐาน!$A$4:$A$9,0),3),6,5)),"")</f>
        <v/>
      </c>
      <c r="O1935" s="311" t="str">
        <f>IF(I1935&lt;&gt;"",IF(J1935&gt;=INDEX(ฐาน!$A$4:$G$9,MATCH(I1935,ฐาน!$A$4:$A$9,0),4),INDEX(ฐาน!$A$4:$G$9,MATCH(I1935,ฐาน!$A$4:$A$9,0),7),INDEX(ฐาน!$A$4:$G$9,MATCH(I1935,ฐาน!$A$4:$A$9,0),4)),"")</f>
        <v/>
      </c>
      <c r="P1935" s="312">
        <f>IF(M1935&lt;&gt;ฐาน!$M$45,IF(L1935&lt;&gt;"",($L1935*$N1935/100),0),0)</f>
        <v>0</v>
      </c>
      <c r="Q1935" s="311">
        <f>IF(M1935&lt;&gt;ฐาน!$M$45,IF(L1935&lt;&gt;"",ROUNDUP(($L1935*$N1935/100),-1),0),0)</f>
        <v>0</v>
      </c>
      <c r="R1935" s="311">
        <f t="shared" si="60"/>
        <v>0</v>
      </c>
      <c r="S1935" s="313">
        <f t="shared" si="61"/>
        <v>0</v>
      </c>
      <c r="T1935" s="314">
        <f>IF(M1935&lt;&gt;ฐาน!$M$45,IF(S1935&lt;&gt;"",S1935+R1935,0),0)</f>
        <v>0</v>
      </c>
      <c r="U1935" s="311">
        <f>IF(M1935&lt;&gt;ฐาน!$M$45,IF(S1935=0,J1935+T1935,O1935),J1935)</f>
        <v>0</v>
      </c>
      <c r="V1935" s="98"/>
    </row>
    <row r="1936" spans="1:22" x14ac:dyDescent="0.35">
      <c r="A1936" s="93">
        <v>1928</v>
      </c>
      <c r="B1936" s="84"/>
      <c r="C1936" s="98"/>
      <c r="D1936" s="91"/>
      <c r="E1936" s="89"/>
      <c r="F1936" s="88"/>
      <c r="G1936" s="91"/>
      <c r="H1936" s="91"/>
      <c r="I1936" s="88"/>
      <c r="J1936" s="92"/>
      <c r="K1936" s="212"/>
      <c r="L1936" s="308" t="str">
        <f>IF(K1936&lt;&gt;"",INDEX(ฐาน!$J$4:$M$44,MATCH(INT(K1936),ฐาน!$J$4:$J$44,0),2),"")</f>
        <v/>
      </c>
      <c r="M1936" s="309" t="str">
        <f>IF(L1936&lt;&gt;"",INDEX(ฐาน!$J$4:$M$45,MATCH(L1936,ฐาน!$K$4:$K$45,0),4),"")</f>
        <v/>
      </c>
      <c r="N1936" s="310" t="str">
        <f>IF(I1936&lt;&gt;"",INDEX(ฐาน!$A$4:$F$9,MATCH(I1936,ฐาน!$A$4:$A$9,0),IF(J1936&gt;=INDEX(ฐาน!$A$4:$F$9,MATCH(I1936,ฐาน!$A$4:$A$9,0),3),6,5)),"")</f>
        <v/>
      </c>
      <c r="O1936" s="311" t="str">
        <f>IF(I1936&lt;&gt;"",IF(J1936&gt;=INDEX(ฐาน!$A$4:$G$9,MATCH(I1936,ฐาน!$A$4:$A$9,0),4),INDEX(ฐาน!$A$4:$G$9,MATCH(I1936,ฐาน!$A$4:$A$9,0),7),INDEX(ฐาน!$A$4:$G$9,MATCH(I1936,ฐาน!$A$4:$A$9,0),4)),"")</f>
        <v/>
      </c>
      <c r="P1936" s="312">
        <f>IF(M1936&lt;&gt;ฐาน!$M$45,IF(L1936&lt;&gt;"",($L1936*$N1936/100),0),0)</f>
        <v>0</v>
      </c>
      <c r="Q1936" s="311">
        <f>IF(M1936&lt;&gt;ฐาน!$M$45,IF(L1936&lt;&gt;"",ROUNDUP(($L1936*$N1936/100),-1),0),0)</f>
        <v>0</v>
      </c>
      <c r="R1936" s="311">
        <f t="shared" si="60"/>
        <v>0</v>
      </c>
      <c r="S1936" s="313">
        <f t="shared" si="61"/>
        <v>0</v>
      </c>
      <c r="T1936" s="314">
        <f>IF(M1936&lt;&gt;ฐาน!$M$45,IF(S1936&lt;&gt;"",S1936+R1936,0),0)</f>
        <v>0</v>
      </c>
      <c r="U1936" s="311">
        <f>IF(M1936&lt;&gt;ฐาน!$M$45,IF(S1936=0,J1936+T1936,O1936),J1936)</f>
        <v>0</v>
      </c>
      <c r="V1936" s="98"/>
    </row>
    <row r="1937" spans="1:22" x14ac:dyDescent="0.35">
      <c r="A1937" s="93">
        <v>1929</v>
      </c>
      <c r="B1937" s="84"/>
      <c r="C1937" s="98"/>
      <c r="D1937" s="91"/>
      <c r="E1937" s="89"/>
      <c r="F1937" s="88"/>
      <c r="G1937" s="91"/>
      <c r="H1937" s="91"/>
      <c r="I1937" s="88"/>
      <c r="J1937" s="92"/>
      <c r="K1937" s="212"/>
      <c r="L1937" s="308" t="str">
        <f>IF(K1937&lt;&gt;"",INDEX(ฐาน!$J$4:$M$44,MATCH(INT(K1937),ฐาน!$J$4:$J$44,0),2),"")</f>
        <v/>
      </c>
      <c r="M1937" s="309" t="str">
        <f>IF(L1937&lt;&gt;"",INDEX(ฐาน!$J$4:$M$45,MATCH(L1937,ฐาน!$K$4:$K$45,0),4),"")</f>
        <v/>
      </c>
      <c r="N1937" s="310" t="str">
        <f>IF(I1937&lt;&gt;"",INDEX(ฐาน!$A$4:$F$9,MATCH(I1937,ฐาน!$A$4:$A$9,0),IF(J1937&gt;=INDEX(ฐาน!$A$4:$F$9,MATCH(I1937,ฐาน!$A$4:$A$9,0),3),6,5)),"")</f>
        <v/>
      </c>
      <c r="O1937" s="311" t="str">
        <f>IF(I1937&lt;&gt;"",IF(J1937&gt;=INDEX(ฐาน!$A$4:$G$9,MATCH(I1937,ฐาน!$A$4:$A$9,0),4),INDEX(ฐาน!$A$4:$G$9,MATCH(I1937,ฐาน!$A$4:$A$9,0),7),INDEX(ฐาน!$A$4:$G$9,MATCH(I1937,ฐาน!$A$4:$A$9,0),4)),"")</f>
        <v/>
      </c>
      <c r="P1937" s="312">
        <f>IF(M1937&lt;&gt;ฐาน!$M$45,IF(L1937&lt;&gt;"",($L1937*$N1937/100),0),0)</f>
        <v>0</v>
      </c>
      <c r="Q1937" s="311">
        <f>IF(M1937&lt;&gt;ฐาน!$M$45,IF(L1937&lt;&gt;"",ROUNDUP(($L1937*$N1937/100),-1),0),0)</f>
        <v>0</v>
      </c>
      <c r="R1937" s="311">
        <f t="shared" si="60"/>
        <v>0</v>
      </c>
      <c r="S1937" s="313">
        <f t="shared" si="61"/>
        <v>0</v>
      </c>
      <c r="T1937" s="314">
        <f>IF(M1937&lt;&gt;ฐาน!$M$45,IF(S1937&lt;&gt;"",S1937+R1937,0),0)</f>
        <v>0</v>
      </c>
      <c r="U1937" s="311">
        <f>IF(M1937&lt;&gt;ฐาน!$M$45,IF(S1937=0,J1937+T1937,O1937),J1937)</f>
        <v>0</v>
      </c>
      <c r="V1937" s="98"/>
    </row>
    <row r="1938" spans="1:22" x14ac:dyDescent="0.35">
      <c r="A1938" s="93">
        <v>1930</v>
      </c>
      <c r="B1938" s="84"/>
      <c r="C1938" s="98"/>
      <c r="D1938" s="91"/>
      <c r="E1938" s="89"/>
      <c r="F1938" s="88"/>
      <c r="G1938" s="91"/>
      <c r="H1938" s="91"/>
      <c r="I1938" s="88"/>
      <c r="J1938" s="92"/>
      <c r="K1938" s="212"/>
      <c r="L1938" s="308" t="str">
        <f>IF(K1938&lt;&gt;"",INDEX(ฐาน!$J$4:$M$44,MATCH(INT(K1938),ฐาน!$J$4:$J$44,0),2),"")</f>
        <v/>
      </c>
      <c r="M1938" s="309" t="str">
        <f>IF(L1938&lt;&gt;"",INDEX(ฐาน!$J$4:$M$45,MATCH(L1938,ฐาน!$K$4:$K$45,0),4),"")</f>
        <v/>
      </c>
      <c r="N1938" s="310" t="str">
        <f>IF(I1938&lt;&gt;"",INDEX(ฐาน!$A$4:$F$9,MATCH(I1938,ฐาน!$A$4:$A$9,0),IF(J1938&gt;=INDEX(ฐาน!$A$4:$F$9,MATCH(I1938,ฐาน!$A$4:$A$9,0),3),6,5)),"")</f>
        <v/>
      </c>
      <c r="O1938" s="311" t="str">
        <f>IF(I1938&lt;&gt;"",IF(J1938&gt;=INDEX(ฐาน!$A$4:$G$9,MATCH(I1938,ฐาน!$A$4:$A$9,0),4),INDEX(ฐาน!$A$4:$G$9,MATCH(I1938,ฐาน!$A$4:$A$9,0),7),INDEX(ฐาน!$A$4:$G$9,MATCH(I1938,ฐาน!$A$4:$A$9,0),4)),"")</f>
        <v/>
      </c>
      <c r="P1938" s="312">
        <f>IF(M1938&lt;&gt;ฐาน!$M$45,IF(L1938&lt;&gt;"",($L1938*$N1938/100),0),0)</f>
        <v>0</v>
      </c>
      <c r="Q1938" s="311">
        <f>IF(M1938&lt;&gt;ฐาน!$M$45,IF(L1938&lt;&gt;"",ROUNDUP(($L1938*$N1938/100),-1),0),0)</f>
        <v>0</v>
      </c>
      <c r="R1938" s="311">
        <f t="shared" si="60"/>
        <v>0</v>
      </c>
      <c r="S1938" s="313">
        <f t="shared" si="61"/>
        <v>0</v>
      </c>
      <c r="T1938" s="314">
        <f>IF(M1938&lt;&gt;ฐาน!$M$45,IF(S1938&lt;&gt;"",S1938+R1938,0),0)</f>
        <v>0</v>
      </c>
      <c r="U1938" s="311">
        <f>IF(M1938&lt;&gt;ฐาน!$M$45,IF(S1938=0,J1938+T1938,O1938),J1938)</f>
        <v>0</v>
      </c>
      <c r="V1938" s="98"/>
    </row>
    <row r="1939" spans="1:22" x14ac:dyDescent="0.35">
      <c r="A1939" s="93">
        <v>1931</v>
      </c>
      <c r="B1939" s="84"/>
      <c r="C1939" s="98"/>
      <c r="D1939" s="91"/>
      <c r="E1939" s="89"/>
      <c r="F1939" s="88"/>
      <c r="G1939" s="91"/>
      <c r="H1939" s="91"/>
      <c r="I1939" s="88"/>
      <c r="J1939" s="92"/>
      <c r="K1939" s="212"/>
      <c r="L1939" s="308" t="str">
        <f>IF(K1939&lt;&gt;"",INDEX(ฐาน!$J$4:$M$44,MATCH(INT(K1939),ฐาน!$J$4:$J$44,0),2),"")</f>
        <v/>
      </c>
      <c r="M1939" s="309" t="str">
        <f>IF(L1939&lt;&gt;"",INDEX(ฐาน!$J$4:$M$45,MATCH(L1939,ฐาน!$K$4:$K$45,0),4),"")</f>
        <v/>
      </c>
      <c r="N1939" s="310" t="str">
        <f>IF(I1939&lt;&gt;"",INDEX(ฐาน!$A$4:$F$9,MATCH(I1939,ฐาน!$A$4:$A$9,0),IF(J1939&gt;=INDEX(ฐาน!$A$4:$F$9,MATCH(I1939,ฐาน!$A$4:$A$9,0),3),6,5)),"")</f>
        <v/>
      </c>
      <c r="O1939" s="311" t="str">
        <f>IF(I1939&lt;&gt;"",IF(J1939&gt;=INDEX(ฐาน!$A$4:$G$9,MATCH(I1939,ฐาน!$A$4:$A$9,0),4),INDEX(ฐาน!$A$4:$G$9,MATCH(I1939,ฐาน!$A$4:$A$9,0),7),INDEX(ฐาน!$A$4:$G$9,MATCH(I1939,ฐาน!$A$4:$A$9,0),4)),"")</f>
        <v/>
      </c>
      <c r="P1939" s="312">
        <f>IF(M1939&lt;&gt;ฐาน!$M$45,IF(L1939&lt;&gt;"",($L1939*$N1939/100),0),0)</f>
        <v>0</v>
      </c>
      <c r="Q1939" s="311">
        <f>IF(M1939&lt;&gt;ฐาน!$M$45,IF(L1939&lt;&gt;"",ROUNDUP(($L1939*$N1939/100),-1),0),0)</f>
        <v>0</v>
      </c>
      <c r="R1939" s="311">
        <f t="shared" si="60"/>
        <v>0</v>
      </c>
      <c r="S1939" s="313">
        <f t="shared" si="61"/>
        <v>0</v>
      </c>
      <c r="T1939" s="314">
        <f>IF(M1939&lt;&gt;ฐาน!$M$45,IF(S1939&lt;&gt;"",S1939+R1939,0),0)</f>
        <v>0</v>
      </c>
      <c r="U1939" s="311">
        <f>IF(M1939&lt;&gt;ฐาน!$M$45,IF(S1939=0,J1939+T1939,O1939),J1939)</f>
        <v>0</v>
      </c>
      <c r="V1939" s="98"/>
    </row>
    <row r="1940" spans="1:22" x14ac:dyDescent="0.35">
      <c r="A1940" s="93">
        <v>1932</v>
      </c>
      <c r="B1940" s="84"/>
      <c r="C1940" s="98"/>
      <c r="D1940" s="91"/>
      <c r="E1940" s="89"/>
      <c r="F1940" s="88"/>
      <c r="G1940" s="91"/>
      <c r="H1940" s="91"/>
      <c r="I1940" s="88"/>
      <c r="J1940" s="92"/>
      <c r="K1940" s="212"/>
      <c r="L1940" s="308" t="str">
        <f>IF(K1940&lt;&gt;"",INDEX(ฐาน!$J$4:$M$44,MATCH(INT(K1940),ฐาน!$J$4:$J$44,0),2),"")</f>
        <v/>
      </c>
      <c r="M1940" s="309" t="str">
        <f>IF(L1940&lt;&gt;"",INDEX(ฐาน!$J$4:$M$45,MATCH(L1940,ฐาน!$K$4:$K$45,0),4),"")</f>
        <v/>
      </c>
      <c r="N1940" s="310" t="str">
        <f>IF(I1940&lt;&gt;"",INDEX(ฐาน!$A$4:$F$9,MATCH(I1940,ฐาน!$A$4:$A$9,0),IF(J1940&gt;=INDEX(ฐาน!$A$4:$F$9,MATCH(I1940,ฐาน!$A$4:$A$9,0),3),6,5)),"")</f>
        <v/>
      </c>
      <c r="O1940" s="311" t="str">
        <f>IF(I1940&lt;&gt;"",IF(J1940&gt;=INDEX(ฐาน!$A$4:$G$9,MATCH(I1940,ฐาน!$A$4:$A$9,0),4),INDEX(ฐาน!$A$4:$G$9,MATCH(I1940,ฐาน!$A$4:$A$9,0),7),INDEX(ฐาน!$A$4:$G$9,MATCH(I1940,ฐาน!$A$4:$A$9,0),4)),"")</f>
        <v/>
      </c>
      <c r="P1940" s="312">
        <f>IF(M1940&lt;&gt;ฐาน!$M$45,IF(L1940&lt;&gt;"",($L1940*$N1940/100),0),0)</f>
        <v>0</v>
      </c>
      <c r="Q1940" s="311">
        <f>IF(M1940&lt;&gt;ฐาน!$M$45,IF(L1940&lt;&gt;"",ROUNDUP(($L1940*$N1940/100),-1),0),0)</f>
        <v>0</v>
      </c>
      <c r="R1940" s="311">
        <f t="shared" si="60"/>
        <v>0</v>
      </c>
      <c r="S1940" s="313">
        <f t="shared" si="61"/>
        <v>0</v>
      </c>
      <c r="T1940" s="314">
        <f>IF(M1940&lt;&gt;ฐาน!$M$45,IF(S1940&lt;&gt;"",S1940+R1940,0),0)</f>
        <v>0</v>
      </c>
      <c r="U1940" s="311">
        <f>IF(M1940&lt;&gt;ฐาน!$M$45,IF(S1940=0,J1940+T1940,O1940),J1940)</f>
        <v>0</v>
      </c>
      <c r="V1940" s="98"/>
    </row>
    <row r="1941" spans="1:22" x14ac:dyDescent="0.35">
      <c r="A1941" s="93">
        <v>1933</v>
      </c>
      <c r="B1941" s="84"/>
      <c r="C1941" s="98"/>
      <c r="D1941" s="91"/>
      <c r="E1941" s="89"/>
      <c r="F1941" s="88"/>
      <c r="G1941" s="91"/>
      <c r="H1941" s="91"/>
      <c r="I1941" s="88"/>
      <c r="J1941" s="92"/>
      <c r="K1941" s="212"/>
      <c r="L1941" s="308" t="str">
        <f>IF(K1941&lt;&gt;"",INDEX(ฐาน!$J$4:$M$44,MATCH(INT(K1941),ฐาน!$J$4:$J$44,0),2),"")</f>
        <v/>
      </c>
      <c r="M1941" s="309" t="str">
        <f>IF(L1941&lt;&gt;"",INDEX(ฐาน!$J$4:$M$45,MATCH(L1941,ฐาน!$K$4:$K$45,0),4),"")</f>
        <v/>
      </c>
      <c r="N1941" s="310" t="str">
        <f>IF(I1941&lt;&gt;"",INDEX(ฐาน!$A$4:$F$9,MATCH(I1941,ฐาน!$A$4:$A$9,0),IF(J1941&gt;=INDEX(ฐาน!$A$4:$F$9,MATCH(I1941,ฐาน!$A$4:$A$9,0),3),6,5)),"")</f>
        <v/>
      </c>
      <c r="O1941" s="311" t="str">
        <f>IF(I1941&lt;&gt;"",IF(J1941&gt;=INDEX(ฐาน!$A$4:$G$9,MATCH(I1941,ฐาน!$A$4:$A$9,0),4),INDEX(ฐาน!$A$4:$G$9,MATCH(I1941,ฐาน!$A$4:$A$9,0),7),INDEX(ฐาน!$A$4:$G$9,MATCH(I1941,ฐาน!$A$4:$A$9,0),4)),"")</f>
        <v/>
      </c>
      <c r="P1941" s="312">
        <f>IF(M1941&lt;&gt;ฐาน!$M$45,IF(L1941&lt;&gt;"",($L1941*$N1941/100),0),0)</f>
        <v>0</v>
      </c>
      <c r="Q1941" s="311">
        <f>IF(M1941&lt;&gt;ฐาน!$M$45,IF(L1941&lt;&gt;"",ROUNDUP(($L1941*$N1941/100),-1),0),0)</f>
        <v>0</v>
      </c>
      <c r="R1941" s="311">
        <f t="shared" si="60"/>
        <v>0</v>
      </c>
      <c r="S1941" s="313">
        <f t="shared" si="61"/>
        <v>0</v>
      </c>
      <c r="T1941" s="314">
        <f>IF(M1941&lt;&gt;ฐาน!$M$45,IF(S1941&lt;&gt;"",S1941+R1941,0),0)</f>
        <v>0</v>
      </c>
      <c r="U1941" s="311">
        <f>IF(M1941&lt;&gt;ฐาน!$M$45,IF(S1941=0,J1941+T1941,O1941),J1941)</f>
        <v>0</v>
      </c>
      <c r="V1941" s="98"/>
    </row>
    <row r="1942" spans="1:22" x14ac:dyDescent="0.35">
      <c r="A1942" s="93">
        <v>1934</v>
      </c>
      <c r="B1942" s="84"/>
      <c r="C1942" s="98"/>
      <c r="D1942" s="91"/>
      <c r="E1942" s="89"/>
      <c r="F1942" s="88"/>
      <c r="G1942" s="91"/>
      <c r="H1942" s="91"/>
      <c r="I1942" s="88"/>
      <c r="J1942" s="92"/>
      <c r="K1942" s="212"/>
      <c r="L1942" s="308" t="str">
        <f>IF(K1942&lt;&gt;"",INDEX(ฐาน!$J$4:$M$44,MATCH(INT(K1942),ฐาน!$J$4:$J$44,0),2),"")</f>
        <v/>
      </c>
      <c r="M1942" s="309" t="str">
        <f>IF(L1942&lt;&gt;"",INDEX(ฐาน!$J$4:$M$45,MATCH(L1942,ฐาน!$K$4:$K$45,0),4),"")</f>
        <v/>
      </c>
      <c r="N1942" s="310" t="str">
        <f>IF(I1942&lt;&gt;"",INDEX(ฐาน!$A$4:$F$9,MATCH(I1942,ฐาน!$A$4:$A$9,0),IF(J1942&gt;=INDEX(ฐาน!$A$4:$F$9,MATCH(I1942,ฐาน!$A$4:$A$9,0),3),6,5)),"")</f>
        <v/>
      </c>
      <c r="O1942" s="311" t="str">
        <f>IF(I1942&lt;&gt;"",IF(J1942&gt;=INDEX(ฐาน!$A$4:$G$9,MATCH(I1942,ฐาน!$A$4:$A$9,0),4),INDEX(ฐาน!$A$4:$G$9,MATCH(I1942,ฐาน!$A$4:$A$9,0),7),INDEX(ฐาน!$A$4:$G$9,MATCH(I1942,ฐาน!$A$4:$A$9,0),4)),"")</f>
        <v/>
      </c>
      <c r="P1942" s="312">
        <f>IF(M1942&lt;&gt;ฐาน!$M$45,IF(L1942&lt;&gt;"",($L1942*$N1942/100),0),0)</f>
        <v>0</v>
      </c>
      <c r="Q1942" s="311">
        <f>IF(M1942&lt;&gt;ฐาน!$M$45,IF(L1942&lt;&gt;"",ROUNDUP(($L1942*$N1942/100),-1),0),0)</f>
        <v>0</v>
      </c>
      <c r="R1942" s="311">
        <f t="shared" si="60"/>
        <v>0</v>
      </c>
      <c r="S1942" s="313">
        <f t="shared" si="61"/>
        <v>0</v>
      </c>
      <c r="T1942" s="314">
        <f>IF(M1942&lt;&gt;ฐาน!$M$45,IF(S1942&lt;&gt;"",S1942+R1942,0),0)</f>
        <v>0</v>
      </c>
      <c r="U1942" s="311">
        <f>IF(M1942&lt;&gt;ฐาน!$M$45,IF(S1942=0,J1942+T1942,O1942),J1942)</f>
        <v>0</v>
      </c>
      <c r="V1942" s="98"/>
    </row>
    <row r="1943" spans="1:22" x14ac:dyDescent="0.35">
      <c r="A1943" s="93">
        <v>1935</v>
      </c>
      <c r="B1943" s="84"/>
      <c r="C1943" s="98"/>
      <c r="D1943" s="91"/>
      <c r="E1943" s="89"/>
      <c r="F1943" s="88"/>
      <c r="G1943" s="91"/>
      <c r="H1943" s="91"/>
      <c r="I1943" s="88"/>
      <c r="J1943" s="92"/>
      <c r="K1943" s="212"/>
      <c r="L1943" s="308" t="str">
        <f>IF(K1943&lt;&gt;"",INDEX(ฐาน!$J$4:$M$44,MATCH(INT(K1943),ฐาน!$J$4:$J$44,0),2),"")</f>
        <v/>
      </c>
      <c r="M1943" s="309" t="str">
        <f>IF(L1943&lt;&gt;"",INDEX(ฐาน!$J$4:$M$45,MATCH(L1943,ฐาน!$K$4:$K$45,0),4),"")</f>
        <v/>
      </c>
      <c r="N1943" s="310" t="str">
        <f>IF(I1943&lt;&gt;"",INDEX(ฐาน!$A$4:$F$9,MATCH(I1943,ฐาน!$A$4:$A$9,0),IF(J1943&gt;=INDEX(ฐาน!$A$4:$F$9,MATCH(I1943,ฐาน!$A$4:$A$9,0),3),6,5)),"")</f>
        <v/>
      </c>
      <c r="O1943" s="311" t="str">
        <f>IF(I1943&lt;&gt;"",IF(J1943&gt;=INDEX(ฐาน!$A$4:$G$9,MATCH(I1943,ฐาน!$A$4:$A$9,0),4),INDEX(ฐาน!$A$4:$G$9,MATCH(I1943,ฐาน!$A$4:$A$9,0),7),INDEX(ฐาน!$A$4:$G$9,MATCH(I1943,ฐาน!$A$4:$A$9,0),4)),"")</f>
        <v/>
      </c>
      <c r="P1943" s="312">
        <f>IF(M1943&lt;&gt;ฐาน!$M$45,IF(L1943&lt;&gt;"",($L1943*$N1943/100),0),0)</f>
        <v>0</v>
      </c>
      <c r="Q1943" s="311">
        <f>IF(M1943&lt;&gt;ฐาน!$M$45,IF(L1943&lt;&gt;"",ROUNDUP(($L1943*$N1943/100),-1),0),0)</f>
        <v>0</v>
      </c>
      <c r="R1943" s="311">
        <f t="shared" si="60"/>
        <v>0</v>
      </c>
      <c r="S1943" s="313">
        <f t="shared" si="61"/>
        <v>0</v>
      </c>
      <c r="T1943" s="314">
        <f>IF(M1943&lt;&gt;ฐาน!$M$45,IF(S1943&lt;&gt;"",S1943+R1943,0),0)</f>
        <v>0</v>
      </c>
      <c r="U1943" s="311">
        <f>IF(M1943&lt;&gt;ฐาน!$M$45,IF(S1943=0,J1943+T1943,O1943),J1943)</f>
        <v>0</v>
      </c>
      <c r="V1943" s="98"/>
    </row>
    <row r="1944" spans="1:22" x14ac:dyDescent="0.35">
      <c r="A1944" s="93">
        <v>1936</v>
      </c>
      <c r="B1944" s="84"/>
      <c r="C1944" s="98"/>
      <c r="D1944" s="91"/>
      <c r="E1944" s="89"/>
      <c r="F1944" s="88"/>
      <c r="G1944" s="91"/>
      <c r="H1944" s="91"/>
      <c r="I1944" s="88"/>
      <c r="J1944" s="92"/>
      <c r="K1944" s="212"/>
      <c r="L1944" s="308" t="str">
        <f>IF(K1944&lt;&gt;"",INDEX(ฐาน!$J$4:$M$44,MATCH(INT(K1944),ฐาน!$J$4:$J$44,0),2),"")</f>
        <v/>
      </c>
      <c r="M1944" s="309" t="str">
        <f>IF(L1944&lt;&gt;"",INDEX(ฐาน!$J$4:$M$45,MATCH(L1944,ฐาน!$K$4:$K$45,0),4),"")</f>
        <v/>
      </c>
      <c r="N1944" s="310" t="str">
        <f>IF(I1944&lt;&gt;"",INDEX(ฐาน!$A$4:$F$9,MATCH(I1944,ฐาน!$A$4:$A$9,0),IF(J1944&gt;=INDEX(ฐาน!$A$4:$F$9,MATCH(I1944,ฐาน!$A$4:$A$9,0),3),6,5)),"")</f>
        <v/>
      </c>
      <c r="O1944" s="311" t="str">
        <f>IF(I1944&lt;&gt;"",IF(J1944&gt;=INDEX(ฐาน!$A$4:$G$9,MATCH(I1944,ฐาน!$A$4:$A$9,0),4),INDEX(ฐาน!$A$4:$G$9,MATCH(I1944,ฐาน!$A$4:$A$9,0),7),INDEX(ฐาน!$A$4:$G$9,MATCH(I1944,ฐาน!$A$4:$A$9,0),4)),"")</f>
        <v/>
      </c>
      <c r="P1944" s="312">
        <f>IF(M1944&lt;&gt;ฐาน!$M$45,IF(L1944&lt;&gt;"",($L1944*$N1944/100),0),0)</f>
        <v>0</v>
      </c>
      <c r="Q1944" s="311">
        <f>IF(M1944&lt;&gt;ฐาน!$M$45,IF(L1944&lt;&gt;"",ROUNDUP(($L1944*$N1944/100),-1),0),0)</f>
        <v>0</v>
      </c>
      <c r="R1944" s="311">
        <f t="shared" si="60"/>
        <v>0</v>
      </c>
      <c r="S1944" s="313">
        <f t="shared" si="61"/>
        <v>0</v>
      </c>
      <c r="T1944" s="314">
        <f>IF(M1944&lt;&gt;ฐาน!$M$45,IF(S1944&lt;&gt;"",S1944+R1944,0),0)</f>
        <v>0</v>
      </c>
      <c r="U1944" s="311">
        <f>IF(M1944&lt;&gt;ฐาน!$M$45,IF(S1944=0,J1944+T1944,O1944),J1944)</f>
        <v>0</v>
      </c>
      <c r="V1944" s="98"/>
    </row>
    <row r="1945" spans="1:22" x14ac:dyDescent="0.35">
      <c r="A1945" s="93">
        <v>1937</v>
      </c>
      <c r="B1945" s="84"/>
      <c r="C1945" s="98"/>
      <c r="D1945" s="91"/>
      <c r="E1945" s="89"/>
      <c r="F1945" s="88"/>
      <c r="G1945" s="91"/>
      <c r="H1945" s="91"/>
      <c r="I1945" s="88"/>
      <c r="J1945" s="92"/>
      <c r="K1945" s="212"/>
      <c r="L1945" s="308" t="str">
        <f>IF(K1945&lt;&gt;"",INDEX(ฐาน!$J$4:$M$44,MATCH(INT(K1945),ฐาน!$J$4:$J$44,0),2),"")</f>
        <v/>
      </c>
      <c r="M1945" s="309" t="str">
        <f>IF(L1945&lt;&gt;"",INDEX(ฐาน!$J$4:$M$45,MATCH(L1945,ฐาน!$K$4:$K$45,0),4),"")</f>
        <v/>
      </c>
      <c r="N1945" s="310" t="str">
        <f>IF(I1945&lt;&gt;"",INDEX(ฐาน!$A$4:$F$9,MATCH(I1945,ฐาน!$A$4:$A$9,0),IF(J1945&gt;=INDEX(ฐาน!$A$4:$F$9,MATCH(I1945,ฐาน!$A$4:$A$9,0),3),6,5)),"")</f>
        <v/>
      </c>
      <c r="O1945" s="311" t="str">
        <f>IF(I1945&lt;&gt;"",IF(J1945&gt;=INDEX(ฐาน!$A$4:$G$9,MATCH(I1945,ฐาน!$A$4:$A$9,0),4),INDEX(ฐาน!$A$4:$G$9,MATCH(I1945,ฐาน!$A$4:$A$9,0),7),INDEX(ฐาน!$A$4:$G$9,MATCH(I1945,ฐาน!$A$4:$A$9,0),4)),"")</f>
        <v/>
      </c>
      <c r="P1945" s="312">
        <f>IF(M1945&lt;&gt;ฐาน!$M$45,IF(L1945&lt;&gt;"",($L1945*$N1945/100),0),0)</f>
        <v>0</v>
      </c>
      <c r="Q1945" s="311">
        <f>IF(M1945&lt;&gt;ฐาน!$M$45,IF(L1945&lt;&gt;"",ROUNDUP(($L1945*$N1945/100),-1),0),0)</f>
        <v>0</v>
      </c>
      <c r="R1945" s="311">
        <f t="shared" si="60"/>
        <v>0</v>
      </c>
      <c r="S1945" s="313">
        <f t="shared" si="61"/>
        <v>0</v>
      </c>
      <c r="T1945" s="314">
        <f>IF(M1945&lt;&gt;ฐาน!$M$45,IF(S1945&lt;&gt;"",S1945+R1945,0),0)</f>
        <v>0</v>
      </c>
      <c r="U1945" s="311">
        <f>IF(M1945&lt;&gt;ฐาน!$M$45,IF(S1945=0,J1945+T1945,O1945),J1945)</f>
        <v>0</v>
      </c>
      <c r="V1945" s="98"/>
    </row>
    <row r="1946" spans="1:22" x14ac:dyDescent="0.35">
      <c r="A1946" s="93">
        <v>1938</v>
      </c>
      <c r="B1946" s="84"/>
      <c r="C1946" s="98"/>
      <c r="D1946" s="91"/>
      <c r="E1946" s="89"/>
      <c r="F1946" s="88"/>
      <c r="G1946" s="91"/>
      <c r="H1946" s="91"/>
      <c r="I1946" s="88"/>
      <c r="J1946" s="92"/>
      <c r="K1946" s="212"/>
      <c r="L1946" s="308" t="str">
        <f>IF(K1946&lt;&gt;"",INDEX(ฐาน!$J$4:$M$44,MATCH(INT(K1946),ฐาน!$J$4:$J$44,0),2),"")</f>
        <v/>
      </c>
      <c r="M1946" s="309" t="str">
        <f>IF(L1946&lt;&gt;"",INDEX(ฐาน!$J$4:$M$45,MATCH(L1946,ฐาน!$K$4:$K$45,0),4),"")</f>
        <v/>
      </c>
      <c r="N1946" s="310" t="str">
        <f>IF(I1946&lt;&gt;"",INDEX(ฐาน!$A$4:$F$9,MATCH(I1946,ฐาน!$A$4:$A$9,0),IF(J1946&gt;=INDEX(ฐาน!$A$4:$F$9,MATCH(I1946,ฐาน!$A$4:$A$9,0),3),6,5)),"")</f>
        <v/>
      </c>
      <c r="O1946" s="311" t="str">
        <f>IF(I1946&lt;&gt;"",IF(J1946&gt;=INDEX(ฐาน!$A$4:$G$9,MATCH(I1946,ฐาน!$A$4:$A$9,0),4),INDEX(ฐาน!$A$4:$G$9,MATCH(I1946,ฐาน!$A$4:$A$9,0),7),INDEX(ฐาน!$A$4:$G$9,MATCH(I1946,ฐาน!$A$4:$A$9,0),4)),"")</f>
        <v/>
      </c>
      <c r="P1946" s="312">
        <f>IF(M1946&lt;&gt;ฐาน!$M$45,IF(L1946&lt;&gt;"",($L1946*$N1946/100),0),0)</f>
        <v>0</v>
      </c>
      <c r="Q1946" s="311">
        <f>IF(M1946&lt;&gt;ฐาน!$M$45,IF(L1946&lt;&gt;"",ROUNDUP(($L1946*$N1946/100),-1),0),0)</f>
        <v>0</v>
      </c>
      <c r="R1946" s="311">
        <f t="shared" si="60"/>
        <v>0</v>
      </c>
      <c r="S1946" s="313">
        <f t="shared" si="61"/>
        <v>0</v>
      </c>
      <c r="T1946" s="314">
        <f>IF(M1946&lt;&gt;ฐาน!$M$45,IF(S1946&lt;&gt;"",S1946+R1946,0),0)</f>
        <v>0</v>
      </c>
      <c r="U1946" s="311">
        <f>IF(M1946&lt;&gt;ฐาน!$M$45,IF(S1946=0,J1946+T1946,O1946),J1946)</f>
        <v>0</v>
      </c>
      <c r="V1946" s="98"/>
    </row>
    <row r="1947" spans="1:22" x14ac:dyDescent="0.35">
      <c r="A1947" s="93">
        <v>1939</v>
      </c>
      <c r="B1947" s="84"/>
      <c r="C1947" s="98"/>
      <c r="D1947" s="91"/>
      <c r="E1947" s="89"/>
      <c r="F1947" s="88"/>
      <c r="G1947" s="91"/>
      <c r="H1947" s="91"/>
      <c r="I1947" s="88"/>
      <c r="J1947" s="92"/>
      <c r="K1947" s="212"/>
      <c r="L1947" s="308" t="str">
        <f>IF(K1947&lt;&gt;"",INDEX(ฐาน!$J$4:$M$44,MATCH(INT(K1947),ฐาน!$J$4:$J$44,0),2),"")</f>
        <v/>
      </c>
      <c r="M1947" s="309" t="str">
        <f>IF(L1947&lt;&gt;"",INDEX(ฐาน!$J$4:$M$45,MATCH(L1947,ฐาน!$K$4:$K$45,0),4),"")</f>
        <v/>
      </c>
      <c r="N1947" s="310" t="str">
        <f>IF(I1947&lt;&gt;"",INDEX(ฐาน!$A$4:$F$9,MATCH(I1947,ฐาน!$A$4:$A$9,0),IF(J1947&gt;=INDEX(ฐาน!$A$4:$F$9,MATCH(I1947,ฐาน!$A$4:$A$9,0),3),6,5)),"")</f>
        <v/>
      </c>
      <c r="O1947" s="311" t="str">
        <f>IF(I1947&lt;&gt;"",IF(J1947&gt;=INDEX(ฐาน!$A$4:$G$9,MATCH(I1947,ฐาน!$A$4:$A$9,0),4),INDEX(ฐาน!$A$4:$G$9,MATCH(I1947,ฐาน!$A$4:$A$9,0),7),INDEX(ฐาน!$A$4:$G$9,MATCH(I1947,ฐาน!$A$4:$A$9,0),4)),"")</f>
        <v/>
      </c>
      <c r="P1947" s="312">
        <f>IF(M1947&lt;&gt;ฐาน!$M$45,IF(L1947&lt;&gt;"",($L1947*$N1947/100),0),0)</f>
        <v>0</v>
      </c>
      <c r="Q1947" s="311">
        <f>IF(M1947&lt;&gt;ฐาน!$M$45,IF(L1947&lt;&gt;"",ROUNDUP(($L1947*$N1947/100),-1),0),0)</f>
        <v>0</v>
      </c>
      <c r="R1947" s="311">
        <f t="shared" si="60"/>
        <v>0</v>
      </c>
      <c r="S1947" s="313">
        <f t="shared" si="61"/>
        <v>0</v>
      </c>
      <c r="T1947" s="314">
        <f>IF(M1947&lt;&gt;ฐาน!$M$45,IF(S1947&lt;&gt;"",S1947+R1947,0),0)</f>
        <v>0</v>
      </c>
      <c r="U1947" s="311">
        <f>IF(M1947&lt;&gt;ฐาน!$M$45,IF(S1947=0,J1947+T1947,O1947),J1947)</f>
        <v>0</v>
      </c>
      <c r="V1947" s="98"/>
    </row>
    <row r="1948" spans="1:22" x14ac:dyDescent="0.35">
      <c r="A1948" s="93">
        <v>1940</v>
      </c>
      <c r="B1948" s="84"/>
      <c r="C1948" s="98"/>
      <c r="D1948" s="91"/>
      <c r="E1948" s="89"/>
      <c r="F1948" s="88"/>
      <c r="G1948" s="91"/>
      <c r="H1948" s="91"/>
      <c r="I1948" s="88"/>
      <c r="J1948" s="92"/>
      <c r="K1948" s="212"/>
      <c r="L1948" s="308" t="str">
        <f>IF(K1948&lt;&gt;"",INDEX(ฐาน!$J$4:$M$44,MATCH(INT(K1948),ฐาน!$J$4:$J$44,0),2),"")</f>
        <v/>
      </c>
      <c r="M1948" s="309" t="str">
        <f>IF(L1948&lt;&gt;"",INDEX(ฐาน!$J$4:$M$45,MATCH(L1948,ฐาน!$K$4:$K$45,0),4),"")</f>
        <v/>
      </c>
      <c r="N1948" s="310" t="str">
        <f>IF(I1948&lt;&gt;"",INDEX(ฐาน!$A$4:$F$9,MATCH(I1948,ฐาน!$A$4:$A$9,0),IF(J1948&gt;=INDEX(ฐาน!$A$4:$F$9,MATCH(I1948,ฐาน!$A$4:$A$9,0),3),6,5)),"")</f>
        <v/>
      </c>
      <c r="O1948" s="311" t="str">
        <f>IF(I1948&lt;&gt;"",IF(J1948&gt;=INDEX(ฐาน!$A$4:$G$9,MATCH(I1948,ฐาน!$A$4:$A$9,0),4),INDEX(ฐาน!$A$4:$G$9,MATCH(I1948,ฐาน!$A$4:$A$9,0),7),INDEX(ฐาน!$A$4:$G$9,MATCH(I1948,ฐาน!$A$4:$A$9,0),4)),"")</f>
        <v/>
      </c>
      <c r="P1948" s="312">
        <f>IF(M1948&lt;&gt;ฐาน!$M$45,IF(L1948&lt;&gt;"",($L1948*$N1948/100),0),0)</f>
        <v>0</v>
      </c>
      <c r="Q1948" s="311">
        <f>IF(M1948&lt;&gt;ฐาน!$M$45,IF(L1948&lt;&gt;"",ROUNDUP(($L1948*$N1948/100),-1),0),0)</f>
        <v>0</v>
      </c>
      <c r="R1948" s="311">
        <f t="shared" si="60"/>
        <v>0</v>
      </c>
      <c r="S1948" s="313">
        <f t="shared" si="61"/>
        <v>0</v>
      </c>
      <c r="T1948" s="314">
        <f>IF(M1948&lt;&gt;ฐาน!$M$45,IF(S1948&lt;&gt;"",S1948+R1948,0),0)</f>
        <v>0</v>
      </c>
      <c r="U1948" s="311">
        <f>IF(M1948&lt;&gt;ฐาน!$M$45,IF(S1948=0,J1948+T1948,O1948),J1948)</f>
        <v>0</v>
      </c>
      <c r="V1948" s="98"/>
    </row>
    <row r="1949" spans="1:22" x14ac:dyDescent="0.35">
      <c r="A1949" s="93">
        <v>1941</v>
      </c>
      <c r="B1949" s="84"/>
      <c r="C1949" s="98"/>
      <c r="D1949" s="91"/>
      <c r="E1949" s="89"/>
      <c r="F1949" s="88"/>
      <c r="G1949" s="91"/>
      <c r="H1949" s="91"/>
      <c r="I1949" s="88"/>
      <c r="J1949" s="92"/>
      <c r="K1949" s="212"/>
      <c r="L1949" s="308" t="str">
        <f>IF(K1949&lt;&gt;"",INDEX(ฐาน!$J$4:$M$44,MATCH(INT(K1949),ฐาน!$J$4:$J$44,0),2),"")</f>
        <v/>
      </c>
      <c r="M1949" s="309" t="str">
        <f>IF(L1949&lt;&gt;"",INDEX(ฐาน!$J$4:$M$45,MATCH(L1949,ฐาน!$K$4:$K$45,0),4),"")</f>
        <v/>
      </c>
      <c r="N1949" s="310" t="str">
        <f>IF(I1949&lt;&gt;"",INDEX(ฐาน!$A$4:$F$9,MATCH(I1949,ฐาน!$A$4:$A$9,0),IF(J1949&gt;=INDEX(ฐาน!$A$4:$F$9,MATCH(I1949,ฐาน!$A$4:$A$9,0),3),6,5)),"")</f>
        <v/>
      </c>
      <c r="O1949" s="311" t="str">
        <f>IF(I1949&lt;&gt;"",IF(J1949&gt;=INDEX(ฐาน!$A$4:$G$9,MATCH(I1949,ฐาน!$A$4:$A$9,0),4),INDEX(ฐาน!$A$4:$G$9,MATCH(I1949,ฐาน!$A$4:$A$9,0),7),INDEX(ฐาน!$A$4:$G$9,MATCH(I1949,ฐาน!$A$4:$A$9,0),4)),"")</f>
        <v/>
      </c>
      <c r="P1949" s="312">
        <f>IF(M1949&lt;&gt;ฐาน!$M$45,IF(L1949&lt;&gt;"",($L1949*$N1949/100),0),0)</f>
        <v>0</v>
      </c>
      <c r="Q1949" s="311">
        <f>IF(M1949&lt;&gt;ฐาน!$M$45,IF(L1949&lt;&gt;"",ROUNDUP(($L1949*$N1949/100),-1),0),0)</f>
        <v>0</v>
      </c>
      <c r="R1949" s="311">
        <f t="shared" si="60"/>
        <v>0</v>
      </c>
      <c r="S1949" s="313">
        <f t="shared" si="61"/>
        <v>0</v>
      </c>
      <c r="T1949" s="314">
        <f>IF(M1949&lt;&gt;ฐาน!$M$45,IF(S1949&lt;&gt;"",S1949+R1949,0),0)</f>
        <v>0</v>
      </c>
      <c r="U1949" s="311">
        <f>IF(M1949&lt;&gt;ฐาน!$M$45,IF(S1949=0,J1949+T1949,O1949),J1949)</f>
        <v>0</v>
      </c>
      <c r="V1949" s="98"/>
    </row>
    <row r="1950" spans="1:22" x14ac:dyDescent="0.35">
      <c r="A1950" s="93">
        <v>1942</v>
      </c>
      <c r="B1950" s="84"/>
      <c r="C1950" s="98"/>
      <c r="D1950" s="91"/>
      <c r="E1950" s="89"/>
      <c r="F1950" s="88"/>
      <c r="G1950" s="91"/>
      <c r="H1950" s="91"/>
      <c r="I1950" s="88"/>
      <c r="J1950" s="92"/>
      <c r="K1950" s="212"/>
      <c r="L1950" s="308" t="str">
        <f>IF(K1950&lt;&gt;"",INDEX(ฐาน!$J$4:$M$44,MATCH(INT(K1950),ฐาน!$J$4:$J$44,0),2),"")</f>
        <v/>
      </c>
      <c r="M1950" s="309" t="str">
        <f>IF(L1950&lt;&gt;"",INDEX(ฐาน!$J$4:$M$45,MATCH(L1950,ฐาน!$K$4:$K$45,0),4),"")</f>
        <v/>
      </c>
      <c r="N1950" s="310" t="str">
        <f>IF(I1950&lt;&gt;"",INDEX(ฐาน!$A$4:$F$9,MATCH(I1950,ฐาน!$A$4:$A$9,0),IF(J1950&gt;=INDEX(ฐาน!$A$4:$F$9,MATCH(I1950,ฐาน!$A$4:$A$9,0),3),6,5)),"")</f>
        <v/>
      </c>
      <c r="O1950" s="311" t="str">
        <f>IF(I1950&lt;&gt;"",IF(J1950&gt;=INDEX(ฐาน!$A$4:$G$9,MATCH(I1950,ฐาน!$A$4:$A$9,0),4),INDEX(ฐาน!$A$4:$G$9,MATCH(I1950,ฐาน!$A$4:$A$9,0),7),INDEX(ฐาน!$A$4:$G$9,MATCH(I1950,ฐาน!$A$4:$A$9,0),4)),"")</f>
        <v/>
      </c>
      <c r="P1950" s="312">
        <f>IF(M1950&lt;&gt;ฐาน!$M$45,IF(L1950&lt;&gt;"",($L1950*$N1950/100),0),0)</f>
        <v>0</v>
      </c>
      <c r="Q1950" s="311">
        <f>IF(M1950&lt;&gt;ฐาน!$M$45,IF(L1950&lt;&gt;"",ROUNDUP(($L1950*$N1950/100),-1),0),0)</f>
        <v>0</v>
      </c>
      <c r="R1950" s="311">
        <f t="shared" si="60"/>
        <v>0</v>
      </c>
      <c r="S1950" s="313">
        <f t="shared" si="61"/>
        <v>0</v>
      </c>
      <c r="T1950" s="314">
        <f>IF(M1950&lt;&gt;ฐาน!$M$45,IF(S1950&lt;&gt;"",S1950+R1950,0),0)</f>
        <v>0</v>
      </c>
      <c r="U1950" s="311">
        <f>IF(M1950&lt;&gt;ฐาน!$M$45,IF(S1950=0,J1950+T1950,O1950),J1950)</f>
        <v>0</v>
      </c>
      <c r="V1950" s="98"/>
    </row>
    <row r="1951" spans="1:22" x14ac:dyDescent="0.35">
      <c r="A1951" s="93">
        <v>1943</v>
      </c>
      <c r="B1951" s="84"/>
      <c r="C1951" s="98"/>
      <c r="D1951" s="91"/>
      <c r="E1951" s="89"/>
      <c r="F1951" s="88"/>
      <c r="G1951" s="91"/>
      <c r="H1951" s="91"/>
      <c r="I1951" s="88"/>
      <c r="J1951" s="92"/>
      <c r="K1951" s="212"/>
      <c r="L1951" s="308" t="str">
        <f>IF(K1951&lt;&gt;"",INDEX(ฐาน!$J$4:$M$44,MATCH(INT(K1951),ฐาน!$J$4:$J$44,0),2),"")</f>
        <v/>
      </c>
      <c r="M1951" s="309" t="str">
        <f>IF(L1951&lt;&gt;"",INDEX(ฐาน!$J$4:$M$45,MATCH(L1951,ฐาน!$K$4:$K$45,0),4),"")</f>
        <v/>
      </c>
      <c r="N1951" s="310" t="str">
        <f>IF(I1951&lt;&gt;"",INDEX(ฐาน!$A$4:$F$9,MATCH(I1951,ฐาน!$A$4:$A$9,0),IF(J1951&gt;=INDEX(ฐาน!$A$4:$F$9,MATCH(I1951,ฐาน!$A$4:$A$9,0),3),6,5)),"")</f>
        <v/>
      </c>
      <c r="O1951" s="311" t="str">
        <f>IF(I1951&lt;&gt;"",IF(J1951&gt;=INDEX(ฐาน!$A$4:$G$9,MATCH(I1951,ฐาน!$A$4:$A$9,0),4),INDEX(ฐาน!$A$4:$G$9,MATCH(I1951,ฐาน!$A$4:$A$9,0),7),INDEX(ฐาน!$A$4:$G$9,MATCH(I1951,ฐาน!$A$4:$A$9,0),4)),"")</f>
        <v/>
      </c>
      <c r="P1951" s="312">
        <f>IF(M1951&lt;&gt;ฐาน!$M$45,IF(L1951&lt;&gt;"",($L1951*$N1951/100),0),0)</f>
        <v>0</v>
      </c>
      <c r="Q1951" s="311">
        <f>IF(M1951&lt;&gt;ฐาน!$M$45,IF(L1951&lt;&gt;"",ROUNDUP(($L1951*$N1951/100),-1),0),0)</f>
        <v>0</v>
      </c>
      <c r="R1951" s="311">
        <f t="shared" si="60"/>
        <v>0</v>
      </c>
      <c r="S1951" s="313">
        <f t="shared" si="61"/>
        <v>0</v>
      </c>
      <c r="T1951" s="314">
        <f>IF(M1951&lt;&gt;ฐาน!$M$45,IF(S1951&lt;&gt;"",S1951+R1951,0),0)</f>
        <v>0</v>
      </c>
      <c r="U1951" s="311">
        <f>IF(M1951&lt;&gt;ฐาน!$M$45,IF(S1951=0,J1951+T1951,O1951),J1951)</f>
        <v>0</v>
      </c>
      <c r="V1951" s="98"/>
    </row>
    <row r="1952" spans="1:22" x14ac:dyDescent="0.35">
      <c r="A1952" s="93">
        <v>1944</v>
      </c>
      <c r="B1952" s="84"/>
      <c r="C1952" s="98"/>
      <c r="D1952" s="91"/>
      <c r="E1952" s="89"/>
      <c r="F1952" s="88"/>
      <c r="G1952" s="91"/>
      <c r="H1952" s="91"/>
      <c r="I1952" s="88"/>
      <c r="J1952" s="92"/>
      <c r="K1952" s="212"/>
      <c r="L1952" s="308" t="str">
        <f>IF(K1952&lt;&gt;"",INDEX(ฐาน!$J$4:$M$44,MATCH(INT(K1952),ฐาน!$J$4:$J$44,0),2),"")</f>
        <v/>
      </c>
      <c r="M1952" s="309" t="str">
        <f>IF(L1952&lt;&gt;"",INDEX(ฐาน!$J$4:$M$45,MATCH(L1952,ฐาน!$K$4:$K$45,0),4),"")</f>
        <v/>
      </c>
      <c r="N1952" s="310" t="str">
        <f>IF(I1952&lt;&gt;"",INDEX(ฐาน!$A$4:$F$9,MATCH(I1952,ฐาน!$A$4:$A$9,0),IF(J1952&gt;=INDEX(ฐาน!$A$4:$F$9,MATCH(I1952,ฐาน!$A$4:$A$9,0),3),6,5)),"")</f>
        <v/>
      </c>
      <c r="O1952" s="311" t="str">
        <f>IF(I1952&lt;&gt;"",IF(J1952&gt;=INDEX(ฐาน!$A$4:$G$9,MATCH(I1952,ฐาน!$A$4:$A$9,0),4),INDEX(ฐาน!$A$4:$G$9,MATCH(I1952,ฐาน!$A$4:$A$9,0),7),INDEX(ฐาน!$A$4:$G$9,MATCH(I1952,ฐาน!$A$4:$A$9,0),4)),"")</f>
        <v/>
      </c>
      <c r="P1952" s="312">
        <f>IF(M1952&lt;&gt;ฐาน!$M$45,IF(L1952&lt;&gt;"",($L1952*$N1952/100),0),0)</f>
        <v>0</v>
      </c>
      <c r="Q1952" s="311">
        <f>IF(M1952&lt;&gt;ฐาน!$M$45,IF(L1952&lt;&gt;"",ROUNDUP(($L1952*$N1952/100),-1),0),0)</f>
        <v>0</v>
      </c>
      <c r="R1952" s="311">
        <f t="shared" si="60"/>
        <v>0</v>
      </c>
      <c r="S1952" s="313">
        <f t="shared" si="61"/>
        <v>0</v>
      </c>
      <c r="T1952" s="314">
        <f>IF(M1952&lt;&gt;ฐาน!$M$45,IF(S1952&lt;&gt;"",S1952+R1952,0),0)</f>
        <v>0</v>
      </c>
      <c r="U1952" s="311">
        <f>IF(M1952&lt;&gt;ฐาน!$M$45,IF(S1952=0,J1952+T1952,O1952),J1952)</f>
        <v>0</v>
      </c>
      <c r="V1952" s="98"/>
    </row>
    <row r="1953" spans="1:22" x14ac:dyDescent="0.35">
      <c r="A1953" s="93">
        <v>1945</v>
      </c>
      <c r="B1953" s="84"/>
      <c r="C1953" s="98"/>
      <c r="D1953" s="91"/>
      <c r="E1953" s="89"/>
      <c r="F1953" s="88"/>
      <c r="G1953" s="91"/>
      <c r="H1953" s="91"/>
      <c r="I1953" s="88"/>
      <c r="J1953" s="92"/>
      <c r="K1953" s="212"/>
      <c r="L1953" s="308" t="str">
        <f>IF(K1953&lt;&gt;"",INDEX(ฐาน!$J$4:$M$44,MATCH(INT(K1953),ฐาน!$J$4:$J$44,0),2),"")</f>
        <v/>
      </c>
      <c r="M1953" s="309" t="str">
        <f>IF(L1953&lt;&gt;"",INDEX(ฐาน!$J$4:$M$45,MATCH(L1953,ฐาน!$K$4:$K$45,0),4),"")</f>
        <v/>
      </c>
      <c r="N1953" s="310" t="str">
        <f>IF(I1953&lt;&gt;"",INDEX(ฐาน!$A$4:$F$9,MATCH(I1953,ฐาน!$A$4:$A$9,0),IF(J1953&gt;=INDEX(ฐาน!$A$4:$F$9,MATCH(I1953,ฐาน!$A$4:$A$9,0),3),6,5)),"")</f>
        <v/>
      </c>
      <c r="O1953" s="311" t="str">
        <f>IF(I1953&lt;&gt;"",IF(J1953&gt;=INDEX(ฐาน!$A$4:$G$9,MATCH(I1953,ฐาน!$A$4:$A$9,0),4),INDEX(ฐาน!$A$4:$G$9,MATCH(I1953,ฐาน!$A$4:$A$9,0),7),INDEX(ฐาน!$A$4:$G$9,MATCH(I1953,ฐาน!$A$4:$A$9,0),4)),"")</f>
        <v/>
      </c>
      <c r="P1953" s="312">
        <f>IF(M1953&lt;&gt;ฐาน!$M$45,IF(L1953&lt;&gt;"",($L1953*$N1953/100),0),0)</f>
        <v>0</v>
      </c>
      <c r="Q1953" s="311">
        <f>IF(M1953&lt;&gt;ฐาน!$M$45,IF(L1953&lt;&gt;"",ROUNDUP(($L1953*$N1953/100),-1),0),0)</f>
        <v>0</v>
      </c>
      <c r="R1953" s="311">
        <f t="shared" si="60"/>
        <v>0</v>
      </c>
      <c r="S1953" s="313">
        <f t="shared" si="61"/>
        <v>0</v>
      </c>
      <c r="T1953" s="314">
        <f>IF(M1953&lt;&gt;ฐาน!$M$45,IF(S1953&lt;&gt;"",S1953+R1953,0),0)</f>
        <v>0</v>
      </c>
      <c r="U1953" s="311">
        <f>IF(M1953&lt;&gt;ฐาน!$M$45,IF(S1953=0,J1953+T1953,O1953),J1953)</f>
        <v>0</v>
      </c>
      <c r="V1953" s="98"/>
    </row>
    <row r="1954" spans="1:22" x14ac:dyDescent="0.35">
      <c r="A1954" s="93">
        <v>1946</v>
      </c>
      <c r="B1954" s="84"/>
      <c r="C1954" s="98"/>
      <c r="D1954" s="91"/>
      <c r="E1954" s="89"/>
      <c r="F1954" s="88"/>
      <c r="G1954" s="91"/>
      <c r="H1954" s="91"/>
      <c r="I1954" s="88"/>
      <c r="J1954" s="92"/>
      <c r="K1954" s="212"/>
      <c r="L1954" s="308" t="str">
        <f>IF(K1954&lt;&gt;"",INDEX(ฐาน!$J$4:$M$44,MATCH(INT(K1954),ฐาน!$J$4:$J$44,0),2),"")</f>
        <v/>
      </c>
      <c r="M1954" s="309" t="str">
        <f>IF(L1954&lt;&gt;"",INDEX(ฐาน!$J$4:$M$45,MATCH(L1954,ฐาน!$K$4:$K$45,0),4),"")</f>
        <v/>
      </c>
      <c r="N1954" s="310" t="str">
        <f>IF(I1954&lt;&gt;"",INDEX(ฐาน!$A$4:$F$9,MATCH(I1954,ฐาน!$A$4:$A$9,0),IF(J1954&gt;=INDEX(ฐาน!$A$4:$F$9,MATCH(I1954,ฐาน!$A$4:$A$9,0),3),6,5)),"")</f>
        <v/>
      </c>
      <c r="O1954" s="311" t="str">
        <f>IF(I1954&lt;&gt;"",IF(J1954&gt;=INDEX(ฐาน!$A$4:$G$9,MATCH(I1954,ฐาน!$A$4:$A$9,0),4),INDEX(ฐาน!$A$4:$G$9,MATCH(I1954,ฐาน!$A$4:$A$9,0),7),INDEX(ฐาน!$A$4:$G$9,MATCH(I1954,ฐาน!$A$4:$A$9,0),4)),"")</f>
        <v/>
      </c>
      <c r="P1954" s="312">
        <f>IF(M1954&lt;&gt;ฐาน!$M$45,IF(L1954&lt;&gt;"",($L1954*$N1954/100),0),0)</f>
        <v>0</v>
      </c>
      <c r="Q1954" s="311">
        <f>IF(M1954&lt;&gt;ฐาน!$M$45,IF(L1954&lt;&gt;"",ROUNDUP(($L1954*$N1954/100),-1),0),0)</f>
        <v>0</v>
      </c>
      <c r="R1954" s="311">
        <f t="shared" si="60"/>
        <v>0</v>
      </c>
      <c r="S1954" s="313">
        <f t="shared" si="61"/>
        <v>0</v>
      </c>
      <c r="T1954" s="314">
        <f>IF(M1954&lt;&gt;ฐาน!$M$45,IF(S1954&lt;&gt;"",S1954+R1954,0),0)</f>
        <v>0</v>
      </c>
      <c r="U1954" s="311">
        <f>IF(M1954&lt;&gt;ฐาน!$M$45,IF(S1954=0,J1954+T1954,O1954),J1954)</f>
        <v>0</v>
      </c>
      <c r="V1954" s="98"/>
    </row>
    <row r="1955" spans="1:22" x14ac:dyDescent="0.35">
      <c r="A1955" s="93">
        <v>1947</v>
      </c>
      <c r="B1955" s="84"/>
      <c r="C1955" s="98"/>
      <c r="D1955" s="91"/>
      <c r="E1955" s="89"/>
      <c r="F1955" s="88"/>
      <c r="G1955" s="91"/>
      <c r="H1955" s="91"/>
      <c r="I1955" s="88"/>
      <c r="J1955" s="92"/>
      <c r="K1955" s="212"/>
      <c r="L1955" s="308" t="str">
        <f>IF(K1955&lt;&gt;"",INDEX(ฐาน!$J$4:$M$44,MATCH(INT(K1955),ฐาน!$J$4:$J$44,0),2),"")</f>
        <v/>
      </c>
      <c r="M1955" s="309" t="str">
        <f>IF(L1955&lt;&gt;"",INDEX(ฐาน!$J$4:$M$45,MATCH(L1955,ฐาน!$K$4:$K$45,0),4),"")</f>
        <v/>
      </c>
      <c r="N1955" s="310" t="str">
        <f>IF(I1955&lt;&gt;"",INDEX(ฐาน!$A$4:$F$9,MATCH(I1955,ฐาน!$A$4:$A$9,0),IF(J1955&gt;=INDEX(ฐาน!$A$4:$F$9,MATCH(I1955,ฐาน!$A$4:$A$9,0),3),6,5)),"")</f>
        <v/>
      </c>
      <c r="O1955" s="311" t="str">
        <f>IF(I1955&lt;&gt;"",IF(J1955&gt;=INDEX(ฐาน!$A$4:$G$9,MATCH(I1955,ฐาน!$A$4:$A$9,0),4),INDEX(ฐาน!$A$4:$G$9,MATCH(I1955,ฐาน!$A$4:$A$9,0),7),INDEX(ฐาน!$A$4:$G$9,MATCH(I1955,ฐาน!$A$4:$A$9,0),4)),"")</f>
        <v/>
      </c>
      <c r="P1955" s="312">
        <f>IF(M1955&lt;&gt;ฐาน!$M$45,IF(L1955&lt;&gt;"",($L1955*$N1955/100),0),0)</f>
        <v>0</v>
      </c>
      <c r="Q1955" s="311">
        <f>IF(M1955&lt;&gt;ฐาน!$M$45,IF(L1955&lt;&gt;"",ROUNDUP(($L1955*$N1955/100),-1),0),0)</f>
        <v>0</v>
      </c>
      <c r="R1955" s="311">
        <f t="shared" si="60"/>
        <v>0</v>
      </c>
      <c r="S1955" s="313">
        <f t="shared" si="61"/>
        <v>0</v>
      </c>
      <c r="T1955" s="314">
        <f>IF(M1955&lt;&gt;ฐาน!$M$45,IF(S1955&lt;&gt;"",S1955+R1955,0),0)</f>
        <v>0</v>
      </c>
      <c r="U1955" s="311">
        <f>IF(M1955&lt;&gt;ฐาน!$M$45,IF(S1955=0,J1955+T1955,O1955),J1955)</f>
        <v>0</v>
      </c>
      <c r="V1955" s="98"/>
    </row>
    <row r="1956" spans="1:22" x14ac:dyDescent="0.35">
      <c r="A1956" s="93">
        <v>1948</v>
      </c>
      <c r="B1956" s="84"/>
      <c r="C1956" s="98"/>
      <c r="D1956" s="91"/>
      <c r="E1956" s="89"/>
      <c r="F1956" s="88"/>
      <c r="G1956" s="91"/>
      <c r="H1956" s="91"/>
      <c r="I1956" s="88"/>
      <c r="J1956" s="92"/>
      <c r="K1956" s="212"/>
      <c r="L1956" s="308" t="str">
        <f>IF(K1956&lt;&gt;"",INDEX(ฐาน!$J$4:$M$44,MATCH(INT(K1956),ฐาน!$J$4:$J$44,0),2),"")</f>
        <v/>
      </c>
      <c r="M1956" s="309" t="str">
        <f>IF(L1956&lt;&gt;"",INDEX(ฐาน!$J$4:$M$45,MATCH(L1956,ฐาน!$K$4:$K$45,0),4),"")</f>
        <v/>
      </c>
      <c r="N1956" s="310" t="str">
        <f>IF(I1956&lt;&gt;"",INDEX(ฐาน!$A$4:$F$9,MATCH(I1956,ฐาน!$A$4:$A$9,0),IF(J1956&gt;=INDEX(ฐาน!$A$4:$F$9,MATCH(I1956,ฐาน!$A$4:$A$9,0),3),6,5)),"")</f>
        <v/>
      </c>
      <c r="O1956" s="311" t="str">
        <f>IF(I1956&lt;&gt;"",IF(J1956&gt;=INDEX(ฐาน!$A$4:$G$9,MATCH(I1956,ฐาน!$A$4:$A$9,0),4),INDEX(ฐาน!$A$4:$G$9,MATCH(I1956,ฐาน!$A$4:$A$9,0),7),INDEX(ฐาน!$A$4:$G$9,MATCH(I1956,ฐาน!$A$4:$A$9,0),4)),"")</f>
        <v/>
      </c>
      <c r="P1956" s="312">
        <f>IF(M1956&lt;&gt;ฐาน!$M$45,IF(L1956&lt;&gt;"",($L1956*$N1956/100),0),0)</f>
        <v>0</v>
      </c>
      <c r="Q1956" s="311">
        <f>IF(M1956&lt;&gt;ฐาน!$M$45,IF(L1956&lt;&gt;"",ROUNDUP(($L1956*$N1956/100),-1),0),0)</f>
        <v>0</v>
      </c>
      <c r="R1956" s="311">
        <f t="shared" si="60"/>
        <v>0</v>
      </c>
      <c r="S1956" s="313">
        <f t="shared" si="61"/>
        <v>0</v>
      </c>
      <c r="T1956" s="314">
        <f>IF(M1956&lt;&gt;ฐาน!$M$45,IF(S1956&lt;&gt;"",S1956+R1956,0),0)</f>
        <v>0</v>
      </c>
      <c r="U1956" s="311">
        <f>IF(M1956&lt;&gt;ฐาน!$M$45,IF(S1956=0,J1956+T1956,O1956),J1956)</f>
        <v>0</v>
      </c>
      <c r="V1956" s="98"/>
    </row>
    <row r="1957" spans="1:22" x14ac:dyDescent="0.35">
      <c r="A1957" s="93">
        <v>1949</v>
      </c>
      <c r="B1957" s="84"/>
      <c r="C1957" s="98"/>
      <c r="D1957" s="91"/>
      <c r="E1957" s="89"/>
      <c r="F1957" s="88"/>
      <c r="G1957" s="91"/>
      <c r="H1957" s="91"/>
      <c r="I1957" s="88"/>
      <c r="J1957" s="92"/>
      <c r="K1957" s="212"/>
      <c r="L1957" s="308" t="str">
        <f>IF(K1957&lt;&gt;"",INDEX(ฐาน!$J$4:$M$44,MATCH(INT(K1957),ฐาน!$J$4:$J$44,0),2),"")</f>
        <v/>
      </c>
      <c r="M1957" s="309" t="str">
        <f>IF(L1957&lt;&gt;"",INDEX(ฐาน!$J$4:$M$45,MATCH(L1957,ฐาน!$K$4:$K$45,0),4),"")</f>
        <v/>
      </c>
      <c r="N1957" s="310" t="str">
        <f>IF(I1957&lt;&gt;"",INDEX(ฐาน!$A$4:$F$9,MATCH(I1957,ฐาน!$A$4:$A$9,0),IF(J1957&gt;=INDEX(ฐาน!$A$4:$F$9,MATCH(I1957,ฐาน!$A$4:$A$9,0),3),6,5)),"")</f>
        <v/>
      </c>
      <c r="O1957" s="311" t="str">
        <f>IF(I1957&lt;&gt;"",IF(J1957&gt;=INDEX(ฐาน!$A$4:$G$9,MATCH(I1957,ฐาน!$A$4:$A$9,0),4),INDEX(ฐาน!$A$4:$G$9,MATCH(I1957,ฐาน!$A$4:$A$9,0),7),INDEX(ฐาน!$A$4:$G$9,MATCH(I1957,ฐาน!$A$4:$A$9,0),4)),"")</f>
        <v/>
      </c>
      <c r="P1957" s="312">
        <f>IF(M1957&lt;&gt;ฐาน!$M$45,IF(L1957&lt;&gt;"",($L1957*$N1957/100),0),0)</f>
        <v>0</v>
      </c>
      <c r="Q1957" s="311">
        <f>IF(M1957&lt;&gt;ฐาน!$M$45,IF(L1957&lt;&gt;"",ROUNDUP(($L1957*$N1957/100),-1),0),0)</f>
        <v>0</v>
      </c>
      <c r="R1957" s="311">
        <f t="shared" si="60"/>
        <v>0</v>
      </c>
      <c r="S1957" s="313">
        <f t="shared" si="61"/>
        <v>0</v>
      </c>
      <c r="T1957" s="314">
        <f>IF(M1957&lt;&gt;ฐาน!$M$45,IF(S1957&lt;&gt;"",S1957+R1957,0),0)</f>
        <v>0</v>
      </c>
      <c r="U1957" s="311">
        <f>IF(M1957&lt;&gt;ฐาน!$M$45,IF(S1957=0,J1957+T1957,O1957),J1957)</f>
        <v>0</v>
      </c>
      <c r="V1957" s="98"/>
    </row>
    <row r="1958" spans="1:22" x14ac:dyDescent="0.35">
      <c r="A1958" s="93">
        <v>1950</v>
      </c>
      <c r="B1958" s="84"/>
      <c r="C1958" s="98"/>
      <c r="D1958" s="91"/>
      <c r="E1958" s="89"/>
      <c r="F1958" s="88"/>
      <c r="G1958" s="91"/>
      <c r="H1958" s="91"/>
      <c r="I1958" s="88"/>
      <c r="J1958" s="92"/>
      <c r="K1958" s="212"/>
      <c r="L1958" s="308" t="str">
        <f>IF(K1958&lt;&gt;"",INDEX(ฐาน!$J$4:$M$44,MATCH(INT(K1958),ฐาน!$J$4:$J$44,0),2),"")</f>
        <v/>
      </c>
      <c r="M1958" s="309" t="str">
        <f>IF(L1958&lt;&gt;"",INDEX(ฐาน!$J$4:$M$45,MATCH(L1958,ฐาน!$K$4:$K$45,0),4),"")</f>
        <v/>
      </c>
      <c r="N1958" s="310" t="str">
        <f>IF(I1958&lt;&gt;"",INDEX(ฐาน!$A$4:$F$9,MATCH(I1958,ฐาน!$A$4:$A$9,0),IF(J1958&gt;=INDEX(ฐาน!$A$4:$F$9,MATCH(I1958,ฐาน!$A$4:$A$9,0),3),6,5)),"")</f>
        <v/>
      </c>
      <c r="O1958" s="311" t="str">
        <f>IF(I1958&lt;&gt;"",IF(J1958&gt;=INDEX(ฐาน!$A$4:$G$9,MATCH(I1958,ฐาน!$A$4:$A$9,0),4),INDEX(ฐาน!$A$4:$G$9,MATCH(I1958,ฐาน!$A$4:$A$9,0),7),INDEX(ฐาน!$A$4:$G$9,MATCH(I1958,ฐาน!$A$4:$A$9,0),4)),"")</f>
        <v/>
      </c>
      <c r="P1958" s="312">
        <f>IF(M1958&lt;&gt;ฐาน!$M$45,IF(L1958&lt;&gt;"",($L1958*$N1958/100),0),0)</f>
        <v>0</v>
      </c>
      <c r="Q1958" s="311">
        <f>IF(M1958&lt;&gt;ฐาน!$M$45,IF(L1958&lt;&gt;"",ROUNDUP(($L1958*$N1958/100),-1),0),0)</f>
        <v>0</v>
      </c>
      <c r="R1958" s="311">
        <f t="shared" si="60"/>
        <v>0</v>
      </c>
      <c r="S1958" s="313">
        <f t="shared" si="61"/>
        <v>0</v>
      </c>
      <c r="T1958" s="314">
        <f>IF(M1958&lt;&gt;ฐาน!$M$45,IF(S1958&lt;&gt;"",S1958+R1958,0),0)</f>
        <v>0</v>
      </c>
      <c r="U1958" s="311">
        <f>IF(M1958&lt;&gt;ฐาน!$M$45,IF(S1958=0,J1958+T1958,O1958),J1958)</f>
        <v>0</v>
      </c>
      <c r="V1958" s="98"/>
    </row>
    <row r="1959" spans="1:22" x14ac:dyDescent="0.35">
      <c r="A1959" s="93">
        <v>1951</v>
      </c>
      <c r="B1959" s="84"/>
      <c r="C1959" s="98"/>
      <c r="D1959" s="91"/>
      <c r="E1959" s="89"/>
      <c r="F1959" s="88"/>
      <c r="G1959" s="91"/>
      <c r="H1959" s="91"/>
      <c r="I1959" s="88"/>
      <c r="J1959" s="92"/>
      <c r="K1959" s="212"/>
      <c r="L1959" s="308" t="str">
        <f>IF(K1959&lt;&gt;"",INDEX(ฐาน!$J$4:$M$44,MATCH(INT(K1959),ฐาน!$J$4:$J$44,0),2),"")</f>
        <v/>
      </c>
      <c r="M1959" s="309" t="str">
        <f>IF(L1959&lt;&gt;"",INDEX(ฐาน!$J$4:$M$45,MATCH(L1959,ฐาน!$K$4:$K$45,0),4),"")</f>
        <v/>
      </c>
      <c r="N1959" s="310" t="str">
        <f>IF(I1959&lt;&gt;"",INDEX(ฐาน!$A$4:$F$9,MATCH(I1959,ฐาน!$A$4:$A$9,0),IF(J1959&gt;=INDEX(ฐาน!$A$4:$F$9,MATCH(I1959,ฐาน!$A$4:$A$9,0),3),6,5)),"")</f>
        <v/>
      </c>
      <c r="O1959" s="311" t="str">
        <f>IF(I1959&lt;&gt;"",IF(J1959&gt;=INDEX(ฐาน!$A$4:$G$9,MATCH(I1959,ฐาน!$A$4:$A$9,0),4),INDEX(ฐาน!$A$4:$G$9,MATCH(I1959,ฐาน!$A$4:$A$9,0),7),INDEX(ฐาน!$A$4:$G$9,MATCH(I1959,ฐาน!$A$4:$A$9,0),4)),"")</f>
        <v/>
      </c>
      <c r="P1959" s="312">
        <f>IF(M1959&lt;&gt;ฐาน!$M$45,IF(L1959&lt;&gt;"",($L1959*$N1959/100),0),0)</f>
        <v>0</v>
      </c>
      <c r="Q1959" s="311">
        <f>IF(M1959&lt;&gt;ฐาน!$M$45,IF(L1959&lt;&gt;"",ROUNDUP(($L1959*$N1959/100),-1),0),0)</f>
        <v>0</v>
      </c>
      <c r="R1959" s="311">
        <f t="shared" si="60"/>
        <v>0</v>
      </c>
      <c r="S1959" s="313">
        <f t="shared" si="61"/>
        <v>0</v>
      </c>
      <c r="T1959" s="314">
        <f>IF(M1959&lt;&gt;ฐาน!$M$45,IF(S1959&lt;&gt;"",S1959+R1959,0),0)</f>
        <v>0</v>
      </c>
      <c r="U1959" s="311">
        <f>IF(M1959&lt;&gt;ฐาน!$M$45,IF(S1959=0,J1959+T1959,O1959),J1959)</f>
        <v>0</v>
      </c>
      <c r="V1959" s="98"/>
    </row>
    <row r="1960" spans="1:22" x14ac:dyDescent="0.35">
      <c r="A1960" s="93">
        <v>1952</v>
      </c>
      <c r="B1960" s="84"/>
      <c r="C1960" s="98"/>
      <c r="D1960" s="91"/>
      <c r="E1960" s="89"/>
      <c r="F1960" s="88"/>
      <c r="G1960" s="91"/>
      <c r="H1960" s="91"/>
      <c r="I1960" s="88"/>
      <c r="J1960" s="92"/>
      <c r="K1960" s="212"/>
      <c r="L1960" s="308" t="str">
        <f>IF(K1960&lt;&gt;"",INDEX(ฐาน!$J$4:$M$44,MATCH(INT(K1960),ฐาน!$J$4:$J$44,0),2),"")</f>
        <v/>
      </c>
      <c r="M1960" s="309" t="str">
        <f>IF(L1960&lt;&gt;"",INDEX(ฐาน!$J$4:$M$45,MATCH(L1960,ฐาน!$K$4:$K$45,0),4),"")</f>
        <v/>
      </c>
      <c r="N1960" s="310" t="str">
        <f>IF(I1960&lt;&gt;"",INDEX(ฐาน!$A$4:$F$9,MATCH(I1960,ฐาน!$A$4:$A$9,0),IF(J1960&gt;=INDEX(ฐาน!$A$4:$F$9,MATCH(I1960,ฐาน!$A$4:$A$9,0),3),6,5)),"")</f>
        <v/>
      </c>
      <c r="O1960" s="311" t="str">
        <f>IF(I1960&lt;&gt;"",IF(J1960&gt;=INDEX(ฐาน!$A$4:$G$9,MATCH(I1960,ฐาน!$A$4:$A$9,0),4),INDEX(ฐาน!$A$4:$G$9,MATCH(I1960,ฐาน!$A$4:$A$9,0),7),INDEX(ฐาน!$A$4:$G$9,MATCH(I1960,ฐาน!$A$4:$A$9,0),4)),"")</f>
        <v/>
      </c>
      <c r="P1960" s="312">
        <f>IF(M1960&lt;&gt;ฐาน!$M$45,IF(L1960&lt;&gt;"",($L1960*$N1960/100),0),0)</f>
        <v>0</v>
      </c>
      <c r="Q1960" s="311">
        <f>IF(M1960&lt;&gt;ฐาน!$M$45,IF(L1960&lt;&gt;"",ROUNDUP(($L1960*$N1960/100),-1),0),0)</f>
        <v>0</v>
      </c>
      <c r="R1960" s="311">
        <f t="shared" si="60"/>
        <v>0</v>
      </c>
      <c r="S1960" s="313">
        <f t="shared" si="61"/>
        <v>0</v>
      </c>
      <c r="T1960" s="314">
        <f>IF(M1960&lt;&gt;ฐาน!$M$45,IF(S1960&lt;&gt;"",S1960+R1960,0),0)</f>
        <v>0</v>
      </c>
      <c r="U1960" s="311">
        <f>IF(M1960&lt;&gt;ฐาน!$M$45,IF(S1960=0,J1960+T1960,O1960),J1960)</f>
        <v>0</v>
      </c>
      <c r="V1960" s="98"/>
    </row>
    <row r="1961" spans="1:22" x14ac:dyDescent="0.35">
      <c r="A1961" s="93">
        <v>1953</v>
      </c>
      <c r="B1961" s="84"/>
      <c r="C1961" s="98"/>
      <c r="D1961" s="91"/>
      <c r="E1961" s="89"/>
      <c r="F1961" s="88"/>
      <c r="G1961" s="91"/>
      <c r="H1961" s="91"/>
      <c r="I1961" s="88"/>
      <c r="J1961" s="92"/>
      <c r="K1961" s="212"/>
      <c r="L1961" s="308" t="str">
        <f>IF(K1961&lt;&gt;"",INDEX(ฐาน!$J$4:$M$44,MATCH(INT(K1961),ฐาน!$J$4:$J$44,0),2),"")</f>
        <v/>
      </c>
      <c r="M1961" s="309" t="str">
        <f>IF(L1961&lt;&gt;"",INDEX(ฐาน!$J$4:$M$45,MATCH(L1961,ฐาน!$K$4:$K$45,0),4),"")</f>
        <v/>
      </c>
      <c r="N1961" s="310" t="str">
        <f>IF(I1961&lt;&gt;"",INDEX(ฐาน!$A$4:$F$9,MATCH(I1961,ฐาน!$A$4:$A$9,0),IF(J1961&gt;=INDEX(ฐาน!$A$4:$F$9,MATCH(I1961,ฐาน!$A$4:$A$9,0),3),6,5)),"")</f>
        <v/>
      </c>
      <c r="O1961" s="311" t="str">
        <f>IF(I1961&lt;&gt;"",IF(J1961&gt;=INDEX(ฐาน!$A$4:$G$9,MATCH(I1961,ฐาน!$A$4:$A$9,0),4),INDEX(ฐาน!$A$4:$G$9,MATCH(I1961,ฐาน!$A$4:$A$9,0),7),INDEX(ฐาน!$A$4:$G$9,MATCH(I1961,ฐาน!$A$4:$A$9,0),4)),"")</f>
        <v/>
      </c>
      <c r="P1961" s="312">
        <f>IF(M1961&lt;&gt;ฐาน!$M$45,IF(L1961&lt;&gt;"",($L1961*$N1961/100),0),0)</f>
        <v>0</v>
      </c>
      <c r="Q1961" s="311">
        <f>IF(M1961&lt;&gt;ฐาน!$M$45,IF(L1961&lt;&gt;"",ROUNDUP(($L1961*$N1961/100),-1),0),0)</f>
        <v>0</v>
      </c>
      <c r="R1961" s="311">
        <f t="shared" si="60"/>
        <v>0</v>
      </c>
      <c r="S1961" s="313">
        <f t="shared" si="61"/>
        <v>0</v>
      </c>
      <c r="T1961" s="314">
        <f>IF(M1961&lt;&gt;ฐาน!$M$45,IF(S1961&lt;&gt;"",S1961+R1961,0),0)</f>
        <v>0</v>
      </c>
      <c r="U1961" s="311">
        <f>IF(M1961&lt;&gt;ฐาน!$M$45,IF(S1961=0,J1961+T1961,O1961),J1961)</f>
        <v>0</v>
      </c>
      <c r="V1961" s="98"/>
    </row>
    <row r="1962" spans="1:22" x14ac:dyDescent="0.35">
      <c r="A1962" s="93">
        <v>1954</v>
      </c>
      <c r="B1962" s="84"/>
      <c r="C1962" s="98"/>
      <c r="D1962" s="91"/>
      <c r="E1962" s="89"/>
      <c r="F1962" s="88"/>
      <c r="G1962" s="91"/>
      <c r="H1962" s="91"/>
      <c r="I1962" s="88"/>
      <c r="J1962" s="92"/>
      <c r="K1962" s="212"/>
      <c r="L1962" s="308" t="str">
        <f>IF(K1962&lt;&gt;"",INDEX(ฐาน!$J$4:$M$44,MATCH(INT(K1962),ฐาน!$J$4:$J$44,0),2),"")</f>
        <v/>
      </c>
      <c r="M1962" s="309" t="str">
        <f>IF(L1962&lt;&gt;"",INDEX(ฐาน!$J$4:$M$45,MATCH(L1962,ฐาน!$K$4:$K$45,0),4),"")</f>
        <v/>
      </c>
      <c r="N1962" s="310" t="str">
        <f>IF(I1962&lt;&gt;"",INDEX(ฐาน!$A$4:$F$9,MATCH(I1962,ฐาน!$A$4:$A$9,0),IF(J1962&gt;=INDEX(ฐาน!$A$4:$F$9,MATCH(I1962,ฐาน!$A$4:$A$9,0),3),6,5)),"")</f>
        <v/>
      </c>
      <c r="O1962" s="311" t="str">
        <f>IF(I1962&lt;&gt;"",IF(J1962&gt;=INDEX(ฐาน!$A$4:$G$9,MATCH(I1962,ฐาน!$A$4:$A$9,0),4),INDEX(ฐาน!$A$4:$G$9,MATCH(I1962,ฐาน!$A$4:$A$9,0),7),INDEX(ฐาน!$A$4:$G$9,MATCH(I1962,ฐาน!$A$4:$A$9,0),4)),"")</f>
        <v/>
      </c>
      <c r="P1962" s="312">
        <f>IF(M1962&lt;&gt;ฐาน!$M$45,IF(L1962&lt;&gt;"",($L1962*$N1962/100),0),0)</f>
        <v>0</v>
      </c>
      <c r="Q1962" s="311">
        <f>IF(M1962&lt;&gt;ฐาน!$M$45,IF(L1962&lt;&gt;"",ROUNDUP(($L1962*$N1962/100),-1),0),0)</f>
        <v>0</v>
      </c>
      <c r="R1962" s="311">
        <f t="shared" si="60"/>
        <v>0</v>
      </c>
      <c r="S1962" s="313">
        <f t="shared" si="61"/>
        <v>0</v>
      </c>
      <c r="T1962" s="314">
        <f>IF(M1962&lt;&gt;ฐาน!$M$45,IF(S1962&lt;&gt;"",S1962+R1962,0),0)</f>
        <v>0</v>
      </c>
      <c r="U1962" s="311">
        <f>IF(M1962&lt;&gt;ฐาน!$M$45,IF(S1962=0,J1962+T1962,O1962),J1962)</f>
        <v>0</v>
      </c>
      <c r="V1962" s="98"/>
    </row>
    <row r="1963" spans="1:22" x14ac:dyDescent="0.35">
      <c r="A1963" s="93">
        <v>1955</v>
      </c>
      <c r="B1963" s="84"/>
      <c r="C1963" s="98"/>
      <c r="D1963" s="91"/>
      <c r="E1963" s="89"/>
      <c r="F1963" s="88"/>
      <c r="G1963" s="91"/>
      <c r="H1963" s="91"/>
      <c r="I1963" s="88"/>
      <c r="J1963" s="92"/>
      <c r="K1963" s="212"/>
      <c r="L1963" s="308" t="str">
        <f>IF(K1963&lt;&gt;"",INDEX(ฐาน!$J$4:$M$44,MATCH(INT(K1963),ฐาน!$J$4:$J$44,0),2),"")</f>
        <v/>
      </c>
      <c r="M1963" s="309" t="str">
        <f>IF(L1963&lt;&gt;"",INDEX(ฐาน!$J$4:$M$45,MATCH(L1963,ฐาน!$K$4:$K$45,0),4),"")</f>
        <v/>
      </c>
      <c r="N1963" s="310" t="str">
        <f>IF(I1963&lt;&gt;"",INDEX(ฐาน!$A$4:$F$9,MATCH(I1963,ฐาน!$A$4:$A$9,0),IF(J1963&gt;=INDEX(ฐาน!$A$4:$F$9,MATCH(I1963,ฐาน!$A$4:$A$9,0),3),6,5)),"")</f>
        <v/>
      </c>
      <c r="O1963" s="311" t="str">
        <f>IF(I1963&lt;&gt;"",IF(J1963&gt;=INDEX(ฐาน!$A$4:$G$9,MATCH(I1963,ฐาน!$A$4:$A$9,0),4),INDEX(ฐาน!$A$4:$G$9,MATCH(I1963,ฐาน!$A$4:$A$9,0),7),INDEX(ฐาน!$A$4:$G$9,MATCH(I1963,ฐาน!$A$4:$A$9,0),4)),"")</f>
        <v/>
      </c>
      <c r="P1963" s="312">
        <f>IF(M1963&lt;&gt;ฐาน!$M$45,IF(L1963&lt;&gt;"",($L1963*$N1963/100),0),0)</f>
        <v>0</v>
      </c>
      <c r="Q1963" s="311">
        <f>IF(M1963&lt;&gt;ฐาน!$M$45,IF(L1963&lt;&gt;"",ROUNDUP(($L1963*$N1963/100),-1),0),0)</f>
        <v>0</v>
      </c>
      <c r="R1963" s="311">
        <f t="shared" si="60"/>
        <v>0</v>
      </c>
      <c r="S1963" s="313">
        <f t="shared" si="61"/>
        <v>0</v>
      </c>
      <c r="T1963" s="314">
        <f>IF(M1963&lt;&gt;ฐาน!$M$45,IF(S1963&lt;&gt;"",S1963+R1963,0),0)</f>
        <v>0</v>
      </c>
      <c r="U1963" s="311">
        <f>IF(M1963&lt;&gt;ฐาน!$M$45,IF(S1963=0,J1963+T1963,O1963),J1963)</f>
        <v>0</v>
      </c>
      <c r="V1963" s="98"/>
    </row>
    <row r="1964" spans="1:22" x14ac:dyDescent="0.35">
      <c r="A1964" s="93">
        <v>1956</v>
      </c>
      <c r="B1964" s="84"/>
      <c r="C1964" s="98"/>
      <c r="D1964" s="91"/>
      <c r="E1964" s="89"/>
      <c r="F1964" s="88"/>
      <c r="G1964" s="91"/>
      <c r="H1964" s="91"/>
      <c r="I1964" s="88"/>
      <c r="J1964" s="92"/>
      <c r="K1964" s="212"/>
      <c r="L1964" s="308" t="str">
        <f>IF(K1964&lt;&gt;"",INDEX(ฐาน!$J$4:$M$44,MATCH(INT(K1964),ฐาน!$J$4:$J$44,0),2),"")</f>
        <v/>
      </c>
      <c r="M1964" s="309" t="str">
        <f>IF(L1964&lt;&gt;"",INDEX(ฐาน!$J$4:$M$45,MATCH(L1964,ฐาน!$K$4:$K$45,0),4),"")</f>
        <v/>
      </c>
      <c r="N1964" s="310" t="str">
        <f>IF(I1964&lt;&gt;"",INDEX(ฐาน!$A$4:$F$9,MATCH(I1964,ฐาน!$A$4:$A$9,0),IF(J1964&gt;=INDEX(ฐาน!$A$4:$F$9,MATCH(I1964,ฐาน!$A$4:$A$9,0),3),6,5)),"")</f>
        <v/>
      </c>
      <c r="O1964" s="311" t="str">
        <f>IF(I1964&lt;&gt;"",IF(J1964&gt;=INDEX(ฐาน!$A$4:$G$9,MATCH(I1964,ฐาน!$A$4:$A$9,0),4),INDEX(ฐาน!$A$4:$G$9,MATCH(I1964,ฐาน!$A$4:$A$9,0),7),INDEX(ฐาน!$A$4:$G$9,MATCH(I1964,ฐาน!$A$4:$A$9,0),4)),"")</f>
        <v/>
      </c>
      <c r="P1964" s="312">
        <f>IF(M1964&lt;&gt;ฐาน!$M$45,IF(L1964&lt;&gt;"",($L1964*$N1964/100),0),0)</f>
        <v>0</v>
      </c>
      <c r="Q1964" s="311">
        <f>IF(M1964&lt;&gt;ฐาน!$M$45,IF(L1964&lt;&gt;"",ROUNDUP(($L1964*$N1964/100),-1),0),0)</f>
        <v>0</v>
      </c>
      <c r="R1964" s="311">
        <f t="shared" si="60"/>
        <v>0</v>
      </c>
      <c r="S1964" s="313">
        <f t="shared" si="61"/>
        <v>0</v>
      </c>
      <c r="T1964" s="314">
        <f>IF(M1964&lt;&gt;ฐาน!$M$45,IF(S1964&lt;&gt;"",S1964+R1964,0),0)</f>
        <v>0</v>
      </c>
      <c r="U1964" s="311">
        <f>IF(M1964&lt;&gt;ฐาน!$M$45,IF(S1964=0,J1964+T1964,O1964),J1964)</f>
        <v>0</v>
      </c>
      <c r="V1964" s="98"/>
    </row>
    <row r="1965" spans="1:22" x14ac:dyDescent="0.35">
      <c r="A1965" s="93">
        <v>1957</v>
      </c>
      <c r="B1965" s="84"/>
      <c r="C1965" s="98"/>
      <c r="D1965" s="91"/>
      <c r="E1965" s="89"/>
      <c r="F1965" s="88"/>
      <c r="G1965" s="91"/>
      <c r="H1965" s="91"/>
      <c r="I1965" s="88"/>
      <c r="J1965" s="92"/>
      <c r="K1965" s="212"/>
      <c r="L1965" s="308" t="str">
        <f>IF(K1965&lt;&gt;"",INDEX(ฐาน!$J$4:$M$44,MATCH(INT(K1965),ฐาน!$J$4:$J$44,0),2),"")</f>
        <v/>
      </c>
      <c r="M1965" s="309" t="str">
        <f>IF(L1965&lt;&gt;"",INDEX(ฐาน!$J$4:$M$45,MATCH(L1965,ฐาน!$K$4:$K$45,0),4),"")</f>
        <v/>
      </c>
      <c r="N1965" s="310" t="str">
        <f>IF(I1965&lt;&gt;"",INDEX(ฐาน!$A$4:$F$9,MATCH(I1965,ฐาน!$A$4:$A$9,0),IF(J1965&gt;=INDEX(ฐาน!$A$4:$F$9,MATCH(I1965,ฐาน!$A$4:$A$9,0),3),6,5)),"")</f>
        <v/>
      </c>
      <c r="O1965" s="311" t="str">
        <f>IF(I1965&lt;&gt;"",IF(J1965&gt;=INDEX(ฐาน!$A$4:$G$9,MATCH(I1965,ฐาน!$A$4:$A$9,0),4),INDEX(ฐาน!$A$4:$G$9,MATCH(I1965,ฐาน!$A$4:$A$9,0),7),INDEX(ฐาน!$A$4:$G$9,MATCH(I1965,ฐาน!$A$4:$A$9,0),4)),"")</f>
        <v/>
      </c>
      <c r="P1965" s="312">
        <f>IF(M1965&lt;&gt;ฐาน!$M$45,IF(L1965&lt;&gt;"",($L1965*$N1965/100),0),0)</f>
        <v>0</v>
      </c>
      <c r="Q1965" s="311">
        <f>IF(M1965&lt;&gt;ฐาน!$M$45,IF(L1965&lt;&gt;"",ROUNDUP(($L1965*$N1965/100),-1),0),0)</f>
        <v>0</v>
      </c>
      <c r="R1965" s="311">
        <f t="shared" si="60"/>
        <v>0</v>
      </c>
      <c r="S1965" s="313">
        <f t="shared" si="61"/>
        <v>0</v>
      </c>
      <c r="T1965" s="314">
        <f>IF(M1965&lt;&gt;ฐาน!$M$45,IF(S1965&lt;&gt;"",S1965+R1965,0),0)</f>
        <v>0</v>
      </c>
      <c r="U1965" s="311">
        <f>IF(M1965&lt;&gt;ฐาน!$M$45,IF(S1965=0,J1965+T1965,O1965),J1965)</f>
        <v>0</v>
      </c>
      <c r="V1965" s="98"/>
    </row>
    <row r="1966" spans="1:22" x14ac:dyDescent="0.35">
      <c r="A1966" s="93">
        <v>1958</v>
      </c>
      <c r="B1966" s="84"/>
      <c r="C1966" s="98"/>
      <c r="D1966" s="91"/>
      <c r="E1966" s="89"/>
      <c r="F1966" s="88"/>
      <c r="G1966" s="91"/>
      <c r="H1966" s="91"/>
      <c r="I1966" s="88"/>
      <c r="J1966" s="92"/>
      <c r="K1966" s="212"/>
      <c r="L1966" s="308" t="str">
        <f>IF(K1966&lt;&gt;"",INDEX(ฐาน!$J$4:$M$44,MATCH(INT(K1966),ฐาน!$J$4:$J$44,0),2),"")</f>
        <v/>
      </c>
      <c r="M1966" s="309" t="str">
        <f>IF(L1966&lt;&gt;"",INDEX(ฐาน!$J$4:$M$45,MATCH(L1966,ฐาน!$K$4:$K$45,0),4),"")</f>
        <v/>
      </c>
      <c r="N1966" s="310" t="str">
        <f>IF(I1966&lt;&gt;"",INDEX(ฐาน!$A$4:$F$9,MATCH(I1966,ฐาน!$A$4:$A$9,0),IF(J1966&gt;=INDEX(ฐาน!$A$4:$F$9,MATCH(I1966,ฐาน!$A$4:$A$9,0),3),6,5)),"")</f>
        <v/>
      </c>
      <c r="O1966" s="311" t="str">
        <f>IF(I1966&lt;&gt;"",IF(J1966&gt;=INDEX(ฐาน!$A$4:$G$9,MATCH(I1966,ฐาน!$A$4:$A$9,0),4),INDEX(ฐาน!$A$4:$G$9,MATCH(I1966,ฐาน!$A$4:$A$9,0),7),INDEX(ฐาน!$A$4:$G$9,MATCH(I1966,ฐาน!$A$4:$A$9,0),4)),"")</f>
        <v/>
      </c>
      <c r="P1966" s="312">
        <f>IF(M1966&lt;&gt;ฐาน!$M$45,IF(L1966&lt;&gt;"",($L1966*$N1966/100),0),0)</f>
        <v>0</v>
      </c>
      <c r="Q1966" s="311">
        <f>IF(M1966&lt;&gt;ฐาน!$M$45,IF(L1966&lt;&gt;"",ROUNDUP(($L1966*$N1966/100),-1),0),0)</f>
        <v>0</v>
      </c>
      <c r="R1966" s="311">
        <f t="shared" si="60"/>
        <v>0</v>
      </c>
      <c r="S1966" s="313">
        <f t="shared" si="61"/>
        <v>0</v>
      </c>
      <c r="T1966" s="314">
        <f>IF(M1966&lt;&gt;ฐาน!$M$45,IF(S1966&lt;&gt;"",S1966+R1966,0),0)</f>
        <v>0</v>
      </c>
      <c r="U1966" s="311">
        <f>IF(M1966&lt;&gt;ฐาน!$M$45,IF(S1966=0,J1966+T1966,O1966),J1966)</f>
        <v>0</v>
      </c>
      <c r="V1966" s="98"/>
    </row>
    <row r="1967" spans="1:22" x14ac:dyDescent="0.35">
      <c r="A1967" s="93">
        <v>1959</v>
      </c>
      <c r="B1967" s="84"/>
      <c r="C1967" s="98"/>
      <c r="D1967" s="91"/>
      <c r="E1967" s="89"/>
      <c r="F1967" s="88"/>
      <c r="G1967" s="91"/>
      <c r="H1967" s="91"/>
      <c r="I1967" s="88"/>
      <c r="J1967" s="92"/>
      <c r="K1967" s="212"/>
      <c r="L1967" s="308" t="str">
        <f>IF(K1967&lt;&gt;"",INDEX(ฐาน!$J$4:$M$44,MATCH(INT(K1967),ฐาน!$J$4:$J$44,0),2),"")</f>
        <v/>
      </c>
      <c r="M1967" s="309" t="str">
        <f>IF(L1967&lt;&gt;"",INDEX(ฐาน!$J$4:$M$45,MATCH(L1967,ฐาน!$K$4:$K$45,0),4),"")</f>
        <v/>
      </c>
      <c r="N1967" s="310" t="str">
        <f>IF(I1967&lt;&gt;"",INDEX(ฐาน!$A$4:$F$9,MATCH(I1967,ฐาน!$A$4:$A$9,0),IF(J1967&gt;=INDEX(ฐาน!$A$4:$F$9,MATCH(I1967,ฐาน!$A$4:$A$9,0),3),6,5)),"")</f>
        <v/>
      </c>
      <c r="O1967" s="311" t="str">
        <f>IF(I1967&lt;&gt;"",IF(J1967&gt;=INDEX(ฐาน!$A$4:$G$9,MATCH(I1967,ฐาน!$A$4:$A$9,0),4),INDEX(ฐาน!$A$4:$G$9,MATCH(I1967,ฐาน!$A$4:$A$9,0),7),INDEX(ฐาน!$A$4:$G$9,MATCH(I1967,ฐาน!$A$4:$A$9,0),4)),"")</f>
        <v/>
      </c>
      <c r="P1967" s="312">
        <f>IF(M1967&lt;&gt;ฐาน!$M$45,IF(L1967&lt;&gt;"",($L1967*$N1967/100),0),0)</f>
        <v>0</v>
      </c>
      <c r="Q1967" s="311">
        <f>IF(M1967&lt;&gt;ฐาน!$M$45,IF(L1967&lt;&gt;"",ROUNDUP(($L1967*$N1967/100),-1),0),0)</f>
        <v>0</v>
      </c>
      <c r="R1967" s="311">
        <f t="shared" si="60"/>
        <v>0</v>
      </c>
      <c r="S1967" s="313">
        <f t="shared" si="61"/>
        <v>0</v>
      </c>
      <c r="T1967" s="314">
        <f>IF(M1967&lt;&gt;ฐาน!$M$45,IF(S1967&lt;&gt;"",S1967+R1967,0),0)</f>
        <v>0</v>
      </c>
      <c r="U1967" s="311">
        <f>IF(M1967&lt;&gt;ฐาน!$M$45,IF(S1967=0,J1967+T1967,O1967),J1967)</f>
        <v>0</v>
      </c>
      <c r="V1967" s="98"/>
    </row>
    <row r="1968" spans="1:22" x14ac:dyDescent="0.35">
      <c r="A1968" s="93">
        <v>1960</v>
      </c>
      <c r="B1968" s="84"/>
      <c r="C1968" s="98"/>
      <c r="D1968" s="91"/>
      <c r="E1968" s="89"/>
      <c r="F1968" s="88"/>
      <c r="G1968" s="91"/>
      <c r="H1968" s="91"/>
      <c r="I1968" s="88"/>
      <c r="J1968" s="92"/>
      <c r="K1968" s="212"/>
      <c r="L1968" s="308" t="str">
        <f>IF(K1968&lt;&gt;"",INDEX(ฐาน!$J$4:$M$44,MATCH(INT(K1968),ฐาน!$J$4:$J$44,0),2),"")</f>
        <v/>
      </c>
      <c r="M1968" s="309" t="str">
        <f>IF(L1968&lt;&gt;"",INDEX(ฐาน!$J$4:$M$45,MATCH(L1968,ฐาน!$K$4:$K$45,0),4),"")</f>
        <v/>
      </c>
      <c r="N1968" s="310" t="str">
        <f>IF(I1968&lt;&gt;"",INDEX(ฐาน!$A$4:$F$9,MATCH(I1968,ฐาน!$A$4:$A$9,0),IF(J1968&gt;=INDEX(ฐาน!$A$4:$F$9,MATCH(I1968,ฐาน!$A$4:$A$9,0),3),6,5)),"")</f>
        <v/>
      </c>
      <c r="O1968" s="311" t="str">
        <f>IF(I1968&lt;&gt;"",IF(J1968&gt;=INDEX(ฐาน!$A$4:$G$9,MATCH(I1968,ฐาน!$A$4:$A$9,0),4),INDEX(ฐาน!$A$4:$G$9,MATCH(I1968,ฐาน!$A$4:$A$9,0),7),INDEX(ฐาน!$A$4:$G$9,MATCH(I1968,ฐาน!$A$4:$A$9,0),4)),"")</f>
        <v/>
      </c>
      <c r="P1968" s="312">
        <f>IF(M1968&lt;&gt;ฐาน!$M$45,IF(L1968&lt;&gt;"",($L1968*$N1968/100),0),0)</f>
        <v>0</v>
      </c>
      <c r="Q1968" s="311">
        <f>IF(M1968&lt;&gt;ฐาน!$M$45,IF(L1968&lt;&gt;"",ROUNDUP(($L1968*$N1968/100),-1),0),0)</f>
        <v>0</v>
      </c>
      <c r="R1968" s="311">
        <f t="shared" si="60"/>
        <v>0</v>
      </c>
      <c r="S1968" s="313">
        <f t="shared" si="61"/>
        <v>0</v>
      </c>
      <c r="T1968" s="314">
        <f>IF(M1968&lt;&gt;ฐาน!$M$45,IF(S1968&lt;&gt;"",S1968+R1968,0),0)</f>
        <v>0</v>
      </c>
      <c r="U1968" s="311">
        <f>IF(M1968&lt;&gt;ฐาน!$M$45,IF(S1968=0,J1968+T1968,O1968),J1968)</f>
        <v>0</v>
      </c>
      <c r="V1968" s="98"/>
    </row>
    <row r="1969" spans="1:22" x14ac:dyDescent="0.35">
      <c r="A1969" s="93">
        <v>1961</v>
      </c>
      <c r="B1969" s="84"/>
      <c r="C1969" s="98"/>
      <c r="D1969" s="91"/>
      <c r="E1969" s="89"/>
      <c r="F1969" s="88"/>
      <c r="G1969" s="91"/>
      <c r="H1969" s="91"/>
      <c r="I1969" s="88"/>
      <c r="J1969" s="92"/>
      <c r="K1969" s="212"/>
      <c r="L1969" s="308" t="str">
        <f>IF(K1969&lt;&gt;"",INDEX(ฐาน!$J$4:$M$44,MATCH(INT(K1969),ฐาน!$J$4:$J$44,0),2),"")</f>
        <v/>
      </c>
      <c r="M1969" s="309" t="str">
        <f>IF(L1969&lt;&gt;"",INDEX(ฐาน!$J$4:$M$45,MATCH(L1969,ฐาน!$K$4:$K$45,0),4),"")</f>
        <v/>
      </c>
      <c r="N1969" s="310" t="str">
        <f>IF(I1969&lt;&gt;"",INDEX(ฐาน!$A$4:$F$9,MATCH(I1969,ฐาน!$A$4:$A$9,0),IF(J1969&gt;=INDEX(ฐาน!$A$4:$F$9,MATCH(I1969,ฐาน!$A$4:$A$9,0),3),6,5)),"")</f>
        <v/>
      </c>
      <c r="O1969" s="311" t="str">
        <f>IF(I1969&lt;&gt;"",IF(J1969&gt;=INDEX(ฐาน!$A$4:$G$9,MATCH(I1969,ฐาน!$A$4:$A$9,0),4),INDEX(ฐาน!$A$4:$G$9,MATCH(I1969,ฐาน!$A$4:$A$9,0),7),INDEX(ฐาน!$A$4:$G$9,MATCH(I1969,ฐาน!$A$4:$A$9,0),4)),"")</f>
        <v/>
      </c>
      <c r="P1969" s="312">
        <f>IF(M1969&lt;&gt;ฐาน!$M$45,IF(L1969&lt;&gt;"",($L1969*$N1969/100),0),0)</f>
        <v>0</v>
      </c>
      <c r="Q1969" s="311">
        <f>IF(M1969&lt;&gt;ฐาน!$M$45,IF(L1969&lt;&gt;"",ROUNDUP(($L1969*$N1969/100),-1),0),0)</f>
        <v>0</v>
      </c>
      <c r="R1969" s="311">
        <f t="shared" si="60"/>
        <v>0</v>
      </c>
      <c r="S1969" s="313">
        <f t="shared" si="61"/>
        <v>0</v>
      </c>
      <c r="T1969" s="314">
        <f>IF(M1969&lt;&gt;ฐาน!$M$45,IF(S1969&lt;&gt;"",S1969+R1969,0),0)</f>
        <v>0</v>
      </c>
      <c r="U1969" s="311">
        <f>IF(M1969&lt;&gt;ฐาน!$M$45,IF(S1969=0,J1969+T1969,O1969),J1969)</f>
        <v>0</v>
      </c>
      <c r="V1969" s="98"/>
    </row>
    <row r="1970" spans="1:22" x14ac:dyDescent="0.35">
      <c r="A1970" s="93">
        <v>1962</v>
      </c>
      <c r="B1970" s="84"/>
      <c r="C1970" s="98"/>
      <c r="D1970" s="91"/>
      <c r="E1970" s="89"/>
      <c r="F1970" s="88"/>
      <c r="G1970" s="91"/>
      <c r="H1970" s="91"/>
      <c r="I1970" s="88"/>
      <c r="J1970" s="92"/>
      <c r="K1970" s="212"/>
      <c r="L1970" s="308" t="str">
        <f>IF(K1970&lt;&gt;"",INDEX(ฐาน!$J$4:$M$44,MATCH(INT(K1970),ฐาน!$J$4:$J$44,0),2),"")</f>
        <v/>
      </c>
      <c r="M1970" s="309" t="str">
        <f>IF(L1970&lt;&gt;"",INDEX(ฐาน!$J$4:$M$45,MATCH(L1970,ฐาน!$K$4:$K$45,0),4),"")</f>
        <v/>
      </c>
      <c r="N1970" s="310" t="str">
        <f>IF(I1970&lt;&gt;"",INDEX(ฐาน!$A$4:$F$9,MATCH(I1970,ฐาน!$A$4:$A$9,0),IF(J1970&gt;=INDEX(ฐาน!$A$4:$F$9,MATCH(I1970,ฐาน!$A$4:$A$9,0),3),6,5)),"")</f>
        <v/>
      </c>
      <c r="O1970" s="311" t="str">
        <f>IF(I1970&lt;&gt;"",IF(J1970&gt;=INDEX(ฐาน!$A$4:$G$9,MATCH(I1970,ฐาน!$A$4:$A$9,0),4),INDEX(ฐาน!$A$4:$G$9,MATCH(I1970,ฐาน!$A$4:$A$9,0),7),INDEX(ฐาน!$A$4:$G$9,MATCH(I1970,ฐาน!$A$4:$A$9,0),4)),"")</f>
        <v/>
      </c>
      <c r="P1970" s="312">
        <f>IF(M1970&lt;&gt;ฐาน!$M$45,IF(L1970&lt;&gt;"",($L1970*$N1970/100),0),0)</f>
        <v>0</v>
      </c>
      <c r="Q1970" s="311">
        <f>IF(M1970&lt;&gt;ฐาน!$M$45,IF(L1970&lt;&gt;"",ROUNDUP(($L1970*$N1970/100),-1),0),0)</f>
        <v>0</v>
      </c>
      <c r="R1970" s="311">
        <f t="shared" si="60"/>
        <v>0</v>
      </c>
      <c r="S1970" s="313">
        <f t="shared" si="61"/>
        <v>0</v>
      </c>
      <c r="T1970" s="314">
        <f>IF(M1970&lt;&gt;ฐาน!$M$45,IF(S1970&lt;&gt;"",S1970+R1970,0),0)</f>
        <v>0</v>
      </c>
      <c r="U1970" s="311">
        <f>IF(M1970&lt;&gt;ฐาน!$M$45,IF(S1970=0,J1970+T1970,O1970),J1970)</f>
        <v>0</v>
      </c>
      <c r="V1970" s="98"/>
    </row>
    <row r="1971" spans="1:22" x14ac:dyDescent="0.35">
      <c r="A1971" s="93">
        <v>1963</v>
      </c>
      <c r="B1971" s="84"/>
      <c r="C1971" s="98"/>
      <c r="D1971" s="91"/>
      <c r="E1971" s="89"/>
      <c r="F1971" s="88"/>
      <c r="G1971" s="91"/>
      <c r="H1971" s="91"/>
      <c r="I1971" s="88"/>
      <c r="J1971" s="92"/>
      <c r="K1971" s="212"/>
      <c r="L1971" s="308" t="str">
        <f>IF(K1971&lt;&gt;"",INDEX(ฐาน!$J$4:$M$44,MATCH(INT(K1971),ฐาน!$J$4:$J$44,0),2),"")</f>
        <v/>
      </c>
      <c r="M1971" s="309" t="str">
        <f>IF(L1971&lt;&gt;"",INDEX(ฐาน!$J$4:$M$45,MATCH(L1971,ฐาน!$K$4:$K$45,0),4),"")</f>
        <v/>
      </c>
      <c r="N1971" s="310" t="str">
        <f>IF(I1971&lt;&gt;"",INDEX(ฐาน!$A$4:$F$9,MATCH(I1971,ฐาน!$A$4:$A$9,0),IF(J1971&gt;=INDEX(ฐาน!$A$4:$F$9,MATCH(I1971,ฐาน!$A$4:$A$9,0),3),6,5)),"")</f>
        <v/>
      </c>
      <c r="O1971" s="311" t="str">
        <f>IF(I1971&lt;&gt;"",IF(J1971&gt;=INDEX(ฐาน!$A$4:$G$9,MATCH(I1971,ฐาน!$A$4:$A$9,0),4),INDEX(ฐาน!$A$4:$G$9,MATCH(I1971,ฐาน!$A$4:$A$9,0),7),INDEX(ฐาน!$A$4:$G$9,MATCH(I1971,ฐาน!$A$4:$A$9,0),4)),"")</f>
        <v/>
      </c>
      <c r="P1971" s="312">
        <f>IF(M1971&lt;&gt;ฐาน!$M$45,IF(L1971&lt;&gt;"",($L1971*$N1971/100),0),0)</f>
        <v>0</v>
      </c>
      <c r="Q1971" s="311">
        <f>IF(M1971&lt;&gt;ฐาน!$M$45,IF(L1971&lt;&gt;"",ROUNDUP(($L1971*$N1971/100),-1),0),0)</f>
        <v>0</v>
      </c>
      <c r="R1971" s="311">
        <f t="shared" si="60"/>
        <v>0</v>
      </c>
      <c r="S1971" s="313">
        <f t="shared" si="61"/>
        <v>0</v>
      </c>
      <c r="T1971" s="314">
        <f>IF(M1971&lt;&gt;ฐาน!$M$45,IF(S1971&lt;&gt;"",S1971+R1971,0),0)</f>
        <v>0</v>
      </c>
      <c r="U1971" s="311">
        <f>IF(M1971&lt;&gt;ฐาน!$M$45,IF(S1971=0,J1971+T1971,O1971),J1971)</f>
        <v>0</v>
      </c>
      <c r="V1971" s="98"/>
    </row>
    <row r="1972" spans="1:22" x14ac:dyDescent="0.35">
      <c r="A1972" s="93">
        <v>1964</v>
      </c>
      <c r="B1972" s="84"/>
      <c r="C1972" s="98"/>
      <c r="D1972" s="91"/>
      <c r="E1972" s="89"/>
      <c r="F1972" s="88"/>
      <c r="G1972" s="91"/>
      <c r="H1972" s="91"/>
      <c r="I1972" s="88"/>
      <c r="J1972" s="92"/>
      <c r="K1972" s="212"/>
      <c r="L1972" s="308" t="str">
        <f>IF(K1972&lt;&gt;"",INDEX(ฐาน!$J$4:$M$44,MATCH(INT(K1972),ฐาน!$J$4:$J$44,0),2),"")</f>
        <v/>
      </c>
      <c r="M1972" s="309" t="str">
        <f>IF(L1972&lt;&gt;"",INDEX(ฐาน!$J$4:$M$45,MATCH(L1972,ฐาน!$K$4:$K$45,0),4),"")</f>
        <v/>
      </c>
      <c r="N1972" s="310" t="str">
        <f>IF(I1972&lt;&gt;"",INDEX(ฐาน!$A$4:$F$9,MATCH(I1972,ฐาน!$A$4:$A$9,0),IF(J1972&gt;=INDEX(ฐาน!$A$4:$F$9,MATCH(I1972,ฐาน!$A$4:$A$9,0),3),6,5)),"")</f>
        <v/>
      </c>
      <c r="O1972" s="311" t="str">
        <f>IF(I1972&lt;&gt;"",IF(J1972&gt;=INDEX(ฐาน!$A$4:$G$9,MATCH(I1972,ฐาน!$A$4:$A$9,0),4),INDEX(ฐาน!$A$4:$G$9,MATCH(I1972,ฐาน!$A$4:$A$9,0),7),INDEX(ฐาน!$A$4:$G$9,MATCH(I1972,ฐาน!$A$4:$A$9,0),4)),"")</f>
        <v/>
      </c>
      <c r="P1972" s="312">
        <f>IF(M1972&lt;&gt;ฐาน!$M$45,IF(L1972&lt;&gt;"",($L1972*$N1972/100),0),0)</f>
        <v>0</v>
      </c>
      <c r="Q1972" s="311">
        <f>IF(M1972&lt;&gt;ฐาน!$M$45,IF(L1972&lt;&gt;"",ROUNDUP(($L1972*$N1972/100),-1),0),0)</f>
        <v>0</v>
      </c>
      <c r="R1972" s="311">
        <f t="shared" si="60"/>
        <v>0</v>
      </c>
      <c r="S1972" s="313">
        <f t="shared" si="61"/>
        <v>0</v>
      </c>
      <c r="T1972" s="314">
        <f>IF(M1972&lt;&gt;ฐาน!$M$45,IF(S1972&lt;&gt;"",S1972+R1972,0),0)</f>
        <v>0</v>
      </c>
      <c r="U1972" s="311">
        <f>IF(M1972&lt;&gt;ฐาน!$M$45,IF(S1972=0,J1972+T1972,O1972),J1972)</f>
        <v>0</v>
      </c>
      <c r="V1972" s="98"/>
    </row>
    <row r="1973" spans="1:22" x14ac:dyDescent="0.35">
      <c r="A1973" s="93">
        <v>1965</v>
      </c>
      <c r="B1973" s="84"/>
      <c r="C1973" s="98"/>
      <c r="D1973" s="91"/>
      <c r="E1973" s="89"/>
      <c r="F1973" s="88"/>
      <c r="G1973" s="91"/>
      <c r="H1973" s="91"/>
      <c r="I1973" s="88"/>
      <c r="J1973" s="92"/>
      <c r="K1973" s="212"/>
      <c r="L1973" s="308" t="str">
        <f>IF(K1973&lt;&gt;"",INDEX(ฐาน!$J$4:$M$44,MATCH(INT(K1973),ฐาน!$J$4:$J$44,0),2),"")</f>
        <v/>
      </c>
      <c r="M1973" s="309" t="str">
        <f>IF(L1973&lt;&gt;"",INDEX(ฐาน!$J$4:$M$45,MATCH(L1973,ฐาน!$K$4:$K$45,0),4),"")</f>
        <v/>
      </c>
      <c r="N1973" s="310" t="str">
        <f>IF(I1973&lt;&gt;"",INDEX(ฐาน!$A$4:$F$9,MATCH(I1973,ฐาน!$A$4:$A$9,0),IF(J1973&gt;=INDEX(ฐาน!$A$4:$F$9,MATCH(I1973,ฐาน!$A$4:$A$9,0),3),6,5)),"")</f>
        <v/>
      </c>
      <c r="O1973" s="311" t="str">
        <f>IF(I1973&lt;&gt;"",IF(J1973&gt;=INDEX(ฐาน!$A$4:$G$9,MATCH(I1973,ฐาน!$A$4:$A$9,0),4),INDEX(ฐาน!$A$4:$G$9,MATCH(I1973,ฐาน!$A$4:$A$9,0),7),INDEX(ฐาน!$A$4:$G$9,MATCH(I1973,ฐาน!$A$4:$A$9,0),4)),"")</f>
        <v/>
      </c>
      <c r="P1973" s="312">
        <f>IF(M1973&lt;&gt;ฐาน!$M$45,IF(L1973&lt;&gt;"",($L1973*$N1973/100),0),0)</f>
        <v>0</v>
      </c>
      <c r="Q1973" s="311">
        <f>IF(M1973&lt;&gt;ฐาน!$M$45,IF(L1973&lt;&gt;"",ROUNDUP(($L1973*$N1973/100),-1),0),0)</f>
        <v>0</v>
      </c>
      <c r="R1973" s="311">
        <f t="shared" si="60"/>
        <v>0</v>
      </c>
      <c r="S1973" s="313">
        <f t="shared" si="61"/>
        <v>0</v>
      </c>
      <c r="T1973" s="314">
        <f>IF(M1973&lt;&gt;ฐาน!$M$45,IF(S1973&lt;&gt;"",S1973+R1973,0),0)</f>
        <v>0</v>
      </c>
      <c r="U1973" s="311">
        <f>IF(M1973&lt;&gt;ฐาน!$M$45,IF(S1973=0,J1973+T1973,O1973),J1973)</f>
        <v>0</v>
      </c>
      <c r="V1973" s="98"/>
    </row>
    <row r="1974" spans="1:22" x14ac:dyDescent="0.35">
      <c r="A1974" s="93">
        <v>1966</v>
      </c>
      <c r="B1974" s="84"/>
      <c r="C1974" s="98"/>
      <c r="D1974" s="91"/>
      <c r="E1974" s="89"/>
      <c r="F1974" s="88"/>
      <c r="G1974" s="91"/>
      <c r="H1974" s="91"/>
      <c r="I1974" s="88"/>
      <c r="J1974" s="92"/>
      <c r="K1974" s="212"/>
      <c r="L1974" s="308" t="str">
        <f>IF(K1974&lt;&gt;"",INDEX(ฐาน!$J$4:$M$44,MATCH(INT(K1974),ฐาน!$J$4:$J$44,0),2),"")</f>
        <v/>
      </c>
      <c r="M1974" s="309" t="str">
        <f>IF(L1974&lt;&gt;"",INDEX(ฐาน!$J$4:$M$45,MATCH(L1974,ฐาน!$K$4:$K$45,0),4),"")</f>
        <v/>
      </c>
      <c r="N1974" s="310" t="str">
        <f>IF(I1974&lt;&gt;"",INDEX(ฐาน!$A$4:$F$9,MATCH(I1974,ฐาน!$A$4:$A$9,0),IF(J1974&gt;=INDEX(ฐาน!$A$4:$F$9,MATCH(I1974,ฐาน!$A$4:$A$9,0),3),6,5)),"")</f>
        <v/>
      </c>
      <c r="O1974" s="311" t="str">
        <f>IF(I1974&lt;&gt;"",IF(J1974&gt;=INDEX(ฐาน!$A$4:$G$9,MATCH(I1974,ฐาน!$A$4:$A$9,0),4),INDEX(ฐาน!$A$4:$G$9,MATCH(I1974,ฐาน!$A$4:$A$9,0),7),INDEX(ฐาน!$A$4:$G$9,MATCH(I1974,ฐาน!$A$4:$A$9,0),4)),"")</f>
        <v/>
      </c>
      <c r="P1974" s="312">
        <f>IF(M1974&lt;&gt;ฐาน!$M$45,IF(L1974&lt;&gt;"",($L1974*$N1974/100),0),0)</f>
        <v>0</v>
      </c>
      <c r="Q1974" s="311">
        <f>IF(M1974&lt;&gt;ฐาน!$M$45,IF(L1974&lt;&gt;"",ROUNDUP(($L1974*$N1974/100),-1),0),0)</f>
        <v>0</v>
      </c>
      <c r="R1974" s="311">
        <f t="shared" si="60"/>
        <v>0</v>
      </c>
      <c r="S1974" s="313">
        <f t="shared" si="61"/>
        <v>0</v>
      </c>
      <c r="T1974" s="314">
        <f>IF(M1974&lt;&gt;ฐาน!$M$45,IF(S1974&lt;&gt;"",S1974+R1974,0),0)</f>
        <v>0</v>
      </c>
      <c r="U1974" s="311">
        <f>IF(M1974&lt;&gt;ฐาน!$M$45,IF(S1974=0,J1974+T1974,O1974),J1974)</f>
        <v>0</v>
      </c>
      <c r="V1974" s="98"/>
    </row>
    <row r="1975" spans="1:22" x14ac:dyDescent="0.35">
      <c r="A1975" s="93">
        <v>1967</v>
      </c>
      <c r="B1975" s="84"/>
      <c r="C1975" s="98"/>
      <c r="D1975" s="91"/>
      <c r="E1975" s="89"/>
      <c r="F1975" s="88"/>
      <c r="G1975" s="91"/>
      <c r="H1975" s="91"/>
      <c r="I1975" s="88"/>
      <c r="J1975" s="92"/>
      <c r="K1975" s="212"/>
      <c r="L1975" s="308" t="str">
        <f>IF(K1975&lt;&gt;"",INDEX(ฐาน!$J$4:$M$44,MATCH(INT(K1975),ฐาน!$J$4:$J$44,0),2),"")</f>
        <v/>
      </c>
      <c r="M1975" s="309" t="str">
        <f>IF(L1975&lt;&gt;"",INDEX(ฐาน!$J$4:$M$45,MATCH(L1975,ฐาน!$K$4:$K$45,0),4),"")</f>
        <v/>
      </c>
      <c r="N1975" s="310" t="str">
        <f>IF(I1975&lt;&gt;"",INDEX(ฐาน!$A$4:$F$9,MATCH(I1975,ฐาน!$A$4:$A$9,0),IF(J1975&gt;=INDEX(ฐาน!$A$4:$F$9,MATCH(I1975,ฐาน!$A$4:$A$9,0),3),6,5)),"")</f>
        <v/>
      </c>
      <c r="O1975" s="311" t="str">
        <f>IF(I1975&lt;&gt;"",IF(J1975&gt;=INDEX(ฐาน!$A$4:$G$9,MATCH(I1975,ฐาน!$A$4:$A$9,0),4),INDEX(ฐาน!$A$4:$G$9,MATCH(I1975,ฐาน!$A$4:$A$9,0),7),INDEX(ฐาน!$A$4:$G$9,MATCH(I1975,ฐาน!$A$4:$A$9,0),4)),"")</f>
        <v/>
      </c>
      <c r="P1975" s="312">
        <f>IF(M1975&lt;&gt;ฐาน!$M$45,IF(L1975&lt;&gt;"",($L1975*$N1975/100),0),0)</f>
        <v>0</v>
      </c>
      <c r="Q1975" s="311">
        <f>IF(M1975&lt;&gt;ฐาน!$M$45,IF(L1975&lt;&gt;"",ROUNDUP(($L1975*$N1975/100),-1),0),0)</f>
        <v>0</v>
      </c>
      <c r="R1975" s="311">
        <f t="shared" si="60"/>
        <v>0</v>
      </c>
      <c r="S1975" s="313">
        <f t="shared" si="61"/>
        <v>0</v>
      </c>
      <c r="T1975" s="314">
        <f>IF(M1975&lt;&gt;ฐาน!$M$45,IF(S1975&lt;&gt;"",S1975+R1975,0),0)</f>
        <v>0</v>
      </c>
      <c r="U1975" s="311">
        <f>IF(M1975&lt;&gt;ฐาน!$M$45,IF(S1975=0,J1975+T1975,O1975),J1975)</f>
        <v>0</v>
      </c>
      <c r="V1975" s="98"/>
    </row>
    <row r="1976" spans="1:22" x14ac:dyDescent="0.35">
      <c r="A1976" s="93">
        <v>1968</v>
      </c>
      <c r="B1976" s="84"/>
      <c r="C1976" s="98"/>
      <c r="D1976" s="91"/>
      <c r="E1976" s="89"/>
      <c r="F1976" s="88"/>
      <c r="G1976" s="91"/>
      <c r="H1976" s="91"/>
      <c r="I1976" s="88"/>
      <c r="J1976" s="92"/>
      <c r="K1976" s="212"/>
      <c r="L1976" s="308" t="str">
        <f>IF(K1976&lt;&gt;"",INDEX(ฐาน!$J$4:$M$44,MATCH(INT(K1976),ฐาน!$J$4:$J$44,0),2),"")</f>
        <v/>
      </c>
      <c r="M1976" s="309" t="str">
        <f>IF(L1976&lt;&gt;"",INDEX(ฐาน!$J$4:$M$45,MATCH(L1976,ฐาน!$K$4:$K$45,0),4),"")</f>
        <v/>
      </c>
      <c r="N1976" s="310" t="str">
        <f>IF(I1976&lt;&gt;"",INDEX(ฐาน!$A$4:$F$9,MATCH(I1976,ฐาน!$A$4:$A$9,0),IF(J1976&gt;=INDEX(ฐาน!$A$4:$F$9,MATCH(I1976,ฐาน!$A$4:$A$9,0),3),6,5)),"")</f>
        <v/>
      </c>
      <c r="O1976" s="311" t="str">
        <f>IF(I1976&lt;&gt;"",IF(J1976&gt;=INDEX(ฐาน!$A$4:$G$9,MATCH(I1976,ฐาน!$A$4:$A$9,0),4),INDEX(ฐาน!$A$4:$G$9,MATCH(I1976,ฐาน!$A$4:$A$9,0),7),INDEX(ฐาน!$A$4:$G$9,MATCH(I1976,ฐาน!$A$4:$A$9,0),4)),"")</f>
        <v/>
      </c>
      <c r="P1976" s="312">
        <f>IF(M1976&lt;&gt;ฐาน!$M$45,IF(L1976&lt;&gt;"",($L1976*$N1976/100),0),0)</f>
        <v>0</v>
      </c>
      <c r="Q1976" s="311">
        <f>IF(M1976&lt;&gt;ฐาน!$M$45,IF(L1976&lt;&gt;"",ROUNDUP(($L1976*$N1976/100),-1),0),0)</f>
        <v>0</v>
      </c>
      <c r="R1976" s="311">
        <f t="shared" si="60"/>
        <v>0</v>
      </c>
      <c r="S1976" s="313">
        <f t="shared" si="61"/>
        <v>0</v>
      </c>
      <c r="T1976" s="314">
        <f>IF(M1976&lt;&gt;ฐาน!$M$45,IF(S1976&lt;&gt;"",S1976+R1976,0),0)</f>
        <v>0</v>
      </c>
      <c r="U1976" s="311">
        <f>IF(M1976&lt;&gt;ฐาน!$M$45,IF(S1976=0,J1976+T1976,O1976),J1976)</f>
        <v>0</v>
      </c>
      <c r="V1976" s="98"/>
    </row>
    <row r="1977" spans="1:22" x14ac:dyDescent="0.35">
      <c r="A1977" s="93">
        <v>1969</v>
      </c>
      <c r="B1977" s="84"/>
      <c r="C1977" s="98"/>
      <c r="D1977" s="91"/>
      <c r="E1977" s="89"/>
      <c r="F1977" s="88"/>
      <c r="G1977" s="91"/>
      <c r="H1977" s="91"/>
      <c r="I1977" s="88"/>
      <c r="J1977" s="92"/>
      <c r="K1977" s="212"/>
      <c r="L1977" s="308" t="str">
        <f>IF(K1977&lt;&gt;"",INDEX(ฐาน!$J$4:$M$44,MATCH(INT(K1977),ฐาน!$J$4:$J$44,0),2),"")</f>
        <v/>
      </c>
      <c r="M1977" s="309" t="str">
        <f>IF(L1977&lt;&gt;"",INDEX(ฐาน!$J$4:$M$45,MATCH(L1977,ฐาน!$K$4:$K$45,0),4),"")</f>
        <v/>
      </c>
      <c r="N1977" s="310" t="str">
        <f>IF(I1977&lt;&gt;"",INDEX(ฐาน!$A$4:$F$9,MATCH(I1977,ฐาน!$A$4:$A$9,0),IF(J1977&gt;=INDEX(ฐาน!$A$4:$F$9,MATCH(I1977,ฐาน!$A$4:$A$9,0),3),6,5)),"")</f>
        <v/>
      </c>
      <c r="O1977" s="311" t="str">
        <f>IF(I1977&lt;&gt;"",IF(J1977&gt;=INDEX(ฐาน!$A$4:$G$9,MATCH(I1977,ฐาน!$A$4:$A$9,0),4),INDEX(ฐาน!$A$4:$G$9,MATCH(I1977,ฐาน!$A$4:$A$9,0),7),INDEX(ฐาน!$A$4:$G$9,MATCH(I1977,ฐาน!$A$4:$A$9,0),4)),"")</f>
        <v/>
      </c>
      <c r="P1977" s="312">
        <f>IF(M1977&lt;&gt;ฐาน!$M$45,IF(L1977&lt;&gt;"",($L1977*$N1977/100),0),0)</f>
        <v>0</v>
      </c>
      <c r="Q1977" s="311">
        <f>IF(M1977&lt;&gt;ฐาน!$M$45,IF(L1977&lt;&gt;"",ROUNDUP(($L1977*$N1977/100),-1),0),0)</f>
        <v>0</v>
      </c>
      <c r="R1977" s="311">
        <f t="shared" si="60"/>
        <v>0</v>
      </c>
      <c r="S1977" s="313">
        <f t="shared" si="61"/>
        <v>0</v>
      </c>
      <c r="T1977" s="314">
        <f>IF(M1977&lt;&gt;ฐาน!$M$45,IF(S1977&lt;&gt;"",S1977+R1977,0),0)</f>
        <v>0</v>
      </c>
      <c r="U1977" s="311">
        <f>IF(M1977&lt;&gt;ฐาน!$M$45,IF(S1977=0,J1977+T1977,O1977),J1977)</f>
        <v>0</v>
      </c>
      <c r="V1977" s="98"/>
    </row>
    <row r="1978" spans="1:22" x14ac:dyDescent="0.35">
      <c r="A1978" s="93">
        <v>1970</v>
      </c>
      <c r="B1978" s="84"/>
      <c r="C1978" s="98"/>
      <c r="D1978" s="91"/>
      <c r="E1978" s="89"/>
      <c r="F1978" s="88"/>
      <c r="G1978" s="91"/>
      <c r="H1978" s="91"/>
      <c r="I1978" s="88"/>
      <c r="J1978" s="92"/>
      <c r="K1978" s="212"/>
      <c r="L1978" s="308" t="str">
        <f>IF(K1978&lt;&gt;"",INDEX(ฐาน!$J$4:$M$44,MATCH(INT(K1978),ฐาน!$J$4:$J$44,0),2),"")</f>
        <v/>
      </c>
      <c r="M1978" s="309" t="str">
        <f>IF(L1978&lt;&gt;"",INDEX(ฐาน!$J$4:$M$45,MATCH(L1978,ฐาน!$K$4:$K$45,0),4),"")</f>
        <v/>
      </c>
      <c r="N1978" s="310" t="str">
        <f>IF(I1978&lt;&gt;"",INDEX(ฐาน!$A$4:$F$9,MATCH(I1978,ฐาน!$A$4:$A$9,0),IF(J1978&gt;=INDEX(ฐาน!$A$4:$F$9,MATCH(I1978,ฐาน!$A$4:$A$9,0),3),6,5)),"")</f>
        <v/>
      </c>
      <c r="O1978" s="311" t="str">
        <f>IF(I1978&lt;&gt;"",IF(J1978&gt;=INDEX(ฐาน!$A$4:$G$9,MATCH(I1978,ฐาน!$A$4:$A$9,0),4),INDEX(ฐาน!$A$4:$G$9,MATCH(I1978,ฐาน!$A$4:$A$9,0),7),INDEX(ฐาน!$A$4:$G$9,MATCH(I1978,ฐาน!$A$4:$A$9,0),4)),"")</f>
        <v/>
      </c>
      <c r="P1978" s="312">
        <f>IF(M1978&lt;&gt;ฐาน!$M$45,IF(L1978&lt;&gt;"",($L1978*$N1978/100),0),0)</f>
        <v>0</v>
      </c>
      <c r="Q1978" s="311">
        <f>IF(M1978&lt;&gt;ฐาน!$M$45,IF(L1978&lt;&gt;"",ROUNDUP(($L1978*$N1978/100),-1),0),0)</f>
        <v>0</v>
      </c>
      <c r="R1978" s="311">
        <f t="shared" si="60"/>
        <v>0</v>
      </c>
      <c r="S1978" s="313">
        <f t="shared" si="61"/>
        <v>0</v>
      </c>
      <c r="T1978" s="314">
        <f>IF(M1978&lt;&gt;ฐาน!$M$45,IF(S1978&lt;&gt;"",S1978+R1978,0),0)</f>
        <v>0</v>
      </c>
      <c r="U1978" s="311">
        <f>IF(M1978&lt;&gt;ฐาน!$M$45,IF(S1978=0,J1978+T1978,O1978),J1978)</f>
        <v>0</v>
      </c>
      <c r="V1978" s="98"/>
    </row>
    <row r="1979" spans="1:22" x14ac:dyDescent="0.35">
      <c r="A1979" s="93">
        <v>1971</v>
      </c>
      <c r="B1979" s="84"/>
      <c r="C1979" s="98"/>
      <c r="D1979" s="91"/>
      <c r="E1979" s="89"/>
      <c r="F1979" s="88"/>
      <c r="G1979" s="91"/>
      <c r="H1979" s="91"/>
      <c r="I1979" s="88"/>
      <c r="J1979" s="92"/>
      <c r="K1979" s="212"/>
      <c r="L1979" s="308" t="str">
        <f>IF(K1979&lt;&gt;"",INDEX(ฐาน!$J$4:$M$44,MATCH(INT(K1979),ฐาน!$J$4:$J$44,0),2),"")</f>
        <v/>
      </c>
      <c r="M1979" s="309" t="str">
        <f>IF(L1979&lt;&gt;"",INDEX(ฐาน!$J$4:$M$45,MATCH(L1979,ฐาน!$K$4:$K$45,0),4),"")</f>
        <v/>
      </c>
      <c r="N1979" s="310" t="str">
        <f>IF(I1979&lt;&gt;"",INDEX(ฐาน!$A$4:$F$9,MATCH(I1979,ฐาน!$A$4:$A$9,0),IF(J1979&gt;=INDEX(ฐาน!$A$4:$F$9,MATCH(I1979,ฐาน!$A$4:$A$9,0),3),6,5)),"")</f>
        <v/>
      </c>
      <c r="O1979" s="311" t="str">
        <f>IF(I1979&lt;&gt;"",IF(J1979&gt;=INDEX(ฐาน!$A$4:$G$9,MATCH(I1979,ฐาน!$A$4:$A$9,0),4),INDEX(ฐาน!$A$4:$G$9,MATCH(I1979,ฐาน!$A$4:$A$9,0),7),INDEX(ฐาน!$A$4:$G$9,MATCH(I1979,ฐาน!$A$4:$A$9,0),4)),"")</f>
        <v/>
      </c>
      <c r="P1979" s="312">
        <f>IF(M1979&lt;&gt;ฐาน!$M$45,IF(L1979&lt;&gt;"",($L1979*$N1979/100),0),0)</f>
        <v>0</v>
      </c>
      <c r="Q1979" s="311">
        <f>IF(M1979&lt;&gt;ฐาน!$M$45,IF(L1979&lt;&gt;"",ROUNDUP(($L1979*$N1979/100),-1),0),0)</f>
        <v>0</v>
      </c>
      <c r="R1979" s="311">
        <f t="shared" si="60"/>
        <v>0</v>
      </c>
      <c r="S1979" s="313">
        <f t="shared" si="61"/>
        <v>0</v>
      </c>
      <c r="T1979" s="314">
        <f>IF(M1979&lt;&gt;ฐาน!$M$45,IF(S1979&lt;&gt;"",S1979+R1979,0),0)</f>
        <v>0</v>
      </c>
      <c r="U1979" s="311">
        <f>IF(M1979&lt;&gt;ฐาน!$M$45,IF(S1979=0,J1979+T1979,O1979),J1979)</f>
        <v>0</v>
      </c>
      <c r="V1979" s="98"/>
    </row>
    <row r="1980" spans="1:22" x14ac:dyDescent="0.35">
      <c r="A1980" s="93">
        <v>1972</v>
      </c>
      <c r="B1980" s="84"/>
      <c r="C1980" s="98"/>
      <c r="D1980" s="91"/>
      <c r="E1980" s="89"/>
      <c r="F1980" s="88"/>
      <c r="G1980" s="91"/>
      <c r="H1980" s="91"/>
      <c r="I1980" s="88"/>
      <c r="J1980" s="92"/>
      <c r="K1980" s="212"/>
      <c r="L1980" s="308" t="str">
        <f>IF(K1980&lt;&gt;"",INDEX(ฐาน!$J$4:$M$44,MATCH(INT(K1980),ฐาน!$J$4:$J$44,0),2),"")</f>
        <v/>
      </c>
      <c r="M1980" s="309" t="str">
        <f>IF(L1980&lt;&gt;"",INDEX(ฐาน!$J$4:$M$45,MATCH(L1980,ฐาน!$K$4:$K$45,0),4),"")</f>
        <v/>
      </c>
      <c r="N1980" s="310" t="str">
        <f>IF(I1980&lt;&gt;"",INDEX(ฐาน!$A$4:$F$9,MATCH(I1980,ฐาน!$A$4:$A$9,0),IF(J1980&gt;=INDEX(ฐาน!$A$4:$F$9,MATCH(I1980,ฐาน!$A$4:$A$9,0),3),6,5)),"")</f>
        <v/>
      </c>
      <c r="O1980" s="311" t="str">
        <f>IF(I1980&lt;&gt;"",IF(J1980&gt;=INDEX(ฐาน!$A$4:$G$9,MATCH(I1980,ฐาน!$A$4:$A$9,0),4),INDEX(ฐาน!$A$4:$G$9,MATCH(I1980,ฐาน!$A$4:$A$9,0),7),INDEX(ฐาน!$A$4:$G$9,MATCH(I1980,ฐาน!$A$4:$A$9,0),4)),"")</f>
        <v/>
      </c>
      <c r="P1980" s="312">
        <f>IF(M1980&lt;&gt;ฐาน!$M$45,IF(L1980&lt;&gt;"",($L1980*$N1980/100),0),0)</f>
        <v>0</v>
      </c>
      <c r="Q1980" s="311">
        <f>IF(M1980&lt;&gt;ฐาน!$M$45,IF(L1980&lt;&gt;"",ROUNDUP(($L1980*$N1980/100),-1),0),0)</f>
        <v>0</v>
      </c>
      <c r="R1980" s="311">
        <f t="shared" si="60"/>
        <v>0</v>
      </c>
      <c r="S1980" s="313">
        <f t="shared" si="61"/>
        <v>0</v>
      </c>
      <c r="T1980" s="314">
        <f>IF(M1980&lt;&gt;ฐาน!$M$45,IF(S1980&lt;&gt;"",S1980+R1980,0),0)</f>
        <v>0</v>
      </c>
      <c r="U1980" s="311">
        <f>IF(M1980&lt;&gt;ฐาน!$M$45,IF(S1980=0,J1980+T1980,O1980),J1980)</f>
        <v>0</v>
      </c>
      <c r="V1980" s="98"/>
    </row>
    <row r="1981" spans="1:22" x14ac:dyDescent="0.35">
      <c r="A1981" s="93">
        <v>1973</v>
      </c>
      <c r="B1981" s="84"/>
      <c r="C1981" s="98"/>
      <c r="D1981" s="91"/>
      <c r="E1981" s="89"/>
      <c r="F1981" s="88"/>
      <c r="G1981" s="91"/>
      <c r="H1981" s="91"/>
      <c r="I1981" s="88"/>
      <c r="J1981" s="92"/>
      <c r="K1981" s="212"/>
      <c r="L1981" s="308" t="str">
        <f>IF(K1981&lt;&gt;"",INDEX(ฐาน!$J$4:$M$44,MATCH(INT(K1981),ฐาน!$J$4:$J$44,0),2),"")</f>
        <v/>
      </c>
      <c r="M1981" s="309" t="str">
        <f>IF(L1981&lt;&gt;"",INDEX(ฐาน!$J$4:$M$45,MATCH(L1981,ฐาน!$K$4:$K$45,0),4),"")</f>
        <v/>
      </c>
      <c r="N1981" s="310" t="str">
        <f>IF(I1981&lt;&gt;"",INDEX(ฐาน!$A$4:$F$9,MATCH(I1981,ฐาน!$A$4:$A$9,0),IF(J1981&gt;=INDEX(ฐาน!$A$4:$F$9,MATCH(I1981,ฐาน!$A$4:$A$9,0),3),6,5)),"")</f>
        <v/>
      </c>
      <c r="O1981" s="311" t="str">
        <f>IF(I1981&lt;&gt;"",IF(J1981&gt;=INDEX(ฐาน!$A$4:$G$9,MATCH(I1981,ฐาน!$A$4:$A$9,0),4),INDEX(ฐาน!$A$4:$G$9,MATCH(I1981,ฐาน!$A$4:$A$9,0),7),INDEX(ฐาน!$A$4:$G$9,MATCH(I1981,ฐาน!$A$4:$A$9,0),4)),"")</f>
        <v/>
      </c>
      <c r="P1981" s="312">
        <f>IF(M1981&lt;&gt;ฐาน!$M$45,IF(L1981&lt;&gt;"",($L1981*$N1981/100),0),0)</f>
        <v>0</v>
      </c>
      <c r="Q1981" s="311">
        <f>IF(M1981&lt;&gt;ฐาน!$M$45,IF(L1981&lt;&gt;"",ROUNDUP(($L1981*$N1981/100),-1),0),0)</f>
        <v>0</v>
      </c>
      <c r="R1981" s="311">
        <f t="shared" si="60"/>
        <v>0</v>
      </c>
      <c r="S1981" s="313">
        <f t="shared" si="61"/>
        <v>0</v>
      </c>
      <c r="T1981" s="314">
        <f>IF(M1981&lt;&gt;ฐาน!$M$45,IF(S1981&lt;&gt;"",S1981+R1981,0),0)</f>
        <v>0</v>
      </c>
      <c r="U1981" s="311">
        <f>IF(M1981&lt;&gt;ฐาน!$M$45,IF(S1981=0,J1981+T1981,O1981),J1981)</f>
        <v>0</v>
      </c>
      <c r="V1981" s="98"/>
    </row>
    <row r="1982" spans="1:22" x14ac:dyDescent="0.35">
      <c r="A1982" s="93">
        <v>1974</v>
      </c>
      <c r="B1982" s="84"/>
      <c r="C1982" s="98"/>
      <c r="D1982" s="91"/>
      <c r="E1982" s="89"/>
      <c r="F1982" s="88"/>
      <c r="G1982" s="91"/>
      <c r="H1982" s="91"/>
      <c r="I1982" s="88"/>
      <c r="J1982" s="92"/>
      <c r="K1982" s="212"/>
      <c r="L1982" s="308" t="str">
        <f>IF(K1982&lt;&gt;"",INDEX(ฐาน!$J$4:$M$44,MATCH(INT(K1982),ฐาน!$J$4:$J$44,0),2),"")</f>
        <v/>
      </c>
      <c r="M1982" s="309" t="str">
        <f>IF(L1982&lt;&gt;"",INDEX(ฐาน!$J$4:$M$45,MATCH(L1982,ฐาน!$K$4:$K$45,0),4),"")</f>
        <v/>
      </c>
      <c r="N1982" s="310" t="str">
        <f>IF(I1982&lt;&gt;"",INDEX(ฐาน!$A$4:$F$9,MATCH(I1982,ฐาน!$A$4:$A$9,0),IF(J1982&gt;=INDEX(ฐาน!$A$4:$F$9,MATCH(I1982,ฐาน!$A$4:$A$9,0),3),6,5)),"")</f>
        <v/>
      </c>
      <c r="O1982" s="311" t="str">
        <f>IF(I1982&lt;&gt;"",IF(J1982&gt;=INDEX(ฐาน!$A$4:$G$9,MATCH(I1982,ฐาน!$A$4:$A$9,0),4),INDEX(ฐาน!$A$4:$G$9,MATCH(I1982,ฐาน!$A$4:$A$9,0),7),INDEX(ฐาน!$A$4:$G$9,MATCH(I1982,ฐาน!$A$4:$A$9,0),4)),"")</f>
        <v/>
      </c>
      <c r="P1982" s="312">
        <f>IF(M1982&lt;&gt;ฐาน!$M$45,IF(L1982&lt;&gt;"",($L1982*$N1982/100),0),0)</f>
        <v>0</v>
      </c>
      <c r="Q1982" s="311">
        <f>IF(M1982&lt;&gt;ฐาน!$M$45,IF(L1982&lt;&gt;"",ROUNDUP(($L1982*$N1982/100),-1),0),0)</f>
        <v>0</v>
      </c>
      <c r="R1982" s="311">
        <f t="shared" si="60"/>
        <v>0</v>
      </c>
      <c r="S1982" s="313">
        <f t="shared" si="61"/>
        <v>0</v>
      </c>
      <c r="T1982" s="314">
        <f>IF(M1982&lt;&gt;ฐาน!$M$45,IF(S1982&lt;&gt;"",S1982+R1982,0),0)</f>
        <v>0</v>
      </c>
      <c r="U1982" s="311">
        <f>IF(M1982&lt;&gt;ฐาน!$M$45,IF(S1982=0,J1982+T1982,O1982),J1982)</f>
        <v>0</v>
      </c>
      <c r="V1982" s="98"/>
    </row>
    <row r="1983" spans="1:22" x14ac:dyDescent="0.35">
      <c r="A1983" s="93">
        <v>1975</v>
      </c>
      <c r="B1983" s="84"/>
      <c r="C1983" s="98"/>
      <c r="D1983" s="91"/>
      <c r="E1983" s="89"/>
      <c r="F1983" s="88"/>
      <c r="G1983" s="91"/>
      <c r="H1983" s="91"/>
      <c r="I1983" s="88"/>
      <c r="J1983" s="92"/>
      <c r="K1983" s="212"/>
      <c r="L1983" s="308" t="str">
        <f>IF(K1983&lt;&gt;"",INDEX(ฐาน!$J$4:$M$44,MATCH(INT(K1983),ฐาน!$J$4:$J$44,0),2),"")</f>
        <v/>
      </c>
      <c r="M1983" s="309" t="str">
        <f>IF(L1983&lt;&gt;"",INDEX(ฐาน!$J$4:$M$45,MATCH(L1983,ฐาน!$K$4:$K$45,0),4),"")</f>
        <v/>
      </c>
      <c r="N1983" s="310" t="str">
        <f>IF(I1983&lt;&gt;"",INDEX(ฐาน!$A$4:$F$9,MATCH(I1983,ฐาน!$A$4:$A$9,0),IF(J1983&gt;=INDEX(ฐาน!$A$4:$F$9,MATCH(I1983,ฐาน!$A$4:$A$9,0),3),6,5)),"")</f>
        <v/>
      </c>
      <c r="O1983" s="311" t="str">
        <f>IF(I1983&lt;&gt;"",IF(J1983&gt;=INDEX(ฐาน!$A$4:$G$9,MATCH(I1983,ฐาน!$A$4:$A$9,0),4),INDEX(ฐาน!$A$4:$G$9,MATCH(I1983,ฐาน!$A$4:$A$9,0),7),INDEX(ฐาน!$A$4:$G$9,MATCH(I1983,ฐาน!$A$4:$A$9,0),4)),"")</f>
        <v/>
      </c>
      <c r="P1983" s="312">
        <f>IF(M1983&lt;&gt;ฐาน!$M$45,IF(L1983&lt;&gt;"",($L1983*$N1983/100),0),0)</f>
        <v>0</v>
      </c>
      <c r="Q1983" s="311">
        <f>IF(M1983&lt;&gt;ฐาน!$M$45,IF(L1983&lt;&gt;"",ROUNDUP(($L1983*$N1983/100),-1),0),0)</f>
        <v>0</v>
      </c>
      <c r="R1983" s="311">
        <f t="shared" si="60"/>
        <v>0</v>
      </c>
      <c r="S1983" s="313">
        <f t="shared" si="61"/>
        <v>0</v>
      </c>
      <c r="T1983" s="314">
        <f>IF(M1983&lt;&gt;ฐาน!$M$45,IF(S1983&lt;&gt;"",S1983+R1983,0),0)</f>
        <v>0</v>
      </c>
      <c r="U1983" s="311">
        <f>IF(M1983&lt;&gt;ฐาน!$M$45,IF(S1983=0,J1983+T1983,O1983),J1983)</f>
        <v>0</v>
      </c>
      <c r="V1983" s="98"/>
    </row>
    <row r="1984" spans="1:22" x14ac:dyDescent="0.35">
      <c r="A1984" s="93">
        <v>1976</v>
      </c>
      <c r="B1984" s="84"/>
      <c r="C1984" s="98"/>
      <c r="D1984" s="91"/>
      <c r="E1984" s="89"/>
      <c r="F1984" s="88"/>
      <c r="G1984" s="91"/>
      <c r="H1984" s="91"/>
      <c r="I1984" s="88"/>
      <c r="J1984" s="92"/>
      <c r="K1984" s="212"/>
      <c r="L1984" s="308" t="str">
        <f>IF(K1984&lt;&gt;"",INDEX(ฐาน!$J$4:$M$44,MATCH(INT(K1984),ฐาน!$J$4:$J$44,0),2),"")</f>
        <v/>
      </c>
      <c r="M1984" s="309" t="str">
        <f>IF(L1984&lt;&gt;"",INDEX(ฐาน!$J$4:$M$45,MATCH(L1984,ฐาน!$K$4:$K$45,0),4),"")</f>
        <v/>
      </c>
      <c r="N1984" s="310" t="str">
        <f>IF(I1984&lt;&gt;"",INDEX(ฐาน!$A$4:$F$9,MATCH(I1984,ฐาน!$A$4:$A$9,0),IF(J1984&gt;=INDEX(ฐาน!$A$4:$F$9,MATCH(I1984,ฐาน!$A$4:$A$9,0),3),6,5)),"")</f>
        <v/>
      </c>
      <c r="O1984" s="311" t="str">
        <f>IF(I1984&lt;&gt;"",IF(J1984&gt;=INDEX(ฐาน!$A$4:$G$9,MATCH(I1984,ฐาน!$A$4:$A$9,0),4),INDEX(ฐาน!$A$4:$G$9,MATCH(I1984,ฐาน!$A$4:$A$9,0),7),INDEX(ฐาน!$A$4:$G$9,MATCH(I1984,ฐาน!$A$4:$A$9,0),4)),"")</f>
        <v/>
      </c>
      <c r="P1984" s="312">
        <f>IF(M1984&lt;&gt;ฐาน!$M$45,IF(L1984&lt;&gt;"",($L1984*$N1984/100),0),0)</f>
        <v>0</v>
      </c>
      <c r="Q1984" s="311">
        <f>IF(M1984&lt;&gt;ฐาน!$M$45,IF(L1984&lt;&gt;"",ROUNDUP(($L1984*$N1984/100),-1),0),0)</f>
        <v>0</v>
      </c>
      <c r="R1984" s="311">
        <f t="shared" si="60"/>
        <v>0</v>
      </c>
      <c r="S1984" s="313">
        <f t="shared" si="61"/>
        <v>0</v>
      </c>
      <c r="T1984" s="314">
        <f>IF(M1984&lt;&gt;ฐาน!$M$45,IF(S1984&lt;&gt;"",S1984+R1984,0),0)</f>
        <v>0</v>
      </c>
      <c r="U1984" s="311">
        <f>IF(M1984&lt;&gt;ฐาน!$M$45,IF(S1984=0,J1984+T1984,O1984),J1984)</f>
        <v>0</v>
      </c>
      <c r="V1984" s="98"/>
    </row>
    <row r="1985" spans="1:22" x14ac:dyDescent="0.35">
      <c r="A1985" s="93">
        <v>1977</v>
      </c>
      <c r="B1985" s="84"/>
      <c r="C1985" s="98"/>
      <c r="D1985" s="91"/>
      <c r="E1985" s="89"/>
      <c r="F1985" s="88"/>
      <c r="G1985" s="91"/>
      <c r="H1985" s="91"/>
      <c r="I1985" s="88"/>
      <c r="J1985" s="92"/>
      <c r="K1985" s="212"/>
      <c r="L1985" s="308" t="str">
        <f>IF(K1985&lt;&gt;"",INDEX(ฐาน!$J$4:$M$44,MATCH(INT(K1985),ฐาน!$J$4:$J$44,0),2),"")</f>
        <v/>
      </c>
      <c r="M1985" s="309" t="str">
        <f>IF(L1985&lt;&gt;"",INDEX(ฐาน!$J$4:$M$45,MATCH(L1985,ฐาน!$K$4:$K$45,0),4),"")</f>
        <v/>
      </c>
      <c r="N1985" s="310" t="str">
        <f>IF(I1985&lt;&gt;"",INDEX(ฐาน!$A$4:$F$9,MATCH(I1985,ฐาน!$A$4:$A$9,0),IF(J1985&gt;=INDEX(ฐาน!$A$4:$F$9,MATCH(I1985,ฐาน!$A$4:$A$9,0),3),6,5)),"")</f>
        <v/>
      </c>
      <c r="O1985" s="311" t="str">
        <f>IF(I1985&lt;&gt;"",IF(J1985&gt;=INDEX(ฐาน!$A$4:$G$9,MATCH(I1985,ฐาน!$A$4:$A$9,0),4),INDEX(ฐาน!$A$4:$G$9,MATCH(I1985,ฐาน!$A$4:$A$9,0),7),INDEX(ฐาน!$A$4:$G$9,MATCH(I1985,ฐาน!$A$4:$A$9,0),4)),"")</f>
        <v/>
      </c>
      <c r="P1985" s="312">
        <f>IF(M1985&lt;&gt;ฐาน!$M$45,IF(L1985&lt;&gt;"",($L1985*$N1985/100),0),0)</f>
        <v>0</v>
      </c>
      <c r="Q1985" s="311">
        <f>IF(M1985&lt;&gt;ฐาน!$M$45,IF(L1985&lt;&gt;"",ROUNDUP(($L1985*$N1985/100),-1),0),0)</f>
        <v>0</v>
      </c>
      <c r="R1985" s="311">
        <f t="shared" si="60"/>
        <v>0</v>
      </c>
      <c r="S1985" s="313">
        <f t="shared" si="61"/>
        <v>0</v>
      </c>
      <c r="T1985" s="314">
        <f>IF(M1985&lt;&gt;ฐาน!$M$45,IF(S1985&lt;&gt;"",S1985+R1985,0),0)</f>
        <v>0</v>
      </c>
      <c r="U1985" s="311">
        <f>IF(M1985&lt;&gt;ฐาน!$M$45,IF(S1985=0,J1985+T1985,O1985),J1985)</f>
        <v>0</v>
      </c>
      <c r="V1985" s="98"/>
    </row>
    <row r="1986" spans="1:22" x14ac:dyDescent="0.35">
      <c r="A1986" s="93">
        <v>1978</v>
      </c>
      <c r="B1986" s="84"/>
      <c r="C1986" s="98"/>
      <c r="D1986" s="91"/>
      <c r="E1986" s="89"/>
      <c r="F1986" s="88"/>
      <c r="G1986" s="91"/>
      <c r="H1986" s="91"/>
      <c r="I1986" s="88"/>
      <c r="J1986" s="92"/>
      <c r="K1986" s="212"/>
      <c r="L1986" s="308" t="str">
        <f>IF(K1986&lt;&gt;"",INDEX(ฐาน!$J$4:$M$44,MATCH(INT(K1986),ฐาน!$J$4:$J$44,0),2),"")</f>
        <v/>
      </c>
      <c r="M1986" s="309" t="str">
        <f>IF(L1986&lt;&gt;"",INDEX(ฐาน!$J$4:$M$45,MATCH(L1986,ฐาน!$K$4:$K$45,0),4),"")</f>
        <v/>
      </c>
      <c r="N1986" s="310" t="str">
        <f>IF(I1986&lt;&gt;"",INDEX(ฐาน!$A$4:$F$9,MATCH(I1986,ฐาน!$A$4:$A$9,0),IF(J1986&gt;=INDEX(ฐาน!$A$4:$F$9,MATCH(I1986,ฐาน!$A$4:$A$9,0),3),6,5)),"")</f>
        <v/>
      </c>
      <c r="O1986" s="311" t="str">
        <f>IF(I1986&lt;&gt;"",IF(J1986&gt;=INDEX(ฐาน!$A$4:$G$9,MATCH(I1986,ฐาน!$A$4:$A$9,0),4),INDEX(ฐาน!$A$4:$G$9,MATCH(I1986,ฐาน!$A$4:$A$9,0),7),INDEX(ฐาน!$A$4:$G$9,MATCH(I1986,ฐาน!$A$4:$A$9,0),4)),"")</f>
        <v/>
      </c>
      <c r="P1986" s="312">
        <f>IF(M1986&lt;&gt;ฐาน!$M$45,IF(L1986&lt;&gt;"",($L1986*$N1986/100),0),0)</f>
        <v>0</v>
      </c>
      <c r="Q1986" s="311">
        <f>IF(M1986&lt;&gt;ฐาน!$M$45,IF(L1986&lt;&gt;"",ROUNDUP(($L1986*$N1986/100),-1),0),0)</f>
        <v>0</v>
      </c>
      <c r="R1986" s="311">
        <f t="shared" si="60"/>
        <v>0</v>
      </c>
      <c r="S1986" s="313">
        <f t="shared" si="61"/>
        <v>0</v>
      </c>
      <c r="T1986" s="314">
        <f>IF(M1986&lt;&gt;ฐาน!$M$45,IF(S1986&lt;&gt;"",S1986+R1986,0),0)</f>
        <v>0</v>
      </c>
      <c r="U1986" s="311">
        <f>IF(M1986&lt;&gt;ฐาน!$M$45,IF(S1986=0,J1986+T1986,O1986),J1986)</f>
        <v>0</v>
      </c>
      <c r="V1986" s="98"/>
    </row>
    <row r="1987" spans="1:22" x14ac:dyDescent="0.35">
      <c r="A1987" s="93">
        <v>1979</v>
      </c>
      <c r="B1987" s="84"/>
      <c r="C1987" s="98"/>
      <c r="D1987" s="91"/>
      <c r="E1987" s="89"/>
      <c r="F1987" s="88"/>
      <c r="G1987" s="91"/>
      <c r="H1987" s="91"/>
      <c r="I1987" s="88"/>
      <c r="J1987" s="92"/>
      <c r="K1987" s="212"/>
      <c r="L1987" s="308" t="str">
        <f>IF(K1987&lt;&gt;"",INDEX(ฐาน!$J$4:$M$44,MATCH(INT(K1987),ฐาน!$J$4:$J$44,0),2),"")</f>
        <v/>
      </c>
      <c r="M1987" s="309" t="str">
        <f>IF(L1987&lt;&gt;"",INDEX(ฐาน!$J$4:$M$45,MATCH(L1987,ฐาน!$K$4:$K$45,0),4),"")</f>
        <v/>
      </c>
      <c r="N1987" s="310" t="str">
        <f>IF(I1987&lt;&gt;"",INDEX(ฐาน!$A$4:$F$9,MATCH(I1987,ฐาน!$A$4:$A$9,0),IF(J1987&gt;=INDEX(ฐาน!$A$4:$F$9,MATCH(I1987,ฐาน!$A$4:$A$9,0),3),6,5)),"")</f>
        <v/>
      </c>
      <c r="O1987" s="311" t="str">
        <f>IF(I1987&lt;&gt;"",IF(J1987&gt;=INDEX(ฐาน!$A$4:$G$9,MATCH(I1987,ฐาน!$A$4:$A$9,0),4),INDEX(ฐาน!$A$4:$G$9,MATCH(I1987,ฐาน!$A$4:$A$9,0),7),INDEX(ฐาน!$A$4:$G$9,MATCH(I1987,ฐาน!$A$4:$A$9,0),4)),"")</f>
        <v/>
      </c>
      <c r="P1987" s="312">
        <f>IF(M1987&lt;&gt;ฐาน!$M$45,IF(L1987&lt;&gt;"",($L1987*$N1987/100),0),0)</f>
        <v>0</v>
      </c>
      <c r="Q1987" s="311">
        <f>IF(M1987&lt;&gt;ฐาน!$M$45,IF(L1987&lt;&gt;"",ROUNDUP(($L1987*$N1987/100),-1),0),0)</f>
        <v>0</v>
      </c>
      <c r="R1987" s="311">
        <f t="shared" si="60"/>
        <v>0</v>
      </c>
      <c r="S1987" s="313">
        <f t="shared" si="61"/>
        <v>0</v>
      </c>
      <c r="T1987" s="314">
        <f>IF(M1987&lt;&gt;ฐาน!$M$45,IF(S1987&lt;&gt;"",S1987+R1987,0),0)</f>
        <v>0</v>
      </c>
      <c r="U1987" s="311">
        <f>IF(M1987&lt;&gt;ฐาน!$M$45,IF(S1987=0,J1987+T1987,O1987),J1987)</f>
        <v>0</v>
      </c>
      <c r="V1987" s="98"/>
    </row>
    <row r="1988" spans="1:22" x14ac:dyDescent="0.35">
      <c r="A1988" s="93">
        <v>1980</v>
      </c>
      <c r="B1988" s="84"/>
      <c r="C1988" s="98"/>
      <c r="D1988" s="91"/>
      <c r="E1988" s="89"/>
      <c r="F1988" s="88"/>
      <c r="G1988" s="91"/>
      <c r="H1988" s="91"/>
      <c r="I1988" s="88"/>
      <c r="J1988" s="92"/>
      <c r="K1988" s="212"/>
      <c r="L1988" s="308" t="str">
        <f>IF(K1988&lt;&gt;"",INDEX(ฐาน!$J$4:$M$44,MATCH(INT(K1988),ฐาน!$J$4:$J$44,0),2),"")</f>
        <v/>
      </c>
      <c r="M1988" s="309" t="str">
        <f>IF(L1988&lt;&gt;"",INDEX(ฐาน!$J$4:$M$45,MATCH(L1988,ฐาน!$K$4:$K$45,0),4),"")</f>
        <v/>
      </c>
      <c r="N1988" s="310" t="str">
        <f>IF(I1988&lt;&gt;"",INDEX(ฐาน!$A$4:$F$9,MATCH(I1988,ฐาน!$A$4:$A$9,0),IF(J1988&gt;=INDEX(ฐาน!$A$4:$F$9,MATCH(I1988,ฐาน!$A$4:$A$9,0),3),6,5)),"")</f>
        <v/>
      </c>
      <c r="O1988" s="311" t="str">
        <f>IF(I1988&lt;&gt;"",IF(J1988&gt;=INDEX(ฐาน!$A$4:$G$9,MATCH(I1988,ฐาน!$A$4:$A$9,0),4),INDEX(ฐาน!$A$4:$G$9,MATCH(I1988,ฐาน!$A$4:$A$9,0),7),INDEX(ฐาน!$A$4:$G$9,MATCH(I1988,ฐาน!$A$4:$A$9,0),4)),"")</f>
        <v/>
      </c>
      <c r="P1988" s="312">
        <f>IF(M1988&lt;&gt;ฐาน!$M$45,IF(L1988&lt;&gt;"",($L1988*$N1988/100),0),0)</f>
        <v>0</v>
      </c>
      <c r="Q1988" s="311">
        <f>IF(M1988&lt;&gt;ฐาน!$M$45,IF(L1988&lt;&gt;"",ROUNDUP(($L1988*$N1988/100),-1),0),0)</f>
        <v>0</v>
      </c>
      <c r="R1988" s="311">
        <f t="shared" si="60"/>
        <v>0</v>
      </c>
      <c r="S1988" s="313">
        <f t="shared" si="61"/>
        <v>0</v>
      </c>
      <c r="T1988" s="314">
        <f>IF(M1988&lt;&gt;ฐาน!$M$45,IF(S1988&lt;&gt;"",S1988+R1988,0),0)</f>
        <v>0</v>
      </c>
      <c r="U1988" s="311">
        <f>IF(M1988&lt;&gt;ฐาน!$M$45,IF(S1988=0,J1988+T1988,O1988),J1988)</f>
        <v>0</v>
      </c>
      <c r="V1988" s="98"/>
    </row>
    <row r="1989" spans="1:22" x14ac:dyDescent="0.35">
      <c r="A1989" s="93">
        <v>1981</v>
      </c>
      <c r="B1989" s="84"/>
      <c r="C1989" s="98"/>
      <c r="D1989" s="91"/>
      <c r="E1989" s="89"/>
      <c r="F1989" s="88"/>
      <c r="G1989" s="91"/>
      <c r="H1989" s="91"/>
      <c r="I1989" s="88"/>
      <c r="J1989" s="92"/>
      <c r="K1989" s="212"/>
      <c r="L1989" s="308" t="str">
        <f>IF(K1989&lt;&gt;"",INDEX(ฐาน!$J$4:$M$44,MATCH(INT(K1989),ฐาน!$J$4:$J$44,0),2),"")</f>
        <v/>
      </c>
      <c r="M1989" s="309" t="str">
        <f>IF(L1989&lt;&gt;"",INDEX(ฐาน!$J$4:$M$45,MATCH(L1989,ฐาน!$K$4:$K$45,0),4),"")</f>
        <v/>
      </c>
      <c r="N1989" s="310" t="str">
        <f>IF(I1989&lt;&gt;"",INDEX(ฐาน!$A$4:$F$9,MATCH(I1989,ฐาน!$A$4:$A$9,0),IF(J1989&gt;=INDEX(ฐาน!$A$4:$F$9,MATCH(I1989,ฐาน!$A$4:$A$9,0),3),6,5)),"")</f>
        <v/>
      </c>
      <c r="O1989" s="311" t="str">
        <f>IF(I1989&lt;&gt;"",IF(J1989&gt;=INDEX(ฐาน!$A$4:$G$9,MATCH(I1989,ฐาน!$A$4:$A$9,0),4),INDEX(ฐาน!$A$4:$G$9,MATCH(I1989,ฐาน!$A$4:$A$9,0),7),INDEX(ฐาน!$A$4:$G$9,MATCH(I1989,ฐาน!$A$4:$A$9,0),4)),"")</f>
        <v/>
      </c>
      <c r="P1989" s="312">
        <f>IF(M1989&lt;&gt;ฐาน!$M$45,IF(L1989&lt;&gt;"",($L1989*$N1989/100),0),0)</f>
        <v>0</v>
      </c>
      <c r="Q1989" s="311">
        <f>IF(M1989&lt;&gt;ฐาน!$M$45,IF(L1989&lt;&gt;"",ROUNDUP(($L1989*$N1989/100),-1),0),0)</f>
        <v>0</v>
      </c>
      <c r="R1989" s="311">
        <f t="shared" si="60"/>
        <v>0</v>
      </c>
      <c r="S1989" s="313">
        <f t="shared" si="61"/>
        <v>0</v>
      </c>
      <c r="T1989" s="314">
        <f>IF(M1989&lt;&gt;ฐาน!$M$45,IF(S1989&lt;&gt;"",S1989+R1989,0),0)</f>
        <v>0</v>
      </c>
      <c r="U1989" s="311">
        <f>IF(M1989&lt;&gt;ฐาน!$M$45,IF(S1989=0,J1989+T1989,O1989),J1989)</f>
        <v>0</v>
      </c>
      <c r="V1989" s="98"/>
    </row>
    <row r="1990" spans="1:22" x14ac:dyDescent="0.35">
      <c r="A1990" s="93">
        <v>1982</v>
      </c>
      <c r="B1990" s="84"/>
      <c r="C1990" s="98"/>
      <c r="D1990" s="91"/>
      <c r="E1990" s="89"/>
      <c r="F1990" s="88"/>
      <c r="G1990" s="91"/>
      <c r="H1990" s="91"/>
      <c r="I1990" s="88"/>
      <c r="J1990" s="92"/>
      <c r="K1990" s="212"/>
      <c r="L1990" s="308" t="str">
        <f>IF(K1990&lt;&gt;"",INDEX(ฐาน!$J$4:$M$44,MATCH(INT(K1990),ฐาน!$J$4:$J$44,0),2),"")</f>
        <v/>
      </c>
      <c r="M1990" s="309" t="str">
        <f>IF(L1990&lt;&gt;"",INDEX(ฐาน!$J$4:$M$45,MATCH(L1990,ฐาน!$K$4:$K$45,0),4),"")</f>
        <v/>
      </c>
      <c r="N1990" s="310" t="str">
        <f>IF(I1990&lt;&gt;"",INDEX(ฐาน!$A$4:$F$9,MATCH(I1990,ฐาน!$A$4:$A$9,0),IF(J1990&gt;=INDEX(ฐาน!$A$4:$F$9,MATCH(I1990,ฐาน!$A$4:$A$9,0),3),6,5)),"")</f>
        <v/>
      </c>
      <c r="O1990" s="311" t="str">
        <f>IF(I1990&lt;&gt;"",IF(J1990&gt;=INDEX(ฐาน!$A$4:$G$9,MATCH(I1990,ฐาน!$A$4:$A$9,0),4),INDEX(ฐาน!$A$4:$G$9,MATCH(I1990,ฐาน!$A$4:$A$9,0),7),INDEX(ฐาน!$A$4:$G$9,MATCH(I1990,ฐาน!$A$4:$A$9,0),4)),"")</f>
        <v/>
      </c>
      <c r="P1990" s="312">
        <f>IF(M1990&lt;&gt;ฐาน!$M$45,IF(L1990&lt;&gt;"",($L1990*$N1990/100),0),0)</f>
        <v>0</v>
      </c>
      <c r="Q1990" s="311">
        <f>IF(M1990&lt;&gt;ฐาน!$M$45,IF(L1990&lt;&gt;"",ROUNDUP(($L1990*$N1990/100),-1),0),0)</f>
        <v>0</v>
      </c>
      <c r="R1990" s="311">
        <f t="shared" si="60"/>
        <v>0</v>
      </c>
      <c r="S1990" s="313">
        <f t="shared" si="61"/>
        <v>0</v>
      </c>
      <c r="T1990" s="314">
        <f>IF(M1990&lt;&gt;ฐาน!$M$45,IF(S1990&lt;&gt;"",S1990+R1990,0),0)</f>
        <v>0</v>
      </c>
      <c r="U1990" s="311">
        <f>IF(M1990&lt;&gt;ฐาน!$M$45,IF(S1990=0,J1990+T1990,O1990),J1990)</f>
        <v>0</v>
      </c>
      <c r="V1990" s="98"/>
    </row>
    <row r="1991" spans="1:22" x14ac:dyDescent="0.35">
      <c r="A1991" s="93">
        <v>1983</v>
      </c>
      <c r="B1991" s="84"/>
      <c r="C1991" s="98"/>
      <c r="D1991" s="91"/>
      <c r="E1991" s="89"/>
      <c r="F1991" s="88"/>
      <c r="G1991" s="91"/>
      <c r="H1991" s="91"/>
      <c r="I1991" s="88"/>
      <c r="J1991" s="92"/>
      <c r="K1991" s="212"/>
      <c r="L1991" s="308" t="str">
        <f>IF(K1991&lt;&gt;"",INDEX(ฐาน!$J$4:$M$44,MATCH(INT(K1991),ฐาน!$J$4:$J$44,0),2),"")</f>
        <v/>
      </c>
      <c r="M1991" s="309" t="str">
        <f>IF(L1991&lt;&gt;"",INDEX(ฐาน!$J$4:$M$45,MATCH(L1991,ฐาน!$K$4:$K$45,0),4),"")</f>
        <v/>
      </c>
      <c r="N1991" s="310" t="str">
        <f>IF(I1991&lt;&gt;"",INDEX(ฐาน!$A$4:$F$9,MATCH(I1991,ฐาน!$A$4:$A$9,0),IF(J1991&gt;=INDEX(ฐาน!$A$4:$F$9,MATCH(I1991,ฐาน!$A$4:$A$9,0),3),6,5)),"")</f>
        <v/>
      </c>
      <c r="O1991" s="311" t="str">
        <f>IF(I1991&lt;&gt;"",IF(J1991&gt;=INDEX(ฐาน!$A$4:$G$9,MATCH(I1991,ฐาน!$A$4:$A$9,0),4),INDEX(ฐาน!$A$4:$G$9,MATCH(I1991,ฐาน!$A$4:$A$9,0),7),INDEX(ฐาน!$A$4:$G$9,MATCH(I1991,ฐาน!$A$4:$A$9,0),4)),"")</f>
        <v/>
      </c>
      <c r="P1991" s="312">
        <f>IF(M1991&lt;&gt;ฐาน!$M$45,IF(L1991&lt;&gt;"",($L1991*$N1991/100),0),0)</f>
        <v>0</v>
      </c>
      <c r="Q1991" s="311">
        <f>IF(M1991&lt;&gt;ฐาน!$M$45,IF(L1991&lt;&gt;"",ROUNDUP(($L1991*$N1991/100),-1),0),0)</f>
        <v>0</v>
      </c>
      <c r="R1991" s="311">
        <f t="shared" si="60"/>
        <v>0</v>
      </c>
      <c r="S1991" s="313">
        <f t="shared" si="61"/>
        <v>0</v>
      </c>
      <c r="T1991" s="314">
        <f>IF(M1991&lt;&gt;ฐาน!$M$45,IF(S1991&lt;&gt;"",S1991+R1991,0),0)</f>
        <v>0</v>
      </c>
      <c r="U1991" s="311">
        <f>IF(M1991&lt;&gt;ฐาน!$M$45,IF(S1991=0,J1991+T1991,O1991),J1991)</f>
        <v>0</v>
      </c>
      <c r="V1991" s="98"/>
    </row>
    <row r="1992" spans="1:22" x14ac:dyDescent="0.35">
      <c r="A1992" s="93">
        <v>1984</v>
      </c>
      <c r="B1992" s="84"/>
      <c r="C1992" s="98"/>
      <c r="D1992" s="91"/>
      <c r="E1992" s="89"/>
      <c r="F1992" s="88"/>
      <c r="G1992" s="91"/>
      <c r="H1992" s="91"/>
      <c r="I1992" s="88"/>
      <c r="J1992" s="92"/>
      <c r="K1992" s="212"/>
      <c r="L1992" s="308" t="str">
        <f>IF(K1992&lt;&gt;"",INDEX(ฐาน!$J$4:$M$44,MATCH(INT(K1992),ฐาน!$J$4:$J$44,0),2),"")</f>
        <v/>
      </c>
      <c r="M1992" s="309" t="str">
        <f>IF(L1992&lt;&gt;"",INDEX(ฐาน!$J$4:$M$45,MATCH(L1992,ฐาน!$K$4:$K$45,0),4),"")</f>
        <v/>
      </c>
      <c r="N1992" s="310" t="str">
        <f>IF(I1992&lt;&gt;"",INDEX(ฐาน!$A$4:$F$9,MATCH(I1992,ฐาน!$A$4:$A$9,0),IF(J1992&gt;=INDEX(ฐาน!$A$4:$F$9,MATCH(I1992,ฐาน!$A$4:$A$9,0),3),6,5)),"")</f>
        <v/>
      </c>
      <c r="O1992" s="311" t="str">
        <f>IF(I1992&lt;&gt;"",IF(J1992&gt;=INDEX(ฐาน!$A$4:$G$9,MATCH(I1992,ฐาน!$A$4:$A$9,0),4),INDEX(ฐาน!$A$4:$G$9,MATCH(I1992,ฐาน!$A$4:$A$9,0),7),INDEX(ฐาน!$A$4:$G$9,MATCH(I1992,ฐาน!$A$4:$A$9,0),4)),"")</f>
        <v/>
      </c>
      <c r="P1992" s="312">
        <f>IF(M1992&lt;&gt;ฐาน!$M$45,IF(L1992&lt;&gt;"",($L1992*$N1992/100),0),0)</f>
        <v>0</v>
      </c>
      <c r="Q1992" s="311">
        <f>IF(M1992&lt;&gt;ฐาน!$M$45,IF(L1992&lt;&gt;"",ROUNDUP(($L1992*$N1992/100),-1),0),0)</f>
        <v>0</v>
      </c>
      <c r="R1992" s="311">
        <f t="shared" si="60"/>
        <v>0</v>
      </c>
      <c r="S1992" s="313">
        <f t="shared" si="61"/>
        <v>0</v>
      </c>
      <c r="T1992" s="314">
        <f>IF(M1992&lt;&gt;ฐาน!$M$45,IF(S1992&lt;&gt;"",S1992+R1992,0),0)</f>
        <v>0</v>
      </c>
      <c r="U1992" s="311">
        <f>IF(M1992&lt;&gt;ฐาน!$M$45,IF(S1992=0,J1992+T1992,O1992),J1992)</f>
        <v>0</v>
      </c>
      <c r="V1992" s="98"/>
    </row>
    <row r="1993" spans="1:22" x14ac:dyDescent="0.35">
      <c r="A1993" s="93">
        <v>1985</v>
      </c>
      <c r="B1993" s="84"/>
      <c r="C1993" s="98"/>
      <c r="D1993" s="91"/>
      <c r="E1993" s="89"/>
      <c r="F1993" s="88"/>
      <c r="G1993" s="91"/>
      <c r="H1993" s="91"/>
      <c r="I1993" s="88"/>
      <c r="J1993" s="92"/>
      <c r="K1993" s="212"/>
      <c r="L1993" s="308" t="str">
        <f>IF(K1993&lt;&gt;"",INDEX(ฐาน!$J$4:$M$44,MATCH(INT(K1993),ฐาน!$J$4:$J$44,0),2),"")</f>
        <v/>
      </c>
      <c r="M1993" s="309" t="str">
        <f>IF(L1993&lt;&gt;"",INDEX(ฐาน!$J$4:$M$45,MATCH(L1993,ฐาน!$K$4:$K$45,0),4),"")</f>
        <v/>
      </c>
      <c r="N1993" s="310" t="str">
        <f>IF(I1993&lt;&gt;"",INDEX(ฐาน!$A$4:$F$9,MATCH(I1993,ฐาน!$A$4:$A$9,0),IF(J1993&gt;=INDEX(ฐาน!$A$4:$F$9,MATCH(I1993,ฐาน!$A$4:$A$9,0),3),6,5)),"")</f>
        <v/>
      </c>
      <c r="O1993" s="311" t="str">
        <f>IF(I1993&lt;&gt;"",IF(J1993&gt;=INDEX(ฐาน!$A$4:$G$9,MATCH(I1993,ฐาน!$A$4:$A$9,0),4),INDEX(ฐาน!$A$4:$G$9,MATCH(I1993,ฐาน!$A$4:$A$9,0),7),INDEX(ฐาน!$A$4:$G$9,MATCH(I1993,ฐาน!$A$4:$A$9,0),4)),"")</f>
        <v/>
      </c>
      <c r="P1993" s="312">
        <f>IF(M1993&lt;&gt;ฐาน!$M$45,IF(L1993&lt;&gt;"",($L1993*$N1993/100),0),0)</f>
        <v>0</v>
      </c>
      <c r="Q1993" s="311">
        <f>IF(M1993&lt;&gt;ฐาน!$M$45,IF(L1993&lt;&gt;"",ROUNDUP(($L1993*$N1993/100),-1),0),0)</f>
        <v>0</v>
      </c>
      <c r="R1993" s="311">
        <f t="shared" si="60"/>
        <v>0</v>
      </c>
      <c r="S1993" s="313">
        <f t="shared" si="61"/>
        <v>0</v>
      </c>
      <c r="T1993" s="314">
        <f>IF(M1993&lt;&gt;ฐาน!$M$45,IF(S1993&lt;&gt;"",S1993+R1993,0),0)</f>
        <v>0</v>
      </c>
      <c r="U1993" s="311">
        <f>IF(M1993&lt;&gt;ฐาน!$M$45,IF(S1993=0,J1993+T1993,O1993),J1993)</f>
        <v>0</v>
      </c>
      <c r="V1993" s="98"/>
    </row>
    <row r="1994" spans="1:22" x14ac:dyDescent="0.35">
      <c r="A1994" s="93">
        <v>1986</v>
      </c>
      <c r="B1994" s="84"/>
      <c r="C1994" s="98"/>
      <c r="D1994" s="91"/>
      <c r="E1994" s="89"/>
      <c r="F1994" s="88"/>
      <c r="G1994" s="91"/>
      <c r="H1994" s="91"/>
      <c r="I1994" s="88"/>
      <c r="J1994" s="92"/>
      <c r="K1994" s="212"/>
      <c r="L1994" s="308" t="str">
        <f>IF(K1994&lt;&gt;"",INDEX(ฐาน!$J$4:$M$44,MATCH(INT(K1994),ฐาน!$J$4:$J$44,0),2),"")</f>
        <v/>
      </c>
      <c r="M1994" s="309" t="str">
        <f>IF(L1994&lt;&gt;"",INDEX(ฐาน!$J$4:$M$45,MATCH(L1994,ฐาน!$K$4:$K$45,0),4),"")</f>
        <v/>
      </c>
      <c r="N1994" s="310" t="str">
        <f>IF(I1994&lt;&gt;"",INDEX(ฐาน!$A$4:$F$9,MATCH(I1994,ฐาน!$A$4:$A$9,0),IF(J1994&gt;=INDEX(ฐาน!$A$4:$F$9,MATCH(I1994,ฐาน!$A$4:$A$9,0),3),6,5)),"")</f>
        <v/>
      </c>
      <c r="O1994" s="311" t="str">
        <f>IF(I1994&lt;&gt;"",IF(J1994&gt;=INDEX(ฐาน!$A$4:$G$9,MATCH(I1994,ฐาน!$A$4:$A$9,0),4),INDEX(ฐาน!$A$4:$G$9,MATCH(I1994,ฐาน!$A$4:$A$9,0),7),INDEX(ฐาน!$A$4:$G$9,MATCH(I1994,ฐาน!$A$4:$A$9,0),4)),"")</f>
        <v/>
      </c>
      <c r="P1994" s="312">
        <f>IF(M1994&lt;&gt;ฐาน!$M$45,IF(L1994&lt;&gt;"",($L1994*$N1994/100),0),0)</f>
        <v>0</v>
      </c>
      <c r="Q1994" s="311">
        <f>IF(M1994&lt;&gt;ฐาน!$M$45,IF(L1994&lt;&gt;"",ROUNDUP(($L1994*$N1994/100),-1),0),0)</f>
        <v>0</v>
      </c>
      <c r="R1994" s="311">
        <f t="shared" ref="R1994:R2057" si="62">IF(Q1994&lt;&gt;"",IF($J1994+$P1994&lt;=$O1994,$Q1994,$O1994-$J1994),"")</f>
        <v>0</v>
      </c>
      <c r="S1994" s="313">
        <f t="shared" ref="S1994:S2057" si="63">IF(Q1994&lt;&gt;R1994,P1994-R1994,0)</f>
        <v>0</v>
      </c>
      <c r="T1994" s="314">
        <f>IF(M1994&lt;&gt;ฐาน!$M$45,IF(S1994&lt;&gt;"",S1994+R1994,0),0)</f>
        <v>0</v>
      </c>
      <c r="U1994" s="311">
        <f>IF(M1994&lt;&gt;ฐาน!$M$45,IF(S1994=0,J1994+T1994,O1994),J1994)</f>
        <v>0</v>
      </c>
      <c r="V1994" s="98"/>
    </row>
    <row r="1995" spans="1:22" x14ac:dyDescent="0.35">
      <c r="A1995" s="93">
        <v>1987</v>
      </c>
      <c r="B1995" s="84"/>
      <c r="C1995" s="98"/>
      <c r="D1995" s="91"/>
      <c r="E1995" s="89"/>
      <c r="F1995" s="88"/>
      <c r="G1995" s="91"/>
      <c r="H1995" s="91"/>
      <c r="I1995" s="88"/>
      <c r="J1995" s="92"/>
      <c r="K1995" s="212"/>
      <c r="L1995" s="308" t="str">
        <f>IF(K1995&lt;&gt;"",INDEX(ฐาน!$J$4:$M$44,MATCH(INT(K1995),ฐาน!$J$4:$J$44,0),2),"")</f>
        <v/>
      </c>
      <c r="M1995" s="309" t="str">
        <f>IF(L1995&lt;&gt;"",INDEX(ฐาน!$J$4:$M$45,MATCH(L1995,ฐาน!$K$4:$K$45,0),4),"")</f>
        <v/>
      </c>
      <c r="N1995" s="310" t="str">
        <f>IF(I1995&lt;&gt;"",INDEX(ฐาน!$A$4:$F$9,MATCH(I1995,ฐาน!$A$4:$A$9,0),IF(J1995&gt;=INDEX(ฐาน!$A$4:$F$9,MATCH(I1995,ฐาน!$A$4:$A$9,0),3),6,5)),"")</f>
        <v/>
      </c>
      <c r="O1995" s="311" t="str">
        <f>IF(I1995&lt;&gt;"",IF(J1995&gt;=INDEX(ฐาน!$A$4:$G$9,MATCH(I1995,ฐาน!$A$4:$A$9,0),4),INDEX(ฐาน!$A$4:$G$9,MATCH(I1995,ฐาน!$A$4:$A$9,0),7),INDEX(ฐาน!$A$4:$G$9,MATCH(I1995,ฐาน!$A$4:$A$9,0),4)),"")</f>
        <v/>
      </c>
      <c r="P1995" s="312">
        <f>IF(M1995&lt;&gt;ฐาน!$M$45,IF(L1995&lt;&gt;"",($L1995*$N1995/100),0),0)</f>
        <v>0</v>
      </c>
      <c r="Q1995" s="311">
        <f>IF(M1995&lt;&gt;ฐาน!$M$45,IF(L1995&lt;&gt;"",ROUNDUP(($L1995*$N1995/100),-1),0),0)</f>
        <v>0</v>
      </c>
      <c r="R1995" s="311">
        <f t="shared" si="62"/>
        <v>0</v>
      </c>
      <c r="S1995" s="313">
        <f t="shared" si="63"/>
        <v>0</v>
      </c>
      <c r="T1995" s="314">
        <f>IF(M1995&lt;&gt;ฐาน!$M$45,IF(S1995&lt;&gt;"",S1995+R1995,0),0)</f>
        <v>0</v>
      </c>
      <c r="U1995" s="311">
        <f>IF(M1995&lt;&gt;ฐาน!$M$45,IF(S1995=0,J1995+T1995,O1995),J1995)</f>
        <v>0</v>
      </c>
      <c r="V1995" s="98"/>
    </row>
    <row r="1996" spans="1:22" x14ac:dyDescent="0.35">
      <c r="A1996" s="93">
        <v>1988</v>
      </c>
      <c r="B1996" s="84"/>
      <c r="C1996" s="98"/>
      <c r="D1996" s="91"/>
      <c r="E1996" s="89"/>
      <c r="F1996" s="88"/>
      <c r="G1996" s="91"/>
      <c r="H1996" s="91"/>
      <c r="I1996" s="88"/>
      <c r="J1996" s="92"/>
      <c r="K1996" s="212"/>
      <c r="L1996" s="308" t="str">
        <f>IF(K1996&lt;&gt;"",INDEX(ฐาน!$J$4:$M$44,MATCH(INT(K1996),ฐาน!$J$4:$J$44,0),2),"")</f>
        <v/>
      </c>
      <c r="M1996" s="309" t="str">
        <f>IF(L1996&lt;&gt;"",INDEX(ฐาน!$J$4:$M$45,MATCH(L1996,ฐาน!$K$4:$K$45,0),4),"")</f>
        <v/>
      </c>
      <c r="N1996" s="310" t="str">
        <f>IF(I1996&lt;&gt;"",INDEX(ฐาน!$A$4:$F$9,MATCH(I1996,ฐาน!$A$4:$A$9,0),IF(J1996&gt;=INDEX(ฐาน!$A$4:$F$9,MATCH(I1996,ฐาน!$A$4:$A$9,0),3),6,5)),"")</f>
        <v/>
      </c>
      <c r="O1996" s="311" t="str">
        <f>IF(I1996&lt;&gt;"",IF(J1996&gt;=INDEX(ฐาน!$A$4:$G$9,MATCH(I1996,ฐาน!$A$4:$A$9,0),4),INDEX(ฐาน!$A$4:$G$9,MATCH(I1996,ฐาน!$A$4:$A$9,0),7),INDEX(ฐาน!$A$4:$G$9,MATCH(I1996,ฐาน!$A$4:$A$9,0),4)),"")</f>
        <v/>
      </c>
      <c r="P1996" s="312">
        <f>IF(M1996&lt;&gt;ฐาน!$M$45,IF(L1996&lt;&gt;"",($L1996*$N1996/100),0),0)</f>
        <v>0</v>
      </c>
      <c r="Q1996" s="311">
        <f>IF(M1996&lt;&gt;ฐาน!$M$45,IF(L1996&lt;&gt;"",ROUNDUP(($L1996*$N1996/100),-1),0),0)</f>
        <v>0</v>
      </c>
      <c r="R1996" s="311">
        <f t="shared" si="62"/>
        <v>0</v>
      </c>
      <c r="S1996" s="313">
        <f t="shared" si="63"/>
        <v>0</v>
      </c>
      <c r="T1996" s="314">
        <f>IF(M1996&lt;&gt;ฐาน!$M$45,IF(S1996&lt;&gt;"",S1996+R1996,0),0)</f>
        <v>0</v>
      </c>
      <c r="U1996" s="311">
        <f>IF(M1996&lt;&gt;ฐาน!$M$45,IF(S1996=0,J1996+T1996,O1996),J1996)</f>
        <v>0</v>
      </c>
      <c r="V1996" s="98"/>
    </row>
    <row r="1997" spans="1:22" x14ac:dyDescent="0.35">
      <c r="A1997" s="93">
        <v>1989</v>
      </c>
      <c r="B1997" s="84"/>
      <c r="C1997" s="98"/>
      <c r="D1997" s="91"/>
      <c r="E1997" s="89"/>
      <c r="F1997" s="88"/>
      <c r="G1997" s="91"/>
      <c r="H1997" s="91"/>
      <c r="I1997" s="88"/>
      <c r="J1997" s="92"/>
      <c r="K1997" s="212"/>
      <c r="L1997" s="308" t="str">
        <f>IF(K1997&lt;&gt;"",INDEX(ฐาน!$J$4:$M$44,MATCH(INT(K1997),ฐาน!$J$4:$J$44,0),2),"")</f>
        <v/>
      </c>
      <c r="M1997" s="309" t="str">
        <f>IF(L1997&lt;&gt;"",INDEX(ฐาน!$J$4:$M$45,MATCH(L1997,ฐาน!$K$4:$K$45,0),4),"")</f>
        <v/>
      </c>
      <c r="N1997" s="310" t="str">
        <f>IF(I1997&lt;&gt;"",INDEX(ฐาน!$A$4:$F$9,MATCH(I1997,ฐาน!$A$4:$A$9,0),IF(J1997&gt;=INDEX(ฐาน!$A$4:$F$9,MATCH(I1997,ฐาน!$A$4:$A$9,0),3),6,5)),"")</f>
        <v/>
      </c>
      <c r="O1997" s="311" t="str">
        <f>IF(I1997&lt;&gt;"",IF(J1997&gt;=INDEX(ฐาน!$A$4:$G$9,MATCH(I1997,ฐาน!$A$4:$A$9,0),4),INDEX(ฐาน!$A$4:$G$9,MATCH(I1997,ฐาน!$A$4:$A$9,0),7),INDEX(ฐาน!$A$4:$G$9,MATCH(I1997,ฐาน!$A$4:$A$9,0),4)),"")</f>
        <v/>
      </c>
      <c r="P1997" s="312">
        <f>IF(M1997&lt;&gt;ฐาน!$M$45,IF(L1997&lt;&gt;"",($L1997*$N1997/100),0),0)</f>
        <v>0</v>
      </c>
      <c r="Q1997" s="311">
        <f>IF(M1997&lt;&gt;ฐาน!$M$45,IF(L1997&lt;&gt;"",ROUNDUP(($L1997*$N1997/100),-1),0),0)</f>
        <v>0</v>
      </c>
      <c r="R1997" s="311">
        <f t="shared" si="62"/>
        <v>0</v>
      </c>
      <c r="S1997" s="313">
        <f t="shared" si="63"/>
        <v>0</v>
      </c>
      <c r="T1997" s="314">
        <f>IF(M1997&lt;&gt;ฐาน!$M$45,IF(S1997&lt;&gt;"",S1997+R1997,0),0)</f>
        <v>0</v>
      </c>
      <c r="U1997" s="311">
        <f>IF(M1997&lt;&gt;ฐาน!$M$45,IF(S1997=0,J1997+T1997,O1997),J1997)</f>
        <v>0</v>
      </c>
      <c r="V1997" s="98"/>
    </row>
    <row r="1998" spans="1:22" x14ac:dyDescent="0.35">
      <c r="A1998" s="93">
        <v>1990</v>
      </c>
      <c r="B1998" s="84"/>
      <c r="C1998" s="98"/>
      <c r="D1998" s="91"/>
      <c r="E1998" s="89"/>
      <c r="F1998" s="88"/>
      <c r="G1998" s="91"/>
      <c r="H1998" s="91"/>
      <c r="I1998" s="88"/>
      <c r="J1998" s="92"/>
      <c r="K1998" s="212"/>
      <c r="L1998" s="308" t="str">
        <f>IF(K1998&lt;&gt;"",INDEX(ฐาน!$J$4:$M$44,MATCH(INT(K1998),ฐาน!$J$4:$J$44,0),2),"")</f>
        <v/>
      </c>
      <c r="M1998" s="309" t="str">
        <f>IF(L1998&lt;&gt;"",INDEX(ฐาน!$J$4:$M$45,MATCH(L1998,ฐาน!$K$4:$K$45,0),4),"")</f>
        <v/>
      </c>
      <c r="N1998" s="310" t="str">
        <f>IF(I1998&lt;&gt;"",INDEX(ฐาน!$A$4:$F$9,MATCH(I1998,ฐาน!$A$4:$A$9,0),IF(J1998&gt;=INDEX(ฐาน!$A$4:$F$9,MATCH(I1998,ฐาน!$A$4:$A$9,0),3),6,5)),"")</f>
        <v/>
      </c>
      <c r="O1998" s="311" t="str">
        <f>IF(I1998&lt;&gt;"",IF(J1998&gt;=INDEX(ฐาน!$A$4:$G$9,MATCH(I1998,ฐาน!$A$4:$A$9,0),4),INDEX(ฐาน!$A$4:$G$9,MATCH(I1998,ฐาน!$A$4:$A$9,0),7),INDEX(ฐาน!$A$4:$G$9,MATCH(I1998,ฐาน!$A$4:$A$9,0),4)),"")</f>
        <v/>
      </c>
      <c r="P1998" s="312">
        <f>IF(M1998&lt;&gt;ฐาน!$M$45,IF(L1998&lt;&gt;"",($L1998*$N1998/100),0),0)</f>
        <v>0</v>
      </c>
      <c r="Q1998" s="311">
        <f>IF(M1998&lt;&gt;ฐาน!$M$45,IF(L1998&lt;&gt;"",ROUNDUP(($L1998*$N1998/100),-1),0),0)</f>
        <v>0</v>
      </c>
      <c r="R1998" s="311">
        <f t="shared" si="62"/>
        <v>0</v>
      </c>
      <c r="S1998" s="313">
        <f t="shared" si="63"/>
        <v>0</v>
      </c>
      <c r="T1998" s="314">
        <f>IF(M1998&lt;&gt;ฐาน!$M$45,IF(S1998&lt;&gt;"",S1998+R1998,0),0)</f>
        <v>0</v>
      </c>
      <c r="U1998" s="311">
        <f>IF(M1998&lt;&gt;ฐาน!$M$45,IF(S1998=0,J1998+T1998,O1998),J1998)</f>
        <v>0</v>
      </c>
      <c r="V1998" s="98"/>
    </row>
    <row r="1999" spans="1:22" x14ac:dyDescent="0.35">
      <c r="A1999" s="93">
        <v>1991</v>
      </c>
      <c r="B1999" s="84"/>
      <c r="C1999" s="98"/>
      <c r="D1999" s="91"/>
      <c r="E1999" s="89"/>
      <c r="F1999" s="88"/>
      <c r="G1999" s="91"/>
      <c r="H1999" s="91"/>
      <c r="I1999" s="88"/>
      <c r="J1999" s="92"/>
      <c r="K1999" s="212"/>
      <c r="L1999" s="308" t="str">
        <f>IF(K1999&lt;&gt;"",INDEX(ฐาน!$J$4:$M$44,MATCH(INT(K1999),ฐาน!$J$4:$J$44,0),2),"")</f>
        <v/>
      </c>
      <c r="M1999" s="309" t="str">
        <f>IF(L1999&lt;&gt;"",INDEX(ฐาน!$J$4:$M$45,MATCH(L1999,ฐาน!$K$4:$K$45,0),4),"")</f>
        <v/>
      </c>
      <c r="N1999" s="310" t="str">
        <f>IF(I1999&lt;&gt;"",INDEX(ฐาน!$A$4:$F$9,MATCH(I1999,ฐาน!$A$4:$A$9,0),IF(J1999&gt;=INDEX(ฐาน!$A$4:$F$9,MATCH(I1999,ฐาน!$A$4:$A$9,0),3),6,5)),"")</f>
        <v/>
      </c>
      <c r="O1999" s="311" t="str">
        <f>IF(I1999&lt;&gt;"",IF(J1999&gt;=INDEX(ฐาน!$A$4:$G$9,MATCH(I1999,ฐาน!$A$4:$A$9,0),4),INDEX(ฐาน!$A$4:$G$9,MATCH(I1999,ฐาน!$A$4:$A$9,0),7),INDEX(ฐาน!$A$4:$G$9,MATCH(I1999,ฐาน!$A$4:$A$9,0),4)),"")</f>
        <v/>
      </c>
      <c r="P1999" s="312">
        <f>IF(M1999&lt;&gt;ฐาน!$M$45,IF(L1999&lt;&gt;"",($L1999*$N1999/100),0),0)</f>
        <v>0</v>
      </c>
      <c r="Q1999" s="311">
        <f>IF(M1999&lt;&gt;ฐาน!$M$45,IF(L1999&lt;&gt;"",ROUNDUP(($L1999*$N1999/100),-1),0),0)</f>
        <v>0</v>
      </c>
      <c r="R1999" s="311">
        <f t="shared" si="62"/>
        <v>0</v>
      </c>
      <c r="S1999" s="313">
        <f t="shared" si="63"/>
        <v>0</v>
      </c>
      <c r="T1999" s="314">
        <f>IF(M1999&lt;&gt;ฐาน!$M$45,IF(S1999&lt;&gt;"",S1999+R1999,0),0)</f>
        <v>0</v>
      </c>
      <c r="U1999" s="311">
        <f>IF(M1999&lt;&gt;ฐาน!$M$45,IF(S1999=0,J1999+T1999,O1999),J1999)</f>
        <v>0</v>
      </c>
      <c r="V1999" s="98"/>
    </row>
    <row r="2000" spans="1:22" x14ac:dyDescent="0.35">
      <c r="A2000" s="93">
        <v>1992</v>
      </c>
      <c r="B2000" s="84"/>
      <c r="C2000" s="98"/>
      <c r="D2000" s="91"/>
      <c r="E2000" s="89"/>
      <c r="F2000" s="88"/>
      <c r="G2000" s="91"/>
      <c r="H2000" s="91"/>
      <c r="I2000" s="88"/>
      <c r="J2000" s="92"/>
      <c r="K2000" s="212"/>
      <c r="L2000" s="308" t="str">
        <f>IF(K2000&lt;&gt;"",INDEX(ฐาน!$J$4:$M$44,MATCH(INT(K2000),ฐาน!$J$4:$J$44,0),2),"")</f>
        <v/>
      </c>
      <c r="M2000" s="309" t="str">
        <f>IF(L2000&lt;&gt;"",INDEX(ฐาน!$J$4:$M$45,MATCH(L2000,ฐาน!$K$4:$K$45,0),4),"")</f>
        <v/>
      </c>
      <c r="N2000" s="310" t="str">
        <f>IF(I2000&lt;&gt;"",INDEX(ฐาน!$A$4:$F$9,MATCH(I2000,ฐาน!$A$4:$A$9,0),IF(J2000&gt;=INDEX(ฐาน!$A$4:$F$9,MATCH(I2000,ฐาน!$A$4:$A$9,0),3),6,5)),"")</f>
        <v/>
      </c>
      <c r="O2000" s="311" t="str">
        <f>IF(I2000&lt;&gt;"",IF(J2000&gt;=INDEX(ฐาน!$A$4:$G$9,MATCH(I2000,ฐาน!$A$4:$A$9,0),4),INDEX(ฐาน!$A$4:$G$9,MATCH(I2000,ฐาน!$A$4:$A$9,0),7),INDEX(ฐาน!$A$4:$G$9,MATCH(I2000,ฐาน!$A$4:$A$9,0),4)),"")</f>
        <v/>
      </c>
      <c r="P2000" s="312">
        <f>IF(M2000&lt;&gt;ฐาน!$M$45,IF(L2000&lt;&gt;"",($L2000*$N2000/100),0),0)</f>
        <v>0</v>
      </c>
      <c r="Q2000" s="311">
        <f>IF(M2000&lt;&gt;ฐาน!$M$45,IF(L2000&lt;&gt;"",ROUNDUP(($L2000*$N2000/100),-1),0),0)</f>
        <v>0</v>
      </c>
      <c r="R2000" s="311">
        <f t="shared" si="62"/>
        <v>0</v>
      </c>
      <c r="S2000" s="313">
        <f t="shared" si="63"/>
        <v>0</v>
      </c>
      <c r="T2000" s="314">
        <f>IF(M2000&lt;&gt;ฐาน!$M$45,IF(S2000&lt;&gt;"",S2000+R2000,0),0)</f>
        <v>0</v>
      </c>
      <c r="U2000" s="311">
        <f>IF(M2000&lt;&gt;ฐาน!$M$45,IF(S2000=0,J2000+T2000,O2000),J2000)</f>
        <v>0</v>
      </c>
      <c r="V2000" s="98"/>
    </row>
    <row r="2001" spans="1:22" x14ac:dyDescent="0.35">
      <c r="A2001" s="93">
        <v>1993</v>
      </c>
      <c r="B2001" s="84"/>
      <c r="C2001" s="98"/>
      <c r="D2001" s="91"/>
      <c r="E2001" s="89"/>
      <c r="F2001" s="88"/>
      <c r="G2001" s="91"/>
      <c r="H2001" s="91"/>
      <c r="I2001" s="88"/>
      <c r="J2001" s="92"/>
      <c r="K2001" s="212"/>
      <c r="L2001" s="308" t="str">
        <f>IF(K2001&lt;&gt;"",INDEX(ฐาน!$J$4:$M$44,MATCH(INT(K2001),ฐาน!$J$4:$J$44,0),2),"")</f>
        <v/>
      </c>
      <c r="M2001" s="309" t="str">
        <f>IF(L2001&lt;&gt;"",INDEX(ฐาน!$J$4:$M$45,MATCH(L2001,ฐาน!$K$4:$K$45,0),4),"")</f>
        <v/>
      </c>
      <c r="N2001" s="310" t="str">
        <f>IF(I2001&lt;&gt;"",INDEX(ฐาน!$A$4:$F$9,MATCH(I2001,ฐาน!$A$4:$A$9,0),IF(J2001&gt;=INDEX(ฐาน!$A$4:$F$9,MATCH(I2001,ฐาน!$A$4:$A$9,0),3),6,5)),"")</f>
        <v/>
      </c>
      <c r="O2001" s="311" t="str">
        <f>IF(I2001&lt;&gt;"",IF(J2001&gt;=INDEX(ฐาน!$A$4:$G$9,MATCH(I2001,ฐาน!$A$4:$A$9,0),4),INDEX(ฐาน!$A$4:$G$9,MATCH(I2001,ฐาน!$A$4:$A$9,0),7),INDEX(ฐาน!$A$4:$G$9,MATCH(I2001,ฐาน!$A$4:$A$9,0),4)),"")</f>
        <v/>
      </c>
      <c r="P2001" s="312">
        <f>IF(M2001&lt;&gt;ฐาน!$M$45,IF(L2001&lt;&gt;"",($L2001*$N2001/100),0),0)</f>
        <v>0</v>
      </c>
      <c r="Q2001" s="311">
        <f>IF(M2001&lt;&gt;ฐาน!$M$45,IF(L2001&lt;&gt;"",ROUNDUP(($L2001*$N2001/100),-1),0),0)</f>
        <v>0</v>
      </c>
      <c r="R2001" s="311">
        <f t="shared" si="62"/>
        <v>0</v>
      </c>
      <c r="S2001" s="313">
        <f t="shared" si="63"/>
        <v>0</v>
      </c>
      <c r="T2001" s="314">
        <f>IF(M2001&lt;&gt;ฐาน!$M$45,IF(S2001&lt;&gt;"",S2001+R2001,0),0)</f>
        <v>0</v>
      </c>
      <c r="U2001" s="311">
        <f>IF(M2001&lt;&gt;ฐาน!$M$45,IF(S2001=0,J2001+T2001,O2001),J2001)</f>
        <v>0</v>
      </c>
      <c r="V2001" s="98"/>
    </row>
    <row r="2002" spans="1:22" x14ac:dyDescent="0.35">
      <c r="A2002" s="93">
        <v>1994</v>
      </c>
      <c r="B2002" s="84"/>
      <c r="C2002" s="98"/>
      <c r="D2002" s="91"/>
      <c r="E2002" s="89"/>
      <c r="F2002" s="88"/>
      <c r="G2002" s="91"/>
      <c r="H2002" s="91"/>
      <c r="I2002" s="88"/>
      <c r="J2002" s="92"/>
      <c r="K2002" s="212"/>
      <c r="L2002" s="308" t="str">
        <f>IF(K2002&lt;&gt;"",INDEX(ฐาน!$J$4:$M$44,MATCH(INT(K2002),ฐาน!$J$4:$J$44,0),2),"")</f>
        <v/>
      </c>
      <c r="M2002" s="309" t="str">
        <f>IF(L2002&lt;&gt;"",INDEX(ฐาน!$J$4:$M$45,MATCH(L2002,ฐาน!$K$4:$K$45,0),4),"")</f>
        <v/>
      </c>
      <c r="N2002" s="310" t="str">
        <f>IF(I2002&lt;&gt;"",INDEX(ฐาน!$A$4:$F$9,MATCH(I2002,ฐาน!$A$4:$A$9,0),IF(J2002&gt;=INDEX(ฐาน!$A$4:$F$9,MATCH(I2002,ฐาน!$A$4:$A$9,0),3),6,5)),"")</f>
        <v/>
      </c>
      <c r="O2002" s="311" t="str">
        <f>IF(I2002&lt;&gt;"",IF(J2002&gt;=INDEX(ฐาน!$A$4:$G$9,MATCH(I2002,ฐาน!$A$4:$A$9,0),4),INDEX(ฐาน!$A$4:$G$9,MATCH(I2002,ฐาน!$A$4:$A$9,0),7),INDEX(ฐาน!$A$4:$G$9,MATCH(I2002,ฐาน!$A$4:$A$9,0),4)),"")</f>
        <v/>
      </c>
      <c r="P2002" s="312">
        <f>IF(M2002&lt;&gt;ฐาน!$M$45,IF(L2002&lt;&gt;"",($L2002*$N2002/100),0),0)</f>
        <v>0</v>
      </c>
      <c r="Q2002" s="311">
        <f>IF(M2002&lt;&gt;ฐาน!$M$45,IF(L2002&lt;&gt;"",ROUNDUP(($L2002*$N2002/100),-1),0),0)</f>
        <v>0</v>
      </c>
      <c r="R2002" s="311">
        <f t="shared" si="62"/>
        <v>0</v>
      </c>
      <c r="S2002" s="313">
        <f t="shared" si="63"/>
        <v>0</v>
      </c>
      <c r="T2002" s="314">
        <f>IF(M2002&lt;&gt;ฐาน!$M$45,IF(S2002&lt;&gt;"",S2002+R2002,0),0)</f>
        <v>0</v>
      </c>
      <c r="U2002" s="311">
        <f>IF(M2002&lt;&gt;ฐาน!$M$45,IF(S2002=0,J2002+T2002,O2002),J2002)</f>
        <v>0</v>
      </c>
      <c r="V2002" s="98"/>
    </row>
    <row r="2003" spans="1:22" x14ac:dyDescent="0.35">
      <c r="A2003" s="93">
        <v>1995</v>
      </c>
      <c r="B2003" s="84"/>
      <c r="C2003" s="98"/>
      <c r="D2003" s="91"/>
      <c r="E2003" s="89"/>
      <c r="F2003" s="88"/>
      <c r="G2003" s="91"/>
      <c r="H2003" s="91"/>
      <c r="I2003" s="88"/>
      <c r="J2003" s="92"/>
      <c r="K2003" s="212"/>
      <c r="L2003" s="308" t="str">
        <f>IF(K2003&lt;&gt;"",INDEX(ฐาน!$J$4:$M$44,MATCH(INT(K2003),ฐาน!$J$4:$J$44,0),2),"")</f>
        <v/>
      </c>
      <c r="M2003" s="309" t="str">
        <f>IF(L2003&lt;&gt;"",INDEX(ฐาน!$J$4:$M$45,MATCH(L2003,ฐาน!$K$4:$K$45,0),4),"")</f>
        <v/>
      </c>
      <c r="N2003" s="310" t="str">
        <f>IF(I2003&lt;&gt;"",INDEX(ฐาน!$A$4:$F$9,MATCH(I2003,ฐาน!$A$4:$A$9,0),IF(J2003&gt;=INDEX(ฐาน!$A$4:$F$9,MATCH(I2003,ฐาน!$A$4:$A$9,0),3),6,5)),"")</f>
        <v/>
      </c>
      <c r="O2003" s="311" t="str">
        <f>IF(I2003&lt;&gt;"",IF(J2003&gt;=INDEX(ฐาน!$A$4:$G$9,MATCH(I2003,ฐาน!$A$4:$A$9,0),4),INDEX(ฐาน!$A$4:$G$9,MATCH(I2003,ฐาน!$A$4:$A$9,0),7),INDEX(ฐาน!$A$4:$G$9,MATCH(I2003,ฐาน!$A$4:$A$9,0),4)),"")</f>
        <v/>
      </c>
      <c r="P2003" s="312">
        <f>IF(M2003&lt;&gt;ฐาน!$M$45,IF(L2003&lt;&gt;"",($L2003*$N2003/100),0),0)</f>
        <v>0</v>
      </c>
      <c r="Q2003" s="311">
        <f>IF(M2003&lt;&gt;ฐาน!$M$45,IF(L2003&lt;&gt;"",ROUNDUP(($L2003*$N2003/100),-1),0),0)</f>
        <v>0</v>
      </c>
      <c r="R2003" s="311">
        <f t="shared" si="62"/>
        <v>0</v>
      </c>
      <c r="S2003" s="313">
        <f t="shared" si="63"/>
        <v>0</v>
      </c>
      <c r="T2003" s="314">
        <f>IF(M2003&lt;&gt;ฐาน!$M$45,IF(S2003&lt;&gt;"",S2003+R2003,0),0)</f>
        <v>0</v>
      </c>
      <c r="U2003" s="311">
        <f>IF(M2003&lt;&gt;ฐาน!$M$45,IF(S2003=0,J2003+T2003,O2003),J2003)</f>
        <v>0</v>
      </c>
      <c r="V2003" s="98"/>
    </row>
    <row r="2004" spans="1:22" x14ac:dyDescent="0.35">
      <c r="A2004" s="93">
        <v>1996</v>
      </c>
      <c r="B2004" s="84"/>
      <c r="C2004" s="98"/>
      <c r="D2004" s="91"/>
      <c r="E2004" s="89"/>
      <c r="F2004" s="88"/>
      <c r="G2004" s="91"/>
      <c r="H2004" s="91"/>
      <c r="I2004" s="88"/>
      <c r="J2004" s="92"/>
      <c r="K2004" s="212"/>
      <c r="L2004" s="308" t="str">
        <f>IF(K2004&lt;&gt;"",INDEX(ฐาน!$J$4:$M$44,MATCH(INT(K2004),ฐาน!$J$4:$J$44,0),2),"")</f>
        <v/>
      </c>
      <c r="M2004" s="309" t="str">
        <f>IF(L2004&lt;&gt;"",INDEX(ฐาน!$J$4:$M$45,MATCH(L2004,ฐาน!$K$4:$K$45,0),4),"")</f>
        <v/>
      </c>
      <c r="N2004" s="310" t="str">
        <f>IF(I2004&lt;&gt;"",INDEX(ฐาน!$A$4:$F$9,MATCH(I2004,ฐาน!$A$4:$A$9,0),IF(J2004&gt;=INDEX(ฐาน!$A$4:$F$9,MATCH(I2004,ฐาน!$A$4:$A$9,0),3),6,5)),"")</f>
        <v/>
      </c>
      <c r="O2004" s="311" t="str">
        <f>IF(I2004&lt;&gt;"",IF(J2004&gt;=INDEX(ฐาน!$A$4:$G$9,MATCH(I2004,ฐาน!$A$4:$A$9,0),4),INDEX(ฐาน!$A$4:$G$9,MATCH(I2004,ฐาน!$A$4:$A$9,0),7),INDEX(ฐาน!$A$4:$G$9,MATCH(I2004,ฐาน!$A$4:$A$9,0),4)),"")</f>
        <v/>
      </c>
      <c r="P2004" s="312">
        <f>IF(M2004&lt;&gt;ฐาน!$M$45,IF(L2004&lt;&gt;"",($L2004*$N2004/100),0),0)</f>
        <v>0</v>
      </c>
      <c r="Q2004" s="311">
        <f>IF(M2004&lt;&gt;ฐาน!$M$45,IF(L2004&lt;&gt;"",ROUNDUP(($L2004*$N2004/100),-1),0),0)</f>
        <v>0</v>
      </c>
      <c r="R2004" s="311">
        <f t="shared" si="62"/>
        <v>0</v>
      </c>
      <c r="S2004" s="313">
        <f t="shared" si="63"/>
        <v>0</v>
      </c>
      <c r="T2004" s="314">
        <f>IF(M2004&lt;&gt;ฐาน!$M$45,IF(S2004&lt;&gt;"",S2004+R2004,0),0)</f>
        <v>0</v>
      </c>
      <c r="U2004" s="311">
        <f>IF(M2004&lt;&gt;ฐาน!$M$45,IF(S2004=0,J2004+T2004,O2004),J2004)</f>
        <v>0</v>
      </c>
      <c r="V2004" s="98"/>
    </row>
    <row r="2005" spans="1:22" x14ac:dyDescent="0.35">
      <c r="A2005" s="93">
        <v>1997</v>
      </c>
      <c r="B2005" s="84"/>
      <c r="C2005" s="98"/>
      <c r="D2005" s="91"/>
      <c r="E2005" s="89"/>
      <c r="F2005" s="88"/>
      <c r="G2005" s="91"/>
      <c r="H2005" s="91"/>
      <c r="I2005" s="88"/>
      <c r="J2005" s="92"/>
      <c r="K2005" s="212"/>
      <c r="L2005" s="308" t="str">
        <f>IF(K2005&lt;&gt;"",INDEX(ฐาน!$J$4:$M$44,MATCH(INT(K2005),ฐาน!$J$4:$J$44,0),2),"")</f>
        <v/>
      </c>
      <c r="M2005" s="309" t="str">
        <f>IF(L2005&lt;&gt;"",INDEX(ฐาน!$J$4:$M$45,MATCH(L2005,ฐาน!$K$4:$K$45,0),4),"")</f>
        <v/>
      </c>
      <c r="N2005" s="310" t="str">
        <f>IF(I2005&lt;&gt;"",INDEX(ฐาน!$A$4:$F$9,MATCH(I2005,ฐาน!$A$4:$A$9,0),IF(J2005&gt;=INDEX(ฐาน!$A$4:$F$9,MATCH(I2005,ฐาน!$A$4:$A$9,0),3),6,5)),"")</f>
        <v/>
      </c>
      <c r="O2005" s="311" t="str">
        <f>IF(I2005&lt;&gt;"",IF(J2005&gt;=INDEX(ฐาน!$A$4:$G$9,MATCH(I2005,ฐาน!$A$4:$A$9,0),4),INDEX(ฐาน!$A$4:$G$9,MATCH(I2005,ฐาน!$A$4:$A$9,0),7),INDEX(ฐาน!$A$4:$G$9,MATCH(I2005,ฐาน!$A$4:$A$9,0),4)),"")</f>
        <v/>
      </c>
      <c r="P2005" s="312">
        <f>IF(M2005&lt;&gt;ฐาน!$M$45,IF(L2005&lt;&gt;"",($L2005*$N2005/100),0),0)</f>
        <v>0</v>
      </c>
      <c r="Q2005" s="311">
        <f>IF(M2005&lt;&gt;ฐาน!$M$45,IF(L2005&lt;&gt;"",ROUNDUP(($L2005*$N2005/100),-1),0),0)</f>
        <v>0</v>
      </c>
      <c r="R2005" s="311">
        <f t="shared" si="62"/>
        <v>0</v>
      </c>
      <c r="S2005" s="313">
        <f t="shared" si="63"/>
        <v>0</v>
      </c>
      <c r="T2005" s="314">
        <f>IF(M2005&lt;&gt;ฐาน!$M$45,IF(S2005&lt;&gt;"",S2005+R2005,0),0)</f>
        <v>0</v>
      </c>
      <c r="U2005" s="311">
        <f>IF(M2005&lt;&gt;ฐาน!$M$45,IF(S2005=0,J2005+T2005,O2005),J2005)</f>
        <v>0</v>
      </c>
      <c r="V2005" s="98"/>
    </row>
    <row r="2006" spans="1:22" x14ac:dyDescent="0.35">
      <c r="A2006" s="93">
        <v>1998</v>
      </c>
      <c r="B2006" s="84"/>
      <c r="C2006" s="98"/>
      <c r="D2006" s="91"/>
      <c r="E2006" s="89"/>
      <c r="F2006" s="88"/>
      <c r="G2006" s="91"/>
      <c r="H2006" s="91"/>
      <c r="I2006" s="88"/>
      <c r="J2006" s="92"/>
      <c r="K2006" s="212"/>
      <c r="L2006" s="308" t="str">
        <f>IF(K2006&lt;&gt;"",INDEX(ฐาน!$J$4:$M$44,MATCH(INT(K2006),ฐาน!$J$4:$J$44,0),2),"")</f>
        <v/>
      </c>
      <c r="M2006" s="309" t="str">
        <f>IF(L2006&lt;&gt;"",INDEX(ฐาน!$J$4:$M$45,MATCH(L2006,ฐาน!$K$4:$K$45,0),4),"")</f>
        <v/>
      </c>
      <c r="N2006" s="310" t="str">
        <f>IF(I2006&lt;&gt;"",INDEX(ฐาน!$A$4:$F$9,MATCH(I2006,ฐาน!$A$4:$A$9,0),IF(J2006&gt;=INDEX(ฐาน!$A$4:$F$9,MATCH(I2006,ฐาน!$A$4:$A$9,0),3),6,5)),"")</f>
        <v/>
      </c>
      <c r="O2006" s="311" t="str">
        <f>IF(I2006&lt;&gt;"",IF(J2006&gt;=INDEX(ฐาน!$A$4:$G$9,MATCH(I2006,ฐาน!$A$4:$A$9,0),4),INDEX(ฐาน!$A$4:$G$9,MATCH(I2006,ฐาน!$A$4:$A$9,0),7),INDEX(ฐาน!$A$4:$G$9,MATCH(I2006,ฐาน!$A$4:$A$9,0),4)),"")</f>
        <v/>
      </c>
      <c r="P2006" s="312">
        <f>IF(M2006&lt;&gt;ฐาน!$M$45,IF(L2006&lt;&gt;"",($L2006*$N2006/100),0),0)</f>
        <v>0</v>
      </c>
      <c r="Q2006" s="311">
        <f>IF(M2006&lt;&gt;ฐาน!$M$45,IF(L2006&lt;&gt;"",ROUNDUP(($L2006*$N2006/100),-1),0),0)</f>
        <v>0</v>
      </c>
      <c r="R2006" s="311">
        <f t="shared" si="62"/>
        <v>0</v>
      </c>
      <c r="S2006" s="313">
        <f t="shared" si="63"/>
        <v>0</v>
      </c>
      <c r="T2006" s="314">
        <f>IF(M2006&lt;&gt;ฐาน!$M$45,IF(S2006&lt;&gt;"",S2006+R2006,0),0)</f>
        <v>0</v>
      </c>
      <c r="U2006" s="311">
        <f>IF(M2006&lt;&gt;ฐาน!$M$45,IF(S2006=0,J2006+T2006,O2006),J2006)</f>
        <v>0</v>
      </c>
      <c r="V2006" s="98"/>
    </row>
    <row r="2007" spans="1:22" x14ac:dyDescent="0.35">
      <c r="A2007" s="93">
        <v>1999</v>
      </c>
      <c r="B2007" s="84"/>
      <c r="C2007" s="98"/>
      <c r="D2007" s="91"/>
      <c r="E2007" s="89"/>
      <c r="F2007" s="88"/>
      <c r="G2007" s="91"/>
      <c r="H2007" s="91"/>
      <c r="I2007" s="88"/>
      <c r="J2007" s="92"/>
      <c r="K2007" s="212"/>
      <c r="L2007" s="308" t="str">
        <f>IF(K2007&lt;&gt;"",INDEX(ฐาน!$J$4:$M$44,MATCH(INT(K2007),ฐาน!$J$4:$J$44,0),2),"")</f>
        <v/>
      </c>
      <c r="M2007" s="309" t="str">
        <f>IF(L2007&lt;&gt;"",INDEX(ฐาน!$J$4:$M$45,MATCH(L2007,ฐาน!$K$4:$K$45,0),4),"")</f>
        <v/>
      </c>
      <c r="N2007" s="310" t="str">
        <f>IF(I2007&lt;&gt;"",INDEX(ฐาน!$A$4:$F$9,MATCH(I2007,ฐาน!$A$4:$A$9,0),IF(J2007&gt;=INDEX(ฐาน!$A$4:$F$9,MATCH(I2007,ฐาน!$A$4:$A$9,0),3),6,5)),"")</f>
        <v/>
      </c>
      <c r="O2007" s="311" t="str">
        <f>IF(I2007&lt;&gt;"",IF(J2007&gt;=INDEX(ฐาน!$A$4:$G$9,MATCH(I2007,ฐาน!$A$4:$A$9,0),4),INDEX(ฐาน!$A$4:$G$9,MATCH(I2007,ฐาน!$A$4:$A$9,0),7),INDEX(ฐาน!$A$4:$G$9,MATCH(I2007,ฐาน!$A$4:$A$9,0),4)),"")</f>
        <v/>
      </c>
      <c r="P2007" s="312">
        <f>IF(M2007&lt;&gt;ฐาน!$M$45,IF(L2007&lt;&gt;"",($L2007*$N2007/100),0),0)</f>
        <v>0</v>
      </c>
      <c r="Q2007" s="311">
        <f>IF(M2007&lt;&gt;ฐาน!$M$45,IF(L2007&lt;&gt;"",ROUNDUP(($L2007*$N2007/100),-1),0),0)</f>
        <v>0</v>
      </c>
      <c r="R2007" s="311">
        <f t="shared" si="62"/>
        <v>0</v>
      </c>
      <c r="S2007" s="313">
        <f t="shared" si="63"/>
        <v>0</v>
      </c>
      <c r="T2007" s="314">
        <f>IF(M2007&lt;&gt;ฐาน!$M$45,IF(S2007&lt;&gt;"",S2007+R2007,0),0)</f>
        <v>0</v>
      </c>
      <c r="U2007" s="311">
        <f>IF(M2007&lt;&gt;ฐาน!$M$45,IF(S2007=0,J2007+T2007,O2007),J2007)</f>
        <v>0</v>
      </c>
      <c r="V2007" s="98"/>
    </row>
    <row r="2008" spans="1:22" x14ac:dyDescent="0.35">
      <c r="A2008" s="93">
        <v>2000</v>
      </c>
      <c r="B2008" s="84"/>
      <c r="C2008" s="98"/>
      <c r="D2008" s="91"/>
      <c r="E2008" s="89"/>
      <c r="F2008" s="88"/>
      <c r="G2008" s="91"/>
      <c r="H2008" s="91"/>
      <c r="I2008" s="88"/>
      <c r="J2008" s="92"/>
      <c r="K2008" s="212"/>
      <c r="L2008" s="308" t="str">
        <f>IF(K2008&lt;&gt;"",INDEX(ฐาน!$J$4:$M$44,MATCH(INT(K2008),ฐาน!$J$4:$J$44,0),2),"")</f>
        <v/>
      </c>
      <c r="M2008" s="309" t="str">
        <f>IF(L2008&lt;&gt;"",INDEX(ฐาน!$J$4:$M$45,MATCH(L2008,ฐาน!$K$4:$K$45,0),4),"")</f>
        <v/>
      </c>
      <c r="N2008" s="310" t="str">
        <f>IF(I2008&lt;&gt;"",INDEX(ฐาน!$A$4:$F$9,MATCH(I2008,ฐาน!$A$4:$A$9,0),IF(J2008&gt;=INDEX(ฐาน!$A$4:$F$9,MATCH(I2008,ฐาน!$A$4:$A$9,0),3),6,5)),"")</f>
        <v/>
      </c>
      <c r="O2008" s="311" t="str">
        <f>IF(I2008&lt;&gt;"",IF(J2008&gt;=INDEX(ฐาน!$A$4:$G$9,MATCH(I2008,ฐาน!$A$4:$A$9,0),4),INDEX(ฐาน!$A$4:$G$9,MATCH(I2008,ฐาน!$A$4:$A$9,0),7),INDEX(ฐาน!$A$4:$G$9,MATCH(I2008,ฐาน!$A$4:$A$9,0),4)),"")</f>
        <v/>
      </c>
      <c r="P2008" s="312">
        <f>IF(M2008&lt;&gt;ฐาน!$M$45,IF(L2008&lt;&gt;"",($L2008*$N2008/100),0),0)</f>
        <v>0</v>
      </c>
      <c r="Q2008" s="311">
        <f>IF(M2008&lt;&gt;ฐาน!$M$45,IF(L2008&lt;&gt;"",ROUNDUP(($L2008*$N2008/100),-1),0),0)</f>
        <v>0</v>
      </c>
      <c r="R2008" s="311">
        <f t="shared" si="62"/>
        <v>0</v>
      </c>
      <c r="S2008" s="313">
        <f t="shared" si="63"/>
        <v>0</v>
      </c>
      <c r="T2008" s="314">
        <f>IF(M2008&lt;&gt;ฐาน!$M$45,IF(S2008&lt;&gt;"",S2008+R2008,0),0)</f>
        <v>0</v>
      </c>
      <c r="U2008" s="311">
        <f>IF(M2008&lt;&gt;ฐาน!$M$45,IF(S2008=0,J2008+T2008,O2008),J2008)</f>
        <v>0</v>
      </c>
      <c r="V2008" s="98"/>
    </row>
    <row r="2009" spans="1:22" x14ac:dyDescent="0.35">
      <c r="A2009" s="93">
        <v>2001</v>
      </c>
      <c r="B2009" s="84"/>
      <c r="C2009" s="98"/>
      <c r="D2009" s="91"/>
      <c r="E2009" s="89"/>
      <c r="F2009" s="88"/>
      <c r="G2009" s="91"/>
      <c r="H2009" s="91"/>
      <c r="I2009" s="88"/>
      <c r="J2009" s="92"/>
      <c r="K2009" s="212"/>
      <c r="L2009" s="308" t="str">
        <f>IF(K2009&lt;&gt;"",INDEX(ฐาน!$J$4:$M$44,MATCH(INT(K2009),ฐาน!$J$4:$J$44,0),2),"")</f>
        <v/>
      </c>
      <c r="M2009" s="309" t="str">
        <f>IF(L2009&lt;&gt;"",INDEX(ฐาน!$J$4:$M$45,MATCH(L2009,ฐาน!$K$4:$K$45,0),4),"")</f>
        <v/>
      </c>
      <c r="N2009" s="310" t="str">
        <f>IF(I2009&lt;&gt;"",INDEX(ฐาน!$A$4:$F$9,MATCH(I2009,ฐาน!$A$4:$A$9,0),IF(J2009&gt;=INDEX(ฐาน!$A$4:$F$9,MATCH(I2009,ฐาน!$A$4:$A$9,0),3),6,5)),"")</f>
        <v/>
      </c>
      <c r="O2009" s="311" t="str">
        <f>IF(I2009&lt;&gt;"",IF(J2009&gt;=INDEX(ฐาน!$A$4:$G$9,MATCH(I2009,ฐาน!$A$4:$A$9,0),4),INDEX(ฐาน!$A$4:$G$9,MATCH(I2009,ฐาน!$A$4:$A$9,0),7),INDEX(ฐาน!$A$4:$G$9,MATCH(I2009,ฐาน!$A$4:$A$9,0),4)),"")</f>
        <v/>
      </c>
      <c r="P2009" s="312">
        <f>IF(M2009&lt;&gt;ฐาน!$M$45,IF(L2009&lt;&gt;"",($L2009*$N2009/100),0),0)</f>
        <v>0</v>
      </c>
      <c r="Q2009" s="311">
        <f>IF(M2009&lt;&gt;ฐาน!$M$45,IF(L2009&lt;&gt;"",ROUNDUP(($L2009*$N2009/100),-1),0),0)</f>
        <v>0</v>
      </c>
      <c r="R2009" s="311">
        <f t="shared" si="62"/>
        <v>0</v>
      </c>
      <c r="S2009" s="313">
        <f t="shared" si="63"/>
        <v>0</v>
      </c>
      <c r="T2009" s="314">
        <f>IF(M2009&lt;&gt;ฐาน!$M$45,IF(S2009&lt;&gt;"",S2009+R2009,0),0)</f>
        <v>0</v>
      </c>
      <c r="U2009" s="311">
        <f>IF(M2009&lt;&gt;ฐาน!$M$45,IF(S2009=0,J2009+T2009,O2009),J2009)</f>
        <v>0</v>
      </c>
      <c r="V2009" s="98"/>
    </row>
    <row r="2010" spans="1:22" x14ac:dyDescent="0.35">
      <c r="A2010" s="93">
        <v>2002</v>
      </c>
      <c r="B2010" s="84"/>
      <c r="C2010" s="98"/>
      <c r="D2010" s="91"/>
      <c r="E2010" s="89"/>
      <c r="F2010" s="88"/>
      <c r="G2010" s="91"/>
      <c r="H2010" s="91"/>
      <c r="I2010" s="88"/>
      <c r="J2010" s="92"/>
      <c r="K2010" s="212"/>
      <c r="L2010" s="308" t="str">
        <f>IF(K2010&lt;&gt;"",INDEX(ฐาน!$J$4:$M$44,MATCH(INT(K2010),ฐาน!$J$4:$J$44,0),2),"")</f>
        <v/>
      </c>
      <c r="M2010" s="309" t="str">
        <f>IF(L2010&lt;&gt;"",INDEX(ฐาน!$J$4:$M$45,MATCH(L2010,ฐาน!$K$4:$K$45,0),4),"")</f>
        <v/>
      </c>
      <c r="N2010" s="310" t="str">
        <f>IF(I2010&lt;&gt;"",INDEX(ฐาน!$A$4:$F$9,MATCH(I2010,ฐาน!$A$4:$A$9,0),IF(J2010&gt;=INDEX(ฐาน!$A$4:$F$9,MATCH(I2010,ฐาน!$A$4:$A$9,0),3),6,5)),"")</f>
        <v/>
      </c>
      <c r="O2010" s="311" t="str">
        <f>IF(I2010&lt;&gt;"",IF(J2010&gt;=INDEX(ฐาน!$A$4:$G$9,MATCH(I2010,ฐาน!$A$4:$A$9,0),4),INDEX(ฐาน!$A$4:$G$9,MATCH(I2010,ฐาน!$A$4:$A$9,0),7),INDEX(ฐาน!$A$4:$G$9,MATCH(I2010,ฐาน!$A$4:$A$9,0),4)),"")</f>
        <v/>
      </c>
      <c r="P2010" s="312">
        <f>IF(M2010&lt;&gt;ฐาน!$M$45,IF(L2010&lt;&gt;"",($L2010*$N2010/100),0),0)</f>
        <v>0</v>
      </c>
      <c r="Q2010" s="311">
        <f>IF(M2010&lt;&gt;ฐาน!$M$45,IF(L2010&lt;&gt;"",ROUNDUP(($L2010*$N2010/100),-1),0),0)</f>
        <v>0</v>
      </c>
      <c r="R2010" s="311">
        <f t="shared" si="62"/>
        <v>0</v>
      </c>
      <c r="S2010" s="313">
        <f t="shared" si="63"/>
        <v>0</v>
      </c>
      <c r="T2010" s="314">
        <f>IF(M2010&lt;&gt;ฐาน!$M$45,IF(S2010&lt;&gt;"",S2010+R2010,0),0)</f>
        <v>0</v>
      </c>
      <c r="U2010" s="311">
        <f>IF(M2010&lt;&gt;ฐาน!$M$45,IF(S2010=0,J2010+T2010,O2010),J2010)</f>
        <v>0</v>
      </c>
      <c r="V2010" s="98"/>
    </row>
    <row r="2011" spans="1:22" x14ac:dyDescent="0.35">
      <c r="A2011" s="93">
        <v>2003</v>
      </c>
      <c r="B2011" s="84"/>
      <c r="C2011" s="98"/>
      <c r="D2011" s="91"/>
      <c r="E2011" s="89"/>
      <c r="F2011" s="88"/>
      <c r="G2011" s="91"/>
      <c r="H2011" s="91"/>
      <c r="I2011" s="88"/>
      <c r="J2011" s="92"/>
      <c r="K2011" s="212"/>
      <c r="L2011" s="308" t="str">
        <f>IF(K2011&lt;&gt;"",INDEX(ฐาน!$J$4:$M$44,MATCH(INT(K2011),ฐาน!$J$4:$J$44,0),2),"")</f>
        <v/>
      </c>
      <c r="M2011" s="309" t="str">
        <f>IF(L2011&lt;&gt;"",INDEX(ฐาน!$J$4:$M$45,MATCH(L2011,ฐาน!$K$4:$K$45,0),4),"")</f>
        <v/>
      </c>
      <c r="N2011" s="310" t="str">
        <f>IF(I2011&lt;&gt;"",INDEX(ฐาน!$A$4:$F$9,MATCH(I2011,ฐาน!$A$4:$A$9,0),IF(J2011&gt;=INDEX(ฐาน!$A$4:$F$9,MATCH(I2011,ฐาน!$A$4:$A$9,0),3),6,5)),"")</f>
        <v/>
      </c>
      <c r="O2011" s="311" t="str">
        <f>IF(I2011&lt;&gt;"",IF(J2011&gt;=INDEX(ฐาน!$A$4:$G$9,MATCH(I2011,ฐาน!$A$4:$A$9,0),4),INDEX(ฐาน!$A$4:$G$9,MATCH(I2011,ฐาน!$A$4:$A$9,0),7),INDEX(ฐาน!$A$4:$G$9,MATCH(I2011,ฐาน!$A$4:$A$9,0),4)),"")</f>
        <v/>
      </c>
      <c r="P2011" s="312">
        <f>IF(M2011&lt;&gt;ฐาน!$M$45,IF(L2011&lt;&gt;"",($L2011*$N2011/100),0),0)</f>
        <v>0</v>
      </c>
      <c r="Q2011" s="311">
        <f>IF(M2011&lt;&gt;ฐาน!$M$45,IF(L2011&lt;&gt;"",ROUNDUP(($L2011*$N2011/100),-1),0),0)</f>
        <v>0</v>
      </c>
      <c r="R2011" s="311">
        <f t="shared" si="62"/>
        <v>0</v>
      </c>
      <c r="S2011" s="313">
        <f t="shared" si="63"/>
        <v>0</v>
      </c>
      <c r="T2011" s="314">
        <f>IF(M2011&lt;&gt;ฐาน!$M$45,IF(S2011&lt;&gt;"",S2011+R2011,0),0)</f>
        <v>0</v>
      </c>
      <c r="U2011" s="311">
        <f>IF(M2011&lt;&gt;ฐาน!$M$45,IF(S2011=0,J2011+T2011,O2011),J2011)</f>
        <v>0</v>
      </c>
      <c r="V2011" s="98"/>
    </row>
    <row r="2012" spans="1:22" x14ac:dyDescent="0.35">
      <c r="A2012" s="93">
        <v>2004</v>
      </c>
      <c r="B2012" s="84"/>
      <c r="C2012" s="98"/>
      <c r="D2012" s="91"/>
      <c r="E2012" s="89"/>
      <c r="F2012" s="88"/>
      <c r="G2012" s="91"/>
      <c r="H2012" s="91"/>
      <c r="I2012" s="88"/>
      <c r="J2012" s="92"/>
      <c r="K2012" s="212"/>
      <c r="L2012" s="308" t="str">
        <f>IF(K2012&lt;&gt;"",INDEX(ฐาน!$J$4:$M$44,MATCH(INT(K2012),ฐาน!$J$4:$J$44,0),2),"")</f>
        <v/>
      </c>
      <c r="M2012" s="309" t="str">
        <f>IF(L2012&lt;&gt;"",INDEX(ฐาน!$J$4:$M$45,MATCH(L2012,ฐาน!$K$4:$K$45,0),4),"")</f>
        <v/>
      </c>
      <c r="N2012" s="310" t="str">
        <f>IF(I2012&lt;&gt;"",INDEX(ฐาน!$A$4:$F$9,MATCH(I2012,ฐาน!$A$4:$A$9,0),IF(J2012&gt;=INDEX(ฐาน!$A$4:$F$9,MATCH(I2012,ฐาน!$A$4:$A$9,0),3),6,5)),"")</f>
        <v/>
      </c>
      <c r="O2012" s="311" t="str">
        <f>IF(I2012&lt;&gt;"",IF(J2012&gt;=INDEX(ฐาน!$A$4:$G$9,MATCH(I2012,ฐาน!$A$4:$A$9,0),4),INDEX(ฐาน!$A$4:$G$9,MATCH(I2012,ฐาน!$A$4:$A$9,0),7),INDEX(ฐาน!$A$4:$G$9,MATCH(I2012,ฐาน!$A$4:$A$9,0),4)),"")</f>
        <v/>
      </c>
      <c r="P2012" s="312">
        <f>IF(M2012&lt;&gt;ฐาน!$M$45,IF(L2012&lt;&gt;"",($L2012*$N2012/100),0),0)</f>
        <v>0</v>
      </c>
      <c r="Q2012" s="311">
        <f>IF(M2012&lt;&gt;ฐาน!$M$45,IF(L2012&lt;&gt;"",ROUNDUP(($L2012*$N2012/100),-1),0),0)</f>
        <v>0</v>
      </c>
      <c r="R2012" s="311">
        <f t="shared" si="62"/>
        <v>0</v>
      </c>
      <c r="S2012" s="313">
        <f t="shared" si="63"/>
        <v>0</v>
      </c>
      <c r="T2012" s="314">
        <f>IF(M2012&lt;&gt;ฐาน!$M$45,IF(S2012&lt;&gt;"",S2012+R2012,0),0)</f>
        <v>0</v>
      </c>
      <c r="U2012" s="311">
        <f>IF(M2012&lt;&gt;ฐาน!$M$45,IF(S2012=0,J2012+T2012,O2012),J2012)</f>
        <v>0</v>
      </c>
      <c r="V2012" s="98"/>
    </row>
    <row r="2013" spans="1:22" x14ac:dyDescent="0.35">
      <c r="A2013" s="93">
        <v>2005</v>
      </c>
      <c r="B2013" s="84"/>
      <c r="C2013" s="98"/>
      <c r="D2013" s="91"/>
      <c r="E2013" s="89"/>
      <c r="F2013" s="88"/>
      <c r="G2013" s="91"/>
      <c r="H2013" s="91"/>
      <c r="I2013" s="88"/>
      <c r="J2013" s="92"/>
      <c r="K2013" s="212"/>
      <c r="L2013" s="308" t="str">
        <f>IF(K2013&lt;&gt;"",INDEX(ฐาน!$J$4:$M$44,MATCH(INT(K2013),ฐาน!$J$4:$J$44,0),2),"")</f>
        <v/>
      </c>
      <c r="M2013" s="309" t="str">
        <f>IF(L2013&lt;&gt;"",INDEX(ฐาน!$J$4:$M$45,MATCH(L2013,ฐาน!$K$4:$K$45,0),4),"")</f>
        <v/>
      </c>
      <c r="N2013" s="310" t="str">
        <f>IF(I2013&lt;&gt;"",INDEX(ฐาน!$A$4:$F$9,MATCH(I2013,ฐาน!$A$4:$A$9,0),IF(J2013&gt;=INDEX(ฐาน!$A$4:$F$9,MATCH(I2013,ฐาน!$A$4:$A$9,0),3),6,5)),"")</f>
        <v/>
      </c>
      <c r="O2013" s="311" t="str">
        <f>IF(I2013&lt;&gt;"",IF(J2013&gt;=INDEX(ฐาน!$A$4:$G$9,MATCH(I2013,ฐาน!$A$4:$A$9,0),4),INDEX(ฐาน!$A$4:$G$9,MATCH(I2013,ฐาน!$A$4:$A$9,0),7),INDEX(ฐาน!$A$4:$G$9,MATCH(I2013,ฐาน!$A$4:$A$9,0),4)),"")</f>
        <v/>
      </c>
      <c r="P2013" s="312">
        <f>IF(M2013&lt;&gt;ฐาน!$M$45,IF(L2013&lt;&gt;"",($L2013*$N2013/100),0),0)</f>
        <v>0</v>
      </c>
      <c r="Q2013" s="311">
        <f>IF(M2013&lt;&gt;ฐาน!$M$45,IF(L2013&lt;&gt;"",ROUNDUP(($L2013*$N2013/100),-1),0),0)</f>
        <v>0</v>
      </c>
      <c r="R2013" s="311">
        <f t="shared" si="62"/>
        <v>0</v>
      </c>
      <c r="S2013" s="313">
        <f t="shared" si="63"/>
        <v>0</v>
      </c>
      <c r="T2013" s="314">
        <f>IF(M2013&lt;&gt;ฐาน!$M$45,IF(S2013&lt;&gt;"",S2013+R2013,0),0)</f>
        <v>0</v>
      </c>
      <c r="U2013" s="311">
        <f>IF(M2013&lt;&gt;ฐาน!$M$45,IF(S2013=0,J2013+T2013,O2013),J2013)</f>
        <v>0</v>
      </c>
      <c r="V2013" s="98"/>
    </row>
    <row r="2014" spans="1:22" x14ac:dyDescent="0.35">
      <c r="A2014" s="93">
        <v>2006</v>
      </c>
      <c r="B2014" s="84"/>
      <c r="C2014" s="98"/>
      <c r="D2014" s="91"/>
      <c r="E2014" s="89"/>
      <c r="F2014" s="88"/>
      <c r="G2014" s="91"/>
      <c r="H2014" s="91"/>
      <c r="I2014" s="88"/>
      <c r="J2014" s="92"/>
      <c r="K2014" s="212"/>
      <c r="L2014" s="308" t="str">
        <f>IF(K2014&lt;&gt;"",INDEX(ฐาน!$J$4:$M$44,MATCH(INT(K2014),ฐาน!$J$4:$J$44,0),2),"")</f>
        <v/>
      </c>
      <c r="M2014" s="309" t="str">
        <f>IF(L2014&lt;&gt;"",INDEX(ฐาน!$J$4:$M$45,MATCH(L2014,ฐาน!$K$4:$K$45,0),4),"")</f>
        <v/>
      </c>
      <c r="N2014" s="310" t="str">
        <f>IF(I2014&lt;&gt;"",INDEX(ฐาน!$A$4:$F$9,MATCH(I2014,ฐาน!$A$4:$A$9,0),IF(J2014&gt;=INDEX(ฐาน!$A$4:$F$9,MATCH(I2014,ฐาน!$A$4:$A$9,0),3),6,5)),"")</f>
        <v/>
      </c>
      <c r="O2014" s="311" t="str">
        <f>IF(I2014&lt;&gt;"",IF(J2014&gt;=INDEX(ฐาน!$A$4:$G$9,MATCH(I2014,ฐาน!$A$4:$A$9,0),4),INDEX(ฐาน!$A$4:$G$9,MATCH(I2014,ฐาน!$A$4:$A$9,0),7),INDEX(ฐาน!$A$4:$G$9,MATCH(I2014,ฐาน!$A$4:$A$9,0),4)),"")</f>
        <v/>
      </c>
      <c r="P2014" s="312">
        <f>IF(M2014&lt;&gt;ฐาน!$M$45,IF(L2014&lt;&gt;"",($L2014*$N2014/100),0),0)</f>
        <v>0</v>
      </c>
      <c r="Q2014" s="311">
        <f>IF(M2014&lt;&gt;ฐาน!$M$45,IF(L2014&lt;&gt;"",ROUNDUP(($L2014*$N2014/100),-1),0),0)</f>
        <v>0</v>
      </c>
      <c r="R2014" s="311">
        <f t="shared" si="62"/>
        <v>0</v>
      </c>
      <c r="S2014" s="313">
        <f t="shared" si="63"/>
        <v>0</v>
      </c>
      <c r="T2014" s="314">
        <f>IF(M2014&lt;&gt;ฐาน!$M$45,IF(S2014&lt;&gt;"",S2014+R2014,0),0)</f>
        <v>0</v>
      </c>
      <c r="U2014" s="311">
        <f>IF(M2014&lt;&gt;ฐาน!$M$45,IF(S2014=0,J2014+T2014,O2014),J2014)</f>
        <v>0</v>
      </c>
      <c r="V2014" s="98"/>
    </row>
    <row r="2015" spans="1:22" x14ac:dyDescent="0.35">
      <c r="A2015" s="93">
        <v>2007</v>
      </c>
      <c r="B2015" s="84"/>
      <c r="C2015" s="98"/>
      <c r="D2015" s="91"/>
      <c r="E2015" s="89"/>
      <c r="F2015" s="88"/>
      <c r="G2015" s="91"/>
      <c r="H2015" s="91"/>
      <c r="I2015" s="88"/>
      <c r="J2015" s="92"/>
      <c r="K2015" s="212"/>
      <c r="L2015" s="308" t="str">
        <f>IF(K2015&lt;&gt;"",INDEX(ฐาน!$J$4:$M$44,MATCH(INT(K2015),ฐาน!$J$4:$J$44,0),2),"")</f>
        <v/>
      </c>
      <c r="M2015" s="309" t="str">
        <f>IF(L2015&lt;&gt;"",INDEX(ฐาน!$J$4:$M$45,MATCH(L2015,ฐาน!$K$4:$K$45,0),4),"")</f>
        <v/>
      </c>
      <c r="N2015" s="310" t="str">
        <f>IF(I2015&lt;&gt;"",INDEX(ฐาน!$A$4:$F$9,MATCH(I2015,ฐาน!$A$4:$A$9,0),IF(J2015&gt;=INDEX(ฐาน!$A$4:$F$9,MATCH(I2015,ฐาน!$A$4:$A$9,0),3),6,5)),"")</f>
        <v/>
      </c>
      <c r="O2015" s="311" t="str">
        <f>IF(I2015&lt;&gt;"",IF(J2015&gt;=INDEX(ฐาน!$A$4:$G$9,MATCH(I2015,ฐาน!$A$4:$A$9,0),4),INDEX(ฐาน!$A$4:$G$9,MATCH(I2015,ฐาน!$A$4:$A$9,0),7),INDEX(ฐาน!$A$4:$G$9,MATCH(I2015,ฐาน!$A$4:$A$9,0),4)),"")</f>
        <v/>
      </c>
      <c r="P2015" s="312">
        <f>IF(M2015&lt;&gt;ฐาน!$M$45,IF(L2015&lt;&gt;"",($L2015*$N2015/100),0),0)</f>
        <v>0</v>
      </c>
      <c r="Q2015" s="311">
        <f>IF(M2015&lt;&gt;ฐาน!$M$45,IF(L2015&lt;&gt;"",ROUNDUP(($L2015*$N2015/100),-1),0),0)</f>
        <v>0</v>
      </c>
      <c r="R2015" s="311">
        <f t="shared" si="62"/>
        <v>0</v>
      </c>
      <c r="S2015" s="313">
        <f t="shared" si="63"/>
        <v>0</v>
      </c>
      <c r="T2015" s="314">
        <f>IF(M2015&lt;&gt;ฐาน!$M$45,IF(S2015&lt;&gt;"",S2015+R2015,0),0)</f>
        <v>0</v>
      </c>
      <c r="U2015" s="311">
        <f>IF(M2015&lt;&gt;ฐาน!$M$45,IF(S2015=0,J2015+T2015,O2015),J2015)</f>
        <v>0</v>
      </c>
      <c r="V2015" s="98"/>
    </row>
    <row r="2016" spans="1:22" x14ac:dyDescent="0.35">
      <c r="A2016" s="93">
        <v>2008</v>
      </c>
      <c r="B2016" s="84"/>
      <c r="C2016" s="98"/>
      <c r="D2016" s="91"/>
      <c r="E2016" s="89"/>
      <c r="F2016" s="88"/>
      <c r="G2016" s="91"/>
      <c r="H2016" s="91"/>
      <c r="I2016" s="88"/>
      <c r="J2016" s="92"/>
      <c r="K2016" s="212"/>
      <c r="L2016" s="308" t="str">
        <f>IF(K2016&lt;&gt;"",INDEX(ฐาน!$J$4:$M$44,MATCH(INT(K2016),ฐาน!$J$4:$J$44,0),2),"")</f>
        <v/>
      </c>
      <c r="M2016" s="309" t="str">
        <f>IF(L2016&lt;&gt;"",INDEX(ฐาน!$J$4:$M$45,MATCH(L2016,ฐาน!$K$4:$K$45,0),4),"")</f>
        <v/>
      </c>
      <c r="N2016" s="310" t="str">
        <f>IF(I2016&lt;&gt;"",INDEX(ฐาน!$A$4:$F$9,MATCH(I2016,ฐาน!$A$4:$A$9,0),IF(J2016&gt;=INDEX(ฐาน!$A$4:$F$9,MATCH(I2016,ฐาน!$A$4:$A$9,0),3),6,5)),"")</f>
        <v/>
      </c>
      <c r="O2016" s="311" t="str">
        <f>IF(I2016&lt;&gt;"",IF(J2016&gt;=INDEX(ฐาน!$A$4:$G$9,MATCH(I2016,ฐาน!$A$4:$A$9,0),4),INDEX(ฐาน!$A$4:$G$9,MATCH(I2016,ฐาน!$A$4:$A$9,0),7),INDEX(ฐาน!$A$4:$G$9,MATCH(I2016,ฐาน!$A$4:$A$9,0),4)),"")</f>
        <v/>
      </c>
      <c r="P2016" s="312">
        <f>IF(M2016&lt;&gt;ฐาน!$M$45,IF(L2016&lt;&gt;"",($L2016*$N2016/100),0),0)</f>
        <v>0</v>
      </c>
      <c r="Q2016" s="311">
        <f>IF(M2016&lt;&gt;ฐาน!$M$45,IF(L2016&lt;&gt;"",ROUNDUP(($L2016*$N2016/100),-1),0),0)</f>
        <v>0</v>
      </c>
      <c r="R2016" s="311">
        <f t="shared" si="62"/>
        <v>0</v>
      </c>
      <c r="S2016" s="313">
        <f t="shared" si="63"/>
        <v>0</v>
      </c>
      <c r="T2016" s="314">
        <f>IF(M2016&lt;&gt;ฐาน!$M$45,IF(S2016&lt;&gt;"",S2016+R2016,0),0)</f>
        <v>0</v>
      </c>
      <c r="U2016" s="311">
        <f>IF(M2016&lt;&gt;ฐาน!$M$45,IF(S2016=0,J2016+T2016,O2016),J2016)</f>
        <v>0</v>
      </c>
      <c r="V2016" s="98"/>
    </row>
    <row r="2017" spans="1:22" x14ac:dyDescent="0.35">
      <c r="A2017" s="93">
        <v>2009</v>
      </c>
      <c r="B2017" s="84"/>
      <c r="C2017" s="98"/>
      <c r="D2017" s="91"/>
      <c r="E2017" s="89"/>
      <c r="F2017" s="88"/>
      <c r="G2017" s="91"/>
      <c r="H2017" s="91"/>
      <c r="I2017" s="88"/>
      <c r="J2017" s="92"/>
      <c r="K2017" s="212"/>
      <c r="L2017" s="308" t="str">
        <f>IF(K2017&lt;&gt;"",INDEX(ฐาน!$J$4:$M$44,MATCH(INT(K2017),ฐาน!$J$4:$J$44,0),2),"")</f>
        <v/>
      </c>
      <c r="M2017" s="309" t="str">
        <f>IF(L2017&lt;&gt;"",INDEX(ฐาน!$J$4:$M$45,MATCH(L2017,ฐาน!$K$4:$K$45,0),4),"")</f>
        <v/>
      </c>
      <c r="N2017" s="310" t="str">
        <f>IF(I2017&lt;&gt;"",INDEX(ฐาน!$A$4:$F$9,MATCH(I2017,ฐาน!$A$4:$A$9,0),IF(J2017&gt;=INDEX(ฐาน!$A$4:$F$9,MATCH(I2017,ฐาน!$A$4:$A$9,0),3),6,5)),"")</f>
        <v/>
      </c>
      <c r="O2017" s="311" t="str">
        <f>IF(I2017&lt;&gt;"",IF(J2017&gt;=INDEX(ฐาน!$A$4:$G$9,MATCH(I2017,ฐาน!$A$4:$A$9,0),4),INDEX(ฐาน!$A$4:$G$9,MATCH(I2017,ฐาน!$A$4:$A$9,0),7),INDEX(ฐาน!$A$4:$G$9,MATCH(I2017,ฐาน!$A$4:$A$9,0),4)),"")</f>
        <v/>
      </c>
      <c r="P2017" s="312">
        <f>IF(M2017&lt;&gt;ฐาน!$M$45,IF(L2017&lt;&gt;"",($L2017*$N2017/100),0),0)</f>
        <v>0</v>
      </c>
      <c r="Q2017" s="311">
        <f>IF(M2017&lt;&gt;ฐาน!$M$45,IF(L2017&lt;&gt;"",ROUNDUP(($L2017*$N2017/100),-1),0),0)</f>
        <v>0</v>
      </c>
      <c r="R2017" s="311">
        <f t="shared" si="62"/>
        <v>0</v>
      </c>
      <c r="S2017" s="313">
        <f t="shared" si="63"/>
        <v>0</v>
      </c>
      <c r="T2017" s="314">
        <f>IF(M2017&lt;&gt;ฐาน!$M$45,IF(S2017&lt;&gt;"",S2017+R2017,0),0)</f>
        <v>0</v>
      </c>
      <c r="U2017" s="311">
        <f>IF(M2017&lt;&gt;ฐาน!$M$45,IF(S2017=0,J2017+T2017,O2017),J2017)</f>
        <v>0</v>
      </c>
      <c r="V2017" s="98"/>
    </row>
    <row r="2018" spans="1:22" x14ac:dyDescent="0.35">
      <c r="A2018" s="93">
        <v>2010</v>
      </c>
      <c r="B2018" s="84"/>
      <c r="C2018" s="98"/>
      <c r="D2018" s="91"/>
      <c r="E2018" s="89"/>
      <c r="F2018" s="88"/>
      <c r="G2018" s="91"/>
      <c r="H2018" s="91"/>
      <c r="I2018" s="88"/>
      <c r="J2018" s="92"/>
      <c r="K2018" s="212"/>
      <c r="L2018" s="308" t="str">
        <f>IF(K2018&lt;&gt;"",INDEX(ฐาน!$J$4:$M$44,MATCH(INT(K2018),ฐาน!$J$4:$J$44,0),2),"")</f>
        <v/>
      </c>
      <c r="M2018" s="309" t="str">
        <f>IF(L2018&lt;&gt;"",INDEX(ฐาน!$J$4:$M$45,MATCH(L2018,ฐาน!$K$4:$K$45,0),4),"")</f>
        <v/>
      </c>
      <c r="N2018" s="310" t="str">
        <f>IF(I2018&lt;&gt;"",INDEX(ฐาน!$A$4:$F$9,MATCH(I2018,ฐาน!$A$4:$A$9,0),IF(J2018&gt;=INDEX(ฐาน!$A$4:$F$9,MATCH(I2018,ฐาน!$A$4:$A$9,0),3),6,5)),"")</f>
        <v/>
      </c>
      <c r="O2018" s="311" t="str">
        <f>IF(I2018&lt;&gt;"",IF(J2018&gt;=INDEX(ฐาน!$A$4:$G$9,MATCH(I2018,ฐาน!$A$4:$A$9,0),4),INDEX(ฐาน!$A$4:$G$9,MATCH(I2018,ฐาน!$A$4:$A$9,0),7),INDEX(ฐาน!$A$4:$G$9,MATCH(I2018,ฐาน!$A$4:$A$9,0),4)),"")</f>
        <v/>
      </c>
      <c r="P2018" s="312">
        <f>IF(M2018&lt;&gt;ฐาน!$M$45,IF(L2018&lt;&gt;"",($L2018*$N2018/100),0),0)</f>
        <v>0</v>
      </c>
      <c r="Q2018" s="311">
        <f>IF(M2018&lt;&gt;ฐาน!$M$45,IF(L2018&lt;&gt;"",ROUNDUP(($L2018*$N2018/100),-1),0),0)</f>
        <v>0</v>
      </c>
      <c r="R2018" s="311">
        <f t="shared" si="62"/>
        <v>0</v>
      </c>
      <c r="S2018" s="313">
        <f t="shared" si="63"/>
        <v>0</v>
      </c>
      <c r="T2018" s="314">
        <f>IF(M2018&lt;&gt;ฐาน!$M$45,IF(S2018&lt;&gt;"",S2018+R2018,0),0)</f>
        <v>0</v>
      </c>
      <c r="U2018" s="311">
        <f>IF(M2018&lt;&gt;ฐาน!$M$45,IF(S2018=0,J2018+T2018,O2018),J2018)</f>
        <v>0</v>
      </c>
      <c r="V2018" s="98"/>
    </row>
    <row r="2019" spans="1:22" x14ac:dyDescent="0.35">
      <c r="A2019" s="93">
        <v>2011</v>
      </c>
      <c r="B2019" s="84"/>
      <c r="C2019" s="98"/>
      <c r="D2019" s="91"/>
      <c r="E2019" s="89"/>
      <c r="F2019" s="88"/>
      <c r="G2019" s="91"/>
      <c r="H2019" s="91"/>
      <c r="I2019" s="88"/>
      <c r="J2019" s="92"/>
      <c r="K2019" s="212"/>
      <c r="L2019" s="308" t="str">
        <f>IF(K2019&lt;&gt;"",INDEX(ฐาน!$J$4:$M$44,MATCH(INT(K2019),ฐาน!$J$4:$J$44,0),2),"")</f>
        <v/>
      </c>
      <c r="M2019" s="309" t="str">
        <f>IF(L2019&lt;&gt;"",INDEX(ฐาน!$J$4:$M$45,MATCH(L2019,ฐาน!$K$4:$K$45,0),4),"")</f>
        <v/>
      </c>
      <c r="N2019" s="310" t="str">
        <f>IF(I2019&lt;&gt;"",INDEX(ฐาน!$A$4:$F$9,MATCH(I2019,ฐาน!$A$4:$A$9,0),IF(J2019&gt;=INDEX(ฐาน!$A$4:$F$9,MATCH(I2019,ฐาน!$A$4:$A$9,0),3),6,5)),"")</f>
        <v/>
      </c>
      <c r="O2019" s="311" t="str">
        <f>IF(I2019&lt;&gt;"",IF(J2019&gt;=INDEX(ฐาน!$A$4:$G$9,MATCH(I2019,ฐาน!$A$4:$A$9,0),4),INDEX(ฐาน!$A$4:$G$9,MATCH(I2019,ฐาน!$A$4:$A$9,0),7),INDEX(ฐาน!$A$4:$G$9,MATCH(I2019,ฐาน!$A$4:$A$9,0),4)),"")</f>
        <v/>
      </c>
      <c r="P2019" s="312">
        <f>IF(M2019&lt;&gt;ฐาน!$M$45,IF(L2019&lt;&gt;"",($L2019*$N2019/100),0),0)</f>
        <v>0</v>
      </c>
      <c r="Q2019" s="311">
        <f>IF(M2019&lt;&gt;ฐาน!$M$45,IF(L2019&lt;&gt;"",ROUNDUP(($L2019*$N2019/100),-1),0),0)</f>
        <v>0</v>
      </c>
      <c r="R2019" s="311">
        <f t="shared" si="62"/>
        <v>0</v>
      </c>
      <c r="S2019" s="313">
        <f t="shared" si="63"/>
        <v>0</v>
      </c>
      <c r="T2019" s="314">
        <f>IF(M2019&lt;&gt;ฐาน!$M$45,IF(S2019&lt;&gt;"",S2019+R2019,0),0)</f>
        <v>0</v>
      </c>
      <c r="U2019" s="311">
        <f>IF(M2019&lt;&gt;ฐาน!$M$45,IF(S2019=0,J2019+T2019,O2019),J2019)</f>
        <v>0</v>
      </c>
      <c r="V2019" s="98"/>
    </row>
    <row r="2020" spans="1:22" x14ac:dyDescent="0.35">
      <c r="A2020" s="93">
        <v>2012</v>
      </c>
      <c r="B2020" s="84"/>
      <c r="C2020" s="98"/>
      <c r="D2020" s="91"/>
      <c r="E2020" s="89"/>
      <c r="F2020" s="88"/>
      <c r="G2020" s="91"/>
      <c r="H2020" s="91"/>
      <c r="I2020" s="88"/>
      <c r="J2020" s="92"/>
      <c r="K2020" s="212"/>
      <c r="L2020" s="308" t="str">
        <f>IF(K2020&lt;&gt;"",INDEX(ฐาน!$J$4:$M$44,MATCH(INT(K2020),ฐาน!$J$4:$J$44,0),2),"")</f>
        <v/>
      </c>
      <c r="M2020" s="309" t="str">
        <f>IF(L2020&lt;&gt;"",INDEX(ฐาน!$J$4:$M$45,MATCH(L2020,ฐาน!$K$4:$K$45,0),4),"")</f>
        <v/>
      </c>
      <c r="N2020" s="310" t="str">
        <f>IF(I2020&lt;&gt;"",INDEX(ฐาน!$A$4:$F$9,MATCH(I2020,ฐาน!$A$4:$A$9,0),IF(J2020&gt;=INDEX(ฐาน!$A$4:$F$9,MATCH(I2020,ฐาน!$A$4:$A$9,0),3),6,5)),"")</f>
        <v/>
      </c>
      <c r="O2020" s="311" t="str">
        <f>IF(I2020&lt;&gt;"",IF(J2020&gt;=INDEX(ฐาน!$A$4:$G$9,MATCH(I2020,ฐาน!$A$4:$A$9,0),4),INDEX(ฐาน!$A$4:$G$9,MATCH(I2020,ฐาน!$A$4:$A$9,0),7),INDEX(ฐาน!$A$4:$G$9,MATCH(I2020,ฐาน!$A$4:$A$9,0),4)),"")</f>
        <v/>
      </c>
      <c r="P2020" s="312">
        <f>IF(M2020&lt;&gt;ฐาน!$M$45,IF(L2020&lt;&gt;"",($L2020*$N2020/100),0),0)</f>
        <v>0</v>
      </c>
      <c r="Q2020" s="311">
        <f>IF(M2020&lt;&gt;ฐาน!$M$45,IF(L2020&lt;&gt;"",ROUNDUP(($L2020*$N2020/100),-1),0),0)</f>
        <v>0</v>
      </c>
      <c r="R2020" s="311">
        <f t="shared" si="62"/>
        <v>0</v>
      </c>
      <c r="S2020" s="313">
        <f t="shared" si="63"/>
        <v>0</v>
      </c>
      <c r="T2020" s="314">
        <f>IF(M2020&lt;&gt;ฐาน!$M$45,IF(S2020&lt;&gt;"",S2020+R2020,0),0)</f>
        <v>0</v>
      </c>
      <c r="U2020" s="311">
        <f>IF(M2020&lt;&gt;ฐาน!$M$45,IF(S2020=0,J2020+T2020,O2020),J2020)</f>
        <v>0</v>
      </c>
      <c r="V2020" s="98"/>
    </row>
    <row r="2021" spans="1:22" x14ac:dyDescent="0.35">
      <c r="A2021" s="93">
        <v>2013</v>
      </c>
      <c r="B2021" s="84"/>
      <c r="C2021" s="98"/>
      <c r="D2021" s="91"/>
      <c r="E2021" s="89"/>
      <c r="F2021" s="88"/>
      <c r="G2021" s="91"/>
      <c r="H2021" s="91"/>
      <c r="I2021" s="88"/>
      <c r="J2021" s="92"/>
      <c r="K2021" s="212"/>
      <c r="L2021" s="308" t="str">
        <f>IF(K2021&lt;&gt;"",INDEX(ฐาน!$J$4:$M$44,MATCH(INT(K2021),ฐาน!$J$4:$J$44,0),2),"")</f>
        <v/>
      </c>
      <c r="M2021" s="309" t="str">
        <f>IF(L2021&lt;&gt;"",INDEX(ฐาน!$J$4:$M$45,MATCH(L2021,ฐาน!$K$4:$K$45,0),4),"")</f>
        <v/>
      </c>
      <c r="N2021" s="310" t="str">
        <f>IF(I2021&lt;&gt;"",INDEX(ฐาน!$A$4:$F$9,MATCH(I2021,ฐาน!$A$4:$A$9,0),IF(J2021&gt;=INDEX(ฐาน!$A$4:$F$9,MATCH(I2021,ฐาน!$A$4:$A$9,0),3),6,5)),"")</f>
        <v/>
      </c>
      <c r="O2021" s="311" t="str">
        <f>IF(I2021&lt;&gt;"",IF(J2021&gt;=INDEX(ฐาน!$A$4:$G$9,MATCH(I2021,ฐาน!$A$4:$A$9,0),4),INDEX(ฐาน!$A$4:$G$9,MATCH(I2021,ฐาน!$A$4:$A$9,0),7),INDEX(ฐาน!$A$4:$G$9,MATCH(I2021,ฐาน!$A$4:$A$9,0),4)),"")</f>
        <v/>
      </c>
      <c r="P2021" s="312">
        <f>IF(M2021&lt;&gt;ฐาน!$M$45,IF(L2021&lt;&gt;"",($L2021*$N2021/100),0),0)</f>
        <v>0</v>
      </c>
      <c r="Q2021" s="311">
        <f>IF(M2021&lt;&gt;ฐาน!$M$45,IF(L2021&lt;&gt;"",ROUNDUP(($L2021*$N2021/100),-1),0),0)</f>
        <v>0</v>
      </c>
      <c r="R2021" s="311">
        <f t="shared" si="62"/>
        <v>0</v>
      </c>
      <c r="S2021" s="313">
        <f t="shared" si="63"/>
        <v>0</v>
      </c>
      <c r="T2021" s="314">
        <f>IF(M2021&lt;&gt;ฐาน!$M$45,IF(S2021&lt;&gt;"",S2021+R2021,0),0)</f>
        <v>0</v>
      </c>
      <c r="U2021" s="311">
        <f>IF(M2021&lt;&gt;ฐาน!$M$45,IF(S2021=0,J2021+T2021,O2021),J2021)</f>
        <v>0</v>
      </c>
      <c r="V2021" s="98"/>
    </row>
    <row r="2022" spans="1:22" x14ac:dyDescent="0.35">
      <c r="A2022" s="93">
        <v>2014</v>
      </c>
      <c r="B2022" s="84"/>
      <c r="C2022" s="98"/>
      <c r="D2022" s="91"/>
      <c r="E2022" s="89"/>
      <c r="F2022" s="88"/>
      <c r="G2022" s="91"/>
      <c r="H2022" s="91"/>
      <c r="I2022" s="88"/>
      <c r="J2022" s="92"/>
      <c r="K2022" s="212"/>
      <c r="L2022" s="308" t="str">
        <f>IF(K2022&lt;&gt;"",INDEX(ฐาน!$J$4:$M$44,MATCH(INT(K2022),ฐาน!$J$4:$J$44,0),2),"")</f>
        <v/>
      </c>
      <c r="M2022" s="309" t="str">
        <f>IF(L2022&lt;&gt;"",INDEX(ฐาน!$J$4:$M$45,MATCH(L2022,ฐาน!$K$4:$K$45,0),4),"")</f>
        <v/>
      </c>
      <c r="N2022" s="310" t="str">
        <f>IF(I2022&lt;&gt;"",INDEX(ฐาน!$A$4:$F$9,MATCH(I2022,ฐาน!$A$4:$A$9,0),IF(J2022&gt;=INDEX(ฐาน!$A$4:$F$9,MATCH(I2022,ฐาน!$A$4:$A$9,0),3),6,5)),"")</f>
        <v/>
      </c>
      <c r="O2022" s="311" t="str">
        <f>IF(I2022&lt;&gt;"",IF(J2022&gt;=INDEX(ฐาน!$A$4:$G$9,MATCH(I2022,ฐาน!$A$4:$A$9,0),4),INDEX(ฐาน!$A$4:$G$9,MATCH(I2022,ฐาน!$A$4:$A$9,0),7),INDEX(ฐาน!$A$4:$G$9,MATCH(I2022,ฐาน!$A$4:$A$9,0),4)),"")</f>
        <v/>
      </c>
      <c r="P2022" s="312">
        <f>IF(M2022&lt;&gt;ฐาน!$M$45,IF(L2022&lt;&gt;"",($L2022*$N2022/100),0),0)</f>
        <v>0</v>
      </c>
      <c r="Q2022" s="311">
        <f>IF(M2022&lt;&gt;ฐาน!$M$45,IF(L2022&lt;&gt;"",ROUNDUP(($L2022*$N2022/100),-1),0),0)</f>
        <v>0</v>
      </c>
      <c r="R2022" s="311">
        <f t="shared" si="62"/>
        <v>0</v>
      </c>
      <c r="S2022" s="313">
        <f t="shared" si="63"/>
        <v>0</v>
      </c>
      <c r="T2022" s="314">
        <f>IF(M2022&lt;&gt;ฐาน!$M$45,IF(S2022&lt;&gt;"",S2022+R2022,0),0)</f>
        <v>0</v>
      </c>
      <c r="U2022" s="311">
        <f>IF(M2022&lt;&gt;ฐาน!$M$45,IF(S2022=0,J2022+T2022,O2022),J2022)</f>
        <v>0</v>
      </c>
      <c r="V2022" s="98"/>
    </row>
    <row r="2023" spans="1:22" x14ac:dyDescent="0.35">
      <c r="A2023" s="93">
        <v>2015</v>
      </c>
      <c r="B2023" s="84"/>
      <c r="C2023" s="98"/>
      <c r="D2023" s="91"/>
      <c r="E2023" s="89"/>
      <c r="F2023" s="88"/>
      <c r="G2023" s="91"/>
      <c r="H2023" s="91"/>
      <c r="I2023" s="88"/>
      <c r="J2023" s="92"/>
      <c r="K2023" s="212"/>
      <c r="L2023" s="308" t="str">
        <f>IF(K2023&lt;&gt;"",INDEX(ฐาน!$J$4:$M$44,MATCH(INT(K2023),ฐาน!$J$4:$J$44,0),2),"")</f>
        <v/>
      </c>
      <c r="M2023" s="309" t="str">
        <f>IF(L2023&lt;&gt;"",INDEX(ฐาน!$J$4:$M$45,MATCH(L2023,ฐาน!$K$4:$K$45,0),4),"")</f>
        <v/>
      </c>
      <c r="N2023" s="310" t="str">
        <f>IF(I2023&lt;&gt;"",INDEX(ฐาน!$A$4:$F$9,MATCH(I2023,ฐาน!$A$4:$A$9,0),IF(J2023&gt;=INDEX(ฐาน!$A$4:$F$9,MATCH(I2023,ฐาน!$A$4:$A$9,0),3),6,5)),"")</f>
        <v/>
      </c>
      <c r="O2023" s="311" t="str">
        <f>IF(I2023&lt;&gt;"",IF(J2023&gt;=INDEX(ฐาน!$A$4:$G$9,MATCH(I2023,ฐาน!$A$4:$A$9,0),4),INDEX(ฐาน!$A$4:$G$9,MATCH(I2023,ฐาน!$A$4:$A$9,0),7),INDEX(ฐาน!$A$4:$G$9,MATCH(I2023,ฐาน!$A$4:$A$9,0),4)),"")</f>
        <v/>
      </c>
      <c r="P2023" s="312">
        <f>IF(M2023&lt;&gt;ฐาน!$M$45,IF(L2023&lt;&gt;"",($L2023*$N2023/100),0),0)</f>
        <v>0</v>
      </c>
      <c r="Q2023" s="311">
        <f>IF(M2023&lt;&gt;ฐาน!$M$45,IF(L2023&lt;&gt;"",ROUNDUP(($L2023*$N2023/100),-1),0),0)</f>
        <v>0</v>
      </c>
      <c r="R2023" s="311">
        <f t="shared" si="62"/>
        <v>0</v>
      </c>
      <c r="S2023" s="313">
        <f t="shared" si="63"/>
        <v>0</v>
      </c>
      <c r="T2023" s="314">
        <f>IF(M2023&lt;&gt;ฐาน!$M$45,IF(S2023&lt;&gt;"",S2023+R2023,0),0)</f>
        <v>0</v>
      </c>
      <c r="U2023" s="311">
        <f>IF(M2023&lt;&gt;ฐาน!$M$45,IF(S2023=0,J2023+T2023,O2023),J2023)</f>
        <v>0</v>
      </c>
      <c r="V2023" s="98"/>
    </row>
    <row r="2024" spans="1:22" x14ac:dyDescent="0.35">
      <c r="A2024" s="93">
        <v>2016</v>
      </c>
      <c r="B2024" s="84"/>
      <c r="C2024" s="98"/>
      <c r="D2024" s="91"/>
      <c r="E2024" s="89"/>
      <c r="F2024" s="88"/>
      <c r="G2024" s="91"/>
      <c r="H2024" s="91"/>
      <c r="I2024" s="88"/>
      <c r="J2024" s="92"/>
      <c r="K2024" s="212"/>
      <c r="L2024" s="308" t="str">
        <f>IF(K2024&lt;&gt;"",INDEX(ฐาน!$J$4:$M$44,MATCH(INT(K2024),ฐาน!$J$4:$J$44,0),2),"")</f>
        <v/>
      </c>
      <c r="M2024" s="309" t="str">
        <f>IF(L2024&lt;&gt;"",INDEX(ฐาน!$J$4:$M$45,MATCH(L2024,ฐาน!$K$4:$K$45,0),4),"")</f>
        <v/>
      </c>
      <c r="N2024" s="310" t="str">
        <f>IF(I2024&lt;&gt;"",INDEX(ฐาน!$A$4:$F$9,MATCH(I2024,ฐาน!$A$4:$A$9,0),IF(J2024&gt;=INDEX(ฐาน!$A$4:$F$9,MATCH(I2024,ฐาน!$A$4:$A$9,0),3),6,5)),"")</f>
        <v/>
      </c>
      <c r="O2024" s="311" t="str">
        <f>IF(I2024&lt;&gt;"",IF(J2024&gt;=INDEX(ฐาน!$A$4:$G$9,MATCH(I2024,ฐาน!$A$4:$A$9,0),4),INDEX(ฐาน!$A$4:$G$9,MATCH(I2024,ฐาน!$A$4:$A$9,0),7),INDEX(ฐาน!$A$4:$G$9,MATCH(I2024,ฐาน!$A$4:$A$9,0),4)),"")</f>
        <v/>
      </c>
      <c r="P2024" s="312">
        <f>IF(M2024&lt;&gt;ฐาน!$M$45,IF(L2024&lt;&gt;"",($L2024*$N2024/100),0),0)</f>
        <v>0</v>
      </c>
      <c r="Q2024" s="311">
        <f>IF(M2024&lt;&gt;ฐาน!$M$45,IF(L2024&lt;&gt;"",ROUNDUP(($L2024*$N2024/100),-1),0),0)</f>
        <v>0</v>
      </c>
      <c r="R2024" s="311">
        <f t="shared" si="62"/>
        <v>0</v>
      </c>
      <c r="S2024" s="313">
        <f t="shared" si="63"/>
        <v>0</v>
      </c>
      <c r="T2024" s="314">
        <f>IF(M2024&lt;&gt;ฐาน!$M$45,IF(S2024&lt;&gt;"",S2024+R2024,0),0)</f>
        <v>0</v>
      </c>
      <c r="U2024" s="311">
        <f>IF(M2024&lt;&gt;ฐาน!$M$45,IF(S2024=0,J2024+T2024,O2024),J2024)</f>
        <v>0</v>
      </c>
      <c r="V2024" s="98"/>
    </row>
    <row r="2025" spans="1:22" x14ac:dyDescent="0.35">
      <c r="A2025" s="93">
        <v>2017</v>
      </c>
      <c r="B2025" s="84"/>
      <c r="C2025" s="98"/>
      <c r="D2025" s="91"/>
      <c r="E2025" s="89"/>
      <c r="F2025" s="88"/>
      <c r="G2025" s="91"/>
      <c r="H2025" s="91"/>
      <c r="I2025" s="88"/>
      <c r="J2025" s="92"/>
      <c r="K2025" s="212"/>
      <c r="L2025" s="308" t="str">
        <f>IF(K2025&lt;&gt;"",INDEX(ฐาน!$J$4:$M$44,MATCH(INT(K2025),ฐาน!$J$4:$J$44,0),2),"")</f>
        <v/>
      </c>
      <c r="M2025" s="309" t="str">
        <f>IF(L2025&lt;&gt;"",INDEX(ฐาน!$J$4:$M$45,MATCH(L2025,ฐาน!$K$4:$K$45,0),4),"")</f>
        <v/>
      </c>
      <c r="N2025" s="310" t="str">
        <f>IF(I2025&lt;&gt;"",INDEX(ฐาน!$A$4:$F$9,MATCH(I2025,ฐาน!$A$4:$A$9,0),IF(J2025&gt;=INDEX(ฐาน!$A$4:$F$9,MATCH(I2025,ฐาน!$A$4:$A$9,0),3),6,5)),"")</f>
        <v/>
      </c>
      <c r="O2025" s="311" t="str">
        <f>IF(I2025&lt;&gt;"",IF(J2025&gt;=INDEX(ฐาน!$A$4:$G$9,MATCH(I2025,ฐาน!$A$4:$A$9,0),4),INDEX(ฐาน!$A$4:$G$9,MATCH(I2025,ฐาน!$A$4:$A$9,0),7),INDEX(ฐาน!$A$4:$G$9,MATCH(I2025,ฐาน!$A$4:$A$9,0),4)),"")</f>
        <v/>
      </c>
      <c r="P2025" s="312">
        <f>IF(M2025&lt;&gt;ฐาน!$M$45,IF(L2025&lt;&gt;"",($L2025*$N2025/100),0),0)</f>
        <v>0</v>
      </c>
      <c r="Q2025" s="311">
        <f>IF(M2025&lt;&gt;ฐาน!$M$45,IF(L2025&lt;&gt;"",ROUNDUP(($L2025*$N2025/100),-1),0),0)</f>
        <v>0</v>
      </c>
      <c r="R2025" s="311">
        <f t="shared" si="62"/>
        <v>0</v>
      </c>
      <c r="S2025" s="313">
        <f t="shared" si="63"/>
        <v>0</v>
      </c>
      <c r="T2025" s="314">
        <f>IF(M2025&lt;&gt;ฐาน!$M$45,IF(S2025&lt;&gt;"",S2025+R2025,0),0)</f>
        <v>0</v>
      </c>
      <c r="U2025" s="311">
        <f>IF(M2025&lt;&gt;ฐาน!$M$45,IF(S2025=0,J2025+T2025,O2025),J2025)</f>
        <v>0</v>
      </c>
      <c r="V2025" s="98"/>
    </row>
    <row r="2026" spans="1:22" x14ac:dyDescent="0.35">
      <c r="A2026" s="93">
        <v>2018</v>
      </c>
      <c r="B2026" s="84"/>
      <c r="C2026" s="98"/>
      <c r="D2026" s="91"/>
      <c r="E2026" s="89"/>
      <c r="F2026" s="88"/>
      <c r="G2026" s="91"/>
      <c r="H2026" s="91"/>
      <c r="I2026" s="88"/>
      <c r="J2026" s="92"/>
      <c r="K2026" s="212"/>
      <c r="L2026" s="308" t="str">
        <f>IF(K2026&lt;&gt;"",INDEX(ฐาน!$J$4:$M$44,MATCH(INT(K2026),ฐาน!$J$4:$J$44,0),2),"")</f>
        <v/>
      </c>
      <c r="M2026" s="309" t="str">
        <f>IF(L2026&lt;&gt;"",INDEX(ฐาน!$J$4:$M$45,MATCH(L2026,ฐาน!$K$4:$K$45,0),4),"")</f>
        <v/>
      </c>
      <c r="N2026" s="310" t="str">
        <f>IF(I2026&lt;&gt;"",INDEX(ฐาน!$A$4:$F$9,MATCH(I2026,ฐาน!$A$4:$A$9,0),IF(J2026&gt;=INDEX(ฐาน!$A$4:$F$9,MATCH(I2026,ฐาน!$A$4:$A$9,0),3),6,5)),"")</f>
        <v/>
      </c>
      <c r="O2026" s="311" t="str">
        <f>IF(I2026&lt;&gt;"",IF(J2026&gt;=INDEX(ฐาน!$A$4:$G$9,MATCH(I2026,ฐาน!$A$4:$A$9,0),4),INDEX(ฐาน!$A$4:$G$9,MATCH(I2026,ฐาน!$A$4:$A$9,0),7),INDEX(ฐาน!$A$4:$G$9,MATCH(I2026,ฐาน!$A$4:$A$9,0),4)),"")</f>
        <v/>
      </c>
      <c r="P2026" s="312">
        <f>IF(M2026&lt;&gt;ฐาน!$M$45,IF(L2026&lt;&gt;"",($L2026*$N2026/100),0),0)</f>
        <v>0</v>
      </c>
      <c r="Q2026" s="311">
        <f>IF(M2026&lt;&gt;ฐาน!$M$45,IF(L2026&lt;&gt;"",ROUNDUP(($L2026*$N2026/100),-1),0),0)</f>
        <v>0</v>
      </c>
      <c r="R2026" s="311">
        <f t="shared" si="62"/>
        <v>0</v>
      </c>
      <c r="S2026" s="313">
        <f t="shared" si="63"/>
        <v>0</v>
      </c>
      <c r="T2026" s="314">
        <f>IF(M2026&lt;&gt;ฐาน!$M$45,IF(S2026&lt;&gt;"",S2026+R2026,0),0)</f>
        <v>0</v>
      </c>
      <c r="U2026" s="311">
        <f>IF(M2026&lt;&gt;ฐาน!$M$45,IF(S2026=0,J2026+T2026,O2026),J2026)</f>
        <v>0</v>
      </c>
      <c r="V2026" s="98"/>
    </row>
    <row r="2027" spans="1:22" x14ac:dyDescent="0.35">
      <c r="A2027" s="93">
        <v>2019</v>
      </c>
      <c r="B2027" s="84"/>
      <c r="C2027" s="98"/>
      <c r="D2027" s="91"/>
      <c r="E2027" s="89"/>
      <c r="F2027" s="88"/>
      <c r="G2027" s="91"/>
      <c r="H2027" s="91"/>
      <c r="I2027" s="88"/>
      <c r="J2027" s="92"/>
      <c r="K2027" s="212"/>
      <c r="L2027" s="308" t="str">
        <f>IF(K2027&lt;&gt;"",INDEX(ฐาน!$J$4:$M$44,MATCH(INT(K2027),ฐาน!$J$4:$J$44,0),2),"")</f>
        <v/>
      </c>
      <c r="M2027" s="309" t="str">
        <f>IF(L2027&lt;&gt;"",INDEX(ฐาน!$J$4:$M$45,MATCH(L2027,ฐาน!$K$4:$K$45,0),4),"")</f>
        <v/>
      </c>
      <c r="N2027" s="310" t="str">
        <f>IF(I2027&lt;&gt;"",INDEX(ฐาน!$A$4:$F$9,MATCH(I2027,ฐาน!$A$4:$A$9,0),IF(J2027&gt;=INDEX(ฐาน!$A$4:$F$9,MATCH(I2027,ฐาน!$A$4:$A$9,0),3),6,5)),"")</f>
        <v/>
      </c>
      <c r="O2027" s="311" t="str">
        <f>IF(I2027&lt;&gt;"",IF(J2027&gt;=INDEX(ฐาน!$A$4:$G$9,MATCH(I2027,ฐาน!$A$4:$A$9,0),4),INDEX(ฐาน!$A$4:$G$9,MATCH(I2027,ฐาน!$A$4:$A$9,0),7),INDEX(ฐาน!$A$4:$G$9,MATCH(I2027,ฐาน!$A$4:$A$9,0),4)),"")</f>
        <v/>
      </c>
      <c r="P2027" s="312">
        <f>IF(M2027&lt;&gt;ฐาน!$M$45,IF(L2027&lt;&gt;"",($L2027*$N2027/100),0),0)</f>
        <v>0</v>
      </c>
      <c r="Q2027" s="311">
        <f>IF(M2027&lt;&gt;ฐาน!$M$45,IF(L2027&lt;&gt;"",ROUNDUP(($L2027*$N2027/100),-1),0),0)</f>
        <v>0</v>
      </c>
      <c r="R2027" s="311">
        <f t="shared" si="62"/>
        <v>0</v>
      </c>
      <c r="S2027" s="313">
        <f t="shared" si="63"/>
        <v>0</v>
      </c>
      <c r="T2027" s="314">
        <f>IF(M2027&lt;&gt;ฐาน!$M$45,IF(S2027&lt;&gt;"",S2027+R2027,0),0)</f>
        <v>0</v>
      </c>
      <c r="U2027" s="311">
        <f>IF(M2027&lt;&gt;ฐาน!$M$45,IF(S2027=0,J2027+T2027,O2027),J2027)</f>
        <v>0</v>
      </c>
      <c r="V2027" s="98"/>
    </row>
    <row r="2028" spans="1:22" x14ac:dyDescent="0.35">
      <c r="A2028" s="93">
        <v>2020</v>
      </c>
      <c r="B2028" s="84"/>
      <c r="C2028" s="98"/>
      <c r="D2028" s="91"/>
      <c r="E2028" s="89"/>
      <c r="F2028" s="88"/>
      <c r="G2028" s="91"/>
      <c r="H2028" s="91"/>
      <c r="I2028" s="88"/>
      <c r="J2028" s="92"/>
      <c r="K2028" s="212"/>
      <c r="L2028" s="308" t="str">
        <f>IF(K2028&lt;&gt;"",INDEX(ฐาน!$J$4:$M$44,MATCH(INT(K2028),ฐาน!$J$4:$J$44,0),2),"")</f>
        <v/>
      </c>
      <c r="M2028" s="309" t="str">
        <f>IF(L2028&lt;&gt;"",INDEX(ฐาน!$J$4:$M$45,MATCH(L2028,ฐาน!$K$4:$K$45,0),4),"")</f>
        <v/>
      </c>
      <c r="N2028" s="310" t="str">
        <f>IF(I2028&lt;&gt;"",INDEX(ฐาน!$A$4:$F$9,MATCH(I2028,ฐาน!$A$4:$A$9,0),IF(J2028&gt;=INDEX(ฐาน!$A$4:$F$9,MATCH(I2028,ฐาน!$A$4:$A$9,0),3),6,5)),"")</f>
        <v/>
      </c>
      <c r="O2028" s="311" t="str">
        <f>IF(I2028&lt;&gt;"",IF(J2028&gt;=INDEX(ฐาน!$A$4:$G$9,MATCH(I2028,ฐาน!$A$4:$A$9,0),4),INDEX(ฐาน!$A$4:$G$9,MATCH(I2028,ฐาน!$A$4:$A$9,0),7),INDEX(ฐาน!$A$4:$G$9,MATCH(I2028,ฐาน!$A$4:$A$9,0),4)),"")</f>
        <v/>
      </c>
      <c r="P2028" s="312">
        <f>IF(M2028&lt;&gt;ฐาน!$M$45,IF(L2028&lt;&gt;"",($L2028*$N2028/100),0),0)</f>
        <v>0</v>
      </c>
      <c r="Q2028" s="311">
        <f>IF(M2028&lt;&gt;ฐาน!$M$45,IF(L2028&lt;&gt;"",ROUNDUP(($L2028*$N2028/100),-1),0),0)</f>
        <v>0</v>
      </c>
      <c r="R2028" s="311">
        <f t="shared" si="62"/>
        <v>0</v>
      </c>
      <c r="S2028" s="313">
        <f t="shared" si="63"/>
        <v>0</v>
      </c>
      <c r="T2028" s="314">
        <f>IF(M2028&lt;&gt;ฐาน!$M$45,IF(S2028&lt;&gt;"",S2028+R2028,0),0)</f>
        <v>0</v>
      </c>
      <c r="U2028" s="311">
        <f>IF(M2028&lt;&gt;ฐาน!$M$45,IF(S2028=0,J2028+T2028,O2028),J2028)</f>
        <v>0</v>
      </c>
      <c r="V2028" s="98"/>
    </row>
    <row r="2029" spans="1:22" x14ac:dyDescent="0.35">
      <c r="A2029" s="93">
        <v>2021</v>
      </c>
      <c r="B2029" s="84"/>
      <c r="C2029" s="98"/>
      <c r="D2029" s="91"/>
      <c r="E2029" s="89"/>
      <c r="F2029" s="88"/>
      <c r="G2029" s="91"/>
      <c r="H2029" s="91"/>
      <c r="I2029" s="88"/>
      <c r="J2029" s="92"/>
      <c r="K2029" s="212"/>
      <c r="L2029" s="308" t="str">
        <f>IF(K2029&lt;&gt;"",INDEX(ฐาน!$J$4:$M$44,MATCH(INT(K2029),ฐาน!$J$4:$J$44,0),2),"")</f>
        <v/>
      </c>
      <c r="M2029" s="309" t="str">
        <f>IF(L2029&lt;&gt;"",INDEX(ฐาน!$J$4:$M$45,MATCH(L2029,ฐาน!$K$4:$K$45,0),4),"")</f>
        <v/>
      </c>
      <c r="N2029" s="310" t="str">
        <f>IF(I2029&lt;&gt;"",INDEX(ฐาน!$A$4:$F$9,MATCH(I2029,ฐาน!$A$4:$A$9,0),IF(J2029&gt;=INDEX(ฐาน!$A$4:$F$9,MATCH(I2029,ฐาน!$A$4:$A$9,0),3),6,5)),"")</f>
        <v/>
      </c>
      <c r="O2029" s="311" t="str">
        <f>IF(I2029&lt;&gt;"",IF(J2029&gt;=INDEX(ฐาน!$A$4:$G$9,MATCH(I2029,ฐาน!$A$4:$A$9,0),4),INDEX(ฐาน!$A$4:$G$9,MATCH(I2029,ฐาน!$A$4:$A$9,0),7),INDEX(ฐาน!$A$4:$G$9,MATCH(I2029,ฐาน!$A$4:$A$9,0),4)),"")</f>
        <v/>
      </c>
      <c r="P2029" s="312">
        <f>IF(M2029&lt;&gt;ฐาน!$M$45,IF(L2029&lt;&gt;"",($L2029*$N2029/100),0),0)</f>
        <v>0</v>
      </c>
      <c r="Q2029" s="311">
        <f>IF(M2029&lt;&gt;ฐาน!$M$45,IF(L2029&lt;&gt;"",ROUNDUP(($L2029*$N2029/100),-1),0),0)</f>
        <v>0</v>
      </c>
      <c r="R2029" s="311">
        <f t="shared" si="62"/>
        <v>0</v>
      </c>
      <c r="S2029" s="313">
        <f t="shared" si="63"/>
        <v>0</v>
      </c>
      <c r="T2029" s="314">
        <f>IF(M2029&lt;&gt;ฐาน!$M$45,IF(S2029&lt;&gt;"",S2029+R2029,0),0)</f>
        <v>0</v>
      </c>
      <c r="U2029" s="311">
        <f>IF(M2029&lt;&gt;ฐาน!$M$45,IF(S2029=0,J2029+T2029,O2029),J2029)</f>
        <v>0</v>
      </c>
      <c r="V2029" s="98"/>
    </row>
    <row r="2030" spans="1:22" x14ac:dyDescent="0.35">
      <c r="A2030" s="93">
        <v>2022</v>
      </c>
      <c r="B2030" s="84"/>
      <c r="C2030" s="98"/>
      <c r="D2030" s="91"/>
      <c r="E2030" s="89"/>
      <c r="F2030" s="88"/>
      <c r="G2030" s="91"/>
      <c r="H2030" s="91"/>
      <c r="I2030" s="88"/>
      <c r="J2030" s="92"/>
      <c r="K2030" s="212"/>
      <c r="L2030" s="308" t="str">
        <f>IF(K2030&lt;&gt;"",INDEX(ฐาน!$J$4:$M$44,MATCH(INT(K2030),ฐาน!$J$4:$J$44,0),2),"")</f>
        <v/>
      </c>
      <c r="M2030" s="309" t="str">
        <f>IF(L2030&lt;&gt;"",INDEX(ฐาน!$J$4:$M$45,MATCH(L2030,ฐาน!$K$4:$K$45,0),4),"")</f>
        <v/>
      </c>
      <c r="N2030" s="310" t="str">
        <f>IF(I2030&lt;&gt;"",INDEX(ฐาน!$A$4:$F$9,MATCH(I2030,ฐาน!$A$4:$A$9,0),IF(J2030&gt;=INDEX(ฐาน!$A$4:$F$9,MATCH(I2030,ฐาน!$A$4:$A$9,0),3),6,5)),"")</f>
        <v/>
      </c>
      <c r="O2030" s="311" t="str">
        <f>IF(I2030&lt;&gt;"",IF(J2030&gt;=INDEX(ฐาน!$A$4:$G$9,MATCH(I2030,ฐาน!$A$4:$A$9,0),4),INDEX(ฐาน!$A$4:$G$9,MATCH(I2030,ฐาน!$A$4:$A$9,0),7),INDEX(ฐาน!$A$4:$G$9,MATCH(I2030,ฐาน!$A$4:$A$9,0),4)),"")</f>
        <v/>
      </c>
      <c r="P2030" s="312">
        <f>IF(M2030&lt;&gt;ฐาน!$M$45,IF(L2030&lt;&gt;"",($L2030*$N2030/100),0),0)</f>
        <v>0</v>
      </c>
      <c r="Q2030" s="311">
        <f>IF(M2030&lt;&gt;ฐาน!$M$45,IF(L2030&lt;&gt;"",ROUNDUP(($L2030*$N2030/100),-1),0),0)</f>
        <v>0</v>
      </c>
      <c r="R2030" s="311">
        <f t="shared" si="62"/>
        <v>0</v>
      </c>
      <c r="S2030" s="313">
        <f t="shared" si="63"/>
        <v>0</v>
      </c>
      <c r="T2030" s="314">
        <f>IF(M2030&lt;&gt;ฐาน!$M$45,IF(S2030&lt;&gt;"",S2030+R2030,0),0)</f>
        <v>0</v>
      </c>
      <c r="U2030" s="311">
        <f>IF(M2030&lt;&gt;ฐาน!$M$45,IF(S2030=0,J2030+T2030,O2030),J2030)</f>
        <v>0</v>
      </c>
      <c r="V2030" s="98"/>
    </row>
    <row r="2031" spans="1:22" x14ac:dyDescent="0.35">
      <c r="A2031" s="93">
        <v>2023</v>
      </c>
      <c r="B2031" s="84"/>
      <c r="C2031" s="98"/>
      <c r="D2031" s="91"/>
      <c r="E2031" s="89"/>
      <c r="F2031" s="88"/>
      <c r="G2031" s="91"/>
      <c r="H2031" s="91"/>
      <c r="I2031" s="88"/>
      <c r="J2031" s="92"/>
      <c r="K2031" s="212"/>
      <c r="L2031" s="308" t="str">
        <f>IF(K2031&lt;&gt;"",INDEX(ฐาน!$J$4:$M$44,MATCH(INT(K2031),ฐาน!$J$4:$J$44,0),2),"")</f>
        <v/>
      </c>
      <c r="M2031" s="309" t="str">
        <f>IF(L2031&lt;&gt;"",INDEX(ฐาน!$J$4:$M$45,MATCH(L2031,ฐาน!$K$4:$K$45,0),4),"")</f>
        <v/>
      </c>
      <c r="N2031" s="310" t="str">
        <f>IF(I2031&lt;&gt;"",INDEX(ฐาน!$A$4:$F$9,MATCH(I2031,ฐาน!$A$4:$A$9,0),IF(J2031&gt;=INDEX(ฐาน!$A$4:$F$9,MATCH(I2031,ฐาน!$A$4:$A$9,0),3),6,5)),"")</f>
        <v/>
      </c>
      <c r="O2031" s="311" t="str">
        <f>IF(I2031&lt;&gt;"",IF(J2031&gt;=INDEX(ฐาน!$A$4:$G$9,MATCH(I2031,ฐาน!$A$4:$A$9,0),4),INDEX(ฐาน!$A$4:$G$9,MATCH(I2031,ฐาน!$A$4:$A$9,0),7),INDEX(ฐาน!$A$4:$G$9,MATCH(I2031,ฐาน!$A$4:$A$9,0),4)),"")</f>
        <v/>
      </c>
      <c r="P2031" s="312">
        <f>IF(M2031&lt;&gt;ฐาน!$M$45,IF(L2031&lt;&gt;"",($L2031*$N2031/100),0),0)</f>
        <v>0</v>
      </c>
      <c r="Q2031" s="311">
        <f>IF(M2031&lt;&gt;ฐาน!$M$45,IF(L2031&lt;&gt;"",ROUNDUP(($L2031*$N2031/100),-1),0),0)</f>
        <v>0</v>
      </c>
      <c r="R2031" s="311">
        <f t="shared" si="62"/>
        <v>0</v>
      </c>
      <c r="S2031" s="313">
        <f t="shared" si="63"/>
        <v>0</v>
      </c>
      <c r="T2031" s="314">
        <f>IF(M2031&lt;&gt;ฐาน!$M$45,IF(S2031&lt;&gt;"",S2031+R2031,0),0)</f>
        <v>0</v>
      </c>
      <c r="U2031" s="311">
        <f>IF(M2031&lt;&gt;ฐาน!$M$45,IF(S2031=0,J2031+T2031,O2031),J2031)</f>
        <v>0</v>
      </c>
      <c r="V2031" s="98"/>
    </row>
    <row r="2032" spans="1:22" x14ac:dyDescent="0.35">
      <c r="A2032" s="93">
        <v>2024</v>
      </c>
      <c r="B2032" s="84"/>
      <c r="C2032" s="98"/>
      <c r="D2032" s="91"/>
      <c r="E2032" s="89"/>
      <c r="F2032" s="88"/>
      <c r="G2032" s="91"/>
      <c r="H2032" s="91"/>
      <c r="I2032" s="88"/>
      <c r="J2032" s="92"/>
      <c r="K2032" s="212"/>
      <c r="L2032" s="308" t="str">
        <f>IF(K2032&lt;&gt;"",INDEX(ฐาน!$J$4:$M$44,MATCH(INT(K2032),ฐาน!$J$4:$J$44,0),2),"")</f>
        <v/>
      </c>
      <c r="M2032" s="309" t="str">
        <f>IF(L2032&lt;&gt;"",INDEX(ฐาน!$J$4:$M$45,MATCH(L2032,ฐาน!$K$4:$K$45,0),4),"")</f>
        <v/>
      </c>
      <c r="N2032" s="310" t="str">
        <f>IF(I2032&lt;&gt;"",INDEX(ฐาน!$A$4:$F$9,MATCH(I2032,ฐาน!$A$4:$A$9,0),IF(J2032&gt;=INDEX(ฐาน!$A$4:$F$9,MATCH(I2032,ฐาน!$A$4:$A$9,0),3),6,5)),"")</f>
        <v/>
      </c>
      <c r="O2032" s="311" t="str">
        <f>IF(I2032&lt;&gt;"",IF(J2032&gt;=INDEX(ฐาน!$A$4:$G$9,MATCH(I2032,ฐาน!$A$4:$A$9,0),4),INDEX(ฐาน!$A$4:$G$9,MATCH(I2032,ฐาน!$A$4:$A$9,0),7),INDEX(ฐาน!$A$4:$G$9,MATCH(I2032,ฐาน!$A$4:$A$9,0),4)),"")</f>
        <v/>
      </c>
      <c r="P2032" s="312">
        <f>IF(M2032&lt;&gt;ฐาน!$M$45,IF(L2032&lt;&gt;"",($L2032*$N2032/100),0),0)</f>
        <v>0</v>
      </c>
      <c r="Q2032" s="311">
        <f>IF(M2032&lt;&gt;ฐาน!$M$45,IF(L2032&lt;&gt;"",ROUNDUP(($L2032*$N2032/100),-1),0),0)</f>
        <v>0</v>
      </c>
      <c r="R2032" s="311">
        <f t="shared" si="62"/>
        <v>0</v>
      </c>
      <c r="S2032" s="313">
        <f t="shared" si="63"/>
        <v>0</v>
      </c>
      <c r="T2032" s="314">
        <f>IF(M2032&lt;&gt;ฐาน!$M$45,IF(S2032&lt;&gt;"",S2032+R2032,0),0)</f>
        <v>0</v>
      </c>
      <c r="U2032" s="311">
        <f>IF(M2032&lt;&gt;ฐาน!$M$45,IF(S2032=0,J2032+T2032,O2032),J2032)</f>
        <v>0</v>
      </c>
      <c r="V2032" s="98"/>
    </row>
    <row r="2033" spans="1:22" x14ac:dyDescent="0.35">
      <c r="A2033" s="93">
        <v>2025</v>
      </c>
      <c r="B2033" s="84"/>
      <c r="C2033" s="98"/>
      <c r="D2033" s="91"/>
      <c r="E2033" s="89"/>
      <c r="F2033" s="88"/>
      <c r="G2033" s="91"/>
      <c r="H2033" s="91"/>
      <c r="I2033" s="88"/>
      <c r="J2033" s="92"/>
      <c r="K2033" s="212"/>
      <c r="L2033" s="308" t="str">
        <f>IF(K2033&lt;&gt;"",INDEX(ฐาน!$J$4:$M$44,MATCH(INT(K2033),ฐาน!$J$4:$J$44,0),2),"")</f>
        <v/>
      </c>
      <c r="M2033" s="309" t="str">
        <f>IF(L2033&lt;&gt;"",INDEX(ฐาน!$J$4:$M$45,MATCH(L2033,ฐาน!$K$4:$K$45,0),4),"")</f>
        <v/>
      </c>
      <c r="N2033" s="310" t="str">
        <f>IF(I2033&lt;&gt;"",INDEX(ฐาน!$A$4:$F$9,MATCH(I2033,ฐาน!$A$4:$A$9,0),IF(J2033&gt;=INDEX(ฐาน!$A$4:$F$9,MATCH(I2033,ฐาน!$A$4:$A$9,0),3),6,5)),"")</f>
        <v/>
      </c>
      <c r="O2033" s="311" t="str">
        <f>IF(I2033&lt;&gt;"",IF(J2033&gt;=INDEX(ฐาน!$A$4:$G$9,MATCH(I2033,ฐาน!$A$4:$A$9,0),4),INDEX(ฐาน!$A$4:$G$9,MATCH(I2033,ฐาน!$A$4:$A$9,0),7),INDEX(ฐาน!$A$4:$G$9,MATCH(I2033,ฐาน!$A$4:$A$9,0),4)),"")</f>
        <v/>
      </c>
      <c r="P2033" s="312">
        <f>IF(M2033&lt;&gt;ฐาน!$M$45,IF(L2033&lt;&gt;"",($L2033*$N2033/100),0),0)</f>
        <v>0</v>
      </c>
      <c r="Q2033" s="311">
        <f>IF(M2033&lt;&gt;ฐาน!$M$45,IF(L2033&lt;&gt;"",ROUNDUP(($L2033*$N2033/100),-1),0),0)</f>
        <v>0</v>
      </c>
      <c r="R2033" s="311">
        <f t="shared" si="62"/>
        <v>0</v>
      </c>
      <c r="S2033" s="313">
        <f t="shared" si="63"/>
        <v>0</v>
      </c>
      <c r="T2033" s="314">
        <f>IF(M2033&lt;&gt;ฐาน!$M$45,IF(S2033&lt;&gt;"",S2033+R2033,0),0)</f>
        <v>0</v>
      </c>
      <c r="U2033" s="311">
        <f>IF(M2033&lt;&gt;ฐาน!$M$45,IF(S2033=0,J2033+T2033,O2033),J2033)</f>
        <v>0</v>
      </c>
      <c r="V2033" s="98"/>
    </row>
    <row r="2034" spans="1:22" x14ac:dyDescent="0.35">
      <c r="A2034" s="93">
        <v>2026</v>
      </c>
      <c r="B2034" s="84"/>
      <c r="C2034" s="98"/>
      <c r="D2034" s="91"/>
      <c r="E2034" s="89"/>
      <c r="F2034" s="88"/>
      <c r="G2034" s="91"/>
      <c r="H2034" s="91"/>
      <c r="I2034" s="88"/>
      <c r="J2034" s="92"/>
      <c r="K2034" s="212"/>
      <c r="L2034" s="308" t="str">
        <f>IF(K2034&lt;&gt;"",INDEX(ฐาน!$J$4:$M$44,MATCH(INT(K2034),ฐาน!$J$4:$J$44,0),2),"")</f>
        <v/>
      </c>
      <c r="M2034" s="309" t="str">
        <f>IF(L2034&lt;&gt;"",INDEX(ฐาน!$J$4:$M$45,MATCH(L2034,ฐาน!$K$4:$K$45,0),4),"")</f>
        <v/>
      </c>
      <c r="N2034" s="310" t="str">
        <f>IF(I2034&lt;&gt;"",INDEX(ฐาน!$A$4:$F$9,MATCH(I2034,ฐาน!$A$4:$A$9,0),IF(J2034&gt;=INDEX(ฐาน!$A$4:$F$9,MATCH(I2034,ฐาน!$A$4:$A$9,0),3),6,5)),"")</f>
        <v/>
      </c>
      <c r="O2034" s="311" t="str">
        <f>IF(I2034&lt;&gt;"",IF(J2034&gt;=INDEX(ฐาน!$A$4:$G$9,MATCH(I2034,ฐาน!$A$4:$A$9,0),4),INDEX(ฐาน!$A$4:$G$9,MATCH(I2034,ฐาน!$A$4:$A$9,0),7),INDEX(ฐาน!$A$4:$G$9,MATCH(I2034,ฐาน!$A$4:$A$9,0),4)),"")</f>
        <v/>
      </c>
      <c r="P2034" s="312">
        <f>IF(M2034&lt;&gt;ฐาน!$M$45,IF(L2034&lt;&gt;"",($L2034*$N2034/100),0),0)</f>
        <v>0</v>
      </c>
      <c r="Q2034" s="311">
        <f>IF(M2034&lt;&gt;ฐาน!$M$45,IF(L2034&lt;&gt;"",ROUNDUP(($L2034*$N2034/100),-1),0),0)</f>
        <v>0</v>
      </c>
      <c r="R2034" s="311">
        <f t="shared" si="62"/>
        <v>0</v>
      </c>
      <c r="S2034" s="313">
        <f t="shared" si="63"/>
        <v>0</v>
      </c>
      <c r="T2034" s="314">
        <f>IF(M2034&lt;&gt;ฐาน!$M$45,IF(S2034&lt;&gt;"",S2034+R2034,0),0)</f>
        <v>0</v>
      </c>
      <c r="U2034" s="311">
        <f>IF(M2034&lt;&gt;ฐาน!$M$45,IF(S2034=0,J2034+T2034,O2034),J2034)</f>
        <v>0</v>
      </c>
      <c r="V2034" s="98"/>
    </row>
    <row r="2035" spans="1:22" x14ac:dyDescent="0.35">
      <c r="A2035" s="93">
        <v>2027</v>
      </c>
      <c r="B2035" s="84"/>
      <c r="C2035" s="98"/>
      <c r="D2035" s="91"/>
      <c r="E2035" s="89"/>
      <c r="F2035" s="88"/>
      <c r="G2035" s="91"/>
      <c r="H2035" s="91"/>
      <c r="I2035" s="88"/>
      <c r="J2035" s="92"/>
      <c r="K2035" s="212"/>
      <c r="L2035" s="308" t="str">
        <f>IF(K2035&lt;&gt;"",INDEX(ฐาน!$J$4:$M$44,MATCH(INT(K2035),ฐาน!$J$4:$J$44,0),2),"")</f>
        <v/>
      </c>
      <c r="M2035" s="309" t="str">
        <f>IF(L2035&lt;&gt;"",INDEX(ฐาน!$J$4:$M$45,MATCH(L2035,ฐาน!$K$4:$K$45,0),4),"")</f>
        <v/>
      </c>
      <c r="N2035" s="310" t="str">
        <f>IF(I2035&lt;&gt;"",INDEX(ฐาน!$A$4:$F$9,MATCH(I2035,ฐาน!$A$4:$A$9,0),IF(J2035&gt;=INDEX(ฐาน!$A$4:$F$9,MATCH(I2035,ฐาน!$A$4:$A$9,0),3),6,5)),"")</f>
        <v/>
      </c>
      <c r="O2035" s="311" t="str">
        <f>IF(I2035&lt;&gt;"",IF(J2035&gt;=INDEX(ฐาน!$A$4:$G$9,MATCH(I2035,ฐาน!$A$4:$A$9,0),4),INDEX(ฐาน!$A$4:$G$9,MATCH(I2035,ฐาน!$A$4:$A$9,0),7),INDEX(ฐาน!$A$4:$G$9,MATCH(I2035,ฐาน!$A$4:$A$9,0),4)),"")</f>
        <v/>
      </c>
      <c r="P2035" s="312">
        <f>IF(M2035&lt;&gt;ฐาน!$M$45,IF(L2035&lt;&gt;"",($L2035*$N2035/100),0),0)</f>
        <v>0</v>
      </c>
      <c r="Q2035" s="311">
        <f>IF(M2035&lt;&gt;ฐาน!$M$45,IF(L2035&lt;&gt;"",ROUNDUP(($L2035*$N2035/100),-1),0),0)</f>
        <v>0</v>
      </c>
      <c r="R2035" s="311">
        <f t="shared" si="62"/>
        <v>0</v>
      </c>
      <c r="S2035" s="313">
        <f t="shared" si="63"/>
        <v>0</v>
      </c>
      <c r="T2035" s="314">
        <f>IF(M2035&lt;&gt;ฐาน!$M$45,IF(S2035&lt;&gt;"",S2035+R2035,0),0)</f>
        <v>0</v>
      </c>
      <c r="U2035" s="311">
        <f>IF(M2035&lt;&gt;ฐาน!$M$45,IF(S2035=0,J2035+T2035,O2035),J2035)</f>
        <v>0</v>
      </c>
      <c r="V2035" s="98"/>
    </row>
    <row r="2036" spans="1:22" x14ac:dyDescent="0.35">
      <c r="A2036" s="93">
        <v>2028</v>
      </c>
      <c r="B2036" s="84"/>
      <c r="C2036" s="98"/>
      <c r="D2036" s="91"/>
      <c r="E2036" s="89"/>
      <c r="F2036" s="88"/>
      <c r="G2036" s="91"/>
      <c r="H2036" s="91"/>
      <c r="I2036" s="88"/>
      <c r="J2036" s="92"/>
      <c r="K2036" s="212"/>
      <c r="L2036" s="308" t="str">
        <f>IF(K2036&lt;&gt;"",INDEX(ฐาน!$J$4:$M$44,MATCH(INT(K2036),ฐาน!$J$4:$J$44,0),2),"")</f>
        <v/>
      </c>
      <c r="M2036" s="309" t="str">
        <f>IF(L2036&lt;&gt;"",INDEX(ฐาน!$J$4:$M$45,MATCH(L2036,ฐาน!$K$4:$K$45,0),4),"")</f>
        <v/>
      </c>
      <c r="N2036" s="310" t="str">
        <f>IF(I2036&lt;&gt;"",INDEX(ฐาน!$A$4:$F$9,MATCH(I2036,ฐาน!$A$4:$A$9,0),IF(J2036&gt;=INDEX(ฐาน!$A$4:$F$9,MATCH(I2036,ฐาน!$A$4:$A$9,0),3),6,5)),"")</f>
        <v/>
      </c>
      <c r="O2036" s="311" t="str">
        <f>IF(I2036&lt;&gt;"",IF(J2036&gt;=INDEX(ฐาน!$A$4:$G$9,MATCH(I2036,ฐาน!$A$4:$A$9,0),4),INDEX(ฐาน!$A$4:$G$9,MATCH(I2036,ฐาน!$A$4:$A$9,0),7),INDEX(ฐาน!$A$4:$G$9,MATCH(I2036,ฐาน!$A$4:$A$9,0),4)),"")</f>
        <v/>
      </c>
      <c r="P2036" s="312">
        <f>IF(M2036&lt;&gt;ฐาน!$M$45,IF(L2036&lt;&gt;"",($L2036*$N2036/100),0),0)</f>
        <v>0</v>
      </c>
      <c r="Q2036" s="311">
        <f>IF(M2036&lt;&gt;ฐาน!$M$45,IF(L2036&lt;&gt;"",ROUNDUP(($L2036*$N2036/100),-1),0),0)</f>
        <v>0</v>
      </c>
      <c r="R2036" s="311">
        <f t="shared" si="62"/>
        <v>0</v>
      </c>
      <c r="S2036" s="313">
        <f t="shared" si="63"/>
        <v>0</v>
      </c>
      <c r="T2036" s="314">
        <f>IF(M2036&lt;&gt;ฐาน!$M$45,IF(S2036&lt;&gt;"",S2036+R2036,0),0)</f>
        <v>0</v>
      </c>
      <c r="U2036" s="311">
        <f>IF(M2036&lt;&gt;ฐาน!$M$45,IF(S2036=0,J2036+T2036,O2036),J2036)</f>
        <v>0</v>
      </c>
      <c r="V2036" s="98"/>
    </row>
    <row r="2037" spans="1:22" x14ac:dyDescent="0.35">
      <c r="A2037" s="93">
        <v>2029</v>
      </c>
      <c r="B2037" s="84"/>
      <c r="C2037" s="98"/>
      <c r="D2037" s="91"/>
      <c r="E2037" s="89"/>
      <c r="F2037" s="88"/>
      <c r="G2037" s="91"/>
      <c r="H2037" s="91"/>
      <c r="I2037" s="88"/>
      <c r="J2037" s="92"/>
      <c r="K2037" s="212"/>
      <c r="L2037" s="308" t="str">
        <f>IF(K2037&lt;&gt;"",INDEX(ฐาน!$J$4:$M$44,MATCH(INT(K2037),ฐาน!$J$4:$J$44,0),2),"")</f>
        <v/>
      </c>
      <c r="M2037" s="309" t="str">
        <f>IF(L2037&lt;&gt;"",INDEX(ฐาน!$J$4:$M$45,MATCH(L2037,ฐาน!$K$4:$K$45,0),4),"")</f>
        <v/>
      </c>
      <c r="N2037" s="310" t="str">
        <f>IF(I2037&lt;&gt;"",INDEX(ฐาน!$A$4:$F$9,MATCH(I2037,ฐาน!$A$4:$A$9,0),IF(J2037&gt;=INDEX(ฐาน!$A$4:$F$9,MATCH(I2037,ฐาน!$A$4:$A$9,0),3),6,5)),"")</f>
        <v/>
      </c>
      <c r="O2037" s="311" t="str">
        <f>IF(I2037&lt;&gt;"",IF(J2037&gt;=INDEX(ฐาน!$A$4:$G$9,MATCH(I2037,ฐาน!$A$4:$A$9,0),4),INDEX(ฐาน!$A$4:$G$9,MATCH(I2037,ฐาน!$A$4:$A$9,0),7),INDEX(ฐาน!$A$4:$G$9,MATCH(I2037,ฐาน!$A$4:$A$9,0),4)),"")</f>
        <v/>
      </c>
      <c r="P2037" s="312">
        <f>IF(M2037&lt;&gt;ฐาน!$M$45,IF(L2037&lt;&gt;"",($L2037*$N2037/100),0),0)</f>
        <v>0</v>
      </c>
      <c r="Q2037" s="311">
        <f>IF(M2037&lt;&gt;ฐาน!$M$45,IF(L2037&lt;&gt;"",ROUNDUP(($L2037*$N2037/100),-1),0),0)</f>
        <v>0</v>
      </c>
      <c r="R2037" s="311">
        <f t="shared" si="62"/>
        <v>0</v>
      </c>
      <c r="S2037" s="313">
        <f t="shared" si="63"/>
        <v>0</v>
      </c>
      <c r="T2037" s="314">
        <f>IF(M2037&lt;&gt;ฐาน!$M$45,IF(S2037&lt;&gt;"",S2037+R2037,0),0)</f>
        <v>0</v>
      </c>
      <c r="U2037" s="311">
        <f>IF(M2037&lt;&gt;ฐาน!$M$45,IF(S2037=0,J2037+T2037,O2037),J2037)</f>
        <v>0</v>
      </c>
      <c r="V2037" s="98"/>
    </row>
    <row r="2038" spans="1:22" x14ac:dyDescent="0.35">
      <c r="A2038" s="93">
        <v>2030</v>
      </c>
      <c r="B2038" s="84"/>
      <c r="C2038" s="98"/>
      <c r="D2038" s="91"/>
      <c r="E2038" s="89"/>
      <c r="F2038" s="88"/>
      <c r="G2038" s="91"/>
      <c r="H2038" s="91"/>
      <c r="I2038" s="88"/>
      <c r="J2038" s="92"/>
      <c r="K2038" s="212"/>
      <c r="L2038" s="308" t="str">
        <f>IF(K2038&lt;&gt;"",INDEX(ฐาน!$J$4:$M$44,MATCH(INT(K2038),ฐาน!$J$4:$J$44,0),2),"")</f>
        <v/>
      </c>
      <c r="M2038" s="309" t="str">
        <f>IF(L2038&lt;&gt;"",INDEX(ฐาน!$J$4:$M$45,MATCH(L2038,ฐาน!$K$4:$K$45,0),4),"")</f>
        <v/>
      </c>
      <c r="N2038" s="310" t="str">
        <f>IF(I2038&lt;&gt;"",INDEX(ฐาน!$A$4:$F$9,MATCH(I2038,ฐาน!$A$4:$A$9,0),IF(J2038&gt;=INDEX(ฐาน!$A$4:$F$9,MATCH(I2038,ฐาน!$A$4:$A$9,0),3),6,5)),"")</f>
        <v/>
      </c>
      <c r="O2038" s="311" t="str">
        <f>IF(I2038&lt;&gt;"",IF(J2038&gt;=INDEX(ฐาน!$A$4:$G$9,MATCH(I2038,ฐาน!$A$4:$A$9,0),4),INDEX(ฐาน!$A$4:$G$9,MATCH(I2038,ฐาน!$A$4:$A$9,0),7),INDEX(ฐาน!$A$4:$G$9,MATCH(I2038,ฐาน!$A$4:$A$9,0),4)),"")</f>
        <v/>
      </c>
      <c r="P2038" s="312">
        <f>IF(M2038&lt;&gt;ฐาน!$M$45,IF(L2038&lt;&gt;"",($L2038*$N2038/100),0),0)</f>
        <v>0</v>
      </c>
      <c r="Q2038" s="311">
        <f>IF(M2038&lt;&gt;ฐาน!$M$45,IF(L2038&lt;&gt;"",ROUNDUP(($L2038*$N2038/100),-1),0),0)</f>
        <v>0</v>
      </c>
      <c r="R2038" s="311">
        <f t="shared" si="62"/>
        <v>0</v>
      </c>
      <c r="S2038" s="313">
        <f t="shared" si="63"/>
        <v>0</v>
      </c>
      <c r="T2038" s="314">
        <f>IF(M2038&lt;&gt;ฐาน!$M$45,IF(S2038&lt;&gt;"",S2038+R2038,0),0)</f>
        <v>0</v>
      </c>
      <c r="U2038" s="311">
        <f>IF(M2038&lt;&gt;ฐาน!$M$45,IF(S2038=0,J2038+T2038,O2038),J2038)</f>
        <v>0</v>
      </c>
      <c r="V2038" s="98"/>
    </row>
    <row r="2039" spans="1:22" x14ac:dyDescent="0.35">
      <c r="A2039" s="93">
        <v>2031</v>
      </c>
      <c r="B2039" s="84"/>
      <c r="C2039" s="98"/>
      <c r="D2039" s="91"/>
      <c r="E2039" s="89"/>
      <c r="F2039" s="88"/>
      <c r="G2039" s="91"/>
      <c r="H2039" s="91"/>
      <c r="I2039" s="88"/>
      <c r="J2039" s="92"/>
      <c r="K2039" s="212"/>
      <c r="L2039" s="308" t="str">
        <f>IF(K2039&lt;&gt;"",INDEX(ฐาน!$J$4:$M$44,MATCH(INT(K2039),ฐาน!$J$4:$J$44,0),2),"")</f>
        <v/>
      </c>
      <c r="M2039" s="309" t="str">
        <f>IF(L2039&lt;&gt;"",INDEX(ฐาน!$J$4:$M$45,MATCH(L2039,ฐาน!$K$4:$K$45,0),4),"")</f>
        <v/>
      </c>
      <c r="N2039" s="310" t="str">
        <f>IF(I2039&lt;&gt;"",INDEX(ฐาน!$A$4:$F$9,MATCH(I2039,ฐาน!$A$4:$A$9,0),IF(J2039&gt;=INDEX(ฐาน!$A$4:$F$9,MATCH(I2039,ฐาน!$A$4:$A$9,0),3),6,5)),"")</f>
        <v/>
      </c>
      <c r="O2039" s="311" t="str">
        <f>IF(I2039&lt;&gt;"",IF(J2039&gt;=INDEX(ฐาน!$A$4:$G$9,MATCH(I2039,ฐาน!$A$4:$A$9,0),4),INDEX(ฐาน!$A$4:$G$9,MATCH(I2039,ฐาน!$A$4:$A$9,0),7),INDEX(ฐาน!$A$4:$G$9,MATCH(I2039,ฐาน!$A$4:$A$9,0),4)),"")</f>
        <v/>
      </c>
      <c r="P2039" s="312">
        <f>IF(M2039&lt;&gt;ฐาน!$M$45,IF(L2039&lt;&gt;"",($L2039*$N2039/100),0),0)</f>
        <v>0</v>
      </c>
      <c r="Q2039" s="311">
        <f>IF(M2039&lt;&gt;ฐาน!$M$45,IF(L2039&lt;&gt;"",ROUNDUP(($L2039*$N2039/100),-1),0),0)</f>
        <v>0</v>
      </c>
      <c r="R2039" s="311">
        <f t="shared" si="62"/>
        <v>0</v>
      </c>
      <c r="S2039" s="313">
        <f t="shared" si="63"/>
        <v>0</v>
      </c>
      <c r="T2039" s="314">
        <f>IF(M2039&lt;&gt;ฐาน!$M$45,IF(S2039&lt;&gt;"",S2039+R2039,0),0)</f>
        <v>0</v>
      </c>
      <c r="U2039" s="311">
        <f>IF(M2039&lt;&gt;ฐาน!$M$45,IF(S2039=0,J2039+T2039,O2039),J2039)</f>
        <v>0</v>
      </c>
      <c r="V2039" s="98"/>
    </row>
    <row r="2040" spans="1:22" x14ac:dyDescent="0.35">
      <c r="A2040" s="93">
        <v>2032</v>
      </c>
      <c r="B2040" s="84"/>
      <c r="C2040" s="98"/>
      <c r="D2040" s="91"/>
      <c r="E2040" s="89"/>
      <c r="F2040" s="88"/>
      <c r="G2040" s="91"/>
      <c r="H2040" s="91"/>
      <c r="I2040" s="88"/>
      <c r="J2040" s="92"/>
      <c r="K2040" s="212"/>
      <c r="L2040" s="308" t="str">
        <f>IF(K2040&lt;&gt;"",INDEX(ฐาน!$J$4:$M$44,MATCH(INT(K2040),ฐาน!$J$4:$J$44,0),2),"")</f>
        <v/>
      </c>
      <c r="M2040" s="309" t="str">
        <f>IF(L2040&lt;&gt;"",INDEX(ฐาน!$J$4:$M$45,MATCH(L2040,ฐาน!$K$4:$K$45,0),4),"")</f>
        <v/>
      </c>
      <c r="N2040" s="310" t="str">
        <f>IF(I2040&lt;&gt;"",INDEX(ฐาน!$A$4:$F$9,MATCH(I2040,ฐาน!$A$4:$A$9,0),IF(J2040&gt;=INDEX(ฐาน!$A$4:$F$9,MATCH(I2040,ฐาน!$A$4:$A$9,0),3),6,5)),"")</f>
        <v/>
      </c>
      <c r="O2040" s="311" t="str">
        <f>IF(I2040&lt;&gt;"",IF(J2040&gt;=INDEX(ฐาน!$A$4:$G$9,MATCH(I2040,ฐาน!$A$4:$A$9,0),4),INDEX(ฐาน!$A$4:$G$9,MATCH(I2040,ฐาน!$A$4:$A$9,0),7),INDEX(ฐาน!$A$4:$G$9,MATCH(I2040,ฐาน!$A$4:$A$9,0),4)),"")</f>
        <v/>
      </c>
      <c r="P2040" s="312">
        <f>IF(M2040&lt;&gt;ฐาน!$M$45,IF(L2040&lt;&gt;"",($L2040*$N2040/100),0),0)</f>
        <v>0</v>
      </c>
      <c r="Q2040" s="311">
        <f>IF(M2040&lt;&gt;ฐาน!$M$45,IF(L2040&lt;&gt;"",ROUNDUP(($L2040*$N2040/100),-1),0),0)</f>
        <v>0</v>
      </c>
      <c r="R2040" s="311">
        <f t="shared" si="62"/>
        <v>0</v>
      </c>
      <c r="S2040" s="313">
        <f t="shared" si="63"/>
        <v>0</v>
      </c>
      <c r="T2040" s="314">
        <f>IF(M2040&lt;&gt;ฐาน!$M$45,IF(S2040&lt;&gt;"",S2040+R2040,0),0)</f>
        <v>0</v>
      </c>
      <c r="U2040" s="311">
        <f>IF(M2040&lt;&gt;ฐาน!$M$45,IF(S2040=0,J2040+T2040,O2040),J2040)</f>
        <v>0</v>
      </c>
      <c r="V2040" s="98"/>
    </row>
    <row r="2041" spans="1:22" x14ac:dyDescent="0.35">
      <c r="A2041" s="93">
        <v>2033</v>
      </c>
      <c r="B2041" s="84"/>
      <c r="C2041" s="98"/>
      <c r="D2041" s="91"/>
      <c r="E2041" s="89"/>
      <c r="F2041" s="88"/>
      <c r="G2041" s="91"/>
      <c r="H2041" s="91"/>
      <c r="I2041" s="88"/>
      <c r="J2041" s="92"/>
      <c r="K2041" s="212"/>
      <c r="L2041" s="308" t="str">
        <f>IF(K2041&lt;&gt;"",INDEX(ฐาน!$J$4:$M$44,MATCH(INT(K2041),ฐาน!$J$4:$J$44,0),2),"")</f>
        <v/>
      </c>
      <c r="M2041" s="309" t="str">
        <f>IF(L2041&lt;&gt;"",INDEX(ฐาน!$J$4:$M$45,MATCH(L2041,ฐาน!$K$4:$K$45,0),4),"")</f>
        <v/>
      </c>
      <c r="N2041" s="310" t="str">
        <f>IF(I2041&lt;&gt;"",INDEX(ฐาน!$A$4:$F$9,MATCH(I2041,ฐาน!$A$4:$A$9,0),IF(J2041&gt;=INDEX(ฐาน!$A$4:$F$9,MATCH(I2041,ฐาน!$A$4:$A$9,0),3),6,5)),"")</f>
        <v/>
      </c>
      <c r="O2041" s="311" t="str">
        <f>IF(I2041&lt;&gt;"",IF(J2041&gt;=INDEX(ฐาน!$A$4:$G$9,MATCH(I2041,ฐาน!$A$4:$A$9,0),4),INDEX(ฐาน!$A$4:$G$9,MATCH(I2041,ฐาน!$A$4:$A$9,0),7),INDEX(ฐาน!$A$4:$G$9,MATCH(I2041,ฐาน!$A$4:$A$9,0),4)),"")</f>
        <v/>
      </c>
      <c r="P2041" s="312">
        <f>IF(M2041&lt;&gt;ฐาน!$M$45,IF(L2041&lt;&gt;"",($L2041*$N2041/100),0),0)</f>
        <v>0</v>
      </c>
      <c r="Q2041" s="311">
        <f>IF(M2041&lt;&gt;ฐาน!$M$45,IF(L2041&lt;&gt;"",ROUNDUP(($L2041*$N2041/100),-1),0),0)</f>
        <v>0</v>
      </c>
      <c r="R2041" s="311">
        <f t="shared" si="62"/>
        <v>0</v>
      </c>
      <c r="S2041" s="313">
        <f t="shared" si="63"/>
        <v>0</v>
      </c>
      <c r="T2041" s="314">
        <f>IF(M2041&lt;&gt;ฐาน!$M$45,IF(S2041&lt;&gt;"",S2041+R2041,0),0)</f>
        <v>0</v>
      </c>
      <c r="U2041" s="311">
        <f>IF(M2041&lt;&gt;ฐาน!$M$45,IF(S2041=0,J2041+T2041,O2041),J2041)</f>
        <v>0</v>
      </c>
      <c r="V2041" s="98"/>
    </row>
    <row r="2042" spans="1:22" x14ac:dyDescent="0.35">
      <c r="A2042" s="93">
        <v>2034</v>
      </c>
      <c r="B2042" s="84"/>
      <c r="C2042" s="98"/>
      <c r="D2042" s="91"/>
      <c r="E2042" s="89"/>
      <c r="F2042" s="88"/>
      <c r="G2042" s="91"/>
      <c r="H2042" s="91"/>
      <c r="I2042" s="88"/>
      <c r="J2042" s="92"/>
      <c r="K2042" s="212"/>
      <c r="L2042" s="308" t="str">
        <f>IF(K2042&lt;&gt;"",INDEX(ฐาน!$J$4:$M$44,MATCH(INT(K2042),ฐาน!$J$4:$J$44,0),2),"")</f>
        <v/>
      </c>
      <c r="M2042" s="309" t="str">
        <f>IF(L2042&lt;&gt;"",INDEX(ฐาน!$J$4:$M$45,MATCH(L2042,ฐาน!$K$4:$K$45,0),4),"")</f>
        <v/>
      </c>
      <c r="N2042" s="310" t="str">
        <f>IF(I2042&lt;&gt;"",INDEX(ฐาน!$A$4:$F$9,MATCH(I2042,ฐาน!$A$4:$A$9,0),IF(J2042&gt;=INDEX(ฐาน!$A$4:$F$9,MATCH(I2042,ฐาน!$A$4:$A$9,0),3),6,5)),"")</f>
        <v/>
      </c>
      <c r="O2042" s="311" t="str">
        <f>IF(I2042&lt;&gt;"",IF(J2042&gt;=INDEX(ฐาน!$A$4:$G$9,MATCH(I2042,ฐาน!$A$4:$A$9,0),4),INDEX(ฐาน!$A$4:$G$9,MATCH(I2042,ฐาน!$A$4:$A$9,0),7),INDEX(ฐาน!$A$4:$G$9,MATCH(I2042,ฐาน!$A$4:$A$9,0),4)),"")</f>
        <v/>
      </c>
      <c r="P2042" s="312">
        <f>IF(M2042&lt;&gt;ฐาน!$M$45,IF(L2042&lt;&gt;"",($L2042*$N2042/100),0),0)</f>
        <v>0</v>
      </c>
      <c r="Q2042" s="311">
        <f>IF(M2042&lt;&gt;ฐาน!$M$45,IF(L2042&lt;&gt;"",ROUNDUP(($L2042*$N2042/100),-1),0),0)</f>
        <v>0</v>
      </c>
      <c r="R2042" s="311">
        <f t="shared" si="62"/>
        <v>0</v>
      </c>
      <c r="S2042" s="313">
        <f t="shared" si="63"/>
        <v>0</v>
      </c>
      <c r="T2042" s="314">
        <f>IF(M2042&lt;&gt;ฐาน!$M$45,IF(S2042&lt;&gt;"",S2042+R2042,0),0)</f>
        <v>0</v>
      </c>
      <c r="U2042" s="311">
        <f>IF(M2042&lt;&gt;ฐาน!$M$45,IF(S2042=0,J2042+T2042,O2042),J2042)</f>
        <v>0</v>
      </c>
      <c r="V2042" s="98"/>
    </row>
    <row r="2043" spans="1:22" x14ac:dyDescent="0.35">
      <c r="A2043" s="93">
        <v>2035</v>
      </c>
      <c r="B2043" s="84"/>
      <c r="C2043" s="98"/>
      <c r="D2043" s="91"/>
      <c r="E2043" s="89"/>
      <c r="F2043" s="88"/>
      <c r="G2043" s="91"/>
      <c r="H2043" s="91"/>
      <c r="I2043" s="88"/>
      <c r="J2043" s="92"/>
      <c r="K2043" s="212"/>
      <c r="L2043" s="308" t="str">
        <f>IF(K2043&lt;&gt;"",INDEX(ฐาน!$J$4:$M$44,MATCH(INT(K2043),ฐาน!$J$4:$J$44,0),2),"")</f>
        <v/>
      </c>
      <c r="M2043" s="309" t="str">
        <f>IF(L2043&lt;&gt;"",INDEX(ฐาน!$J$4:$M$45,MATCH(L2043,ฐาน!$K$4:$K$45,0),4),"")</f>
        <v/>
      </c>
      <c r="N2043" s="310" t="str">
        <f>IF(I2043&lt;&gt;"",INDEX(ฐาน!$A$4:$F$9,MATCH(I2043,ฐาน!$A$4:$A$9,0),IF(J2043&gt;=INDEX(ฐาน!$A$4:$F$9,MATCH(I2043,ฐาน!$A$4:$A$9,0),3),6,5)),"")</f>
        <v/>
      </c>
      <c r="O2043" s="311" t="str">
        <f>IF(I2043&lt;&gt;"",IF(J2043&gt;=INDEX(ฐาน!$A$4:$G$9,MATCH(I2043,ฐาน!$A$4:$A$9,0),4),INDEX(ฐาน!$A$4:$G$9,MATCH(I2043,ฐาน!$A$4:$A$9,0),7),INDEX(ฐาน!$A$4:$G$9,MATCH(I2043,ฐาน!$A$4:$A$9,0),4)),"")</f>
        <v/>
      </c>
      <c r="P2043" s="312">
        <f>IF(M2043&lt;&gt;ฐาน!$M$45,IF(L2043&lt;&gt;"",($L2043*$N2043/100),0),0)</f>
        <v>0</v>
      </c>
      <c r="Q2043" s="311">
        <f>IF(M2043&lt;&gt;ฐาน!$M$45,IF(L2043&lt;&gt;"",ROUNDUP(($L2043*$N2043/100),-1),0),0)</f>
        <v>0</v>
      </c>
      <c r="R2043" s="311">
        <f t="shared" si="62"/>
        <v>0</v>
      </c>
      <c r="S2043" s="313">
        <f t="shared" si="63"/>
        <v>0</v>
      </c>
      <c r="T2043" s="314">
        <f>IF(M2043&lt;&gt;ฐาน!$M$45,IF(S2043&lt;&gt;"",S2043+R2043,0),0)</f>
        <v>0</v>
      </c>
      <c r="U2043" s="311">
        <f>IF(M2043&lt;&gt;ฐาน!$M$45,IF(S2043=0,J2043+T2043,O2043),J2043)</f>
        <v>0</v>
      </c>
      <c r="V2043" s="98"/>
    </row>
    <row r="2044" spans="1:22" x14ac:dyDescent="0.35">
      <c r="A2044" s="93">
        <v>2036</v>
      </c>
      <c r="B2044" s="84"/>
      <c r="C2044" s="98"/>
      <c r="D2044" s="91"/>
      <c r="E2044" s="89"/>
      <c r="F2044" s="88"/>
      <c r="G2044" s="91"/>
      <c r="H2044" s="91"/>
      <c r="I2044" s="88"/>
      <c r="J2044" s="92"/>
      <c r="K2044" s="212"/>
      <c r="L2044" s="308" t="str">
        <f>IF(K2044&lt;&gt;"",INDEX(ฐาน!$J$4:$M$44,MATCH(INT(K2044),ฐาน!$J$4:$J$44,0),2),"")</f>
        <v/>
      </c>
      <c r="M2044" s="309" t="str">
        <f>IF(L2044&lt;&gt;"",INDEX(ฐาน!$J$4:$M$45,MATCH(L2044,ฐาน!$K$4:$K$45,0),4),"")</f>
        <v/>
      </c>
      <c r="N2044" s="310" t="str">
        <f>IF(I2044&lt;&gt;"",INDEX(ฐาน!$A$4:$F$9,MATCH(I2044,ฐาน!$A$4:$A$9,0),IF(J2044&gt;=INDEX(ฐาน!$A$4:$F$9,MATCH(I2044,ฐาน!$A$4:$A$9,0),3),6,5)),"")</f>
        <v/>
      </c>
      <c r="O2044" s="311" t="str">
        <f>IF(I2044&lt;&gt;"",IF(J2044&gt;=INDEX(ฐาน!$A$4:$G$9,MATCH(I2044,ฐาน!$A$4:$A$9,0),4),INDEX(ฐาน!$A$4:$G$9,MATCH(I2044,ฐาน!$A$4:$A$9,0),7),INDEX(ฐาน!$A$4:$G$9,MATCH(I2044,ฐาน!$A$4:$A$9,0),4)),"")</f>
        <v/>
      </c>
      <c r="P2044" s="312">
        <f>IF(M2044&lt;&gt;ฐาน!$M$45,IF(L2044&lt;&gt;"",($L2044*$N2044/100),0),0)</f>
        <v>0</v>
      </c>
      <c r="Q2044" s="311">
        <f>IF(M2044&lt;&gt;ฐาน!$M$45,IF(L2044&lt;&gt;"",ROUNDUP(($L2044*$N2044/100),-1),0),0)</f>
        <v>0</v>
      </c>
      <c r="R2044" s="311">
        <f t="shared" si="62"/>
        <v>0</v>
      </c>
      <c r="S2044" s="313">
        <f t="shared" si="63"/>
        <v>0</v>
      </c>
      <c r="T2044" s="314">
        <f>IF(M2044&lt;&gt;ฐาน!$M$45,IF(S2044&lt;&gt;"",S2044+R2044,0),0)</f>
        <v>0</v>
      </c>
      <c r="U2044" s="311">
        <f>IF(M2044&lt;&gt;ฐาน!$M$45,IF(S2044=0,J2044+T2044,O2044),J2044)</f>
        <v>0</v>
      </c>
      <c r="V2044" s="98"/>
    </row>
    <row r="2045" spans="1:22" x14ac:dyDescent="0.35">
      <c r="A2045" s="93">
        <v>2037</v>
      </c>
      <c r="B2045" s="84"/>
      <c r="C2045" s="98"/>
      <c r="D2045" s="91"/>
      <c r="E2045" s="89"/>
      <c r="F2045" s="88"/>
      <c r="G2045" s="91"/>
      <c r="H2045" s="91"/>
      <c r="I2045" s="88"/>
      <c r="J2045" s="92"/>
      <c r="K2045" s="212"/>
      <c r="L2045" s="308" t="str">
        <f>IF(K2045&lt;&gt;"",INDEX(ฐาน!$J$4:$M$44,MATCH(INT(K2045),ฐาน!$J$4:$J$44,0),2),"")</f>
        <v/>
      </c>
      <c r="M2045" s="309" t="str">
        <f>IF(L2045&lt;&gt;"",INDEX(ฐาน!$J$4:$M$45,MATCH(L2045,ฐาน!$K$4:$K$45,0),4),"")</f>
        <v/>
      </c>
      <c r="N2045" s="310" t="str">
        <f>IF(I2045&lt;&gt;"",INDEX(ฐาน!$A$4:$F$9,MATCH(I2045,ฐาน!$A$4:$A$9,0),IF(J2045&gt;=INDEX(ฐาน!$A$4:$F$9,MATCH(I2045,ฐาน!$A$4:$A$9,0),3),6,5)),"")</f>
        <v/>
      </c>
      <c r="O2045" s="311" t="str">
        <f>IF(I2045&lt;&gt;"",IF(J2045&gt;=INDEX(ฐาน!$A$4:$G$9,MATCH(I2045,ฐาน!$A$4:$A$9,0),4),INDEX(ฐาน!$A$4:$G$9,MATCH(I2045,ฐาน!$A$4:$A$9,0),7),INDEX(ฐาน!$A$4:$G$9,MATCH(I2045,ฐาน!$A$4:$A$9,0),4)),"")</f>
        <v/>
      </c>
      <c r="P2045" s="312">
        <f>IF(M2045&lt;&gt;ฐาน!$M$45,IF(L2045&lt;&gt;"",($L2045*$N2045/100),0),0)</f>
        <v>0</v>
      </c>
      <c r="Q2045" s="311">
        <f>IF(M2045&lt;&gt;ฐาน!$M$45,IF(L2045&lt;&gt;"",ROUNDUP(($L2045*$N2045/100),-1),0),0)</f>
        <v>0</v>
      </c>
      <c r="R2045" s="311">
        <f t="shared" si="62"/>
        <v>0</v>
      </c>
      <c r="S2045" s="313">
        <f t="shared" si="63"/>
        <v>0</v>
      </c>
      <c r="T2045" s="314">
        <f>IF(M2045&lt;&gt;ฐาน!$M$45,IF(S2045&lt;&gt;"",S2045+R2045,0),0)</f>
        <v>0</v>
      </c>
      <c r="U2045" s="311">
        <f>IF(M2045&lt;&gt;ฐาน!$M$45,IF(S2045=0,J2045+T2045,O2045),J2045)</f>
        <v>0</v>
      </c>
      <c r="V2045" s="98"/>
    </row>
    <row r="2046" spans="1:22" x14ac:dyDescent="0.35">
      <c r="A2046" s="93">
        <v>2038</v>
      </c>
      <c r="B2046" s="84"/>
      <c r="C2046" s="98"/>
      <c r="D2046" s="91"/>
      <c r="E2046" s="89"/>
      <c r="F2046" s="88"/>
      <c r="G2046" s="91"/>
      <c r="H2046" s="91"/>
      <c r="I2046" s="88"/>
      <c r="J2046" s="92"/>
      <c r="K2046" s="212"/>
      <c r="L2046" s="308" t="str">
        <f>IF(K2046&lt;&gt;"",INDEX(ฐาน!$J$4:$M$44,MATCH(INT(K2046),ฐาน!$J$4:$J$44,0),2),"")</f>
        <v/>
      </c>
      <c r="M2046" s="309" t="str">
        <f>IF(L2046&lt;&gt;"",INDEX(ฐาน!$J$4:$M$45,MATCH(L2046,ฐาน!$K$4:$K$45,0),4),"")</f>
        <v/>
      </c>
      <c r="N2046" s="310" t="str">
        <f>IF(I2046&lt;&gt;"",INDEX(ฐาน!$A$4:$F$9,MATCH(I2046,ฐาน!$A$4:$A$9,0),IF(J2046&gt;=INDEX(ฐาน!$A$4:$F$9,MATCH(I2046,ฐาน!$A$4:$A$9,0),3),6,5)),"")</f>
        <v/>
      </c>
      <c r="O2046" s="311" t="str">
        <f>IF(I2046&lt;&gt;"",IF(J2046&gt;=INDEX(ฐาน!$A$4:$G$9,MATCH(I2046,ฐาน!$A$4:$A$9,0),4),INDEX(ฐาน!$A$4:$G$9,MATCH(I2046,ฐาน!$A$4:$A$9,0),7),INDEX(ฐาน!$A$4:$G$9,MATCH(I2046,ฐาน!$A$4:$A$9,0),4)),"")</f>
        <v/>
      </c>
      <c r="P2046" s="312">
        <f>IF(M2046&lt;&gt;ฐาน!$M$45,IF(L2046&lt;&gt;"",($L2046*$N2046/100),0),0)</f>
        <v>0</v>
      </c>
      <c r="Q2046" s="311">
        <f>IF(M2046&lt;&gt;ฐาน!$M$45,IF(L2046&lt;&gt;"",ROUNDUP(($L2046*$N2046/100),-1),0),0)</f>
        <v>0</v>
      </c>
      <c r="R2046" s="311">
        <f t="shared" si="62"/>
        <v>0</v>
      </c>
      <c r="S2046" s="313">
        <f t="shared" si="63"/>
        <v>0</v>
      </c>
      <c r="T2046" s="314">
        <f>IF(M2046&lt;&gt;ฐาน!$M$45,IF(S2046&lt;&gt;"",S2046+R2046,0),0)</f>
        <v>0</v>
      </c>
      <c r="U2046" s="311">
        <f>IF(M2046&lt;&gt;ฐาน!$M$45,IF(S2046=0,J2046+T2046,O2046),J2046)</f>
        <v>0</v>
      </c>
      <c r="V2046" s="98"/>
    </row>
    <row r="2047" spans="1:22" x14ac:dyDescent="0.35">
      <c r="A2047" s="93">
        <v>2039</v>
      </c>
      <c r="B2047" s="84"/>
      <c r="C2047" s="98"/>
      <c r="D2047" s="91"/>
      <c r="E2047" s="89"/>
      <c r="F2047" s="88"/>
      <c r="G2047" s="91"/>
      <c r="H2047" s="91"/>
      <c r="I2047" s="88"/>
      <c r="J2047" s="92"/>
      <c r="K2047" s="212"/>
      <c r="L2047" s="308" t="str">
        <f>IF(K2047&lt;&gt;"",INDEX(ฐาน!$J$4:$M$44,MATCH(INT(K2047),ฐาน!$J$4:$J$44,0),2),"")</f>
        <v/>
      </c>
      <c r="M2047" s="309" t="str">
        <f>IF(L2047&lt;&gt;"",INDEX(ฐาน!$J$4:$M$45,MATCH(L2047,ฐาน!$K$4:$K$45,0),4),"")</f>
        <v/>
      </c>
      <c r="N2047" s="310" t="str">
        <f>IF(I2047&lt;&gt;"",INDEX(ฐาน!$A$4:$F$9,MATCH(I2047,ฐาน!$A$4:$A$9,0),IF(J2047&gt;=INDEX(ฐาน!$A$4:$F$9,MATCH(I2047,ฐาน!$A$4:$A$9,0),3),6,5)),"")</f>
        <v/>
      </c>
      <c r="O2047" s="311" t="str">
        <f>IF(I2047&lt;&gt;"",IF(J2047&gt;=INDEX(ฐาน!$A$4:$G$9,MATCH(I2047,ฐาน!$A$4:$A$9,0),4),INDEX(ฐาน!$A$4:$G$9,MATCH(I2047,ฐาน!$A$4:$A$9,0),7),INDEX(ฐาน!$A$4:$G$9,MATCH(I2047,ฐาน!$A$4:$A$9,0),4)),"")</f>
        <v/>
      </c>
      <c r="P2047" s="312">
        <f>IF(M2047&lt;&gt;ฐาน!$M$45,IF(L2047&lt;&gt;"",($L2047*$N2047/100),0),0)</f>
        <v>0</v>
      </c>
      <c r="Q2047" s="311">
        <f>IF(M2047&lt;&gt;ฐาน!$M$45,IF(L2047&lt;&gt;"",ROUNDUP(($L2047*$N2047/100),-1),0),0)</f>
        <v>0</v>
      </c>
      <c r="R2047" s="311">
        <f t="shared" si="62"/>
        <v>0</v>
      </c>
      <c r="S2047" s="313">
        <f t="shared" si="63"/>
        <v>0</v>
      </c>
      <c r="T2047" s="314">
        <f>IF(M2047&lt;&gt;ฐาน!$M$45,IF(S2047&lt;&gt;"",S2047+R2047,0),0)</f>
        <v>0</v>
      </c>
      <c r="U2047" s="311">
        <f>IF(M2047&lt;&gt;ฐาน!$M$45,IF(S2047=0,J2047+T2047,O2047),J2047)</f>
        <v>0</v>
      </c>
      <c r="V2047" s="98"/>
    </row>
    <row r="2048" spans="1:22" x14ac:dyDescent="0.35">
      <c r="A2048" s="93">
        <v>2040</v>
      </c>
      <c r="B2048" s="84"/>
      <c r="C2048" s="98"/>
      <c r="D2048" s="91"/>
      <c r="E2048" s="89"/>
      <c r="F2048" s="88"/>
      <c r="G2048" s="91"/>
      <c r="H2048" s="91"/>
      <c r="I2048" s="88"/>
      <c r="J2048" s="92"/>
      <c r="K2048" s="212"/>
      <c r="L2048" s="308" t="str">
        <f>IF(K2048&lt;&gt;"",INDEX(ฐาน!$J$4:$M$44,MATCH(INT(K2048),ฐาน!$J$4:$J$44,0),2),"")</f>
        <v/>
      </c>
      <c r="M2048" s="309" t="str">
        <f>IF(L2048&lt;&gt;"",INDEX(ฐาน!$J$4:$M$45,MATCH(L2048,ฐาน!$K$4:$K$45,0),4),"")</f>
        <v/>
      </c>
      <c r="N2048" s="310" t="str">
        <f>IF(I2048&lt;&gt;"",INDEX(ฐาน!$A$4:$F$9,MATCH(I2048,ฐาน!$A$4:$A$9,0),IF(J2048&gt;=INDEX(ฐาน!$A$4:$F$9,MATCH(I2048,ฐาน!$A$4:$A$9,0),3),6,5)),"")</f>
        <v/>
      </c>
      <c r="O2048" s="311" t="str">
        <f>IF(I2048&lt;&gt;"",IF(J2048&gt;=INDEX(ฐาน!$A$4:$G$9,MATCH(I2048,ฐาน!$A$4:$A$9,0),4),INDEX(ฐาน!$A$4:$G$9,MATCH(I2048,ฐาน!$A$4:$A$9,0),7),INDEX(ฐาน!$A$4:$G$9,MATCH(I2048,ฐาน!$A$4:$A$9,0),4)),"")</f>
        <v/>
      </c>
      <c r="P2048" s="312">
        <f>IF(M2048&lt;&gt;ฐาน!$M$45,IF(L2048&lt;&gt;"",($L2048*$N2048/100),0),0)</f>
        <v>0</v>
      </c>
      <c r="Q2048" s="311">
        <f>IF(M2048&lt;&gt;ฐาน!$M$45,IF(L2048&lt;&gt;"",ROUNDUP(($L2048*$N2048/100),-1),0),0)</f>
        <v>0</v>
      </c>
      <c r="R2048" s="311">
        <f t="shared" si="62"/>
        <v>0</v>
      </c>
      <c r="S2048" s="313">
        <f t="shared" si="63"/>
        <v>0</v>
      </c>
      <c r="T2048" s="314">
        <f>IF(M2048&lt;&gt;ฐาน!$M$45,IF(S2048&lt;&gt;"",S2048+R2048,0),0)</f>
        <v>0</v>
      </c>
      <c r="U2048" s="311">
        <f>IF(M2048&lt;&gt;ฐาน!$M$45,IF(S2048=0,J2048+T2048,O2048),J2048)</f>
        <v>0</v>
      </c>
      <c r="V2048" s="98"/>
    </row>
    <row r="2049" spans="1:22" x14ac:dyDescent="0.35">
      <c r="A2049" s="93">
        <v>2041</v>
      </c>
      <c r="B2049" s="84"/>
      <c r="C2049" s="98"/>
      <c r="D2049" s="91"/>
      <c r="E2049" s="89"/>
      <c r="F2049" s="88"/>
      <c r="G2049" s="91"/>
      <c r="H2049" s="91"/>
      <c r="I2049" s="88"/>
      <c r="J2049" s="92"/>
      <c r="K2049" s="212"/>
      <c r="L2049" s="308" t="str">
        <f>IF(K2049&lt;&gt;"",INDEX(ฐาน!$J$4:$M$44,MATCH(INT(K2049),ฐาน!$J$4:$J$44,0),2),"")</f>
        <v/>
      </c>
      <c r="M2049" s="309" t="str">
        <f>IF(L2049&lt;&gt;"",INDEX(ฐาน!$J$4:$M$45,MATCH(L2049,ฐาน!$K$4:$K$45,0),4),"")</f>
        <v/>
      </c>
      <c r="N2049" s="310" t="str">
        <f>IF(I2049&lt;&gt;"",INDEX(ฐาน!$A$4:$F$9,MATCH(I2049,ฐาน!$A$4:$A$9,0),IF(J2049&gt;=INDEX(ฐาน!$A$4:$F$9,MATCH(I2049,ฐาน!$A$4:$A$9,0),3),6,5)),"")</f>
        <v/>
      </c>
      <c r="O2049" s="311" t="str">
        <f>IF(I2049&lt;&gt;"",IF(J2049&gt;=INDEX(ฐาน!$A$4:$G$9,MATCH(I2049,ฐาน!$A$4:$A$9,0),4),INDEX(ฐาน!$A$4:$G$9,MATCH(I2049,ฐาน!$A$4:$A$9,0),7),INDEX(ฐาน!$A$4:$G$9,MATCH(I2049,ฐาน!$A$4:$A$9,0),4)),"")</f>
        <v/>
      </c>
      <c r="P2049" s="312">
        <f>IF(M2049&lt;&gt;ฐาน!$M$45,IF(L2049&lt;&gt;"",($L2049*$N2049/100),0),0)</f>
        <v>0</v>
      </c>
      <c r="Q2049" s="311">
        <f>IF(M2049&lt;&gt;ฐาน!$M$45,IF(L2049&lt;&gt;"",ROUNDUP(($L2049*$N2049/100),-1),0),0)</f>
        <v>0</v>
      </c>
      <c r="R2049" s="311">
        <f t="shared" si="62"/>
        <v>0</v>
      </c>
      <c r="S2049" s="313">
        <f t="shared" si="63"/>
        <v>0</v>
      </c>
      <c r="T2049" s="314">
        <f>IF(M2049&lt;&gt;ฐาน!$M$45,IF(S2049&lt;&gt;"",S2049+R2049,0),0)</f>
        <v>0</v>
      </c>
      <c r="U2049" s="311">
        <f>IF(M2049&lt;&gt;ฐาน!$M$45,IF(S2049=0,J2049+T2049,O2049),J2049)</f>
        <v>0</v>
      </c>
      <c r="V2049" s="98"/>
    </row>
    <row r="2050" spans="1:22" x14ac:dyDescent="0.35">
      <c r="A2050" s="93">
        <v>2042</v>
      </c>
      <c r="B2050" s="84"/>
      <c r="C2050" s="98"/>
      <c r="D2050" s="91"/>
      <c r="E2050" s="89"/>
      <c r="F2050" s="88"/>
      <c r="G2050" s="91"/>
      <c r="H2050" s="91"/>
      <c r="I2050" s="88"/>
      <c r="J2050" s="92"/>
      <c r="K2050" s="212"/>
      <c r="L2050" s="308" t="str">
        <f>IF(K2050&lt;&gt;"",INDEX(ฐาน!$J$4:$M$44,MATCH(INT(K2050),ฐาน!$J$4:$J$44,0),2),"")</f>
        <v/>
      </c>
      <c r="M2050" s="309" t="str">
        <f>IF(L2050&lt;&gt;"",INDEX(ฐาน!$J$4:$M$45,MATCH(L2050,ฐาน!$K$4:$K$45,0),4),"")</f>
        <v/>
      </c>
      <c r="N2050" s="310" t="str">
        <f>IF(I2050&lt;&gt;"",INDEX(ฐาน!$A$4:$F$9,MATCH(I2050,ฐาน!$A$4:$A$9,0),IF(J2050&gt;=INDEX(ฐาน!$A$4:$F$9,MATCH(I2050,ฐาน!$A$4:$A$9,0),3),6,5)),"")</f>
        <v/>
      </c>
      <c r="O2050" s="311" t="str">
        <f>IF(I2050&lt;&gt;"",IF(J2050&gt;=INDEX(ฐาน!$A$4:$G$9,MATCH(I2050,ฐาน!$A$4:$A$9,0),4),INDEX(ฐาน!$A$4:$G$9,MATCH(I2050,ฐาน!$A$4:$A$9,0),7),INDEX(ฐาน!$A$4:$G$9,MATCH(I2050,ฐาน!$A$4:$A$9,0),4)),"")</f>
        <v/>
      </c>
      <c r="P2050" s="312">
        <f>IF(M2050&lt;&gt;ฐาน!$M$45,IF(L2050&lt;&gt;"",($L2050*$N2050/100),0),0)</f>
        <v>0</v>
      </c>
      <c r="Q2050" s="311">
        <f>IF(M2050&lt;&gt;ฐาน!$M$45,IF(L2050&lt;&gt;"",ROUNDUP(($L2050*$N2050/100),-1),0),0)</f>
        <v>0</v>
      </c>
      <c r="R2050" s="311">
        <f t="shared" si="62"/>
        <v>0</v>
      </c>
      <c r="S2050" s="313">
        <f t="shared" si="63"/>
        <v>0</v>
      </c>
      <c r="T2050" s="314">
        <f>IF(M2050&lt;&gt;ฐาน!$M$45,IF(S2050&lt;&gt;"",S2050+R2050,0),0)</f>
        <v>0</v>
      </c>
      <c r="U2050" s="311">
        <f>IF(M2050&lt;&gt;ฐาน!$M$45,IF(S2050=0,J2050+T2050,O2050),J2050)</f>
        <v>0</v>
      </c>
      <c r="V2050" s="98"/>
    </row>
    <row r="2051" spans="1:22" x14ac:dyDescent="0.35">
      <c r="A2051" s="93">
        <v>2043</v>
      </c>
      <c r="B2051" s="84"/>
      <c r="C2051" s="98"/>
      <c r="D2051" s="91"/>
      <c r="E2051" s="89"/>
      <c r="F2051" s="88"/>
      <c r="G2051" s="91"/>
      <c r="H2051" s="91"/>
      <c r="I2051" s="88"/>
      <c r="J2051" s="92"/>
      <c r="K2051" s="212"/>
      <c r="L2051" s="308" t="str">
        <f>IF(K2051&lt;&gt;"",INDEX(ฐาน!$J$4:$M$44,MATCH(INT(K2051),ฐาน!$J$4:$J$44,0),2),"")</f>
        <v/>
      </c>
      <c r="M2051" s="309" t="str">
        <f>IF(L2051&lt;&gt;"",INDEX(ฐาน!$J$4:$M$45,MATCH(L2051,ฐาน!$K$4:$K$45,0),4),"")</f>
        <v/>
      </c>
      <c r="N2051" s="310" t="str">
        <f>IF(I2051&lt;&gt;"",INDEX(ฐาน!$A$4:$F$9,MATCH(I2051,ฐาน!$A$4:$A$9,0),IF(J2051&gt;=INDEX(ฐาน!$A$4:$F$9,MATCH(I2051,ฐาน!$A$4:$A$9,0),3),6,5)),"")</f>
        <v/>
      </c>
      <c r="O2051" s="311" t="str">
        <f>IF(I2051&lt;&gt;"",IF(J2051&gt;=INDEX(ฐาน!$A$4:$G$9,MATCH(I2051,ฐาน!$A$4:$A$9,0),4),INDEX(ฐาน!$A$4:$G$9,MATCH(I2051,ฐาน!$A$4:$A$9,0),7),INDEX(ฐาน!$A$4:$G$9,MATCH(I2051,ฐาน!$A$4:$A$9,0),4)),"")</f>
        <v/>
      </c>
      <c r="P2051" s="312">
        <f>IF(M2051&lt;&gt;ฐาน!$M$45,IF(L2051&lt;&gt;"",($L2051*$N2051/100),0),0)</f>
        <v>0</v>
      </c>
      <c r="Q2051" s="311">
        <f>IF(M2051&lt;&gt;ฐาน!$M$45,IF(L2051&lt;&gt;"",ROUNDUP(($L2051*$N2051/100),-1),0),0)</f>
        <v>0</v>
      </c>
      <c r="R2051" s="311">
        <f t="shared" si="62"/>
        <v>0</v>
      </c>
      <c r="S2051" s="313">
        <f t="shared" si="63"/>
        <v>0</v>
      </c>
      <c r="T2051" s="314">
        <f>IF(M2051&lt;&gt;ฐาน!$M$45,IF(S2051&lt;&gt;"",S2051+R2051,0),0)</f>
        <v>0</v>
      </c>
      <c r="U2051" s="311">
        <f>IF(M2051&lt;&gt;ฐาน!$M$45,IF(S2051=0,J2051+T2051,O2051),J2051)</f>
        <v>0</v>
      </c>
      <c r="V2051" s="98"/>
    </row>
    <row r="2052" spans="1:22" x14ac:dyDescent="0.35">
      <c r="A2052" s="93">
        <v>2044</v>
      </c>
      <c r="B2052" s="84"/>
      <c r="C2052" s="98"/>
      <c r="D2052" s="91"/>
      <c r="E2052" s="89"/>
      <c r="F2052" s="88"/>
      <c r="G2052" s="91"/>
      <c r="H2052" s="91"/>
      <c r="I2052" s="88"/>
      <c r="J2052" s="92"/>
      <c r="K2052" s="212"/>
      <c r="L2052" s="308" t="str">
        <f>IF(K2052&lt;&gt;"",INDEX(ฐาน!$J$4:$M$44,MATCH(INT(K2052),ฐาน!$J$4:$J$44,0),2),"")</f>
        <v/>
      </c>
      <c r="M2052" s="309" t="str">
        <f>IF(L2052&lt;&gt;"",INDEX(ฐาน!$J$4:$M$45,MATCH(L2052,ฐาน!$K$4:$K$45,0),4),"")</f>
        <v/>
      </c>
      <c r="N2052" s="310" t="str">
        <f>IF(I2052&lt;&gt;"",INDEX(ฐาน!$A$4:$F$9,MATCH(I2052,ฐาน!$A$4:$A$9,0),IF(J2052&gt;=INDEX(ฐาน!$A$4:$F$9,MATCH(I2052,ฐาน!$A$4:$A$9,0),3),6,5)),"")</f>
        <v/>
      </c>
      <c r="O2052" s="311" t="str">
        <f>IF(I2052&lt;&gt;"",IF(J2052&gt;=INDEX(ฐาน!$A$4:$G$9,MATCH(I2052,ฐาน!$A$4:$A$9,0),4),INDEX(ฐาน!$A$4:$G$9,MATCH(I2052,ฐาน!$A$4:$A$9,0),7),INDEX(ฐาน!$A$4:$G$9,MATCH(I2052,ฐาน!$A$4:$A$9,0),4)),"")</f>
        <v/>
      </c>
      <c r="P2052" s="312">
        <f>IF(M2052&lt;&gt;ฐาน!$M$45,IF(L2052&lt;&gt;"",($L2052*$N2052/100),0),0)</f>
        <v>0</v>
      </c>
      <c r="Q2052" s="311">
        <f>IF(M2052&lt;&gt;ฐาน!$M$45,IF(L2052&lt;&gt;"",ROUNDUP(($L2052*$N2052/100),-1),0),0)</f>
        <v>0</v>
      </c>
      <c r="R2052" s="311">
        <f t="shared" si="62"/>
        <v>0</v>
      </c>
      <c r="S2052" s="313">
        <f t="shared" si="63"/>
        <v>0</v>
      </c>
      <c r="T2052" s="314">
        <f>IF(M2052&lt;&gt;ฐาน!$M$45,IF(S2052&lt;&gt;"",S2052+R2052,0),0)</f>
        <v>0</v>
      </c>
      <c r="U2052" s="311">
        <f>IF(M2052&lt;&gt;ฐาน!$M$45,IF(S2052=0,J2052+T2052,O2052),J2052)</f>
        <v>0</v>
      </c>
      <c r="V2052" s="98"/>
    </row>
    <row r="2053" spans="1:22" x14ac:dyDescent="0.35">
      <c r="A2053" s="93">
        <v>2045</v>
      </c>
      <c r="B2053" s="84"/>
      <c r="C2053" s="98"/>
      <c r="D2053" s="91"/>
      <c r="E2053" s="89"/>
      <c r="F2053" s="88"/>
      <c r="G2053" s="91"/>
      <c r="H2053" s="91"/>
      <c r="I2053" s="88"/>
      <c r="J2053" s="92"/>
      <c r="K2053" s="212"/>
      <c r="L2053" s="308" t="str">
        <f>IF(K2053&lt;&gt;"",INDEX(ฐาน!$J$4:$M$44,MATCH(INT(K2053),ฐาน!$J$4:$J$44,0),2),"")</f>
        <v/>
      </c>
      <c r="M2053" s="309" t="str">
        <f>IF(L2053&lt;&gt;"",INDEX(ฐาน!$J$4:$M$45,MATCH(L2053,ฐาน!$K$4:$K$45,0),4),"")</f>
        <v/>
      </c>
      <c r="N2053" s="310" t="str">
        <f>IF(I2053&lt;&gt;"",INDEX(ฐาน!$A$4:$F$9,MATCH(I2053,ฐาน!$A$4:$A$9,0),IF(J2053&gt;=INDEX(ฐาน!$A$4:$F$9,MATCH(I2053,ฐาน!$A$4:$A$9,0),3),6,5)),"")</f>
        <v/>
      </c>
      <c r="O2053" s="311" t="str">
        <f>IF(I2053&lt;&gt;"",IF(J2053&gt;=INDEX(ฐาน!$A$4:$G$9,MATCH(I2053,ฐาน!$A$4:$A$9,0),4),INDEX(ฐาน!$A$4:$G$9,MATCH(I2053,ฐาน!$A$4:$A$9,0),7),INDEX(ฐาน!$A$4:$G$9,MATCH(I2053,ฐาน!$A$4:$A$9,0),4)),"")</f>
        <v/>
      </c>
      <c r="P2053" s="312">
        <f>IF(M2053&lt;&gt;ฐาน!$M$45,IF(L2053&lt;&gt;"",($L2053*$N2053/100),0),0)</f>
        <v>0</v>
      </c>
      <c r="Q2053" s="311">
        <f>IF(M2053&lt;&gt;ฐาน!$M$45,IF(L2053&lt;&gt;"",ROUNDUP(($L2053*$N2053/100),-1),0),0)</f>
        <v>0</v>
      </c>
      <c r="R2053" s="311">
        <f t="shared" si="62"/>
        <v>0</v>
      </c>
      <c r="S2053" s="313">
        <f t="shared" si="63"/>
        <v>0</v>
      </c>
      <c r="T2053" s="314">
        <f>IF(M2053&lt;&gt;ฐาน!$M$45,IF(S2053&lt;&gt;"",S2053+R2053,0),0)</f>
        <v>0</v>
      </c>
      <c r="U2053" s="311">
        <f>IF(M2053&lt;&gt;ฐาน!$M$45,IF(S2053=0,J2053+T2053,O2053),J2053)</f>
        <v>0</v>
      </c>
      <c r="V2053" s="98"/>
    </row>
    <row r="2054" spans="1:22" x14ac:dyDescent="0.35">
      <c r="A2054" s="93">
        <v>2046</v>
      </c>
      <c r="B2054" s="84"/>
      <c r="C2054" s="98"/>
      <c r="D2054" s="91"/>
      <c r="E2054" s="89"/>
      <c r="F2054" s="88"/>
      <c r="G2054" s="91"/>
      <c r="H2054" s="91"/>
      <c r="I2054" s="88"/>
      <c r="J2054" s="92"/>
      <c r="K2054" s="212"/>
      <c r="L2054" s="308" t="str">
        <f>IF(K2054&lt;&gt;"",INDEX(ฐาน!$J$4:$M$44,MATCH(INT(K2054),ฐาน!$J$4:$J$44,0),2),"")</f>
        <v/>
      </c>
      <c r="M2054" s="309" t="str">
        <f>IF(L2054&lt;&gt;"",INDEX(ฐาน!$J$4:$M$45,MATCH(L2054,ฐาน!$K$4:$K$45,0),4),"")</f>
        <v/>
      </c>
      <c r="N2054" s="310" t="str">
        <f>IF(I2054&lt;&gt;"",INDEX(ฐาน!$A$4:$F$9,MATCH(I2054,ฐาน!$A$4:$A$9,0),IF(J2054&gt;=INDEX(ฐาน!$A$4:$F$9,MATCH(I2054,ฐาน!$A$4:$A$9,0),3),6,5)),"")</f>
        <v/>
      </c>
      <c r="O2054" s="311" t="str">
        <f>IF(I2054&lt;&gt;"",IF(J2054&gt;=INDEX(ฐาน!$A$4:$G$9,MATCH(I2054,ฐาน!$A$4:$A$9,0),4),INDEX(ฐาน!$A$4:$G$9,MATCH(I2054,ฐาน!$A$4:$A$9,0),7),INDEX(ฐาน!$A$4:$G$9,MATCH(I2054,ฐาน!$A$4:$A$9,0),4)),"")</f>
        <v/>
      </c>
      <c r="P2054" s="312">
        <f>IF(M2054&lt;&gt;ฐาน!$M$45,IF(L2054&lt;&gt;"",($L2054*$N2054/100),0),0)</f>
        <v>0</v>
      </c>
      <c r="Q2054" s="311">
        <f>IF(M2054&lt;&gt;ฐาน!$M$45,IF(L2054&lt;&gt;"",ROUNDUP(($L2054*$N2054/100),-1),0),0)</f>
        <v>0</v>
      </c>
      <c r="R2054" s="311">
        <f t="shared" si="62"/>
        <v>0</v>
      </c>
      <c r="S2054" s="313">
        <f t="shared" si="63"/>
        <v>0</v>
      </c>
      <c r="T2054" s="314">
        <f>IF(M2054&lt;&gt;ฐาน!$M$45,IF(S2054&lt;&gt;"",S2054+R2054,0),0)</f>
        <v>0</v>
      </c>
      <c r="U2054" s="311">
        <f>IF(M2054&lt;&gt;ฐาน!$M$45,IF(S2054=0,J2054+T2054,O2054),J2054)</f>
        <v>0</v>
      </c>
      <c r="V2054" s="98"/>
    </row>
    <row r="2055" spans="1:22" x14ac:dyDescent="0.35">
      <c r="A2055" s="93">
        <v>2047</v>
      </c>
      <c r="B2055" s="84"/>
      <c r="C2055" s="98"/>
      <c r="D2055" s="91"/>
      <c r="E2055" s="89"/>
      <c r="F2055" s="88"/>
      <c r="G2055" s="91"/>
      <c r="H2055" s="91"/>
      <c r="I2055" s="88"/>
      <c r="J2055" s="92"/>
      <c r="K2055" s="212"/>
      <c r="L2055" s="308" t="str">
        <f>IF(K2055&lt;&gt;"",INDEX(ฐาน!$J$4:$M$44,MATCH(INT(K2055),ฐาน!$J$4:$J$44,0),2),"")</f>
        <v/>
      </c>
      <c r="M2055" s="309" t="str">
        <f>IF(L2055&lt;&gt;"",INDEX(ฐาน!$J$4:$M$45,MATCH(L2055,ฐาน!$K$4:$K$45,0),4),"")</f>
        <v/>
      </c>
      <c r="N2055" s="310" t="str">
        <f>IF(I2055&lt;&gt;"",INDEX(ฐาน!$A$4:$F$9,MATCH(I2055,ฐาน!$A$4:$A$9,0),IF(J2055&gt;=INDEX(ฐาน!$A$4:$F$9,MATCH(I2055,ฐาน!$A$4:$A$9,0),3),6,5)),"")</f>
        <v/>
      </c>
      <c r="O2055" s="311" t="str">
        <f>IF(I2055&lt;&gt;"",IF(J2055&gt;=INDEX(ฐาน!$A$4:$G$9,MATCH(I2055,ฐาน!$A$4:$A$9,0),4),INDEX(ฐาน!$A$4:$G$9,MATCH(I2055,ฐาน!$A$4:$A$9,0),7),INDEX(ฐาน!$A$4:$G$9,MATCH(I2055,ฐาน!$A$4:$A$9,0),4)),"")</f>
        <v/>
      </c>
      <c r="P2055" s="312">
        <f>IF(M2055&lt;&gt;ฐาน!$M$45,IF(L2055&lt;&gt;"",($L2055*$N2055/100),0),0)</f>
        <v>0</v>
      </c>
      <c r="Q2055" s="311">
        <f>IF(M2055&lt;&gt;ฐาน!$M$45,IF(L2055&lt;&gt;"",ROUNDUP(($L2055*$N2055/100),-1),0),0)</f>
        <v>0</v>
      </c>
      <c r="R2055" s="311">
        <f t="shared" si="62"/>
        <v>0</v>
      </c>
      <c r="S2055" s="313">
        <f t="shared" si="63"/>
        <v>0</v>
      </c>
      <c r="T2055" s="314">
        <f>IF(M2055&lt;&gt;ฐาน!$M$45,IF(S2055&lt;&gt;"",S2055+R2055,0),0)</f>
        <v>0</v>
      </c>
      <c r="U2055" s="311">
        <f>IF(M2055&lt;&gt;ฐาน!$M$45,IF(S2055=0,J2055+T2055,O2055),J2055)</f>
        <v>0</v>
      </c>
      <c r="V2055" s="98"/>
    </row>
    <row r="2056" spans="1:22" x14ac:dyDescent="0.35">
      <c r="A2056" s="93">
        <v>2048</v>
      </c>
      <c r="B2056" s="84"/>
      <c r="C2056" s="98"/>
      <c r="D2056" s="91"/>
      <c r="E2056" s="89"/>
      <c r="F2056" s="88"/>
      <c r="G2056" s="91"/>
      <c r="H2056" s="91"/>
      <c r="I2056" s="88"/>
      <c r="J2056" s="92"/>
      <c r="K2056" s="212"/>
      <c r="L2056" s="308" t="str">
        <f>IF(K2056&lt;&gt;"",INDEX(ฐาน!$J$4:$M$44,MATCH(INT(K2056),ฐาน!$J$4:$J$44,0),2),"")</f>
        <v/>
      </c>
      <c r="M2056" s="309" t="str">
        <f>IF(L2056&lt;&gt;"",INDEX(ฐาน!$J$4:$M$45,MATCH(L2056,ฐาน!$K$4:$K$45,0),4),"")</f>
        <v/>
      </c>
      <c r="N2056" s="310" t="str">
        <f>IF(I2056&lt;&gt;"",INDEX(ฐาน!$A$4:$F$9,MATCH(I2056,ฐาน!$A$4:$A$9,0),IF(J2056&gt;=INDEX(ฐาน!$A$4:$F$9,MATCH(I2056,ฐาน!$A$4:$A$9,0),3),6,5)),"")</f>
        <v/>
      </c>
      <c r="O2056" s="311" t="str">
        <f>IF(I2056&lt;&gt;"",IF(J2056&gt;=INDEX(ฐาน!$A$4:$G$9,MATCH(I2056,ฐาน!$A$4:$A$9,0),4),INDEX(ฐาน!$A$4:$G$9,MATCH(I2056,ฐาน!$A$4:$A$9,0),7),INDEX(ฐาน!$A$4:$G$9,MATCH(I2056,ฐาน!$A$4:$A$9,0),4)),"")</f>
        <v/>
      </c>
      <c r="P2056" s="312">
        <f>IF(M2056&lt;&gt;ฐาน!$M$45,IF(L2056&lt;&gt;"",($L2056*$N2056/100),0),0)</f>
        <v>0</v>
      </c>
      <c r="Q2056" s="311">
        <f>IF(M2056&lt;&gt;ฐาน!$M$45,IF(L2056&lt;&gt;"",ROUNDUP(($L2056*$N2056/100),-1),0),0)</f>
        <v>0</v>
      </c>
      <c r="R2056" s="311">
        <f t="shared" si="62"/>
        <v>0</v>
      </c>
      <c r="S2056" s="313">
        <f t="shared" si="63"/>
        <v>0</v>
      </c>
      <c r="T2056" s="314">
        <f>IF(M2056&lt;&gt;ฐาน!$M$45,IF(S2056&lt;&gt;"",S2056+R2056,0),0)</f>
        <v>0</v>
      </c>
      <c r="U2056" s="311">
        <f>IF(M2056&lt;&gt;ฐาน!$M$45,IF(S2056=0,J2056+T2056,O2056),J2056)</f>
        <v>0</v>
      </c>
      <c r="V2056" s="98"/>
    </row>
    <row r="2057" spans="1:22" x14ac:dyDescent="0.35">
      <c r="A2057" s="93">
        <v>2049</v>
      </c>
      <c r="B2057" s="84"/>
      <c r="C2057" s="98"/>
      <c r="D2057" s="91"/>
      <c r="E2057" s="89"/>
      <c r="F2057" s="88"/>
      <c r="G2057" s="91"/>
      <c r="H2057" s="91"/>
      <c r="I2057" s="88"/>
      <c r="J2057" s="92"/>
      <c r="K2057" s="212"/>
      <c r="L2057" s="308" t="str">
        <f>IF(K2057&lt;&gt;"",INDEX(ฐาน!$J$4:$M$44,MATCH(INT(K2057),ฐาน!$J$4:$J$44,0),2),"")</f>
        <v/>
      </c>
      <c r="M2057" s="309" t="str">
        <f>IF(L2057&lt;&gt;"",INDEX(ฐาน!$J$4:$M$45,MATCH(L2057,ฐาน!$K$4:$K$45,0),4),"")</f>
        <v/>
      </c>
      <c r="N2057" s="310" t="str">
        <f>IF(I2057&lt;&gt;"",INDEX(ฐาน!$A$4:$F$9,MATCH(I2057,ฐาน!$A$4:$A$9,0),IF(J2057&gt;=INDEX(ฐาน!$A$4:$F$9,MATCH(I2057,ฐาน!$A$4:$A$9,0),3),6,5)),"")</f>
        <v/>
      </c>
      <c r="O2057" s="311" t="str">
        <f>IF(I2057&lt;&gt;"",IF(J2057&gt;=INDEX(ฐาน!$A$4:$G$9,MATCH(I2057,ฐาน!$A$4:$A$9,0),4),INDEX(ฐาน!$A$4:$G$9,MATCH(I2057,ฐาน!$A$4:$A$9,0),7),INDEX(ฐาน!$A$4:$G$9,MATCH(I2057,ฐาน!$A$4:$A$9,0),4)),"")</f>
        <v/>
      </c>
      <c r="P2057" s="312">
        <f>IF(M2057&lt;&gt;ฐาน!$M$45,IF(L2057&lt;&gt;"",($L2057*$N2057/100),0),0)</f>
        <v>0</v>
      </c>
      <c r="Q2057" s="311">
        <f>IF(M2057&lt;&gt;ฐาน!$M$45,IF(L2057&lt;&gt;"",ROUNDUP(($L2057*$N2057/100),-1),0),0)</f>
        <v>0</v>
      </c>
      <c r="R2057" s="311">
        <f t="shared" si="62"/>
        <v>0</v>
      </c>
      <c r="S2057" s="313">
        <f t="shared" si="63"/>
        <v>0</v>
      </c>
      <c r="T2057" s="314">
        <f>IF(M2057&lt;&gt;ฐาน!$M$45,IF(S2057&lt;&gt;"",S2057+R2057,0),0)</f>
        <v>0</v>
      </c>
      <c r="U2057" s="311">
        <f>IF(M2057&lt;&gt;ฐาน!$M$45,IF(S2057=0,J2057+T2057,O2057),J2057)</f>
        <v>0</v>
      </c>
      <c r="V2057" s="98"/>
    </row>
    <row r="2058" spans="1:22" x14ac:dyDescent="0.35">
      <c r="A2058" s="93">
        <v>2050</v>
      </c>
      <c r="B2058" s="84"/>
      <c r="C2058" s="98"/>
      <c r="D2058" s="91"/>
      <c r="E2058" s="89"/>
      <c r="F2058" s="88"/>
      <c r="G2058" s="91"/>
      <c r="H2058" s="91"/>
      <c r="I2058" s="88"/>
      <c r="J2058" s="92"/>
      <c r="K2058" s="212"/>
      <c r="L2058" s="308" t="str">
        <f>IF(K2058&lt;&gt;"",INDEX(ฐาน!$J$4:$M$44,MATCH(INT(K2058),ฐาน!$J$4:$J$44,0),2),"")</f>
        <v/>
      </c>
      <c r="M2058" s="309" t="str">
        <f>IF(L2058&lt;&gt;"",INDEX(ฐาน!$J$4:$M$45,MATCH(L2058,ฐาน!$K$4:$K$45,0),4),"")</f>
        <v/>
      </c>
      <c r="N2058" s="310" t="str">
        <f>IF(I2058&lt;&gt;"",INDEX(ฐาน!$A$4:$F$9,MATCH(I2058,ฐาน!$A$4:$A$9,0),IF(J2058&gt;=INDEX(ฐาน!$A$4:$F$9,MATCH(I2058,ฐาน!$A$4:$A$9,0),3),6,5)),"")</f>
        <v/>
      </c>
      <c r="O2058" s="311" t="str">
        <f>IF(I2058&lt;&gt;"",IF(J2058&gt;=INDEX(ฐาน!$A$4:$G$9,MATCH(I2058,ฐาน!$A$4:$A$9,0),4),INDEX(ฐาน!$A$4:$G$9,MATCH(I2058,ฐาน!$A$4:$A$9,0),7),INDEX(ฐาน!$A$4:$G$9,MATCH(I2058,ฐาน!$A$4:$A$9,0),4)),"")</f>
        <v/>
      </c>
      <c r="P2058" s="312">
        <f>IF(M2058&lt;&gt;ฐาน!$M$45,IF(L2058&lt;&gt;"",($L2058*$N2058/100),0),0)</f>
        <v>0</v>
      </c>
      <c r="Q2058" s="311">
        <f>IF(M2058&lt;&gt;ฐาน!$M$45,IF(L2058&lt;&gt;"",ROUNDUP(($L2058*$N2058/100),-1),0),0)</f>
        <v>0</v>
      </c>
      <c r="R2058" s="311">
        <f t="shared" ref="R2058:R2121" si="64">IF(Q2058&lt;&gt;"",IF($J2058+$P2058&lt;=$O2058,$Q2058,$O2058-$J2058),"")</f>
        <v>0</v>
      </c>
      <c r="S2058" s="313">
        <f t="shared" ref="S2058:S2121" si="65">IF(Q2058&lt;&gt;R2058,P2058-R2058,0)</f>
        <v>0</v>
      </c>
      <c r="T2058" s="314">
        <f>IF(M2058&lt;&gt;ฐาน!$M$45,IF(S2058&lt;&gt;"",S2058+R2058,0),0)</f>
        <v>0</v>
      </c>
      <c r="U2058" s="311">
        <f>IF(M2058&lt;&gt;ฐาน!$M$45,IF(S2058=0,J2058+T2058,O2058),J2058)</f>
        <v>0</v>
      </c>
      <c r="V2058" s="98"/>
    </row>
    <row r="2059" spans="1:22" x14ac:dyDescent="0.35">
      <c r="A2059" s="93">
        <v>2051</v>
      </c>
      <c r="B2059" s="84"/>
      <c r="C2059" s="98"/>
      <c r="D2059" s="91"/>
      <c r="E2059" s="89"/>
      <c r="F2059" s="88"/>
      <c r="G2059" s="91"/>
      <c r="H2059" s="91"/>
      <c r="I2059" s="88"/>
      <c r="J2059" s="92"/>
      <c r="K2059" s="212"/>
      <c r="L2059" s="308" t="str">
        <f>IF(K2059&lt;&gt;"",INDEX(ฐาน!$J$4:$M$44,MATCH(INT(K2059),ฐาน!$J$4:$J$44,0),2),"")</f>
        <v/>
      </c>
      <c r="M2059" s="309" t="str">
        <f>IF(L2059&lt;&gt;"",INDEX(ฐาน!$J$4:$M$45,MATCH(L2059,ฐาน!$K$4:$K$45,0),4),"")</f>
        <v/>
      </c>
      <c r="N2059" s="310" t="str">
        <f>IF(I2059&lt;&gt;"",INDEX(ฐาน!$A$4:$F$9,MATCH(I2059,ฐาน!$A$4:$A$9,0),IF(J2059&gt;=INDEX(ฐาน!$A$4:$F$9,MATCH(I2059,ฐาน!$A$4:$A$9,0),3),6,5)),"")</f>
        <v/>
      </c>
      <c r="O2059" s="311" t="str">
        <f>IF(I2059&lt;&gt;"",IF(J2059&gt;=INDEX(ฐาน!$A$4:$G$9,MATCH(I2059,ฐาน!$A$4:$A$9,0),4),INDEX(ฐาน!$A$4:$G$9,MATCH(I2059,ฐาน!$A$4:$A$9,0),7),INDEX(ฐาน!$A$4:$G$9,MATCH(I2059,ฐาน!$A$4:$A$9,0),4)),"")</f>
        <v/>
      </c>
      <c r="P2059" s="312">
        <f>IF(M2059&lt;&gt;ฐาน!$M$45,IF(L2059&lt;&gt;"",($L2059*$N2059/100),0),0)</f>
        <v>0</v>
      </c>
      <c r="Q2059" s="311">
        <f>IF(M2059&lt;&gt;ฐาน!$M$45,IF(L2059&lt;&gt;"",ROUNDUP(($L2059*$N2059/100),-1),0),0)</f>
        <v>0</v>
      </c>
      <c r="R2059" s="311">
        <f t="shared" si="64"/>
        <v>0</v>
      </c>
      <c r="S2059" s="313">
        <f t="shared" si="65"/>
        <v>0</v>
      </c>
      <c r="T2059" s="314">
        <f>IF(M2059&lt;&gt;ฐาน!$M$45,IF(S2059&lt;&gt;"",S2059+R2059,0),0)</f>
        <v>0</v>
      </c>
      <c r="U2059" s="311">
        <f>IF(M2059&lt;&gt;ฐาน!$M$45,IF(S2059=0,J2059+T2059,O2059),J2059)</f>
        <v>0</v>
      </c>
      <c r="V2059" s="98"/>
    </row>
    <row r="2060" spans="1:22" x14ac:dyDescent="0.35">
      <c r="A2060" s="93">
        <v>2052</v>
      </c>
      <c r="B2060" s="84"/>
      <c r="C2060" s="98"/>
      <c r="D2060" s="91"/>
      <c r="E2060" s="89"/>
      <c r="F2060" s="88"/>
      <c r="G2060" s="91"/>
      <c r="H2060" s="91"/>
      <c r="I2060" s="88"/>
      <c r="J2060" s="92"/>
      <c r="K2060" s="212"/>
      <c r="L2060" s="308" t="str">
        <f>IF(K2060&lt;&gt;"",INDEX(ฐาน!$J$4:$M$44,MATCH(INT(K2060),ฐาน!$J$4:$J$44,0),2),"")</f>
        <v/>
      </c>
      <c r="M2060" s="309" t="str">
        <f>IF(L2060&lt;&gt;"",INDEX(ฐาน!$J$4:$M$45,MATCH(L2060,ฐาน!$K$4:$K$45,0),4),"")</f>
        <v/>
      </c>
      <c r="N2060" s="310" t="str">
        <f>IF(I2060&lt;&gt;"",INDEX(ฐาน!$A$4:$F$9,MATCH(I2060,ฐาน!$A$4:$A$9,0),IF(J2060&gt;=INDEX(ฐาน!$A$4:$F$9,MATCH(I2060,ฐาน!$A$4:$A$9,0),3),6,5)),"")</f>
        <v/>
      </c>
      <c r="O2060" s="311" t="str">
        <f>IF(I2060&lt;&gt;"",IF(J2060&gt;=INDEX(ฐาน!$A$4:$G$9,MATCH(I2060,ฐาน!$A$4:$A$9,0),4),INDEX(ฐาน!$A$4:$G$9,MATCH(I2060,ฐาน!$A$4:$A$9,0),7),INDEX(ฐาน!$A$4:$G$9,MATCH(I2060,ฐาน!$A$4:$A$9,0),4)),"")</f>
        <v/>
      </c>
      <c r="P2060" s="312">
        <f>IF(M2060&lt;&gt;ฐาน!$M$45,IF(L2060&lt;&gt;"",($L2060*$N2060/100),0),0)</f>
        <v>0</v>
      </c>
      <c r="Q2060" s="311">
        <f>IF(M2060&lt;&gt;ฐาน!$M$45,IF(L2060&lt;&gt;"",ROUNDUP(($L2060*$N2060/100),-1),0),0)</f>
        <v>0</v>
      </c>
      <c r="R2060" s="311">
        <f t="shared" si="64"/>
        <v>0</v>
      </c>
      <c r="S2060" s="313">
        <f t="shared" si="65"/>
        <v>0</v>
      </c>
      <c r="T2060" s="314">
        <f>IF(M2060&lt;&gt;ฐาน!$M$45,IF(S2060&lt;&gt;"",S2060+R2060,0),0)</f>
        <v>0</v>
      </c>
      <c r="U2060" s="311">
        <f>IF(M2060&lt;&gt;ฐาน!$M$45,IF(S2060=0,J2060+T2060,O2060),J2060)</f>
        <v>0</v>
      </c>
      <c r="V2060" s="98"/>
    </row>
    <row r="2061" spans="1:22" x14ac:dyDescent="0.35">
      <c r="A2061" s="93">
        <v>2053</v>
      </c>
      <c r="B2061" s="84"/>
      <c r="C2061" s="98"/>
      <c r="D2061" s="91"/>
      <c r="E2061" s="89"/>
      <c r="F2061" s="88"/>
      <c r="G2061" s="91"/>
      <c r="H2061" s="91"/>
      <c r="I2061" s="88"/>
      <c r="J2061" s="92"/>
      <c r="K2061" s="212"/>
      <c r="L2061" s="308" t="str">
        <f>IF(K2061&lt;&gt;"",INDEX(ฐาน!$J$4:$M$44,MATCH(INT(K2061),ฐาน!$J$4:$J$44,0),2),"")</f>
        <v/>
      </c>
      <c r="M2061" s="309" t="str">
        <f>IF(L2061&lt;&gt;"",INDEX(ฐาน!$J$4:$M$45,MATCH(L2061,ฐาน!$K$4:$K$45,0),4),"")</f>
        <v/>
      </c>
      <c r="N2061" s="310" t="str">
        <f>IF(I2061&lt;&gt;"",INDEX(ฐาน!$A$4:$F$9,MATCH(I2061,ฐาน!$A$4:$A$9,0),IF(J2061&gt;=INDEX(ฐาน!$A$4:$F$9,MATCH(I2061,ฐาน!$A$4:$A$9,0),3),6,5)),"")</f>
        <v/>
      </c>
      <c r="O2061" s="311" t="str">
        <f>IF(I2061&lt;&gt;"",IF(J2061&gt;=INDEX(ฐาน!$A$4:$G$9,MATCH(I2061,ฐาน!$A$4:$A$9,0),4),INDEX(ฐาน!$A$4:$G$9,MATCH(I2061,ฐาน!$A$4:$A$9,0),7),INDEX(ฐาน!$A$4:$G$9,MATCH(I2061,ฐาน!$A$4:$A$9,0),4)),"")</f>
        <v/>
      </c>
      <c r="P2061" s="312">
        <f>IF(M2061&lt;&gt;ฐาน!$M$45,IF(L2061&lt;&gt;"",($L2061*$N2061/100),0),0)</f>
        <v>0</v>
      </c>
      <c r="Q2061" s="311">
        <f>IF(M2061&lt;&gt;ฐาน!$M$45,IF(L2061&lt;&gt;"",ROUNDUP(($L2061*$N2061/100),-1),0),0)</f>
        <v>0</v>
      </c>
      <c r="R2061" s="311">
        <f t="shared" si="64"/>
        <v>0</v>
      </c>
      <c r="S2061" s="313">
        <f t="shared" si="65"/>
        <v>0</v>
      </c>
      <c r="T2061" s="314">
        <f>IF(M2061&lt;&gt;ฐาน!$M$45,IF(S2061&lt;&gt;"",S2061+R2061,0),0)</f>
        <v>0</v>
      </c>
      <c r="U2061" s="311">
        <f>IF(M2061&lt;&gt;ฐาน!$M$45,IF(S2061=0,J2061+T2061,O2061),J2061)</f>
        <v>0</v>
      </c>
      <c r="V2061" s="98"/>
    </row>
    <row r="2062" spans="1:22" x14ac:dyDescent="0.35">
      <c r="A2062" s="93">
        <v>2054</v>
      </c>
      <c r="B2062" s="84"/>
      <c r="C2062" s="98"/>
      <c r="D2062" s="91"/>
      <c r="E2062" s="89"/>
      <c r="F2062" s="88"/>
      <c r="G2062" s="91"/>
      <c r="H2062" s="91"/>
      <c r="I2062" s="88"/>
      <c r="J2062" s="92"/>
      <c r="K2062" s="212"/>
      <c r="L2062" s="308" t="str">
        <f>IF(K2062&lt;&gt;"",INDEX(ฐาน!$J$4:$M$44,MATCH(INT(K2062),ฐาน!$J$4:$J$44,0),2),"")</f>
        <v/>
      </c>
      <c r="M2062" s="309" t="str">
        <f>IF(L2062&lt;&gt;"",INDEX(ฐาน!$J$4:$M$45,MATCH(L2062,ฐาน!$K$4:$K$45,0),4),"")</f>
        <v/>
      </c>
      <c r="N2062" s="310" t="str">
        <f>IF(I2062&lt;&gt;"",INDEX(ฐาน!$A$4:$F$9,MATCH(I2062,ฐาน!$A$4:$A$9,0),IF(J2062&gt;=INDEX(ฐาน!$A$4:$F$9,MATCH(I2062,ฐาน!$A$4:$A$9,0),3),6,5)),"")</f>
        <v/>
      </c>
      <c r="O2062" s="311" t="str">
        <f>IF(I2062&lt;&gt;"",IF(J2062&gt;=INDEX(ฐาน!$A$4:$G$9,MATCH(I2062,ฐาน!$A$4:$A$9,0),4),INDEX(ฐาน!$A$4:$G$9,MATCH(I2062,ฐาน!$A$4:$A$9,0),7),INDEX(ฐาน!$A$4:$G$9,MATCH(I2062,ฐาน!$A$4:$A$9,0),4)),"")</f>
        <v/>
      </c>
      <c r="P2062" s="312">
        <f>IF(M2062&lt;&gt;ฐาน!$M$45,IF(L2062&lt;&gt;"",($L2062*$N2062/100),0),0)</f>
        <v>0</v>
      </c>
      <c r="Q2062" s="311">
        <f>IF(M2062&lt;&gt;ฐาน!$M$45,IF(L2062&lt;&gt;"",ROUNDUP(($L2062*$N2062/100),-1),0),0)</f>
        <v>0</v>
      </c>
      <c r="R2062" s="311">
        <f t="shared" si="64"/>
        <v>0</v>
      </c>
      <c r="S2062" s="313">
        <f t="shared" si="65"/>
        <v>0</v>
      </c>
      <c r="T2062" s="314">
        <f>IF(M2062&lt;&gt;ฐาน!$M$45,IF(S2062&lt;&gt;"",S2062+R2062,0),0)</f>
        <v>0</v>
      </c>
      <c r="U2062" s="311">
        <f>IF(M2062&lt;&gt;ฐาน!$M$45,IF(S2062=0,J2062+T2062,O2062),J2062)</f>
        <v>0</v>
      </c>
      <c r="V2062" s="98"/>
    </row>
    <row r="2063" spans="1:22" x14ac:dyDescent="0.35">
      <c r="A2063" s="93">
        <v>2055</v>
      </c>
      <c r="B2063" s="84"/>
      <c r="C2063" s="98"/>
      <c r="D2063" s="91"/>
      <c r="E2063" s="89"/>
      <c r="F2063" s="88"/>
      <c r="G2063" s="91"/>
      <c r="H2063" s="91"/>
      <c r="I2063" s="88"/>
      <c r="J2063" s="92"/>
      <c r="K2063" s="212"/>
      <c r="L2063" s="308" t="str">
        <f>IF(K2063&lt;&gt;"",INDEX(ฐาน!$J$4:$M$44,MATCH(INT(K2063),ฐาน!$J$4:$J$44,0),2),"")</f>
        <v/>
      </c>
      <c r="M2063" s="309" t="str">
        <f>IF(L2063&lt;&gt;"",INDEX(ฐาน!$J$4:$M$45,MATCH(L2063,ฐาน!$K$4:$K$45,0),4),"")</f>
        <v/>
      </c>
      <c r="N2063" s="310" t="str">
        <f>IF(I2063&lt;&gt;"",INDEX(ฐาน!$A$4:$F$9,MATCH(I2063,ฐาน!$A$4:$A$9,0),IF(J2063&gt;=INDEX(ฐาน!$A$4:$F$9,MATCH(I2063,ฐาน!$A$4:$A$9,0),3),6,5)),"")</f>
        <v/>
      </c>
      <c r="O2063" s="311" t="str">
        <f>IF(I2063&lt;&gt;"",IF(J2063&gt;=INDEX(ฐาน!$A$4:$G$9,MATCH(I2063,ฐาน!$A$4:$A$9,0),4),INDEX(ฐาน!$A$4:$G$9,MATCH(I2063,ฐาน!$A$4:$A$9,0),7),INDEX(ฐาน!$A$4:$G$9,MATCH(I2063,ฐาน!$A$4:$A$9,0),4)),"")</f>
        <v/>
      </c>
      <c r="P2063" s="312">
        <f>IF(M2063&lt;&gt;ฐาน!$M$45,IF(L2063&lt;&gt;"",($L2063*$N2063/100),0),0)</f>
        <v>0</v>
      </c>
      <c r="Q2063" s="311">
        <f>IF(M2063&lt;&gt;ฐาน!$M$45,IF(L2063&lt;&gt;"",ROUNDUP(($L2063*$N2063/100),-1),0),0)</f>
        <v>0</v>
      </c>
      <c r="R2063" s="311">
        <f t="shared" si="64"/>
        <v>0</v>
      </c>
      <c r="S2063" s="313">
        <f t="shared" si="65"/>
        <v>0</v>
      </c>
      <c r="T2063" s="314">
        <f>IF(M2063&lt;&gt;ฐาน!$M$45,IF(S2063&lt;&gt;"",S2063+R2063,0),0)</f>
        <v>0</v>
      </c>
      <c r="U2063" s="311">
        <f>IF(M2063&lt;&gt;ฐาน!$M$45,IF(S2063=0,J2063+T2063,O2063),J2063)</f>
        <v>0</v>
      </c>
      <c r="V2063" s="98"/>
    </row>
    <row r="2064" spans="1:22" x14ac:dyDescent="0.35">
      <c r="A2064" s="93">
        <v>2056</v>
      </c>
      <c r="B2064" s="84"/>
      <c r="C2064" s="98"/>
      <c r="D2064" s="91"/>
      <c r="E2064" s="89"/>
      <c r="F2064" s="88"/>
      <c r="G2064" s="91"/>
      <c r="H2064" s="91"/>
      <c r="I2064" s="88"/>
      <c r="J2064" s="92"/>
      <c r="K2064" s="212"/>
      <c r="L2064" s="308" t="str">
        <f>IF(K2064&lt;&gt;"",INDEX(ฐาน!$J$4:$M$44,MATCH(INT(K2064),ฐาน!$J$4:$J$44,0),2),"")</f>
        <v/>
      </c>
      <c r="M2064" s="309" t="str">
        <f>IF(L2064&lt;&gt;"",INDEX(ฐาน!$J$4:$M$45,MATCH(L2064,ฐาน!$K$4:$K$45,0),4),"")</f>
        <v/>
      </c>
      <c r="N2064" s="310" t="str">
        <f>IF(I2064&lt;&gt;"",INDEX(ฐาน!$A$4:$F$9,MATCH(I2064,ฐาน!$A$4:$A$9,0),IF(J2064&gt;=INDEX(ฐาน!$A$4:$F$9,MATCH(I2064,ฐาน!$A$4:$A$9,0),3),6,5)),"")</f>
        <v/>
      </c>
      <c r="O2064" s="311" t="str">
        <f>IF(I2064&lt;&gt;"",IF(J2064&gt;=INDEX(ฐาน!$A$4:$G$9,MATCH(I2064,ฐาน!$A$4:$A$9,0),4),INDEX(ฐาน!$A$4:$G$9,MATCH(I2064,ฐาน!$A$4:$A$9,0),7),INDEX(ฐาน!$A$4:$G$9,MATCH(I2064,ฐาน!$A$4:$A$9,0),4)),"")</f>
        <v/>
      </c>
      <c r="P2064" s="312">
        <f>IF(M2064&lt;&gt;ฐาน!$M$45,IF(L2064&lt;&gt;"",($L2064*$N2064/100),0),0)</f>
        <v>0</v>
      </c>
      <c r="Q2064" s="311">
        <f>IF(M2064&lt;&gt;ฐาน!$M$45,IF(L2064&lt;&gt;"",ROUNDUP(($L2064*$N2064/100),-1),0),0)</f>
        <v>0</v>
      </c>
      <c r="R2064" s="311">
        <f t="shared" si="64"/>
        <v>0</v>
      </c>
      <c r="S2064" s="313">
        <f t="shared" si="65"/>
        <v>0</v>
      </c>
      <c r="T2064" s="314">
        <f>IF(M2064&lt;&gt;ฐาน!$M$45,IF(S2064&lt;&gt;"",S2064+R2064,0),0)</f>
        <v>0</v>
      </c>
      <c r="U2064" s="311">
        <f>IF(M2064&lt;&gt;ฐาน!$M$45,IF(S2064=0,J2064+T2064,O2064),J2064)</f>
        <v>0</v>
      </c>
      <c r="V2064" s="98"/>
    </row>
    <row r="2065" spans="1:22" x14ac:dyDescent="0.35">
      <c r="A2065" s="93">
        <v>2057</v>
      </c>
      <c r="B2065" s="84"/>
      <c r="C2065" s="98"/>
      <c r="D2065" s="91"/>
      <c r="E2065" s="89"/>
      <c r="F2065" s="88"/>
      <c r="G2065" s="91"/>
      <c r="H2065" s="91"/>
      <c r="I2065" s="88"/>
      <c r="J2065" s="92"/>
      <c r="K2065" s="212"/>
      <c r="L2065" s="308" t="str">
        <f>IF(K2065&lt;&gt;"",INDEX(ฐาน!$J$4:$M$44,MATCH(INT(K2065),ฐาน!$J$4:$J$44,0),2),"")</f>
        <v/>
      </c>
      <c r="M2065" s="309" t="str">
        <f>IF(L2065&lt;&gt;"",INDEX(ฐาน!$J$4:$M$45,MATCH(L2065,ฐาน!$K$4:$K$45,0),4),"")</f>
        <v/>
      </c>
      <c r="N2065" s="310" t="str">
        <f>IF(I2065&lt;&gt;"",INDEX(ฐาน!$A$4:$F$9,MATCH(I2065,ฐาน!$A$4:$A$9,0),IF(J2065&gt;=INDEX(ฐาน!$A$4:$F$9,MATCH(I2065,ฐาน!$A$4:$A$9,0),3),6,5)),"")</f>
        <v/>
      </c>
      <c r="O2065" s="311" t="str">
        <f>IF(I2065&lt;&gt;"",IF(J2065&gt;=INDEX(ฐาน!$A$4:$G$9,MATCH(I2065,ฐาน!$A$4:$A$9,0),4),INDEX(ฐาน!$A$4:$G$9,MATCH(I2065,ฐาน!$A$4:$A$9,0),7),INDEX(ฐาน!$A$4:$G$9,MATCH(I2065,ฐาน!$A$4:$A$9,0),4)),"")</f>
        <v/>
      </c>
      <c r="P2065" s="312">
        <f>IF(M2065&lt;&gt;ฐาน!$M$45,IF(L2065&lt;&gt;"",($L2065*$N2065/100),0),0)</f>
        <v>0</v>
      </c>
      <c r="Q2065" s="311">
        <f>IF(M2065&lt;&gt;ฐาน!$M$45,IF(L2065&lt;&gt;"",ROUNDUP(($L2065*$N2065/100),-1),0),0)</f>
        <v>0</v>
      </c>
      <c r="R2065" s="311">
        <f t="shared" si="64"/>
        <v>0</v>
      </c>
      <c r="S2065" s="313">
        <f t="shared" si="65"/>
        <v>0</v>
      </c>
      <c r="T2065" s="314">
        <f>IF(M2065&lt;&gt;ฐาน!$M$45,IF(S2065&lt;&gt;"",S2065+R2065,0),0)</f>
        <v>0</v>
      </c>
      <c r="U2065" s="311">
        <f>IF(M2065&lt;&gt;ฐาน!$M$45,IF(S2065=0,J2065+T2065,O2065),J2065)</f>
        <v>0</v>
      </c>
      <c r="V2065" s="98"/>
    </row>
    <row r="2066" spans="1:22" x14ac:dyDescent="0.35">
      <c r="A2066" s="93">
        <v>2058</v>
      </c>
      <c r="B2066" s="84"/>
      <c r="C2066" s="98"/>
      <c r="D2066" s="91"/>
      <c r="E2066" s="89"/>
      <c r="F2066" s="88"/>
      <c r="G2066" s="91"/>
      <c r="H2066" s="91"/>
      <c r="I2066" s="88"/>
      <c r="J2066" s="92"/>
      <c r="K2066" s="212"/>
      <c r="L2066" s="308" t="str">
        <f>IF(K2066&lt;&gt;"",INDEX(ฐาน!$J$4:$M$44,MATCH(INT(K2066),ฐาน!$J$4:$J$44,0),2),"")</f>
        <v/>
      </c>
      <c r="M2066" s="309" t="str">
        <f>IF(L2066&lt;&gt;"",INDEX(ฐาน!$J$4:$M$45,MATCH(L2066,ฐาน!$K$4:$K$45,0),4),"")</f>
        <v/>
      </c>
      <c r="N2066" s="310" t="str">
        <f>IF(I2066&lt;&gt;"",INDEX(ฐาน!$A$4:$F$9,MATCH(I2066,ฐาน!$A$4:$A$9,0),IF(J2066&gt;=INDEX(ฐาน!$A$4:$F$9,MATCH(I2066,ฐาน!$A$4:$A$9,0),3),6,5)),"")</f>
        <v/>
      </c>
      <c r="O2066" s="311" t="str">
        <f>IF(I2066&lt;&gt;"",IF(J2066&gt;=INDEX(ฐาน!$A$4:$G$9,MATCH(I2066,ฐาน!$A$4:$A$9,0),4),INDEX(ฐาน!$A$4:$G$9,MATCH(I2066,ฐาน!$A$4:$A$9,0),7),INDEX(ฐาน!$A$4:$G$9,MATCH(I2066,ฐาน!$A$4:$A$9,0),4)),"")</f>
        <v/>
      </c>
      <c r="P2066" s="312">
        <f>IF(M2066&lt;&gt;ฐาน!$M$45,IF(L2066&lt;&gt;"",($L2066*$N2066/100),0),0)</f>
        <v>0</v>
      </c>
      <c r="Q2066" s="311">
        <f>IF(M2066&lt;&gt;ฐาน!$M$45,IF(L2066&lt;&gt;"",ROUNDUP(($L2066*$N2066/100),-1),0),0)</f>
        <v>0</v>
      </c>
      <c r="R2066" s="311">
        <f t="shared" si="64"/>
        <v>0</v>
      </c>
      <c r="S2066" s="313">
        <f t="shared" si="65"/>
        <v>0</v>
      </c>
      <c r="T2066" s="314">
        <f>IF(M2066&lt;&gt;ฐาน!$M$45,IF(S2066&lt;&gt;"",S2066+R2066,0),0)</f>
        <v>0</v>
      </c>
      <c r="U2066" s="311">
        <f>IF(M2066&lt;&gt;ฐาน!$M$45,IF(S2066=0,J2066+T2066,O2066),J2066)</f>
        <v>0</v>
      </c>
      <c r="V2066" s="98"/>
    </row>
    <row r="2067" spans="1:22" x14ac:dyDescent="0.35">
      <c r="A2067" s="93">
        <v>2059</v>
      </c>
      <c r="B2067" s="84"/>
      <c r="C2067" s="98"/>
      <c r="D2067" s="91"/>
      <c r="E2067" s="89"/>
      <c r="F2067" s="88"/>
      <c r="G2067" s="91"/>
      <c r="H2067" s="91"/>
      <c r="I2067" s="88"/>
      <c r="J2067" s="92"/>
      <c r="K2067" s="212"/>
      <c r="L2067" s="308" t="str">
        <f>IF(K2067&lt;&gt;"",INDEX(ฐาน!$J$4:$M$44,MATCH(INT(K2067),ฐาน!$J$4:$J$44,0),2),"")</f>
        <v/>
      </c>
      <c r="M2067" s="309" t="str">
        <f>IF(L2067&lt;&gt;"",INDEX(ฐาน!$J$4:$M$45,MATCH(L2067,ฐาน!$K$4:$K$45,0),4),"")</f>
        <v/>
      </c>
      <c r="N2067" s="310" t="str">
        <f>IF(I2067&lt;&gt;"",INDEX(ฐาน!$A$4:$F$9,MATCH(I2067,ฐาน!$A$4:$A$9,0),IF(J2067&gt;=INDEX(ฐาน!$A$4:$F$9,MATCH(I2067,ฐาน!$A$4:$A$9,0),3),6,5)),"")</f>
        <v/>
      </c>
      <c r="O2067" s="311" t="str">
        <f>IF(I2067&lt;&gt;"",IF(J2067&gt;=INDEX(ฐาน!$A$4:$G$9,MATCH(I2067,ฐาน!$A$4:$A$9,0),4),INDEX(ฐาน!$A$4:$G$9,MATCH(I2067,ฐาน!$A$4:$A$9,0),7),INDEX(ฐาน!$A$4:$G$9,MATCH(I2067,ฐาน!$A$4:$A$9,0),4)),"")</f>
        <v/>
      </c>
      <c r="P2067" s="312">
        <f>IF(M2067&lt;&gt;ฐาน!$M$45,IF(L2067&lt;&gt;"",($L2067*$N2067/100),0),0)</f>
        <v>0</v>
      </c>
      <c r="Q2067" s="311">
        <f>IF(M2067&lt;&gt;ฐาน!$M$45,IF(L2067&lt;&gt;"",ROUNDUP(($L2067*$N2067/100),-1),0),0)</f>
        <v>0</v>
      </c>
      <c r="R2067" s="311">
        <f t="shared" si="64"/>
        <v>0</v>
      </c>
      <c r="S2067" s="313">
        <f t="shared" si="65"/>
        <v>0</v>
      </c>
      <c r="T2067" s="314">
        <f>IF(M2067&lt;&gt;ฐาน!$M$45,IF(S2067&lt;&gt;"",S2067+R2067,0),0)</f>
        <v>0</v>
      </c>
      <c r="U2067" s="311">
        <f>IF(M2067&lt;&gt;ฐาน!$M$45,IF(S2067=0,J2067+T2067,O2067),J2067)</f>
        <v>0</v>
      </c>
      <c r="V2067" s="98"/>
    </row>
    <row r="2068" spans="1:22" x14ac:dyDescent="0.35">
      <c r="A2068" s="93">
        <v>2060</v>
      </c>
      <c r="B2068" s="84"/>
      <c r="C2068" s="98"/>
      <c r="D2068" s="91"/>
      <c r="E2068" s="89"/>
      <c r="F2068" s="88"/>
      <c r="G2068" s="91"/>
      <c r="H2068" s="91"/>
      <c r="I2068" s="88"/>
      <c r="J2068" s="92"/>
      <c r="K2068" s="212"/>
      <c r="L2068" s="308" t="str">
        <f>IF(K2068&lt;&gt;"",INDEX(ฐาน!$J$4:$M$44,MATCH(INT(K2068),ฐาน!$J$4:$J$44,0),2),"")</f>
        <v/>
      </c>
      <c r="M2068" s="309" t="str">
        <f>IF(L2068&lt;&gt;"",INDEX(ฐาน!$J$4:$M$45,MATCH(L2068,ฐาน!$K$4:$K$45,0),4),"")</f>
        <v/>
      </c>
      <c r="N2068" s="310" t="str">
        <f>IF(I2068&lt;&gt;"",INDEX(ฐาน!$A$4:$F$9,MATCH(I2068,ฐาน!$A$4:$A$9,0),IF(J2068&gt;=INDEX(ฐาน!$A$4:$F$9,MATCH(I2068,ฐาน!$A$4:$A$9,0),3),6,5)),"")</f>
        <v/>
      </c>
      <c r="O2068" s="311" t="str">
        <f>IF(I2068&lt;&gt;"",IF(J2068&gt;=INDEX(ฐาน!$A$4:$G$9,MATCH(I2068,ฐาน!$A$4:$A$9,0),4),INDEX(ฐาน!$A$4:$G$9,MATCH(I2068,ฐาน!$A$4:$A$9,0),7),INDEX(ฐาน!$A$4:$G$9,MATCH(I2068,ฐาน!$A$4:$A$9,0),4)),"")</f>
        <v/>
      </c>
      <c r="P2068" s="312">
        <f>IF(M2068&lt;&gt;ฐาน!$M$45,IF(L2068&lt;&gt;"",($L2068*$N2068/100),0),0)</f>
        <v>0</v>
      </c>
      <c r="Q2068" s="311">
        <f>IF(M2068&lt;&gt;ฐาน!$M$45,IF(L2068&lt;&gt;"",ROUNDUP(($L2068*$N2068/100),-1),0),0)</f>
        <v>0</v>
      </c>
      <c r="R2068" s="311">
        <f t="shared" si="64"/>
        <v>0</v>
      </c>
      <c r="S2068" s="313">
        <f t="shared" si="65"/>
        <v>0</v>
      </c>
      <c r="T2068" s="314">
        <f>IF(M2068&lt;&gt;ฐาน!$M$45,IF(S2068&lt;&gt;"",S2068+R2068,0),0)</f>
        <v>0</v>
      </c>
      <c r="U2068" s="311">
        <f>IF(M2068&lt;&gt;ฐาน!$M$45,IF(S2068=0,J2068+T2068,O2068),J2068)</f>
        <v>0</v>
      </c>
      <c r="V2068" s="98"/>
    </row>
    <row r="2069" spans="1:22" x14ac:dyDescent="0.35">
      <c r="A2069" s="93">
        <v>2061</v>
      </c>
      <c r="B2069" s="84"/>
      <c r="C2069" s="98"/>
      <c r="D2069" s="91"/>
      <c r="E2069" s="89"/>
      <c r="F2069" s="88"/>
      <c r="G2069" s="91"/>
      <c r="H2069" s="91"/>
      <c r="I2069" s="88"/>
      <c r="J2069" s="92"/>
      <c r="K2069" s="212"/>
      <c r="L2069" s="308" t="str">
        <f>IF(K2069&lt;&gt;"",INDEX(ฐาน!$J$4:$M$44,MATCH(INT(K2069),ฐาน!$J$4:$J$44,0),2),"")</f>
        <v/>
      </c>
      <c r="M2069" s="309" t="str">
        <f>IF(L2069&lt;&gt;"",INDEX(ฐาน!$J$4:$M$45,MATCH(L2069,ฐาน!$K$4:$K$45,0),4),"")</f>
        <v/>
      </c>
      <c r="N2069" s="310" t="str">
        <f>IF(I2069&lt;&gt;"",INDEX(ฐาน!$A$4:$F$9,MATCH(I2069,ฐาน!$A$4:$A$9,0),IF(J2069&gt;=INDEX(ฐาน!$A$4:$F$9,MATCH(I2069,ฐาน!$A$4:$A$9,0),3),6,5)),"")</f>
        <v/>
      </c>
      <c r="O2069" s="311" t="str">
        <f>IF(I2069&lt;&gt;"",IF(J2069&gt;=INDEX(ฐาน!$A$4:$G$9,MATCH(I2069,ฐาน!$A$4:$A$9,0),4),INDEX(ฐาน!$A$4:$G$9,MATCH(I2069,ฐาน!$A$4:$A$9,0),7),INDEX(ฐาน!$A$4:$G$9,MATCH(I2069,ฐาน!$A$4:$A$9,0),4)),"")</f>
        <v/>
      </c>
      <c r="P2069" s="312">
        <f>IF(M2069&lt;&gt;ฐาน!$M$45,IF(L2069&lt;&gt;"",($L2069*$N2069/100),0),0)</f>
        <v>0</v>
      </c>
      <c r="Q2069" s="311">
        <f>IF(M2069&lt;&gt;ฐาน!$M$45,IF(L2069&lt;&gt;"",ROUNDUP(($L2069*$N2069/100),-1),0),0)</f>
        <v>0</v>
      </c>
      <c r="R2069" s="311">
        <f t="shared" si="64"/>
        <v>0</v>
      </c>
      <c r="S2069" s="313">
        <f t="shared" si="65"/>
        <v>0</v>
      </c>
      <c r="T2069" s="314">
        <f>IF(M2069&lt;&gt;ฐาน!$M$45,IF(S2069&lt;&gt;"",S2069+R2069,0),0)</f>
        <v>0</v>
      </c>
      <c r="U2069" s="311">
        <f>IF(M2069&lt;&gt;ฐาน!$M$45,IF(S2069=0,J2069+T2069,O2069),J2069)</f>
        <v>0</v>
      </c>
      <c r="V2069" s="98"/>
    </row>
    <row r="2070" spans="1:22" x14ac:dyDescent="0.35">
      <c r="A2070" s="93">
        <v>2062</v>
      </c>
      <c r="B2070" s="84"/>
      <c r="C2070" s="98"/>
      <c r="D2070" s="91"/>
      <c r="E2070" s="89"/>
      <c r="F2070" s="88"/>
      <c r="G2070" s="91"/>
      <c r="H2070" s="91"/>
      <c r="I2070" s="88"/>
      <c r="J2070" s="92"/>
      <c r="K2070" s="212"/>
      <c r="L2070" s="308" t="str">
        <f>IF(K2070&lt;&gt;"",INDEX(ฐาน!$J$4:$M$44,MATCH(INT(K2070),ฐาน!$J$4:$J$44,0),2),"")</f>
        <v/>
      </c>
      <c r="M2070" s="309" t="str">
        <f>IF(L2070&lt;&gt;"",INDEX(ฐาน!$J$4:$M$45,MATCH(L2070,ฐาน!$K$4:$K$45,0),4),"")</f>
        <v/>
      </c>
      <c r="N2070" s="310" t="str">
        <f>IF(I2070&lt;&gt;"",INDEX(ฐาน!$A$4:$F$9,MATCH(I2070,ฐาน!$A$4:$A$9,0),IF(J2070&gt;=INDEX(ฐาน!$A$4:$F$9,MATCH(I2070,ฐาน!$A$4:$A$9,0),3),6,5)),"")</f>
        <v/>
      </c>
      <c r="O2070" s="311" t="str">
        <f>IF(I2070&lt;&gt;"",IF(J2070&gt;=INDEX(ฐาน!$A$4:$G$9,MATCH(I2070,ฐาน!$A$4:$A$9,0),4),INDEX(ฐาน!$A$4:$G$9,MATCH(I2070,ฐาน!$A$4:$A$9,0),7),INDEX(ฐาน!$A$4:$G$9,MATCH(I2070,ฐาน!$A$4:$A$9,0),4)),"")</f>
        <v/>
      </c>
      <c r="P2070" s="312">
        <f>IF(M2070&lt;&gt;ฐาน!$M$45,IF(L2070&lt;&gt;"",($L2070*$N2070/100),0),0)</f>
        <v>0</v>
      </c>
      <c r="Q2070" s="311">
        <f>IF(M2070&lt;&gt;ฐาน!$M$45,IF(L2070&lt;&gt;"",ROUNDUP(($L2070*$N2070/100),-1),0),0)</f>
        <v>0</v>
      </c>
      <c r="R2070" s="311">
        <f t="shared" si="64"/>
        <v>0</v>
      </c>
      <c r="S2070" s="313">
        <f t="shared" si="65"/>
        <v>0</v>
      </c>
      <c r="T2070" s="314">
        <f>IF(M2070&lt;&gt;ฐาน!$M$45,IF(S2070&lt;&gt;"",S2070+R2070,0),0)</f>
        <v>0</v>
      </c>
      <c r="U2070" s="311">
        <f>IF(M2070&lt;&gt;ฐาน!$M$45,IF(S2070=0,J2070+T2070,O2070),J2070)</f>
        <v>0</v>
      </c>
      <c r="V2070" s="98"/>
    </row>
    <row r="2071" spans="1:22" x14ac:dyDescent="0.35">
      <c r="A2071" s="93">
        <v>2063</v>
      </c>
      <c r="B2071" s="84"/>
      <c r="C2071" s="98"/>
      <c r="D2071" s="91"/>
      <c r="E2071" s="89"/>
      <c r="F2071" s="88"/>
      <c r="G2071" s="91"/>
      <c r="H2071" s="91"/>
      <c r="I2071" s="88"/>
      <c r="J2071" s="92"/>
      <c r="K2071" s="212"/>
      <c r="L2071" s="308" t="str">
        <f>IF(K2071&lt;&gt;"",INDEX(ฐาน!$J$4:$M$44,MATCH(INT(K2071),ฐาน!$J$4:$J$44,0),2),"")</f>
        <v/>
      </c>
      <c r="M2071" s="309" t="str">
        <f>IF(L2071&lt;&gt;"",INDEX(ฐาน!$J$4:$M$45,MATCH(L2071,ฐาน!$K$4:$K$45,0),4),"")</f>
        <v/>
      </c>
      <c r="N2071" s="310" t="str">
        <f>IF(I2071&lt;&gt;"",INDEX(ฐาน!$A$4:$F$9,MATCH(I2071,ฐาน!$A$4:$A$9,0),IF(J2071&gt;=INDEX(ฐาน!$A$4:$F$9,MATCH(I2071,ฐาน!$A$4:$A$9,0),3),6,5)),"")</f>
        <v/>
      </c>
      <c r="O2071" s="311" t="str">
        <f>IF(I2071&lt;&gt;"",IF(J2071&gt;=INDEX(ฐาน!$A$4:$G$9,MATCH(I2071,ฐาน!$A$4:$A$9,0),4),INDEX(ฐาน!$A$4:$G$9,MATCH(I2071,ฐาน!$A$4:$A$9,0),7),INDEX(ฐาน!$A$4:$G$9,MATCH(I2071,ฐาน!$A$4:$A$9,0),4)),"")</f>
        <v/>
      </c>
      <c r="P2071" s="312">
        <f>IF(M2071&lt;&gt;ฐาน!$M$45,IF(L2071&lt;&gt;"",($L2071*$N2071/100),0),0)</f>
        <v>0</v>
      </c>
      <c r="Q2071" s="311">
        <f>IF(M2071&lt;&gt;ฐาน!$M$45,IF(L2071&lt;&gt;"",ROUNDUP(($L2071*$N2071/100),-1),0),0)</f>
        <v>0</v>
      </c>
      <c r="R2071" s="311">
        <f t="shared" si="64"/>
        <v>0</v>
      </c>
      <c r="S2071" s="313">
        <f t="shared" si="65"/>
        <v>0</v>
      </c>
      <c r="T2071" s="314">
        <f>IF(M2071&lt;&gt;ฐาน!$M$45,IF(S2071&lt;&gt;"",S2071+R2071,0),0)</f>
        <v>0</v>
      </c>
      <c r="U2071" s="311">
        <f>IF(M2071&lt;&gt;ฐาน!$M$45,IF(S2071=0,J2071+T2071,O2071),J2071)</f>
        <v>0</v>
      </c>
      <c r="V2071" s="98"/>
    </row>
    <row r="2072" spans="1:22" x14ac:dyDescent="0.35">
      <c r="A2072" s="93">
        <v>2064</v>
      </c>
      <c r="B2072" s="84"/>
      <c r="C2072" s="98"/>
      <c r="D2072" s="91"/>
      <c r="E2072" s="89"/>
      <c r="F2072" s="88"/>
      <c r="G2072" s="91"/>
      <c r="H2072" s="91"/>
      <c r="I2072" s="88"/>
      <c r="J2072" s="92"/>
      <c r="K2072" s="212"/>
      <c r="L2072" s="308" t="str">
        <f>IF(K2072&lt;&gt;"",INDEX(ฐาน!$J$4:$M$44,MATCH(INT(K2072),ฐาน!$J$4:$J$44,0),2),"")</f>
        <v/>
      </c>
      <c r="M2072" s="309" t="str">
        <f>IF(L2072&lt;&gt;"",INDEX(ฐาน!$J$4:$M$45,MATCH(L2072,ฐาน!$K$4:$K$45,0),4),"")</f>
        <v/>
      </c>
      <c r="N2072" s="310" t="str">
        <f>IF(I2072&lt;&gt;"",INDEX(ฐาน!$A$4:$F$9,MATCH(I2072,ฐาน!$A$4:$A$9,0),IF(J2072&gt;=INDEX(ฐาน!$A$4:$F$9,MATCH(I2072,ฐาน!$A$4:$A$9,0),3),6,5)),"")</f>
        <v/>
      </c>
      <c r="O2072" s="311" t="str">
        <f>IF(I2072&lt;&gt;"",IF(J2072&gt;=INDEX(ฐาน!$A$4:$G$9,MATCH(I2072,ฐาน!$A$4:$A$9,0),4),INDEX(ฐาน!$A$4:$G$9,MATCH(I2072,ฐาน!$A$4:$A$9,0),7),INDEX(ฐาน!$A$4:$G$9,MATCH(I2072,ฐาน!$A$4:$A$9,0),4)),"")</f>
        <v/>
      </c>
      <c r="P2072" s="312">
        <f>IF(M2072&lt;&gt;ฐาน!$M$45,IF(L2072&lt;&gt;"",($L2072*$N2072/100),0),0)</f>
        <v>0</v>
      </c>
      <c r="Q2072" s="311">
        <f>IF(M2072&lt;&gt;ฐาน!$M$45,IF(L2072&lt;&gt;"",ROUNDUP(($L2072*$N2072/100),-1),0),0)</f>
        <v>0</v>
      </c>
      <c r="R2072" s="311">
        <f t="shared" si="64"/>
        <v>0</v>
      </c>
      <c r="S2072" s="313">
        <f t="shared" si="65"/>
        <v>0</v>
      </c>
      <c r="T2072" s="314">
        <f>IF(M2072&lt;&gt;ฐาน!$M$45,IF(S2072&lt;&gt;"",S2072+R2072,0),0)</f>
        <v>0</v>
      </c>
      <c r="U2072" s="311">
        <f>IF(M2072&lt;&gt;ฐาน!$M$45,IF(S2072=0,J2072+T2072,O2072),J2072)</f>
        <v>0</v>
      </c>
      <c r="V2072" s="98"/>
    </row>
    <row r="2073" spans="1:22" x14ac:dyDescent="0.35">
      <c r="A2073" s="93">
        <v>2065</v>
      </c>
      <c r="B2073" s="84"/>
      <c r="C2073" s="98"/>
      <c r="D2073" s="91"/>
      <c r="E2073" s="89"/>
      <c r="F2073" s="88"/>
      <c r="G2073" s="91"/>
      <c r="H2073" s="91"/>
      <c r="I2073" s="88"/>
      <c r="J2073" s="92"/>
      <c r="K2073" s="212"/>
      <c r="L2073" s="308" t="str">
        <f>IF(K2073&lt;&gt;"",INDEX(ฐาน!$J$4:$M$44,MATCH(INT(K2073),ฐาน!$J$4:$J$44,0),2),"")</f>
        <v/>
      </c>
      <c r="M2073" s="309" t="str">
        <f>IF(L2073&lt;&gt;"",INDEX(ฐาน!$J$4:$M$45,MATCH(L2073,ฐาน!$K$4:$K$45,0),4),"")</f>
        <v/>
      </c>
      <c r="N2073" s="310" t="str">
        <f>IF(I2073&lt;&gt;"",INDEX(ฐาน!$A$4:$F$9,MATCH(I2073,ฐาน!$A$4:$A$9,0),IF(J2073&gt;=INDEX(ฐาน!$A$4:$F$9,MATCH(I2073,ฐาน!$A$4:$A$9,0),3),6,5)),"")</f>
        <v/>
      </c>
      <c r="O2073" s="311" t="str">
        <f>IF(I2073&lt;&gt;"",IF(J2073&gt;=INDEX(ฐาน!$A$4:$G$9,MATCH(I2073,ฐาน!$A$4:$A$9,0),4),INDEX(ฐาน!$A$4:$G$9,MATCH(I2073,ฐาน!$A$4:$A$9,0),7),INDEX(ฐาน!$A$4:$G$9,MATCH(I2073,ฐาน!$A$4:$A$9,0),4)),"")</f>
        <v/>
      </c>
      <c r="P2073" s="312">
        <f>IF(M2073&lt;&gt;ฐาน!$M$45,IF(L2073&lt;&gt;"",($L2073*$N2073/100),0),0)</f>
        <v>0</v>
      </c>
      <c r="Q2073" s="311">
        <f>IF(M2073&lt;&gt;ฐาน!$M$45,IF(L2073&lt;&gt;"",ROUNDUP(($L2073*$N2073/100),-1),0),0)</f>
        <v>0</v>
      </c>
      <c r="R2073" s="311">
        <f t="shared" si="64"/>
        <v>0</v>
      </c>
      <c r="S2073" s="313">
        <f t="shared" si="65"/>
        <v>0</v>
      </c>
      <c r="T2073" s="314">
        <f>IF(M2073&lt;&gt;ฐาน!$M$45,IF(S2073&lt;&gt;"",S2073+R2073,0),0)</f>
        <v>0</v>
      </c>
      <c r="U2073" s="311">
        <f>IF(M2073&lt;&gt;ฐาน!$M$45,IF(S2073=0,J2073+T2073,O2073),J2073)</f>
        <v>0</v>
      </c>
      <c r="V2073" s="98"/>
    </row>
    <row r="2074" spans="1:22" x14ac:dyDescent="0.35">
      <c r="A2074" s="93">
        <v>2066</v>
      </c>
      <c r="B2074" s="84"/>
      <c r="C2074" s="98"/>
      <c r="D2074" s="91"/>
      <c r="E2074" s="89"/>
      <c r="F2074" s="88"/>
      <c r="G2074" s="91"/>
      <c r="H2074" s="91"/>
      <c r="I2074" s="88"/>
      <c r="J2074" s="92"/>
      <c r="K2074" s="212"/>
      <c r="L2074" s="308" t="str">
        <f>IF(K2074&lt;&gt;"",INDEX(ฐาน!$J$4:$M$44,MATCH(INT(K2074),ฐาน!$J$4:$J$44,0),2),"")</f>
        <v/>
      </c>
      <c r="M2074" s="309" t="str">
        <f>IF(L2074&lt;&gt;"",INDEX(ฐาน!$J$4:$M$45,MATCH(L2074,ฐาน!$K$4:$K$45,0),4),"")</f>
        <v/>
      </c>
      <c r="N2074" s="310" t="str">
        <f>IF(I2074&lt;&gt;"",INDEX(ฐาน!$A$4:$F$9,MATCH(I2074,ฐาน!$A$4:$A$9,0),IF(J2074&gt;=INDEX(ฐาน!$A$4:$F$9,MATCH(I2074,ฐาน!$A$4:$A$9,0),3),6,5)),"")</f>
        <v/>
      </c>
      <c r="O2074" s="311" t="str">
        <f>IF(I2074&lt;&gt;"",IF(J2074&gt;=INDEX(ฐาน!$A$4:$G$9,MATCH(I2074,ฐาน!$A$4:$A$9,0),4),INDEX(ฐาน!$A$4:$G$9,MATCH(I2074,ฐาน!$A$4:$A$9,0),7),INDEX(ฐาน!$A$4:$G$9,MATCH(I2074,ฐาน!$A$4:$A$9,0),4)),"")</f>
        <v/>
      </c>
      <c r="P2074" s="312">
        <f>IF(M2074&lt;&gt;ฐาน!$M$45,IF(L2074&lt;&gt;"",($L2074*$N2074/100),0),0)</f>
        <v>0</v>
      </c>
      <c r="Q2074" s="311">
        <f>IF(M2074&lt;&gt;ฐาน!$M$45,IF(L2074&lt;&gt;"",ROUNDUP(($L2074*$N2074/100),-1),0),0)</f>
        <v>0</v>
      </c>
      <c r="R2074" s="311">
        <f t="shared" si="64"/>
        <v>0</v>
      </c>
      <c r="S2074" s="313">
        <f t="shared" si="65"/>
        <v>0</v>
      </c>
      <c r="T2074" s="314">
        <f>IF(M2074&lt;&gt;ฐาน!$M$45,IF(S2074&lt;&gt;"",S2074+R2074,0),0)</f>
        <v>0</v>
      </c>
      <c r="U2074" s="311">
        <f>IF(M2074&lt;&gt;ฐาน!$M$45,IF(S2074=0,J2074+T2074,O2074),J2074)</f>
        <v>0</v>
      </c>
      <c r="V2074" s="98"/>
    </row>
    <row r="2075" spans="1:22" x14ac:dyDescent="0.35">
      <c r="A2075" s="93">
        <v>2067</v>
      </c>
      <c r="B2075" s="84"/>
      <c r="C2075" s="98"/>
      <c r="D2075" s="91"/>
      <c r="E2075" s="89"/>
      <c r="F2075" s="88"/>
      <c r="G2075" s="91"/>
      <c r="H2075" s="91"/>
      <c r="I2075" s="88"/>
      <c r="J2075" s="92"/>
      <c r="K2075" s="212"/>
      <c r="L2075" s="308" t="str">
        <f>IF(K2075&lt;&gt;"",INDEX(ฐาน!$J$4:$M$44,MATCH(INT(K2075),ฐาน!$J$4:$J$44,0),2),"")</f>
        <v/>
      </c>
      <c r="M2075" s="309" t="str">
        <f>IF(L2075&lt;&gt;"",INDEX(ฐาน!$J$4:$M$45,MATCH(L2075,ฐาน!$K$4:$K$45,0),4),"")</f>
        <v/>
      </c>
      <c r="N2075" s="310" t="str">
        <f>IF(I2075&lt;&gt;"",INDEX(ฐาน!$A$4:$F$9,MATCH(I2075,ฐาน!$A$4:$A$9,0),IF(J2075&gt;=INDEX(ฐาน!$A$4:$F$9,MATCH(I2075,ฐาน!$A$4:$A$9,0),3),6,5)),"")</f>
        <v/>
      </c>
      <c r="O2075" s="311" t="str">
        <f>IF(I2075&lt;&gt;"",IF(J2075&gt;=INDEX(ฐาน!$A$4:$G$9,MATCH(I2075,ฐาน!$A$4:$A$9,0),4),INDEX(ฐาน!$A$4:$G$9,MATCH(I2075,ฐาน!$A$4:$A$9,0),7),INDEX(ฐาน!$A$4:$G$9,MATCH(I2075,ฐาน!$A$4:$A$9,0),4)),"")</f>
        <v/>
      </c>
      <c r="P2075" s="312">
        <f>IF(M2075&lt;&gt;ฐาน!$M$45,IF(L2075&lt;&gt;"",($L2075*$N2075/100),0),0)</f>
        <v>0</v>
      </c>
      <c r="Q2075" s="311">
        <f>IF(M2075&lt;&gt;ฐาน!$M$45,IF(L2075&lt;&gt;"",ROUNDUP(($L2075*$N2075/100),-1),0),0)</f>
        <v>0</v>
      </c>
      <c r="R2075" s="311">
        <f t="shared" si="64"/>
        <v>0</v>
      </c>
      <c r="S2075" s="313">
        <f t="shared" si="65"/>
        <v>0</v>
      </c>
      <c r="T2075" s="314">
        <f>IF(M2075&lt;&gt;ฐาน!$M$45,IF(S2075&lt;&gt;"",S2075+R2075,0),0)</f>
        <v>0</v>
      </c>
      <c r="U2075" s="311">
        <f>IF(M2075&lt;&gt;ฐาน!$M$45,IF(S2075=0,J2075+T2075,O2075),J2075)</f>
        <v>0</v>
      </c>
      <c r="V2075" s="98"/>
    </row>
    <row r="2076" spans="1:22" x14ac:dyDescent="0.35">
      <c r="A2076" s="93">
        <v>2068</v>
      </c>
      <c r="B2076" s="84"/>
      <c r="C2076" s="98"/>
      <c r="D2076" s="91"/>
      <c r="E2076" s="89"/>
      <c r="F2076" s="88"/>
      <c r="G2076" s="91"/>
      <c r="H2076" s="91"/>
      <c r="I2076" s="88"/>
      <c r="J2076" s="92"/>
      <c r="K2076" s="212"/>
      <c r="L2076" s="308" t="str">
        <f>IF(K2076&lt;&gt;"",INDEX(ฐาน!$J$4:$M$44,MATCH(INT(K2076),ฐาน!$J$4:$J$44,0),2),"")</f>
        <v/>
      </c>
      <c r="M2076" s="309" t="str">
        <f>IF(L2076&lt;&gt;"",INDEX(ฐาน!$J$4:$M$45,MATCH(L2076,ฐาน!$K$4:$K$45,0),4),"")</f>
        <v/>
      </c>
      <c r="N2076" s="310" t="str">
        <f>IF(I2076&lt;&gt;"",INDEX(ฐาน!$A$4:$F$9,MATCH(I2076,ฐาน!$A$4:$A$9,0),IF(J2076&gt;=INDEX(ฐาน!$A$4:$F$9,MATCH(I2076,ฐาน!$A$4:$A$9,0),3),6,5)),"")</f>
        <v/>
      </c>
      <c r="O2076" s="311" t="str">
        <f>IF(I2076&lt;&gt;"",IF(J2076&gt;=INDEX(ฐาน!$A$4:$G$9,MATCH(I2076,ฐาน!$A$4:$A$9,0),4),INDEX(ฐาน!$A$4:$G$9,MATCH(I2076,ฐาน!$A$4:$A$9,0),7),INDEX(ฐาน!$A$4:$G$9,MATCH(I2076,ฐาน!$A$4:$A$9,0),4)),"")</f>
        <v/>
      </c>
      <c r="P2076" s="312">
        <f>IF(M2076&lt;&gt;ฐาน!$M$45,IF(L2076&lt;&gt;"",($L2076*$N2076/100),0),0)</f>
        <v>0</v>
      </c>
      <c r="Q2076" s="311">
        <f>IF(M2076&lt;&gt;ฐาน!$M$45,IF(L2076&lt;&gt;"",ROUNDUP(($L2076*$N2076/100),-1),0),0)</f>
        <v>0</v>
      </c>
      <c r="R2076" s="311">
        <f t="shared" si="64"/>
        <v>0</v>
      </c>
      <c r="S2076" s="313">
        <f t="shared" si="65"/>
        <v>0</v>
      </c>
      <c r="T2076" s="314">
        <f>IF(M2076&lt;&gt;ฐาน!$M$45,IF(S2076&lt;&gt;"",S2076+R2076,0),0)</f>
        <v>0</v>
      </c>
      <c r="U2076" s="311">
        <f>IF(M2076&lt;&gt;ฐาน!$M$45,IF(S2076=0,J2076+T2076,O2076),J2076)</f>
        <v>0</v>
      </c>
      <c r="V2076" s="98"/>
    </row>
    <row r="2077" spans="1:22" x14ac:dyDescent="0.35">
      <c r="A2077" s="93">
        <v>2069</v>
      </c>
      <c r="B2077" s="84"/>
      <c r="C2077" s="98"/>
      <c r="D2077" s="91"/>
      <c r="E2077" s="89"/>
      <c r="F2077" s="88"/>
      <c r="G2077" s="91"/>
      <c r="H2077" s="91"/>
      <c r="I2077" s="88"/>
      <c r="J2077" s="92"/>
      <c r="K2077" s="212"/>
      <c r="L2077" s="308" t="str">
        <f>IF(K2077&lt;&gt;"",INDEX(ฐาน!$J$4:$M$44,MATCH(INT(K2077),ฐาน!$J$4:$J$44,0),2),"")</f>
        <v/>
      </c>
      <c r="M2077" s="309" t="str">
        <f>IF(L2077&lt;&gt;"",INDEX(ฐาน!$J$4:$M$45,MATCH(L2077,ฐาน!$K$4:$K$45,0),4),"")</f>
        <v/>
      </c>
      <c r="N2077" s="310" t="str">
        <f>IF(I2077&lt;&gt;"",INDEX(ฐาน!$A$4:$F$9,MATCH(I2077,ฐาน!$A$4:$A$9,0),IF(J2077&gt;=INDEX(ฐาน!$A$4:$F$9,MATCH(I2077,ฐาน!$A$4:$A$9,0),3),6,5)),"")</f>
        <v/>
      </c>
      <c r="O2077" s="311" t="str">
        <f>IF(I2077&lt;&gt;"",IF(J2077&gt;=INDEX(ฐาน!$A$4:$G$9,MATCH(I2077,ฐาน!$A$4:$A$9,0),4),INDEX(ฐาน!$A$4:$G$9,MATCH(I2077,ฐาน!$A$4:$A$9,0),7),INDEX(ฐาน!$A$4:$G$9,MATCH(I2077,ฐาน!$A$4:$A$9,0),4)),"")</f>
        <v/>
      </c>
      <c r="P2077" s="312">
        <f>IF(M2077&lt;&gt;ฐาน!$M$45,IF(L2077&lt;&gt;"",($L2077*$N2077/100),0),0)</f>
        <v>0</v>
      </c>
      <c r="Q2077" s="311">
        <f>IF(M2077&lt;&gt;ฐาน!$M$45,IF(L2077&lt;&gt;"",ROUNDUP(($L2077*$N2077/100),-1),0),0)</f>
        <v>0</v>
      </c>
      <c r="R2077" s="311">
        <f t="shared" si="64"/>
        <v>0</v>
      </c>
      <c r="S2077" s="313">
        <f t="shared" si="65"/>
        <v>0</v>
      </c>
      <c r="T2077" s="314">
        <f>IF(M2077&lt;&gt;ฐาน!$M$45,IF(S2077&lt;&gt;"",S2077+R2077,0),0)</f>
        <v>0</v>
      </c>
      <c r="U2077" s="311">
        <f>IF(M2077&lt;&gt;ฐาน!$M$45,IF(S2077=0,J2077+T2077,O2077),J2077)</f>
        <v>0</v>
      </c>
      <c r="V2077" s="98"/>
    </row>
    <row r="2078" spans="1:22" x14ac:dyDescent="0.35">
      <c r="A2078" s="93">
        <v>2070</v>
      </c>
      <c r="B2078" s="84"/>
      <c r="C2078" s="98"/>
      <c r="D2078" s="91"/>
      <c r="E2078" s="89"/>
      <c r="F2078" s="88"/>
      <c r="G2078" s="91"/>
      <c r="H2078" s="91"/>
      <c r="I2078" s="88"/>
      <c r="J2078" s="92"/>
      <c r="K2078" s="212"/>
      <c r="L2078" s="308" t="str">
        <f>IF(K2078&lt;&gt;"",INDEX(ฐาน!$J$4:$M$44,MATCH(INT(K2078),ฐาน!$J$4:$J$44,0),2),"")</f>
        <v/>
      </c>
      <c r="M2078" s="309" t="str">
        <f>IF(L2078&lt;&gt;"",INDEX(ฐาน!$J$4:$M$45,MATCH(L2078,ฐาน!$K$4:$K$45,0),4),"")</f>
        <v/>
      </c>
      <c r="N2078" s="310" t="str">
        <f>IF(I2078&lt;&gt;"",INDEX(ฐาน!$A$4:$F$9,MATCH(I2078,ฐาน!$A$4:$A$9,0),IF(J2078&gt;=INDEX(ฐาน!$A$4:$F$9,MATCH(I2078,ฐาน!$A$4:$A$9,0),3),6,5)),"")</f>
        <v/>
      </c>
      <c r="O2078" s="311" t="str">
        <f>IF(I2078&lt;&gt;"",IF(J2078&gt;=INDEX(ฐาน!$A$4:$G$9,MATCH(I2078,ฐาน!$A$4:$A$9,0),4),INDEX(ฐาน!$A$4:$G$9,MATCH(I2078,ฐาน!$A$4:$A$9,0),7),INDEX(ฐาน!$A$4:$G$9,MATCH(I2078,ฐาน!$A$4:$A$9,0),4)),"")</f>
        <v/>
      </c>
      <c r="P2078" s="312">
        <f>IF(M2078&lt;&gt;ฐาน!$M$45,IF(L2078&lt;&gt;"",($L2078*$N2078/100),0),0)</f>
        <v>0</v>
      </c>
      <c r="Q2078" s="311">
        <f>IF(M2078&lt;&gt;ฐาน!$M$45,IF(L2078&lt;&gt;"",ROUNDUP(($L2078*$N2078/100),-1),0),0)</f>
        <v>0</v>
      </c>
      <c r="R2078" s="311">
        <f t="shared" si="64"/>
        <v>0</v>
      </c>
      <c r="S2078" s="313">
        <f t="shared" si="65"/>
        <v>0</v>
      </c>
      <c r="T2078" s="314">
        <f>IF(M2078&lt;&gt;ฐาน!$M$45,IF(S2078&lt;&gt;"",S2078+R2078,0),0)</f>
        <v>0</v>
      </c>
      <c r="U2078" s="311">
        <f>IF(M2078&lt;&gt;ฐาน!$M$45,IF(S2078=0,J2078+T2078,O2078),J2078)</f>
        <v>0</v>
      </c>
      <c r="V2078" s="98"/>
    </row>
    <row r="2079" spans="1:22" x14ac:dyDescent="0.35">
      <c r="A2079" s="93">
        <v>2071</v>
      </c>
      <c r="B2079" s="84"/>
      <c r="C2079" s="98"/>
      <c r="D2079" s="91"/>
      <c r="E2079" s="89"/>
      <c r="F2079" s="88"/>
      <c r="G2079" s="91"/>
      <c r="H2079" s="91"/>
      <c r="I2079" s="88"/>
      <c r="J2079" s="92"/>
      <c r="K2079" s="212"/>
      <c r="L2079" s="308" t="str">
        <f>IF(K2079&lt;&gt;"",INDEX(ฐาน!$J$4:$M$44,MATCH(INT(K2079),ฐาน!$J$4:$J$44,0),2),"")</f>
        <v/>
      </c>
      <c r="M2079" s="309" t="str">
        <f>IF(L2079&lt;&gt;"",INDEX(ฐาน!$J$4:$M$45,MATCH(L2079,ฐาน!$K$4:$K$45,0),4),"")</f>
        <v/>
      </c>
      <c r="N2079" s="310" t="str">
        <f>IF(I2079&lt;&gt;"",INDEX(ฐาน!$A$4:$F$9,MATCH(I2079,ฐาน!$A$4:$A$9,0),IF(J2079&gt;=INDEX(ฐาน!$A$4:$F$9,MATCH(I2079,ฐาน!$A$4:$A$9,0),3),6,5)),"")</f>
        <v/>
      </c>
      <c r="O2079" s="311" t="str">
        <f>IF(I2079&lt;&gt;"",IF(J2079&gt;=INDEX(ฐาน!$A$4:$G$9,MATCH(I2079,ฐาน!$A$4:$A$9,0),4),INDEX(ฐาน!$A$4:$G$9,MATCH(I2079,ฐาน!$A$4:$A$9,0),7),INDEX(ฐาน!$A$4:$G$9,MATCH(I2079,ฐาน!$A$4:$A$9,0),4)),"")</f>
        <v/>
      </c>
      <c r="P2079" s="312">
        <f>IF(M2079&lt;&gt;ฐาน!$M$45,IF(L2079&lt;&gt;"",($L2079*$N2079/100),0),0)</f>
        <v>0</v>
      </c>
      <c r="Q2079" s="311">
        <f>IF(M2079&lt;&gt;ฐาน!$M$45,IF(L2079&lt;&gt;"",ROUNDUP(($L2079*$N2079/100),-1),0),0)</f>
        <v>0</v>
      </c>
      <c r="R2079" s="311">
        <f t="shared" si="64"/>
        <v>0</v>
      </c>
      <c r="S2079" s="313">
        <f t="shared" si="65"/>
        <v>0</v>
      </c>
      <c r="T2079" s="314">
        <f>IF(M2079&lt;&gt;ฐาน!$M$45,IF(S2079&lt;&gt;"",S2079+R2079,0),0)</f>
        <v>0</v>
      </c>
      <c r="U2079" s="311">
        <f>IF(M2079&lt;&gt;ฐาน!$M$45,IF(S2079=0,J2079+T2079,O2079),J2079)</f>
        <v>0</v>
      </c>
      <c r="V2079" s="98"/>
    </row>
    <row r="2080" spans="1:22" x14ac:dyDescent="0.35">
      <c r="A2080" s="93">
        <v>2072</v>
      </c>
      <c r="B2080" s="84"/>
      <c r="C2080" s="98"/>
      <c r="D2080" s="91"/>
      <c r="E2080" s="89"/>
      <c r="F2080" s="88"/>
      <c r="G2080" s="91"/>
      <c r="H2080" s="91"/>
      <c r="I2080" s="88"/>
      <c r="J2080" s="92"/>
      <c r="K2080" s="212"/>
      <c r="L2080" s="308" t="str">
        <f>IF(K2080&lt;&gt;"",INDEX(ฐาน!$J$4:$M$44,MATCH(INT(K2080),ฐาน!$J$4:$J$44,0),2),"")</f>
        <v/>
      </c>
      <c r="M2080" s="309" t="str">
        <f>IF(L2080&lt;&gt;"",INDEX(ฐาน!$J$4:$M$45,MATCH(L2080,ฐาน!$K$4:$K$45,0),4),"")</f>
        <v/>
      </c>
      <c r="N2080" s="310" t="str">
        <f>IF(I2080&lt;&gt;"",INDEX(ฐาน!$A$4:$F$9,MATCH(I2080,ฐาน!$A$4:$A$9,0),IF(J2080&gt;=INDEX(ฐาน!$A$4:$F$9,MATCH(I2080,ฐาน!$A$4:$A$9,0),3),6,5)),"")</f>
        <v/>
      </c>
      <c r="O2080" s="311" t="str">
        <f>IF(I2080&lt;&gt;"",IF(J2080&gt;=INDEX(ฐาน!$A$4:$G$9,MATCH(I2080,ฐาน!$A$4:$A$9,0),4),INDEX(ฐาน!$A$4:$G$9,MATCH(I2080,ฐาน!$A$4:$A$9,0),7),INDEX(ฐาน!$A$4:$G$9,MATCH(I2080,ฐาน!$A$4:$A$9,0),4)),"")</f>
        <v/>
      </c>
      <c r="P2080" s="312">
        <f>IF(M2080&lt;&gt;ฐาน!$M$45,IF(L2080&lt;&gt;"",($L2080*$N2080/100),0),0)</f>
        <v>0</v>
      </c>
      <c r="Q2080" s="311">
        <f>IF(M2080&lt;&gt;ฐาน!$M$45,IF(L2080&lt;&gt;"",ROUNDUP(($L2080*$N2080/100),-1),0),0)</f>
        <v>0</v>
      </c>
      <c r="R2080" s="311">
        <f t="shared" si="64"/>
        <v>0</v>
      </c>
      <c r="S2080" s="313">
        <f t="shared" si="65"/>
        <v>0</v>
      </c>
      <c r="T2080" s="314">
        <f>IF(M2080&lt;&gt;ฐาน!$M$45,IF(S2080&lt;&gt;"",S2080+R2080,0),0)</f>
        <v>0</v>
      </c>
      <c r="U2080" s="311">
        <f>IF(M2080&lt;&gt;ฐาน!$M$45,IF(S2080=0,J2080+T2080,O2080),J2080)</f>
        <v>0</v>
      </c>
      <c r="V2080" s="98"/>
    </row>
    <row r="2081" spans="1:22" x14ac:dyDescent="0.35">
      <c r="A2081" s="93">
        <v>2073</v>
      </c>
      <c r="B2081" s="84"/>
      <c r="C2081" s="98"/>
      <c r="D2081" s="91"/>
      <c r="E2081" s="89"/>
      <c r="F2081" s="88"/>
      <c r="G2081" s="91"/>
      <c r="H2081" s="91"/>
      <c r="I2081" s="88"/>
      <c r="J2081" s="92"/>
      <c r="K2081" s="212"/>
      <c r="L2081" s="308" t="str">
        <f>IF(K2081&lt;&gt;"",INDEX(ฐาน!$J$4:$M$44,MATCH(INT(K2081),ฐาน!$J$4:$J$44,0),2),"")</f>
        <v/>
      </c>
      <c r="M2081" s="309" t="str">
        <f>IF(L2081&lt;&gt;"",INDEX(ฐาน!$J$4:$M$45,MATCH(L2081,ฐาน!$K$4:$K$45,0),4),"")</f>
        <v/>
      </c>
      <c r="N2081" s="310" t="str">
        <f>IF(I2081&lt;&gt;"",INDEX(ฐาน!$A$4:$F$9,MATCH(I2081,ฐาน!$A$4:$A$9,0),IF(J2081&gt;=INDEX(ฐาน!$A$4:$F$9,MATCH(I2081,ฐาน!$A$4:$A$9,0),3),6,5)),"")</f>
        <v/>
      </c>
      <c r="O2081" s="311" t="str">
        <f>IF(I2081&lt;&gt;"",IF(J2081&gt;=INDEX(ฐาน!$A$4:$G$9,MATCH(I2081,ฐาน!$A$4:$A$9,0),4),INDEX(ฐาน!$A$4:$G$9,MATCH(I2081,ฐาน!$A$4:$A$9,0),7),INDEX(ฐาน!$A$4:$G$9,MATCH(I2081,ฐาน!$A$4:$A$9,0),4)),"")</f>
        <v/>
      </c>
      <c r="P2081" s="312">
        <f>IF(M2081&lt;&gt;ฐาน!$M$45,IF(L2081&lt;&gt;"",($L2081*$N2081/100),0),0)</f>
        <v>0</v>
      </c>
      <c r="Q2081" s="311">
        <f>IF(M2081&lt;&gt;ฐาน!$M$45,IF(L2081&lt;&gt;"",ROUNDUP(($L2081*$N2081/100),-1),0),0)</f>
        <v>0</v>
      </c>
      <c r="R2081" s="311">
        <f t="shared" si="64"/>
        <v>0</v>
      </c>
      <c r="S2081" s="313">
        <f t="shared" si="65"/>
        <v>0</v>
      </c>
      <c r="T2081" s="314">
        <f>IF(M2081&lt;&gt;ฐาน!$M$45,IF(S2081&lt;&gt;"",S2081+R2081,0),0)</f>
        <v>0</v>
      </c>
      <c r="U2081" s="311">
        <f>IF(M2081&lt;&gt;ฐาน!$M$45,IF(S2081=0,J2081+T2081,O2081),J2081)</f>
        <v>0</v>
      </c>
      <c r="V2081" s="98"/>
    </row>
    <row r="2082" spans="1:22" x14ac:dyDescent="0.35">
      <c r="A2082" s="93">
        <v>2074</v>
      </c>
      <c r="B2082" s="84"/>
      <c r="C2082" s="98"/>
      <c r="D2082" s="91"/>
      <c r="E2082" s="89"/>
      <c r="F2082" s="88"/>
      <c r="G2082" s="91"/>
      <c r="H2082" s="91"/>
      <c r="I2082" s="88"/>
      <c r="J2082" s="92"/>
      <c r="K2082" s="212"/>
      <c r="L2082" s="308" t="str">
        <f>IF(K2082&lt;&gt;"",INDEX(ฐาน!$J$4:$M$44,MATCH(INT(K2082),ฐาน!$J$4:$J$44,0),2),"")</f>
        <v/>
      </c>
      <c r="M2082" s="309" t="str">
        <f>IF(L2082&lt;&gt;"",INDEX(ฐาน!$J$4:$M$45,MATCH(L2082,ฐาน!$K$4:$K$45,0),4),"")</f>
        <v/>
      </c>
      <c r="N2082" s="310" t="str">
        <f>IF(I2082&lt;&gt;"",INDEX(ฐาน!$A$4:$F$9,MATCH(I2082,ฐาน!$A$4:$A$9,0),IF(J2082&gt;=INDEX(ฐาน!$A$4:$F$9,MATCH(I2082,ฐาน!$A$4:$A$9,0),3),6,5)),"")</f>
        <v/>
      </c>
      <c r="O2082" s="311" t="str">
        <f>IF(I2082&lt;&gt;"",IF(J2082&gt;=INDEX(ฐาน!$A$4:$G$9,MATCH(I2082,ฐาน!$A$4:$A$9,0),4),INDEX(ฐาน!$A$4:$G$9,MATCH(I2082,ฐาน!$A$4:$A$9,0),7),INDEX(ฐาน!$A$4:$G$9,MATCH(I2082,ฐาน!$A$4:$A$9,0),4)),"")</f>
        <v/>
      </c>
      <c r="P2082" s="312">
        <f>IF(M2082&lt;&gt;ฐาน!$M$45,IF(L2082&lt;&gt;"",($L2082*$N2082/100),0),0)</f>
        <v>0</v>
      </c>
      <c r="Q2082" s="311">
        <f>IF(M2082&lt;&gt;ฐาน!$M$45,IF(L2082&lt;&gt;"",ROUNDUP(($L2082*$N2082/100),-1),0),0)</f>
        <v>0</v>
      </c>
      <c r="R2082" s="311">
        <f t="shared" si="64"/>
        <v>0</v>
      </c>
      <c r="S2082" s="313">
        <f t="shared" si="65"/>
        <v>0</v>
      </c>
      <c r="T2082" s="314">
        <f>IF(M2082&lt;&gt;ฐาน!$M$45,IF(S2082&lt;&gt;"",S2082+R2082,0),0)</f>
        <v>0</v>
      </c>
      <c r="U2082" s="311">
        <f>IF(M2082&lt;&gt;ฐาน!$M$45,IF(S2082=0,J2082+T2082,O2082),J2082)</f>
        <v>0</v>
      </c>
      <c r="V2082" s="98"/>
    </row>
    <row r="2083" spans="1:22" x14ac:dyDescent="0.35">
      <c r="A2083" s="93">
        <v>2075</v>
      </c>
      <c r="B2083" s="84"/>
      <c r="C2083" s="98"/>
      <c r="D2083" s="91"/>
      <c r="E2083" s="89"/>
      <c r="F2083" s="88"/>
      <c r="G2083" s="91"/>
      <c r="H2083" s="91"/>
      <c r="I2083" s="88"/>
      <c r="J2083" s="92"/>
      <c r="K2083" s="212"/>
      <c r="L2083" s="308" t="str">
        <f>IF(K2083&lt;&gt;"",INDEX(ฐาน!$J$4:$M$44,MATCH(INT(K2083),ฐาน!$J$4:$J$44,0),2),"")</f>
        <v/>
      </c>
      <c r="M2083" s="309" t="str">
        <f>IF(L2083&lt;&gt;"",INDEX(ฐาน!$J$4:$M$45,MATCH(L2083,ฐาน!$K$4:$K$45,0),4),"")</f>
        <v/>
      </c>
      <c r="N2083" s="310" t="str">
        <f>IF(I2083&lt;&gt;"",INDEX(ฐาน!$A$4:$F$9,MATCH(I2083,ฐาน!$A$4:$A$9,0),IF(J2083&gt;=INDEX(ฐาน!$A$4:$F$9,MATCH(I2083,ฐาน!$A$4:$A$9,0),3),6,5)),"")</f>
        <v/>
      </c>
      <c r="O2083" s="311" t="str">
        <f>IF(I2083&lt;&gt;"",IF(J2083&gt;=INDEX(ฐาน!$A$4:$G$9,MATCH(I2083,ฐาน!$A$4:$A$9,0),4),INDEX(ฐาน!$A$4:$G$9,MATCH(I2083,ฐาน!$A$4:$A$9,0),7),INDEX(ฐาน!$A$4:$G$9,MATCH(I2083,ฐาน!$A$4:$A$9,0),4)),"")</f>
        <v/>
      </c>
      <c r="P2083" s="312">
        <f>IF(M2083&lt;&gt;ฐาน!$M$45,IF(L2083&lt;&gt;"",($L2083*$N2083/100),0),0)</f>
        <v>0</v>
      </c>
      <c r="Q2083" s="311">
        <f>IF(M2083&lt;&gt;ฐาน!$M$45,IF(L2083&lt;&gt;"",ROUNDUP(($L2083*$N2083/100),-1),0),0)</f>
        <v>0</v>
      </c>
      <c r="R2083" s="311">
        <f t="shared" si="64"/>
        <v>0</v>
      </c>
      <c r="S2083" s="313">
        <f t="shared" si="65"/>
        <v>0</v>
      </c>
      <c r="T2083" s="314">
        <f>IF(M2083&lt;&gt;ฐาน!$M$45,IF(S2083&lt;&gt;"",S2083+R2083,0),0)</f>
        <v>0</v>
      </c>
      <c r="U2083" s="311">
        <f>IF(M2083&lt;&gt;ฐาน!$M$45,IF(S2083=0,J2083+T2083,O2083),J2083)</f>
        <v>0</v>
      </c>
      <c r="V2083" s="98"/>
    </row>
    <row r="2084" spans="1:22" x14ac:dyDescent="0.35">
      <c r="A2084" s="93">
        <v>2076</v>
      </c>
      <c r="B2084" s="84"/>
      <c r="C2084" s="98"/>
      <c r="D2084" s="91"/>
      <c r="E2084" s="89"/>
      <c r="F2084" s="88"/>
      <c r="G2084" s="91"/>
      <c r="H2084" s="91"/>
      <c r="I2084" s="88"/>
      <c r="J2084" s="92"/>
      <c r="K2084" s="212"/>
      <c r="L2084" s="308" t="str">
        <f>IF(K2084&lt;&gt;"",INDEX(ฐาน!$J$4:$M$44,MATCH(INT(K2084),ฐาน!$J$4:$J$44,0),2),"")</f>
        <v/>
      </c>
      <c r="M2084" s="309" t="str">
        <f>IF(L2084&lt;&gt;"",INDEX(ฐาน!$J$4:$M$45,MATCH(L2084,ฐาน!$K$4:$K$45,0),4),"")</f>
        <v/>
      </c>
      <c r="N2084" s="310" t="str">
        <f>IF(I2084&lt;&gt;"",INDEX(ฐาน!$A$4:$F$9,MATCH(I2084,ฐาน!$A$4:$A$9,0),IF(J2084&gt;=INDEX(ฐาน!$A$4:$F$9,MATCH(I2084,ฐาน!$A$4:$A$9,0),3),6,5)),"")</f>
        <v/>
      </c>
      <c r="O2084" s="311" t="str">
        <f>IF(I2084&lt;&gt;"",IF(J2084&gt;=INDEX(ฐาน!$A$4:$G$9,MATCH(I2084,ฐาน!$A$4:$A$9,0),4),INDEX(ฐาน!$A$4:$G$9,MATCH(I2084,ฐาน!$A$4:$A$9,0),7),INDEX(ฐาน!$A$4:$G$9,MATCH(I2084,ฐาน!$A$4:$A$9,0),4)),"")</f>
        <v/>
      </c>
      <c r="P2084" s="312">
        <f>IF(M2084&lt;&gt;ฐาน!$M$45,IF(L2084&lt;&gt;"",($L2084*$N2084/100),0),0)</f>
        <v>0</v>
      </c>
      <c r="Q2084" s="311">
        <f>IF(M2084&lt;&gt;ฐาน!$M$45,IF(L2084&lt;&gt;"",ROUNDUP(($L2084*$N2084/100),-1),0),0)</f>
        <v>0</v>
      </c>
      <c r="R2084" s="311">
        <f t="shared" si="64"/>
        <v>0</v>
      </c>
      <c r="S2084" s="313">
        <f t="shared" si="65"/>
        <v>0</v>
      </c>
      <c r="T2084" s="314">
        <f>IF(M2084&lt;&gt;ฐาน!$M$45,IF(S2084&lt;&gt;"",S2084+R2084,0),0)</f>
        <v>0</v>
      </c>
      <c r="U2084" s="311">
        <f>IF(M2084&lt;&gt;ฐาน!$M$45,IF(S2084=0,J2084+T2084,O2084),J2084)</f>
        <v>0</v>
      </c>
      <c r="V2084" s="98"/>
    </row>
    <row r="2085" spans="1:22" x14ac:dyDescent="0.35">
      <c r="A2085" s="93">
        <v>2077</v>
      </c>
      <c r="B2085" s="84"/>
      <c r="C2085" s="98"/>
      <c r="D2085" s="91"/>
      <c r="E2085" s="89"/>
      <c r="F2085" s="88"/>
      <c r="G2085" s="91"/>
      <c r="H2085" s="91"/>
      <c r="I2085" s="88"/>
      <c r="J2085" s="92"/>
      <c r="K2085" s="212"/>
      <c r="L2085" s="308" t="str">
        <f>IF(K2085&lt;&gt;"",INDEX(ฐาน!$J$4:$M$44,MATCH(INT(K2085),ฐาน!$J$4:$J$44,0),2),"")</f>
        <v/>
      </c>
      <c r="M2085" s="309" t="str">
        <f>IF(L2085&lt;&gt;"",INDEX(ฐาน!$J$4:$M$45,MATCH(L2085,ฐาน!$K$4:$K$45,0),4),"")</f>
        <v/>
      </c>
      <c r="N2085" s="310" t="str">
        <f>IF(I2085&lt;&gt;"",INDEX(ฐาน!$A$4:$F$9,MATCH(I2085,ฐาน!$A$4:$A$9,0),IF(J2085&gt;=INDEX(ฐาน!$A$4:$F$9,MATCH(I2085,ฐาน!$A$4:$A$9,0),3),6,5)),"")</f>
        <v/>
      </c>
      <c r="O2085" s="311" t="str">
        <f>IF(I2085&lt;&gt;"",IF(J2085&gt;=INDEX(ฐาน!$A$4:$G$9,MATCH(I2085,ฐาน!$A$4:$A$9,0),4),INDEX(ฐาน!$A$4:$G$9,MATCH(I2085,ฐาน!$A$4:$A$9,0),7),INDEX(ฐาน!$A$4:$G$9,MATCH(I2085,ฐาน!$A$4:$A$9,0),4)),"")</f>
        <v/>
      </c>
      <c r="P2085" s="312">
        <f>IF(M2085&lt;&gt;ฐาน!$M$45,IF(L2085&lt;&gt;"",($L2085*$N2085/100),0),0)</f>
        <v>0</v>
      </c>
      <c r="Q2085" s="311">
        <f>IF(M2085&lt;&gt;ฐาน!$M$45,IF(L2085&lt;&gt;"",ROUNDUP(($L2085*$N2085/100),-1),0),0)</f>
        <v>0</v>
      </c>
      <c r="R2085" s="311">
        <f t="shared" si="64"/>
        <v>0</v>
      </c>
      <c r="S2085" s="313">
        <f t="shared" si="65"/>
        <v>0</v>
      </c>
      <c r="T2085" s="314">
        <f>IF(M2085&lt;&gt;ฐาน!$M$45,IF(S2085&lt;&gt;"",S2085+R2085,0),0)</f>
        <v>0</v>
      </c>
      <c r="U2085" s="311">
        <f>IF(M2085&lt;&gt;ฐาน!$M$45,IF(S2085=0,J2085+T2085,O2085),J2085)</f>
        <v>0</v>
      </c>
      <c r="V2085" s="98"/>
    </row>
    <row r="2086" spans="1:22" x14ac:dyDescent="0.35">
      <c r="A2086" s="93">
        <v>2078</v>
      </c>
      <c r="B2086" s="84"/>
      <c r="C2086" s="98"/>
      <c r="D2086" s="91"/>
      <c r="E2086" s="89"/>
      <c r="F2086" s="88"/>
      <c r="G2086" s="91"/>
      <c r="H2086" s="91"/>
      <c r="I2086" s="88"/>
      <c r="J2086" s="92"/>
      <c r="K2086" s="212"/>
      <c r="L2086" s="308" t="str">
        <f>IF(K2086&lt;&gt;"",INDEX(ฐาน!$J$4:$M$44,MATCH(INT(K2086),ฐาน!$J$4:$J$44,0),2),"")</f>
        <v/>
      </c>
      <c r="M2086" s="309" t="str">
        <f>IF(L2086&lt;&gt;"",INDEX(ฐาน!$J$4:$M$45,MATCH(L2086,ฐาน!$K$4:$K$45,0),4),"")</f>
        <v/>
      </c>
      <c r="N2086" s="310" t="str">
        <f>IF(I2086&lt;&gt;"",INDEX(ฐาน!$A$4:$F$9,MATCH(I2086,ฐาน!$A$4:$A$9,0),IF(J2086&gt;=INDEX(ฐาน!$A$4:$F$9,MATCH(I2086,ฐาน!$A$4:$A$9,0),3),6,5)),"")</f>
        <v/>
      </c>
      <c r="O2086" s="311" t="str">
        <f>IF(I2086&lt;&gt;"",IF(J2086&gt;=INDEX(ฐาน!$A$4:$G$9,MATCH(I2086,ฐาน!$A$4:$A$9,0),4),INDEX(ฐาน!$A$4:$G$9,MATCH(I2086,ฐาน!$A$4:$A$9,0),7),INDEX(ฐาน!$A$4:$G$9,MATCH(I2086,ฐาน!$A$4:$A$9,0),4)),"")</f>
        <v/>
      </c>
      <c r="P2086" s="312">
        <f>IF(M2086&lt;&gt;ฐาน!$M$45,IF(L2086&lt;&gt;"",($L2086*$N2086/100),0),0)</f>
        <v>0</v>
      </c>
      <c r="Q2086" s="311">
        <f>IF(M2086&lt;&gt;ฐาน!$M$45,IF(L2086&lt;&gt;"",ROUNDUP(($L2086*$N2086/100),-1),0),0)</f>
        <v>0</v>
      </c>
      <c r="R2086" s="311">
        <f t="shared" si="64"/>
        <v>0</v>
      </c>
      <c r="S2086" s="313">
        <f t="shared" si="65"/>
        <v>0</v>
      </c>
      <c r="T2086" s="314">
        <f>IF(M2086&lt;&gt;ฐาน!$M$45,IF(S2086&lt;&gt;"",S2086+R2086,0),0)</f>
        <v>0</v>
      </c>
      <c r="U2086" s="311">
        <f>IF(M2086&lt;&gt;ฐาน!$M$45,IF(S2086=0,J2086+T2086,O2086),J2086)</f>
        <v>0</v>
      </c>
      <c r="V2086" s="98"/>
    </row>
    <row r="2087" spans="1:22" x14ac:dyDescent="0.35">
      <c r="A2087" s="93">
        <v>2079</v>
      </c>
      <c r="B2087" s="84"/>
      <c r="C2087" s="98"/>
      <c r="D2087" s="91"/>
      <c r="E2087" s="89"/>
      <c r="F2087" s="88"/>
      <c r="G2087" s="91"/>
      <c r="H2087" s="91"/>
      <c r="I2087" s="88"/>
      <c r="J2087" s="92"/>
      <c r="K2087" s="212"/>
      <c r="L2087" s="308" t="str">
        <f>IF(K2087&lt;&gt;"",INDEX(ฐาน!$J$4:$M$44,MATCH(INT(K2087),ฐาน!$J$4:$J$44,0),2),"")</f>
        <v/>
      </c>
      <c r="M2087" s="309" t="str">
        <f>IF(L2087&lt;&gt;"",INDEX(ฐาน!$J$4:$M$45,MATCH(L2087,ฐาน!$K$4:$K$45,0),4),"")</f>
        <v/>
      </c>
      <c r="N2087" s="310" t="str">
        <f>IF(I2087&lt;&gt;"",INDEX(ฐาน!$A$4:$F$9,MATCH(I2087,ฐาน!$A$4:$A$9,0),IF(J2087&gt;=INDEX(ฐาน!$A$4:$F$9,MATCH(I2087,ฐาน!$A$4:$A$9,0),3),6,5)),"")</f>
        <v/>
      </c>
      <c r="O2087" s="311" t="str">
        <f>IF(I2087&lt;&gt;"",IF(J2087&gt;=INDEX(ฐาน!$A$4:$G$9,MATCH(I2087,ฐาน!$A$4:$A$9,0),4),INDEX(ฐาน!$A$4:$G$9,MATCH(I2087,ฐาน!$A$4:$A$9,0),7),INDEX(ฐาน!$A$4:$G$9,MATCH(I2087,ฐาน!$A$4:$A$9,0),4)),"")</f>
        <v/>
      </c>
      <c r="P2087" s="312">
        <f>IF(M2087&lt;&gt;ฐาน!$M$45,IF(L2087&lt;&gt;"",($L2087*$N2087/100),0),0)</f>
        <v>0</v>
      </c>
      <c r="Q2087" s="311">
        <f>IF(M2087&lt;&gt;ฐาน!$M$45,IF(L2087&lt;&gt;"",ROUNDUP(($L2087*$N2087/100),-1),0),0)</f>
        <v>0</v>
      </c>
      <c r="R2087" s="311">
        <f t="shared" si="64"/>
        <v>0</v>
      </c>
      <c r="S2087" s="313">
        <f t="shared" si="65"/>
        <v>0</v>
      </c>
      <c r="T2087" s="314">
        <f>IF(M2087&lt;&gt;ฐาน!$M$45,IF(S2087&lt;&gt;"",S2087+R2087,0),0)</f>
        <v>0</v>
      </c>
      <c r="U2087" s="311">
        <f>IF(M2087&lt;&gt;ฐาน!$M$45,IF(S2087=0,J2087+T2087,O2087),J2087)</f>
        <v>0</v>
      </c>
      <c r="V2087" s="98"/>
    </row>
    <row r="2088" spans="1:22" x14ac:dyDescent="0.35">
      <c r="A2088" s="93">
        <v>2080</v>
      </c>
      <c r="B2088" s="84"/>
      <c r="C2088" s="98"/>
      <c r="D2088" s="91"/>
      <c r="E2088" s="89"/>
      <c r="F2088" s="88"/>
      <c r="G2088" s="91"/>
      <c r="H2088" s="91"/>
      <c r="I2088" s="88"/>
      <c r="J2088" s="92"/>
      <c r="K2088" s="212"/>
      <c r="L2088" s="308" t="str">
        <f>IF(K2088&lt;&gt;"",INDEX(ฐาน!$J$4:$M$44,MATCH(INT(K2088),ฐาน!$J$4:$J$44,0),2),"")</f>
        <v/>
      </c>
      <c r="M2088" s="309" t="str">
        <f>IF(L2088&lt;&gt;"",INDEX(ฐาน!$J$4:$M$45,MATCH(L2088,ฐาน!$K$4:$K$45,0),4),"")</f>
        <v/>
      </c>
      <c r="N2088" s="310" t="str">
        <f>IF(I2088&lt;&gt;"",INDEX(ฐาน!$A$4:$F$9,MATCH(I2088,ฐาน!$A$4:$A$9,0),IF(J2088&gt;=INDEX(ฐาน!$A$4:$F$9,MATCH(I2088,ฐาน!$A$4:$A$9,0),3),6,5)),"")</f>
        <v/>
      </c>
      <c r="O2088" s="311" t="str">
        <f>IF(I2088&lt;&gt;"",IF(J2088&gt;=INDEX(ฐาน!$A$4:$G$9,MATCH(I2088,ฐาน!$A$4:$A$9,0),4),INDEX(ฐาน!$A$4:$G$9,MATCH(I2088,ฐาน!$A$4:$A$9,0),7),INDEX(ฐาน!$A$4:$G$9,MATCH(I2088,ฐาน!$A$4:$A$9,0),4)),"")</f>
        <v/>
      </c>
      <c r="P2088" s="312">
        <f>IF(M2088&lt;&gt;ฐาน!$M$45,IF(L2088&lt;&gt;"",($L2088*$N2088/100),0),0)</f>
        <v>0</v>
      </c>
      <c r="Q2088" s="311">
        <f>IF(M2088&lt;&gt;ฐาน!$M$45,IF(L2088&lt;&gt;"",ROUNDUP(($L2088*$N2088/100),-1),0),0)</f>
        <v>0</v>
      </c>
      <c r="R2088" s="311">
        <f t="shared" si="64"/>
        <v>0</v>
      </c>
      <c r="S2088" s="313">
        <f t="shared" si="65"/>
        <v>0</v>
      </c>
      <c r="T2088" s="314">
        <f>IF(M2088&lt;&gt;ฐาน!$M$45,IF(S2088&lt;&gt;"",S2088+R2088,0),0)</f>
        <v>0</v>
      </c>
      <c r="U2088" s="311">
        <f>IF(M2088&lt;&gt;ฐาน!$M$45,IF(S2088=0,J2088+T2088,O2088),J2088)</f>
        <v>0</v>
      </c>
      <c r="V2088" s="98"/>
    </row>
    <row r="2089" spans="1:22" x14ac:dyDescent="0.35">
      <c r="A2089" s="93">
        <v>2081</v>
      </c>
      <c r="B2089" s="84"/>
      <c r="C2089" s="98"/>
      <c r="D2089" s="91"/>
      <c r="E2089" s="89"/>
      <c r="F2089" s="88"/>
      <c r="G2089" s="91"/>
      <c r="H2089" s="91"/>
      <c r="I2089" s="88"/>
      <c r="J2089" s="92"/>
      <c r="K2089" s="212"/>
      <c r="L2089" s="308" t="str">
        <f>IF(K2089&lt;&gt;"",INDEX(ฐาน!$J$4:$M$44,MATCH(INT(K2089),ฐาน!$J$4:$J$44,0),2),"")</f>
        <v/>
      </c>
      <c r="M2089" s="309" t="str">
        <f>IF(L2089&lt;&gt;"",INDEX(ฐาน!$J$4:$M$45,MATCH(L2089,ฐาน!$K$4:$K$45,0),4),"")</f>
        <v/>
      </c>
      <c r="N2089" s="310" t="str">
        <f>IF(I2089&lt;&gt;"",INDEX(ฐาน!$A$4:$F$9,MATCH(I2089,ฐาน!$A$4:$A$9,0),IF(J2089&gt;=INDEX(ฐาน!$A$4:$F$9,MATCH(I2089,ฐาน!$A$4:$A$9,0),3),6,5)),"")</f>
        <v/>
      </c>
      <c r="O2089" s="311" t="str">
        <f>IF(I2089&lt;&gt;"",IF(J2089&gt;=INDEX(ฐาน!$A$4:$G$9,MATCH(I2089,ฐาน!$A$4:$A$9,0),4),INDEX(ฐาน!$A$4:$G$9,MATCH(I2089,ฐาน!$A$4:$A$9,0),7),INDEX(ฐาน!$A$4:$G$9,MATCH(I2089,ฐาน!$A$4:$A$9,0),4)),"")</f>
        <v/>
      </c>
      <c r="P2089" s="312">
        <f>IF(M2089&lt;&gt;ฐาน!$M$45,IF(L2089&lt;&gt;"",($L2089*$N2089/100),0),0)</f>
        <v>0</v>
      </c>
      <c r="Q2089" s="311">
        <f>IF(M2089&lt;&gt;ฐาน!$M$45,IF(L2089&lt;&gt;"",ROUNDUP(($L2089*$N2089/100),-1),0),0)</f>
        <v>0</v>
      </c>
      <c r="R2089" s="311">
        <f t="shared" si="64"/>
        <v>0</v>
      </c>
      <c r="S2089" s="313">
        <f t="shared" si="65"/>
        <v>0</v>
      </c>
      <c r="T2089" s="314">
        <f>IF(M2089&lt;&gt;ฐาน!$M$45,IF(S2089&lt;&gt;"",S2089+R2089,0),0)</f>
        <v>0</v>
      </c>
      <c r="U2089" s="311">
        <f>IF(M2089&lt;&gt;ฐาน!$M$45,IF(S2089=0,J2089+T2089,O2089),J2089)</f>
        <v>0</v>
      </c>
      <c r="V2089" s="98"/>
    </row>
    <row r="2090" spans="1:22" x14ac:dyDescent="0.35">
      <c r="A2090" s="93">
        <v>2082</v>
      </c>
      <c r="B2090" s="84"/>
      <c r="C2090" s="98"/>
      <c r="D2090" s="91"/>
      <c r="E2090" s="89"/>
      <c r="F2090" s="88"/>
      <c r="G2090" s="91"/>
      <c r="H2090" s="91"/>
      <c r="I2090" s="88"/>
      <c r="J2090" s="92"/>
      <c r="K2090" s="212"/>
      <c r="L2090" s="308" t="str">
        <f>IF(K2090&lt;&gt;"",INDEX(ฐาน!$J$4:$M$44,MATCH(INT(K2090),ฐาน!$J$4:$J$44,0),2),"")</f>
        <v/>
      </c>
      <c r="M2090" s="309" t="str">
        <f>IF(L2090&lt;&gt;"",INDEX(ฐาน!$J$4:$M$45,MATCH(L2090,ฐาน!$K$4:$K$45,0),4),"")</f>
        <v/>
      </c>
      <c r="N2090" s="310" t="str">
        <f>IF(I2090&lt;&gt;"",INDEX(ฐาน!$A$4:$F$9,MATCH(I2090,ฐาน!$A$4:$A$9,0),IF(J2090&gt;=INDEX(ฐาน!$A$4:$F$9,MATCH(I2090,ฐาน!$A$4:$A$9,0),3),6,5)),"")</f>
        <v/>
      </c>
      <c r="O2090" s="311" t="str">
        <f>IF(I2090&lt;&gt;"",IF(J2090&gt;=INDEX(ฐาน!$A$4:$G$9,MATCH(I2090,ฐาน!$A$4:$A$9,0),4),INDEX(ฐาน!$A$4:$G$9,MATCH(I2090,ฐาน!$A$4:$A$9,0),7),INDEX(ฐาน!$A$4:$G$9,MATCH(I2090,ฐาน!$A$4:$A$9,0),4)),"")</f>
        <v/>
      </c>
      <c r="P2090" s="312">
        <f>IF(M2090&lt;&gt;ฐาน!$M$45,IF(L2090&lt;&gt;"",($L2090*$N2090/100),0),0)</f>
        <v>0</v>
      </c>
      <c r="Q2090" s="311">
        <f>IF(M2090&lt;&gt;ฐาน!$M$45,IF(L2090&lt;&gt;"",ROUNDUP(($L2090*$N2090/100),-1),0),0)</f>
        <v>0</v>
      </c>
      <c r="R2090" s="311">
        <f t="shared" si="64"/>
        <v>0</v>
      </c>
      <c r="S2090" s="313">
        <f t="shared" si="65"/>
        <v>0</v>
      </c>
      <c r="T2090" s="314">
        <f>IF(M2090&lt;&gt;ฐาน!$M$45,IF(S2090&lt;&gt;"",S2090+R2090,0),0)</f>
        <v>0</v>
      </c>
      <c r="U2090" s="311">
        <f>IF(M2090&lt;&gt;ฐาน!$M$45,IF(S2090=0,J2090+T2090,O2090),J2090)</f>
        <v>0</v>
      </c>
      <c r="V2090" s="98"/>
    </row>
    <row r="2091" spans="1:22" x14ac:dyDescent="0.35">
      <c r="A2091" s="93">
        <v>2083</v>
      </c>
      <c r="B2091" s="84"/>
      <c r="C2091" s="98"/>
      <c r="D2091" s="91"/>
      <c r="E2091" s="89"/>
      <c r="F2091" s="88"/>
      <c r="G2091" s="91"/>
      <c r="H2091" s="91"/>
      <c r="I2091" s="88"/>
      <c r="J2091" s="92"/>
      <c r="K2091" s="212"/>
      <c r="L2091" s="308" t="str">
        <f>IF(K2091&lt;&gt;"",INDEX(ฐาน!$J$4:$M$44,MATCH(INT(K2091),ฐาน!$J$4:$J$44,0),2),"")</f>
        <v/>
      </c>
      <c r="M2091" s="309" t="str">
        <f>IF(L2091&lt;&gt;"",INDEX(ฐาน!$J$4:$M$45,MATCH(L2091,ฐาน!$K$4:$K$45,0),4),"")</f>
        <v/>
      </c>
      <c r="N2091" s="310" t="str">
        <f>IF(I2091&lt;&gt;"",INDEX(ฐาน!$A$4:$F$9,MATCH(I2091,ฐาน!$A$4:$A$9,0),IF(J2091&gt;=INDEX(ฐาน!$A$4:$F$9,MATCH(I2091,ฐาน!$A$4:$A$9,0),3),6,5)),"")</f>
        <v/>
      </c>
      <c r="O2091" s="311" t="str">
        <f>IF(I2091&lt;&gt;"",IF(J2091&gt;=INDEX(ฐาน!$A$4:$G$9,MATCH(I2091,ฐาน!$A$4:$A$9,0),4),INDEX(ฐาน!$A$4:$G$9,MATCH(I2091,ฐาน!$A$4:$A$9,0),7),INDEX(ฐาน!$A$4:$G$9,MATCH(I2091,ฐาน!$A$4:$A$9,0),4)),"")</f>
        <v/>
      </c>
      <c r="P2091" s="312">
        <f>IF(M2091&lt;&gt;ฐาน!$M$45,IF(L2091&lt;&gt;"",($L2091*$N2091/100),0),0)</f>
        <v>0</v>
      </c>
      <c r="Q2091" s="311">
        <f>IF(M2091&lt;&gt;ฐาน!$M$45,IF(L2091&lt;&gt;"",ROUNDUP(($L2091*$N2091/100),-1),0),0)</f>
        <v>0</v>
      </c>
      <c r="R2091" s="311">
        <f t="shared" si="64"/>
        <v>0</v>
      </c>
      <c r="S2091" s="313">
        <f t="shared" si="65"/>
        <v>0</v>
      </c>
      <c r="T2091" s="314">
        <f>IF(M2091&lt;&gt;ฐาน!$M$45,IF(S2091&lt;&gt;"",S2091+R2091,0),0)</f>
        <v>0</v>
      </c>
      <c r="U2091" s="311">
        <f>IF(M2091&lt;&gt;ฐาน!$M$45,IF(S2091=0,J2091+T2091,O2091),J2091)</f>
        <v>0</v>
      </c>
      <c r="V2091" s="98"/>
    </row>
    <row r="2092" spans="1:22" x14ac:dyDescent="0.35">
      <c r="A2092" s="93">
        <v>2084</v>
      </c>
      <c r="B2092" s="84"/>
      <c r="C2092" s="98"/>
      <c r="D2092" s="91"/>
      <c r="E2092" s="89"/>
      <c r="F2092" s="88"/>
      <c r="G2092" s="91"/>
      <c r="H2092" s="91"/>
      <c r="I2092" s="88"/>
      <c r="J2092" s="92"/>
      <c r="K2092" s="212"/>
      <c r="L2092" s="308" t="str">
        <f>IF(K2092&lt;&gt;"",INDEX(ฐาน!$J$4:$M$44,MATCH(INT(K2092),ฐาน!$J$4:$J$44,0),2),"")</f>
        <v/>
      </c>
      <c r="M2092" s="309" t="str">
        <f>IF(L2092&lt;&gt;"",INDEX(ฐาน!$J$4:$M$45,MATCH(L2092,ฐาน!$K$4:$K$45,0),4),"")</f>
        <v/>
      </c>
      <c r="N2092" s="310" t="str">
        <f>IF(I2092&lt;&gt;"",INDEX(ฐาน!$A$4:$F$9,MATCH(I2092,ฐาน!$A$4:$A$9,0),IF(J2092&gt;=INDEX(ฐาน!$A$4:$F$9,MATCH(I2092,ฐาน!$A$4:$A$9,0),3),6,5)),"")</f>
        <v/>
      </c>
      <c r="O2092" s="311" t="str">
        <f>IF(I2092&lt;&gt;"",IF(J2092&gt;=INDEX(ฐาน!$A$4:$G$9,MATCH(I2092,ฐาน!$A$4:$A$9,0),4),INDEX(ฐาน!$A$4:$G$9,MATCH(I2092,ฐาน!$A$4:$A$9,0),7),INDEX(ฐาน!$A$4:$G$9,MATCH(I2092,ฐาน!$A$4:$A$9,0),4)),"")</f>
        <v/>
      </c>
      <c r="P2092" s="312">
        <f>IF(M2092&lt;&gt;ฐาน!$M$45,IF(L2092&lt;&gt;"",($L2092*$N2092/100),0),0)</f>
        <v>0</v>
      </c>
      <c r="Q2092" s="311">
        <f>IF(M2092&lt;&gt;ฐาน!$M$45,IF(L2092&lt;&gt;"",ROUNDUP(($L2092*$N2092/100),-1),0),0)</f>
        <v>0</v>
      </c>
      <c r="R2092" s="311">
        <f t="shared" si="64"/>
        <v>0</v>
      </c>
      <c r="S2092" s="313">
        <f t="shared" si="65"/>
        <v>0</v>
      </c>
      <c r="T2092" s="314">
        <f>IF(M2092&lt;&gt;ฐาน!$M$45,IF(S2092&lt;&gt;"",S2092+R2092,0),0)</f>
        <v>0</v>
      </c>
      <c r="U2092" s="311">
        <f>IF(M2092&lt;&gt;ฐาน!$M$45,IF(S2092=0,J2092+T2092,O2092),J2092)</f>
        <v>0</v>
      </c>
      <c r="V2092" s="98"/>
    </row>
    <row r="2093" spans="1:22" x14ac:dyDescent="0.35">
      <c r="A2093" s="93">
        <v>2085</v>
      </c>
      <c r="B2093" s="84"/>
      <c r="C2093" s="98"/>
      <c r="D2093" s="91"/>
      <c r="E2093" s="89"/>
      <c r="F2093" s="88"/>
      <c r="G2093" s="91"/>
      <c r="H2093" s="91"/>
      <c r="I2093" s="88"/>
      <c r="J2093" s="92"/>
      <c r="K2093" s="212"/>
      <c r="L2093" s="308" t="str">
        <f>IF(K2093&lt;&gt;"",INDEX(ฐาน!$J$4:$M$44,MATCH(INT(K2093),ฐาน!$J$4:$J$44,0),2),"")</f>
        <v/>
      </c>
      <c r="M2093" s="309" t="str">
        <f>IF(L2093&lt;&gt;"",INDEX(ฐาน!$J$4:$M$45,MATCH(L2093,ฐาน!$K$4:$K$45,0),4),"")</f>
        <v/>
      </c>
      <c r="N2093" s="310" t="str">
        <f>IF(I2093&lt;&gt;"",INDEX(ฐาน!$A$4:$F$9,MATCH(I2093,ฐาน!$A$4:$A$9,0),IF(J2093&gt;=INDEX(ฐาน!$A$4:$F$9,MATCH(I2093,ฐาน!$A$4:$A$9,0),3),6,5)),"")</f>
        <v/>
      </c>
      <c r="O2093" s="311" t="str">
        <f>IF(I2093&lt;&gt;"",IF(J2093&gt;=INDEX(ฐาน!$A$4:$G$9,MATCH(I2093,ฐาน!$A$4:$A$9,0),4),INDEX(ฐาน!$A$4:$G$9,MATCH(I2093,ฐาน!$A$4:$A$9,0),7),INDEX(ฐาน!$A$4:$G$9,MATCH(I2093,ฐาน!$A$4:$A$9,0),4)),"")</f>
        <v/>
      </c>
      <c r="P2093" s="312">
        <f>IF(M2093&lt;&gt;ฐาน!$M$45,IF(L2093&lt;&gt;"",($L2093*$N2093/100),0),0)</f>
        <v>0</v>
      </c>
      <c r="Q2093" s="311">
        <f>IF(M2093&lt;&gt;ฐาน!$M$45,IF(L2093&lt;&gt;"",ROUNDUP(($L2093*$N2093/100),-1),0),0)</f>
        <v>0</v>
      </c>
      <c r="R2093" s="311">
        <f t="shared" si="64"/>
        <v>0</v>
      </c>
      <c r="S2093" s="313">
        <f t="shared" si="65"/>
        <v>0</v>
      </c>
      <c r="T2093" s="314">
        <f>IF(M2093&lt;&gt;ฐาน!$M$45,IF(S2093&lt;&gt;"",S2093+R2093,0),0)</f>
        <v>0</v>
      </c>
      <c r="U2093" s="311">
        <f>IF(M2093&lt;&gt;ฐาน!$M$45,IF(S2093=0,J2093+T2093,O2093),J2093)</f>
        <v>0</v>
      </c>
      <c r="V2093" s="98"/>
    </row>
    <row r="2094" spans="1:22" x14ac:dyDescent="0.35">
      <c r="A2094" s="93">
        <v>2086</v>
      </c>
      <c r="B2094" s="84"/>
      <c r="C2094" s="98"/>
      <c r="D2094" s="91"/>
      <c r="E2094" s="89"/>
      <c r="F2094" s="88"/>
      <c r="G2094" s="91"/>
      <c r="H2094" s="91"/>
      <c r="I2094" s="88"/>
      <c r="J2094" s="92"/>
      <c r="K2094" s="212"/>
      <c r="L2094" s="308" t="str">
        <f>IF(K2094&lt;&gt;"",INDEX(ฐาน!$J$4:$M$44,MATCH(INT(K2094),ฐาน!$J$4:$J$44,0),2),"")</f>
        <v/>
      </c>
      <c r="M2094" s="309" t="str">
        <f>IF(L2094&lt;&gt;"",INDEX(ฐาน!$J$4:$M$45,MATCH(L2094,ฐาน!$K$4:$K$45,0),4),"")</f>
        <v/>
      </c>
      <c r="N2094" s="310" t="str">
        <f>IF(I2094&lt;&gt;"",INDEX(ฐาน!$A$4:$F$9,MATCH(I2094,ฐาน!$A$4:$A$9,0),IF(J2094&gt;=INDEX(ฐาน!$A$4:$F$9,MATCH(I2094,ฐาน!$A$4:$A$9,0),3),6,5)),"")</f>
        <v/>
      </c>
      <c r="O2094" s="311" t="str">
        <f>IF(I2094&lt;&gt;"",IF(J2094&gt;=INDEX(ฐาน!$A$4:$G$9,MATCH(I2094,ฐาน!$A$4:$A$9,0),4),INDEX(ฐาน!$A$4:$G$9,MATCH(I2094,ฐาน!$A$4:$A$9,0),7),INDEX(ฐาน!$A$4:$G$9,MATCH(I2094,ฐาน!$A$4:$A$9,0),4)),"")</f>
        <v/>
      </c>
      <c r="P2094" s="312">
        <f>IF(M2094&lt;&gt;ฐาน!$M$45,IF(L2094&lt;&gt;"",($L2094*$N2094/100),0),0)</f>
        <v>0</v>
      </c>
      <c r="Q2094" s="311">
        <f>IF(M2094&lt;&gt;ฐาน!$M$45,IF(L2094&lt;&gt;"",ROUNDUP(($L2094*$N2094/100),-1),0),0)</f>
        <v>0</v>
      </c>
      <c r="R2094" s="311">
        <f t="shared" si="64"/>
        <v>0</v>
      </c>
      <c r="S2094" s="313">
        <f t="shared" si="65"/>
        <v>0</v>
      </c>
      <c r="T2094" s="314">
        <f>IF(M2094&lt;&gt;ฐาน!$M$45,IF(S2094&lt;&gt;"",S2094+R2094,0),0)</f>
        <v>0</v>
      </c>
      <c r="U2094" s="311">
        <f>IF(M2094&lt;&gt;ฐาน!$M$45,IF(S2094=0,J2094+T2094,O2094),J2094)</f>
        <v>0</v>
      </c>
      <c r="V2094" s="98"/>
    </row>
    <row r="2095" spans="1:22" x14ac:dyDescent="0.35">
      <c r="A2095" s="93">
        <v>2087</v>
      </c>
      <c r="B2095" s="84"/>
      <c r="C2095" s="98"/>
      <c r="D2095" s="91"/>
      <c r="E2095" s="89"/>
      <c r="F2095" s="88"/>
      <c r="G2095" s="91"/>
      <c r="H2095" s="91"/>
      <c r="I2095" s="88"/>
      <c r="J2095" s="92"/>
      <c r="K2095" s="212"/>
      <c r="L2095" s="308" t="str">
        <f>IF(K2095&lt;&gt;"",INDEX(ฐาน!$J$4:$M$44,MATCH(INT(K2095),ฐาน!$J$4:$J$44,0),2),"")</f>
        <v/>
      </c>
      <c r="M2095" s="309" t="str">
        <f>IF(L2095&lt;&gt;"",INDEX(ฐาน!$J$4:$M$45,MATCH(L2095,ฐาน!$K$4:$K$45,0),4),"")</f>
        <v/>
      </c>
      <c r="N2095" s="310" t="str">
        <f>IF(I2095&lt;&gt;"",INDEX(ฐาน!$A$4:$F$9,MATCH(I2095,ฐาน!$A$4:$A$9,0),IF(J2095&gt;=INDEX(ฐาน!$A$4:$F$9,MATCH(I2095,ฐาน!$A$4:$A$9,0),3),6,5)),"")</f>
        <v/>
      </c>
      <c r="O2095" s="311" t="str">
        <f>IF(I2095&lt;&gt;"",IF(J2095&gt;=INDEX(ฐาน!$A$4:$G$9,MATCH(I2095,ฐาน!$A$4:$A$9,0),4),INDEX(ฐาน!$A$4:$G$9,MATCH(I2095,ฐาน!$A$4:$A$9,0),7),INDEX(ฐาน!$A$4:$G$9,MATCH(I2095,ฐาน!$A$4:$A$9,0),4)),"")</f>
        <v/>
      </c>
      <c r="P2095" s="312">
        <f>IF(M2095&lt;&gt;ฐาน!$M$45,IF(L2095&lt;&gt;"",($L2095*$N2095/100),0),0)</f>
        <v>0</v>
      </c>
      <c r="Q2095" s="311">
        <f>IF(M2095&lt;&gt;ฐาน!$M$45,IF(L2095&lt;&gt;"",ROUNDUP(($L2095*$N2095/100),-1),0),0)</f>
        <v>0</v>
      </c>
      <c r="R2095" s="311">
        <f t="shared" si="64"/>
        <v>0</v>
      </c>
      <c r="S2095" s="313">
        <f t="shared" si="65"/>
        <v>0</v>
      </c>
      <c r="T2095" s="314">
        <f>IF(M2095&lt;&gt;ฐาน!$M$45,IF(S2095&lt;&gt;"",S2095+R2095,0),0)</f>
        <v>0</v>
      </c>
      <c r="U2095" s="311">
        <f>IF(M2095&lt;&gt;ฐาน!$M$45,IF(S2095=0,J2095+T2095,O2095),J2095)</f>
        <v>0</v>
      </c>
      <c r="V2095" s="98"/>
    </row>
    <row r="2096" spans="1:22" x14ac:dyDescent="0.35">
      <c r="A2096" s="93">
        <v>2088</v>
      </c>
      <c r="B2096" s="84"/>
      <c r="C2096" s="98"/>
      <c r="D2096" s="91"/>
      <c r="E2096" s="89"/>
      <c r="F2096" s="88"/>
      <c r="G2096" s="91"/>
      <c r="H2096" s="91"/>
      <c r="I2096" s="88"/>
      <c r="J2096" s="92"/>
      <c r="K2096" s="212"/>
      <c r="L2096" s="308" t="str">
        <f>IF(K2096&lt;&gt;"",INDEX(ฐาน!$J$4:$M$44,MATCH(INT(K2096),ฐาน!$J$4:$J$44,0),2),"")</f>
        <v/>
      </c>
      <c r="M2096" s="309" t="str">
        <f>IF(L2096&lt;&gt;"",INDEX(ฐาน!$J$4:$M$45,MATCH(L2096,ฐาน!$K$4:$K$45,0),4),"")</f>
        <v/>
      </c>
      <c r="N2096" s="310" t="str">
        <f>IF(I2096&lt;&gt;"",INDEX(ฐาน!$A$4:$F$9,MATCH(I2096,ฐาน!$A$4:$A$9,0),IF(J2096&gt;=INDEX(ฐาน!$A$4:$F$9,MATCH(I2096,ฐาน!$A$4:$A$9,0),3),6,5)),"")</f>
        <v/>
      </c>
      <c r="O2096" s="311" t="str">
        <f>IF(I2096&lt;&gt;"",IF(J2096&gt;=INDEX(ฐาน!$A$4:$G$9,MATCH(I2096,ฐาน!$A$4:$A$9,0),4),INDEX(ฐาน!$A$4:$G$9,MATCH(I2096,ฐาน!$A$4:$A$9,0),7),INDEX(ฐาน!$A$4:$G$9,MATCH(I2096,ฐาน!$A$4:$A$9,0),4)),"")</f>
        <v/>
      </c>
      <c r="P2096" s="312">
        <f>IF(M2096&lt;&gt;ฐาน!$M$45,IF(L2096&lt;&gt;"",($L2096*$N2096/100),0),0)</f>
        <v>0</v>
      </c>
      <c r="Q2096" s="311">
        <f>IF(M2096&lt;&gt;ฐาน!$M$45,IF(L2096&lt;&gt;"",ROUNDUP(($L2096*$N2096/100),-1),0),0)</f>
        <v>0</v>
      </c>
      <c r="R2096" s="311">
        <f t="shared" si="64"/>
        <v>0</v>
      </c>
      <c r="S2096" s="313">
        <f t="shared" si="65"/>
        <v>0</v>
      </c>
      <c r="T2096" s="314">
        <f>IF(M2096&lt;&gt;ฐาน!$M$45,IF(S2096&lt;&gt;"",S2096+R2096,0),0)</f>
        <v>0</v>
      </c>
      <c r="U2096" s="311">
        <f>IF(M2096&lt;&gt;ฐาน!$M$45,IF(S2096=0,J2096+T2096,O2096),J2096)</f>
        <v>0</v>
      </c>
      <c r="V2096" s="98"/>
    </row>
    <row r="2097" spans="1:22" x14ac:dyDescent="0.35">
      <c r="A2097" s="93">
        <v>2089</v>
      </c>
      <c r="B2097" s="84"/>
      <c r="C2097" s="98"/>
      <c r="D2097" s="91"/>
      <c r="E2097" s="89"/>
      <c r="F2097" s="88"/>
      <c r="G2097" s="91"/>
      <c r="H2097" s="91"/>
      <c r="I2097" s="88"/>
      <c r="J2097" s="92"/>
      <c r="K2097" s="212"/>
      <c r="L2097" s="308" t="str">
        <f>IF(K2097&lt;&gt;"",INDEX(ฐาน!$J$4:$M$44,MATCH(INT(K2097),ฐาน!$J$4:$J$44,0),2),"")</f>
        <v/>
      </c>
      <c r="M2097" s="309" t="str">
        <f>IF(L2097&lt;&gt;"",INDEX(ฐาน!$J$4:$M$45,MATCH(L2097,ฐาน!$K$4:$K$45,0),4),"")</f>
        <v/>
      </c>
      <c r="N2097" s="310" t="str">
        <f>IF(I2097&lt;&gt;"",INDEX(ฐาน!$A$4:$F$9,MATCH(I2097,ฐาน!$A$4:$A$9,0),IF(J2097&gt;=INDEX(ฐาน!$A$4:$F$9,MATCH(I2097,ฐาน!$A$4:$A$9,0),3),6,5)),"")</f>
        <v/>
      </c>
      <c r="O2097" s="311" t="str">
        <f>IF(I2097&lt;&gt;"",IF(J2097&gt;=INDEX(ฐาน!$A$4:$G$9,MATCH(I2097,ฐาน!$A$4:$A$9,0),4),INDEX(ฐาน!$A$4:$G$9,MATCH(I2097,ฐาน!$A$4:$A$9,0),7),INDEX(ฐาน!$A$4:$G$9,MATCH(I2097,ฐาน!$A$4:$A$9,0),4)),"")</f>
        <v/>
      </c>
      <c r="P2097" s="312">
        <f>IF(M2097&lt;&gt;ฐาน!$M$45,IF(L2097&lt;&gt;"",($L2097*$N2097/100),0),0)</f>
        <v>0</v>
      </c>
      <c r="Q2097" s="311">
        <f>IF(M2097&lt;&gt;ฐาน!$M$45,IF(L2097&lt;&gt;"",ROUNDUP(($L2097*$N2097/100),-1),0),0)</f>
        <v>0</v>
      </c>
      <c r="R2097" s="311">
        <f t="shared" si="64"/>
        <v>0</v>
      </c>
      <c r="S2097" s="313">
        <f t="shared" si="65"/>
        <v>0</v>
      </c>
      <c r="T2097" s="314">
        <f>IF(M2097&lt;&gt;ฐาน!$M$45,IF(S2097&lt;&gt;"",S2097+R2097,0),0)</f>
        <v>0</v>
      </c>
      <c r="U2097" s="311">
        <f>IF(M2097&lt;&gt;ฐาน!$M$45,IF(S2097=0,J2097+T2097,O2097),J2097)</f>
        <v>0</v>
      </c>
      <c r="V2097" s="98"/>
    </row>
    <row r="2098" spans="1:22" x14ac:dyDescent="0.35">
      <c r="A2098" s="93">
        <v>2090</v>
      </c>
      <c r="B2098" s="84"/>
      <c r="C2098" s="98"/>
      <c r="D2098" s="91"/>
      <c r="E2098" s="89"/>
      <c r="F2098" s="88"/>
      <c r="G2098" s="91"/>
      <c r="H2098" s="91"/>
      <c r="I2098" s="88"/>
      <c r="J2098" s="92"/>
      <c r="K2098" s="212"/>
      <c r="L2098" s="308" t="str">
        <f>IF(K2098&lt;&gt;"",INDEX(ฐาน!$J$4:$M$44,MATCH(INT(K2098),ฐาน!$J$4:$J$44,0),2),"")</f>
        <v/>
      </c>
      <c r="M2098" s="309" t="str">
        <f>IF(L2098&lt;&gt;"",INDEX(ฐาน!$J$4:$M$45,MATCH(L2098,ฐาน!$K$4:$K$45,0),4),"")</f>
        <v/>
      </c>
      <c r="N2098" s="310" t="str">
        <f>IF(I2098&lt;&gt;"",INDEX(ฐาน!$A$4:$F$9,MATCH(I2098,ฐาน!$A$4:$A$9,0),IF(J2098&gt;=INDEX(ฐาน!$A$4:$F$9,MATCH(I2098,ฐาน!$A$4:$A$9,0),3),6,5)),"")</f>
        <v/>
      </c>
      <c r="O2098" s="311" t="str">
        <f>IF(I2098&lt;&gt;"",IF(J2098&gt;=INDEX(ฐาน!$A$4:$G$9,MATCH(I2098,ฐาน!$A$4:$A$9,0),4),INDEX(ฐาน!$A$4:$G$9,MATCH(I2098,ฐาน!$A$4:$A$9,0),7),INDEX(ฐาน!$A$4:$G$9,MATCH(I2098,ฐาน!$A$4:$A$9,0),4)),"")</f>
        <v/>
      </c>
      <c r="P2098" s="312">
        <f>IF(M2098&lt;&gt;ฐาน!$M$45,IF(L2098&lt;&gt;"",($L2098*$N2098/100),0),0)</f>
        <v>0</v>
      </c>
      <c r="Q2098" s="311">
        <f>IF(M2098&lt;&gt;ฐาน!$M$45,IF(L2098&lt;&gt;"",ROUNDUP(($L2098*$N2098/100),-1),0),0)</f>
        <v>0</v>
      </c>
      <c r="R2098" s="311">
        <f t="shared" si="64"/>
        <v>0</v>
      </c>
      <c r="S2098" s="313">
        <f t="shared" si="65"/>
        <v>0</v>
      </c>
      <c r="T2098" s="314">
        <f>IF(M2098&lt;&gt;ฐาน!$M$45,IF(S2098&lt;&gt;"",S2098+R2098,0),0)</f>
        <v>0</v>
      </c>
      <c r="U2098" s="311">
        <f>IF(M2098&lt;&gt;ฐาน!$M$45,IF(S2098=0,J2098+T2098,O2098),J2098)</f>
        <v>0</v>
      </c>
      <c r="V2098" s="98"/>
    </row>
    <row r="2099" spans="1:22" x14ac:dyDescent="0.35">
      <c r="A2099" s="93">
        <v>2091</v>
      </c>
      <c r="B2099" s="84"/>
      <c r="C2099" s="98"/>
      <c r="D2099" s="91"/>
      <c r="E2099" s="89"/>
      <c r="F2099" s="88"/>
      <c r="G2099" s="91"/>
      <c r="H2099" s="91"/>
      <c r="I2099" s="88"/>
      <c r="J2099" s="92"/>
      <c r="K2099" s="212"/>
      <c r="L2099" s="308" t="str">
        <f>IF(K2099&lt;&gt;"",INDEX(ฐาน!$J$4:$M$44,MATCH(INT(K2099),ฐาน!$J$4:$J$44,0),2),"")</f>
        <v/>
      </c>
      <c r="M2099" s="309" t="str">
        <f>IF(L2099&lt;&gt;"",INDEX(ฐาน!$J$4:$M$45,MATCH(L2099,ฐาน!$K$4:$K$45,0),4),"")</f>
        <v/>
      </c>
      <c r="N2099" s="310" t="str">
        <f>IF(I2099&lt;&gt;"",INDEX(ฐาน!$A$4:$F$9,MATCH(I2099,ฐาน!$A$4:$A$9,0),IF(J2099&gt;=INDEX(ฐาน!$A$4:$F$9,MATCH(I2099,ฐาน!$A$4:$A$9,0),3),6,5)),"")</f>
        <v/>
      </c>
      <c r="O2099" s="311" t="str">
        <f>IF(I2099&lt;&gt;"",IF(J2099&gt;=INDEX(ฐาน!$A$4:$G$9,MATCH(I2099,ฐาน!$A$4:$A$9,0),4),INDEX(ฐาน!$A$4:$G$9,MATCH(I2099,ฐาน!$A$4:$A$9,0),7),INDEX(ฐาน!$A$4:$G$9,MATCH(I2099,ฐาน!$A$4:$A$9,0),4)),"")</f>
        <v/>
      </c>
      <c r="P2099" s="312">
        <f>IF(M2099&lt;&gt;ฐาน!$M$45,IF(L2099&lt;&gt;"",($L2099*$N2099/100),0),0)</f>
        <v>0</v>
      </c>
      <c r="Q2099" s="311">
        <f>IF(M2099&lt;&gt;ฐาน!$M$45,IF(L2099&lt;&gt;"",ROUNDUP(($L2099*$N2099/100),-1),0),0)</f>
        <v>0</v>
      </c>
      <c r="R2099" s="311">
        <f t="shared" si="64"/>
        <v>0</v>
      </c>
      <c r="S2099" s="313">
        <f t="shared" si="65"/>
        <v>0</v>
      </c>
      <c r="T2099" s="314">
        <f>IF(M2099&lt;&gt;ฐาน!$M$45,IF(S2099&lt;&gt;"",S2099+R2099,0),0)</f>
        <v>0</v>
      </c>
      <c r="U2099" s="311">
        <f>IF(M2099&lt;&gt;ฐาน!$M$45,IF(S2099=0,J2099+T2099,O2099),J2099)</f>
        <v>0</v>
      </c>
      <c r="V2099" s="98"/>
    </row>
    <row r="2100" spans="1:22" x14ac:dyDescent="0.35">
      <c r="A2100" s="93">
        <v>2092</v>
      </c>
      <c r="B2100" s="84"/>
      <c r="C2100" s="98"/>
      <c r="D2100" s="91"/>
      <c r="E2100" s="89"/>
      <c r="F2100" s="88"/>
      <c r="G2100" s="91"/>
      <c r="H2100" s="91"/>
      <c r="I2100" s="88"/>
      <c r="J2100" s="92"/>
      <c r="K2100" s="212"/>
      <c r="L2100" s="308" t="str">
        <f>IF(K2100&lt;&gt;"",INDEX(ฐาน!$J$4:$M$44,MATCH(INT(K2100),ฐาน!$J$4:$J$44,0),2),"")</f>
        <v/>
      </c>
      <c r="M2100" s="309" t="str">
        <f>IF(L2100&lt;&gt;"",INDEX(ฐาน!$J$4:$M$45,MATCH(L2100,ฐาน!$K$4:$K$45,0),4),"")</f>
        <v/>
      </c>
      <c r="N2100" s="310" t="str">
        <f>IF(I2100&lt;&gt;"",INDEX(ฐาน!$A$4:$F$9,MATCH(I2100,ฐาน!$A$4:$A$9,0),IF(J2100&gt;=INDEX(ฐาน!$A$4:$F$9,MATCH(I2100,ฐาน!$A$4:$A$9,0),3),6,5)),"")</f>
        <v/>
      </c>
      <c r="O2100" s="311" t="str">
        <f>IF(I2100&lt;&gt;"",IF(J2100&gt;=INDEX(ฐาน!$A$4:$G$9,MATCH(I2100,ฐาน!$A$4:$A$9,0),4),INDEX(ฐาน!$A$4:$G$9,MATCH(I2100,ฐาน!$A$4:$A$9,0),7),INDEX(ฐาน!$A$4:$G$9,MATCH(I2100,ฐาน!$A$4:$A$9,0),4)),"")</f>
        <v/>
      </c>
      <c r="P2100" s="312">
        <f>IF(M2100&lt;&gt;ฐาน!$M$45,IF(L2100&lt;&gt;"",($L2100*$N2100/100),0),0)</f>
        <v>0</v>
      </c>
      <c r="Q2100" s="311">
        <f>IF(M2100&lt;&gt;ฐาน!$M$45,IF(L2100&lt;&gt;"",ROUNDUP(($L2100*$N2100/100),-1),0),0)</f>
        <v>0</v>
      </c>
      <c r="R2100" s="311">
        <f t="shared" si="64"/>
        <v>0</v>
      </c>
      <c r="S2100" s="313">
        <f t="shared" si="65"/>
        <v>0</v>
      </c>
      <c r="T2100" s="314">
        <f>IF(M2100&lt;&gt;ฐาน!$M$45,IF(S2100&lt;&gt;"",S2100+R2100,0),0)</f>
        <v>0</v>
      </c>
      <c r="U2100" s="311">
        <f>IF(M2100&lt;&gt;ฐาน!$M$45,IF(S2100=0,J2100+T2100,O2100),J2100)</f>
        <v>0</v>
      </c>
      <c r="V2100" s="98"/>
    </row>
    <row r="2101" spans="1:22" x14ac:dyDescent="0.35">
      <c r="A2101" s="93">
        <v>2093</v>
      </c>
      <c r="B2101" s="84"/>
      <c r="C2101" s="98"/>
      <c r="D2101" s="91"/>
      <c r="E2101" s="89"/>
      <c r="F2101" s="88"/>
      <c r="G2101" s="91"/>
      <c r="H2101" s="91"/>
      <c r="I2101" s="88"/>
      <c r="J2101" s="92"/>
      <c r="K2101" s="212"/>
      <c r="L2101" s="308" t="str">
        <f>IF(K2101&lt;&gt;"",INDEX(ฐาน!$J$4:$M$44,MATCH(INT(K2101),ฐาน!$J$4:$J$44,0),2),"")</f>
        <v/>
      </c>
      <c r="M2101" s="309" t="str">
        <f>IF(L2101&lt;&gt;"",INDEX(ฐาน!$J$4:$M$45,MATCH(L2101,ฐาน!$K$4:$K$45,0),4),"")</f>
        <v/>
      </c>
      <c r="N2101" s="310" t="str">
        <f>IF(I2101&lt;&gt;"",INDEX(ฐาน!$A$4:$F$9,MATCH(I2101,ฐาน!$A$4:$A$9,0),IF(J2101&gt;=INDEX(ฐาน!$A$4:$F$9,MATCH(I2101,ฐาน!$A$4:$A$9,0),3),6,5)),"")</f>
        <v/>
      </c>
      <c r="O2101" s="311" t="str">
        <f>IF(I2101&lt;&gt;"",IF(J2101&gt;=INDEX(ฐาน!$A$4:$G$9,MATCH(I2101,ฐาน!$A$4:$A$9,0),4),INDEX(ฐาน!$A$4:$G$9,MATCH(I2101,ฐาน!$A$4:$A$9,0),7),INDEX(ฐาน!$A$4:$G$9,MATCH(I2101,ฐาน!$A$4:$A$9,0),4)),"")</f>
        <v/>
      </c>
      <c r="P2101" s="312">
        <f>IF(M2101&lt;&gt;ฐาน!$M$45,IF(L2101&lt;&gt;"",($L2101*$N2101/100),0),0)</f>
        <v>0</v>
      </c>
      <c r="Q2101" s="311">
        <f>IF(M2101&lt;&gt;ฐาน!$M$45,IF(L2101&lt;&gt;"",ROUNDUP(($L2101*$N2101/100),-1),0),0)</f>
        <v>0</v>
      </c>
      <c r="R2101" s="311">
        <f t="shared" si="64"/>
        <v>0</v>
      </c>
      <c r="S2101" s="313">
        <f t="shared" si="65"/>
        <v>0</v>
      </c>
      <c r="T2101" s="314">
        <f>IF(M2101&lt;&gt;ฐาน!$M$45,IF(S2101&lt;&gt;"",S2101+R2101,0),0)</f>
        <v>0</v>
      </c>
      <c r="U2101" s="311">
        <f>IF(M2101&lt;&gt;ฐาน!$M$45,IF(S2101=0,J2101+T2101,O2101),J2101)</f>
        <v>0</v>
      </c>
      <c r="V2101" s="98"/>
    </row>
    <row r="2102" spans="1:22" x14ac:dyDescent="0.35">
      <c r="A2102" s="93">
        <v>2094</v>
      </c>
      <c r="B2102" s="84"/>
      <c r="C2102" s="98"/>
      <c r="D2102" s="91"/>
      <c r="E2102" s="89"/>
      <c r="F2102" s="88"/>
      <c r="G2102" s="91"/>
      <c r="H2102" s="91"/>
      <c r="I2102" s="88"/>
      <c r="J2102" s="92"/>
      <c r="K2102" s="212"/>
      <c r="L2102" s="308" t="str">
        <f>IF(K2102&lt;&gt;"",INDEX(ฐาน!$J$4:$M$44,MATCH(INT(K2102),ฐาน!$J$4:$J$44,0),2),"")</f>
        <v/>
      </c>
      <c r="M2102" s="309" t="str">
        <f>IF(L2102&lt;&gt;"",INDEX(ฐาน!$J$4:$M$45,MATCH(L2102,ฐาน!$K$4:$K$45,0),4),"")</f>
        <v/>
      </c>
      <c r="N2102" s="310" t="str">
        <f>IF(I2102&lt;&gt;"",INDEX(ฐาน!$A$4:$F$9,MATCH(I2102,ฐาน!$A$4:$A$9,0),IF(J2102&gt;=INDEX(ฐาน!$A$4:$F$9,MATCH(I2102,ฐาน!$A$4:$A$9,0),3),6,5)),"")</f>
        <v/>
      </c>
      <c r="O2102" s="311" t="str">
        <f>IF(I2102&lt;&gt;"",IF(J2102&gt;=INDEX(ฐาน!$A$4:$G$9,MATCH(I2102,ฐาน!$A$4:$A$9,0),4),INDEX(ฐาน!$A$4:$G$9,MATCH(I2102,ฐาน!$A$4:$A$9,0),7),INDEX(ฐาน!$A$4:$G$9,MATCH(I2102,ฐาน!$A$4:$A$9,0),4)),"")</f>
        <v/>
      </c>
      <c r="P2102" s="312">
        <f>IF(M2102&lt;&gt;ฐาน!$M$45,IF(L2102&lt;&gt;"",($L2102*$N2102/100),0),0)</f>
        <v>0</v>
      </c>
      <c r="Q2102" s="311">
        <f>IF(M2102&lt;&gt;ฐาน!$M$45,IF(L2102&lt;&gt;"",ROUNDUP(($L2102*$N2102/100),-1),0),0)</f>
        <v>0</v>
      </c>
      <c r="R2102" s="311">
        <f t="shared" si="64"/>
        <v>0</v>
      </c>
      <c r="S2102" s="313">
        <f t="shared" si="65"/>
        <v>0</v>
      </c>
      <c r="T2102" s="314">
        <f>IF(M2102&lt;&gt;ฐาน!$M$45,IF(S2102&lt;&gt;"",S2102+R2102,0),0)</f>
        <v>0</v>
      </c>
      <c r="U2102" s="311">
        <f>IF(M2102&lt;&gt;ฐาน!$M$45,IF(S2102=0,J2102+T2102,O2102),J2102)</f>
        <v>0</v>
      </c>
      <c r="V2102" s="98"/>
    </row>
    <row r="2103" spans="1:22" x14ac:dyDescent="0.35">
      <c r="A2103" s="93">
        <v>2095</v>
      </c>
      <c r="B2103" s="84"/>
      <c r="C2103" s="98"/>
      <c r="D2103" s="91"/>
      <c r="E2103" s="89"/>
      <c r="F2103" s="88"/>
      <c r="G2103" s="91"/>
      <c r="H2103" s="91"/>
      <c r="I2103" s="88"/>
      <c r="J2103" s="92"/>
      <c r="K2103" s="212"/>
      <c r="L2103" s="308" t="str">
        <f>IF(K2103&lt;&gt;"",INDEX(ฐาน!$J$4:$M$44,MATCH(INT(K2103),ฐาน!$J$4:$J$44,0),2),"")</f>
        <v/>
      </c>
      <c r="M2103" s="309" t="str">
        <f>IF(L2103&lt;&gt;"",INDEX(ฐาน!$J$4:$M$45,MATCH(L2103,ฐาน!$K$4:$K$45,0),4),"")</f>
        <v/>
      </c>
      <c r="N2103" s="310" t="str">
        <f>IF(I2103&lt;&gt;"",INDEX(ฐาน!$A$4:$F$9,MATCH(I2103,ฐาน!$A$4:$A$9,0),IF(J2103&gt;=INDEX(ฐาน!$A$4:$F$9,MATCH(I2103,ฐาน!$A$4:$A$9,0),3),6,5)),"")</f>
        <v/>
      </c>
      <c r="O2103" s="311" t="str">
        <f>IF(I2103&lt;&gt;"",IF(J2103&gt;=INDEX(ฐาน!$A$4:$G$9,MATCH(I2103,ฐาน!$A$4:$A$9,0),4),INDEX(ฐาน!$A$4:$G$9,MATCH(I2103,ฐาน!$A$4:$A$9,0),7),INDEX(ฐาน!$A$4:$G$9,MATCH(I2103,ฐาน!$A$4:$A$9,0),4)),"")</f>
        <v/>
      </c>
      <c r="P2103" s="312">
        <f>IF(M2103&lt;&gt;ฐาน!$M$45,IF(L2103&lt;&gt;"",($L2103*$N2103/100),0),0)</f>
        <v>0</v>
      </c>
      <c r="Q2103" s="311">
        <f>IF(M2103&lt;&gt;ฐาน!$M$45,IF(L2103&lt;&gt;"",ROUNDUP(($L2103*$N2103/100),-1),0),0)</f>
        <v>0</v>
      </c>
      <c r="R2103" s="311">
        <f t="shared" si="64"/>
        <v>0</v>
      </c>
      <c r="S2103" s="313">
        <f t="shared" si="65"/>
        <v>0</v>
      </c>
      <c r="T2103" s="314">
        <f>IF(M2103&lt;&gt;ฐาน!$M$45,IF(S2103&lt;&gt;"",S2103+R2103,0),0)</f>
        <v>0</v>
      </c>
      <c r="U2103" s="311">
        <f>IF(M2103&lt;&gt;ฐาน!$M$45,IF(S2103=0,J2103+T2103,O2103),J2103)</f>
        <v>0</v>
      </c>
      <c r="V2103" s="98"/>
    </row>
    <row r="2104" spans="1:22" x14ac:dyDescent="0.35">
      <c r="A2104" s="93">
        <v>2096</v>
      </c>
      <c r="B2104" s="84"/>
      <c r="C2104" s="98"/>
      <c r="D2104" s="91"/>
      <c r="E2104" s="89"/>
      <c r="F2104" s="88"/>
      <c r="G2104" s="91"/>
      <c r="H2104" s="91"/>
      <c r="I2104" s="88"/>
      <c r="J2104" s="92"/>
      <c r="K2104" s="212"/>
      <c r="L2104" s="308" t="str">
        <f>IF(K2104&lt;&gt;"",INDEX(ฐาน!$J$4:$M$44,MATCH(INT(K2104),ฐาน!$J$4:$J$44,0),2),"")</f>
        <v/>
      </c>
      <c r="M2104" s="309" t="str">
        <f>IF(L2104&lt;&gt;"",INDEX(ฐาน!$J$4:$M$45,MATCH(L2104,ฐาน!$K$4:$K$45,0),4),"")</f>
        <v/>
      </c>
      <c r="N2104" s="310" t="str">
        <f>IF(I2104&lt;&gt;"",INDEX(ฐาน!$A$4:$F$9,MATCH(I2104,ฐาน!$A$4:$A$9,0),IF(J2104&gt;=INDEX(ฐาน!$A$4:$F$9,MATCH(I2104,ฐาน!$A$4:$A$9,0),3),6,5)),"")</f>
        <v/>
      </c>
      <c r="O2104" s="311" t="str">
        <f>IF(I2104&lt;&gt;"",IF(J2104&gt;=INDEX(ฐาน!$A$4:$G$9,MATCH(I2104,ฐาน!$A$4:$A$9,0),4),INDEX(ฐาน!$A$4:$G$9,MATCH(I2104,ฐาน!$A$4:$A$9,0),7),INDEX(ฐาน!$A$4:$G$9,MATCH(I2104,ฐาน!$A$4:$A$9,0),4)),"")</f>
        <v/>
      </c>
      <c r="P2104" s="312">
        <f>IF(M2104&lt;&gt;ฐาน!$M$45,IF(L2104&lt;&gt;"",($L2104*$N2104/100),0),0)</f>
        <v>0</v>
      </c>
      <c r="Q2104" s="311">
        <f>IF(M2104&lt;&gt;ฐาน!$M$45,IF(L2104&lt;&gt;"",ROUNDUP(($L2104*$N2104/100),-1),0),0)</f>
        <v>0</v>
      </c>
      <c r="R2104" s="311">
        <f t="shared" si="64"/>
        <v>0</v>
      </c>
      <c r="S2104" s="313">
        <f t="shared" si="65"/>
        <v>0</v>
      </c>
      <c r="T2104" s="314">
        <f>IF(M2104&lt;&gt;ฐาน!$M$45,IF(S2104&lt;&gt;"",S2104+R2104,0),0)</f>
        <v>0</v>
      </c>
      <c r="U2104" s="311">
        <f>IF(M2104&lt;&gt;ฐาน!$M$45,IF(S2104=0,J2104+T2104,O2104),J2104)</f>
        <v>0</v>
      </c>
      <c r="V2104" s="98"/>
    </row>
    <row r="2105" spans="1:22" x14ac:dyDescent="0.35">
      <c r="A2105" s="93">
        <v>2097</v>
      </c>
      <c r="B2105" s="84"/>
      <c r="C2105" s="98"/>
      <c r="D2105" s="91"/>
      <c r="E2105" s="89"/>
      <c r="F2105" s="88"/>
      <c r="G2105" s="91"/>
      <c r="H2105" s="91"/>
      <c r="I2105" s="88"/>
      <c r="J2105" s="92"/>
      <c r="K2105" s="212"/>
      <c r="L2105" s="308" t="str">
        <f>IF(K2105&lt;&gt;"",INDEX(ฐาน!$J$4:$M$44,MATCH(INT(K2105),ฐาน!$J$4:$J$44,0),2),"")</f>
        <v/>
      </c>
      <c r="M2105" s="309" t="str">
        <f>IF(L2105&lt;&gt;"",INDEX(ฐาน!$J$4:$M$45,MATCH(L2105,ฐาน!$K$4:$K$45,0),4),"")</f>
        <v/>
      </c>
      <c r="N2105" s="310" t="str">
        <f>IF(I2105&lt;&gt;"",INDEX(ฐาน!$A$4:$F$9,MATCH(I2105,ฐาน!$A$4:$A$9,0),IF(J2105&gt;=INDEX(ฐาน!$A$4:$F$9,MATCH(I2105,ฐาน!$A$4:$A$9,0),3),6,5)),"")</f>
        <v/>
      </c>
      <c r="O2105" s="311" t="str">
        <f>IF(I2105&lt;&gt;"",IF(J2105&gt;=INDEX(ฐาน!$A$4:$G$9,MATCH(I2105,ฐาน!$A$4:$A$9,0),4),INDEX(ฐาน!$A$4:$G$9,MATCH(I2105,ฐาน!$A$4:$A$9,0),7),INDEX(ฐาน!$A$4:$G$9,MATCH(I2105,ฐาน!$A$4:$A$9,0),4)),"")</f>
        <v/>
      </c>
      <c r="P2105" s="312">
        <f>IF(M2105&lt;&gt;ฐาน!$M$45,IF(L2105&lt;&gt;"",($L2105*$N2105/100),0),0)</f>
        <v>0</v>
      </c>
      <c r="Q2105" s="311">
        <f>IF(M2105&lt;&gt;ฐาน!$M$45,IF(L2105&lt;&gt;"",ROUNDUP(($L2105*$N2105/100),-1),0),0)</f>
        <v>0</v>
      </c>
      <c r="R2105" s="311">
        <f t="shared" si="64"/>
        <v>0</v>
      </c>
      <c r="S2105" s="313">
        <f t="shared" si="65"/>
        <v>0</v>
      </c>
      <c r="T2105" s="314">
        <f>IF(M2105&lt;&gt;ฐาน!$M$45,IF(S2105&lt;&gt;"",S2105+R2105,0),0)</f>
        <v>0</v>
      </c>
      <c r="U2105" s="311">
        <f>IF(M2105&lt;&gt;ฐาน!$M$45,IF(S2105=0,J2105+T2105,O2105),J2105)</f>
        <v>0</v>
      </c>
      <c r="V2105" s="98"/>
    </row>
    <row r="2106" spans="1:22" x14ac:dyDescent="0.35">
      <c r="A2106" s="93">
        <v>2098</v>
      </c>
      <c r="B2106" s="84"/>
      <c r="C2106" s="98"/>
      <c r="D2106" s="91"/>
      <c r="E2106" s="89"/>
      <c r="F2106" s="88"/>
      <c r="G2106" s="91"/>
      <c r="H2106" s="91"/>
      <c r="I2106" s="88"/>
      <c r="J2106" s="92"/>
      <c r="K2106" s="212"/>
      <c r="L2106" s="308" t="str">
        <f>IF(K2106&lt;&gt;"",INDEX(ฐาน!$J$4:$M$44,MATCH(INT(K2106),ฐาน!$J$4:$J$44,0),2),"")</f>
        <v/>
      </c>
      <c r="M2106" s="309" t="str">
        <f>IF(L2106&lt;&gt;"",INDEX(ฐาน!$J$4:$M$45,MATCH(L2106,ฐาน!$K$4:$K$45,0),4),"")</f>
        <v/>
      </c>
      <c r="N2106" s="310" t="str">
        <f>IF(I2106&lt;&gt;"",INDEX(ฐาน!$A$4:$F$9,MATCH(I2106,ฐาน!$A$4:$A$9,0),IF(J2106&gt;=INDEX(ฐาน!$A$4:$F$9,MATCH(I2106,ฐาน!$A$4:$A$9,0),3),6,5)),"")</f>
        <v/>
      </c>
      <c r="O2106" s="311" t="str">
        <f>IF(I2106&lt;&gt;"",IF(J2106&gt;=INDEX(ฐาน!$A$4:$G$9,MATCH(I2106,ฐาน!$A$4:$A$9,0),4),INDEX(ฐาน!$A$4:$G$9,MATCH(I2106,ฐาน!$A$4:$A$9,0),7),INDEX(ฐาน!$A$4:$G$9,MATCH(I2106,ฐาน!$A$4:$A$9,0),4)),"")</f>
        <v/>
      </c>
      <c r="P2106" s="312">
        <f>IF(M2106&lt;&gt;ฐาน!$M$45,IF(L2106&lt;&gt;"",($L2106*$N2106/100),0),0)</f>
        <v>0</v>
      </c>
      <c r="Q2106" s="311">
        <f>IF(M2106&lt;&gt;ฐาน!$M$45,IF(L2106&lt;&gt;"",ROUNDUP(($L2106*$N2106/100),-1),0),0)</f>
        <v>0</v>
      </c>
      <c r="R2106" s="311">
        <f t="shared" si="64"/>
        <v>0</v>
      </c>
      <c r="S2106" s="313">
        <f t="shared" si="65"/>
        <v>0</v>
      </c>
      <c r="T2106" s="314">
        <f>IF(M2106&lt;&gt;ฐาน!$M$45,IF(S2106&lt;&gt;"",S2106+R2106,0),0)</f>
        <v>0</v>
      </c>
      <c r="U2106" s="311">
        <f>IF(M2106&lt;&gt;ฐาน!$M$45,IF(S2106=0,J2106+T2106,O2106),J2106)</f>
        <v>0</v>
      </c>
      <c r="V2106" s="98"/>
    </row>
    <row r="2107" spans="1:22" x14ac:dyDescent="0.35">
      <c r="A2107" s="93">
        <v>2099</v>
      </c>
      <c r="B2107" s="84"/>
      <c r="C2107" s="98"/>
      <c r="D2107" s="91"/>
      <c r="E2107" s="89"/>
      <c r="F2107" s="88"/>
      <c r="G2107" s="91"/>
      <c r="H2107" s="91"/>
      <c r="I2107" s="88"/>
      <c r="J2107" s="92"/>
      <c r="K2107" s="212"/>
      <c r="L2107" s="308" t="str">
        <f>IF(K2107&lt;&gt;"",INDEX(ฐาน!$J$4:$M$44,MATCH(INT(K2107),ฐาน!$J$4:$J$44,0),2),"")</f>
        <v/>
      </c>
      <c r="M2107" s="309" t="str">
        <f>IF(L2107&lt;&gt;"",INDEX(ฐาน!$J$4:$M$45,MATCH(L2107,ฐาน!$K$4:$K$45,0),4),"")</f>
        <v/>
      </c>
      <c r="N2107" s="310" t="str">
        <f>IF(I2107&lt;&gt;"",INDEX(ฐาน!$A$4:$F$9,MATCH(I2107,ฐาน!$A$4:$A$9,0),IF(J2107&gt;=INDEX(ฐาน!$A$4:$F$9,MATCH(I2107,ฐาน!$A$4:$A$9,0),3),6,5)),"")</f>
        <v/>
      </c>
      <c r="O2107" s="311" t="str">
        <f>IF(I2107&lt;&gt;"",IF(J2107&gt;=INDEX(ฐาน!$A$4:$G$9,MATCH(I2107,ฐาน!$A$4:$A$9,0),4),INDEX(ฐาน!$A$4:$G$9,MATCH(I2107,ฐาน!$A$4:$A$9,0),7),INDEX(ฐาน!$A$4:$G$9,MATCH(I2107,ฐาน!$A$4:$A$9,0),4)),"")</f>
        <v/>
      </c>
      <c r="P2107" s="312">
        <f>IF(M2107&lt;&gt;ฐาน!$M$45,IF(L2107&lt;&gt;"",($L2107*$N2107/100),0),0)</f>
        <v>0</v>
      </c>
      <c r="Q2107" s="311">
        <f>IF(M2107&lt;&gt;ฐาน!$M$45,IF(L2107&lt;&gt;"",ROUNDUP(($L2107*$N2107/100),-1),0),0)</f>
        <v>0</v>
      </c>
      <c r="R2107" s="311">
        <f t="shared" si="64"/>
        <v>0</v>
      </c>
      <c r="S2107" s="313">
        <f t="shared" si="65"/>
        <v>0</v>
      </c>
      <c r="T2107" s="314">
        <f>IF(M2107&lt;&gt;ฐาน!$M$45,IF(S2107&lt;&gt;"",S2107+R2107,0),0)</f>
        <v>0</v>
      </c>
      <c r="U2107" s="311">
        <f>IF(M2107&lt;&gt;ฐาน!$M$45,IF(S2107=0,J2107+T2107,O2107),J2107)</f>
        <v>0</v>
      </c>
      <c r="V2107" s="98"/>
    </row>
    <row r="2108" spans="1:22" x14ac:dyDescent="0.35">
      <c r="A2108" s="93">
        <v>2100</v>
      </c>
      <c r="B2108" s="84"/>
      <c r="C2108" s="98"/>
      <c r="D2108" s="91"/>
      <c r="E2108" s="89"/>
      <c r="F2108" s="88"/>
      <c r="G2108" s="91"/>
      <c r="H2108" s="91"/>
      <c r="I2108" s="88"/>
      <c r="J2108" s="92"/>
      <c r="K2108" s="212"/>
      <c r="L2108" s="308" t="str">
        <f>IF(K2108&lt;&gt;"",INDEX(ฐาน!$J$4:$M$44,MATCH(INT(K2108),ฐาน!$J$4:$J$44,0),2),"")</f>
        <v/>
      </c>
      <c r="M2108" s="309" t="str">
        <f>IF(L2108&lt;&gt;"",INDEX(ฐาน!$J$4:$M$45,MATCH(L2108,ฐาน!$K$4:$K$45,0),4),"")</f>
        <v/>
      </c>
      <c r="N2108" s="310" t="str">
        <f>IF(I2108&lt;&gt;"",INDEX(ฐาน!$A$4:$F$9,MATCH(I2108,ฐาน!$A$4:$A$9,0),IF(J2108&gt;=INDEX(ฐาน!$A$4:$F$9,MATCH(I2108,ฐาน!$A$4:$A$9,0),3),6,5)),"")</f>
        <v/>
      </c>
      <c r="O2108" s="311" t="str">
        <f>IF(I2108&lt;&gt;"",IF(J2108&gt;=INDEX(ฐาน!$A$4:$G$9,MATCH(I2108,ฐาน!$A$4:$A$9,0),4),INDEX(ฐาน!$A$4:$G$9,MATCH(I2108,ฐาน!$A$4:$A$9,0),7),INDEX(ฐาน!$A$4:$G$9,MATCH(I2108,ฐาน!$A$4:$A$9,0),4)),"")</f>
        <v/>
      </c>
      <c r="P2108" s="312">
        <f>IF(M2108&lt;&gt;ฐาน!$M$45,IF(L2108&lt;&gt;"",($L2108*$N2108/100),0),0)</f>
        <v>0</v>
      </c>
      <c r="Q2108" s="311">
        <f>IF(M2108&lt;&gt;ฐาน!$M$45,IF(L2108&lt;&gt;"",ROUNDUP(($L2108*$N2108/100),-1),0),0)</f>
        <v>0</v>
      </c>
      <c r="R2108" s="311">
        <f t="shared" si="64"/>
        <v>0</v>
      </c>
      <c r="S2108" s="313">
        <f t="shared" si="65"/>
        <v>0</v>
      </c>
      <c r="T2108" s="314">
        <f>IF(M2108&lt;&gt;ฐาน!$M$45,IF(S2108&lt;&gt;"",S2108+R2108,0),0)</f>
        <v>0</v>
      </c>
      <c r="U2108" s="311">
        <f>IF(M2108&lt;&gt;ฐาน!$M$45,IF(S2108=0,J2108+T2108,O2108),J2108)</f>
        <v>0</v>
      </c>
      <c r="V2108" s="98"/>
    </row>
    <row r="2109" spans="1:22" x14ac:dyDescent="0.35">
      <c r="A2109" s="93">
        <v>2101</v>
      </c>
      <c r="B2109" s="84"/>
      <c r="C2109" s="98"/>
      <c r="D2109" s="91"/>
      <c r="E2109" s="89"/>
      <c r="F2109" s="88"/>
      <c r="G2109" s="91"/>
      <c r="H2109" s="91"/>
      <c r="I2109" s="88"/>
      <c r="J2109" s="92"/>
      <c r="K2109" s="212"/>
      <c r="L2109" s="308" t="str">
        <f>IF(K2109&lt;&gt;"",INDEX(ฐาน!$J$4:$M$44,MATCH(INT(K2109),ฐาน!$J$4:$J$44,0),2),"")</f>
        <v/>
      </c>
      <c r="M2109" s="309" t="str">
        <f>IF(L2109&lt;&gt;"",INDEX(ฐาน!$J$4:$M$45,MATCH(L2109,ฐาน!$K$4:$K$45,0),4),"")</f>
        <v/>
      </c>
      <c r="N2109" s="310" t="str">
        <f>IF(I2109&lt;&gt;"",INDEX(ฐาน!$A$4:$F$9,MATCH(I2109,ฐาน!$A$4:$A$9,0),IF(J2109&gt;=INDEX(ฐาน!$A$4:$F$9,MATCH(I2109,ฐาน!$A$4:$A$9,0),3),6,5)),"")</f>
        <v/>
      </c>
      <c r="O2109" s="311" t="str">
        <f>IF(I2109&lt;&gt;"",IF(J2109&gt;=INDEX(ฐาน!$A$4:$G$9,MATCH(I2109,ฐาน!$A$4:$A$9,0),4),INDEX(ฐาน!$A$4:$G$9,MATCH(I2109,ฐาน!$A$4:$A$9,0),7),INDEX(ฐาน!$A$4:$G$9,MATCH(I2109,ฐาน!$A$4:$A$9,0),4)),"")</f>
        <v/>
      </c>
      <c r="P2109" s="312">
        <f>IF(M2109&lt;&gt;ฐาน!$M$45,IF(L2109&lt;&gt;"",($L2109*$N2109/100),0),0)</f>
        <v>0</v>
      </c>
      <c r="Q2109" s="311">
        <f>IF(M2109&lt;&gt;ฐาน!$M$45,IF(L2109&lt;&gt;"",ROUNDUP(($L2109*$N2109/100),-1),0),0)</f>
        <v>0</v>
      </c>
      <c r="R2109" s="311">
        <f t="shared" si="64"/>
        <v>0</v>
      </c>
      <c r="S2109" s="313">
        <f t="shared" si="65"/>
        <v>0</v>
      </c>
      <c r="T2109" s="314">
        <f>IF(M2109&lt;&gt;ฐาน!$M$45,IF(S2109&lt;&gt;"",S2109+R2109,0),0)</f>
        <v>0</v>
      </c>
      <c r="U2109" s="311">
        <f>IF(M2109&lt;&gt;ฐาน!$M$45,IF(S2109=0,J2109+T2109,O2109),J2109)</f>
        <v>0</v>
      </c>
      <c r="V2109" s="98"/>
    </row>
    <row r="2110" spans="1:22" x14ac:dyDescent="0.35">
      <c r="A2110" s="93">
        <v>2102</v>
      </c>
      <c r="B2110" s="84"/>
      <c r="C2110" s="98"/>
      <c r="D2110" s="91"/>
      <c r="E2110" s="89"/>
      <c r="F2110" s="88"/>
      <c r="G2110" s="91"/>
      <c r="H2110" s="91"/>
      <c r="I2110" s="88"/>
      <c r="J2110" s="92"/>
      <c r="K2110" s="212"/>
      <c r="L2110" s="308" t="str">
        <f>IF(K2110&lt;&gt;"",INDEX(ฐาน!$J$4:$M$44,MATCH(INT(K2110),ฐาน!$J$4:$J$44,0),2),"")</f>
        <v/>
      </c>
      <c r="M2110" s="309" t="str">
        <f>IF(L2110&lt;&gt;"",INDEX(ฐาน!$J$4:$M$45,MATCH(L2110,ฐาน!$K$4:$K$45,0),4),"")</f>
        <v/>
      </c>
      <c r="N2110" s="310" t="str">
        <f>IF(I2110&lt;&gt;"",INDEX(ฐาน!$A$4:$F$9,MATCH(I2110,ฐาน!$A$4:$A$9,0),IF(J2110&gt;=INDEX(ฐาน!$A$4:$F$9,MATCH(I2110,ฐาน!$A$4:$A$9,0),3),6,5)),"")</f>
        <v/>
      </c>
      <c r="O2110" s="311" t="str">
        <f>IF(I2110&lt;&gt;"",IF(J2110&gt;=INDEX(ฐาน!$A$4:$G$9,MATCH(I2110,ฐาน!$A$4:$A$9,0),4),INDEX(ฐาน!$A$4:$G$9,MATCH(I2110,ฐาน!$A$4:$A$9,0),7),INDEX(ฐาน!$A$4:$G$9,MATCH(I2110,ฐาน!$A$4:$A$9,0),4)),"")</f>
        <v/>
      </c>
      <c r="P2110" s="312">
        <f>IF(M2110&lt;&gt;ฐาน!$M$45,IF(L2110&lt;&gt;"",($L2110*$N2110/100),0),0)</f>
        <v>0</v>
      </c>
      <c r="Q2110" s="311">
        <f>IF(M2110&lt;&gt;ฐาน!$M$45,IF(L2110&lt;&gt;"",ROUNDUP(($L2110*$N2110/100),-1),0),0)</f>
        <v>0</v>
      </c>
      <c r="R2110" s="311">
        <f t="shared" si="64"/>
        <v>0</v>
      </c>
      <c r="S2110" s="313">
        <f t="shared" si="65"/>
        <v>0</v>
      </c>
      <c r="T2110" s="314">
        <f>IF(M2110&lt;&gt;ฐาน!$M$45,IF(S2110&lt;&gt;"",S2110+R2110,0),0)</f>
        <v>0</v>
      </c>
      <c r="U2110" s="311">
        <f>IF(M2110&lt;&gt;ฐาน!$M$45,IF(S2110=0,J2110+T2110,O2110),J2110)</f>
        <v>0</v>
      </c>
      <c r="V2110" s="98"/>
    </row>
    <row r="2111" spans="1:22" x14ac:dyDescent="0.35">
      <c r="A2111" s="93">
        <v>2103</v>
      </c>
      <c r="B2111" s="84"/>
      <c r="C2111" s="98"/>
      <c r="D2111" s="91"/>
      <c r="E2111" s="89"/>
      <c r="F2111" s="88"/>
      <c r="G2111" s="91"/>
      <c r="H2111" s="91"/>
      <c r="I2111" s="88"/>
      <c r="J2111" s="92"/>
      <c r="K2111" s="212"/>
      <c r="L2111" s="308" t="str">
        <f>IF(K2111&lt;&gt;"",INDEX(ฐาน!$J$4:$M$44,MATCH(INT(K2111),ฐาน!$J$4:$J$44,0),2),"")</f>
        <v/>
      </c>
      <c r="M2111" s="309" t="str">
        <f>IF(L2111&lt;&gt;"",INDEX(ฐาน!$J$4:$M$45,MATCH(L2111,ฐาน!$K$4:$K$45,0),4),"")</f>
        <v/>
      </c>
      <c r="N2111" s="310" t="str">
        <f>IF(I2111&lt;&gt;"",INDEX(ฐาน!$A$4:$F$9,MATCH(I2111,ฐาน!$A$4:$A$9,0),IF(J2111&gt;=INDEX(ฐาน!$A$4:$F$9,MATCH(I2111,ฐาน!$A$4:$A$9,0),3),6,5)),"")</f>
        <v/>
      </c>
      <c r="O2111" s="311" t="str">
        <f>IF(I2111&lt;&gt;"",IF(J2111&gt;=INDEX(ฐาน!$A$4:$G$9,MATCH(I2111,ฐาน!$A$4:$A$9,0),4),INDEX(ฐาน!$A$4:$G$9,MATCH(I2111,ฐาน!$A$4:$A$9,0),7),INDEX(ฐาน!$A$4:$G$9,MATCH(I2111,ฐาน!$A$4:$A$9,0),4)),"")</f>
        <v/>
      </c>
      <c r="P2111" s="312">
        <f>IF(M2111&lt;&gt;ฐาน!$M$45,IF(L2111&lt;&gt;"",($L2111*$N2111/100),0),0)</f>
        <v>0</v>
      </c>
      <c r="Q2111" s="311">
        <f>IF(M2111&lt;&gt;ฐาน!$M$45,IF(L2111&lt;&gt;"",ROUNDUP(($L2111*$N2111/100),-1),0),0)</f>
        <v>0</v>
      </c>
      <c r="R2111" s="311">
        <f t="shared" si="64"/>
        <v>0</v>
      </c>
      <c r="S2111" s="313">
        <f t="shared" si="65"/>
        <v>0</v>
      </c>
      <c r="T2111" s="314">
        <f>IF(M2111&lt;&gt;ฐาน!$M$45,IF(S2111&lt;&gt;"",S2111+R2111,0),0)</f>
        <v>0</v>
      </c>
      <c r="U2111" s="311">
        <f>IF(M2111&lt;&gt;ฐาน!$M$45,IF(S2111=0,J2111+T2111,O2111),J2111)</f>
        <v>0</v>
      </c>
      <c r="V2111" s="98"/>
    </row>
    <row r="2112" spans="1:22" x14ac:dyDescent="0.35">
      <c r="A2112" s="93">
        <v>2104</v>
      </c>
      <c r="B2112" s="84"/>
      <c r="C2112" s="98"/>
      <c r="D2112" s="91"/>
      <c r="E2112" s="89"/>
      <c r="F2112" s="88"/>
      <c r="G2112" s="91"/>
      <c r="H2112" s="91"/>
      <c r="I2112" s="88"/>
      <c r="J2112" s="92"/>
      <c r="K2112" s="212"/>
      <c r="L2112" s="308" t="str">
        <f>IF(K2112&lt;&gt;"",INDEX(ฐาน!$J$4:$M$44,MATCH(INT(K2112),ฐาน!$J$4:$J$44,0),2),"")</f>
        <v/>
      </c>
      <c r="M2112" s="309" t="str">
        <f>IF(L2112&lt;&gt;"",INDEX(ฐาน!$J$4:$M$45,MATCH(L2112,ฐาน!$K$4:$K$45,0),4),"")</f>
        <v/>
      </c>
      <c r="N2112" s="310" t="str">
        <f>IF(I2112&lt;&gt;"",INDEX(ฐาน!$A$4:$F$9,MATCH(I2112,ฐาน!$A$4:$A$9,0),IF(J2112&gt;=INDEX(ฐาน!$A$4:$F$9,MATCH(I2112,ฐาน!$A$4:$A$9,0),3),6,5)),"")</f>
        <v/>
      </c>
      <c r="O2112" s="311" t="str">
        <f>IF(I2112&lt;&gt;"",IF(J2112&gt;=INDEX(ฐาน!$A$4:$G$9,MATCH(I2112,ฐาน!$A$4:$A$9,0),4),INDEX(ฐาน!$A$4:$G$9,MATCH(I2112,ฐาน!$A$4:$A$9,0),7),INDEX(ฐาน!$A$4:$G$9,MATCH(I2112,ฐาน!$A$4:$A$9,0),4)),"")</f>
        <v/>
      </c>
      <c r="P2112" s="312">
        <f>IF(M2112&lt;&gt;ฐาน!$M$45,IF(L2112&lt;&gt;"",($L2112*$N2112/100),0),0)</f>
        <v>0</v>
      </c>
      <c r="Q2112" s="311">
        <f>IF(M2112&lt;&gt;ฐาน!$M$45,IF(L2112&lt;&gt;"",ROUNDUP(($L2112*$N2112/100),-1),0),0)</f>
        <v>0</v>
      </c>
      <c r="R2112" s="311">
        <f t="shared" si="64"/>
        <v>0</v>
      </c>
      <c r="S2112" s="313">
        <f t="shared" si="65"/>
        <v>0</v>
      </c>
      <c r="T2112" s="314">
        <f>IF(M2112&lt;&gt;ฐาน!$M$45,IF(S2112&lt;&gt;"",S2112+R2112,0),0)</f>
        <v>0</v>
      </c>
      <c r="U2112" s="311">
        <f>IF(M2112&lt;&gt;ฐาน!$M$45,IF(S2112=0,J2112+T2112,O2112),J2112)</f>
        <v>0</v>
      </c>
      <c r="V2112" s="98"/>
    </row>
    <row r="2113" spans="1:22" x14ac:dyDescent="0.35">
      <c r="A2113" s="93">
        <v>2105</v>
      </c>
      <c r="B2113" s="84"/>
      <c r="C2113" s="98"/>
      <c r="D2113" s="91"/>
      <c r="E2113" s="89"/>
      <c r="F2113" s="88"/>
      <c r="G2113" s="91"/>
      <c r="H2113" s="91"/>
      <c r="I2113" s="88"/>
      <c r="J2113" s="92"/>
      <c r="K2113" s="212"/>
      <c r="L2113" s="308" t="str">
        <f>IF(K2113&lt;&gt;"",INDEX(ฐาน!$J$4:$M$44,MATCH(INT(K2113),ฐาน!$J$4:$J$44,0),2),"")</f>
        <v/>
      </c>
      <c r="M2113" s="309" t="str">
        <f>IF(L2113&lt;&gt;"",INDEX(ฐาน!$J$4:$M$45,MATCH(L2113,ฐาน!$K$4:$K$45,0),4),"")</f>
        <v/>
      </c>
      <c r="N2113" s="310" t="str">
        <f>IF(I2113&lt;&gt;"",INDEX(ฐาน!$A$4:$F$9,MATCH(I2113,ฐาน!$A$4:$A$9,0),IF(J2113&gt;=INDEX(ฐาน!$A$4:$F$9,MATCH(I2113,ฐาน!$A$4:$A$9,0),3),6,5)),"")</f>
        <v/>
      </c>
      <c r="O2113" s="311" t="str">
        <f>IF(I2113&lt;&gt;"",IF(J2113&gt;=INDEX(ฐาน!$A$4:$G$9,MATCH(I2113,ฐาน!$A$4:$A$9,0),4),INDEX(ฐาน!$A$4:$G$9,MATCH(I2113,ฐาน!$A$4:$A$9,0),7),INDEX(ฐาน!$A$4:$G$9,MATCH(I2113,ฐาน!$A$4:$A$9,0),4)),"")</f>
        <v/>
      </c>
      <c r="P2113" s="312">
        <f>IF(M2113&lt;&gt;ฐาน!$M$45,IF(L2113&lt;&gt;"",($L2113*$N2113/100),0),0)</f>
        <v>0</v>
      </c>
      <c r="Q2113" s="311">
        <f>IF(M2113&lt;&gt;ฐาน!$M$45,IF(L2113&lt;&gt;"",ROUNDUP(($L2113*$N2113/100),-1),0),0)</f>
        <v>0</v>
      </c>
      <c r="R2113" s="311">
        <f t="shared" si="64"/>
        <v>0</v>
      </c>
      <c r="S2113" s="313">
        <f t="shared" si="65"/>
        <v>0</v>
      </c>
      <c r="T2113" s="314">
        <f>IF(M2113&lt;&gt;ฐาน!$M$45,IF(S2113&lt;&gt;"",S2113+R2113,0),0)</f>
        <v>0</v>
      </c>
      <c r="U2113" s="311">
        <f>IF(M2113&lt;&gt;ฐาน!$M$45,IF(S2113=0,J2113+T2113,O2113),J2113)</f>
        <v>0</v>
      </c>
      <c r="V2113" s="98"/>
    </row>
    <row r="2114" spans="1:22" x14ac:dyDescent="0.35">
      <c r="A2114" s="93">
        <v>2106</v>
      </c>
      <c r="B2114" s="84"/>
      <c r="C2114" s="98"/>
      <c r="D2114" s="91"/>
      <c r="E2114" s="89"/>
      <c r="F2114" s="88"/>
      <c r="G2114" s="91"/>
      <c r="H2114" s="91"/>
      <c r="I2114" s="88"/>
      <c r="J2114" s="92"/>
      <c r="K2114" s="212"/>
      <c r="L2114" s="308" t="str">
        <f>IF(K2114&lt;&gt;"",INDEX(ฐาน!$J$4:$M$44,MATCH(INT(K2114),ฐาน!$J$4:$J$44,0),2),"")</f>
        <v/>
      </c>
      <c r="M2114" s="309" t="str">
        <f>IF(L2114&lt;&gt;"",INDEX(ฐาน!$J$4:$M$45,MATCH(L2114,ฐาน!$K$4:$K$45,0),4),"")</f>
        <v/>
      </c>
      <c r="N2114" s="310" t="str">
        <f>IF(I2114&lt;&gt;"",INDEX(ฐาน!$A$4:$F$9,MATCH(I2114,ฐาน!$A$4:$A$9,0),IF(J2114&gt;=INDEX(ฐาน!$A$4:$F$9,MATCH(I2114,ฐาน!$A$4:$A$9,0),3),6,5)),"")</f>
        <v/>
      </c>
      <c r="O2114" s="311" t="str">
        <f>IF(I2114&lt;&gt;"",IF(J2114&gt;=INDEX(ฐาน!$A$4:$G$9,MATCH(I2114,ฐาน!$A$4:$A$9,0),4),INDEX(ฐาน!$A$4:$G$9,MATCH(I2114,ฐาน!$A$4:$A$9,0),7),INDEX(ฐาน!$A$4:$G$9,MATCH(I2114,ฐาน!$A$4:$A$9,0),4)),"")</f>
        <v/>
      </c>
      <c r="P2114" s="312">
        <f>IF(M2114&lt;&gt;ฐาน!$M$45,IF(L2114&lt;&gt;"",($L2114*$N2114/100),0),0)</f>
        <v>0</v>
      </c>
      <c r="Q2114" s="311">
        <f>IF(M2114&lt;&gt;ฐาน!$M$45,IF(L2114&lt;&gt;"",ROUNDUP(($L2114*$N2114/100),-1),0),0)</f>
        <v>0</v>
      </c>
      <c r="R2114" s="311">
        <f t="shared" si="64"/>
        <v>0</v>
      </c>
      <c r="S2114" s="313">
        <f t="shared" si="65"/>
        <v>0</v>
      </c>
      <c r="T2114" s="314">
        <f>IF(M2114&lt;&gt;ฐาน!$M$45,IF(S2114&lt;&gt;"",S2114+R2114,0),0)</f>
        <v>0</v>
      </c>
      <c r="U2114" s="311">
        <f>IF(M2114&lt;&gt;ฐาน!$M$45,IF(S2114=0,J2114+T2114,O2114),J2114)</f>
        <v>0</v>
      </c>
      <c r="V2114" s="98"/>
    </row>
    <row r="2115" spans="1:22" x14ac:dyDescent="0.35">
      <c r="A2115" s="93">
        <v>2107</v>
      </c>
      <c r="B2115" s="84"/>
      <c r="C2115" s="98"/>
      <c r="D2115" s="91"/>
      <c r="E2115" s="89"/>
      <c r="F2115" s="88"/>
      <c r="G2115" s="91"/>
      <c r="H2115" s="91"/>
      <c r="I2115" s="88"/>
      <c r="J2115" s="92"/>
      <c r="K2115" s="212"/>
      <c r="L2115" s="308" t="str">
        <f>IF(K2115&lt;&gt;"",INDEX(ฐาน!$J$4:$M$44,MATCH(INT(K2115),ฐาน!$J$4:$J$44,0),2),"")</f>
        <v/>
      </c>
      <c r="M2115" s="309" t="str">
        <f>IF(L2115&lt;&gt;"",INDEX(ฐาน!$J$4:$M$45,MATCH(L2115,ฐาน!$K$4:$K$45,0),4),"")</f>
        <v/>
      </c>
      <c r="N2115" s="310" t="str">
        <f>IF(I2115&lt;&gt;"",INDEX(ฐาน!$A$4:$F$9,MATCH(I2115,ฐาน!$A$4:$A$9,0),IF(J2115&gt;=INDEX(ฐาน!$A$4:$F$9,MATCH(I2115,ฐาน!$A$4:$A$9,0),3),6,5)),"")</f>
        <v/>
      </c>
      <c r="O2115" s="311" t="str">
        <f>IF(I2115&lt;&gt;"",IF(J2115&gt;=INDEX(ฐาน!$A$4:$G$9,MATCH(I2115,ฐาน!$A$4:$A$9,0),4),INDEX(ฐาน!$A$4:$G$9,MATCH(I2115,ฐาน!$A$4:$A$9,0),7),INDEX(ฐาน!$A$4:$G$9,MATCH(I2115,ฐาน!$A$4:$A$9,0),4)),"")</f>
        <v/>
      </c>
      <c r="P2115" s="312">
        <f>IF(M2115&lt;&gt;ฐาน!$M$45,IF(L2115&lt;&gt;"",($L2115*$N2115/100),0),0)</f>
        <v>0</v>
      </c>
      <c r="Q2115" s="311">
        <f>IF(M2115&lt;&gt;ฐาน!$M$45,IF(L2115&lt;&gt;"",ROUNDUP(($L2115*$N2115/100),-1),0),0)</f>
        <v>0</v>
      </c>
      <c r="R2115" s="311">
        <f t="shared" si="64"/>
        <v>0</v>
      </c>
      <c r="S2115" s="313">
        <f t="shared" si="65"/>
        <v>0</v>
      </c>
      <c r="T2115" s="314">
        <f>IF(M2115&lt;&gt;ฐาน!$M$45,IF(S2115&lt;&gt;"",S2115+R2115,0),0)</f>
        <v>0</v>
      </c>
      <c r="U2115" s="311">
        <f>IF(M2115&lt;&gt;ฐาน!$M$45,IF(S2115=0,J2115+T2115,O2115),J2115)</f>
        <v>0</v>
      </c>
      <c r="V2115" s="98"/>
    </row>
    <row r="2116" spans="1:22" x14ac:dyDescent="0.35">
      <c r="A2116" s="93">
        <v>2108</v>
      </c>
      <c r="B2116" s="84"/>
      <c r="C2116" s="98"/>
      <c r="D2116" s="91"/>
      <c r="E2116" s="89"/>
      <c r="F2116" s="88"/>
      <c r="G2116" s="91"/>
      <c r="H2116" s="91"/>
      <c r="I2116" s="88"/>
      <c r="J2116" s="92"/>
      <c r="K2116" s="212"/>
      <c r="L2116" s="308" t="str">
        <f>IF(K2116&lt;&gt;"",INDEX(ฐาน!$J$4:$M$44,MATCH(INT(K2116),ฐาน!$J$4:$J$44,0),2),"")</f>
        <v/>
      </c>
      <c r="M2116" s="309" t="str">
        <f>IF(L2116&lt;&gt;"",INDEX(ฐาน!$J$4:$M$45,MATCH(L2116,ฐาน!$K$4:$K$45,0),4),"")</f>
        <v/>
      </c>
      <c r="N2116" s="310" t="str">
        <f>IF(I2116&lt;&gt;"",INDEX(ฐาน!$A$4:$F$9,MATCH(I2116,ฐาน!$A$4:$A$9,0),IF(J2116&gt;=INDEX(ฐาน!$A$4:$F$9,MATCH(I2116,ฐาน!$A$4:$A$9,0),3),6,5)),"")</f>
        <v/>
      </c>
      <c r="O2116" s="311" t="str">
        <f>IF(I2116&lt;&gt;"",IF(J2116&gt;=INDEX(ฐาน!$A$4:$G$9,MATCH(I2116,ฐาน!$A$4:$A$9,0),4),INDEX(ฐาน!$A$4:$G$9,MATCH(I2116,ฐาน!$A$4:$A$9,0),7),INDEX(ฐาน!$A$4:$G$9,MATCH(I2116,ฐาน!$A$4:$A$9,0),4)),"")</f>
        <v/>
      </c>
      <c r="P2116" s="312">
        <f>IF(M2116&lt;&gt;ฐาน!$M$45,IF(L2116&lt;&gt;"",($L2116*$N2116/100),0),0)</f>
        <v>0</v>
      </c>
      <c r="Q2116" s="311">
        <f>IF(M2116&lt;&gt;ฐาน!$M$45,IF(L2116&lt;&gt;"",ROUNDUP(($L2116*$N2116/100),-1),0),0)</f>
        <v>0</v>
      </c>
      <c r="R2116" s="311">
        <f t="shared" si="64"/>
        <v>0</v>
      </c>
      <c r="S2116" s="313">
        <f t="shared" si="65"/>
        <v>0</v>
      </c>
      <c r="T2116" s="314">
        <f>IF(M2116&lt;&gt;ฐาน!$M$45,IF(S2116&lt;&gt;"",S2116+R2116,0),0)</f>
        <v>0</v>
      </c>
      <c r="U2116" s="311">
        <f>IF(M2116&lt;&gt;ฐาน!$M$45,IF(S2116=0,J2116+T2116,O2116),J2116)</f>
        <v>0</v>
      </c>
      <c r="V2116" s="98"/>
    </row>
    <row r="2117" spans="1:22" x14ac:dyDescent="0.35">
      <c r="A2117" s="93">
        <v>2109</v>
      </c>
      <c r="B2117" s="84"/>
      <c r="C2117" s="98"/>
      <c r="D2117" s="91"/>
      <c r="E2117" s="89"/>
      <c r="F2117" s="88"/>
      <c r="G2117" s="91"/>
      <c r="H2117" s="91"/>
      <c r="I2117" s="88"/>
      <c r="J2117" s="92"/>
      <c r="K2117" s="212"/>
      <c r="L2117" s="308" t="str">
        <f>IF(K2117&lt;&gt;"",INDEX(ฐาน!$J$4:$M$44,MATCH(INT(K2117),ฐาน!$J$4:$J$44,0),2),"")</f>
        <v/>
      </c>
      <c r="M2117" s="309" t="str">
        <f>IF(L2117&lt;&gt;"",INDEX(ฐาน!$J$4:$M$45,MATCH(L2117,ฐาน!$K$4:$K$45,0),4),"")</f>
        <v/>
      </c>
      <c r="N2117" s="310" t="str">
        <f>IF(I2117&lt;&gt;"",INDEX(ฐาน!$A$4:$F$9,MATCH(I2117,ฐาน!$A$4:$A$9,0),IF(J2117&gt;=INDEX(ฐาน!$A$4:$F$9,MATCH(I2117,ฐาน!$A$4:$A$9,0),3),6,5)),"")</f>
        <v/>
      </c>
      <c r="O2117" s="311" t="str">
        <f>IF(I2117&lt;&gt;"",IF(J2117&gt;=INDEX(ฐาน!$A$4:$G$9,MATCH(I2117,ฐาน!$A$4:$A$9,0),4),INDEX(ฐาน!$A$4:$G$9,MATCH(I2117,ฐาน!$A$4:$A$9,0),7),INDEX(ฐาน!$A$4:$G$9,MATCH(I2117,ฐาน!$A$4:$A$9,0),4)),"")</f>
        <v/>
      </c>
      <c r="P2117" s="312">
        <f>IF(M2117&lt;&gt;ฐาน!$M$45,IF(L2117&lt;&gt;"",($L2117*$N2117/100),0),0)</f>
        <v>0</v>
      </c>
      <c r="Q2117" s="311">
        <f>IF(M2117&lt;&gt;ฐาน!$M$45,IF(L2117&lt;&gt;"",ROUNDUP(($L2117*$N2117/100),-1),0),0)</f>
        <v>0</v>
      </c>
      <c r="R2117" s="311">
        <f t="shared" si="64"/>
        <v>0</v>
      </c>
      <c r="S2117" s="313">
        <f t="shared" si="65"/>
        <v>0</v>
      </c>
      <c r="T2117" s="314">
        <f>IF(M2117&lt;&gt;ฐาน!$M$45,IF(S2117&lt;&gt;"",S2117+R2117,0),0)</f>
        <v>0</v>
      </c>
      <c r="U2117" s="311">
        <f>IF(M2117&lt;&gt;ฐาน!$M$45,IF(S2117=0,J2117+T2117,O2117),J2117)</f>
        <v>0</v>
      </c>
      <c r="V2117" s="98"/>
    </row>
    <row r="2118" spans="1:22" x14ac:dyDescent="0.35">
      <c r="A2118" s="93">
        <v>2110</v>
      </c>
      <c r="B2118" s="84"/>
      <c r="C2118" s="98"/>
      <c r="D2118" s="91"/>
      <c r="E2118" s="89"/>
      <c r="F2118" s="88"/>
      <c r="G2118" s="91"/>
      <c r="H2118" s="91"/>
      <c r="I2118" s="88"/>
      <c r="J2118" s="92"/>
      <c r="K2118" s="212"/>
      <c r="L2118" s="308" t="str">
        <f>IF(K2118&lt;&gt;"",INDEX(ฐาน!$J$4:$M$44,MATCH(INT(K2118),ฐาน!$J$4:$J$44,0),2),"")</f>
        <v/>
      </c>
      <c r="M2118" s="309" t="str">
        <f>IF(L2118&lt;&gt;"",INDEX(ฐาน!$J$4:$M$45,MATCH(L2118,ฐาน!$K$4:$K$45,0),4),"")</f>
        <v/>
      </c>
      <c r="N2118" s="310" t="str">
        <f>IF(I2118&lt;&gt;"",INDEX(ฐาน!$A$4:$F$9,MATCH(I2118,ฐาน!$A$4:$A$9,0),IF(J2118&gt;=INDEX(ฐาน!$A$4:$F$9,MATCH(I2118,ฐาน!$A$4:$A$9,0),3),6,5)),"")</f>
        <v/>
      </c>
      <c r="O2118" s="311" t="str">
        <f>IF(I2118&lt;&gt;"",IF(J2118&gt;=INDEX(ฐาน!$A$4:$G$9,MATCH(I2118,ฐาน!$A$4:$A$9,0),4),INDEX(ฐาน!$A$4:$G$9,MATCH(I2118,ฐาน!$A$4:$A$9,0),7),INDEX(ฐาน!$A$4:$G$9,MATCH(I2118,ฐาน!$A$4:$A$9,0),4)),"")</f>
        <v/>
      </c>
      <c r="P2118" s="312">
        <f>IF(M2118&lt;&gt;ฐาน!$M$45,IF(L2118&lt;&gt;"",($L2118*$N2118/100),0),0)</f>
        <v>0</v>
      </c>
      <c r="Q2118" s="311">
        <f>IF(M2118&lt;&gt;ฐาน!$M$45,IF(L2118&lt;&gt;"",ROUNDUP(($L2118*$N2118/100),-1),0),0)</f>
        <v>0</v>
      </c>
      <c r="R2118" s="311">
        <f t="shared" si="64"/>
        <v>0</v>
      </c>
      <c r="S2118" s="313">
        <f t="shared" si="65"/>
        <v>0</v>
      </c>
      <c r="T2118" s="314">
        <f>IF(M2118&lt;&gt;ฐาน!$M$45,IF(S2118&lt;&gt;"",S2118+R2118,0),0)</f>
        <v>0</v>
      </c>
      <c r="U2118" s="311">
        <f>IF(M2118&lt;&gt;ฐาน!$M$45,IF(S2118=0,J2118+T2118,O2118),J2118)</f>
        <v>0</v>
      </c>
      <c r="V2118" s="98"/>
    </row>
    <row r="2119" spans="1:22" x14ac:dyDescent="0.35">
      <c r="A2119" s="93">
        <v>2111</v>
      </c>
      <c r="B2119" s="84"/>
      <c r="C2119" s="98"/>
      <c r="D2119" s="91"/>
      <c r="E2119" s="89"/>
      <c r="F2119" s="88"/>
      <c r="G2119" s="91"/>
      <c r="H2119" s="91"/>
      <c r="I2119" s="88"/>
      <c r="J2119" s="92"/>
      <c r="K2119" s="212"/>
      <c r="L2119" s="308" t="str">
        <f>IF(K2119&lt;&gt;"",INDEX(ฐาน!$J$4:$M$44,MATCH(INT(K2119),ฐาน!$J$4:$J$44,0),2),"")</f>
        <v/>
      </c>
      <c r="M2119" s="309" t="str">
        <f>IF(L2119&lt;&gt;"",INDEX(ฐาน!$J$4:$M$45,MATCH(L2119,ฐาน!$K$4:$K$45,0),4),"")</f>
        <v/>
      </c>
      <c r="N2119" s="310" t="str">
        <f>IF(I2119&lt;&gt;"",INDEX(ฐาน!$A$4:$F$9,MATCH(I2119,ฐาน!$A$4:$A$9,0),IF(J2119&gt;=INDEX(ฐาน!$A$4:$F$9,MATCH(I2119,ฐาน!$A$4:$A$9,0),3),6,5)),"")</f>
        <v/>
      </c>
      <c r="O2119" s="311" t="str">
        <f>IF(I2119&lt;&gt;"",IF(J2119&gt;=INDEX(ฐาน!$A$4:$G$9,MATCH(I2119,ฐาน!$A$4:$A$9,0),4),INDEX(ฐาน!$A$4:$G$9,MATCH(I2119,ฐาน!$A$4:$A$9,0),7),INDEX(ฐาน!$A$4:$G$9,MATCH(I2119,ฐาน!$A$4:$A$9,0),4)),"")</f>
        <v/>
      </c>
      <c r="P2119" s="312">
        <f>IF(M2119&lt;&gt;ฐาน!$M$45,IF(L2119&lt;&gt;"",($L2119*$N2119/100),0),0)</f>
        <v>0</v>
      </c>
      <c r="Q2119" s="311">
        <f>IF(M2119&lt;&gt;ฐาน!$M$45,IF(L2119&lt;&gt;"",ROUNDUP(($L2119*$N2119/100),-1),0),0)</f>
        <v>0</v>
      </c>
      <c r="R2119" s="311">
        <f t="shared" si="64"/>
        <v>0</v>
      </c>
      <c r="S2119" s="313">
        <f t="shared" si="65"/>
        <v>0</v>
      </c>
      <c r="T2119" s="314">
        <f>IF(M2119&lt;&gt;ฐาน!$M$45,IF(S2119&lt;&gt;"",S2119+R2119,0),0)</f>
        <v>0</v>
      </c>
      <c r="U2119" s="311">
        <f>IF(M2119&lt;&gt;ฐาน!$M$45,IF(S2119=0,J2119+T2119,O2119),J2119)</f>
        <v>0</v>
      </c>
      <c r="V2119" s="98"/>
    </row>
    <row r="2120" spans="1:22" x14ac:dyDescent="0.35">
      <c r="A2120" s="93">
        <v>2112</v>
      </c>
      <c r="B2120" s="84"/>
      <c r="C2120" s="98"/>
      <c r="D2120" s="91"/>
      <c r="E2120" s="89"/>
      <c r="F2120" s="88"/>
      <c r="G2120" s="91"/>
      <c r="H2120" s="91"/>
      <c r="I2120" s="88"/>
      <c r="J2120" s="92"/>
      <c r="K2120" s="212"/>
      <c r="L2120" s="308" t="str">
        <f>IF(K2120&lt;&gt;"",INDEX(ฐาน!$J$4:$M$44,MATCH(INT(K2120),ฐาน!$J$4:$J$44,0),2),"")</f>
        <v/>
      </c>
      <c r="M2120" s="309" t="str">
        <f>IF(L2120&lt;&gt;"",INDEX(ฐาน!$J$4:$M$45,MATCH(L2120,ฐาน!$K$4:$K$45,0),4),"")</f>
        <v/>
      </c>
      <c r="N2120" s="310" t="str">
        <f>IF(I2120&lt;&gt;"",INDEX(ฐาน!$A$4:$F$9,MATCH(I2120,ฐาน!$A$4:$A$9,0),IF(J2120&gt;=INDEX(ฐาน!$A$4:$F$9,MATCH(I2120,ฐาน!$A$4:$A$9,0),3),6,5)),"")</f>
        <v/>
      </c>
      <c r="O2120" s="311" t="str">
        <f>IF(I2120&lt;&gt;"",IF(J2120&gt;=INDEX(ฐาน!$A$4:$G$9,MATCH(I2120,ฐาน!$A$4:$A$9,0),4),INDEX(ฐาน!$A$4:$G$9,MATCH(I2120,ฐาน!$A$4:$A$9,0),7),INDEX(ฐาน!$A$4:$G$9,MATCH(I2120,ฐาน!$A$4:$A$9,0),4)),"")</f>
        <v/>
      </c>
      <c r="P2120" s="312">
        <f>IF(M2120&lt;&gt;ฐาน!$M$45,IF(L2120&lt;&gt;"",($L2120*$N2120/100),0),0)</f>
        <v>0</v>
      </c>
      <c r="Q2120" s="311">
        <f>IF(M2120&lt;&gt;ฐาน!$M$45,IF(L2120&lt;&gt;"",ROUNDUP(($L2120*$N2120/100),-1),0),0)</f>
        <v>0</v>
      </c>
      <c r="R2120" s="311">
        <f t="shared" si="64"/>
        <v>0</v>
      </c>
      <c r="S2120" s="313">
        <f t="shared" si="65"/>
        <v>0</v>
      </c>
      <c r="T2120" s="314">
        <f>IF(M2120&lt;&gt;ฐาน!$M$45,IF(S2120&lt;&gt;"",S2120+R2120,0),0)</f>
        <v>0</v>
      </c>
      <c r="U2120" s="311">
        <f>IF(M2120&lt;&gt;ฐาน!$M$45,IF(S2120=0,J2120+T2120,O2120),J2120)</f>
        <v>0</v>
      </c>
      <c r="V2120" s="98"/>
    </row>
    <row r="2121" spans="1:22" x14ac:dyDescent="0.35">
      <c r="A2121" s="93">
        <v>2113</v>
      </c>
      <c r="B2121" s="84"/>
      <c r="C2121" s="98"/>
      <c r="D2121" s="91"/>
      <c r="E2121" s="89"/>
      <c r="F2121" s="88"/>
      <c r="G2121" s="91"/>
      <c r="H2121" s="91"/>
      <c r="I2121" s="88"/>
      <c r="J2121" s="92"/>
      <c r="K2121" s="212"/>
      <c r="L2121" s="308" t="str">
        <f>IF(K2121&lt;&gt;"",INDEX(ฐาน!$J$4:$M$44,MATCH(INT(K2121),ฐาน!$J$4:$J$44,0),2),"")</f>
        <v/>
      </c>
      <c r="M2121" s="309" t="str">
        <f>IF(L2121&lt;&gt;"",INDEX(ฐาน!$J$4:$M$45,MATCH(L2121,ฐาน!$K$4:$K$45,0),4),"")</f>
        <v/>
      </c>
      <c r="N2121" s="310" t="str">
        <f>IF(I2121&lt;&gt;"",INDEX(ฐาน!$A$4:$F$9,MATCH(I2121,ฐาน!$A$4:$A$9,0),IF(J2121&gt;=INDEX(ฐาน!$A$4:$F$9,MATCH(I2121,ฐาน!$A$4:$A$9,0),3),6,5)),"")</f>
        <v/>
      </c>
      <c r="O2121" s="311" t="str">
        <f>IF(I2121&lt;&gt;"",IF(J2121&gt;=INDEX(ฐาน!$A$4:$G$9,MATCH(I2121,ฐาน!$A$4:$A$9,0),4),INDEX(ฐาน!$A$4:$G$9,MATCH(I2121,ฐาน!$A$4:$A$9,0),7),INDEX(ฐาน!$A$4:$G$9,MATCH(I2121,ฐาน!$A$4:$A$9,0),4)),"")</f>
        <v/>
      </c>
      <c r="P2121" s="312">
        <f>IF(M2121&lt;&gt;ฐาน!$M$45,IF(L2121&lt;&gt;"",($L2121*$N2121/100),0),0)</f>
        <v>0</v>
      </c>
      <c r="Q2121" s="311">
        <f>IF(M2121&lt;&gt;ฐาน!$M$45,IF(L2121&lt;&gt;"",ROUNDUP(($L2121*$N2121/100),-1),0),0)</f>
        <v>0</v>
      </c>
      <c r="R2121" s="311">
        <f t="shared" si="64"/>
        <v>0</v>
      </c>
      <c r="S2121" s="313">
        <f t="shared" si="65"/>
        <v>0</v>
      </c>
      <c r="T2121" s="314">
        <f>IF(M2121&lt;&gt;ฐาน!$M$45,IF(S2121&lt;&gt;"",S2121+R2121,0),0)</f>
        <v>0</v>
      </c>
      <c r="U2121" s="311">
        <f>IF(M2121&lt;&gt;ฐาน!$M$45,IF(S2121=0,J2121+T2121,O2121),J2121)</f>
        <v>0</v>
      </c>
      <c r="V2121" s="98"/>
    </row>
    <row r="2122" spans="1:22" x14ac:dyDescent="0.35">
      <c r="A2122" s="93">
        <v>2114</v>
      </c>
      <c r="B2122" s="84"/>
      <c r="C2122" s="98"/>
      <c r="D2122" s="91"/>
      <c r="E2122" s="89"/>
      <c r="F2122" s="88"/>
      <c r="G2122" s="91"/>
      <c r="H2122" s="91"/>
      <c r="I2122" s="88"/>
      <c r="J2122" s="92"/>
      <c r="K2122" s="212"/>
      <c r="L2122" s="308" t="str">
        <f>IF(K2122&lt;&gt;"",INDEX(ฐาน!$J$4:$M$44,MATCH(INT(K2122),ฐาน!$J$4:$J$44,0),2),"")</f>
        <v/>
      </c>
      <c r="M2122" s="309" t="str">
        <f>IF(L2122&lt;&gt;"",INDEX(ฐาน!$J$4:$M$45,MATCH(L2122,ฐาน!$K$4:$K$45,0),4),"")</f>
        <v/>
      </c>
      <c r="N2122" s="310" t="str">
        <f>IF(I2122&lt;&gt;"",INDEX(ฐาน!$A$4:$F$9,MATCH(I2122,ฐาน!$A$4:$A$9,0),IF(J2122&gt;=INDEX(ฐาน!$A$4:$F$9,MATCH(I2122,ฐาน!$A$4:$A$9,0),3),6,5)),"")</f>
        <v/>
      </c>
      <c r="O2122" s="311" t="str">
        <f>IF(I2122&lt;&gt;"",IF(J2122&gt;=INDEX(ฐาน!$A$4:$G$9,MATCH(I2122,ฐาน!$A$4:$A$9,0),4),INDEX(ฐาน!$A$4:$G$9,MATCH(I2122,ฐาน!$A$4:$A$9,0),7),INDEX(ฐาน!$A$4:$G$9,MATCH(I2122,ฐาน!$A$4:$A$9,0),4)),"")</f>
        <v/>
      </c>
      <c r="P2122" s="312">
        <f>IF(M2122&lt;&gt;ฐาน!$M$45,IF(L2122&lt;&gt;"",($L2122*$N2122/100),0),0)</f>
        <v>0</v>
      </c>
      <c r="Q2122" s="311">
        <f>IF(M2122&lt;&gt;ฐาน!$M$45,IF(L2122&lt;&gt;"",ROUNDUP(($L2122*$N2122/100),-1),0),0)</f>
        <v>0</v>
      </c>
      <c r="R2122" s="311">
        <f t="shared" ref="R2122:R2185" si="66">IF(Q2122&lt;&gt;"",IF($J2122+$P2122&lt;=$O2122,$Q2122,$O2122-$J2122),"")</f>
        <v>0</v>
      </c>
      <c r="S2122" s="313">
        <f t="shared" ref="S2122:S2185" si="67">IF(Q2122&lt;&gt;R2122,P2122-R2122,0)</f>
        <v>0</v>
      </c>
      <c r="T2122" s="314">
        <f>IF(M2122&lt;&gt;ฐาน!$M$45,IF(S2122&lt;&gt;"",S2122+R2122,0),0)</f>
        <v>0</v>
      </c>
      <c r="U2122" s="311">
        <f>IF(M2122&lt;&gt;ฐาน!$M$45,IF(S2122=0,J2122+T2122,O2122),J2122)</f>
        <v>0</v>
      </c>
      <c r="V2122" s="98"/>
    </row>
    <row r="2123" spans="1:22" x14ac:dyDescent="0.35">
      <c r="A2123" s="93">
        <v>2115</v>
      </c>
      <c r="B2123" s="84"/>
      <c r="C2123" s="98"/>
      <c r="D2123" s="91"/>
      <c r="E2123" s="89"/>
      <c r="F2123" s="88"/>
      <c r="G2123" s="91"/>
      <c r="H2123" s="91"/>
      <c r="I2123" s="88"/>
      <c r="J2123" s="92"/>
      <c r="K2123" s="212"/>
      <c r="L2123" s="308" t="str">
        <f>IF(K2123&lt;&gt;"",INDEX(ฐาน!$J$4:$M$44,MATCH(INT(K2123),ฐาน!$J$4:$J$44,0),2),"")</f>
        <v/>
      </c>
      <c r="M2123" s="309" t="str">
        <f>IF(L2123&lt;&gt;"",INDEX(ฐาน!$J$4:$M$45,MATCH(L2123,ฐาน!$K$4:$K$45,0),4),"")</f>
        <v/>
      </c>
      <c r="N2123" s="310" t="str">
        <f>IF(I2123&lt;&gt;"",INDEX(ฐาน!$A$4:$F$9,MATCH(I2123,ฐาน!$A$4:$A$9,0),IF(J2123&gt;=INDEX(ฐาน!$A$4:$F$9,MATCH(I2123,ฐาน!$A$4:$A$9,0),3),6,5)),"")</f>
        <v/>
      </c>
      <c r="O2123" s="311" t="str">
        <f>IF(I2123&lt;&gt;"",IF(J2123&gt;=INDEX(ฐาน!$A$4:$G$9,MATCH(I2123,ฐาน!$A$4:$A$9,0),4),INDEX(ฐาน!$A$4:$G$9,MATCH(I2123,ฐาน!$A$4:$A$9,0),7),INDEX(ฐาน!$A$4:$G$9,MATCH(I2123,ฐาน!$A$4:$A$9,0),4)),"")</f>
        <v/>
      </c>
      <c r="P2123" s="312">
        <f>IF(M2123&lt;&gt;ฐาน!$M$45,IF(L2123&lt;&gt;"",($L2123*$N2123/100),0),0)</f>
        <v>0</v>
      </c>
      <c r="Q2123" s="311">
        <f>IF(M2123&lt;&gt;ฐาน!$M$45,IF(L2123&lt;&gt;"",ROUNDUP(($L2123*$N2123/100),-1),0),0)</f>
        <v>0</v>
      </c>
      <c r="R2123" s="311">
        <f t="shared" si="66"/>
        <v>0</v>
      </c>
      <c r="S2123" s="313">
        <f t="shared" si="67"/>
        <v>0</v>
      </c>
      <c r="T2123" s="314">
        <f>IF(M2123&lt;&gt;ฐาน!$M$45,IF(S2123&lt;&gt;"",S2123+R2123,0),0)</f>
        <v>0</v>
      </c>
      <c r="U2123" s="311">
        <f>IF(M2123&lt;&gt;ฐาน!$M$45,IF(S2123=0,J2123+T2123,O2123),J2123)</f>
        <v>0</v>
      </c>
      <c r="V2123" s="98"/>
    </row>
    <row r="2124" spans="1:22" x14ac:dyDescent="0.35">
      <c r="A2124" s="93">
        <v>2116</v>
      </c>
      <c r="B2124" s="84"/>
      <c r="C2124" s="98"/>
      <c r="D2124" s="91"/>
      <c r="E2124" s="89"/>
      <c r="F2124" s="88"/>
      <c r="G2124" s="91"/>
      <c r="H2124" s="91"/>
      <c r="I2124" s="88"/>
      <c r="J2124" s="92"/>
      <c r="K2124" s="212"/>
      <c r="L2124" s="308" t="str">
        <f>IF(K2124&lt;&gt;"",INDEX(ฐาน!$J$4:$M$44,MATCH(INT(K2124),ฐาน!$J$4:$J$44,0),2),"")</f>
        <v/>
      </c>
      <c r="M2124" s="309" t="str">
        <f>IF(L2124&lt;&gt;"",INDEX(ฐาน!$J$4:$M$45,MATCH(L2124,ฐาน!$K$4:$K$45,0),4),"")</f>
        <v/>
      </c>
      <c r="N2124" s="310" t="str">
        <f>IF(I2124&lt;&gt;"",INDEX(ฐาน!$A$4:$F$9,MATCH(I2124,ฐาน!$A$4:$A$9,0),IF(J2124&gt;=INDEX(ฐาน!$A$4:$F$9,MATCH(I2124,ฐาน!$A$4:$A$9,0),3),6,5)),"")</f>
        <v/>
      </c>
      <c r="O2124" s="311" t="str">
        <f>IF(I2124&lt;&gt;"",IF(J2124&gt;=INDEX(ฐาน!$A$4:$G$9,MATCH(I2124,ฐาน!$A$4:$A$9,0),4),INDEX(ฐาน!$A$4:$G$9,MATCH(I2124,ฐาน!$A$4:$A$9,0),7),INDEX(ฐาน!$A$4:$G$9,MATCH(I2124,ฐาน!$A$4:$A$9,0),4)),"")</f>
        <v/>
      </c>
      <c r="P2124" s="312">
        <f>IF(M2124&lt;&gt;ฐาน!$M$45,IF(L2124&lt;&gt;"",($L2124*$N2124/100),0),0)</f>
        <v>0</v>
      </c>
      <c r="Q2124" s="311">
        <f>IF(M2124&lt;&gt;ฐาน!$M$45,IF(L2124&lt;&gt;"",ROUNDUP(($L2124*$N2124/100),-1),0),0)</f>
        <v>0</v>
      </c>
      <c r="R2124" s="311">
        <f t="shared" si="66"/>
        <v>0</v>
      </c>
      <c r="S2124" s="313">
        <f t="shared" si="67"/>
        <v>0</v>
      </c>
      <c r="T2124" s="314">
        <f>IF(M2124&lt;&gt;ฐาน!$M$45,IF(S2124&lt;&gt;"",S2124+R2124,0),0)</f>
        <v>0</v>
      </c>
      <c r="U2124" s="311">
        <f>IF(M2124&lt;&gt;ฐาน!$M$45,IF(S2124=0,J2124+T2124,O2124),J2124)</f>
        <v>0</v>
      </c>
      <c r="V2124" s="98"/>
    </row>
    <row r="2125" spans="1:22" x14ac:dyDescent="0.35">
      <c r="A2125" s="93">
        <v>2117</v>
      </c>
      <c r="B2125" s="84"/>
      <c r="C2125" s="98"/>
      <c r="D2125" s="91"/>
      <c r="E2125" s="89"/>
      <c r="F2125" s="88"/>
      <c r="G2125" s="91"/>
      <c r="H2125" s="91"/>
      <c r="I2125" s="88"/>
      <c r="J2125" s="92"/>
      <c r="K2125" s="212"/>
      <c r="L2125" s="308" t="str">
        <f>IF(K2125&lt;&gt;"",INDEX(ฐาน!$J$4:$M$44,MATCH(INT(K2125),ฐาน!$J$4:$J$44,0),2),"")</f>
        <v/>
      </c>
      <c r="M2125" s="309" t="str">
        <f>IF(L2125&lt;&gt;"",INDEX(ฐาน!$J$4:$M$45,MATCH(L2125,ฐาน!$K$4:$K$45,0),4),"")</f>
        <v/>
      </c>
      <c r="N2125" s="310" t="str">
        <f>IF(I2125&lt;&gt;"",INDEX(ฐาน!$A$4:$F$9,MATCH(I2125,ฐาน!$A$4:$A$9,0),IF(J2125&gt;=INDEX(ฐาน!$A$4:$F$9,MATCH(I2125,ฐาน!$A$4:$A$9,0),3),6,5)),"")</f>
        <v/>
      </c>
      <c r="O2125" s="311" t="str">
        <f>IF(I2125&lt;&gt;"",IF(J2125&gt;=INDEX(ฐาน!$A$4:$G$9,MATCH(I2125,ฐาน!$A$4:$A$9,0),4),INDEX(ฐาน!$A$4:$G$9,MATCH(I2125,ฐาน!$A$4:$A$9,0),7),INDEX(ฐาน!$A$4:$G$9,MATCH(I2125,ฐาน!$A$4:$A$9,0),4)),"")</f>
        <v/>
      </c>
      <c r="P2125" s="312">
        <f>IF(M2125&lt;&gt;ฐาน!$M$45,IF(L2125&lt;&gt;"",($L2125*$N2125/100),0),0)</f>
        <v>0</v>
      </c>
      <c r="Q2125" s="311">
        <f>IF(M2125&lt;&gt;ฐาน!$M$45,IF(L2125&lt;&gt;"",ROUNDUP(($L2125*$N2125/100),-1),0),0)</f>
        <v>0</v>
      </c>
      <c r="R2125" s="311">
        <f t="shared" si="66"/>
        <v>0</v>
      </c>
      <c r="S2125" s="313">
        <f t="shared" si="67"/>
        <v>0</v>
      </c>
      <c r="T2125" s="314">
        <f>IF(M2125&lt;&gt;ฐาน!$M$45,IF(S2125&lt;&gt;"",S2125+R2125,0),0)</f>
        <v>0</v>
      </c>
      <c r="U2125" s="311">
        <f>IF(M2125&lt;&gt;ฐาน!$M$45,IF(S2125=0,J2125+T2125,O2125),J2125)</f>
        <v>0</v>
      </c>
      <c r="V2125" s="98"/>
    </row>
    <row r="2126" spans="1:22" x14ac:dyDescent="0.35">
      <c r="A2126" s="93">
        <v>2118</v>
      </c>
      <c r="B2126" s="84"/>
      <c r="C2126" s="98"/>
      <c r="D2126" s="91"/>
      <c r="E2126" s="89"/>
      <c r="F2126" s="88"/>
      <c r="G2126" s="91"/>
      <c r="H2126" s="91"/>
      <c r="I2126" s="88"/>
      <c r="J2126" s="92"/>
      <c r="K2126" s="212"/>
      <c r="L2126" s="308" t="str">
        <f>IF(K2126&lt;&gt;"",INDEX(ฐาน!$J$4:$M$44,MATCH(INT(K2126),ฐาน!$J$4:$J$44,0),2),"")</f>
        <v/>
      </c>
      <c r="M2126" s="309" t="str">
        <f>IF(L2126&lt;&gt;"",INDEX(ฐาน!$J$4:$M$45,MATCH(L2126,ฐาน!$K$4:$K$45,0),4),"")</f>
        <v/>
      </c>
      <c r="N2126" s="310" t="str">
        <f>IF(I2126&lt;&gt;"",INDEX(ฐาน!$A$4:$F$9,MATCH(I2126,ฐาน!$A$4:$A$9,0),IF(J2126&gt;=INDEX(ฐาน!$A$4:$F$9,MATCH(I2126,ฐาน!$A$4:$A$9,0),3),6,5)),"")</f>
        <v/>
      </c>
      <c r="O2126" s="311" t="str">
        <f>IF(I2126&lt;&gt;"",IF(J2126&gt;=INDEX(ฐาน!$A$4:$G$9,MATCH(I2126,ฐาน!$A$4:$A$9,0),4),INDEX(ฐาน!$A$4:$G$9,MATCH(I2126,ฐาน!$A$4:$A$9,0),7),INDEX(ฐาน!$A$4:$G$9,MATCH(I2126,ฐาน!$A$4:$A$9,0),4)),"")</f>
        <v/>
      </c>
      <c r="P2126" s="312">
        <f>IF(M2126&lt;&gt;ฐาน!$M$45,IF(L2126&lt;&gt;"",($L2126*$N2126/100),0),0)</f>
        <v>0</v>
      </c>
      <c r="Q2126" s="311">
        <f>IF(M2126&lt;&gt;ฐาน!$M$45,IF(L2126&lt;&gt;"",ROUNDUP(($L2126*$N2126/100),-1),0),0)</f>
        <v>0</v>
      </c>
      <c r="R2126" s="311">
        <f t="shared" si="66"/>
        <v>0</v>
      </c>
      <c r="S2126" s="313">
        <f t="shared" si="67"/>
        <v>0</v>
      </c>
      <c r="T2126" s="314">
        <f>IF(M2126&lt;&gt;ฐาน!$M$45,IF(S2126&lt;&gt;"",S2126+R2126,0),0)</f>
        <v>0</v>
      </c>
      <c r="U2126" s="311">
        <f>IF(M2126&lt;&gt;ฐาน!$M$45,IF(S2126=0,J2126+T2126,O2126),J2126)</f>
        <v>0</v>
      </c>
      <c r="V2126" s="98"/>
    </row>
    <row r="2127" spans="1:22" x14ac:dyDescent="0.35">
      <c r="A2127" s="93">
        <v>2119</v>
      </c>
      <c r="B2127" s="84"/>
      <c r="C2127" s="98"/>
      <c r="D2127" s="91"/>
      <c r="E2127" s="89"/>
      <c r="F2127" s="88"/>
      <c r="G2127" s="91"/>
      <c r="H2127" s="91"/>
      <c r="I2127" s="88"/>
      <c r="J2127" s="92"/>
      <c r="K2127" s="212"/>
      <c r="L2127" s="308" t="str">
        <f>IF(K2127&lt;&gt;"",INDEX(ฐาน!$J$4:$M$44,MATCH(INT(K2127),ฐาน!$J$4:$J$44,0),2),"")</f>
        <v/>
      </c>
      <c r="M2127" s="309" t="str">
        <f>IF(L2127&lt;&gt;"",INDEX(ฐาน!$J$4:$M$45,MATCH(L2127,ฐาน!$K$4:$K$45,0),4),"")</f>
        <v/>
      </c>
      <c r="N2127" s="310" t="str">
        <f>IF(I2127&lt;&gt;"",INDEX(ฐาน!$A$4:$F$9,MATCH(I2127,ฐาน!$A$4:$A$9,0),IF(J2127&gt;=INDEX(ฐาน!$A$4:$F$9,MATCH(I2127,ฐาน!$A$4:$A$9,0),3),6,5)),"")</f>
        <v/>
      </c>
      <c r="O2127" s="311" t="str">
        <f>IF(I2127&lt;&gt;"",IF(J2127&gt;=INDEX(ฐาน!$A$4:$G$9,MATCH(I2127,ฐาน!$A$4:$A$9,0),4),INDEX(ฐาน!$A$4:$G$9,MATCH(I2127,ฐาน!$A$4:$A$9,0),7),INDEX(ฐาน!$A$4:$G$9,MATCH(I2127,ฐาน!$A$4:$A$9,0),4)),"")</f>
        <v/>
      </c>
      <c r="P2127" s="312">
        <f>IF(M2127&lt;&gt;ฐาน!$M$45,IF(L2127&lt;&gt;"",($L2127*$N2127/100),0),0)</f>
        <v>0</v>
      </c>
      <c r="Q2127" s="311">
        <f>IF(M2127&lt;&gt;ฐาน!$M$45,IF(L2127&lt;&gt;"",ROUNDUP(($L2127*$N2127/100),-1),0),0)</f>
        <v>0</v>
      </c>
      <c r="R2127" s="311">
        <f t="shared" si="66"/>
        <v>0</v>
      </c>
      <c r="S2127" s="313">
        <f t="shared" si="67"/>
        <v>0</v>
      </c>
      <c r="T2127" s="314">
        <f>IF(M2127&lt;&gt;ฐาน!$M$45,IF(S2127&lt;&gt;"",S2127+R2127,0),0)</f>
        <v>0</v>
      </c>
      <c r="U2127" s="311">
        <f>IF(M2127&lt;&gt;ฐาน!$M$45,IF(S2127=0,J2127+T2127,O2127),J2127)</f>
        <v>0</v>
      </c>
      <c r="V2127" s="98"/>
    </row>
    <row r="2128" spans="1:22" x14ac:dyDescent="0.35">
      <c r="A2128" s="93">
        <v>2120</v>
      </c>
      <c r="B2128" s="84"/>
      <c r="C2128" s="98"/>
      <c r="D2128" s="91"/>
      <c r="E2128" s="89"/>
      <c r="F2128" s="88"/>
      <c r="G2128" s="91"/>
      <c r="H2128" s="91"/>
      <c r="I2128" s="88"/>
      <c r="J2128" s="92"/>
      <c r="K2128" s="212"/>
      <c r="L2128" s="308" t="str">
        <f>IF(K2128&lt;&gt;"",INDEX(ฐาน!$J$4:$M$44,MATCH(INT(K2128),ฐาน!$J$4:$J$44,0),2),"")</f>
        <v/>
      </c>
      <c r="M2128" s="309" t="str">
        <f>IF(L2128&lt;&gt;"",INDEX(ฐาน!$J$4:$M$45,MATCH(L2128,ฐาน!$K$4:$K$45,0),4),"")</f>
        <v/>
      </c>
      <c r="N2128" s="310" t="str">
        <f>IF(I2128&lt;&gt;"",INDEX(ฐาน!$A$4:$F$9,MATCH(I2128,ฐาน!$A$4:$A$9,0),IF(J2128&gt;=INDEX(ฐาน!$A$4:$F$9,MATCH(I2128,ฐาน!$A$4:$A$9,0),3),6,5)),"")</f>
        <v/>
      </c>
      <c r="O2128" s="311" t="str">
        <f>IF(I2128&lt;&gt;"",IF(J2128&gt;=INDEX(ฐาน!$A$4:$G$9,MATCH(I2128,ฐาน!$A$4:$A$9,0),4),INDEX(ฐาน!$A$4:$G$9,MATCH(I2128,ฐาน!$A$4:$A$9,0),7),INDEX(ฐาน!$A$4:$G$9,MATCH(I2128,ฐาน!$A$4:$A$9,0),4)),"")</f>
        <v/>
      </c>
      <c r="P2128" s="312">
        <f>IF(M2128&lt;&gt;ฐาน!$M$45,IF(L2128&lt;&gt;"",($L2128*$N2128/100),0),0)</f>
        <v>0</v>
      </c>
      <c r="Q2128" s="311">
        <f>IF(M2128&lt;&gt;ฐาน!$M$45,IF(L2128&lt;&gt;"",ROUNDUP(($L2128*$N2128/100),-1),0),0)</f>
        <v>0</v>
      </c>
      <c r="R2128" s="311">
        <f t="shared" si="66"/>
        <v>0</v>
      </c>
      <c r="S2128" s="313">
        <f t="shared" si="67"/>
        <v>0</v>
      </c>
      <c r="T2128" s="314">
        <f>IF(M2128&lt;&gt;ฐาน!$M$45,IF(S2128&lt;&gt;"",S2128+R2128,0),0)</f>
        <v>0</v>
      </c>
      <c r="U2128" s="311">
        <f>IF(M2128&lt;&gt;ฐาน!$M$45,IF(S2128=0,J2128+T2128,O2128),J2128)</f>
        <v>0</v>
      </c>
      <c r="V2128" s="98"/>
    </row>
    <row r="2129" spans="1:22" x14ac:dyDescent="0.35">
      <c r="A2129" s="93">
        <v>2121</v>
      </c>
      <c r="B2129" s="84"/>
      <c r="C2129" s="98"/>
      <c r="D2129" s="91"/>
      <c r="E2129" s="89"/>
      <c r="F2129" s="88"/>
      <c r="G2129" s="91"/>
      <c r="H2129" s="91"/>
      <c r="I2129" s="88"/>
      <c r="J2129" s="92"/>
      <c r="K2129" s="212"/>
      <c r="L2129" s="308" t="str">
        <f>IF(K2129&lt;&gt;"",INDEX(ฐาน!$J$4:$M$44,MATCH(INT(K2129),ฐาน!$J$4:$J$44,0),2),"")</f>
        <v/>
      </c>
      <c r="M2129" s="309" t="str">
        <f>IF(L2129&lt;&gt;"",INDEX(ฐาน!$J$4:$M$45,MATCH(L2129,ฐาน!$K$4:$K$45,0),4),"")</f>
        <v/>
      </c>
      <c r="N2129" s="310" t="str">
        <f>IF(I2129&lt;&gt;"",INDEX(ฐาน!$A$4:$F$9,MATCH(I2129,ฐาน!$A$4:$A$9,0),IF(J2129&gt;=INDEX(ฐาน!$A$4:$F$9,MATCH(I2129,ฐาน!$A$4:$A$9,0),3),6,5)),"")</f>
        <v/>
      </c>
      <c r="O2129" s="311" t="str">
        <f>IF(I2129&lt;&gt;"",IF(J2129&gt;=INDEX(ฐาน!$A$4:$G$9,MATCH(I2129,ฐาน!$A$4:$A$9,0),4),INDEX(ฐาน!$A$4:$G$9,MATCH(I2129,ฐาน!$A$4:$A$9,0),7),INDEX(ฐาน!$A$4:$G$9,MATCH(I2129,ฐาน!$A$4:$A$9,0),4)),"")</f>
        <v/>
      </c>
      <c r="P2129" s="312">
        <f>IF(M2129&lt;&gt;ฐาน!$M$45,IF(L2129&lt;&gt;"",($L2129*$N2129/100),0),0)</f>
        <v>0</v>
      </c>
      <c r="Q2129" s="311">
        <f>IF(M2129&lt;&gt;ฐาน!$M$45,IF(L2129&lt;&gt;"",ROUNDUP(($L2129*$N2129/100),-1),0),0)</f>
        <v>0</v>
      </c>
      <c r="R2129" s="311">
        <f t="shared" si="66"/>
        <v>0</v>
      </c>
      <c r="S2129" s="313">
        <f t="shared" si="67"/>
        <v>0</v>
      </c>
      <c r="T2129" s="314">
        <f>IF(M2129&lt;&gt;ฐาน!$M$45,IF(S2129&lt;&gt;"",S2129+R2129,0),0)</f>
        <v>0</v>
      </c>
      <c r="U2129" s="311">
        <f>IF(M2129&lt;&gt;ฐาน!$M$45,IF(S2129=0,J2129+T2129,O2129),J2129)</f>
        <v>0</v>
      </c>
      <c r="V2129" s="98"/>
    </row>
    <row r="2130" spans="1:22" x14ac:dyDescent="0.35">
      <c r="A2130" s="93">
        <v>2122</v>
      </c>
      <c r="B2130" s="84"/>
      <c r="C2130" s="98"/>
      <c r="D2130" s="91"/>
      <c r="E2130" s="89"/>
      <c r="F2130" s="88"/>
      <c r="G2130" s="91"/>
      <c r="H2130" s="91"/>
      <c r="I2130" s="88"/>
      <c r="J2130" s="92"/>
      <c r="K2130" s="212"/>
      <c r="L2130" s="308" t="str">
        <f>IF(K2130&lt;&gt;"",INDEX(ฐาน!$J$4:$M$44,MATCH(INT(K2130),ฐาน!$J$4:$J$44,0),2),"")</f>
        <v/>
      </c>
      <c r="M2130" s="309" t="str">
        <f>IF(L2130&lt;&gt;"",INDEX(ฐาน!$J$4:$M$45,MATCH(L2130,ฐาน!$K$4:$K$45,0),4),"")</f>
        <v/>
      </c>
      <c r="N2130" s="310" t="str">
        <f>IF(I2130&lt;&gt;"",INDEX(ฐาน!$A$4:$F$9,MATCH(I2130,ฐาน!$A$4:$A$9,0),IF(J2130&gt;=INDEX(ฐาน!$A$4:$F$9,MATCH(I2130,ฐาน!$A$4:$A$9,0),3),6,5)),"")</f>
        <v/>
      </c>
      <c r="O2130" s="311" t="str">
        <f>IF(I2130&lt;&gt;"",IF(J2130&gt;=INDEX(ฐาน!$A$4:$G$9,MATCH(I2130,ฐาน!$A$4:$A$9,0),4),INDEX(ฐาน!$A$4:$G$9,MATCH(I2130,ฐาน!$A$4:$A$9,0),7),INDEX(ฐาน!$A$4:$G$9,MATCH(I2130,ฐาน!$A$4:$A$9,0),4)),"")</f>
        <v/>
      </c>
      <c r="P2130" s="312">
        <f>IF(M2130&lt;&gt;ฐาน!$M$45,IF(L2130&lt;&gt;"",($L2130*$N2130/100),0),0)</f>
        <v>0</v>
      </c>
      <c r="Q2130" s="311">
        <f>IF(M2130&lt;&gt;ฐาน!$M$45,IF(L2130&lt;&gt;"",ROUNDUP(($L2130*$N2130/100),-1),0),0)</f>
        <v>0</v>
      </c>
      <c r="R2130" s="311">
        <f t="shared" si="66"/>
        <v>0</v>
      </c>
      <c r="S2130" s="313">
        <f t="shared" si="67"/>
        <v>0</v>
      </c>
      <c r="T2130" s="314">
        <f>IF(M2130&lt;&gt;ฐาน!$M$45,IF(S2130&lt;&gt;"",S2130+R2130,0),0)</f>
        <v>0</v>
      </c>
      <c r="U2130" s="311">
        <f>IF(M2130&lt;&gt;ฐาน!$M$45,IF(S2130=0,J2130+T2130,O2130),J2130)</f>
        <v>0</v>
      </c>
      <c r="V2130" s="98"/>
    </row>
    <row r="2131" spans="1:22" x14ac:dyDescent="0.35">
      <c r="A2131" s="93">
        <v>2123</v>
      </c>
      <c r="B2131" s="84"/>
      <c r="C2131" s="98"/>
      <c r="D2131" s="91"/>
      <c r="E2131" s="89"/>
      <c r="F2131" s="88"/>
      <c r="G2131" s="91"/>
      <c r="H2131" s="91"/>
      <c r="I2131" s="88"/>
      <c r="J2131" s="92"/>
      <c r="K2131" s="212"/>
      <c r="L2131" s="308" t="str">
        <f>IF(K2131&lt;&gt;"",INDEX(ฐาน!$J$4:$M$44,MATCH(INT(K2131),ฐาน!$J$4:$J$44,0),2),"")</f>
        <v/>
      </c>
      <c r="M2131" s="309" t="str">
        <f>IF(L2131&lt;&gt;"",INDEX(ฐาน!$J$4:$M$45,MATCH(L2131,ฐาน!$K$4:$K$45,0),4),"")</f>
        <v/>
      </c>
      <c r="N2131" s="310" t="str">
        <f>IF(I2131&lt;&gt;"",INDEX(ฐาน!$A$4:$F$9,MATCH(I2131,ฐาน!$A$4:$A$9,0),IF(J2131&gt;=INDEX(ฐาน!$A$4:$F$9,MATCH(I2131,ฐาน!$A$4:$A$9,0),3),6,5)),"")</f>
        <v/>
      </c>
      <c r="O2131" s="311" t="str">
        <f>IF(I2131&lt;&gt;"",IF(J2131&gt;=INDEX(ฐาน!$A$4:$G$9,MATCH(I2131,ฐาน!$A$4:$A$9,0),4),INDEX(ฐาน!$A$4:$G$9,MATCH(I2131,ฐาน!$A$4:$A$9,0),7),INDEX(ฐาน!$A$4:$G$9,MATCH(I2131,ฐาน!$A$4:$A$9,0),4)),"")</f>
        <v/>
      </c>
      <c r="P2131" s="312">
        <f>IF(M2131&lt;&gt;ฐาน!$M$45,IF(L2131&lt;&gt;"",($L2131*$N2131/100),0),0)</f>
        <v>0</v>
      </c>
      <c r="Q2131" s="311">
        <f>IF(M2131&lt;&gt;ฐาน!$M$45,IF(L2131&lt;&gt;"",ROUNDUP(($L2131*$N2131/100),-1),0),0)</f>
        <v>0</v>
      </c>
      <c r="R2131" s="311">
        <f t="shared" si="66"/>
        <v>0</v>
      </c>
      <c r="S2131" s="313">
        <f t="shared" si="67"/>
        <v>0</v>
      </c>
      <c r="T2131" s="314">
        <f>IF(M2131&lt;&gt;ฐาน!$M$45,IF(S2131&lt;&gt;"",S2131+R2131,0),0)</f>
        <v>0</v>
      </c>
      <c r="U2131" s="311">
        <f>IF(M2131&lt;&gt;ฐาน!$M$45,IF(S2131=0,J2131+T2131,O2131),J2131)</f>
        <v>0</v>
      </c>
      <c r="V2131" s="98"/>
    </row>
    <row r="2132" spans="1:22" x14ac:dyDescent="0.35">
      <c r="A2132" s="93">
        <v>2124</v>
      </c>
      <c r="B2132" s="84"/>
      <c r="C2132" s="98"/>
      <c r="D2132" s="91"/>
      <c r="E2132" s="89"/>
      <c r="F2132" s="88"/>
      <c r="G2132" s="91"/>
      <c r="H2132" s="91"/>
      <c r="I2132" s="88"/>
      <c r="J2132" s="92"/>
      <c r="K2132" s="212"/>
      <c r="L2132" s="308" t="str">
        <f>IF(K2132&lt;&gt;"",INDEX(ฐาน!$J$4:$M$44,MATCH(INT(K2132),ฐาน!$J$4:$J$44,0),2),"")</f>
        <v/>
      </c>
      <c r="M2132" s="309" t="str">
        <f>IF(L2132&lt;&gt;"",INDEX(ฐาน!$J$4:$M$45,MATCH(L2132,ฐาน!$K$4:$K$45,0),4),"")</f>
        <v/>
      </c>
      <c r="N2132" s="310" t="str">
        <f>IF(I2132&lt;&gt;"",INDEX(ฐาน!$A$4:$F$9,MATCH(I2132,ฐาน!$A$4:$A$9,0),IF(J2132&gt;=INDEX(ฐาน!$A$4:$F$9,MATCH(I2132,ฐาน!$A$4:$A$9,0),3),6,5)),"")</f>
        <v/>
      </c>
      <c r="O2132" s="311" t="str">
        <f>IF(I2132&lt;&gt;"",IF(J2132&gt;=INDEX(ฐาน!$A$4:$G$9,MATCH(I2132,ฐาน!$A$4:$A$9,0),4),INDEX(ฐาน!$A$4:$G$9,MATCH(I2132,ฐาน!$A$4:$A$9,0),7),INDEX(ฐาน!$A$4:$G$9,MATCH(I2132,ฐาน!$A$4:$A$9,0),4)),"")</f>
        <v/>
      </c>
      <c r="P2132" s="312">
        <f>IF(M2132&lt;&gt;ฐาน!$M$45,IF(L2132&lt;&gt;"",($L2132*$N2132/100),0),0)</f>
        <v>0</v>
      </c>
      <c r="Q2132" s="311">
        <f>IF(M2132&lt;&gt;ฐาน!$M$45,IF(L2132&lt;&gt;"",ROUNDUP(($L2132*$N2132/100),-1),0),0)</f>
        <v>0</v>
      </c>
      <c r="R2132" s="311">
        <f t="shared" si="66"/>
        <v>0</v>
      </c>
      <c r="S2132" s="313">
        <f t="shared" si="67"/>
        <v>0</v>
      </c>
      <c r="T2132" s="314">
        <f>IF(M2132&lt;&gt;ฐาน!$M$45,IF(S2132&lt;&gt;"",S2132+R2132,0),0)</f>
        <v>0</v>
      </c>
      <c r="U2132" s="311">
        <f>IF(M2132&lt;&gt;ฐาน!$M$45,IF(S2132=0,J2132+T2132,O2132),J2132)</f>
        <v>0</v>
      </c>
      <c r="V2132" s="98"/>
    </row>
    <row r="2133" spans="1:22" x14ac:dyDescent="0.35">
      <c r="A2133" s="93">
        <v>2125</v>
      </c>
      <c r="B2133" s="84"/>
      <c r="C2133" s="98"/>
      <c r="D2133" s="91"/>
      <c r="E2133" s="89"/>
      <c r="F2133" s="88"/>
      <c r="G2133" s="91"/>
      <c r="H2133" s="91"/>
      <c r="I2133" s="88"/>
      <c r="J2133" s="92"/>
      <c r="K2133" s="212"/>
      <c r="L2133" s="308" t="str">
        <f>IF(K2133&lt;&gt;"",INDEX(ฐาน!$J$4:$M$44,MATCH(INT(K2133),ฐาน!$J$4:$J$44,0),2),"")</f>
        <v/>
      </c>
      <c r="M2133" s="309" t="str">
        <f>IF(L2133&lt;&gt;"",INDEX(ฐาน!$J$4:$M$45,MATCH(L2133,ฐาน!$K$4:$K$45,0),4),"")</f>
        <v/>
      </c>
      <c r="N2133" s="310" t="str">
        <f>IF(I2133&lt;&gt;"",INDEX(ฐาน!$A$4:$F$9,MATCH(I2133,ฐาน!$A$4:$A$9,0),IF(J2133&gt;=INDEX(ฐาน!$A$4:$F$9,MATCH(I2133,ฐาน!$A$4:$A$9,0),3),6,5)),"")</f>
        <v/>
      </c>
      <c r="O2133" s="311" t="str">
        <f>IF(I2133&lt;&gt;"",IF(J2133&gt;=INDEX(ฐาน!$A$4:$G$9,MATCH(I2133,ฐาน!$A$4:$A$9,0),4),INDEX(ฐาน!$A$4:$G$9,MATCH(I2133,ฐาน!$A$4:$A$9,0),7),INDEX(ฐาน!$A$4:$G$9,MATCH(I2133,ฐาน!$A$4:$A$9,0),4)),"")</f>
        <v/>
      </c>
      <c r="P2133" s="312">
        <f>IF(M2133&lt;&gt;ฐาน!$M$45,IF(L2133&lt;&gt;"",($L2133*$N2133/100),0),0)</f>
        <v>0</v>
      </c>
      <c r="Q2133" s="311">
        <f>IF(M2133&lt;&gt;ฐาน!$M$45,IF(L2133&lt;&gt;"",ROUNDUP(($L2133*$N2133/100),-1),0),0)</f>
        <v>0</v>
      </c>
      <c r="R2133" s="311">
        <f t="shared" si="66"/>
        <v>0</v>
      </c>
      <c r="S2133" s="313">
        <f t="shared" si="67"/>
        <v>0</v>
      </c>
      <c r="T2133" s="314">
        <f>IF(M2133&lt;&gt;ฐาน!$M$45,IF(S2133&lt;&gt;"",S2133+R2133,0),0)</f>
        <v>0</v>
      </c>
      <c r="U2133" s="311">
        <f>IF(M2133&lt;&gt;ฐาน!$M$45,IF(S2133=0,J2133+T2133,O2133),J2133)</f>
        <v>0</v>
      </c>
      <c r="V2133" s="98"/>
    </row>
    <row r="2134" spans="1:22" x14ac:dyDescent="0.35">
      <c r="A2134" s="93">
        <v>2126</v>
      </c>
      <c r="B2134" s="84"/>
      <c r="C2134" s="98"/>
      <c r="D2134" s="91"/>
      <c r="E2134" s="89"/>
      <c r="F2134" s="88"/>
      <c r="G2134" s="91"/>
      <c r="H2134" s="91"/>
      <c r="I2134" s="88"/>
      <c r="J2134" s="92"/>
      <c r="K2134" s="212"/>
      <c r="L2134" s="308" t="str">
        <f>IF(K2134&lt;&gt;"",INDEX(ฐาน!$J$4:$M$44,MATCH(INT(K2134),ฐาน!$J$4:$J$44,0),2),"")</f>
        <v/>
      </c>
      <c r="M2134" s="309" t="str">
        <f>IF(L2134&lt;&gt;"",INDEX(ฐาน!$J$4:$M$45,MATCH(L2134,ฐาน!$K$4:$K$45,0),4),"")</f>
        <v/>
      </c>
      <c r="N2134" s="310" t="str">
        <f>IF(I2134&lt;&gt;"",INDEX(ฐาน!$A$4:$F$9,MATCH(I2134,ฐาน!$A$4:$A$9,0),IF(J2134&gt;=INDEX(ฐาน!$A$4:$F$9,MATCH(I2134,ฐาน!$A$4:$A$9,0),3),6,5)),"")</f>
        <v/>
      </c>
      <c r="O2134" s="311" t="str">
        <f>IF(I2134&lt;&gt;"",IF(J2134&gt;=INDEX(ฐาน!$A$4:$G$9,MATCH(I2134,ฐาน!$A$4:$A$9,0),4),INDEX(ฐาน!$A$4:$G$9,MATCH(I2134,ฐาน!$A$4:$A$9,0),7),INDEX(ฐาน!$A$4:$G$9,MATCH(I2134,ฐาน!$A$4:$A$9,0),4)),"")</f>
        <v/>
      </c>
      <c r="P2134" s="312">
        <f>IF(M2134&lt;&gt;ฐาน!$M$45,IF(L2134&lt;&gt;"",($L2134*$N2134/100),0),0)</f>
        <v>0</v>
      </c>
      <c r="Q2134" s="311">
        <f>IF(M2134&lt;&gt;ฐาน!$M$45,IF(L2134&lt;&gt;"",ROUNDUP(($L2134*$N2134/100),-1),0),0)</f>
        <v>0</v>
      </c>
      <c r="R2134" s="311">
        <f t="shared" si="66"/>
        <v>0</v>
      </c>
      <c r="S2134" s="313">
        <f t="shared" si="67"/>
        <v>0</v>
      </c>
      <c r="T2134" s="314">
        <f>IF(M2134&lt;&gt;ฐาน!$M$45,IF(S2134&lt;&gt;"",S2134+R2134,0),0)</f>
        <v>0</v>
      </c>
      <c r="U2134" s="311">
        <f>IF(M2134&lt;&gt;ฐาน!$M$45,IF(S2134=0,J2134+T2134,O2134),J2134)</f>
        <v>0</v>
      </c>
      <c r="V2134" s="98"/>
    </row>
    <row r="2135" spans="1:22" x14ac:dyDescent="0.35">
      <c r="A2135" s="93">
        <v>2127</v>
      </c>
      <c r="B2135" s="84"/>
      <c r="C2135" s="98"/>
      <c r="D2135" s="91"/>
      <c r="E2135" s="89"/>
      <c r="F2135" s="88"/>
      <c r="G2135" s="91"/>
      <c r="H2135" s="91"/>
      <c r="I2135" s="88"/>
      <c r="J2135" s="92"/>
      <c r="K2135" s="212"/>
      <c r="L2135" s="308" t="str">
        <f>IF(K2135&lt;&gt;"",INDEX(ฐาน!$J$4:$M$44,MATCH(INT(K2135),ฐาน!$J$4:$J$44,0),2),"")</f>
        <v/>
      </c>
      <c r="M2135" s="309" t="str">
        <f>IF(L2135&lt;&gt;"",INDEX(ฐาน!$J$4:$M$45,MATCH(L2135,ฐาน!$K$4:$K$45,0),4),"")</f>
        <v/>
      </c>
      <c r="N2135" s="310" t="str">
        <f>IF(I2135&lt;&gt;"",INDEX(ฐาน!$A$4:$F$9,MATCH(I2135,ฐาน!$A$4:$A$9,0),IF(J2135&gt;=INDEX(ฐาน!$A$4:$F$9,MATCH(I2135,ฐาน!$A$4:$A$9,0),3),6,5)),"")</f>
        <v/>
      </c>
      <c r="O2135" s="311" t="str">
        <f>IF(I2135&lt;&gt;"",IF(J2135&gt;=INDEX(ฐาน!$A$4:$G$9,MATCH(I2135,ฐาน!$A$4:$A$9,0),4),INDEX(ฐาน!$A$4:$G$9,MATCH(I2135,ฐาน!$A$4:$A$9,0),7),INDEX(ฐาน!$A$4:$G$9,MATCH(I2135,ฐาน!$A$4:$A$9,0),4)),"")</f>
        <v/>
      </c>
      <c r="P2135" s="312">
        <f>IF(M2135&lt;&gt;ฐาน!$M$45,IF(L2135&lt;&gt;"",($L2135*$N2135/100),0),0)</f>
        <v>0</v>
      </c>
      <c r="Q2135" s="311">
        <f>IF(M2135&lt;&gt;ฐาน!$M$45,IF(L2135&lt;&gt;"",ROUNDUP(($L2135*$N2135/100),-1),0),0)</f>
        <v>0</v>
      </c>
      <c r="R2135" s="311">
        <f t="shared" si="66"/>
        <v>0</v>
      </c>
      <c r="S2135" s="313">
        <f t="shared" si="67"/>
        <v>0</v>
      </c>
      <c r="T2135" s="314">
        <f>IF(M2135&lt;&gt;ฐาน!$M$45,IF(S2135&lt;&gt;"",S2135+R2135,0),0)</f>
        <v>0</v>
      </c>
      <c r="U2135" s="311">
        <f>IF(M2135&lt;&gt;ฐาน!$M$45,IF(S2135=0,J2135+T2135,O2135),J2135)</f>
        <v>0</v>
      </c>
      <c r="V2135" s="98"/>
    </row>
    <row r="2136" spans="1:22" x14ac:dyDescent="0.35">
      <c r="A2136" s="93">
        <v>2128</v>
      </c>
      <c r="B2136" s="84"/>
      <c r="C2136" s="98"/>
      <c r="D2136" s="91"/>
      <c r="E2136" s="89"/>
      <c r="F2136" s="88"/>
      <c r="G2136" s="91"/>
      <c r="H2136" s="91"/>
      <c r="I2136" s="88"/>
      <c r="J2136" s="92"/>
      <c r="K2136" s="212"/>
      <c r="L2136" s="308" t="str">
        <f>IF(K2136&lt;&gt;"",INDEX(ฐาน!$J$4:$M$44,MATCH(INT(K2136),ฐาน!$J$4:$J$44,0),2),"")</f>
        <v/>
      </c>
      <c r="M2136" s="309" t="str">
        <f>IF(L2136&lt;&gt;"",INDEX(ฐาน!$J$4:$M$45,MATCH(L2136,ฐาน!$K$4:$K$45,0),4),"")</f>
        <v/>
      </c>
      <c r="N2136" s="310" t="str">
        <f>IF(I2136&lt;&gt;"",INDEX(ฐาน!$A$4:$F$9,MATCH(I2136,ฐาน!$A$4:$A$9,0),IF(J2136&gt;=INDEX(ฐาน!$A$4:$F$9,MATCH(I2136,ฐาน!$A$4:$A$9,0),3),6,5)),"")</f>
        <v/>
      </c>
      <c r="O2136" s="311" t="str">
        <f>IF(I2136&lt;&gt;"",IF(J2136&gt;=INDEX(ฐาน!$A$4:$G$9,MATCH(I2136,ฐาน!$A$4:$A$9,0),4),INDEX(ฐาน!$A$4:$G$9,MATCH(I2136,ฐาน!$A$4:$A$9,0),7),INDEX(ฐาน!$A$4:$G$9,MATCH(I2136,ฐาน!$A$4:$A$9,0),4)),"")</f>
        <v/>
      </c>
      <c r="P2136" s="312">
        <f>IF(M2136&lt;&gt;ฐาน!$M$45,IF(L2136&lt;&gt;"",($L2136*$N2136/100),0),0)</f>
        <v>0</v>
      </c>
      <c r="Q2136" s="311">
        <f>IF(M2136&lt;&gt;ฐาน!$M$45,IF(L2136&lt;&gt;"",ROUNDUP(($L2136*$N2136/100),-1),0),0)</f>
        <v>0</v>
      </c>
      <c r="R2136" s="311">
        <f t="shared" si="66"/>
        <v>0</v>
      </c>
      <c r="S2136" s="313">
        <f t="shared" si="67"/>
        <v>0</v>
      </c>
      <c r="T2136" s="314">
        <f>IF(M2136&lt;&gt;ฐาน!$M$45,IF(S2136&lt;&gt;"",S2136+R2136,0),0)</f>
        <v>0</v>
      </c>
      <c r="U2136" s="311">
        <f>IF(M2136&lt;&gt;ฐาน!$M$45,IF(S2136=0,J2136+T2136,O2136),J2136)</f>
        <v>0</v>
      </c>
      <c r="V2136" s="98"/>
    </row>
    <row r="2137" spans="1:22" x14ac:dyDescent="0.35">
      <c r="A2137" s="93">
        <v>2129</v>
      </c>
      <c r="B2137" s="84"/>
      <c r="C2137" s="98"/>
      <c r="D2137" s="91"/>
      <c r="E2137" s="89"/>
      <c r="F2137" s="88"/>
      <c r="G2137" s="91"/>
      <c r="H2137" s="91"/>
      <c r="I2137" s="88"/>
      <c r="J2137" s="92"/>
      <c r="K2137" s="212"/>
      <c r="L2137" s="308" t="str">
        <f>IF(K2137&lt;&gt;"",INDEX(ฐาน!$J$4:$M$44,MATCH(INT(K2137),ฐาน!$J$4:$J$44,0),2),"")</f>
        <v/>
      </c>
      <c r="M2137" s="309" t="str">
        <f>IF(L2137&lt;&gt;"",INDEX(ฐาน!$J$4:$M$45,MATCH(L2137,ฐาน!$K$4:$K$45,0),4),"")</f>
        <v/>
      </c>
      <c r="N2137" s="310" t="str">
        <f>IF(I2137&lt;&gt;"",INDEX(ฐาน!$A$4:$F$9,MATCH(I2137,ฐาน!$A$4:$A$9,0),IF(J2137&gt;=INDEX(ฐาน!$A$4:$F$9,MATCH(I2137,ฐาน!$A$4:$A$9,0),3),6,5)),"")</f>
        <v/>
      </c>
      <c r="O2137" s="311" t="str">
        <f>IF(I2137&lt;&gt;"",IF(J2137&gt;=INDEX(ฐาน!$A$4:$G$9,MATCH(I2137,ฐาน!$A$4:$A$9,0),4),INDEX(ฐาน!$A$4:$G$9,MATCH(I2137,ฐาน!$A$4:$A$9,0),7),INDEX(ฐาน!$A$4:$G$9,MATCH(I2137,ฐาน!$A$4:$A$9,0),4)),"")</f>
        <v/>
      </c>
      <c r="P2137" s="312">
        <f>IF(M2137&lt;&gt;ฐาน!$M$45,IF(L2137&lt;&gt;"",($L2137*$N2137/100),0),0)</f>
        <v>0</v>
      </c>
      <c r="Q2137" s="311">
        <f>IF(M2137&lt;&gt;ฐาน!$M$45,IF(L2137&lt;&gt;"",ROUNDUP(($L2137*$N2137/100),-1),0),0)</f>
        <v>0</v>
      </c>
      <c r="R2137" s="311">
        <f t="shared" si="66"/>
        <v>0</v>
      </c>
      <c r="S2137" s="313">
        <f t="shared" si="67"/>
        <v>0</v>
      </c>
      <c r="T2137" s="314">
        <f>IF(M2137&lt;&gt;ฐาน!$M$45,IF(S2137&lt;&gt;"",S2137+R2137,0),0)</f>
        <v>0</v>
      </c>
      <c r="U2137" s="311">
        <f>IF(M2137&lt;&gt;ฐาน!$M$45,IF(S2137=0,J2137+T2137,O2137),J2137)</f>
        <v>0</v>
      </c>
      <c r="V2137" s="98"/>
    </row>
    <row r="2138" spans="1:22" x14ac:dyDescent="0.35">
      <c r="A2138" s="93">
        <v>2130</v>
      </c>
      <c r="B2138" s="84"/>
      <c r="C2138" s="98"/>
      <c r="D2138" s="91"/>
      <c r="E2138" s="89"/>
      <c r="F2138" s="88"/>
      <c r="G2138" s="91"/>
      <c r="H2138" s="91"/>
      <c r="I2138" s="88"/>
      <c r="J2138" s="92"/>
      <c r="K2138" s="212"/>
      <c r="L2138" s="308" t="str">
        <f>IF(K2138&lt;&gt;"",INDEX(ฐาน!$J$4:$M$44,MATCH(INT(K2138),ฐาน!$J$4:$J$44,0),2),"")</f>
        <v/>
      </c>
      <c r="M2138" s="309" t="str">
        <f>IF(L2138&lt;&gt;"",INDEX(ฐาน!$J$4:$M$45,MATCH(L2138,ฐาน!$K$4:$K$45,0),4),"")</f>
        <v/>
      </c>
      <c r="N2138" s="310" t="str">
        <f>IF(I2138&lt;&gt;"",INDEX(ฐาน!$A$4:$F$9,MATCH(I2138,ฐาน!$A$4:$A$9,0),IF(J2138&gt;=INDEX(ฐาน!$A$4:$F$9,MATCH(I2138,ฐาน!$A$4:$A$9,0),3),6,5)),"")</f>
        <v/>
      </c>
      <c r="O2138" s="311" t="str">
        <f>IF(I2138&lt;&gt;"",IF(J2138&gt;=INDEX(ฐาน!$A$4:$G$9,MATCH(I2138,ฐาน!$A$4:$A$9,0),4),INDEX(ฐาน!$A$4:$G$9,MATCH(I2138,ฐาน!$A$4:$A$9,0),7),INDEX(ฐาน!$A$4:$G$9,MATCH(I2138,ฐาน!$A$4:$A$9,0),4)),"")</f>
        <v/>
      </c>
      <c r="P2138" s="312">
        <f>IF(M2138&lt;&gt;ฐาน!$M$45,IF(L2138&lt;&gt;"",($L2138*$N2138/100),0),0)</f>
        <v>0</v>
      </c>
      <c r="Q2138" s="311">
        <f>IF(M2138&lt;&gt;ฐาน!$M$45,IF(L2138&lt;&gt;"",ROUNDUP(($L2138*$N2138/100),-1),0),0)</f>
        <v>0</v>
      </c>
      <c r="R2138" s="311">
        <f t="shared" si="66"/>
        <v>0</v>
      </c>
      <c r="S2138" s="313">
        <f t="shared" si="67"/>
        <v>0</v>
      </c>
      <c r="T2138" s="314">
        <f>IF(M2138&lt;&gt;ฐาน!$M$45,IF(S2138&lt;&gt;"",S2138+R2138,0),0)</f>
        <v>0</v>
      </c>
      <c r="U2138" s="311">
        <f>IF(M2138&lt;&gt;ฐาน!$M$45,IF(S2138=0,J2138+T2138,O2138),J2138)</f>
        <v>0</v>
      </c>
      <c r="V2138" s="98"/>
    </row>
    <row r="2139" spans="1:22" x14ac:dyDescent="0.35">
      <c r="A2139" s="93">
        <v>2131</v>
      </c>
      <c r="B2139" s="84"/>
      <c r="C2139" s="98"/>
      <c r="D2139" s="91"/>
      <c r="E2139" s="89"/>
      <c r="F2139" s="88"/>
      <c r="G2139" s="91"/>
      <c r="H2139" s="91"/>
      <c r="I2139" s="88"/>
      <c r="J2139" s="92"/>
      <c r="K2139" s="212"/>
      <c r="L2139" s="308" t="str">
        <f>IF(K2139&lt;&gt;"",INDEX(ฐาน!$J$4:$M$44,MATCH(INT(K2139),ฐาน!$J$4:$J$44,0),2),"")</f>
        <v/>
      </c>
      <c r="M2139" s="309" t="str">
        <f>IF(L2139&lt;&gt;"",INDEX(ฐาน!$J$4:$M$45,MATCH(L2139,ฐาน!$K$4:$K$45,0),4),"")</f>
        <v/>
      </c>
      <c r="N2139" s="310" t="str">
        <f>IF(I2139&lt;&gt;"",INDEX(ฐาน!$A$4:$F$9,MATCH(I2139,ฐาน!$A$4:$A$9,0),IF(J2139&gt;=INDEX(ฐาน!$A$4:$F$9,MATCH(I2139,ฐาน!$A$4:$A$9,0),3),6,5)),"")</f>
        <v/>
      </c>
      <c r="O2139" s="311" t="str">
        <f>IF(I2139&lt;&gt;"",IF(J2139&gt;=INDEX(ฐาน!$A$4:$G$9,MATCH(I2139,ฐาน!$A$4:$A$9,0),4),INDEX(ฐาน!$A$4:$G$9,MATCH(I2139,ฐาน!$A$4:$A$9,0),7),INDEX(ฐาน!$A$4:$G$9,MATCH(I2139,ฐาน!$A$4:$A$9,0),4)),"")</f>
        <v/>
      </c>
      <c r="P2139" s="312">
        <f>IF(M2139&lt;&gt;ฐาน!$M$45,IF(L2139&lt;&gt;"",($L2139*$N2139/100),0),0)</f>
        <v>0</v>
      </c>
      <c r="Q2139" s="311">
        <f>IF(M2139&lt;&gt;ฐาน!$M$45,IF(L2139&lt;&gt;"",ROUNDUP(($L2139*$N2139/100),-1),0),0)</f>
        <v>0</v>
      </c>
      <c r="R2139" s="311">
        <f t="shared" si="66"/>
        <v>0</v>
      </c>
      <c r="S2139" s="313">
        <f t="shared" si="67"/>
        <v>0</v>
      </c>
      <c r="T2139" s="314">
        <f>IF(M2139&lt;&gt;ฐาน!$M$45,IF(S2139&lt;&gt;"",S2139+R2139,0),0)</f>
        <v>0</v>
      </c>
      <c r="U2139" s="311">
        <f>IF(M2139&lt;&gt;ฐาน!$M$45,IF(S2139=0,J2139+T2139,O2139),J2139)</f>
        <v>0</v>
      </c>
      <c r="V2139" s="98"/>
    </row>
    <row r="2140" spans="1:22" x14ac:dyDescent="0.35">
      <c r="A2140" s="93">
        <v>2132</v>
      </c>
      <c r="B2140" s="84"/>
      <c r="C2140" s="98"/>
      <c r="D2140" s="91"/>
      <c r="E2140" s="89"/>
      <c r="F2140" s="88"/>
      <c r="G2140" s="91"/>
      <c r="H2140" s="91"/>
      <c r="I2140" s="88"/>
      <c r="J2140" s="92"/>
      <c r="K2140" s="212"/>
      <c r="L2140" s="308" t="str">
        <f>IF(K2140&lt;&gt;"",INDEX(ฐาน!$J$4:$M$44,MATCH(INT(K2140),ฐาน!$J$4:$J$44,0),2),"")</f>
        <v/>
      </c>
      <c r="M2140" s="309" t="str">
        <f>IF(L2140&lt;&gt;"",INDEX(ฐาน!$J$4:$M$45,MATCH(L2140,ฐาน!$K$4:$K$45,0),4),"")</f>
        <v/>
      </c>
      <c r="N2140" s="310" t="str">
        <f>IF(I2140&lt;&gt;"",INDEX(ฐาน!$A$4:$F$9,MATCH(I2140,ฐาน!$A$4:$A$9,0),IF(J2140&gt;=INDEX(ฐาน!$A$4:$F$9,MATCH(I2140,ฐาน!$A$4:$A$9,0),3),6,5)),"")</f>
        <v/>
      </c>
      <c r="O2140" s="311" t="str">
        <f>IF(I2140&lt;&gt;"",IF(J2140&gt;=INDEX(ฐาน!$A$4:$G$9,MATCH(I2140,ฐาน!$A$4:$A$9,0),4),INDEX(ฐาน!$A$4:$G$9,MATCH(I2140,ฐาน!$A$4:$A$9,0),7),INDEX(ฐาน!$A$4:$G$9,MATCH(I2140,ฐาน!$A$4:$A$9,0),4)),"")</f>
        <v/>
      </c>
      <c r="P2140" s="312">
        <f>IF(M2140&lt;&gt;ฐาน!$M$45,IF(L2140&lt;&gt;"",($L2140*$N2140/100),0),0)</f>
        <v>0</v>
      </c>
      <c r="Q2140" s="311">
        <f>IF(M2140&lt;&gt;ฐาน!$M$45,IF(L2140&lt;&gt;"",ROUNDUP(($L2140*$N2140/100),-1),0),0)</f>
        <v>0</v>
      </c>
      <c r="R2140" s="311">
        <f t="shared" si="66"/>
        <v>0</v>
      </c>
      <c r="S2140" s="313">
        <f t="shared" si="67"/>
        <v>0</v>
      </c>
      <c r="T2140" s="314">
        <f>IF(M2140&lt;&gt;ฐาน!$M$45,IF(S2140&lt;&gt;"",S2140+R2140,0),0)</f>
        <v>0</v>
      </c>
      <c r="U2140" s="311">
        <f>IF(M2140&lt;&gt;ฐาน!$M$45,IF(S2140=0,J2140+T2140,O2140),J2140)</f>
        <v>0</v>
      </c>
      <c r="V2140" s="98"/>
    </row>
    <row r="2141" spans="1:22" x14ac:dyDescent="0.35">
      <c r="A2141" s="93">
        <v>2133</v>
      </c>
      <c r="B2141" s="84"/>
      <c r="C2141" s="98"/>
      <c r="D2141" s="91"/>
      <c r="E2141" s="89"/>
      <c r="F2141" s="88"/>
      <c r="G2141" s="91"/>
      <c r="H2141" s="91"/>
      <c r="I2141" s="88"/>
      <c r="J2141" s="92"/>
      <c r="K2141" s="212"/>
      <c r="L2141" s="308" t="str">
        <f>IF(K2141&lt;&gt;"",INDEX(ฐาน!$J$4:$M$44,MATCH(INT(K2141),ฐาน!$J$4:$J$44,0),2),"")</f>
        <v/>
      </c>
      <c r="M2141" s="309" t="str">
        <f>IF(L2141&lt;&gt;"",INDEX(ฐาน!$J$4:$M$45,MATCH(L2141,ฐาน!$K$4:$K$45,0),4),"")</f>
        <v/>
      </c>
      <c r="N2141" s="310" t="str">
        <f>IF(I2141&lt;&gt;"",INDEX(ฐาน!$A$4:$F$9,MATCH(I2141,ฐาน!$A$4:$A$9,0),IF(J2141&gt;=INDEX(ฐาน!$A$4:$F$9,MATCH(I2141,ฐาน!$A$4:$A$9,0),3),6,5)),"")</f>
        <v/>
      </c>
      <c r="O2141" s="311" t="str">
        <f>IF(I2141&lt;&gt;"",IF(J2141&gt;=INDEX(ฐาน!$A$4:$G$9,MATCH(I2141,ฐาน!$A$4:$A$9,0),4),INDEX(ฐาน!$A$4:$G$9,MATCH(I2141,ฐาน!$A$4:$A$9,0),7),INDEX(ฐาน!$A$4:$G$9,MATCH(I2141,ฐาน!$A$4:$A$9,0),4)),"")</f>
        <v/>
      </c>
      <c r="P2141" s="312">
        <f>IF(M2141&lt;&gt;ฐาน!$M$45,IF(L2141&lt;&gt;"",($L2141*$N2141/100),0),0)</f>
        <v>0</v>
      </c>
      <c r="Q2141" s="311">
        <f>IF(M2141&lt;&gt;ฐาน!$M$45,IF(L2141&lt;&gt;"",ROUNDUP(($L2141*$N2141/100),-1),0),0)</f>
        <v>0</v>
      </c>
      <c r="R2141" s="311">
        <f t="shared" si="66"/>
        <v>0</v>
      </c>
      <c r="S2141" s="313">
        <f t="shared" si="67"/>
        <v>0</v>
      </c>
      <c r="T2141" s="314">
        <f>IF(M2141&lt;&gt;ฐาน!$M$45,IF(S2141&lt;&gt;"",S2141+R2141,0),0)</f>
        <v>0</v>
      </c>
      <c r="U2141" s="311">
        <f>IF(M2141&lt;&gt;ฐาน!$M$45,IF(S2141=0,J2141+T2141,O2141),J2141)</f>
        <v>0</v>
      </c>
      <c r="V2141" s="98"/>
    </row>
    <row r="2142" spans="1:22" x14ac:dyDescent="0.35">
      <c r="A2142" s="93">
        <v>2134</v>
      </c>
      <c r="B2142" s="84"/>
      <c r="C2142" s="98"/>
      <c r="D2142" s="91"/>
      <c r="E2142" s="89"/>
      <c r="F2142" s="88"/>
      <c r="G2142" s="91"/>
      <c r="H2142" s="91"/>
      <c r="I2142" s="88"/>
      <c r="J2142" s="92"/>
      <c r="K2142" s="212"/>
      <c r="L2142" s="308" t="str">
        <f>IF(K2142&lt;&gt;"",INDEX(ฐาน!$J$4:$M$44,MATCH(INT(K2142),ฐาน!$J$4:$J$44,0),2),"")</f>
        <v/>
      </c>
      <c r="M2142" s="309" t="str">
        <f>IF(L2142&lt;&gt;"",INDEX(ฐาน!$J$4:$M$45,MATCH(L2142,ฐาน!$K$4:$K$45,0),4),"")</f>
        <v/>
      </c>
      <c r="N2142" s="310" t="str">
        <f>IF(I2142&lt;&gt;"",INDEX(ฐาน!$A$4:$F$9,MATCH(I2142,ฐาน!$A$4:$A$9,0),IF(J2142&gt;=INDEX(ฐาน!$A$4:$F$9,MATCH(I2142,ฐาน!$A$4:$A$9,0),3),6,5)),"")</f>
        <v/>
      </c>
      <c r="O2142" s="311" t="str">
        <f>IF(I2142&lt;&gt;"",IF(J2142&gt;=INDEX(ฐาน!$A$4:$G$9,MATCH(I2142,ฐาน!$A$4:$A$9,0),4),INDEX(ฐาน!$A$4:$G$9,MATCH(I2142,ฐาน!$A$4:$A$9,0),7),INDEX(ฐาน!$A$4:$G$9,MATCH(I2142,ฐาน!$A$4:$A$9,0),4)),"")</f>
        <v/>
      </c>
      <c r="P2142" s="312">
        <f>IF(M2142&lt;&gt;ฐาน!$M$45,IF(L2142&lt;&gt;"",($L2142*$N2142/100),0),0)</f>
        <v>0</v>
      </c>
      <c r="Q2142" s="311">
        <f>IF(M2142&lt;&gt;ฐาน!$M$45,IF(L2142&lt;&gt;"",ROUNDUP(($L2142*$N2142/100),-1),0),0)</f>
        <v>0</v>
      </c>
      <c r="R2142" s="311">
        <f t="shared" si="66"/>
        <v>0</v>
      </c>
      <c r="S2142" s="313">
        <f t="shared" si="67"/>
        <v>0</v>
      </c>
      <c r="T2142" s="314">
        <f>IF(M2142&lt;&gt;ฐาน!$M$45,IF(S2142&lt;&gt;"",S2142+R2142,0),0)</f>
        <v>0</v>
      </c>
      <c r="U2142" s="311">
        <f>IF(M2142&lt;&gt;ฐาน!$M$45,IF(S2142=0,J2142+T2142,O2142),J2142)</f>
        <v>0</v>
      </c>
      <c r="V2142" s="98"/>
    </row>
    <row r="2143" spans="1:22" x14ac:dyDescent="0.35">
      <c r="A2143" s="93">
        <v>2135</v>
      </c>
      <c r="B2143" s="84"/>
      <c r="C2143" s="98"/>
      <c r="D2143" s="91"/>
      <c r="E2143" s="89"/>
      <c r="F2143" s="88"/>
      <c r="G2143" s="91"/>
      <c r="H2143" s="91"/>
      <c r="I2143" s="88"/>
      <c r="J2143" s="92"/>
      <c r="K2143" s="212"/>
      <c r="L2143" s="308" t="str">
        <f>IF(K2143&lt;&gt;"",INDEX(ฐาน!$J$4:$M$44,MATCH(INT(K2143),ฐาน!$J$4:$J$44,0),2),"")</f>
        <v/>
      </c>
      <c r="M2143" s="309" t="str">
        <f>IF(L2143&lt;&gt;"",INDEX(ฐาน!$J$4:$M$45,MATCH(L2143,ฐาน!$K$4:$K$45,0),4),"")</f>
        <v/>
      </c>
      <c r="N2143" s="310" t="str">
        <f>IF(I2143&lt;&gt;"",INDEX(ฐาน!$A$4:$F$9,MATCH(I2143,ฐาน!$A$4:$A$9,0),IF(J2143&gt;=INDEX(ฐาน!$A$4:$F$9,MATCH(I2143,ฐาน!$A$4:$A$9,0),3),6,5)),"")</f>
        <v/>
      </c>
      <c r="O2143" s="311" t="str">
        <f>IF(I2143&lt;&gt;"",IF(J2143&gt;=INDEX(ฐาน!$A$4:$G$9,MATCH(I2143,ฐาน!$A$4:$A$9,0),4),INDEX(ฐาน!$A$4:$G$9,MATCH(I2143,ฐาน!$A$4:$A$9,0),7),INDEX(ฐาน!$A$4:$G$9,MATCH(I2143,ฐาน!$A$4:$A$9,0),4)),"")</f>
        <v/>
      </c>
      <c r="P2143" s="312">
        <f>IF(M2143&lt;&gt;ฐาน!$M$45,IF(L2143&lt;&gt;"",($L2143*$N2143/100),0),0)</f>
        <v>0</v>
      </c>
      <c r="Q2143" s="311">
        <f>IF(M2143&lt;&gt;ฐาน!$M$45,IF(L2143&lt;&gt;"",ROUNDUP(($L2143*$N2143/100),-1),0),0)</f>
        <v>0</v>
      </c>
      <c r="R2143" s="311">
        <f t="shared" si="66"/>
        <v>0</v>
      </c>
      <c r="S2143" s="313">
        <f t="shared" si="67"/>
        <v>0</v>
      </c>
      <c r="T2143" s="314">
        <f>IF(M2143&lt;&gt;ฐาน!$M$45,IF(S2143&lt;&gt;"",S2143+R2143,0),0)</f>
        <v>0</v>
      </c>
      <c r="U2143" s="311">
        <f>IF(M2143&lt;&gt;ฐาน!$M$45,IF(S2143=0,J2143+T2143,O2143),J2143)</f>
        <v>0</v>
      </c>
      <c r="V2143" s="98"/>
    </row>
    <row r="2144" spans="1:22" x14ac:dyDescent="0.35">
      <c r="A2144" s="93">
        <v>2136</v>
      </c>
      <c r="B2144" s="84"/>
      <c r="C2144" s="98"/>
      <c r="D2144" s="91"/>
      <c r="E2144" s="89"/>
      <c r="F2144" s="88"/>
      <c r="G2144" s="91"/>
      <c r="H2144" s="91"/>
      <c r="I2144" s="88"/>
      <c r="J2144" s="92"/>
      <c r="K2144" s="212"/>
      <c r="L2144" s="308" t="str">
        <f>IF(K2144&lt;&gt;"",INDEX(ฐาน!$J$4:$M$44,MATCH(INT(K2144),ฐาน!$J$4:$J$44,0),2),"")</f>
        <v/>
      </c>
      <c r="M2144" s="309" t="str">
        <f>IF(L2144&lt;&gt;"",INDEX(ฐาน!$J$4:$M$45,MATCH(L2144,ฐาน!$K$4:$K$45,0),4),"")</f>
        <v/>
      </c>
      <c r="N2144" s="310" t="str">
        <f>IF(I2144&lt;&gt;"",INDEX(ฐาน!$A$4:$F$9,MATCH(I2144,ฐาน!$A$4:$A$9,0),IF(J2144&gt;=INDEX(ฐาน!$A$4:$F$9,MATCH(I2144,ฐาน!$A$4:$A$9,0),3),6,5)),"")</f>
        <v/>
      </c>
      <c r="O2144" s="311" t="str">
        <f>IF(I2144&lt;&gt;"",IF(J2144&gt;=INDEX(ฐาน!$A$4:$G$9,MATCH(I2144,ฐาน!$A$4:$A$9,0),4),INDEX(ฐาน!$A$4:$G$9,MATCH(I2144,ฐาน!$A$4:$A$9,0),7),INDEX(ฐาน!$A$4:$G$9,MATCH(I2144,ฐาน!$A$4:$A$9,0),4)),"")</f>
        <v/>
      </c>
      <c r="P2144" s="312">
        <f>IF(M2144&lt;&gt;ฐาน!$M$45,IF(L2144&lt;&gt;"",($L2144*$N2144/100),0),0)</f>
        <v>0</v>
      </c>
      <c r="Q2144" s="311">
        <f>IF(M2144&lt;&gt;ฐาน!$M$45,IF(L2144&lt;&gt;"",ROUNDUP(($L2144*$N2144/100),-1),0),0)</f>
        <v>0</v>
      </c>
      <c r="R2144" s="311">
        <f t="shared" si="66"/>
        <v>0</v>
      </c>
      <c r="S2144" s="313">
        <f t="shared" si="67"/>
        <v>0</v>
      </c>
      <c r="T2144" s="314">
        <f>IF(M2144&lt;&gt;ฐาน!$M$45,IF(S2144&lt;&gt;"",S2144+R2144,0),0)</f>
        <v>0</v>
      </c>
      <c r="U2144" s="311">
        <f>IF(M2144&lt;&gt;ฐาน!$M$45,IF(S2144=0,J2144+T2144,O2144),J2144)</f>
        <v>0</v>
      </c>
      <c r="V2144" s="98"/>
    </row>
    <row r="2145" spans="1:22" x14ac:dyDescent="0.35">
      <c r="A2145" s="93">
        <v>2137</v>
      </c>
      <c r="B2145" s="84"/>
      <c r="C2145" s="98"/>
      <c r="D2145" s="91"/>
      <c r="E2145" s="89"/>
      <c r="F2145" s="88"/>
      <c r="G2145" s="91"/>
      <c r="H2145" s="91"/>
      <c r="I2145" s="88"/>
      <c r="J2145" s="92"/>
      <c r="K2145" s="212"/>
      <c r="L2145" s="308" t="str">
        <f>IF(K2145&lt;&gt;"",INDEX(ฐาน!$J$4:$M$44,MATCH(INT(K2145),ฐาน!$J$4:$J$44,0),2),"")</f>
        <v/>
      </c>
      <c r="M2145" s="309" t="str">
        <f>IF(L2145&lt;&gt;"",INDEX(ฐาน!$J$4:$M$45,MATCH(L2145,ฐาน!$K$4:$K$45,0),4),"")</f>
        <v/>
      </c>
      <c r="N2145" s="310" t="str">
        <f>IF(I2145&lt;&gt;"",INDEX(ฐาน!$A$4:$F$9,MATCH(I2145,ฐาน!$A$4:$A$9,0),IF(J2145&gt;=INDEX(ฐาน!$A$4:$F$9,MATCH(I2145,ฐาน!$A$4:$A$9,0),3),6,5)),"")</f>
        <v/>
      </c>
      <c r="O2145" s="311" t="str">
        <f>IF(I2145&lt;&gt;"",IF(J2145&gt;=INDEX(ฐาน!$A$4:$G$9,MATCH(I2145,ฐาน!$A$4:$A$9,0),4),INDEX(ฐาน!$A$4:$G$9,MATCH(I2145,ฐาน!$A$4:$A$9,0),7),INDEX(ฐาน!$A$4:$G$9,MATCH(I2145,ฐาน!$A$4:$A$9,0),4)),"")</f>
        <v/>
      </c>
      <c r="P2145" s="312">
        <f>IF(M2145&lt;&gt;ฐาน!$M$45,IF(L2145&lt;&gt;"",($L2145*$N2145/100),0),0)</f>
        <v>0</v>
      </c>
      <c r="Q2145" s="311">
        <f>IF(M2145&lt;&gt;ฐาน!$M$45,IF(L2145&lt;&gt;"",ROUNDUP(($L2145*$N2145/100),-1),0),0)</f>
        <v>0</v>
      </c>
      <c r="R2145" s="311">
        <f t="shared" si="66"/>
        <v>0</v>
      </c>
      <c r="S2145" s="313">
        <f t="shared" si="67"/>
        <v>0</v>
      </c>
      <c r="T2145" s="314">
        <f>IF(M2145&lt;&gt;ฐาน!$M$45,IF(S2145&lt;&gt;"",S2145+R2145,0),0)</f>
        <v>0</v>
      </c>
      <c r="U2145" s="311">
        <f>IF(M2145&lt;&gt;ฐาน!$M$45,IF(S2145=0,J2145+T2145,O2145),J2145)</f>
        <v>0</v>
      </c>
      <c r="V2145" s="98"/>
    </row>
    <row r="2146" spans="1:22" x14ac:dyDescent="0.35">
      <c r="A2146" s="93">
        <v>2138</v>
      </c>
      <c r="B2146" s="84"/>
      <c r="C2146" s="98"/>
      <c r="D2146" s="91"/>
      <c r="E2146" s="89"/>
      <c r="F2146" s="88"/>
      <c r="G2146" s="91"/>
      <c r="H2146" s="91"/>
      <c r="I2146" s="88"/>
      <c r="J2146" s="92"/>
      <c r="K2146" s="212"/>
      <c r="L2146" s="308" t="str">
        <f>IF(K2146&lt;&gt;"",INDEX(ฐาน!$J$4:$M$44,MATCH(INT(K2146),ฐาน!$J$4:$J$44,0),2),"")</f>
        <v/>
      </c>
      <c r="M2146" s="309" t="str">
        <f>IF(L2146&lt;&gt;"",INDEX(ฐาน!$J$4:$M$45,MATCH(L2146,ฐาน!$K$4:$K$45,0),4),"")</f>
        <v/>
      </c>
      <c r="N2146" s="310" t="str">
        <f>IF(I2146&lt;&gt;"",INDEX(ฐาน!$A$4:$F$9,MATCH(I2146,ฐาน!$A$4:$A$9,0),IF(J2146&gt;=INDEX(ฐาน!$A$4:$F$9,MATCH(I2146,ฐาน!$A$4:$A$9,0),3),6,5)),"")</f>
        <v/>
      </c>
      <c r="O2146" s="311" t="str">
        <f>IF(I2146&lt;&gt;"",IF(J2146&gt;=INDEX(ฐาน!$A$4:$G$9,MATCH(I2146,ฐาน!$A$4:$A$9,0),4),INDEX(ฐาน!$A$4:$G$9,MATCH(I2146,ฐาน!$A$4:$A$9,0),7),INDEX(ฐาน!$A$4:$G$9,MATCH(I2146,ฐาน!$A$4:$A$9,0),4)),"")</f>
        <v/>
      </c>
      <c r="P2146" s="312">
        <f>IF(M2146&lt;&gt;ฐาน!$M$45,IF(L2146&lt;&gt;"",($L2146*$N2146/100),0),0)</f>
        <v>0</v>
      </c>
      <c r="Q2146" s="311">
        <f>IF(M2146&lt;&gt;ฐาน!$M$45,IF(L2146&lt;&gt;"",ROUNDUP(($L2146*$N2146/100),-1),0),0)</f>
        <v>0</v>
      </c>
      <c r="R2146" s="311">
        <f t="shared" si="66"/>
        <v>0</v>
      </c>
      <c r="S2146" s="313">
        <f t="shared" si="67"/>
        <v>0</v>
      </c>
      <c r="T2146" s="314">
        <f>IF(M2146&lt;&gt;ฐาน!$M$45,IF(S2146&lt;&gt;"",S2146+R2146,0),0)</f>
        <v>0</v>
      </c>
      <c r="U2146" s="311">
        <f>IF(M2146&lt;&gt;ฐาน!$M$45,IF(S2146=0,J2146+T2146,O2146),J2146)</f>
        <v>0</v>
      </c>
      <c r="V2146" s="98"/>
    </row>
    <row r="2147" spans="1:22" x14ac:dyDescent="0.35">
      <c r="A2147" s="93">
        <v>2139</v>
      </c>
      <c r="B2147" s="84"/>
      <c r="C2147" s="98"/>
      <c r="D2147" s="91"/>
      <c r="E2147" s="89"/>
      <c r="F2147" s="88"/>
      <c r="G2147" s="91"/>
      <c r="H2147" s="91"/>
      <c r="I2147" s="88"/>
      <c r="J2147" s="92"/>
      <c r="K2147" s="212"/>
      <c r="L2147" s="308" t="str">
        <f>IF(K2147&lt;&gt;"",INDEX(ฐาน!$J$4:$M$44,MATCH(INT(K2147),ฐาน!$J$4:$J$44,0),2),"")</f>
        <v/>
      </c>
      <c r="M2147" s="309" t="str">
        <f>IF(L2147&lt;&gt;"",INDEX(ฐาน!$J$4:$M$45,MATCH(L2147,ฐาน!$K$4:$K$45,0),4),"")</f>
        <v/>
      </c>
      <c r="N2147" s="310" t="str">
        <f>IF(I2147&lt;&gt;"",INDEX(ฐาน!$A$4:$F$9,MATCH(I2147,ฐาน!$A$4:$A$9,0),IF(J2147&gt;=INDEX(ฐาน!$A$4:$F$9,MATCH(I2147,ฐาน!$A$4:$A$9,0),3),6,5)),"")</f>
        <v/>
      </c>
      <c r="O2147" s="311" t="str">
        <f>IF(I2147&lt;&gt;"",IF(J2147&gt;=INDEX(ฐาน!$A$4:$G$9,MATCH(I2147,ฐาน!$A$4:$A$9,0),4),INDEX(ฐาน!$A$4:$G$9,MATCH(I2147,ฐาน!$A$4:$A$9,0),7),INDEX(ฐาน!$A$4:$G$9,MATCH(I2147,ฐาน!$A$4:$A$9,0),4)),"")</f>
        <v/>
      </c>
      <c r="P2147" s="312">
        <f>IF(M2147&lt;&gt;ฐาน!$M$45,IF(L2147&lt;&gt;"",($L2147*$N2147/100),0),0)</f>
        <v>0</v>
      </c>
      <c r="Q2147" s="311">
        <f>IF(M2147&lt;&gt;ฐาน!$M$45,IF(L2147&lt;&gt;"",ROUNDUP(($L2147*$N2147/100),-1),0),0)</f>
        <v>0</v>
      </c>
      <c r="R2147" s="311">
        <f t="shared" si="66"/>
        <v>0</v>
      </c>
      <c r="S2147" s="313">
        <f t="shared" si="67"/>
        <v>0</v>
      </c>
      <c r="T2147" s="314">
        <f>IF(M2147&lt;&gt;ฐาน!$M$45,IF(S2147&lt;&gt;"",S2147+R2147,0),0)</f>
        <v>0</v>
      </c>
      <c r="U2147" s="311">
        <f>IF(M2147&lt;&gt;ฐาน!$M$45,IF(S2147=0,J2147+T2147,O2147),J2147)</f>
        <v>0</v>
      </c>
      <c r="V2147" s="98"/>
    </row>
    <row r="2148" spans="1:22" x14ac:dyDescent="0.35">
      <c r="A2148" s="93">
        <v>2140</v>
      </c>
      <c r="B2148" s="84"/>
      <c r="C2148" s="98"/>
      <c r="D2148" s="91"/>
      <c r="E2148" s="89"/>
      <c r="F2148" s="88"/>
      <c r="G2148" s="91"/>
      <c r="H2148" s="91"/>
      <c r="I2148" s="88"/>
      <c r="J2148" s="92"/>
      <c r="K2148" s="212"/>
      <c r="L2148" s="308" t="str">
        <f>IF(K2148&lt;&gt;"",INDEX(ฐาน!$J$4:$M$44,MATCH(INT(K2148),ฐาน!$J$4:$J$44,0),2),"")</f>
        <v/>
      </c>
      <c r="M2148" s="309" t="str">
        <f>IF(L2148&lt;&gt;"",INDEX(ฐาน!$J$4:$M$45,MATCH(L2148,ฐาน!$K$4:$K$45,0),4),"")</f>
        <v/>
      </c>
      <c r="N2148" s="310" t="str">
        <f>IF(I2148&lt;&gt;"",INDEX(ฐาน!$A$4:$F$9,MATCH(I2148,ฐาน!$A$4:$A$9,0),IF(J2148&gt;=INDEX(ฐาน!$A$4:$F$9,MATCH(I2148,ฐาน!$A$4:$A$9,0),3),6,5)),"")</f>
        <v/>
      </c>
      <c r="O2148" s="311" t="str">
        <f>IF(I2148&lt;&gt;"",IF(J2148&gt;=INDEX(ฐาน!$A$4:$G$9,MATCH(I2148,ฐาน!$A$4:$A$9,0),4),INDEX(ฐาน!$A$4:$G$9,MATCH(I2148,ฐาน!$A$4:$A$9,0),7),INDEX(ฐาน!$A$4:$G$9,MATCH(I2148,ฐาน!$A$4:$A$9,0),4)),"")</f>
        <v/>
      </c>
      <c r="P2148" s="312">
        <f>IF(M2148&lt;&gt;ฐาน!$M$45,IF(L2148&lt;&gt;"",($L2148*$N2148/100),0),0)</f>
        <v>0</v>
      </c>
      <c r="Q2148" s="311">
        <f>IF(M2148&lt;&gt;ฐาน!$M$45,IF(L2148&lt;&gt;"",ROUNDUP(($L2148*$N2148/100),-1),0),0)</f>
        <v>0</v>
      </c>
      <c r="R2148" s="311">
        <f t="shared" si="66"/>
        <v>0</v>
      </c>
      <c r="S2148" s="313">
        <f t="shared" si="67"/>
        <v>0</v>
      </c>
      <c r="T2148" s="314">
        <f>IF(M2148&lt;&gt;ฐาน!$M$45,IF(S2148&lt;&gt;"",S2148+R2148,0),0)</f>
        <v>0</v>
      </c>
      <c r="U2148" s="311">
        <f>IF(M2148&lt;&gt;ฐาน!$M$45,IF(S2148=0,J2148+T2148,O2148),J2148)</f>
        <v>0</v>
      </c>
      <c r="V2148" s="98"/>
    </row>
    <row r="2149" spans="1:22" x14ac:dyDescent="0.35">
      <c r="A2149" s="93">
        <v>2141</v>
      </c>
      <c r="B2149" s="84"/>
      <c r="C2149" s="98"/>
      <c r="D2149" s="91"/>
      <c r="E2149" s="89"/>
      <c r="F2149" s="88"/>
      <c r="G2149" s="91"/>
      <c r="H2149" s="91"/>
      <c r="I2149" s="88"/>
      <c r="J2149" s="92"/>
      <c r="K2149" s="212"/>
      <c r="L2149" s="308" t="str">
        <f>IF(K2149&lt;&gt;"",INDEX(ฐาน!$J$4:$M$44,MATCH(INT(K2149),ฐาน!$J$4:$J$44,0),2),"")</f>
        <v/>
      </c>
      <c r="M2149" s="309" t="str">
        <f>IF(L2149&lt;&gt;"",INDEX(ฐาน!$J$4:$M$45,MATCH(L2149,ฐาน!$K$4:$K$45,0),4),"")</f>
        <v/>
      </c>
      <c r="N2149" s="310" t="str">
        <f>IF(I2149&lt;&gt;"",INDEX(ฐาน!$A$4:$F$9,MATCH(I2149,ฐาน!$A$4:$A$9,0),IF(J2149&gt;=INDEX(ฐาน!$A$4:$F$9,MATCH(I2149,ฐาน!$A$4:$A$9,0),3),6,5)),"")</f>
        <v/>
      </c>
      <c r="O2149" s="311" t="str">
        <f>IF(I2149&lt;&gt;"",IF(J2149&gt;=INDEX(ฐาน!$A$4:$G$9,MATCH(I2149,ฐาน!$A$4:$A$9,0),4),INDEX(ฐาน!$A$4:$G$9,MATCH(I2149,ฐาน!$A$4:$A$9,0),7),INDEX(ฐาน!$A$4:$G$9,MATCH(I2149,ฐาน!$A$4:$A$9,0),4)),"")</f>
        <v/>
      </c>
      <c r="P2149" s="312">
        <f>IF(M2149&lt;&gt;ฐาน!$M$45,IF(L2149&lt;&gt;"",($L2149*$N2149/100),0),0)</f>
        <v>0</v>
      </c>
      <c r="Q2149" s="311">
        <f>IF(M2149&lt;&gt;ฐาน!$M$45,IF(L2149&lt;&gt;"",ROUNDUP(($L2149*$N2149/100),-1),0),0)</f>
        <v>0</v>
      </c>
      <c r="R2149" s="311">
        <f t="shared" si="66"/>
        <v>0</v>
      </c>
      <c r="S2149" s="313">
        <f t="shared" si="67"/>
        <v>0</v>
      </c>
      <c r="T2149" s="314">
        <f>IF(M2149&lt;&gt;ฐาน!$M$45,IF(S2149&lt;&gt;"",S2149+R2149,0),0)</f>
        <v>0</v>
      </c>
      <c r="U2149" s="311">
        <f>IF(M2149&lt;&gt;ฐาน!$M$45,IF(S2149=0,J2149+T2149,O2149),J2149)</f>
        <v>0</v>
      </c>
      <c r="V2149" s="98"/>
    </row>
    <row r="2150" spans="1:22" x14ac:dyDescent="0.35">
      <c r="A2150" s="93">
        <v>2142</v>
      </c>
      <c r="B2150" s="84"/>
      <c r="C2150" s="98"/>
      <c r="D2150" s="91"/>
      <c r="E2150" s="89"/>
      <c r="F2150" s="88"/>
      <c r="G2150" s="91"/>
      <c r="H2150" s="91"/>
      <c r="I2150" s="88"/>
      <c r="J2150" s="92"/>
      <c r="K2150" s="212"/>
      <c r="L2150" s="308" t="str">
        <f>IF(K2150&lt;&gt;"",INDEX(ฐาน!$J$4:$M$44,MATCH(INT(K2150),ฐาน!$J$4:$J$44,0),2),"")</f>
        <v/>
      </c>
      <c r="M2150" s="309" t="str">
        <f>IF(L2150&lt;&gt;"",INDEX(ฐาน!$J$4:$M$45,MATCH(L2150,ฐาน!$K$4:$K$45,0),4),"")</f>
        <v/>
      </c>
      <c r="N2150" s="310" t="str">
        <f>IF(I2150&lt;&gt;"",INDEX(ฐาน!$A$4:$F$9,MATCH(I2150,ฐาน!$A$4:$A$9,0),IF(J2150&gt;=INDEX(ฐาน!$A$4:$F$9,MATCH(I2150,ฐาน!$A$4:$A$9,0),3),6,5)),"")</f>
        <v/>
      </c>
      <c r="O2150" s="311" t="str">
        <f>IF(I2150&lt;&gt;"",IF(J2150&gt;=INDEX(ฐาน!$A$4:$G$9,MATCH(I2150,ฐาน!$A$4:$A$9,0),4),INDEX(ฐาน!$A$4:$G$9,MATCH(I2150,ฐาน!$A$4:$A$9,0),7),INDEX(ฐาน!$A$4:$G$9,MATCH(I2150,ฐาน!$A$4:$A$9,0),4)),"")</f>
        <v/>
      </c>
      <c r="P2150" s="312">
        <f>IF(M2150&lt;&gt;ฐาน!$M$45,IF(L2150&lt;&gt;"",($L2150*$N2150/100),0),0)</f>
        <v>0</v>
      </c>
      <c r="Q2150" s="311">
        <f>IF(M2150&lt;&gt;ฐาน!$M$45,IF(L2150&lt;&gt;"",ROUNDUP(($L2150*$N2150/100),-1),0),0)</f>
        <v>0</v>
      </c>
      <c r="R2150" s="311">
        <f t="shared" si="66"/>
        <v>0</v>
      </c>
      <c r="S2150" s="313">
        <f t="shared" si="67"/>
        <v>0</v>
      </c>
      <c r="T2150" s="314">
        <f>IF(M2150&lt;&gt;ฐาน!$M$45,IF(S2150&lt;&gt;"",S2150+R2150,0),0)</f>
        <v>0</v>
      </c>
      <c r="U2150" s="311">
        <f>IF(M2150&lt;&gt;ฐาน!$M$45,IF(S2150=0,J2150+T2150,O2150),J2150)</f>
        <v>0</v>
      </c>
      <c r="V2150" s="98"/>
    </row>
    <row r="2151" spans="1:22" x14ac:dyDescent="0.35">
      <c r="A2151" s="93">
        <v>2143</v>
      </c>
      <c r="B2151" s="84"/>
      <c r="C2151" s="98"/>
      <c r="D2151" s="91"/>
      <c r="E2151" s="89"/>
      <c r="F2151" s="88"/>
      <c r="G2151" s="91"/>
      <c r="H2151" s="91"/>
      <c r="I2151" s="88"/>
      <c r="J2151" s="92"/>
      <c r="K2151" s="212"/>
      <c r="L2151" s="308" t="str">
        <f>IF(K2151&lt;&gt;"",INDEX(ฐาน!$J$4:$M$44,MATCH(INT(K2151),ฐาน!$J$4:$J$44,0),2),"")</f>
        <v/>
      </c>
      <c r="M2151" s="309" t="str">
        <f>IF(L2151&lt;&gt;"",INDEX(ฐาน!$J$4:$M$45,MATCH(L2151,ฐาน!$K$4:$K$45,0),4),"")</f>
        <v/>
      </c>
      <c r="N2151" s="310" t="str">
        <f>IF(I2151&lt;&gt;"",INDEX(ฐาน!$A$4:$F$9,MATCH(I2151,ฐาน!$A$4:$A$9,0),IF(J2151&gt;=INDEX(ฐาน!$A$4:$F$9,MATCH(I2151,ฐาน!$A$4:$A$9,0),3),6,5)),"")</f>
        <v/>
      </c>
      <c r="O2151" s="311" t="str">
        <f>IF(I2151&lt;&gt;"",IF(J2151&gt;=INDEX(ฐาน!$A$4:$G$9,MATCH(I2151,ฐาน!$A$4:$A$9,0),4),INDEX(ฐาน!$A$4:$G$9,MATCH(I2151,ฐาน!$A$4:$A$9,0),7),INDEX(ฐาน!$A$4:$G$9,MATCH(I2151,ฐาน!$A$4:$A$9,0),4)),"")</f>
        <v/>
      </c>
      <c r="P2151" s="312">
        <f>IF(M2151&lt;&gt;ฐาน!$M$45,IF(L2151&lt;&gt;"",($L2151*$N2151/100),0),0)</f>
        <v>0</v>
      </c>
      <c r="Q2151" s="311">
        <f>IF(M2151&lt;&gt;ฐาน!$M$45,IF(L2151&lt;&gt;"",ROUNDUP(($L2151*$N2151/100),-1),0),0)</f>
        <v>0</v>
      </c>
      <c r="R2151" s="311">
        <f t="shared" si="66"/>
        <v>0</v>
      </c>
      <c r="S2151" s="313">
        <f t="shared" si="67"/>
        <v>0</v>
      </c>
      <c r="T2151" s="314">
        <f>IF(M2151&lt;&gt;ฐาน!$M$45,IF(S2151&lt;&gt;"",S2151+R2151,0),0)</f>
        <v>0</v>
      </c>
      <c r="U2151" s="311">
        <f>IF(M2151&lt;&gt;ฐาน!$M$45,IF(S2151=0,J2151+T2151,O2151),J2151)</f>
        <v>0</v>
      </c>
      <c r="V2151" s="98"/>
    </row>
    <row r="2152" spans="1:22" x14ac:dyDescent="0.35">
      <c r="A2152" s="93">
        <v>2144</v>
      </c>
      <c r="B2152" s="84"/>
      <c r="C2152" s="98"/>
      <c r="D2152" s="91"/>
      <c r="E2152" s="89"/>
      <c r="F2152" s="88"/>
      <c r="G2152" s="91"/>
      <c r="H2152" s="91"/>
      <c r="I2152" s="88"/>
      <c r="J2152" s="92"/>
      <c r="K2152" s="212"/>
      <c r="L2152" s="308" t="str">
        <f>IF(K2152&lt;&gt;"",INDEX(ฐาน!$J$4:$M$44,MATCH(INT(K2152),ฐาน!$J$4:$J$44,0),2),"")</f>
        <v/>
      </c>
      <c r="M2152" s="309" t="str">
        <f>IF(L2152&lt;&gt;"",INDEX(ฐาน!$J$4:$M$45,MATCH(L2152,ฐาน!$K$4:$K$45,0),4),"")</f>
        <v/>
      </c>
      <c r="N2152" s="310" t="str">
        <f>IF(I2152&lt;&gt;"",INDEX(ฐาน!$A$4:$F$9,MATCH(I2152,ฐาน!$A$4:$A$9,0),IF(J2152&gt;=INDEX(ฐาน!$A$4:$F$9,MATCH(I2152,ฐาน!$A$4:$A$9,0),3),6,5)),"")</f>
        <v/>
      </c>
      <c r="O2152" s="311" t="str">
        <f>IF(I2152&lt;&gt;"",IF(J2152&gt;=INDEX(ฐาน!$A$4:$G$9,MATCH(I2152,ฐาน!$A$4:$A$9,0),4),INDEX(ฐาน!$A$4:$G$9,MATCH(I2152,ฐาน!$A$4:$A$9,0),7),INDEX(ฐาน!$A$4:$G$9,MATCH(I2152,ฐาน!$A$4:$A$9,0),4)),"")</f>
        <v/>
      </c>
      <c r="P2152" s="312">
        <f>IF(M2152&lt;&gt;ฐาน!$M$45,IF(L2152&lt;&gt;"",($L2152*$N2152/100),0),0)</f>
        <v>0</v>
      </c>
      <c r="Q2152" s="311">
        <f>IF(M2152&lt;&gt;ฐาน!$M$45,IF(L2152&lt;&gt;"",ROUNDUP(($L2152*$N2152/100),-1),0),0)</f>
        <v>0</v>
      </c>
      <c r="R2152" s="311">
        <f t="shared" si="66"/>
        <v>0</v>
      </c>
      <c r="S2152" s="313">
        <f t="shared" si="67"/>
        <v>0</v>
      </c>
      <c r="T2152" s="314">
        <f>IF(M2152&lt;&gt;ฐาน!$M$45,IF(S2152&lt;&gt;"",S2152+R2152,0),0)</f>
        <v>0</v>
      </c>
      <c r="U2152" s="311">
        <f>IF(M2152&lt;&gt;ฐาน!$M$45,IF(S2152=0,J2152+T2152,O2152),J2152)</f>
        <v>0</v>
      </c>
      <c r="V2152" s="98"/>
    </row>
    <row r="2153" spans="1:22" x14ac:dyDescent="0.35">
      <c r="A2153" s="93">
        <v>2145</v>
      </c>
      <c r="B2153" s="84"/>
      <c r="C2153" s="98"/>
      <c r="D2153" s="91"/>
      <c r="E2153" s="89"/>
      <c r="F2153" s="88"/>
      <c r="G2153" s="91"/>
      <c r="H2153" s="91"/>
      <c r="I2153" s="88"/>
      <c r="J2153" s="92"/>
      <c r="K2153" s="212"/>
      <c r="L2153" s="308" t="str">
        <f>IF(K2153&lt;&gt;"",INDEX(ฐาน!$J$4:$M$44,MATCH(INT(K2153),ฐาน!$J$4:$J$44,0),2),"")</f>
        <v/>
      </c>
      <c r="M2153" s="309" t="str">
        <f>IF(L2153&lt;&gt;"",INDEX(ฐาน!$J$4:$M$45,MATCH(L2153,ฐาน!$K$4:$K$45,0),4),"")</f>
        <v/>
      </c>
      <c r="N2153" s="310" t="str">
        <f>IF(I2153&lt;&gt;"",INDEX(ฐาน!$A$4:$F$9,MATCH(I2153,ฐาน!$A$4:$A$9,0),IF(J2153&gt;=INDEX(ฐาน!$A$4:$F$9,MATCH(I2153,ฐาน!$A$4:$A$9,0),3),6,5)),"")</f>
        <v/>
      </c>
      <c r="O2153" s="311" t="str">
        <f>IF(I2153&lt;&gt;"",IF(J2153&gt;=INDEX(ฐาน!$A$4:$G$9,MATCH(I2153,ฐาน!$A$4:$A$9,0),4),INDEX(ฐาน!$A$4:$G$9,MATCH(I2153,ฐาน!$A$4:$A$9,0),7),INDEX(ฐาน!$A$4:$G$9,MATCH(I2153,ฐาน!$A$4:$A$9,0),4)),"")</f>
        <v/>
      </c>
      <c r="P2153" s="312">
        <f>IF(M2153&lt;&gt;ฐาน!$M$45,IF(L2153&lt;&gt;"",($L2153*$N2153/100),0),0)</f>
        <v>0</v>
      </c>
      <c r="Q2153" s="311">
        <f>IF(M2153&lt;&gt;ฐาน!$M$45,IF(L2153&lt;&gt;"",ROUNDUP(($L2153*$N2153/100),-1),0),0)</f>
        <v>0</v>
      </c>
      <c r="R2153" s="311">
        <f t="shared" si="66"/>
        <v>0</v>
      </c>
      <c r="S2153" s="313">
        <f t="shared" si="67"/>
        <v>0</v>
      </c>
      <c r="T2153" s="314">
        <f>IF(M2153&lt;&gt;ฐาน!$M$45,IF(S2153&lt;&gt;"",S2153+R2153,0),0)</f>
        <v>0</v>
      </c>
      <c r="U2153" s="311">
        <f>IF(M2153&lt;&gt;ฐาน!$M$45,IF(S2153=0,J2153+T2153,O2153),J2153)</f>
        <v>0</v>
      </c>
      <c r="V2153" s="98"/>
    </row>
    <row r="2154" spans="1:22" x14ac:dyDescent="0.35">
      <c r="A2154" s="93">
        <v>2146</v>
      </c>
      <c r="B2154" s="84"/>
      <c r="C2154" s="98"/>
      <c r="D2154" s="91"/>
      <c r="E2154" s="89"/>
      <c r="F2154" s="88"/>
      <c r="G2154" s="91"/>
      <c r="H2154" s="91"/>
      <c r="I2154" s="88"/>
      <c r="J2154" s="92"/>
      <c r="K2154" s="212"/>
      <c r="L2154" s="308" t="str">
        <f>IF(K2154&lt;&gt;"",INDEX(ฐาน!$J$4:$M$44,MATCH(INT(K2154),ฐาน!$J$4:$J$44,0),2),"")</f>
        <v/>
      </c>
      <c r="M2154" s="309" t="str">
        <f>IF(L2154&lt;&gt;"",INDEX(ฐาน!$J$4:$M$45,MATCH(L2154,ฐาน!$K$4:$K$45,0),4),"")</f>
        <v/>
      </c>
      <c r="N2154" s="310" t="str">
        <f>IF(I2154&lt;&gt;"",INDEX(ฐาน!$A$4:$F$9,MATCH(I2154,ฐาน!$A$4:$A$9,0),IF(J2154&gt;=INDEX(ฐาน!$A$4:$F$9,MATCH(I2154,ฐาน!$A$4:$A$9,0),3),6,5)),"")</f>
        <v/>
      </c>
      <c r="O2154" s="311" t="str">
        <f>IF(I2154&lt;&gt;"",IF(J2154&gt;=INDEX(ฐาน!$A$4:$G$9,MATCH(I2154,ฐาน!$A$4:$A$9,0),4),INDEX(ฐาน!$A$4:$G$9,MATCH(I2154,ฐาน!$A$4:$A$9,0),7),INDEX(ฐาน!$A$4:$G$9,MATCH(I2154,ฐาน!$A$4:$A$9,0),4)),"")</f>
        <v/>
      </c>
      <c r="P2154" s="312">
        <f>IF(M2154&lt;&gt;ฐาน!$M$45,IF(L2154&lt;&gt;"",($L2154*$N2154/100),0),0)</f>
        <v>0</v>
      </c>
      <c r="Q2154" s="311">
        <f>IF(M2154&lt;&gt;ฐาน!$M$45,IF(L2154&lt;&gt;"",ROUNDUP(($L2154*$N2154/100),-1),0),0)</f>
        <v>0</v>
      </c>
      <c r="R2154" s="311">
        <f t="shared" si="66"/>
        <v>0</v>
      </c>
      <c r="S2154" s="313">
        <f t="shared" si="67"/>
        <v>0</v>
      </c>
      <c r="T2154" s="314">
        <f>IF(M2154&lt;&gt;ฐาน!$M$45,IF(S2154&lt;&gt;"",S2154+R2154,0),0)</f>
        <v>0</v>
      </c>
      <c r="U2154" s="311">
        <f>IF(M2154&lt;&gt;ฐาน!$M$45,IF(S2154=0,J2154+T2154,O2154),J2154)</f>
        <v>0</v>
      </c>
      <c r="V2154" s="98"/>
    </row>
    <row r="2155" spans="1:22" x14ac:dyDescent="0.35">
      <c r="A2155" s="93">
        <v>2147</v>
      </c>
      <c r="B2155" s="84"/>
      <c r="C2155" s="98"/>
      <c r="D2155" s="91"/>
      <c r="E2155" s="89"/>
      <c r="F2155" s="88"/>
      <c r="G2155" s="91"/>
      <c r="H2155" s="91"/>
      <c r="I2155" s="88"/>
      <c r="J2155" s="92"/>
      <c r="K2155" s="212"/>
      <c r="L2155" s="308" t="str">
        <f>IF(K2155&lt;&gt;"",INDEX(ฐาน!$J$4:$M$44,MATCH(INT(K2155),ฐาน!$J$4:$J$44,0),2),"")</f>
        <v/>
      </c>
      <c r="M2155" s="309" t="str">
        <f>IF(L2155&lt;&gt;"",INDEX(ฐาน!$J$4:$M$45,MATCH(L2155,ฐาน!$K$4:$K$45,0),4),"")</f>
        <v/>
      </c>
      <c r="N2155" s="310" t="str">
        <f>IF(I2155&lt;&gt;"",INDEX(ฐาน!$A$4:$F$9,MATCH(I2155,ฐาน!$A$4:$A$9,0),IF(J2155&gt;=INDEX(ฐาน!$A$4:$F$9,MATCH(I2155,ฐาน!$A$4:$A$9,0),3),6,5)),"")</f>
        <v/>
      </c>
      <c r="O2155" s="311" t="str">
        <f>IF(I2155&lt;&gt;"",IF(J2155&gt;=INDEX(ฐาน!$A$4:$G$9,MATCH(I2155,ฐาน!$A$4:$A$9,0),4),INDEX(ฐาน!$A$4:$G$9,MATCH(I2155,ฐาน!$A$4:$A$9,0),7),INDEX(ฐาน!$A$4:$G$9,MATCH(I2155,ฐาน!$A$4:$A$9,0),4)),"")</f>
        <v/>
      </c>
      <c r="P2155" s="312">
        <f>IF(M2155&lt;&gt;ฐาน!$M$45,IF(L2155&lt;&gt;"",($L2155*$N2155/100),0),0)</f>
        <v>0</v>
      </c>
      <c r="Q2155" s="311">
        <f>IF(M2155&lt;&gt;ฐาน!$M$45,IF(L2155&lt;&gt;"",ROUNDUP(($L2155*$N2155/100),-1),0),0)</f>
        <v>0</v>
      </c>
      <c r="R2155" s="311">
        <f t="shared" si="66"/>
        <v>0</v>
      </c>
      <c r="S2155" s="313">
        <f t="shared" si="67"/>
        <v>0</v>
      </c>
      <c r="T2155" s="314">
        <f>IF(M2155&lt;&gt;ฐาน!$M$45,IF(S2155&lt;&gt;"",S2155+R2155,0),0)</f>
        <v>0</v>
      </c>
      <c r="U2155" s="311">
        <f>IF(M2155&lt;&gt;ฐาน!$M$45,IF(S2155=0,J2155+T2155,O2155),J2155)</f>
        <v>0</v>
      </c>
      <c r="V2155" s="98"/>
    </row>
    <row r="2156" spans="1:22" x14ac:dyDescent="0.35">
      <c r="A2156" s="93">
        <v>2148</v>
      </c>
      <c r="B2156" s="84"/>
      <c r="C2156" s="98"/>
      <c r="D2156" s="91"/>
      <c r="E2156" s="89"/>
      <c r="F2156" s="88"/>
      <c r="G2156" s="91"/>
      <c r="H2156" s="91"/>
      <c r="I2156" s="88"/>
      <c r="J2156" s="92"/>
      <c r="K2156" s="212"/>
      <c r="L2156" s="308" t="str">
        <f>IF(K2156&lt;&gt;"",INDEX(ฐาน!$J$4:$M$44,MATCH(INT(K2156),ฐาน!$J$4:$J$44,0),2),"")</f>
        <v/>
      </c>
      <c r="M2156" s="309" t="str">
        <f>IF(L2156&lt;&gt;"",INDEX(ฐาน!$J$4:$M$45,MATCH(L2156,ฐาน!$K$4:$K$45,0),4),"")</f>
        <v/>
      </c>
      <c r="N2156" s="310" t="str">
        <f>IF(I2156&lt;&gt;"",INDEX(ฐาน!$A$4:$F$9,MATCH(I2156,ฐาน!$A$4:$A$9,0),IF(J2156&gt;=INDEX(ฐาน!$A$4:$F$9,MATCH(I2156,ฐาน!$A$4:$A$9,0),3),6,5)),"")</f>
        <v/>
      </c>
      <c r="O2156" s="311" t="str">
        <f>IF(I2156&lt;&gt;"",IF(J2156&gt;=INDEX(ฐาน!$A$4:$G$9,MATCH(I2156,ฐาน!$A$4:$A$9,0),4),INDEX(ฐาน!$A$4:$G$9,MATCH(I2156,ฐาน!$A$4:$A$9,0),7),INDEX(ฐาน!$A$4:$G$9,MATCH(I2156,ฐาน!$A$4:$A$9,0),4)),"")</f>
        <v/>
      </c>
      <c r="P2156" s="312">
        <f>IF(M2156&lt;&gt;ฐาน!$M$45,IF(L2156&lt;&gt;"",($L2156*$N2156/100),0),0)</f>
        <v>0</v>
      </c>
      <c r="Q2156" s="311">
        <f>IF(M2156&lt;&gt;ฐาน!$M$45,IF(L2156&lt;&gt;"",ROUNDUP(($L2156*$N2156/100),-1),0),0)</f>
        <v>0</v>
      </c>
      <c r="R2156" s="311">
        <f t="shared" si="66"/>
        <v>0</v>
      </c>
      <c r="S2156" s="313">
        <f t="shared" si="67"/>
        <v>0</v>
      </c>
      <c r="T2156" s="314">
        <f>IF(M2156&lt;&gt;ฐาน!$M$45,IF(S2156&lt;&gt;"",S2156+R2156,0),0)</f>
        <v>0</v>
      </c>
      <c r="U2156" s="311">
        <f>IF(M2156&lt;&gt;ฐาน!$M$45,IF(S2156=0,J2156+T2156,O2156),J2156)</f>
        <v>0</v>
      </c>
      <c r="V2156" s="98"/>
    </row>
    <row r="2157" spans="1:22" x14ac:dyDescent="0.35">
      <c r="A2157" s="93">
        <v>2149</v>
      </c>
      <c r="B2157" s="84"/>
      <c r="C2157" s="98"/>
      <c r="D2157" s="91"/>
      <c r="E2157" s="89"/>
      <c r="F2157" s="88"/>
      <c r="G2157" s="91"/>
      <c r="H2157" s="91"/>
      <c r="I2157" s="88"/>
      <c r="J2157" s="92"/>
      <c r="K2157" s="212"/>
      <c r="L2157" s="308" t="str">
        <f>IF(K2157&lt;&gt;"",INDEX(ฐาน!$J$4:$M$44,MATCH(INT(K2157),ฐาน!$J$4:$J$44,0),2),"")</f>
        <v/>
      </c>
      <c r="M2157" s="309" t="str">
        <f>IF(L2157&lt;&gt;"",INDEX(ฐาน!$J$4:$M$45,MATCH(L2157,ฐาน!$K$4:$K$45,0),4),"")</f>
        <v/>
      </c>
      <c r="N2157" s="310" t="str">
        <f>IF(I2157&lt;&gt;"",INDEX(ฐาน!$A$4:$F$9,MATCH(I2157,ฐาน!$A$4:$A$9,0),IF(J2157&gt;=INDEX(ฐาน!$A$4:$F$9,MATCH(I2157,ฐาน!$A$4:$A$9,0),3),6,5)),"")</f>
        <v/>
      </c>
      <c r="O2157" s="311" t="str">
        <f>IF(I2157&lt;&gt;"",IF(J2157&gt;=INDEX(ฐาน!$A$4:$G$9,MATCH(I2157,ฐาน!$A$4:$A$9,0),4),INDEX(ฐาน!$A$4:$G$9,MATCH(I2157,ฐาน!$A$4:$A$9,0),7),INDEX(ฐาน!$A$4:$G$9,MATCH(I2157,ฐาน!$A$4:$A$9,0),4)),"")</f>
        <v/>
      </c>
      <c r="P2157" s="312">
        <f>IF(M2157&lt;&gt;ฐาน!$M$45,IF(L2157&lt;&gt;"",($L2157*$N2157/100),0),0)</f>
        <v>0</v>
      </c>
      <c r="Q2157" s="311">
        <f>IF(M2157&lt;&gt;ฐาน!$M$45,IF(L2157&lt;&gt;"",ROUNDUP(($L2157*$N2157/100),-1),0),0)</f>
        <v>0</v>
      </c>
      <c r="R2157" s="311">
        <f t="shared" si="66"/>
        <v>0</v>
      </c>
      <c r="S2157" s="313">
        <f t="shared" si="67"/>
        <v>0</v>
      </c>
      <c r="T2157" s="314">
        <f>IF(M2157&lt;&gt;ฐาน!$M$45,IF(S2157&lt;&gt;"",S2157+R2157,0),0)</f>
        <v>0</v>
      </c>
      <c r="U2157" s="311">
        <f>IF(M2157&lt;&gt;ฐาน!$M$45,IF(S2157=0,J2157+T2157,O2157),J2157)</f>
        <v>0</v>
      </c>
      <c r="V2157" s="98"/>
    </row>
    <row r="2158" spans="1:22" x14ac:dyDescent="0.35">
      <c r="A2158" s="93">
        <v>2150</v>
      </c>
      <c r="B2158" s="84"/>
      <c r="C2158" s="98"/>
      <c r="D2158" s="91"/>
      <c r="E2158" s="89"/>
      <c r="F2158" s="88"/>
      <c r="G2158" s="91"/>
      <c r="H2158" s="91"/>
      <c r="I2158" s="88"/>
      <c r="J2158" s="92"/>
      <c r="K2158" s="212"/>
      <c r="L2158" s="308" t="str">
        <f>IF(K2158&lt;&gt;"",INDEX(ฐาน!$J$4:$M$44,MATCH(INT(K2158),ฐาน!$J$4:$J$44,0),2),"")</f>
        <v/>
      </c>
      <c r="M2158" s="309" t="str">
        <f>IF(L2158&lt;&gt;"",INDEX(ฐาน!$J$4:$M$45,MATCH(L2158,ฐาน!$K$4:$K$45,0),4),"")</f>
        <v/>
      </c>
      <c r="N2158" s="310" t="str">
        <f>IF(I2158&lt;&gt;"",INDEX(ฐาน!$A$4:$F$9,MATCH(I2158,ฐาน!$A$4:$A$9,0),IF(J2158&gt;=INDEX(ฐาน!$A$4:$F$9,MATCH(I2158,ฐาน!$A$4:$A$9,0),3),6,5)),"")</f>
        <v/>
      </c>
      <c r="O2158" s="311" t="str">
        <f>IF(I2158&lt;&gt;"",IF(J2158&gt;=INDEX(ฐาน!$A$4:$G$9,MATCH(I2158,ฐาน!$A$4:$A$9,0),4),INDEX(ฐาน!$A$4:$G$9,MATCH(I2158,ฐาน!$A$4:$A$9,0),7),INDEX(ฐาน!$A$4:$G$9,MATCH(I2158,ฐาน!$A$4:$A$9,0),4)),"")</f>
        <v/>
      </c>
      <c r="P2158" s="312">
        <f>IF(M2158&lt;&gt;ฐาน!$M$45,IF(L2158&lt;&gt;"",($L2158*$N2158/100),0),0)</f>
        <v>0</v>
      </c>
      <c r="Q2158" s="311">
        <f>IF(M2158&lt;&gt;ฐาน!$M$45,IF(L2158&lt;&gt;"",ROUNDUP(($L2158*$N2158/100),-1),0),0)</f>
        <v>0</v>
      </c>
      <c r="R2158" s="311">
        <f t="shared" si="66"/>
        <v>0</v>
      </c>
      <c r="S2158" s="313">
        <f t="shared" si="67"/>
        <v>0</v>
      </c>
      <c r="T2158" s="314">
        <f>IF(M2158&lt;&gt;ฐาน!$M$45,IF(S2158&lt;&gt;"",S2158+R2158,0),0)</f>
        <v>0</v>
      </c>
      <c r="U2158" s="311">
        <f>IF(M2158&lt;&gt;ฐาน!$M$45,IF(S2158=0,J2158+T2158,O2158),J2158)</f>
        <v>0</v>
      </c>
      <c r="V2158" s="98"/>
    </row>
    <row r="2159" spans="1:22" x14ac:dyDescent="0.35">
      <c r="A2159" s="93">
        <v>2151</v>
      </c>
      <c r="B2159" s="84"/>
      <c r="C2159" s="98"/>
      <c r="D2159" s="91"/>
      <c r="E2159" s="89"/>
      <c r="F2159" s="88"/>
      <c r="G2159" s="91"/>
      <c r="H2159" s="91"/>
      <c r="I2159" s="88"/>
      <c r="J2159" s="92"/>
      <c r="K2159" s="212"/>
      <c r="L2159" s="308" t="str">
        <f>IF(K2159&lt;&gt;"",INDEX(ฐาน!$J$4:$M$44,MATCH(INT(K2159),ฐาน!$J$4:$J$44,0),2),"")</f>
        <v/>
      </c>
      <c r="M2159" s="309" t="str">
        <f>IF(L2159&lt;&gt;"",INDEX(ฐาน!$J$4:$M$45,MATCH(L2159,ฐาน!$K$4:$K$45,0),4),"")</f>
        <v/>
      </c>
      <c r="N2159" s="310" t="str">
        <f>IF(I2159&lt;&gt;"",INDEX(ฐาน!$A$4:$F$9,MATCH(I2159,ฐาน!$A$4:$A$9,0),IF(J2159&gt;=INDEX(ฐาน!$A$4:$F$9,MATCH(I2159,ฐาน!$A$4:$A$9,0),3),6,5)),"")</f>
        <v/>
      </c>
      <c r="O2159" s="311" t="str">
        <f>IF(I2159&lt;&gt;"",IF(J2159&gt;=INDEX(ฐาน!$A$4:$G$9,MATCH(I2159,ฐาน!$A$4:$A$9,0),4),INDEX(ฐาน!$A$4:$G$9,MATCH(I2159,ฐาน!$A$4:$A$9,0),7),INDEX(ฐาน!$A$4:$G$9,MATCH(I2159,ฐาน!$A$4:$A$9,0),4)),"")</f>
        <v/>
      </c>
      <c r="P2159" s="312">
        <f>IF(M2159&lt;&gt;ฐาน!$M$45,IF(L2159&lt;&gt;"",($L2159*$N2159/100),0),0)</f>
        <v>0</v>
      </c>
      <c r="Q2159" s="311">
        <f>IF(M2159&lt;&gt;ฐาน!$M$45,IF(L2159&lt;&gt;"",ROUNDUP(($L2159*$N2159/100),-1),0),0)</f>
        <v>0</v>
      </c>
      <c r="R2159" s="311">
        <f t="shared" si="66"/>
        <v>0</v>
      </c>
      <c r="S2159" s="313">
        <f t="shared" si="67"/>
        <v>0</v>
      </c>
      <c r="T2159" s="314">
        <f>IF(M2159&lt;&gt;ฐาน!$M$45,IF(S2159&lt;&gt;"",S2159+R2159,0),0)</f>
        <v>0</v>
      </c>
      <c r="U2159" s="311">
        <f>IF(M2159&lt;&gt;ฐาน!$M$45,IF(S2159=0,J2159+T2159,O2159),J2159)</f>
        <v>0</v>
      </c>
      <c r="V2159" s="98"/>
    </row>
    <row r="2160" spans="1:22" x14ac:dyDescent="0.35">
      <c r="A2160" s="93">
        <v>2152</v>
      </c>
      <c r="B2160" s="84"/>
      <c r="C2160" s="98"/>
      <c r="D2160" s="91"/>
      <c r="E2160" s="89"/>
      <c r="F2160" s="88"/>
      <c r="G2160" s="91"/>
      <c r="H2160" s="91"/>
      <c r="I2160" s="88"/>
      <c r="J2160" s="92"/>
      <c r="K2160" s="212"/>
      <c r="L2160" s="308" t="str">
        <f>IF(K2160&lt;&gt;"",INDEX(ฐาน!$J$4:$M$44,MATCH(INT(K2160),ฐาน!$J$4:$J$44,0),2),"")</f>
        <v/>
      </c>
      <c r="M2160" s="309" t="str">
        <f>IF(L2160&lt;&gt;"",INDEX(ฐาน!$J$4:$M$45,MATCH(L2160,ฐาน!$K$4:$K$45,0),4),"")</f>
        <v/>
      </c>
      <c r="N2160" s="310" t="str">
        <f>IF(I2160&lt;&gt;"",INDEX(ฐาน!$A$4:$F$9,MATCH(I2160,ฐาน!$A$4:$A$9,0),IF(J2160&gt;=INDEX(ฐาน!$A$4:$F$9,MATCH(I2160,ฐาน!$A$4:$A$9,0),3),6,5)),"")</f>
        <v/>
      </c>
      <c r="O2160" s="311" t="str">
        <f>IF(I2160&lt;&gt;"",IF(J2160&gt;=INDEX(ฐาน!$A$4:$G$9,MATCH(I2160,ฐาน!$A$4:$A$9,0),4),INDEX(ฐาน!$A$4:$G$9,MATCH(I2160,ฐาน!$A$4:$A$9,0),7),INDEX(ฐาน!$A$4:$G$9,MATCH(I2160,ฐาน!$A$4:$A$9,0),4)),"")</f>
        <v/>
      </c>
      <c r="P2160" s="312">
        <f>IF(M2160&lt;&gt;ฐาน!$M$45,IF(L2160&lt;&gt;"",($L2160*$N2160/100),0),0)</f>
        <v>0</v>
      </c>
      <c r="Q2160" s="311">
        <f>IF(M2160&lt;&gt;ฐาน!$M$45,IF(L2160&lt;&gt;"",ROUNDUP(($L2160*$N2160/100),-1),0),0)</f>
        <v>0</v>
      </c>
      <c r="R2160" s="311">
        <f t="shared" si="66"/>
        <v>0</v>
      </c>
      <c r="S2160" s="313">
        <f t="shared" si="67"/>
        <v>0</v>
      </c>
      <c r="T2160" s="314">
        <f>IF(M2160&lt;&gt;ฐาน!$M$45,IF(S2160&lt;&gt;"",S2160+R2160,0),0)</f>
        <v>0</v>
      </c>
      <c r="U2160" s="311">
        <f>IF(M2160&lt;&gt;ฐาน!$M$45,IF(S2160=0,J2160+T2160,O2160),J2160)</f>
        <v>0</v>
      </c>
      <c r="V2160" s="98"/>
    </row>
    <row r="2161" spans="1:22" x14ac:dyDescent="0.35">
      <c r="A2161" s="93">
        <v>2153</v>
      </c>
      <c r="B2161" s="84"/>
      <c r="C2161" s="98"/>
      <c r="D2161" s="91"/>
      <c r="E2161" s="89"/>
      <c r="F2161" s="88"/>
      <c r="G2161" s="91"/>
      <c r="H2161" s="91"/>
      <c r="I2161" s="88"/>
      <c r="J2161" s="92"/>
      <c r="K2161" s="212"/>
      <c r="L2161" s="308" t="str">
        <f>IF(K2161&lt;&gt;"",INDEX(ฐาน!$J$4:$M$44,MATCH(INT(K2161),ฐาน!$J$4:$J$44,0),2),"")</f>
        <v/>
      </c>
      <c r="M2161" s="309" t="str">
        <f>IF(L2161&lt;&gt;"",INDEX(ฐาน!$J$4:$M$45,MATCH(L2161,ฐาน!$K$4:$K$45,0),4),"")</f>
        <v/>
      </c>
      <c r="N2161" s="310" t="str">
        <f>IF(I2161&lt;&gt;"",INDEX(ฐาน!$A$4:$F$9,MATCH(I2161,ฐาน!$A$4:$A$9,0),IF(J2161&gt;=INDEX(ฐาน!$A$4:$F$9,MATCH(I2161,ฐาน!$A$4:$A$9,0),3),6,5)),"")</f>
        <v/>
      </c>
      <c r="O2161" s="311" t="str">
        <f>IF(I2161&lt;&gt;"",IF(J2161&gt;=INDEX(ฐาน!$A$4:$G$9,MATCH(I2161,ฐาน!$A$4:$A$9,0),4),INDEX(ฐาน!$A$4:$G$9,MATCH(I2161,ฐาน!$A$4:$A$9,0),7),INDEX(ฐาน!$A$4:$G$9,MATCH(I2161,ฐาน!$A$4:$A$9,0),4)),"")</f>
        <v/>
      </c>
      <c r="P2161" s="312">
        <f>IF(M2161&lt;&gt;ฐาน!$M$45,IF(L2161&lt;&gt;"",($L2161*$N2161/100),0),0)</f>
        <v>0</v>
      </c>
      <c r="Q2161" s="311">
        <f>IF(M2161&lt;&gt;ฐาน!$M$45,IF(L2161&lt;&gt;"",ROUNDUP(($L2161*$N2161/100),-1),0),0)</f>
        <v>0</v>
      </c>
      <c r="R2161" s="311">
        <f t="shared" si="66"/>
        <v>0</v>
      </c>
      <c r="S2161" s="313">
        <f t="shared" si="67"/>
        <v>0</v>
      </c>
      <c r="T2161" s="314">
        <f>IF(M2161&lt;&gt;ฐาน!$M$45,IF(S2161&lt;&gt;"",S2161+R2161,0),0)</f>
        <v>0</v>
      </c>
      <c r="U2161" s="311">
        <f>IF(M2161&lt;&gt;ฐาน!$M$45,IF(S2161=0,J2161+T2161,O2161),J2161)</f>
        <v>0</v>
      </c>
      <c r="V2161" s="98"/>
    </row>
    <row r="2162" spans="1:22" x14ac:dyDescent="0.35">
      <c r="A2162" s="93">
        <v>2154</v>
      </c>
      <c r="B2162" s="84"/>
      <c r="C2162" s="98"/>
      <c r="D2162" s="91"/>
      <c r="E2162" s="89"/>
      <c r="F2162" s="88"/>
      <c r="G2162" s="91"/>
      <c r="H2162" s="91"/>
      <c r="I2162" s="88"/>
      <c r="J2162" s="92"/>
      <c r="K2162" s="212"/>
      <c r="L2162" s="308" t="str">
        <f>IF(K2162&lt;&gt;"",INDEX(ฐาน!$J$4:$M$44,MATCH(INT(K2162),ฐาน!$J$4:$J$44,0),2),"")</f>
        <v/>
      </c>
      <c r="M2162" s="309" t="str">
        <f>IF(L2162&lt;&gt;"",INDEX(ฐาน!$J$4:$M$45,MATCH(L2162,ฐาน!$K$4:$K$45,0),4),"")</f>
        <v/>
      </c>
      <c r="N2162" s="310" t="str">
        <f>IF(I2162&lt;&gt;"",INDEX(ฐาน!$A$4:$F$9,MATCH(I2162,ฐาน!$A$4:$A$9,0),IF(J2162&gt;=INDEX(ฐาน!$A$4:$F$9,MATCH(I2162,ฐาน!$A$4:$A$9,0),3),6,5)),"")</f>
        <v/>
      </c>
      <c r="O2162" s="311" t="str">
        <f>IF(I2162&lt;&gt;"",IF(J2162&gt;=INDEX(ฐาน!$A$4:$G$9,MATCH(I2162,ฐาน!$A$4:$A$9,0),4),INDEX(ฐาน!$A$4:$G$9,MATCH(I2162,ฐาน!$A$4:$A$9,0),7),INDEX(ฐาน!$A$4:$G$9,MATCH(I2162,ฐาน!$A$4:$A$9,0),4)),"")</f>
        <v/>
      </c>
      <c r="P2162" s="312">
        <f>IF(M2162&lt;&gt;ฐาน!$M$45,IF(L2162&lt;&gt;"",($L2162*$N2162/100),0),0)</f>
        <v>0</v>
      </c>
      <c r="Q2162" s="311">
        <f>IF(M2162&lt;&gt;ฐาน!$M$45,IF(L2162&lt;&gt;"",ROUNDUP(($L2162*$N2162/100),-1),0),0)</f>
        <v>0</v>
      </c>
      <c r="R2162" s="311">
        <f t="shared" si="66"/>
        <v>0</v>
      </c>
      <c r="S2162" s="313">
        <f t="shared" si="67"/>
        <v>0</v>
      </c>
      <c r="T2162" s="314">
        <f>IF(M2162&lt;&gt;ฐาน!$M$45,IF(S2162&lt;&gt;"",S2162+R2162,0),0)</f>
        <v>0</v>
      </c>
      <c r="U2162" s="311">
        <f>IF(M2162&lt;&gt;ฐาน!$M$45,IF(S2162=0,J2162+T2162,O2162),J2162)</f>
        <v>0</v>
      </c>
      <c r="V2162" s="98"/>
    </row>
    <row r="2163" spans="1:22" x14ac:dyDescent="0.35">
      <c r="A2163" s="93">
        <v>2155</v>
      </c>
      <c r="B2163" s="84"/>
      <c r="C2163" s="98"/>
      <c r="D2163" s="91"/>
      <c r="E2163" s="89"/>
      <c r="F2163" s="88"/>
      <c r="G2163" s="91"/>
      <c r="H2163" s="91"/>
      <c r="I2163" s="88"/>
      <c r="J2163" s="92"/>
      <c r="K2163" s="212"/>
      <c r="L2163" s="308" t="str">
        <f>IF(K2163&lt;&gt;"",INDEX(ฐาน!$J$4:$M$44,MATCH(INT(K2163),ฐาน!$J$4:$J$44,0),2),"")</f>
        <v/>
      </c>
      <c r="M2163" s="309" t="str">
        <f>IF(L2163&lt;&gt;"",INDEX(ฐาน!$J$4:$M$45,MATCH(L2163,ฐาน!$K$4:$K$45,0),4),"")</f>
        <v/>
      </c>
      <c r="N2163" s="310" t="str">
        <f>IF(I2163&lt;&gt;"",INDEX(ฐาน!$A$4:$F$9,MATCH(I2163,ฐาน!$A$4:$A$9,0),IF(J2163&gt;=INDEX(ฐาน!$A$4:$F$9,MATCH(I2163,ฐาน!$A$4:$A$9,0),3),6,5)),"")</f>
        <v/>
      </c>
      <c r="O2163" s="311" t="str">
        <f>IF(I2163&lt;&gt;"",IF(J2163&gt;=INDEX(ฐาน!$A$4:$G$9,MATCH(I2163,ฐาน!$A$4:$A$9,0),4),INDEX(ฐาน!$A$4:$G$9,MATCH(I2163,ฐาน!$A$4:$A$9,0),7),INDEX(ฐาน!$A$4:$G$9,MATCH(I2163,ฐาน!$A$4:$A$9,0),4)),"")</f>
        <v/>
      </c>
      <c r="P2163" s="312">
        <f>IF(M2163&lt;&gt;ฐาน!$M$45,IF(L2163&lt;&gt;"",($L2163*$N2163/100),0),0)</f>
        <v>0</v>
      </c>
      <c r="Q2163" s="311">
        <f>IF(M2163&lt;&gt;ฐาน!$M$45,IF(L2163&lt;&gt;"",ROUNDUP(($L2163*$N2163/100),-1),0),0)</f>
        <v>0</v>
      </c>
      <c r="R2163" s="311">
        <f t="shared" si="66"/>
        <v>0</v>
      </c>
      <c r="S2163" s="313">
        <f t="shared" si="67"/>
        <v>0</v>
      </c>
      <c r="T2163" s="314">
        <f>IF(M2163&lt;&gt;ฐาน!$M$45,IF(S2163&lt;&gt;"",S2163+R2163,0),0)</f>
        <v>0</v>
      </c>
      <c r="U2163" s="311">
        <f>IF(M2163&lt;&gt;ฐาน!$M$45,IF(S2163=0,J2163+T2163,O2163),J2163)</f>
        <v>0</v>
      </c>
      <c r="V2163" s="98"/>
    </row>
    <row r="2164" spans="1:22" x14ac:dyDescent="0.35">
      <c r="A2164" s="93">
        <v>2156</v>
      </c>
      <c r="B2164" s="84"/>
      <c r="C2164" s="98"/>
      <c r="D2164" s="91"/>
      <c r="E2164" s="89"/>
      <c r="F2164" s="88"/>
      <c r="G2164" s="91"/>
      <c r="H2164" s="91"/>
      <c r="I2164" s="88"/>
      <c r="J2164" s="92"/>
      <c r="K2164" s="212"/>
      <c r="L2164" s="308" t="str">
        <f>IF(K2164&lt;&gt;"",INDEX(ฐาน!$J$4:$M$44,MATCH(INT(K2164),ฐาน!$J$4:$J$44,0),2),"")</f>
        <v/>
      </c>
      <c r="M2164" s="309" t="str">
        <f>IF(L2164&lt;&gt;"",INDEX(ฐาน!$J$4:$M$45,MATCH(L2164,ฐาน!$K$4:$K$45,0),4),"")</f>
        <v/>
      </c>
      <c r="N2164" s="310" t="str">
        <f>IF(I2164&lt;&gt;"",INDEX(ฐาน!$A$4:$F$9,MATCH(I2164,ฐาน!$A$4:$A$9,0),IF(J2164&gt;=INDEX(ฐาน!$A$4:$F$9,MATCH(I2164,ฐาน!$A$4:$A$9,0),3),6,5)),"")</f>
        <v/>
      </c>
      <c r="O2164" s="311" t="str">
        <f>IF(I2164&lt;&gt;"",IF(J2164&gt;=INDEX(ฐาน!$A$4:$G$9,MATCH(I2164,ฐาน!$A$4:$A$9,0),4),INDEX(ฐาน!$A$4:$G$9,MATCH(I2164,ฐาน!$A$4:$A$9,0),7),INDEX(ฐาน!$A$4:$G$9,MATCH(I2164,ฐาน!$A$4:$A$9,0),4)),"")</f>
        <v/>
      </c>
      <c r="P2164" s="312">
        <f>IF(M2164&lt;&gt;ฐาน!$M$45,IF(L2164&lt;&gt;"",($L2164*$N2164/100),0),0)</f>
        <v>0</v>
      </c>
      <c r="Q2164" s="311">
        <f>IF(M2164&lt;&gt;ฐาน!$M$45,IF(L2164&lt;&gt;"",ROUNDUP(($L2164*$N2164/100),-1),0),0)</f>
        <v>0</v>
      </c>
      <c r="R2164" s="311">
        <f t="shared" si="66"/>
        <v>0</v>
      </c>
      <c r="S2164" s="313">
        <f t="shared" si="67"/>
        <v>0</v>
      </c>
      <c r="T2164" s="314">
        <f>IF(M2164&lt;&gt;ฐาน!$M$45,IF(S2164&lt;&gt;"",S2164+R2164,0),0)</f>
        <v>0</v>
      </c>
      <c r="U2164" s="311">
        <f>IF(M2164&lt;&gt;ฐาน!$M$45,IF(S2164=0,J2164+T2164,O2164),J2164)</f>
        <v>0</v>
      </c>
      <c r="V2164" s="98"/>
    </row>
    <row r="2165" spans="1:22" x14ac:dyDescent="0.35">
      <c r="A2165" s="93">
        <v>2157</v>
      </c>
      <c r="B2165" s="84"/>
      <c r="C2165" s="98"/>
      <c r="D2165" s="91"/>
      <c r="E2165" s="89"/>
      <c r="F2165" s="88"/>
      <c r="G2165" s="91"/>
      <c r="H2165" s="91"/>
      <c r="I2165" s="88"/>
      <c r="J2165" s="92"/>
      <c r="K2165" s="212"/>
      <c r="L2165" s="308" t="str">
        <f>IF(K2165&lt;&gt;"",INDEX(ฐาน!$J$4:$M$44,MATCH(INT(K2165),ฐาน!$J$4:$J$44,0),2),"")</f>
        <v/>
      </c>
      <c r="M2165" s="309" t="str">
        <f>IF(L2165&lt;&gt;"",INDEX(ฐาน!$J$4:$M$45,MATCH(L2165,ฐาน!$K$4:$K$45,0),4),"")</f>
        <v/>
      </c>
      <c r="N2165" s="310" t="str">
        <f>IF(I2165&lt;&gt;"",INDEX(ฐาน!$A$4:$F$9,MATCH(I2165,ฐาน!$A$4:$A$9,0),IF(J2165&gt;=INDEX(ฐาน!$A$4:$F$9,MATCH(I2165,ฐาน!$A$4:$A$9,0),3),6,5)),"")</f>
        <v/>
      </c>
      <c r="O2165" s="311" t="str">
        <f>IF(I2165&lt;&gt;"",IF(J2165&gt;=INDEX(ฐาน!$A$4:$G$9,MATCH(I2165,ฐาน!$A$4:$A$9,0),4),INDEX(ฐาน!$A$4:$G$9,MATCH(I2165,ฐาน!$A$4:$A$9,0),7),INDEX(ฐาน!$A$4:$G$9,MATCH(I2165,ฐาน!$A$4:$A$9,0),4)),"")</f>
        <v/>
      </c>
      <c r="P2165" s="312">
        <f>IF(M2165&lt;&gt;ฐาน!$M$45,IF(L2165&lt;&gt;"",($L2165*$N2165/100),0),0)</f>
        <v>0</v>
      </c>
      <c r="Q2165" s="311">
        <f>IF(M2165&lt;&gt;ฐาน!$M$45,IF(L2165&lt;&gt;"",ROUNDUP(($L2165*$N2165/100),-1),0),0)</f>
        <v>0</v>
      </c>
      <c r="R2165" s="311">
        <f t="shared" si="66"/>
        <v>0</v>
      </c>
      <c r="S2165" s="313">
        <f t="shared" si="67"/>
        <v>0</v>
      </c>
      <c r="T2165" s="314">
        <f>IF(M2165&lt;&gt;ฐาน!$M$45,IF(S2165&lt;&gt;"",S2165+R2165,0),0)</f>
        <v>0</v>
      </c>
      <c r="U2165" s="311">
        <f>IF(M2165&lt;&gt;ฐาน!$M$45,IF(S2165=0,J2165+T2165,O2165),J2165)</f>
        <v>0</v>
      </c>
      <c r="V2165" s="98"/>
    </row>
    <row r="2166" spans="1:22" x14ac:dyDescent="0.35">
      <c r="A2166" s="93">
        <v>2158</v>
      </c>
      <c r="B2166" s="84"/>
      <c r="C2166" s="98"/>
      <c r="D2166" s="91"/>
      <c r="E2166" s="89"/>
      <c r="F2166" s="88"/>
      <c r="G2166" s="91"/>
      <c r="H2166" s="91"/>
      <c r="I2166" s="88"/>
      <c r="J2166" s="92"/>
      <c r="K2166" s="212"/>
      <c r="L2166" s="308" t="str">
        <f>IF(K2166&lt;&gt;"",INDEX(ฐาน!$J$4:$M$44,MATCH(INT(K2166),ฐาน!$J$4:$J$44,0),2),"")</f>
        <v/>
      </c>
      <c r="M2166" s="309" t="str">
        <f>IF(L2166&lt;&gt;"",INDEX(ฐาน!$J$4:$M$45,MATCH(L2166,ฐาน!$K$4:$K$45,0),4),"")</f>
        <v/>
      </c>
      <c r="N2166" s="310" t="str">
        <f>IF(I2166&lt;&gt;"",INDEX(ฐาน!$A$4:$F$9,MATCH(I2166,ฐาน!$A$4:$A$9,0),IF(J2166&gt;=INDEX(ฐาน!$A$4:$F$9,MATCH(I2166,ฐาน!$A$4:$A$9,0),3),6,5)),"")</f>
        <v/>
      </c>
      <c r="O2166" s="311" t="str">
        <f>IF(I2166&lt;&gt;"",IF(J2166&gt;=INDEX(ฐาน!$A$4:$G$9,MATCH(I2166,ฐาน!$A$4:$A$9,0),4),INDEX(ฐาน!$A$4:$G$9,MATCH(I2166,ฐาน!$A$4:$A$9,0),7),INDEX(ฐาน!$A$4:$G$9,MATCH(I2166,ฐาน!$A$4:$A$9,0),4)),"")</f>
        <v/>
      </c>
      <c r="P2166" s="312">
        <f>IF(M2166&lt;&gt;ฐาน!$M$45,IF(L2166&lt;&gt;"",($L2166*$N2166/100),0),0)</f>
        <v>0</v>
      </c>
      <c r="Q2166" s="311">
        <f>IF(M2166&lt;&gt;ฐาน!$M$45,IF(L2166&lt;&gt;"",ROUNDUP(($L2166*$N2166/100),-1),0),0)</f>
        <v>0</v>
      </c>
      <c r="R2166" s="311">
        <f t="shared" si="66"/>
        <v>0</v>
      </c>
      <c r="S2166" s="313">
        <f t="shared" si="67"/>
        <v>0</v>
      </c>
      <c r="T2166" s="314">
        <f>IF(M2166&lt;&gt;ฐาน!$M$45,IF(S2166&lt;&gt;"",S2166+R2166,0),0)</f>
        <v>0</v>
      </c>
      <c r="U2166" s="311">
        <f>IF(M2166&lt;&gt;ฐาน!$M$45,IF(S2166=0,J2166+T2166,O2166),J2166)</f>
        <v>0</v>
      </c>
      <c r="V2166" s="98"/>
    </row>
    <row r="2167" spans="1:22" x14ac:dyDescent="0.35">
      <c r="A2167" s="93">
        <v>2159</v>
      </c>
      <c r="B2167" s="84"/>
      <c r="C2167" s="98"/>
      <c r="D2167" s="91"/>
      <c r="E2167" s="89"/>
      <c r="F2167" s="88"/>
      <c r="G2167" s="91"/>
      <c r="H2167" s="91"/>
      <c r="I2167" s="88"/>
      <c r="J2167" s="92"/>
      <c r="K2167" s="212"/>
      <c r="L2167" s="308" t="str">
        <f>IF(K2167&lt;&gt;"",INDEX(ฐาน!$J$4:$M$44,MATCH(INT(K2167),ฐาน!$J$4:$J$44,0),2),"")</f>
        <v/>
      </c>
      <c r="M2167" s="309" t="str">
        <f>IF(L2167&lt;&gt;"",INDEX(ฐาน!$J$4:$M$45,MATCH(L2167,ฐาน!$K$4:$K$45,0),4),"")</f>
        <v/>
      </c>
      <c r="N2167" s="310" t="str">
        <f>IF(I2167&lt;&gt;"",INDEX(ฐาน!$A$4:$F$9,MATCH(I2167,ฐาน!$A$4:$A$9,0),IF(J2167&gt;=INDEX(ฐาน!$A$4:$F$9,MATCH(I2167,ฐาน!$A$4:$A$9,0),3),6,5)),"")</f>
        <v/>
      </c>
      <c r="O2167" s="311" t="str">
        <f>IF(I2167&lt;&gt;"",IF(J2167&gt;=INDEX(ฐาน!$A$4:$G$9,MATCH(I2167,ฐาน!$A$4:$A$9,0),4),INDEX(ฐาน!$A$4:$G$9,MATCH(I2167,ฐาน!$A$4:$A$9,0),7),INDEX(ฐาน!$A$4:$G$9,MATCH(I2167,ฐาน!$A$4:$A$9,0),4)),"")</f>
        <v/>
      </c>
      <c r="P2167" s="312">
        <f>IF(M2167&lt;&gt;ฐาน!$M$45,IF(L2167&lt;&gt;"",($L2167*$N2167/100),0),0)</f>
        <v>0</v>
      </c>
      <c r="Q2167" s="311">
        <f>IF(M2167&lt;&gt;ฐาน!$M$45,IF(L2167&lt;&gt;"",ROUNDUP(($L2167*$N2167/100),-1),0),0)</f>
        <v>0</v>
      </c>
      <c r="R2167" s="311">
        <f t="shared" si="66"/>
        <v>0</v>
      </c>
      <c r="S2167" s="313">
        <f t="shared" si="67"/>
        <v>0</v>
      </c>
      <c r="T2167" s="314">
        <f>IF(M2167&lt;&gt;ฐาน!$M$45,IF(S2167&lt;&gt;"",S2167+R2167,0),0)</f>
        <v>0</v>
      </c>
      <c r="U2167" s="311">
        <f>IF(M2167&lt;&gt;ฐาน!$M$45,IF(S2167=0,J2167+T2167,O2167),J2167)</f>
        <v>0</v>
      </c>
      <c r="V2167" s="98"/>
    </row>
    <row r="2168" spans="1:22" x14ac:dyDescent="0.35">
      <c r="A2168" s="93">
        <v>2160</v>
      </c>
      <c r="B2168" s="84"/>
      <c r="C2168" s="98"/>
      <c r="D2168" s="91"/>
      <c r="E2168" s="89"/>
      <c r="F2168" s="88"/>
      <c r="G2168" s="91"/>
      <c r="H2168" s="91"/>
      <c r="I2168" s="88"/>
      <c r="J2168" s="92"/>
      <c r="K2168" s="212"/>
      <c r="L2168" s="308" t="str">
        <f>IF(K2168&lt;&gt;"",INDEX(ฐาน!$J$4:$M$44,MATCH(INT(K2168),ฐาน!$J$4:$J$44,0),2),"")</f>
        <v/>
      </c>
      <c r="M2168" s="309" t="str">
        <f>IF(L2168&lt;&gt;"",INDEX(ฐาน!$J$4:$M$45,MATCH(L2168,ฐาน!$K$4:$K$45,0),4),"")</f>
        <v/>
      </c>
      <c r="N2168" s="310" t="str">
        <f>IF(I2168&lt;&gt;"",INDEX(ฐาน!$A$4:$F$9,MATCH(I2168,ฐาน!$A$4:$A$9,0),IF(J2168&gt;=INDEX(ฐาน!$A$4:$F$9,MATCH(I2168,ฐาน!$A$4:$A$9,0),3),6,5)),"")</f>
        <v/>
      </c>
      <c r="O2168" s="311" t="str">
        <f>IF(I2168&lt;&gt;"",IF(J2168&gt;=INDEX(ฐาน!$A$4:$G$9,MATCH(I2168,ฐาน!$A$4:$A$9,0),4),INDEX(ฐาน!$A$4:$G$9,MATCH(I2168,ฐาน!$A$4:$A$9,0),7),INDEX(ฐาน!$A$4:$G$9,MATCH(I2168,ฐาน!$A$4:$A$9,0),4)),"")</f>
        <v/>
      </c>
      <c r="P2168" s="312">
        <f>IF(M2168&lt;&gt;ฐาน!$M$45,IF(L2168&lt;&gt;"",($L2168*$N2168/100),0),0)</f>
        <v>0</v>
      </c>
      <c r="Q2168" s="311">
        <f>IF(M2168&lt;&gt;ฐาน!$M$45,IF(L2168&lt;&gt;"",ROUNDUP(($L2168*$N2168/100),-1),0),0)</f>
        <v>0</v>
      </c>
      <c r="R2168" s="311">
        <f t="shared" si="66"/>
        <v>0</v>
      </c>
      <c r="S2168" s="313">
        <f t="shared" si="67"/>
        <v>0</v>
      </c>
      <c r="T2168" s="314">
        <f>IF(M2168&lt;&gt;ฐาน!$M$45,IF(S2168&lt;&gt;"",S2168+R2168,0),0)</f>
        <v>0</v>
      </c>
      <c r="U2168" s="311">
        <f>IF(M2168&lt;&gt;ฐาน!$M$45,IF(S2168=0,J2168+T2168,O2168),J2168)</f>
        <v>0</v>
      </c>
      <c r="V2168" s="98"/>
    </row>
    <row r="2169" spans="1:22" x14ac:dyDescent="0.35">
      <c r="A2169" s="93">
        <v>2161</v>
      </c>
      <c r="B2169" s="84"/>
      <c r="C2169" s="98"/>
      <c r="D2169" s="91"/>
      <c r="E2169" s="89"/>
      <c r="F2169" s="88"/>
      <c r="G2169" s="91"/>
      <c r="H2169" s="91"/>
      <c r="I2169" s="88"/>
      <c r="J2169" s="92"/>
      <c r="K2169" s="212"/>
      <c r="L2169" s="308" t="str">
        <f>IF(K2169&lt;&gt;"",INDEX(ฐาน!$J$4:$M$44,MATCH(INT(K2169),ฐาน!$J$4:$J$44,0),2),"")</f>
        <v/>
      </c>
      <c r="M2169" s="309" t="str">
        <f>IF(L2169&lt;&gt;"",INDEX(ฐาน!$J$4:$M$45,MATCH(L2169,ฐาน!$K$4:$K$45,0),4),"")</f>
        <v/>
      </c>
      <c r="N2169" s="310" t="str">
        <f>IF(I2169&lt;&gt;"",INDEX(ฐาน!$A$4:$F$9,MATCH(I2169,ฐาน!$A$4:$A$9,0),IF(J2169&gt;=INDEX(ฐาน!$A$4:$F$9,MATCH(I2169,ฐาน!$A$4:$A$9,0),3),6,5)),"")</f>
        <v/>
      </c>
      <c r="O2169" s="311" t="str">
        <f>IF(I2169&lt;&gt;"",IF(J2169&gt;=INDEX(ฐาน!$A$4:$G$9,MATCH(I2169,ฐาน!$A$4:$A$9,0),4),INDEX(ฐาน!$A$4:$G$9,MATCH(I2169,ฐาน!$A$4:$A$9,0),7),INDEX(ฐาน!$A$4:$G$9,MATCH(I2169,ฐาน!$A$4:$A$9,0),4)),"")</f>
        <v/>
      </c>
      <c r="P2169" s="312">
        <f>IF(M2169&lt;&gt;ฐาน!$M$45,IF(L2169&lt;&gt;"",($L2169*$N2169/100),0),0)</f>
        <v>0</v>
      </c>
      <c r="Q2169" s="311">
        <f>IF(M2169&lt;&gt;ฐาน!$M$45,IF(L2169&lt;&gt;"",ROUNDUP(($L2169*$N2169/100),-1),0),0)</f>
        <v>0</v>
      </c>
      <c r="R2169" s="311">
        <f t="shared" si="66"/>
        <v>0</v>
      </c>
      <c r="S2169" s="313">
        <f t="shared" si="67"/>
        <v>0</v>
      </c>
      <c r="T2169" s="314">
        <f>IF(M2169&lt;&gt;ฐาน!$M$45,IF(S2169&lt;&gt;"",S2169+R2169,0),0)</f>
        <v>0</v>
      </c>
      <c r="U2169" s="311">
        <f>IF(M2169&lt;&gt;ฐาน!$M$45,IF(S2169=0,J2169+T2169,O2169),J2169)</f>
        <v>0</v>
      </c>
      <c r="V2169" s="98"/>
    </row>
    <row r="2170" spans="1:22" x14ac:dyDescent="0.35">
      <c r="A2170" s="93">
        <v>2162</v>
      </c>
      <c r="B2170" s="84"/>
      <c r="C2170" s="98"/>
      <c r="D2170" s="91"/>
      <c r="E2170" s="89"/>
      <c r="F2170" s="88"/>
      <c r="G2170" s="91"/>
      <c r="H2170" s="91"/>
      <c r="I2170" s="88"/>
      <c r="J2170" s="92"/>
      <c r="K2170" s="212"/>
      <c r="L2170" s="308" t="str">
        <f>IF(K2170&lt;&gt;"",INDEX(ฐาน!$J$4:$M$44,MATCH(INT(K2170),ฐาน!$J$4:$J$44,0),2),"")</f>
        <v/>
      </c>
      <c r="M2170" s="309" t="str">
        <f>IF(L2170&lt;&gt;"",INDEX(ฐาน!$J$4:$M$45,MATCH(L2170,ฐาน!$K$4:$K$45,0),4),"")</f>
        <v/>
      </c>
      <c r="N2170" s="310" t="str">
        <f>IF(I2170&lt;&gt;"",INDEX(ฐาน!$A$4:$F$9,MATCH(I2170,ฐาน!$A$4:$A$9,0),IF(J2170&gt;=INDEX(ฐาน!$A$4:$F$9,MATCH(I2170,ฐาน!$A$4:$A$9,0),3),6,5)),"")</f>
        <v/>
      </c>
      <c r="O2170" s="311" t="str">
        <f>IF(I2170&lt;&gt;"",IF(J2170&gt;=INDEX(ฐาน!$A$4:$G$9,MATCH(I2170,ฐาน!$A$4:$A$9,0),4),INDEX(ฐาน!$A$4:$G$9,MATCH(I2170,ฐาน!$A$4:$A$9,0),7),INDEX(ฐาน!$A$4:$G$9,MATCH(I2170,ฐาน!$A$4:$A$9,0),4)),"")</f>
        <v/>
      </c>
      <c r="P2170" s="312">
        <f>IF(M2170&lt;&gt;ฐาน!$M$45,IF(L2170&lt;&gt;"",($L2170*$N2170/100),0),0)</f>
        <v>0</v>
      </c>
      <c r="Q2170" s="311">
        <f>IF(M2170&lt;&gt;ฐาน!$M$45,IF(L2170&lt;&gt;"",ROUNDUP(($L2170*$N2170/100),-1),0),0)</f>
        <v>0</v>
      </c>
      <c r="R2170" s="311">
        <f t="shared" si="66"/>
        <v>0</v>
      </c>
      <c r="S2170" s="313">
        <f t="shared" si="67"/>
        <v>0</v>
      </c>
      <c r="T2170" s="314">
        <f>IF(M2170&lt;&gt;ฐาน!$M$45,IF(S2170&lt;&gt;"",S2170+R2170,0),0)</f>
        <v>0</v>
      </c>
      <c r="U2170" s="311">
        <f>IF(M2170&lt;&gt;ฐาน!$M$45,IF(S2170=0,J2170+T2170,O2170),J2170)</f>
        <v>0</v>
      </c>
      <c r="V2170" s="98"/>
    </row>
    <row r="2171" spans="1:22" x14ac:dyDescent="0.35">
      <c r="A2171" s="93">
        <v>2163</v>
      </c>
      <c r="B2171" s="84"/>
      <c r="C2171" s="98"/>
      <c r="D2171" s="91"/>
      <c r="E2171" s="89"/>
      <c r="F2171" s="88"/>
      <c r="G2171" s="91"/>
      <c r="H2171" s="91"/>
      <c r="I2171" s="88"/>
      <c r="J2171" s="92"/>
      <c r="K2171" s="212"/>
      <c r="L2171" s="308" t="str">
        <f>IF(K2171&lt;&gt;"",INDEX(ฐาน!$J$4:$M$44,MATCH(INT(K2171),ฐาน!$J$4:$J$44,0),2),"")</f>
        <v/>
      </c>
      <c r="M2171" s="309" t="str">
        <f>IF(L2171&lt;&gt;"",INDEX(ฐาน!$J$4:$M$45,MATCH(L2171,ฐาน!$K$4:$K$45,0),4),"")</f>
        <v/>
      </c>
      <c r="N2171" s="310" t="str">
        <f>IF(I2171&lt;&gt;"",INDEX(ฐาน!$A$4:$F$9,MATCH(I2171,ฐาน!$A$4:$A$9,0),IF(J2171&gt;=INDEX(ฐาน!$A$4:$F$9,MATCH(I2171,ฐาน!$A$4:$A$9,0),3),6,5)),"")</f>
        <v/>
      </c>
      <c r="O2171" s="311" t="str">
        <f>IF(I2171&lt;&gt;"",IF(J2171&gt;=INDEX(ฐาน!$A$4:$G$9,MATCH(I2171,ฐาน!$A$4:$A$9,0),4),INDEX(ฐาน!$A$4:$G$9,MATCH(I2171,ฐาน!$A$4:$A$9,0),7),INDEX(ฐาน!$A$4:$G$9,MATCH(I2171,ฐาน!$A$4:$A$9,0),4)),"")</f>
        <v/>
      </c>
      <c r="P2171" s="312">
        <f>IF(M2171&lt;&gt;ฐาน!$M$45,IF(L2171&lt;&gt;"",($L2171*$N2171/100),0),0)</f>
        <v>0</v>
      </c>
      <c r="Q2171" s="311">
        <f>IF(M2171&lt;&gt;ฐาน!$M$45,IF(L2171&lt;&gt;"",ROUNDUP(($L2171*$N2171/100),-1),0),0)</f>
        <v>0</v>
      </c>
      <c r="R2171" s="311">
        <f t="shared" si="66"/>
        <v>0</v>
      </c>
      <c r="S2171" s="313">
        <f t="shared" si="67"/>
        <v>0</v>
      </c>
      <c r="T2171" s="314">
        <f>IF(M2171&lt;&gt;ฐาน!$M$45,IF(S2171&lt;&gt;"",S2171+R2171,0),0)</f>
        <v>0</v>
      </c>
      <c r="U2171" s="311">
        <f>IF(M2171&lt;&gt;ฐาน!$M$45,IF(S2171=0,J2171+T2171,O2171),J2171)</f>
        <v>0</v>
      </c>
      <c r="V2171" s="98"/>
    </row>
    <row r="2172" spans="1:22" x14ac:dyDescent="0.35">
      <c r="A2172" s="93">
        <v>2164</v>
      </c>
      <c r="B2172" s="84"/>
      <c r="C2172" s="98"/>
      <c r="D2172" s="91"/>
      <c r="E2172" s="89"/>
      <c r="F2172" s="88"/>
      <c r="G2172" s="91"/>
      <c r="H2172" s="91"/>
      <c r="I2172" s="88"/>
      <c r="J2172" s="92"/>
      <c r="K2172" s="212"/>
      <c r="L2172" s="308" t="str">
        <f>IF(K2172&lt;&gt;"",INDEX(ฐาน!$J$4:$M$44,MATCH(INT(K2172),ฐาน!$J$4:$J$44,0),2),"")</f>
        <v/>
      </c>
      <c r="M2172" s="309" t="str">
        <f>IF(L2172&lt;&gt;"",INDEX(ฐาน!$J$4:$M$45,MATCH(L2172,ฐาน!$K$4:$K$45,0),4),"")</f>
        <v/>
      </c>
      <c r="N2172" s="310" t="str">
        <f>IF(I2172&lt;&gt;"",INDEX(ฐาน!$A$4:$F$9,MATCH(I2172,ฐาน!$A$4:$A$9,0),IF(J2172&gt;=INDEX(ฐาน!$A$4:$F$9,MATCH(I2172,ฐาน!$A$4:$A$9,0),3),6,5)),"")</f>
        <v/>
      </c>
      <c r="O2172" s="311" t="str">
        <f>IF(I2172&lt;&gt;"",IF(J2172&gt;=INDEX(ฐาน!$A$4:$G$9,MATCH(I2172,ฐาน!$A$4:$A$9,0),4),INDEX(ฐาน!$A$4:$G$9,MATCH(I2172,ฐาน!$A$4:$A$9,0),7),INDEX(ฐาน!$A$4:$G$9,MATCH(I2172,ฐาน!$A$4:$A$9,0),4)),"")</f>
        <v/>
      </c>
      <c r="P2172" s="312">
        <f>IF(M2172&lt;&gt;ฐาน!$M$45,IF(L2172&lt;&gt;"",($L2172*$N2172/100),0),0)</f>
        <v>0</v>
      </c>
      <c r="Q2172" s="311">
        <f>IF(M2172&lt;&gt;ฐาน!$M$45,IF(L2172&lt;&gt;"",ROUNDUP(($L2172*$N2172/100),-1),0),0)</f>
        <v>0</v>
      </c>
      <c r="R2172" s="311">
        <f t="shared" si="66"/>
        <v>0</v>
      </c>
      <c r="S2172" s="313">
        <f t="shared" si="67"/>
        <v>0</v>
      </c>
      <c r="T2172" s="314">
        <f>IF(M2172&lt;&gt;ฐาน!$M$45,IF(S2172&lt;&gt;"",S2172+R2172,0),0)</f>
        <v>0</v>
      </c>
      <c r="U2172" s="311">
        <f>IF(M2172&lt;&gt;ฐาน!$M$45,IF(S2172=0,J2172+T2172,O2172),J2172)</f>
        <v>0</v>
      </c>
      <c r="V2172" s="98"/>
    </row>
    <row r="2173" spans="1:22" x14ac:dyDescent="0.35">
      <c r="A2173" s="93">
        <v>2165</v>
      </c>
      <c r="B2173" s="84"/>
      <c r="C2173" s="98"/>
      <c r="D2173" s="91"/>
      <c r="E2173" s="89"/>
      <c r="F2173" s="88"/>
      <c r="G2173" s="91"/>
      <c r="H2173" s="91"/>
      <c r="I2173" s="88"/>
      <c r="J2173" s="92"/>
      <c r="K2173" s="212"/>
      <c r="L2173" s="308" t="str">
        <f>IF(K2173&lt;&gt;"",INDEX(ฐาน!$J$4:$M$44,MATCH(INT(K2173),ฐาน!$J$4:$J$44,0),2),"")</f>
        <v/>
      </c>
      <c r="M2173" s="309" t="str">
        <f>IF(L2173&lt;&gt;"",INDEX(ฐาน!$J$4:$M$45,MATCH(L2173,ฐาน!$K$4:$K$45,0),4),"")</f>
        <v/>
      </c>
      <c r="N2173" s="310" t="str">
        <f>IF(I2173&lt;&gt;"",INDEX(ฐาน!$A$4:$F$9,MATCH(I2173,ฐาน!$A$4:$A$9,0),IF(J2173&gt;=INDEX(ฐาน!$A$4:$F$9,MATCH(I2173,ฐาน!$A$4:$A$9,0),3),6,5)),"")</f>
        <v/>
      </c>
      <c r="O2173" s="311" t="str">
        <f>IF(I2173&lt;&gt;"",IF(J2173&gt;=INDEX(ฐาน!$A$4:$G$9,MATCH(I2173,ฐาน!$A$4:$A$9,0),4),INDEX(ฐาน!$A$4:$G$9,MATCH(I2173,ฐาน!$A$4:$A$9,0),7),INDEX(ฐาน!$A$4:$G$9,MATCH(I2173,ฐาน!$A$4:$A$9,0),4)),"")</f>
        <v/>
      </c>
      <c r="P2173" s="312">
        <f>IF(M2173&lt;&gt;ฐาน!$M$45,IF(L2173&lt;&gt;"",($L2173*$N2173/100),0),0)</f>
        <v>0</v>
      </c>
      <c r="Q2173" s="311">
        <f>IF(M2173&lt;&gt;ฐาน!$M$45,IF(L2173&lt;&gt;"",ROUNDUP(($L2173*$N2173/100),-1),0),0)</f>
        <v>0</v>
      </c>
      <c r="R2173" s="311">
        <f t="shared" si="66"/>
        <v>0</v>
      </c>
      <c r="S2173" s="313">
        <f t="shared" si="67"/>
        <v>0</v>
      </c>
      <c r="T2173" s="314">
        <f>IF(M2173&lt;&gt;ฐาน!$M$45,IF(S2173&lt;&gt;"",S2173+R2173,0),0)</f>
        <v>0</v>
      </c>
      <c r="U2173" s="311">
        <f>IF(M2173&lt;&gt;ฐาน!$M$45,IF(S2173=0,J2173+T2173,O2173),J2173)</f>
        <v>0</v>
      </c>
      <c r="V2173" s="98"/>
    </row>
    <row r="2174" spans="1:22" x14ac:dyDescent="0.35">
      <c r="A2174" s="93">
        <v>2166</v>
      </c>
      <c r="B2174" s="84"/>
      <c r="C2174" s="98"/>
      <c r="D2174" s="91"/>
      <c r="E2174" s="89"/>
      <c r="F2174" s="88"/>
      <c r="G2174" s="91"/>
      <c r="H2174" s="91"/>
      <c r="I2174" s="88"/>
      <c r="J2174" s="92"/>
      <c r="K2174" s="212"/>
      <c r="L2174" s="308" t="str">
        <f>IF(K2174&lt;&gt;"",INDEX(ฐาน!$J$4:$M$44,MATCH(INT(K2174),ฐาน!$J$4:$J$44,0),2),"")</f>
        <v/>
      </c>
      <c r="M2174" s="309" t="str">
        <f>IF(L2174&lt;&gt;"",INDEX(ฐาน!$J$4:$M$45,MATCH(L2174,ฐาน!$K$4:$K$45,0),4),"")</f>
        <v/>
      </c>
      <c r="N2174" s="310" t="str">
        <f>IF(I2174&lt;&gt;"",INDEX(ฐาน!$A$4:$F$9,MATCH(I2174,ฐาน!$A$4:$A$9,0),IF(J2174&gt;=INDEX(ฐาน!$A$4:$F$9,MATCH(I2174,ฐาน!$A$4:$A$9,0),3),6,5)),"")</f>
        <v/>
      </c>
      <c r="O2174" s="311" t="str">
        <f>IF(I2174&lt;&gt;"",IF(J2174&gt;=INDEX(ฐาน!$A$4:$G$9,MATCH(I2174,ฐาน!$A$4:$A$9,0),4),INDEX(ฐาน!$A$4:$G$9,MATCH(I2174,ฐาน!$A$4:$A$9,0),7),INDEX(ฐาน!$A$4:$G$9,MATCH(I2174,ฐาน!$A$4:$A$9,0),4)),"")</f>
        <v/>
      </c>
      <c r="P2174" s="312">
        <f>IF(M2174&lt;&gt;ฐาน!$M$45,IF(L2174&lt;&gt;"",($L2174*$N2174/100),0),0)</f>
        <v>0</v>
      </c>
      <c r="Q2174" s="311">
        <f>IF(M2174&lt;&gt;ฐาน!$M$45,IF(L2174&lt;&gt;"",ROUNDUP(($L2174*$N2174/100),-1),0),0)</f>
        <v>0</v>
      </c>
      <c r="R2174" s="311">
        <f t="shared" si="66"/>
        <v>0</v>
      </c>
      <c r="S2174" s="313">
        <f t="shared" si="67"/>
        <v>0</v>
      </c>
      <c r="T2174" s="314">
        <f>IF(M2174&lt;&gt;ฐาน!$M$45,IF(S2174&lt;&gt;"",S2174+R2174,0),0)</f>
        <v>0</v>
      </c>
      <c r="U2174" s="311">
        <f>IF(M2174&lt;&gt;ฐาน!$M$45,IF(S2174=0,J2174+T2174,O2174),J2174)</f>
        <v>0</v>
      </c>
      <c r="V2174" s="98"/>
    </row>
    <row r="2175" spans="1:22" x14ac:dyDescent="0.35">
      <c r="A2175" s="93">
        <v>2167</v>
      </c>
      <c r="B2175" s="84"/>
      <c r="C2175" s="98"/>
      <c r="D2175" s="91"/>
      <c r="E2175" s="89"/>
      <c r="F2175" s="88"/>
      <c r="G2175" s="91"/>
      <c r="H2175" s="91"/>
      <c r="I2175" s="88"/>
      <c r="J2175" s="92"/>
      <c r="K2175" s="212"/>
      <c r="L2175" s="308" t="str">
        <f>IF(K2175&lt;&gt;"",INDEX(ฐาน!$J$4:$M$44,MATCH(INT(K2175),ฐาน!$J$4:$J$44,0),2),"")</f>
        <v/>
      </c>
      <c r="M2175" s="309" t="str">
        <f>IF(L2175&lt;&gt;"",INDEX(ฐาน!$J$4:$M$45,MATCH(L2175,ฐาน!$K$4:$K$45,0),4),"")</f>
        <v/>
      </c>
      <c r="N2175" s="310" t="str">
        <f>IF(I2175&lt;&gt;"",INDEX(ฐาน!$A$4:$F$9,MATCH(I2175,ฐาน!$A$4:$A$9,0),IF(J2175&gt;=INDEX(ฐาน!$A$4:$F$9,MATCH(I2175,ฐาน!$A$4:$A$9,0),3),6,5)),"")</f>
        <v/>
      </c>
      <c r="O2175" s="311" t="str">
        <f>IF(I2175&lt;&gt;"",IF(J2175&gt;=INDEX(ฐาน!$A$4:$G$9,MATCH(I2175,ฐาน!$A$4:$A$9,0),4),INDEX(ฐาน!$A$4:$G$9,MATCH(I2175,ฐาน!$A$4:$A$9,0),7),INDEX(ฐาน!$A$4:$G$9,MATCH(I2175,ฐาน!$A$4:$A$9,0),4)),"")</f>
        <v/>
      </c>
      <c r="P2175" s="312">
        <f>IF(M2175&lt;&gt;ฐาน!$M$45,IF(L2175&lt;&gt;"",($L2175*$N2175/100),0),0)</f>
        <v>0</v>
      </c>
      <c r="Q2175" s="311">
        <f>IF(M2175&lt;&gt;ฐาน!$M$45,IF(L2175&lt;&gt;"",ROUNDUP(($L2175*$N2175/100),-1),0),0)</f>
        <v>0</v>
      </c>
      <c r="R2175" s="311">
        <f t="shared" si="66"/>
        <v>0</v>
      </c>
      <c r="S2175" s="313">
        <f t="shared" si="67"/>
        <v>0</v>
      </c>
      <c r="T2175" s="314">
        <f>IF(M2175&lt;&gt;ฐาน!$M$45,IF(S2175&lt;&gt;"",S2175+R2175,0),0)</f>
        <v>0</v>
      </c>
      <c r="U2175" s="311">
        <f>IF(M2175&lt;&gt;ฐาน!$M$45,IF(S2175=0,J2175+T2175,O2175),J2175)</f>
        <v>0</v>
      </c>
      <c r="V2175" s="98"/>
    </row>
    <row r="2176" spans="1:22" x14ac:dyDescent="0.35">
      <c r="A2176" s="93">
        <v>2168</v>
      </c>
      <c r="B2176" s="84"/>
      <c r="C2176" s="98"/>
      <c r="D2176" s="91"/>
      <c r="E2176" s="89"/>
      <c r="F2176" s="88"/>
      <c r="G2176" s="91"/>
      <c r="H2176" s="91"/>
      <c r="I2176" s="88"/>
      <c r="J2176" s="92"/>
      <c r="K2176" s="212"/>
      <c r="L2176" s="308" t="str">
        <f>IF(K2176&lt;&gt;"",INDEX(ฐาน!$J$4:$M$44,MATCH(INT(K2176),ฐาน!$J$4:$J$44,0),2),"")</f>
        <v/>
      </c>
      <c r="M2176" s="309" t="str">
        <f>IF(L2176&lt;&gt;"",INDEX(ฐาน!$J$4:$M$45,MATCH(L2176,ฐาน!$K$4:$K$45,0),4),"")</f>
        <v/>
      </c>
      <c r="N2176" s="310" t="str">
        <f>IF(I2176&lt;&gt;"",INDEX(ฐาน!$A$4:$F$9,MATCH(I2176,ฐาน!$A$4:$A$9,0),IF(J2176&gt;=INDEX(ฐาน!$A$4:$F$9,MATCH(I2176,ฐาน!$A$4:$A$9,0),3),6,5)),"")</f>
        <v/>
      </c>
      <c r="O2176" s="311" t="str">
        <f>IF(I2176&lt;&gt;"",IF(J2176&gt;=INDEX(ฐาน!$A$4:$G$9,MATCH(I2176,ฐาน!$A$4:$A$9,0),4),INDEX(ฐาน!$A$4:$G$9,MATCH(I2176,ฐาน!$A$4:$A$9,0),7),INDEX(ฐาน!$A$4:$G$9,MATCH(I2176,ฐาน!$A$4:$A$9,0),4)),"")</f>
        <v/>
      </c>
      <c r="P2176" s="312">
        <f>IF(M2176&lt;&gt;ฐาน!$M$45,IF(L2176&lt;&gt;"",($L2176*$N2176/100),0),0)</f>
        <v>0</v>
      </c>
      <c r="Q2176" s="311">
        <f>IF(M2176&lt;&gt;ฐาน!$M$45,IF(L2176&lt;&gt;"",ROUNDUP(($L2176*$N2176/100),-1),0),0)</f>
        <v>0</v>
      </c>
      <c r="R2176" s="311">
        <f t="shared" si="66"/>
        <v>0</v>
      </c>
      <c r="S2176" s="313">
        <f t="shared" si="67"/>
        <v>0</v>
      </c>
      <c r="T2176" s="314">
        <f>IF(M2176&lt;&gt;ฐาน!$M$45,IF(S2176&lt;&gt;"",S2176+R2176,0),0)</f>
        <v>0</v>
      </c>
      <c r="U2176" s="311">
        <f>IF(M2176&lt;&gt;ฐาน!$M$45,IF(S2176=0,J2176+T2176,O2176),J2176)</f>
        <v>0</v>
      </c>
      <c r="V2176" s="98"/>
    </row>
    <row r="2177" spans="1:22" x14ac:dyDescent="0.35">
      <c r="A2177" s="93">
        <v>2169</v>
      </c>
      <c r="B2177" s="84"/>
      <c r="C2177" s="98"/>
      <c r="D2177" s="91"/>
      <c r="E2177" s="89"/>
      <c r="F2177" s="88"/>
      <c r="G2177" s="91"/>
      <c r="H2177" s="91"/>
      <c r="I2177" s="88"/>
      <c r="J2177" s="92"/>
      <c r="K2177" s="212"/>
      <c r="L2177" s="308" t="str">
        <f>IF(K2177&lt;&gt;"",INDEX(ฐาน!$J$4:$M$44,MATCH(INT(K2177),ฐาน!$J$4:$J$44,0),2),"")</f>
        <v/>
      </c>
      <c r="M2177" s="309" t="str">
        <f>IF(L2177&lt;&gt;"",INDEX(ฐาน!$J$4:$M$45,MATCH(L2177,ฐาน!$K$4:$K$45,0),4),"")</f>
        <v/>
      </c>
      <c r="N2177" s="310" t="str">
        <f>IF(I2177&lt;&gt;"",INDEX(ฐาน!$A$4:$F$9,MATCH(I2177,ฐาน!$A$4:$A$9,0),IF(J2177&gt;=INDEX(ฐาน!$A$4:$F$9,MATCH(I2177,ฐาน!$A$4:$A$9,0),3),6,5)),"")</f>
        <v/>
      </c>
      <c r="O2177" s="311" t="str">
        <f>IF(I2177&lt;&gt;"",IF(J2177&gt;=INDEX(ฐาน!$A$4:$G$9,MATCH(I2177,ฐาน!$A$4:$A$9,0),4),INDEX(ฐาน!$A$4:$G$9,MATCH(I2177,ฐาน!$A$4:$A$9,0),7),INDEX(ฐาน!$A$4:$G$9,MATCH(I2177,ฐาน!$A$4:$A$9,0),4)),"")</f>
        <v/>
      </c>
      <c r="P2177" s="312">
        <f>IF(M2177&lt;&gt;ฐาน!$M$45,IF(L2177&lt;&gt;"",($L2177*$N2177/100),0),0)</f>
        <v>0</v>
      </c>
      <c r="Q2177" s="311">
        <f>IF(M2177&lt;&gt;ฐาน!$M$45,IF(L2177&lt;&gt;"",ROUNDUP(($L2177*$N2177/100),-1),0),0)</f>
        <v>0</v>
      </c>
      <c r="R2177" s="311">
        <f t="shared" si="66"/>
        <v>0</v>
      </c>
      <c r="S2177" s="313">
        <f t="shared" si="67"/>
        <v>0</v>
      </c>
      <c r="T2177" s="314">
        <f>IF(M2177&lt;&gt;ฐาน!$M$45,IF(S2177&lt;&gt;"",S2177+R2177,0),0)</f>
        <v>0</v>
      </c>
      <c r="U2177" s="311">
        <f>IF(M2177&lt;&gt;ฐาน!$M$45,IF(S2177=0,J2177+T2177,O2177),J2177)</f>
        <v>0</v>
      </c>
      <c r="V2177" s="98"/>
    </row>
    <row r="2178" spans="1:22" x14ac:dyDescent="0.35">
      <c r="A2178" s="93">
        <v>2170</v>
      </c>
      <c r="B2178" s="84"/>
      <c r="C2178" s="98"/>
      <c r="D2178" s="91"/>
      <c r="E2178" s="89"/>
      <c r="F2178" s="88"/>
      <c r="G2178" s="91"/>
      <c r="H2178" s="91"/>
      <c r="I2178" s="88"/>
      <c r="J2178" s="92"/>
      <c r="K2178" s="212"/>
      <c r="L2178" s="308" t="str">
        <f>IF(K2178&lt;&gt;"",INDEX(ฐาน!$J$4:$M$44,MATCH(INT(K2178),ฐาน!$J$4:$J$44,0),2),"")</f>
        <v/>
      </c>
      <c r="M2178" s="309" t="str">
        <f>IF(L2178&lt;&gt;"",INDEX(ฐาน!$J$4:$M$45,MATCH(L2178,ฐาน!$K$4:$K$45,0),4),"")</f>
        <v/>
      </c>
      <c r="N2178" s="310" t="str">
        <f>IF(I2178&lt;&gt;"",INDEX(ฐาน!$A$4:$F$9,MATCH(I2178,ฐาน!$A$4:$A$9,0),IF(J2178&gt;=INDEX(ฐาน!$A$4:$F$9,MATCH(I2178,ฐาน!$A$4:$A$9,0),3),6,5)),"")</f>
        <v/>
      </c>
      <c r="O2178" s="311" t="str">
        <f>IF(I2178&lt;&gt;"",IF(J2178&gt;=INDEX(ฐาน!$A$4:$G$9,MATCH(I2178,ฐาน!$A$4:$A$9,0),4),INDEX(ฐาน!$A$4:$G$9,MATCH(I2178,ฐาน!$A$4:$A$9,0),7),INDEX(ฐาน!$A$4:$G$9,MATCH(I2178,ฐาน!$A$4:$A$9,0),4)),"")</f>
        <v/>
      </c>
      <c r="P2178" s="312">
        <f>IF(M2178&lt;&gt;ฐาน!$M$45,IF(L2178&lt;&gt;"",($L2178*$N2178/100),0),0)</f>
        <v>0</v>
      </c>
      <c r="Q2178" s="311">
        <f>IF(M2178&lt;&gt;ฐาน!$M$45,IF(L2178&lt;&gt;"",ROUNDUP(($L2178*$N2178/100),-1),0),0)</f>
        <v>0</v>
      </c>
      <c r="R2178" s="311">
        <f t="shared" si="66"/>
        <v>0</v>
      </c>
      <c r="S2178" s="313">
        <f t="shared" si="67"/>
        <v>0</v>
      </c>
      <c r="T2178" s="314">
        <f>IF(M2178&lt;&gt;ฐาน!$M$45,IF(S2178&lt;&gt;"",S2178+R2178,0),0)</f>
        <v>0</v>
      </c>
      <c r="U2178" s="311">
        <f>IF(M2178&lt;&gt;ฐาน!$M$45,IF(S2178=0,J2178+T2178,O2178),J2178)</f>
        <v>0</v>
      </c>
      <c r="V2178" s="98"/>
    </row>
    <row r="2179" spans="1:22" x14ac:dyDescent="0.35">
      <c r="A2179" s="93">
        <v>2171</v>
      </c>
      <c r="B2179" s="84"/>
      <c r="C2179" s="98"/>
      <c r="D2179" s="91"/>
      <c r="E2179" s="89"/>
      <c r="F2179" s="88"/>
      <c r="G2179" s="91"/>
      <c r="H2179" s="91"/>
      <c r="I2179" s="88"/>
      <c r="J2179" s="92"/>
      <c r="K2179" s="212"/>
      <c r="L2179" s="308" t="str">
        <f>IF(K2179&lt;&gt;"",INDEX(ฐาน!$J$4:$M$44,MATCH(INT(K2179),ฐาน!$J$4:$J$44,0),2),"")</f>
        <v/>
      </c>
      <c r="M2179" s="309" t="str">
        <f>IF(L2179&lt;&gt;"",INDEX(ฐาน!$J$4:$M$45,MATCH(L2179,ฐาน!$K$4:$K$45,0),4),"")</f>
        <v/>
      </c>
      <c r="N2179" s="310" t="str">
        <f>IF(I2179&lt;&gt;"",INDEX(ฐาน!$A$4:$F$9,MATCH(I2179,ฐาน!$A$4:$A$9,0),IF(J2179&gt;=INDEX(ฐาน!$A$4:$F$9,MATCH(I2179,ฐาน!$A$4:$A$9,0),3),6,5)),"")</f>
        <v/>
      </c>
      <c r="O2179" s="311" t="str">
        <f>IF(I2179&lt;&gt;"",IF(J2179&gt;=INDEX(ฐาน!$A$4:$G$9,MATCH(I2179,ฐาน!$A$4:$A$9,0),4),INDEX(ฐาน!$A$4:$G$9,MATCH(I2179,ฐาน!$A$4:$A$9,0),7),INDEX(ฐาน!$A$4:$G$9,MATCH(I2179,ฐาน!$A$4:$A$9,0),4)),"")</f>
        <v/>
      </c>
      <c r="P2179" s="312">
        <f>IF(M2179&lt;&gt;ฐาน!$M$45,IF(L2179&lt;&gt;"",($L2179*$N2179/100),0),0)</f>
        <v>0</v>
      </c>
      <c r="Q2179" s="311">
        <f>IF(M2179&lt;&gt;ฐาน!$M$45,IF(L2179&lt;&gt;"",ROUNDUP(($L2179*$N2179/100),-1),0),0)</f>
        <v>0</v>
      </c>
      <c r="R2179" s="311">
        <f t="shared" si="66"/>
        <v>0</v>
      </c>
      <c r="S2179" s="313">
        <f t="shared" si="67"/>
        <v>0</v>
      </c>
      <c r="T2179" s="314">
        <f>IF(M2179&lt;&gt;ฐาน!$M$45,IF(S2179&lt;&gt;"",S2179+R2179,0),0)</f>
        <v>0</v>
      </c>
      <c r="U2179" s="311">
        <f>IF(M2179&lt;&gt;ฐาน!$M$45,IF(S2179=0,J2179+T2179,O2179),J2179)</f>
        <v>0</v>
      </c>
      <c r="V2179" s="98"/>
    </row>
    <row r="2180" spans="1:22" x14ac:dyDescent="0.35">
      <c r="A2180" s="93">
        <v>2172</v>
      </c>
      <c r="B2180" s="84"/>
      <c r="C2180" s="98"/>
      <c r="D2180" s="91"/>
      <c r="E2180" s="89"/>
      <c r="F2180" s="88"/>
      <c r="G2180" s="91"/>
      <c r="H2180" s="91"/>
      <c r="I2180" s="88"/>
      <c r="J2180" s="92"/>
      <c r="K2180" s="212"/>
      <c r="L2180" s="308" t="str">
        <f>IF(K2180&lt;&gt;"",INDEX(ฐาน!$J$4:$M$44,MATCH(INT(K2180),ฐาน!$J$4:$J$44,0),2),"")</f>
        <v/>
      </c>
      <c r="M2180" s="309" t="str">
        <f>IF(L2180&lt;&gt;"",INDEX(ฐาน!$J$4:$M$45,MATCH(L2180,ฐาน!$K$4:$K$45,0),4),"")</f>
        <v/>
      </c>
      <c r="N2180" s="310" t="str">
        <f>IF(I2180&lt;&gt;"",INDEX(ฐาน!$A$4:$F$9,MATCH(I2180,ฐาน!$A$4:$A$9,0),IF(J2180&gt;=INDEX(ฐาน!$A$4:$F$9,MATCH(I2180,ฐาน!$A$4:$A$9,0),3),6,5)),"")</f>
        <v/>
      </c>
      <c r="O2180" s="311" t="str">
        <f>IF(I2180&lt;&gt;"",IF(J2180&gt;=INDEX(ฐาน!$A$4:$G$9,MATCH(I2180,ฐาน!$A$4:$A$9,0),4),INDEX(ฐาน!$A$4:$G$9,MATCH(I2180,ฐาน!$A$4:$A$9,0),7),INDEX(ฐาน!$A$4:$G$9,MATCH(I2180,ฐาน!$A$4:$A$9,0),4)),"")</f>
        <v/>
      </c>
      <c r="P2180" s="312">
        <f>IF(M2180&lt;&gt;ฐาน!$M$45,IF(L2180&lt;&gt;"",($L2180*$N2180/100),0),0)</f>
        <v>0</v>
      </c>
      <c r="Q2180" s="311">
        <f>IF(M2180&lt;&gt;ฐาน!$M$45,IF(L2180&lt;&gt;"",ROUNDUP(($L2180*$N2180/100),-1),0),0)</f>
        <v>0</v>
      </c>
      <c r="R2180" s="311">
        <f t="shared" si="66"/>
        <v>0</v>
      </c>
      <c r="S2180" s="313">
        <f t="shared" si="67"/>
        <v>0</v>
      </c>
      <c r="T2180" s="314">
        <f>IF(M2180&lt;&gt;ฐาน!$M$45,IF(S2180&lt;&gt;"",S2180+R2180,0),0)</f>
        <v>0</v>
      </c>
      <c r="U2180" s="311">
        <f>IF(M2180&lt;&gt;ฐาน!$M$45,IF(S2180=0,J2180+T2180,O2180),J2180)</f>
        <v>0</v>
      </c>
      <c r="V2180" s="98"/>
    </row>
    <row r="2181" spans="1:22" x14ac:dyDescent="0.35">
      <c r="A2181" s="93">
        <v>2173</v>
      </c>
      <c r="B2181" s="84"/>
      <c r="C2181" s="98"/>
      <c r="D2181" s="91"/>
      <c r="E2181" s="89"/>
      <c r="F2181" s="88"/>
      <c r="G2181" s="91"/>
      <c r="H2181" s="91"/>
      <c r="I2181" s="88"/>
      <c r="J2181" s="92"/>
      <c r="K2181" s="212"/>
      <c r="L2181" s="308" t="str">
        <f>IF(K2181&lt;&gt;"",INDEX(ฐาน!$J$4:$M$44,MATCH(INT(K2181),ฐาน!$J$4:$J$44,0),2),"")</f>
        <v/>
      </c>
      <c r="M2181" s="309" t="str">
        <f>IF(L2181&lt;&gt;"",INDEX(ฐาน!$J$4:$M$45,MATCH(L2181,ฐาน!$K$4:$K$45,0),4),"")</f>
        <v/>
      </c>
      <c r="N2181" s="310" t="str">
        <f>IF(I2181&lt;&gt;"",INDEX(ฐาน!$A$4:$F$9,MATCH(I2181,ฐาน!$A$4:$A$9,0),IF(J2181&gt;=INDEX(ฐาน!$A$4:$F$9,MATCH(I2181,ฐาน!$A$4:$A$9,0),3),6,5)),"")</f>
        <v/>
      </c>
      <c r="O2181" s="311" t="str">
        <f>IF(I2181&lt;&gt;"",IF(J2181&gt;=INDEX(ฐาน!$A$4:$G$9,MATCH(I2181,ฐาน!$A$4:$A$9,0),4),INDEX(ฐาน!$A$4:$G$9,MATCH(I2181,ฐาน!$A$4:$A$9,0),7),INDEX(ฐาน!$A$4:$G$9,MATCH(I2181,ฐาน!$A$4:$A$9,0),4)),"")</f>
        <v/>
      </c>
      <c r="P2181" s="312">
        <f>IF(M2181&lt;&gt;ฐาน!$M$45,IF(L2181&lt;&gt;"",($L2181*$N2181/100),0),0)</f>
        <v>0</v>
      </c>
      <c r="Q2181" s="311">
        <f>IF(M2181&lt;&gt;ฐาน!$M$45,IF(L2181&lt;&gt;"",ROUNDUP(($L2181*$N2181/100),-1),0),0)</f>
        <v>0</v>
      </c>
      <c r="R2181" s="311">
        <f t="shared" si="66"/>
        <v>0</v>
      </c>
      <c r="S2181" s="313">
        <f t="shared" si="67"/>
        <v>0</v>
      </c>
      <c r="T2181" s="314">
        <f>IF(M2181&lt;&gt;ฐาน!$M$45,IF(S2181&lt;&gt;"",S2181+R2181,0),0)</f>
        <v>0</v>
      </c>
      <c r="U2181" s="311">
        <f>IF(M2181&lt;&gt;ฐาน!$M$45,IF(S2181=0,J2181+T2181,O2181),J2181)</f>
        <v>0</v>
      </c>
      <c r="V2181" s="98"/>
    </row>
    <row r="2182" spans="1:22" x14ac:dyDescent="0.35">
      <c r="A2182" s="93">
        <v>2174</v>
      </c>
      <c r="B2182" s="84"/>
      <c r="C2182" s="98"/>
      <c r="D2182" s="91"/>
      <c r="E2182" s="89"/>
      <c r="F2182" s="88"/>
      <c r="G2182" s="91"/>
      <c r="H2182" s="91"/>
      <c r="I2182" s="88"/>
      <c r="J2182" s="92"/>
      <c r="K2182" s="212"/>
      <c r="L2182" s="308" t="str">
        <f>IF(K2182&lt;&gt;"",INDEX(ฐาน!$J$4:$M$44,MATCH(INT(K2182),ฐาน!$J$4:$J$44,0),2),"")</f>
        <v/>
      </c>
      <c r="M2182" s="309" t="str">
        <f>IF(L2182&lt;&gt;"",INDEX(ฐาน!$J$4:$M$45,MATCH(L2182,ฐาน!$K$4:$K$45,0),4),"")</f>
        <v/>
      </c>
      <c r="N2182" s="310" t="str">
        <f>IF(I2182&lt;&gt;"",INDEX(ฐาน!$A$4:$F$9,MATCH(I2182,ฐาน!$A$4:$A$9,0),IF(J2182&gt;=INDEX(ฐาน!$A$4:$F$9,MATCH(I2182,ฐาน!$A$4:$A$9,0),3),6,5)),"")</f>
        <v/>
      </c>
      <c r="O2182" s="311" t="str">
        <f>IF(I2182&lt;&gt;"",IF(J2182&gt;=INDEX(ฐาน!$A$4:$G$9,MATCH(I2182,ฐาน!$A$4:$A$9,0),4),INDEX(ฐาน!$A$4:$G$9,MATCH(I2182,ฐาน!$A$4:$A$9,0),7),INDEX(ฐาน!$A$4:$G$9,MATCH(I2182,ฐาน!$A$4:$A$9,0),4)),"")</f>
        <v/>
      </c>
      <c r="P2182" s="312">
        <f>IF(M2182&lt;&gt;ฐาน!$M$45,IF(L2182&lt;&gt;"",($L2182*$N2182/100),0),0)</f>
        <v>0</v>
      </c>
      <c r="Q2182" s="311">
        <f>IF(M2182&lt;&gt;ฐาน!$M$45,IF(L2182&lt;&gt;"",ROUNDUP(($L2182*$N2182/100),-1),0),0)</f>
        <v>0</v>
      </c>
      <c r="R2182" s="311">
        <f t="shared" si="66"/>
        <v>0</v>
      </c>
      <c r="S2182" s="313">
        <f t="shared" si="67"/>
        <v>0</v>
      </c>
      <c r="T2182" s="314">
        <f>IF(M2182&lt;&gt;ฐาน!$M$45,IF(S2182&lt;&gt;"",S2182+R2182,0),0)</f>
        <v>0</v>
      </c>
      <c r="U2182" s="311">
        <f>IF(M2182&lt;&gt;ฐาน!$M$45,IF(S2182=0,J2182+T2182,O2182),J2182)</f>
        <v>0</v>
      </c>
      <c r="V2182" s="98"/>
    </row>
    <row r="2183" spans="1:22" x14ac:dyDescent="0.35">
      <c r="A2183" s="93">
        <v>2175</v>
      </c>
      <c r="B2183" s="84"/>
      <c r="C2183" s="98"/>
      <c r="D2183" s="91"/>
      <c r="E2183" s="89"/>
      <c r="F2183" s="88"/>
      <c r="G2183" s="91"/>
      <c r="H2183" s="91"/>
      <c r="I2183" s="88"/>
      <c r="J2183" s="92"/>
      <c r="K2183" s="212"/>
      <c r="L2183" s="308" t="str">
        <f>IF(K2183&lt;&gt;"",INDEX(ฐาน!$J$4:$M$44,MATCH(INT(K2183),ฐาน!$J$4:$J$44,0),2),"")</f>
        <v/>
      </c>
      <c r="M2183" s="309" t="str">
        <f>IF(L2183&lt;&gt;"",INDEX(ฐาน!$J$4:$M$45,MATCH(L2183,ฐาน!$K$4:$K$45,0),4),"")</f>
        <v/>
      </c>
      <c r="N2183" s="310" t="str">
        <f>IF(I2183&lt;&gt;"",INDEX(ฐาน!$A$4:$F$9,MATCH(I2183,ฐาน!$A$4:$A$9,0),IF(J2183&gt;=INDEX(ฐาน!$A$4:$F$9,MATCH(I2183,ฐาน!$A$4:$A$9,0),3),6,5)),"")</f>
        <v/>
      </c>
      <c r="O2183" s="311" t="str">
        <f>IF(I2183&lt;&gt;"",IF(J2183&gt;=INDEX(ฐาน!$A$4:$G$9,MATCH(I2183,ฐาน!$A$4:$A$9,0),4),INDEX(ฐาน!$A$4:$G$9,MATCH(I2183,ฐาน!$A$4:$A$9,0),7),INDEX(ฐาน!$A$4:$G$9,MATCH(I2183,ฐาน!$A$4:$A$9,0),4)),"")</f>
        <v/>
      </c>
      <c r="P2183" s="312">
        <f>IF(M2183&lt;&gt;ฐาน!$M$45,IF(L2183&lt;&gt;"",($L2183*$N2183/100),0),0)</f>
        <v>0</v>
      </c>
      <c r="Q2183" s="311">
        <f>IF(M2183&lt;&gt;ฐาน!$M$45,IF(L2183&lt;&gt;"",ROUNDUP(($L2183*$N2183/100),-1),0),0)</f>
        <v>0</v>
      </c>
      <c r="R2183" s="311">
        <f t="shared" si="66"/>
        <v>0</v>
      </c>
      <c r="S2183" s="313">
        <f t="shared" si="67"/>
        <v>0</v>
      </c>
      <c r="T2183" s="314">
        <f>IF(M2183&lt;&gt;ฐาน!$M$45,IF(S2183&lt;&gt;"",S2183+R2183,0),0)</f>
        <v>0</v>
      </c>
      <c r="U2183" s="311">
        <f>IF(M2183&lt;&gt;ฐาน!$M$45,IF(S2183=0,J2183+T2183,O2183),J2183)</f>
        <v>0</v>
      </c>
      <c r="V2183" s="98"/>
    </row>
    <row r="2184" spans="1:22" x14ac:dyDescent="0.35">
      <c r="A2184" s="93">
        <v>2176</v>
      </c>
      <c r="B2184" s="84"/>
      <c r="C2184" s="98"/>
      <c r="D2184" s="91"/>
      <c r="E2184" s="89"/>
      <c r="F2184" s="88"/>
      <c r="G2184" s="91"/>
      <c r="H2184" s="91"/>
      <c r="I2184" s="88"/>
      <c r="J2184" s="92"/>
      <c r="K2184" s="212"/>
      <c r="L2184" s="308" t="str">
        <f>IF(K2184&lt;&gt;"",INDEX(ฐาน!$J$4:$M$44,MATCH(INT(K2184),ฐาน!$J$4:$J$44,0),2),"")</f>
        <v/>
      </c>
      <c r="M2184" s="309" t="str">
        <f>IF(L2184&lt;&gt;"",INDEX(ฐาน!$J$4:$M$45,MATCH(L2184,ฐาน!$K$4:$K$45,0),4),"")</f>
        <v/>
      </c>
      <c r="N2184" s="310" t="str">
        <f>IF(I2184&lt;&gt;"",INDEX(ฐาน!$A$4:$F$9,MATCH(I2184,ฐาน!$A$4:$A$9,0),IF(J2184&gt;=INDEX(ฐาน!$A$4:$F$9,MATCH(I2184,ฐาน!$A$4:$A$9,0),3),6,5)),"")</f>
        <v/>
      </c>
      <c r="O2184" s="311" t="str">
        <f>IF(I2184&lt;&gt;"",IF(J2184&gt;=INDEX(ฐาน!$A$4:$G$9,MATCH(I2184,ฐาน!$A$4:$A$9,0),4),INDEX(ฐาน!$A$4:$G$9,MATCH(I2184,ฐาน!$A$4:$A$9,0),7),INDEX(ฐาน!$A$4:$G$9,MATCH(I2184,ฐาน!$A$4:$A$9,0),4)),"")</f>
        <v/>
      </c>
      <c r="P2184" s="312">
        <f>IF(M2184&lt;&gt;ฐาน!$M$45,IF(L2184&lt;&gt;"",($L2184*$N2184/100),0),0)</f>
        <v>0</v>
      </c>
      <c r="Q2184" s="311">
        <f>IF(M2184&lt;&gt;ฐาน!$M$45,IF(L2184&lt;&gt;"",ROUNDUP(($L2184*$N2184/100),-1),0),0)</f>
        <v>0</v>
      </c>
      <c r="R2184" s="311">
        <f t="shared" si="66"/>
        <v>0</v>
      </c>
      <c r="S2184" s="313">
        <f t="shared" si="67"/>
        <v>0</v>
      </c>
      <c r="T2184" s="314">
        <f>IF(M2184&lt;&gt;ฐาน!$M$45,IF(S2184&lt;&gt;"",S2184+R2184,0),0)</f>
        <v>0</v>
      </c>
      <c r="U2184" s="311">
        <f>IF(M2184&lt;&gt;ฐาน!$M$45,IF(S2184=0,J2184+T2184,O2184),J2184)</f>
        <v>0</v>
      </c>
      <c r="V2184" s="98"/>
    </row>
    <row r="2185" spans="1:22" x14ac:dyDescent="0.35">
      <c r="A2185" s="93">
        <v>2177</v>
      </c>
      <c r="B2185" s="84"/>
      <c r="C2185" s="98"/>
      <c r="D2185" s="91"/>
      <c r="E2185" s="89"/>
      <c r="F2185" s="88"/>
      <c r="G2185" s="91"/>
      <c r="H2185" s="91"/>
      <c r="I2185" s="88"/>
      <c r="J2185" s="92"/>
      <c r="K2185" s="212"/>
      <c r="L2185" s="308" t="str">
        <f>IF(K2185&lt;&gt;"",INDEX(ฐาน!$J$4:$M$44,MATCH(INT(K2185),ฐาน!$J$4:$J$44,0),2),"")</f>
        <v/>
      </c>
      <c r="M2185" s="309" t="str">
        <f>IF(L2185&lt;&gt;"",INDEX(ฐาน!$J$4:$M$45,MATCH(L2185,ฐาน!$K$4:$K$45,0),4),"")</f>
        <v/>
      </c>
      <c r="N2185" s="310" t="str">
        <f>IF(I2185&lt;&gt;"",INDEX(ฐาน!$A$4:$F$9,MATCH(I2185,ฐาน!$A$4:$A$9,0),IF(J2185&gt;=INDEX(ฐาน!$A$4:$F$9,MATCH(I2185,ฐาน!$A$4:$A$9,0),3),6,5)),"")</f>
        <v/>
      </c>
      <c r="O2185" s="311" t="str">
        <f>IF(I2185&lt;&gt;"",IF(J2185&gt;=INDEX(ฐาน!$A$4:$G$9,MATCH(I2185,ฐาน!$A$4:$A$9,0),4),INDEX(ฐาน!$A$4:$G$9,MATCH(I2185,ฐาน!$A$4:$A$9,0),7),INDEX(ฐาน!$A$4:$G$9,MATCH(I2185,ฐาน!$A$4:$A$9,0),4)),"")</f>
        <v/>
      </c>
      <c r="P2185" s="312">
        <f>IF(M2185&lt;&gt;ฐาน!$M$45,IF(L2185&lt;&gt;"",($L2185*$N2185/100),0),0)</f>
        <v>0</v>
      </c>
      <c r="Q2185" s="311">
        <f>IF(M2185&lt;&gt;ฐาน!$M$45,IF(L2185&lt;&gt;"",ROUNDUP(($L2185*$N2185/100),-1),0),0)</f>
        <v>0</v>
      </c>
      <c r="R2185" s="311">
        <f t="shared" si="66"/>
        <v>0</v>
      </c>
      <c r="S2185" s="313">
        <f t="shared" si="67"/>
        <v>0</v>
      </c>
      <c r="T2185" s="314">
        <f>IF(M2185&lt;&gt;ฐาน!$M$45,IF(S2185&lt;&gt;"",S2185+R2185,0),0)</f>
        <v>0</v>
      </c>
      <c r="U2185" s="311">
        <f>IF(M2185&lt;&gt;ฐาน!$M$45,IF(S2185=0,J2185+T2185,O2185),J2185)</f>
        <v>0</v>
      </c>
      <c r="V2185" s="98"/>
    </row>
    <row r="2186" spans="1:22" x14ac:dyDescent="0.35">
      <c r="A2186" s="93">
        <v>2178</v>
      </c>
      <c r="B2186" s="84"/>
      <c r="C2186" s="98"/>
      <c r="D2186" s="91"/>
      <c r="E2186" s="89"/>
      <c r="F2186" s="88"/>
      <c r="G2186" s="91"/>
      <c r="H2186" s="91"/>
      <c r="I2186" s="88"/>
      <c r="J2186" s="92"/>
      <c r="K2186" s="212"/>
      <c r="L2186" s="308" t="str">
        <f>IF(K2186&lt;&gt;"",INDEX(ฐาน!$J$4:$M$44,MATCH(INT(K2186),ฐาน!$J$4:$J$44,0),2),"")</f>
        <v/>
      </c>
      <c r="M2186" s="309" t="str">
        <f>IF(L2186&lt;&gt;"",INDEX(ฐาน!$J$4:$M$45,MATCH(L2186,ฐาน!$K$4:$K$45,0),4),"")</f>
        <v/>
      </c>
      <c r="N2186" s="310" t="str">
        <f>IF(I2186&lt;&gt;"",INDEX(ฐาน!$A$4:$F$9,MATCH(I2186,ฐาน!$A$4:$A$9,0),IF(J2186&gt;=INDEX(ฐาน!$A$4:$F$9,MATCH(I2186,ฐาน!$A$4:$A$9,0),3),6,5)),"")</f>
        <v/>
      </c>
      <c r="O2186" s="311" t="str">
        <f>IF(I2186&lt;&gt;"",IF(J2186&gt;=INDEX(ฐาน!$A$4:$G$9,MATCH(I2186,ฐาน!$A$4:$A$9,0),4),INDEX(ฐาน!$A$4:$G$9,MATCH(I2186,ฐาน!$A$4:$A$9,0),7),INDEX(ฐาน!$A$4:$G$9,MATCH(I2186,ฐาน!$A$4:$A$9,0),4)),"")</f>
        <v/>
      </c>
      <c r="P2186" s="312">
        <f>IF(M2186&lt;&gt;ฐาน!$M$45,IF(L2186&lt;&gt;"",($L2186*$N2186/100),0),0)</f>
        <v>0</v>
      </c>
      <c r="Q2186" s="311">
        <f>IF(M2186&lt;&gt;ฐาน!$M$45,IF(L2186&lt;&gt;"",ROUNDUP(($L2186*$N2186/100),-1),0),0)</f>
        <v>0</v>
      </c>
      <c r="R2186" s="311">
        <f t="shared" ref="R2186:R2249" si="68">IF(Q2186&lt;&gt;"",IF($J2186+$P2186&lt;=$O2186,$Q2186,$O2186-$J2186),"")</f>
        <v>0</v>
      </c>
      <c r="S2186" s="313">
        <f t="shared" ref="S2186:S2249" si="69">IF(Q2186&lt;&gt;R2186,P2186-R2186,0)</f>
        <v>0</v>
      </c>
      <c r="T2186" s="314">
        <f>IF(M2186&lt;&gt;ฐาน!$M$45,IF(S2186&lt;&gt;"",S2186+R2186,0),0)</f>
        <v>0</v>
      </c>
      <c r="U2186" s="311">
        <f>IF(M2186&lt;&gt;ฐาน!$M$45,IF(S2186=0,J2186+T2186,O2186),J2186)</f>
        <v>0</v>
      </c>
      <c r="V2186" s="98"/>
    </row>
    <row r="2187" spans="1:22" x14ac:dyDescent="0.35">
      <c r="A2187" s="93">
        <v>2179</v>
      </c>
      <c r="B2187" s="84"/>
      <c r="C2187" s="98"/>
      <c r="D2187" s="91"/>
      <c r="E2187" s="89"/>
      <c r="F2187" s="88"/>
      <c r="G2187" s="91"/>
      <c r="H2187" s="91"/>
      <c r="I2187" s="88"/>
      <c r="J2187" s="92"/>
      <c r="K2187" s="212"/>
      <c r="L2187" s="308" t="str">
        <f>IF(K2187&lt;&gt;"",INDEX(ฐาน!$J$4:$M$44,MATCH(INT(K2187),ฐาน!$J$4:$J$44,0),2),"")</f>
        <v/>
      </c>
      <c r="M2187" s="309" t="str">
        <f>IF(L2187&lt;&gt;"",INDEX(ฐาน!$J$4:$M$45,MATCH(L2187,ฐาน!$K$4:$K$45,0),4),"")</f>
        <v/>
      </c>
      <c r="N2187" s="310" t="str">
        <f>IF(I2187&lt;&gt;"",INDEX(ฐาน!$A$4:$F$9,MATCH(I2187,ฐาน!$A$4:$A$9,0),IF(J2187&gt;=INDEX(ฐาน!$A$4:$F$9,MATCH(I2187,ฐาน!$A$4:$A$9,0),3),6,5)),"")</f>
        <v/>
      </c>
      <c r="O2187" s="311" t="str">
        <f>IF(I2187&lt;&gt;"",IF(J2187&gt;=INDEX(ฐาน!$A$4:$G$9,MATCH(I2187,ฐาน!$A$4:$A$9,0),4),INDEX(ฐาน!$A$4:$G$9,MATCH(I2187,ฐาน!$A$4:$A$9,0),7),INDEX(ฐาน!$A$4:$G$9,MATCH(I2187,ฐาน!$A$4:$A$9,0),4)),"")</f>
        <v/>
      </c>
      <c r="P2187" s="312">
        <f>IF(M2187&lt;&gt;ฐาน!$M$45,IF(L2187&lt;&gt;"",($L2187*$N2187/100),0),0)</f>
        <v>0</v>
      </c>
      <c r="Q2187" s="311">
        <f>IF(M2187&lt;&gt;ฐาน!$M$45,IF(L2187&lt;&gt;"",ROUNDUP(($L2187*$N2187/100),-1),0),0)</f>
        <v>0</v>
      </c>
      <c r="R2187" s="311">
        <f t="shared" si="68"/>
        <v>0</v>
      </c>
      <c r="S2187" s="313">
        <f t="shared" si="69"/>
        <v>0</v>
      </c>
      <c r="T2187" s="314">
        <f>IF(M2187&lt;&gt;ฐาน!$M$45,IF(S2187&lt;&gt;"",S2187+R2187,0),0)</f>
        <v>0</v>
      </c>
      <c r="U2187" s="311">
        <f>IF(M2187&lt;&gt;ฐาน!$M$45,IF(S2187=0,J2187+T2187,O2187),J2187)</f>
        <v>0</v>
      </c>
      <c r="V2187" s="98"/>
    </row>
    <row r="2188" spans="1:22" x14ac:dyDescent="0.35">
      <c r="A2188" s="93">
        <v>2180</v>
      </c>
      <c r="B2188" s="84"/>
      <c r="C2188" s="98"/>
      <c r="D2188" s="91"/>
      <c r="E2188" s="89"/>
      <c r="F2188" s="88"/>
      <c r="G2188" s="91"/>
      <c r="H2188" s="91"/>
      <c r="I2188" s="88"/>
      <c r="J2188" s="92"/>
      <c r="K2188" s="212"/>
      <c r="L2188" s="308" t="str">
        <f>IF(K2188&lt;&gt;"",INDEX(ฐาน!$J$4:$M$44,MATCH(INT(K2188),ฐาน!$J$4:$J$44,0),2),"")</f>
        <v/>
      </c>
      <c r="M2188" s="309" t="str">
        <f>IF(L2188&lt;&gt;"",INDEX(ฐาน!$J$4:$M$45,MATCH(L2188,ฐาน!$K$4:$K$45,0),4),"")</f>
        <v/>
      </c>
      <c r="N2188" s="310" t="str">
        <f>IF(I2188&lt;&gt;"",INDEX(ฐาน!$A$4:$F$9,MATCH(I2188,ฐาน!$A$4:$A$9,0),IF(J2188&gt;=INDEX(ฐาน!$A$4:$F$9,MATCH(I2188,ฐาน!$A$4:$A$9,0),3),6,5)),"")</f>
        <v/>
      </c>
      <c r="O2188" s="311" t="str">
        <f>IF(I2188&lt;&gt;"",IF(J2188&gt;=INDEX(ฐาน!$A$4:$G$9,MATCH(I2188,ฐาน!$A$4:$A$9,0),4),INDEX(ฐาน!$A$4:$G$9,MATCH(I2188,ฐาน!$A$4:$A$9,0),7),INDEX(ฐาน!$A$4:$G$9,MATCH(I2188,ฐาน!$A$4:$A$9,0),4)),"")</f>
        <v/>
      </c>
      <c r="P2188" s="312">
        <f>IF(M2188&lt;&gt;ฐาน!$M$45,IF(L2188&lt;&gt;"",($L2188*$N2188/100),0),0)</f>
        <v>0</v>
      </c>
      <c r="Q2188" s="311">
        <f>IF(M2188&lt;&gt;ฐาน!$M$45,IF(L2188&lt;&gt;"",ROUNDUP(($L2188*$N2188/100),-1),0),0)</f>
        <v>0</v>
      </c>
      <c r="R2188" s="311">
        <f t="shared" si="68"/>
        <v>0</v>
      </c>
      <c r="S2188" s="313">
        <f t="shared" si="69"/>
        <v>0</v>
      </c>
      <c r="T2188" s="314">
        <f>IF(M2188&lt;&gt;ฐาน!$M$45,IF(S2188&lt;&gt;"",S2188+R2188,0),0)</f>
        <v>0</v>
      </c>
      <c r="U2188" s="311">
        <f>IF(M2188&lt;&gt;ฐาน!$M$45,IF(S2188=0,J2188+T2188,O2188),J2188)</f>
        <v>0</v>
      </c>
      <c r="V2188" s="98"/>
    </row>
    <row r="2189" spans="1:22" x14ac:dyDescent="0.35">
      <c r="A2189" s="93">
        <v>2181</v>
      </c>
      <c r="B2189" s="84"/>
      <c r="C2189" s="98"/>
      <c r="D2189" s="91"/>
      <c r="E2189" s="89"/>
      <c r="F2189" s="88"/>
      <c r="G2189" s="91"/>
      <c r="H2189" s="91"/>
      <c r="I2189" s="88"/>
      <c r="J2189" s="92"/>
      <c r="K2189" s="212"/>
      <c r="L2189" s="308" t="str">
        <f>IF(K2189&lt;&gt;"",INDEX(ฐาน!$J$4:$M$44,MATCH(INT(K2189),ฐาน!$J$4:$J$44,0),2),"")</f>
        <v/>
      </c>
      <c r="M2189" s="309" t="str">
        <f>IF(L2189&lt;&gt;"",INDEX(ฐาน!$J$4:$M$45,MATCH(L2189,ฐาน!$K$4:$K$45,0),4),"")</f>
        <v/>
      </c>
      <c r="N2189" s="310" t="str">
        <f>IF(I2189&lt;&gt;"",INDEX(ฐาน!$A$4:$F$9,MATCH(I2189,ฐาน!$A$4:$A$9,0),IF(J2189&gt;=INDEX(ฐาน!$A$4:$F$9,MATCH(I2189,ฐาน!$A$4:$A$9,0),3),6,5)),"")</f>
        <v/>
      </c>
      <c r="O2189" s="311" t="str">
        <f>IF(I2189&lt;&gt;"",IF(J2189&gt;=INDEX(ฐาน!$A$4:$G$9,MATCH(I2189,ฐาน!$A$4:$A$9,0),4),INDEX(ฐาน!$A$4:$G$9,MATCH(I2189,ฐาน!$A$4:$A$9,0),7),INDEX(ฐาน!$A$4:$G$9,MATCH(I2189,ฐาน!$A$4:$A$9,0),4)),"")</f>
        <v/>
      </c>
      <c r="P2189" s="312">
        <f>IF(M2189&lt;&gt;ฐาน!$M$45,IF(L2189&lt;&gt;"",($L2189*$N2189/100),0),0)</f>
        <v>0</v>
      </c>
      <c r="Q2189" s="311">
        <f>IF(M2189&lt;&gt;ฐาน!$M$45,IF(L2189&lt;&gt;"",ROUNDUP(($L2189*$N2189/100),-1),0),0)</f>
        <v>0</v>
      </c>
      <c r="R2189" s="311">
        <f t="shared" si="68"/>
        <v>0</v>
      </c>
      <c r="S2189" s="313">
        <f t="shared" si="69"/>
        <v>0</v>
      </c>
      <c r="T2189" s="314">
        <f>IF(M2189&lt;&gt;ฐาน!$M$45,IF(S2189&lt;&gt;"",S2189+R2189,0),0)</f>
        <v>0</v>
      </c>
      <c r="U2189" s="311">
        <f>IF(M2189&lt;&gt;ฐาน!$M$45,IF(S2189=0,J2189+T2189,O2189),J2189)</f>
        <v>0</v>
      </c>
      <c r="V2189" s="98"/>
    </row>
    <row r="2190" spans="1:22" x14ac:dyDescent="0.35">
      <c r="A2190" s="93">
        <v>2182</v>
      </c>
      <c r="B2190" s="84"/>
      <c r="C2190" s="98"/>
      <c r="D2190" s="91"/>
      <c r="E2190" s="89"/>
      <c r="F2190" s="88"/>
      <c r="G2190" s="91"/>
      <c r="H2190" s="91"/>
      <c r="I2190" s="88"/>
      <c r="J2190" s="92"/>
      <c r="K2190" s="212"/>
      <c r="L2190" s="308" t="str">
        <f>IF(K2190&lt;&gt;"",INDEX(ฐาน!$J$4:$M$44,MATCH(INT(K2190),ฐาน!$J$4:$J$44,0),2),"")</f>
        <v/>
      </c>
      <c r="M2190" s="309" t="str">
        <f>IF(L2190&lt;&gt;"",INDEX(ฐาน!$J$4:$M$45,MATCH(L2190,ฐาน!$K$4:$K$45,0),4),"")</f>
        <v/>
      </c>
      <c r="N2190" s="310" t="str">
        <f>IF(I2190&lt;&gt;"",INDEX(ฐาน!$A$4:$F$9,MATCH(I2190,ฐาน!$A$4:$A$9,0),IF(J2190&gt;=INDEX(ฐาน!$A$4:$F$9,MATCH(I2190,ฐาน!$A$4:$A$9,0),3),6,5)),"")</f>
        <v/>
      </c>
      <c r="O2190" s="311" t="str">
        <f>IF(I2190&lt;&gt;"",IF(J2190&gt;=INDEX(ฐาน!$A$4:$G$9,MATCH(I2190,ฐาน!$A$4:$A$9,0),4),INDEX(ฐาน!$A$4:$G$9,MATCH(I2190,ฐาน!$A$4:$A$9,0),7),INDEX(ฐาน!$A$4:$G$9,MATCH(I2190,ฐาน!$A$4:$A$9,0),4)),"")</f>
        <v/>
      </c>
      <c r="P2190" s="312">
        <f>IF(M2190&lt;&gt;ฐาน!$M$45,IF(L2190&lt;&gt;"",($L2190*$N2190/100),0),0)</f>
        <v>0</v>
      </c>
      <c r="Q2190" s="311">
        <f>IF(M2190&lt;&gt;ฐาน!$M$45,IF(L2190&lt;&gt;"",ROUNDUP(($L2190*$N2190/100),-1),0),0)</f>
        <v>0</v>
      </c>
      <c r="R2190" s="311">
        <f t="shared" si="68"/>
        <v>0</v>
      </c>
      <c r="S2190" s="313">
        <f t="shared" si="69"/>
        <v>0</v>
      </c>
      <c r="T2190" s="314">
        <f>IF(M2190&lt;&gt;ฐาน!$M$45,IF(S2190&lt;&gt;"",S2190+R2190,0),0)</f>
        <v>0</v>
      </c>
      <c r="U2190" s="311">
        <f>IF(M2190&lt;&gt;ฐาน!$M$45,IF(S2190=0,J2190+T2190,O2190),J2190)</f>
        <v>0</v>
      </c>
      <c r="V2190" s="98"/>
    </row>
    <row r="2191" spans="1:22" x14ac:dyDescent="0.35">
      <c r="A2191" s="93">
        <v>2183</v>
      </c>
      <c r="B2191" s="84"/>
      <c r="C2191" s="98"/>
      <c r="D2191" s="91"/>
      <c r="E2191" s="89"/>
      <c r="F2191" s="88"/>
      <c r="G2191" s="91"/>
      <c r="H2191" s="91"/>
      <c r="I2191" s="88"/>
      <c r="J2191" s="92"/>
      <c r="K2191" s="212"/>
      <c r="L2191" s="308" t="str">
        <f>IF(K2191&lt;&gt;"",INDEX(ฐาน!$J$4:$M$44,MATCH(INT(K2191),ฐาน!$J$4:$J$44,0),2),"")</f>
        <v/>
      </c>
      <c r="M2191" s="309" t="str">
        <f>IF(L2191&lt;&gt;"",INDEX(ฐาน!$J$4:$M$45,MATCH(L2191,ฐาน!$K$4:$K$45,0),4),"")</f>
        <v/>
      </c>
      <c r="N2191" s="310" t="str">
        <f>IF(I2191&lt;&gt;"",INDEX(ฐาน!$A$4:$F$9,MATCH(I2191,ฐาน!$A$4:$A$9,0),IF(J2191&gt;=INDEX(ฐาน!$A$4:$F$9,MATCH(I2191,ฐาน!$A$4:$A$9,0),3),6,5)),"")</f>
        <v/>
      </c>
      <c r="O2191" s="311" t="str">
        <f>IF(I2191&lt;&gt;"",IF(J2191&gt;=INDEX(ฐาน!$A$4:$G$9,MATCH(I2191,ฐาน!$A$4:$A$9,0),4),INDEX(ฐาน!$A$4:$G$9,MATCH(I2191,ฐาน!$A$4:$A$9,0),7),INDEX(ฐาน!$A$4:$G$9,MATCH(I2191,ฐาน!$A$4:$A$9,0),4)),"")</f>
        <v/>
      </c>
      <c r="P2191" s="312">
        <f>IF(M2191&lt;&gt;ฐาน!$M$45,IF(L2191&lt;&gt;"",($L2191*$N2191/100),0),0)</f>
        <v>0</v>
      </c>
      <c r="Q2191" s="311">
        <f>IF(M2191&lt;&gt;ฐาน!$M$45,IF(L2191&lt;&gt;"",ROUNDUP(($L2191*$N2191/100),-1),0),0)</f>
        <v>0</v>
      </c>
      <c r="R2191" s="311">
        <f t="shared" si="68"/>
        <v>0</v>
      </c>
      <c r="S2191" s="313">
        <f t="shared" si="69"/>
        <v>0</v>
      </c>
      <c r="T2191" s="314">
        <f>IF(M2191&lt;&gt;ฐาน!$M$45,IF(S2191&lt;&gt;"",S2191+R2191,0),0)</f>
        <v>0</v>
      </c>
      <c r="U2191" s="311">
        <f>IF(M2191&lt;&gt;ฐาน!$M$45,IF(S2191=0,J2191+T2191,O2191),J2191)</f>
        <v>0</v>
      </c>
      <c r="V2191" s="98"/>
    </row>
    <row r="2192" spans="1:22" x14ac:dyDescent="0.35">
      <c r="A2192" s="93">
        <v>2184</v>
      </c>
      <c r="B2192" s="84"/>
      <c r="C2192" s="98"/>
      <c r="D2192" s="91"/>
      <c r="E2192" s="89"/>
      <c r="F2192" s="88"/>
      <c r="G2192" s="91"/>
      <c r="H2192" s="91"/>
      <c r="I2192" s="88"/>
      <c r="J2192" s="92"/>
      <c r="K2192" s="212"/>
      <c r="L2192" s="308" t="str">
        <f>IF(K2192&lt;&gt;"",INDEX(ฐาน!$J$4:$M$44,MATCH(INT(K2192),ฐาน!$J$4:$J$44,0),2),"")</f>
        <v/>
      </c>
      <c r="M2192" s="309" t="str">
        <f>IF(L2192&lt;&gt;"",INDEX(ฐาน!$J$4:$M$45,MATCH(L2192,ฐาน!$K$4:$K$45,0),4),"")</f>
        <v/>
      </c>
      <c r="N2192" s="310" t="str">
        <f>IF(I2192&lt;&gt;"",INDEX(ฐาน!$A$4:$F$9,MATCH(I2192,ฐาน!$A$4:$A$9,0),IF(J2192&gt;=INDEX(ฐาน!$A$4:$F$9,MATCH(I2192,ฐาน!$A$4:$A$9,0),3),6,5)),"")</f>
        <v/>
      </c>
      <c r="O2192" s="311" t="str">
        <f>IF(I2192&lt;&gt;"",IF(J2192&gt;=INDEX(ฐาน!$A$4:$G$9,MATCH(I2192,ฐาน!$A$4:$A$9,0),4),INDEX(ฐาน!$A$4:$G$9,MATCH(I2192,ฐาน!$A$4:$A$9,0),7),INDEX(ฐาน!$A$4:$G$9,MATCH(I2192,ฐาน!$A$4:$A$9,0),4)),"")</f>
        <v/>
      </c>
      <c r="P2192" s="312">
        <f>IF(M2192&lt;&gt;ฐาน!$M$45,IF(L2192&lt;&gt;"",($L2192*$N2192/100),0),0)</f>
        <v>0</v>
      </c>
      <c r="Q2192" s="311">
        <f>IF(M2192&lt;&gt;ฐาน!$M$45,IF(L2192&lt;&gt;"",ROUNDUP(($L2192*$N2192/100),-1),0),0)</f>
        <v>0</v>
      </c>
      <c r="R2192" s="311">
        <f t="shared" si="68"/>
        <v>0</v>
      </c>
      <c r="S2192" s="313">
        <f t="shared" si="69"/>
        <v>0</v>
      </c>
      <c r="T2192" s="314">
        <f>IF(M2192&lt;&gt;ฐาน!$M$45,IF(S2192&lt;&gt;"",S2192+R2192,0),0)</f>
        <v>0</v>
      </c>
      <c r="U2192" s="311">
        <f>IF(M2192&lt;&gt;ฐาน!$M$45,IF(S2192=0,J2192+T2192,O2192),J2192)</f>
        <v>0</v>
      </c>
      <c r="V2192" s="98"/>
    </row>
    <row r="2193" spans="1:22" x14ac:dyDescent="0.35">
      <c r="A2193" s="93">
        <v>2185</v>
      </c>
      <c r="B2193" s="84"/>
      <c r="C2193" s="98"/>
      <c r="D2193" s="91"/>
      <c r="E2193" s="89"/>
      <c r="F2193" s="88"/>
      <c r="G2193" s="91"/>
      <c r="H2193" s="91"/>
      <c r="I2193" s="88"/>
      <c r="J2193" s="92"/>
      <c r="K2193" s="212"/>
      <c r="L2193" s="308" t="str">
        <f>IF(K2193&lt;&gt;"",INDEX(ฐาน!$J$4:$M$44,MATCH(INT(K2193),ฐาน!$J$4:$J$44,0),2),"")</f>
        <v/>
      </c>
      <c r="M2193" s="309" t="str">
        <f>IF(L2193&lt;&gt;"",INDEX(ฐาน!$J$4:$M$45,MATCH(L2193,ฐาน!$K$4:$K$45,0),4),"")</f>
        <v/>
      </c>
      <c r="N2193" s="310" t="str">
        <f>IF(I2193&lt;&gt;"",INDEX(ฐาน!$A$4:$F$9,MATCH(I2193,ฐาน!$A$4:$A$9,0),IF(J2193&gt;=INDEX(ฐาน!$A$4:$F$9,MATCH(I2193,ฐาน!$A$4:$A$9,0),3),6,5)),"")</f>
        <v/>
      </c>
      <c r="O2193" s="311" t="str">
        <f>IF(I2193&lt;&gt;"",IF(J2193&gt;=INDEX(ฐาน!$A$4:$G$9,MATCH(I2193,ฐาน!$A$4:$A$9,0),4),INDEX(ฐาน!$A$4:$G$9,MATCH(I2193,ฐาน!$A$4:$A$9,0),7),INDEX(ฐาน!$A$4:$G$9,MATCH(I2193,ฐาน!$A$4:$A$9,0),4)),"")</f>
        <v/>
      </c>
      <c r="P2193" s="312">
        <f>IF(M2193&lt;&gt;ฐาน!$M$45,IF(L2193&lt;&gt;"",($L2193*$N2193/100),0),0)</f>
        <v>0</v>
      </c>
      <c r="Q2193" s="311">
        <f>IF(M2193&lt;&gt;ฐาน!$M$45,IF(L2193&lt;&gt;"",ROUNDUP(($L2193*$N2193/100),-1),0),0)</f>
        <v>0</v>
      </c>
      <c r="R2193" s="311">
        <f t="shared" si="68"/>
        <v>0</v>
      </c>
      <c r="S2193" s="313">
        <f t="shared" si="69"/>
        <v>0</v>
      </c>
      <c r="T2193" s="314">
        <f>IF(M2193&lt;&gt;ฐาน!$M$45,IF(S2193&lt;&gt;"",S2193+R2193,0),0)</f>
        <v>0</v>
      </c>
      <c r="U2193" s="311">
        <f>IF(M2193&lt;&gt;ฐาน!$M$45,IF(S2193=0,J2193+T2193,O2193),J2193)</f>
        <v>0</v>
      </c>
      <c r="V2193" s="98"/>
    </row>
    <row r="2194" spans="1:22" x14ac:dyDescent="0.35">
      <c r="A2194" s="93">
        <v>2186</v>
      </c>
      <c r="B2194" s="84"/>
      <c r="C2194" s="98"/>
      <c r="D2194" s="91"/>
      <c r="E2194" s="89"/>
      <c r="F2194" s="88"/>
      <c r="G2194" s="91"/>
      <c r="H2194" s="91"/>
      <c r="I2194" s="88"/>
      <c r="J2194" s="92"/>
      <c r="K2194" s="212"/>
      <c r="L2194" s="308" t="str">
        <f>IF(K2194&lt;&gt;"",INDEX(ฐาน!$J$4:$M$44,MATCH(INT(K2194),ฐาน!$J$4:$J$44,0),2),"")</f>
        <v/>
      </c>
      <c r="M2194" s="309" t="str">
        <f>IF(L2194&lt;&gt;"",INDEX(ฐาน!$J$4:$M$45,MATCH(L2194,ฐาน!$K$4:$K$45,0),4),"")</f>
        <v/>
      </c>
      <c r="N2194" s="310" t="str">
        <f>IF(I2194&lt;&gt;"",INDEX(ฐาน!$A$4:$F$9,MATCH(I2194,ฐาน!$A$4:$A$9,0),IF(J2194&gt;=INDEX(ฐาน!$A$4:$F$9,MATCH(I2194,ฐาน!$A$4:$A$9,0),3),6,5)),"")</f>
        <v/>
      </c>
      <c r="O2194" s="311" t="str">
        <f>IF(I2194&lt;&gt;"",IF(J2194&gt;=INDEX(ฐาน!$A$4:$G$9,MATCH(I2194,ฐาน!$A$4:$A$9,0),4),INDEX(ฐาน!$A$4:$G$9,MATCH(I2194,ฐาน!$A$4:$A$9,0),7),INDEX(ฐาน!$A$4:$G$9,MATCH(I2194,ฐาน!$A$4:$A$9,0),4)),"")</f>
        <v/>
      </c>
      <c r="P2194" s="312">
        <f>IF(M2194&lt;&gt;ฐาน!$M$45,IF(L2194&lt;&gt;"",($L2194*$N2194/100),0),0)</f>
        <v>0</v>
      </c>
      <c r="Q2194" s="311">
        <f>IF(M2194&lt;&gt;ฐาน!$M$45,IF(L2194&lt;&gt;"",ROUNDUP(($L2194*$N2194/100),-1),0),0)</f>
        <v>0</v>
      </c>
      <c r="R2194" s="311">
        <f t="shared" si="68"/>
        <v>0</v>
      </c>
      <c r="S2194" s="313">
        <f t="shared" si="69"/>
        <v>0</v>
      </c>
      <c r="T2194" s="314">
        <f>IF(M2194&lt;&gt;ฐาน!$M$45,IF(S2194&lt;&gt;"",S2194+R2194,0),0)</f>
        <v>0</v>
      </c>
      <c r="U2194" s="311">
        <f>IF(M2194&lt;&gt;ฐาน!$M$45,IF(S2194=0,J2194+T2194,O2194),J2194)</f>
        <v>0</v>
      </c>
      <c r="V2194" s="98"/>
    </row>
    <row r="2195" spans="1:22" x14ac:dyDescent="0.35">
      <c r="A2195" s="93">
        <v>2187</v>
      </c>
      <c r="B2195" s="84"/>
      <c r="C2195" s="98"/>
      <c r="D2195" s="91"/>
      <c r="E2195" s="89"/>
      <c r="F2195" s="88"/>
      <c r="G2195" s="91"/>
      <c r="H2195" s="91"/>
      <c r="I2195" s="88"/>
      <c r="J2195" s="92"/>
      <c r="K2195" s="212"/>
      <c r="L2195" s="308" t="str">
        <f>IF(K2195&lt;&gt;"",INDEX(ฐาน!$J$4:$M$44,MATCH(INT(K2195),ฐาน!$J$4:$J$44,0),2),"")</f>
        <v/>
      </c>
      <c r="M2195" s="309" t="str">
        <f>IF(L2195&lt;&gt;"",INDEX(ฐาน!$J$4:$M$45,MATCH(L2195,ฐาน!$K$4:$K$45,0),4),"")</f>
        <v/>
      </c>
      <c r="N2195" s="310" t="str">
        <f>IF(I2195&lt;&gt;"",INDEX(ฐาน!$A$4:$F$9,MATCH(I2195,ฐาน!$A$4:$A$9,0),IF(J2195&gt;=INDEX(ฐาน!$A$4:$F$9,MATCH(I2195,ฐาน!$A$4:$A$9,0),3),6,5)),"")</f>
        <v/>
      </c>
      <c r="O2195" s="311" t="str">
        <f>IF(I2195&lt;&gt;"",IF(J2195&gt;=INDEX(ฐาน!$A$4:$G$9,MATCH(I2195,ฐาน!$A$4:$A$9,0),4),INDEX(ฐาน!$A$4:$G$9,MATCH(I2195,ฐาน!$A$4:$A$9,0),7),INDEX(ฐาน!$A$4:$G$9,MATCH(I2195,ฐาน!$A$4:$A$9,0),4)),"")</f>
        <v/>
      </c>
      <c r="P2195" s="312">
        <f>IF(M2195&lt;&gt;ฐาน!$M$45,IF(L2195&lt;&gt;"",($L2195*$N2195/100),0),0)</f>
        <v>0</v>
      </c>
      <c r="Q2195" s="311">
        <f>IF(M2195&lt;&gt;ฐาน!$M$45,IF(L2195&lt;&gt;"",ROUNDUP(($L2195*$N2195/100),-1),0),0)</f>
        <v>0</v>
      </c>
      <c r="R2195" s="311">
        <f t="shared" si="68"/>
        <v>0</v>
      </c>
      <c r="S2195" s="313">
        <f t="shared" si="69"/>
        <v>0</v>
      </c>
      <c r="T2195" s="314">
        <f>IF(M2195&lt;&gt;ฐาน!$M$45,IF(S2195&lt;&gt;"",S2195+R2195,0),0)</f>
        <v>0</v>
      </c>
      <c r="U2195" s="311">
        <f>IF(M2195&lt;&gt;ฐาน!$M$45,IF(S2195=0,J2195+T2195,O2195),J2195)</f>
        <v>0</v>
      </c>
      <c r="V2195" s="98"/>
    </row>
    <row r="2196" spans="1:22" x14ac:dyDescent="0.35">
      <c r="A2196" s="93">
        <v>2188</v>
      </c>
      <c r="B2196" s="84"/>
      <c r="C2196" s="98"/>
      <c r="D2196" s="91"/>
      <c r="E2196" s="89"/>
      <c r="F2196" s="88"/>
      <c r="G2196" s="91"/>
      <c r="H2196" s="91"/>
      <c r="I2196" s="88"/>
      <c r="J2196" s="92"/>
      <c r="K2196" s="212"/>
      <c r="L2196" s="308" t="str">
        <f>IF(K2196&lt;&gt;"",INDEX(ฐาน!$J$4:$M$44,MATCH(INT(K2196),ฐาน!$J$4:$J$44,0),2),"")</f>
        <v/>
      </c>
      <c r="M2196" s="309" t="str">
        <f>IF(L2196&lt;&gt;"",INDEX(ฐาน!$J$4:$M$45,MATCH(L2196,ฐาน!$K$4:$K$45,0),4),"")</f>
        <v/>
      </c>
      <c r="N2196" s="310" t="str">
        <f>IF(I2196&lt;&gt;"",INDEX(ฐาน!$A$4:$F$9,MATCH(I2196,ฐาน!$A$4:$A$9,0),IF(J2196&gt;=INDEX(ฐาน!$A$4:$F$9,MATCH(I2196,ฐาน!$A$4:$A$9,0),3),6,5)),"")</f>
        <v/>
      </c>
      <c r="O2196" s="311" t="str">
        <f>IF(I2196&lt;&gt;"",IF(J2196&gt;=INDEX(ฐาน!$A$4:$G$9,MATCH(I2196,ฐาน!$A$4:$A$9,0),4),INDEX(ฐาน!$A$4:$G$9,MATCH(I2196,ฐาน!$A$4:$A$9,0),7),INDEX(ฐาน!$A$4:$G$9,MATCH(I2196,ฐาน!$A$4:$A$9,0),4)),"")</f>
        <v/>
      </c>
      <c r="P2196" s="312">
        <f>IF(M2196&lt;&gt;ฐาน!$M$45,IF(L2196&lt;&gt;"",($L2196*$N2196/100),0),0)</f>
        <v>0</v>
      </c>
      <c r="Q2196" s="311">
        <f>IF(M2196&lt;&gt;ฐาน!$M$45,IF(L2196&lt;&gt;"",ROUNDUP(($L2196*$N2196/100),-1),0),0)</f>
        <v>0</v>
      </c>
      <c r="R2196" s="311">
        <f t="shared" si="68"/>
        <v>0</v>
      </c>
      <c r="S2196" s="313">
        <f t="shared" si="69"/>
        <v>0</v>
      </c>
      <c r="T2196" s="314">
        <f>IF(M2196&lt;&gt;ฐาน!$M$45,IF(S2196&lt;&gt;"",S2196+R2196,0),0)</f>
        <v>0</v>
      </c>
      <c r="U2196" s="311">
        <f>IF(M2196&lt;&gt;ฐาน!$M$45,IF(S2196=0,J2196+T2196,O2196),J2196)</f>
        <v>0</v>
      </c>
      <c r="V2196" s="98"/>
    </row>
    <row r="2197" spans="1:22" x14ac:dyDescent="0.35">
      <c r="A2197" s="93">
        <v>2189</v>
      </c>
      <c r="B2197" s="84"/>
      <c r="C2197" s="98"/>
      <c r="D2197" s="91"/>
      <c r="E2197" s="89"/>
      <c r="F2197" s="88"/>
      <c r="G2197" s="91"/>
      <c r="H2197" s="91"/>
      <c r="I2197" s="88"/>
      <c r="J2197" s="92"/>
      <c r="K2197" s="212"/>
      <c r="L2197" s="308" t="str">
        <f>IF(K2197&lt;&gt;"",INDEX(ฐาน!$J$4:$M$44,MATCH(INT(K2197),ฐาน!$J$4:$J$44,0),2),"")</f>
        <v/>
      </c>
      <c r="M2197" s="309" t="str">
        <f>IF(L2197&lt;&gt;"",INDEX(ฐาน!$J$4:$M$45,MATCH(L2197,ฐาน!$K$4:$K$45,0),4),"")</f>
        <v/>
      </c>
      <c r="N2197" s="310" t="str">
        <f>IF(I2197&lt;&gt;"",INDEX(ฐาน!$A$4:$F$9,MATCH(I2197,ฐาน!$A$4:$A$9,0),IF(J2197&gt;=INDEX(ฐาน!$A$4:$F$9,MATCH(I2197,ฐาน!$A$4:$A$9,0),3),6,5)),"")</f>
        <v/>
      </c>
      <c r="O2197" s="311" t="str">
        <f>IF(I2197&lt;&gt;"",IF(J2197&gt;=INDEX(ฐาน!$A$4:$G$9,MATCH(I2197,ฐาน!$A$4:$A$9,0),4),INDEX(ฐาน!$A$4:$G$9,MATCH(I2197,ฐาน!$A$4:$A$9,0),7),INDEX(ฐาน!$A$4:$G$9,MATCH(I2197,ฐาน!$A$4:$A$9,0),4)),"")</f>
        <v/>
      </c>
      <c r="P2197" s="312">
        <f>IF(M2197&lt;&gt;ฐาน!$M$45,IF(L2197&lt;&gt;"",($L2197*$N2197/100),0),0)</f>
        <v>0</v>
      </c>
      <c r="Q2197" s="311">
        <f>IF(M2197&lt;&gt;ฐาน!$M$45,IF(L2197&lt;&gt;"",ROUNDUP(($L2197*$N2197/100),-1),0),0)</f>
        <v>0</v>
      </c>
      <c r="R2197" s="311">
        <f t="shared" si="68"/>
        <v>0</v>
      </c>
      <c r="S2197" s="313">
        <f t="shared" si="69"/>
        <v>0</v>
      </c>
      <c r="T2197" s="314">
        <f>IF(M2197&lt;&gt;ฐาน!$M$45,IF(S2197&lt;&gt;"",S2197+R2197,0),0)</f>
        <v>0</v>
      </c>
      <c r="U2197" s="311">
        <f>IF(M2197&lt;&gt;ฐาน!$M$45,IF(S2197=0,J2197+T2197,O2197),J2197)</f>
        <v>0</v>
      </c>
      <c r="V2197" s="98"/>
    </row>
    <row r="2198" spans="1:22" x14ac:dyDescent="0.35">
      <c r="A2198" s="93">
        <v>2190</v>
      </c>
      <c r="B2198" s="84"/>
      <c r="C2198" s="98"/>
      <c r="D2198" s="91"/>
      <c r="E2198" s="89"/>
      <c r="F2198" s="88"/>
      <c r="G2198" s="91"/>
      <c r="H2198" s="91"/>
      <c r="I2198" s="88"/>
      <c r="J2198" s="92"/>
      <c r="K2198" s="212"/>
      <c r="L2198" s="308" t="str">
        <f>IF(K2198&lt;&gt;"",INDEX(ฐาน!$J$4:$M$44,MATCH(INT(K2198),ฐาน!$J$4:$J$44,0),2),"")</f>
        <v/>
      </c>
      <c r="M2198" s="309" t="str">
        <f>IF(L2198&lt;&gt;"",INDEX(ฐาน!$J$4:$M$45,MATCH(L2198,ฐาน!$K$4:$K$45,0),4),"")</f>
        <v/>
      </c>
      <c r="N2198" s="310" t="str">
        <f>IF(I2198&lt;&gt;"",INDEX(ฐาน!$A$4:$F$9,MATCH(I2198,ฐาน!$A$4:$A$9,0),IF(J2198&gt;=INDEX(ฐาน!$A$4:$F$9,MATCH(I2198,ฐาน!$A$4:$A$9,0),3),6,5)),"")</f>
        <v/>
      </c>
      <c r="O2198" s="311" t="str">
        <f>IF(I2198&lt;&gt;"",IF(J2198&gt;=INDEX(ฐาน!$A$4:$G$9,MATCH(I2198,ฐาน!$A$4:$A$9,0),4),INDEX(ฐาน!$A$4:$G$9,MATCH(I2198,ฐาน!$A$4:$A$9,0),7),INDEX(ฐาน!$A$4:$G$9,MATCH(I2198,ฐาน!$A$4:$A$9,0),4)),"")</f>
        <v/>
      </c>
      <c r="P2198" s="312">
        <f>IF(M2198&lt;&gt;ฐาน!$M$45,IF(L2198&lt;&gt;"",($L2198*$N2198/100),0),0)</f>
        <v>0</v>
      </c>
      <c r="Q2198" s="311">
        <f>IF(M2198&lt;&gt;ฐาน!$M$45,IF(L2198&lt;&gt;"",ROUNDUP(($L2198*$N2198/100),-1),0),0)</f>
        <v>0</v>
      </c>
      <c r="R2198" s="311">
        <f t="shared" si="68"/>
        <v>0</v>
      </c>
      <c r="S2198" s="313">
        <f t="shared" si="69"/>
        <v>0</v>
      </c>
      <c r="T2198" s="314">
        <f>IF(M2198&lt;&gt;ฐาน!$M$45,IF(S2198&lt;&gt;"",S2198+R2198,0),0)</f>
        <v>0</v>
      </c>
      <c r="U2198" s="311">
        <f>IF(M2198&lt;&gt;ฐาน!$M$45,IF(S2198=0,J2198+T2198,O2198),J2198)</f>
        <v>0</v>
      </c>
      <c r="V2198" s="98"/>
    </row>
    <row r="2199" spans="1:22" x14ac:dyDescent="0.35">
      <c r="A2199" s="93">
        <v>2191</v>
      </c>
      <c r="B2199" s="84"/>
      <c r="C2199" s="98"/>
      <c r="D2199" s="91"/>
      <c r="E2199" s="89"/>
      <c r="F2199" s="88"/>
      <c r="G2199" s="91"/>
      <c r="H2199" s="91"/>
      <c r="I2199" s="88"/>
      <c r="J2199" s="92"/>
      <c r="K2199" s="212"/>
      <c r="L2199" s="308" t="str">
        <f>IF(K2199&lt;&gt;"",INDEX(ฐาน!$J$4:$M$44,MATCH(INT(K2199),ฐาน!$J$4:$J$44,0),2),"")</f>
        <v/>
      </c>
      <c r="M2199" s="309" t="str">
        <f>IF(L2199&lt;&gt;"",INDEX(ฐาน!$J$4:$M$45,MATCH(L2199,ฐาน!$K$4:$K$45,0),4),"")</f>
        <v/>
      </c>
      <c r="N2199" s="310" t="str">
        <f>IF(I2199&lt;&gt;"",INDEX(ฐาน!$A$4:$F$9,MATCH(I2199,ฐาน!$A$4:$A$9,0),IF(J2199&gt;=INDEX(ฐาน!$A$4:$F$9,MATCH(I2199,ฐาน!$A$4:$A$9,0),3),6,5)),"")</f>
        <v/>
      </c>
      <c r="O2199" s="311" t="str">
        <f>IF(I2199&lt;&gt;"",IF(J2199&gt;=INDEX(ฐาน!$A$4:$G$9,MATCH(I2199,ฐาน!$A$4:$A$9,0),4),INDEX(ฐาน!$A$4:$G$9,MATCH(I2199,ฐาน!$A$4:$A$9,0),7),INDEX(ฐาน!$A$4:$G$9,MATCH(I2199,ฐาน!$A$4:$A$9,0),4)),"")</f>
        <v/>
      </c>
      <c r="P2199" s="312">
        <f>IF(M2199&lt;&gt;ฐาน!$M$45,IF(L2199&lt;&gt;"",($L2199*$N2199/100),0),0)</f>
        <v>0</v>
      </c>
      <c r="Q2199" s="311">
        <f>IF(M2199&lt;&gt;ฐาน!$M$45,IF(L2199&lt;&gt;"",ROUNDUP(($L2199*$N2199/100),-1),0),0)</f>
        <v>0</v>
      </c>
      <c r="R2199" s="311">
        <f t="shared" si="68"/>
        <v>0</v>
      </c>
      <c r="S2199" s="313">
        <f t="shared" si="69"/>
        <v>0</v>
      </c>
      <c r="T2199" s="314">
        <f>IF(M2199&lt;&gt;ฐาน!$M$45,IF(S2199&lt;&gt;"",S2199+R2199,0),0)</f>
        <v>0</v>
      </c>
      <c r="U2199" s="311">
        <f>IF(M2199&lt;&gt;ฐาน!$M$45,IF(S2199=0,J2199+T2199,O2199),J2199)</f>
        <v>0</v>
      </c>
      <c r="V2199" s="98"/>
    </row>
    <row r="2200" spans="1:22" x14ac:dyDescent="0.35">
      <c r="A2200" s="93">
        <v>2192</v>
      </c>
      <c r="B2200" s="84"/>
      <c r="C2200" s="98"/>
      <c r="D2200" s="91"/>
      <c r="E2200" s="89"/>
      <c r="F2200" s="88"/>
      <c r="G2200" s="91"/>
      <c r="H2200" s="91"/>
      <c r="I2200" s="88"/>
      <c r="J2200" s="92"/>
      <c r="K2200" s="212"/>
      <c r="L2200" s="308" t="str">
        <f>IF(K2200&lt;&gt;"",INDEX(ฐาน!$J$4:$M$44,MATCH(INT(K2200),ฐาน!$J$4:$J$44,0),2),"")</f>
        <v/>
      </c>
      <c r="M2200" s="309" t="str">
        <f>IF(L2200&lt;&gt;"",INDEX(ฐาน!$J$4:$M$45,MATCH(L2200,ฐาน!$K$4:$K$45,0),4),"")</f>
        <v/>
      </c>
      <c r="N2200" s="310" t="str">
        <f>IF(I2200&lt;&gt;"",INDEX(ฐาน!$A$4:$F$9,MATCH(I2200,ฐาน!$A$4:$A$9,0),IF(J2200&gt;=INDEX(ฐาน!$A$4:$F$9,MATCH(I2200,ฐาน!$A$4:$A$9,0),3),6,5)),"")</f>
        <v/>
      </c>
      <c r="O2200" s="311" t="str">
        <f>IF(I2200&lt;&gt;"",IF(J2200&gt;=INDEX(ฐาน!$A$4:$G$9,MATCH(I2200,ฐาน!$A$4:$A$9,0),4),INDEX(ฐาน!$A$4:$G$9,MATCH(I2200,ฐาน!$A$4:$A$9,0),7),INDEX(ฐาน!$A$4:$G$9,MATCH(I2200,ฐาน!$A$4:$A$9,0),4)),"")</f>
        <v/>
      </c>
      <c r="P2200" s="312">
        <f>IF(M2200&lt;&gt;ฐาน!$M$45,IF(L2200&lt;&gt;"",($L2200*$N2200/100),0),0)</f>
        <v>0</v>
      </c>
      <c r="Q2200" s="311">
        <f>IF(M2200&lt;&gt;ฐาน!$M$45,IF(L2200&lt;&gt;"",ROUNDUP(($L2200*$N2200/100),-1),0),0)</f>
        <v>0</v>
      </c>
      <c r="R2200" s="311">
        <f t="shared" si="68"/>
        <v>0</v>
      </c>
      <c r="S2200" s="313">
        <f t="shared" si="69"/>
        <v>0</v>
      </c>
      <c r="T2200" s="314">
        <f>IF(M2200&lt;&gt;ฐาน!$M$45,IF(S2200&lt;&gt;"",S2200+R2200,0),0)</f>
        <v>0</v>
      </c>
      <c r="U2200" s="311">
        <f>IF(M2200&lt;&gt;ฐาน!$M$45,IF(S2200=0,J2200+T2200,O2200),J2200)</f>
        <v>0</v>
      </c>
      <c r="V2200" s="98"/>
    </row>
    <row r="2201" spans="1:22" x14ac:dyDescent="0.35">
      <c r="A2201" s="93">
        <v>2193</v>
      </c>
      <c r="B2201" s="84"/>
      <c r="C2201" s="98"/>
      <c r="D2201" s="91"/>
      <c r="E2201" s="89"/>
      <c r="F2201" s="88"/>
      <c r="G2201" s="91"/>
      <c r="H2201" s="91"/>
      <c r="I2201" s="88"/>
      <c r="J2201" s="92"/>
      <c r="K2201" s="212"/>
      <c r="L2201" s="308" t="str">
        <f>IF(K2201&lt;&gt;"",INDEX(ฐาน!$J$4:$M$44,MATCH(INT(K2201),ฐาน!$J$4:$J$44,0),2),"")</f>
        <v/>
      </c>
      <c r="M2201" s="309" t="str">
        <f>IF(L2201&lt;&gt;"",INDEX(ฐาน!$J$4:$M$45,MATCH(L2201,ฐาน!$K$4:$K$45,0),4),"")</f>
        <v/>
      </c>
      <c r="N2201" s="310" t="str">
        <f>IF(I2201&lt;&gt;"",INDEX(ฐาน!$A$4:$F$9,MATCH(I2201,ฐาน!$A$4:$A$9,0),IF(J2201&gt;=INDEX(ฐาน!$A$4:$F$9,MATCH(I2201,ฐาน!$A$4:$A$9,0),3),6,5)),"")</f>
        <v/>
      </c>
      <c r="O2201" s="311" t="str">
        <f>IF(I2201&lt;&gt;"",IF(J2201&gt;=INDEX(ฐาน!$A$4:$G$9,MATCH(I2201,ฐาน!$A$4:$A$9,0),4),INDEX(ฐาน!$A$4:$G$9,MATCH(I2201,ฐาน!$A$4:$A$9,0),7),INDEX(ฐาน!$A$4:$G$9,MATCH(I2201,ฐาน!$A$4:$A$9,0),4)),"")</f>
        <v/>
      </c>
      <c r="P2201" s="312">
        <f>IF(M2201&lt;&gt;ฐาน!$M$45,IF(L2201&lt;&gt;"",($L2201*$N2201/100),0),0)</f>
        <v>0</v>
      </c>
      <c r="Q2201" s="311">
        <f>IF(M2201&lt;&gt;ฐาน!$M$45,IF(L2201&lt;&gt;"",ROUNDUP(($L2201*$N2201/100),-1),0),0)</f>
        <v>0</v>
      </c>
      <c r="R2201" s="311">
        <f t="shared" si="68"/>
        <v>0</v>
      </c>
      <c r="S2201" s="313">
        <f t="shared" si="69"/>
        <v>0</v>
      </c>
      <c r="T2201" s="314">
        <f>IF(M2201&lt;&gt;ฐาน!$M$45,IF(S2201&lt;&gt;"",S2201+R2201,0),0)</f>
        <v>0</v>
      </c>
      <c r="U2201" s="311">
        <f>IF(M2201&lt;&gt;ฐาน!$M$45,IF(S2201=0,J2201+T2201,O2201),J2201)</f>
        <v>0</v>
      </c>
      <c r="V2201" s="98"/>
    </row>
    <row r="2202" spans="1:22" x14ac:dyDescent="0.35">
      <c r="A2202" s="93">
        <v>2194</v>
      </c>
      <c r="B2202" s="84"/>
      <c r="C2202" s="98"/>
      <c r="D2202" s="91"/>
      <c r="E2202" s="89"/>
      <c r="F2202" s="88"/>
      <c r="G2202" s="91"/>
      <c r="H2202" s="91"/>
      <c r="I2202" s="88"/>
      <c r="J2202" s="92"/>
      <c r="K2202" s="212"/>
      <c r="L2202" s="308" t="str">
        <f>IF(K2202&lt;&gt;"",INDEX(ฐาน!$J$4:$M$44,MATCH(INT(K2202),ฐาน!$J$4:$J$44,0),2),"")</f>
        <v/>
      </c>
      <c r="M2202" s="309" t="str">
        <f>IF(L2202&lt;&gt;"",INDEX(ฐาน!$J$4:$M$45,MATCH(L2202,ฐาน!$K$4:$K$45,0),4),"")</f>
        <v/>
      </c>
      <c r="N2202" s="310" t="str">
        <f>IF(I2202&lt;&gt;"",INDEX(ฐาน!$A$4:$F$9,MATCH(I2202,ฐาน!$A$4:$A$9,0),IF(J2202&gt;=INDEX(ฐาน!$A$4:$F$9,MATCH(I2202,ฐาน!$A$4:$A$9,0),3),6,5)),"")</f>
        <v/>
      </c>
      <c r="O2202" s="311" t="str">
        <f>IF(I2202&lt;&gt;"",IF(J2202&gt;=INDEX(ฐาน!$A$4:$G$9,MATCH(I2202,ฐาน!$A$4:$A$9,0),4),INDEX(ฐาน!$A$4:$G$9,MATCH(I2202,ฐาน!$A$4:$A$9,0),7),INDEX(ฐาน!$A$4:$G$9,MATCH(I2202,ฐาน!$A$4:$A$9,0),4)),"")</f>
        <v/>
      </c>
      <c r="P2202" s="312">
        <f>IF(M2202&lt;&gt;ฐาน!$M$45,IF(L2202&lt;&gt;"",($L2202*$N2202/100),0),0)</f>
        <v>0</v>
      </c>
      <c r="Q2202" s="311">
        <f>IF(M2202&lt;&gt;ฐาน!$M$45,IF(L2202&lt;&gt;"",ROUNDUP(($L2202*$N2202/100),-1),0),0)</f>
        <v>0</v>
      </c>
      <c r="R2202" s="311">
        <f t="shared" si="68"/>
        <v>0</v>
      </c>
      <c r="S2202" s="313">
        <f t="shared" si="69"/>
        <v>0</v>
      </c>
      <c r="T2202" s="314">
        <f>IF(M2202&lt;&gt;ฐาน!$M$45,IF(S2202&lt;&gt;"",S2202+R2202,0),0)</f>
        <v>0</v>
      </c>
      <c r="U2202" s="311">
        <f>IF(M2202&lt;&gt;ฐาน!$M$45,IF(S2202=0,J2202+T2202,O2202),J2202)</f>
        <v>0</v>
      </c>
      <c r="V2202" s="98"/>
    </row>
    <row r="2203" spans="1:22" x14ac:dyDescent="0.35">
      <c r="A2203" s="93">
        <v>2195</v>
      </c>
      <c r="B2203" s="84"/>
      <c r="C2203" s="98"/>
      <c r="D2203" s="91"/>
      <c r="E2203" s="89"/>
      <c r="F2203" s="88"/>
      <c r="G2203" s="91"/>
      <c r="H2203" s="91"/>
      <c r="I2203" s="88"/>
      <c r="J2203" s="92"/>
      <c r="K2203" s="212"/>
      <c r="L2203" s="308" t="str">
        <f>IF(K2203&lt;&gt;"",INDEX(ฐาน!$J$4:$M$44,MATCH(INT(K2203),ฐาน!$J$4:$J$44,0),2),"")</f>
        <v/>
      </c>
      <c r="M2203" s="309" t="str">
        <f>IF(L2203&lt;&gt;"",INDEX(ฐาน!$J$4:$M$45,MATCH(L2203,ฐาน!$K$4:$K$45,0),4),"")</f>
        <v/>
      </c>
      <c r="N2203" s="310" t="str">
        <f>IF(I2203&lt;&gt;"",INDEX(ฐาน!$A$4:$F$9,MATCH(I2203,ฐาน!$A$4:$A$9,0),IF(J2203&gt;=INDEX(ฐาน!$A$4:$F$9,MATCH(I2203,ฐาน!$A$4:$A$9,0),3),6,5)),"")</f>
        <v/>
      </c>
      <c r="O2203" s="311" t="str">
        <f>IF(I2203&lt;&gt;"",IF(J2203&gt;=INDEX(ฐาน!$A$4:$G$9,MATCH(I2203,ฐาน!$A$4:$A$9,0),4),INDEX(ฐาน!$A$4:$G$9,MATCH(I2203,ฐาน!$A$4:$A$9,0),7),INDEX(ฐาน!$A$4:$G$9,MATCH(I2203,ฐาน!$A$4:$A$9,0),4)),"")</f>
        <v/>
      </c>
      <c r="P2203" s="312">
        <f>IF(M2203&lt;&gt;ฐาน!$M$45,IF(L2203&lt;&gt;"",($L2203*$N2203/100),0),0)</f>
        <v>0</v>
      </c>
      <c r="Q2203" s="311">
        <f>IF(M2203&lt;&gt;ฐาน!$M$45,IF(L2203&lt;&gt;"",ROUNDUP(($L2203*$N2203/100),-1),0),0)</f>
        <v>0</v>
      </c>
      <c r="R2203" s="311">
        <f t="shared" si="68"/>
        <v>0</v>
      </c>
      <c r="S2203" s="313">
        <f t="shared" si="69"/>
        <v>0</v>
      </c>
      <c r="T2203" s="314">
        <f>IF(M2203&lt;&gt;ฐาน!$M$45,IF(S2203&lt;&gt;"",S2203+R2203,0),0)</f>
        <v>0</v>
      </c>
      <c r="U2203" s="311">
        <f>IF(M2203&lt;&gt;ฐาน!$M$45,IF(S2203=0,J2203+T2203,O2203),J2203)</f>
        <v>0</v>
      </c>
      <c r="V2203" s="98"/>
    </row>
    <row r="2204" spans="1:22" x14ac:dyDescent="0.35">
      <c r="A2204" s="93">
        <v>2196</v>
      </c>
      <c r="B2204" s="84"/>
      <c r="C2204" s="98"/>
      <c r="D2204" s="91"/>
      <c r="E2204" s="89"/>
      <c r="F2204" s="88"/>
      <c r="G2204" s="91"/>
      <c r="H2204" s="91"/>
      <c r="I2204" s="88"/>
      <c r="J2204" s="92"/>
      <c r="K2204" s="212"/>
      <c r="L2204" s="308" t="str">
        <f>IF(K2204&lt;&gt;"",INDEX(ฐาน!$J$4:$M$44,MATCH(INT(K2204),ฐาน!$J$4:$J$44,0),2),"")</f>
        <v/>
      </c>
      <c r="M2204" s="309" t="str">
        <f>IF(L2204&lt;&gt;"",INDEX(ฐาน!$J$4:$M$45,MATCH(L2204,ฐาน!$K$4:$K$45,0),4),"")</f>
        <v/>
      </c>
      <c r="N2204" s="310" t="str">
        <f>IF(I2204&lt;&gt;"",INDEX(ฐาน!$A$4:$F$9,MATCH(I2204,ฐาน!$A$4:$A$9,0),IF(J2204&gt;=INDEX(ฐาน!$A$4:$F$9,MATCH(I2204,ฐาน!$A$4:$A$9,0),3),6,5)),"")</f>
        <v/>
      </c>
      <c r="O2204" s="311" t="str">
        <f>IF(I2204&lt;&gt;"",IF(J2204&gt;=INDEX(ฐาน!$A$4:$G$9,MATCH(I2204,ฐาน!$A$4:$A$9,0),4),INDEX(ฐาน!$A$4:$G$9,MATCH(I2204,ฐาน!$A$4:$A$9,0),7),INDEX(ฐาน!$A$4:$G$9,MATCH(I2204,ฐาน!$A$4:$A$9,0),4)),"")</f>
        <v/>
      </c>
      <c r="P2204" s="312">
        <f>IF(M2204&lt;&gt;ฐาน!$M$45,IF(L2204&lt;&gt;"",($L2204*$N2204/100),0),0)</f>
        <v>0</v>
      </c>
      <c r="Q2204" s="311">
        <f>IF(M2204&lt;&gt;ฐาน!$M$45,IF(L2204&lt;&gt;"",ROUNDUP(($L2204*$N2204/100),-1),0),0)</f>
        <v>0</v>
      </c>
      <c r="R2204" s="311">
        <f t="shared" si="68"/>
        <v>0</v>
      </c>
      <c r="S2204" s="313">
        <f t="shared" si="69"/>
        <v>0</v>
      </c>
      <c r="T2204" s="314">
        <f>IF(M2204&lt;&gt;ฐาน!$M$45,IF(S2204&lt;&gt;"",S2204+R2204,0),0)</f>
        <v>0</v>
      </c>
      <c r="U2204" s="311">
        <f>IF(M2204&lt;&gt;ฐาน!$M$45,IF(S2204=0,J2204+T2204,O2204),J2204)</f>
        <v>0</v>
      </c>
      <c r="V2204" s="98"/>
    </row>
    <row r="2205" spans="1:22" x14ac:dyDescent="0.35">
      <c r="A2205" s="93">
        <v>2197</v>
      </c>
      <c r="B2205" s="84"/>
      <c r="C2205" s="98"/>
      <c r="D2205" s="91"/>
      <c r="E2205" s="89"/>
      <c r="F2205" s="88"/>
      <c r="G2205" s="91"/>
      <c r="H2205" s="91"/>
      <c r="I2205" s="88"/>
      <c r="J2205" s="92"/>
      <c r="K2205" s="212"/>
      <c r="L2205" s="308" t="str">
        <f>IF(K2205&lt;&gt;"",INDEX(ฐาน!$J$4:$M$44,MATCH(INT(K2205),ฐาน!$J$4:$J$44,0),2),"")</f>
        <v/>
      </c>
      <c r="M2205" s="309" t="str">
        <f>IF(L2205&lt;&gt;"",INDEX(ฐาน!$J$4:$M$45,MATCH(L2205,ฐาน!$K$4:$K$45,0),4),"")</f>
        <v/>
      </c>
      <c r="N2205" s="310" t="str">
        <f>IF(I2205&lt;&gt;"",INDEX(ฐาน!$A$4:$F$9,MATCH(I2205,ฐาน!$A$4:$A$9,0),IF(J2205&gt;=INDEX(ฐาน!$A$4:$F$9,MATCH(I2205,ฐาน!$A$4:$A$9,0),3),6,5)),"")</f>
        <v/>
      </c>
      <c r="O2205" s="311" t="str">
        <f>IF(I2205&lt;&gt;"",IF(J2205&gt;=INDEX(ฐาน!$A$4:$G$9,MATCH(I2205,ฐาน!$A$4:$A$9,0),4),INDEX(ฐาน!$A$4:$G$9,MATCH(I2205,ฐาน!$A$4:$A$9,0),7),INDEX(ฐาน!$A$4:$G$9,MATCH(I2205,ฐาน!$A$4:$A$9,0),4)),"")</f>
        <v/>
      </c>
      <c r="P2205" s="312">
        <f>IF(M2205&lt;&gt;ฐาน!$M$45,IF(L2205&lt;&gt;"",($L2205*$N2205/100),0),0)</f>
        <v>0</v>
      </c>
      <c r="Q2205" s="311">
        <f>IF(M2205&lt;&gt;ฐาน!$M$45,IF(L2205&lt;&gt;"",ROUNDUP(($L2205*$N2205/100),-1),0),0)</f>
        <v>0</v>
      </c>
      <c r="R2205" s="311">
        <f t="shared" si="68"/>
        <v>0</v>
      </c>
      <c r="S2205" s="313">
        <f t="shared" si="69"/>
        <v>0</v>
      </c>
      <c r="T2205" s="314">
        <f>IF(M2205&lt;&gt;ฐาน!$M$45,IF(S2205&lt;&gt;"",S2205+R2205,0),0)</f>
        <v>0</v>
      </c>
      <c r="U2205" s="311">
        <f>IF(M2205&lt;&gt;ฐาน!$M$45,IF(S2205=0,J2205+T2205,O2205),J2205)</f>
        <v>0</v>
      </c>
      <c r="V2205" s="98"/>
    </row>
    <row r="2206" spans="1:22" x14ac:dyDescent="0.35">
      <c r="A2206" s="93">
        <v>2198</v>
      </c>
      <c r="B2206" s="84"/>
      <c r="C2206" s="98"/>
      <c r="D2206" s="91"/>
      <c r="E2206" s="89"/>
      <c r="F2206" s="88"/>
      <c r="G2206" s="91"/>
      <c r="H2206" s="91"/>
      <c r="I2206" s="88"/>
      <c r="J2206" s="92"/>
      <c r="K2206" s="212"/>
      <c r="L2206" s="308" t="str">
        <f>IF(K2206&lt;&gt;"",INDEX(ฐาน!$J$4:$M$44,MATCH(INT(K2206),ฐาน!$J$4:$J$44,0),2),"")</f>
        <v/>
      </c>
      <c r="M2206" s="309" t="str">
        <f>IF(L2206&lt;&gt;"",INDEX(ฐาน!$J$4:$M$45,MATCH(L2206,ฐาน!$K$4:$K$45,0),4),"")</f>
        <v/>
      </c>
      <c r="N2206" s="310" t="str">
        <f>IF(I2206&lt;&gt;"",INDEX(ฐาน!$A$4:$F$9,MATCH(I2206,ฐาน!$A$4:$A$9,0),IF(J2206&gt;=INDEX(ฐาน!$A$4:$F$9,MATCH(I2206,ฐาน!$A$4:$A$9,0),3),6,5)),"")</f>
        <v/>
      </c>
      <c r="O2206" s="311" t="str">
        <f>IF(I2206&lt;&gt;"",IF(J2206&gt;=INDEX(ฐาน!$A$4:$G$9,MATCH(I2206,ฐาน!$A$4:$A$9,0),4),INDEX(ฐาน!$A$4:$G$9,MATCH(I2206,ฐาน!$A$4:$A$9,0),7),INDEX(ฐาน!$A$4:$G$9,MATCH(I2206,ฐาน!$A$4:$A$9,0),4)),"")</f>
        <v/>
      </c>
      <c r="P2206" s="312">
        <f>IF(M2206&lt;&gt;ฐาน!$M$45,IF(L2206&lt;&gt;"",($L2206*$N2206/100),0),0)</f>
        <v>0</v>
      </c>
      <c r="Q2206" s="311">
        <f>IF(M2206&lt;&gt;ฐาน!$M$45,IF(L2206&lt;&gt;"",ROUNDUP(($L2206*$N2206/100),-1),0),0)</f>
        <v>0</v>
      </c>
      <c r="R2206" s="311">
        <f t="shared" si="68"/>
        <v>0</v>
      </c>
      <c r="S2206" s="313">
        <f t="shared" si="69"/>
        <v>0</v>
      </c>
      <c r="T2206" s="314">
        <f>IF(M2206&lt;&gt;ฐาน!$M$45,IF(S2206&lt;&gt;"",S2206+R2206,0),0)</f>
        <v>0</v>
      </c>
      <c r="U2206" s="311">
        <f>IF(M2206&lt;&gt;ฐาน!$M$45,IF(S2206=0,J2206+T2206,O2206),J2206)</f>
        <v>0</v>
      </c>
      <c r="V2206" s="98"/>
    </row>
    <row r="2207" spans="1:22" x14ac:dyDescent="0.35">
      <c r="A2207" s="93">
        <v>2199</v>
      </c>
      <c r="B2207" s="84"/>
      <c r="C2207" s="98"/>
      <c r="D2207" s="91"/>
      <c r="E2207" s="89"/>
      <c r="F2207" s="88"/>
      <c r="G2207" s="91"/>
      <c r="H2207" s="91"/>
      <c r="I2207" s="88"/>
      <c r="J2207" s="92"/>
      <c r="K2207" s="212"/>
      <c r="L2207" s="308" t="str">
        <f>IF(K2207&lt;&gt;"",INDEX(ฐาน!$J$4:$M$44,MATCH(INT(K2207),ฐาน!$J$4:$J$44,0),2),"")</f>
        <v/>
      </c>
      <c r="M2207" s="309" t="str">
        <f>IF(L2207&lt;&gt;"",INDEX(ฐาน!$J$4:$M$45,MATCH(L2207,ฐาน!$K$4:$K$45,0),4),"")</f>
        <v/>
      </c>
      <c r="N2207" s="310" t="str">
        <f>IF(I2207&lt;&gt;"",INDEX(ฐาน!$A$4:$F$9,MATCH(I2207,ฐาน!$A$4:$A$9,0),IF(J2207&gt;=INDEX(ฐาน!$A$4:$F$9,MATCH(I2207,ฐาน!$A$4:$A$9,0),3),6,5)),"")</f>
        <v/>
      </c>
      <c r="O2207" s="311" t="str">
        <f>IF(I2207&lt;&gt;"",IF(J2207&gt;=INDEX(ฐาน!$A$4:$G$9,MATCH(I2207,ฐาน!$A$4:$A$9,0),4),INDEX(ฐาน!$A$4:$G$9,MATCH(I2207,ฐาน!$A$4:$A$9,0),7),INDEX(ฐาน!$A$4:$G$9,MATCH(I2207,ฐาน!$A$4:$A$9,0),4)),"")</f>
        <v/>
      </c>
      <c r="P2207" s="312">
        <f>IF(M2207&lt;&gt;ฐาน!$M$45,IF(L2207&lt;&gt;"",($L2207*$N2207/100),0),0)</f>
        <v>0</v>
      </c>
      <c r="Q2207" s="311">
        <f>IF(M2207&lt;&gt;ฐาน!$M$45,IF(L2207&lt;&gt;"",ROUNDUP(($L2207*$N2207/100),-1),0),0)</f>
        <v>0</v>
      </c>
      <c r="R2207" s="311">
        <f t="shared" si="68"/>
        <v>0</v>
      </c>
      <c r="S2207" s="313">
        <f t="shared" si="69"/>
        <v>0</v>
      </c>
      <c r="T2207" s="314">
        <f>IF(M2207&lt;&gt;ฐาน!$M$45,IF(S2207&lt;&gt;"",S2207+R2207,0),0)</f>
        <v>0</v>
      </c>
      <c r="U2207" s="311">
        <f>IF(M2207&lt;&gt;ฐาน!$M$45,IF(S2207=0,J2207+T2207,O2207),J2207)</f>
        <v>0</v>
      </c>
      <c r="V2207" s="98"/>
    </row>
    <row r="2208" spans="1:22" x14ac:dyDescent="0.35">
      <c r="A2208" s="93">
        <v>2200</v>
      </c>
      <c r="B2208" s="84"/>
      <c r="C2208" s="98"/>
      <c r="D2208" s="91"/>
      <c r="E2208" s="89"/>
      <c r="F2208" s="88"/>
      <c r="G2208" s="91"/>
      <c r="H2208" s="91"/>
      <c r="I2208" s="88"/>
      <c r="J2208" s="92"/>
      <c r="K2208" s="212"/>
      <c r="L2208" s="308" t="str">
        <f>IF(K2208&lt;&gt;"",INDEX(ฐาน!$J$4:$M$44,MATCH(INT(K2208),ฐาน!$J$4:$J$44,0),2),"")</f>
        <v/>
      </c>
      <c r="M2208" s="309" t="str">
        <f>IF(L2208&lt;&gt;"",INDEX(ฐาน!$J$4:$M$45,MATCH(L2208,ฐาน!$K$4:$K$45,0),4),"")</f>
        <v/>
      </c>
      <c r="N2208" s="310" t="str">
        <f>IF(I2208&lt;&gt;"",INDEX(ฐาน!$A$4:$F$9,MATCH(I2208,ฐาน!$A$4:$A$9,0),IF(J2208&gt;=INDEX(ฐาน!$A$4:$F$9,MATCH(I2208,ฐาน!$A$4:$A$9,0),3),6,5)),"")</f>
        <v/>
      </c>
      <c r="O2208" s="311" t="str">
        <f>IF(I2208&lt;&gt;"",IF(J2208&gt;=INDEX(ฐาน!$A$4:$G$9,MATCH(I2208,ฐาน!$A$4:$A$9,0),4),INDEX(ฐาน!$A$4:$G$9,MATCH(I2208,ฐาน!$A$4:$A$9,0),7),INDEX(ฐาน!$A$4:$G$9,MATCH(I2208,ฐาน!$A$4:$A$9,0),4)),"")</f>
        <v/>
      </c>
      <c r="P2208" s="312">
        <f>IF(M2208&lt;&gt;ฐาน!$M$45,IF(L2208&lt;&gt;"",($L2208*$N2208/100),0),0)</f>
        <v>0</v>
      </c>
      <c r="Q2208" s="311">
        <f>IF(M2208&lt;&gt;ฐาน!$M$45,IF(L2208&lt;&gt;"",ROUNDUP(($L2208*$N2208/100),-1),0),0)</f>
        <v>0</v>
      </c>
      <c r="R2208" s="311">
        <f t="shared" si="68"/>
        <v>0</v>
      </c>
      <c r="S2208" s="313">
        <f t="shared" si="69"/>
        <v>0</v>
      </c>
      <c r="T2208" s="314">
        <f>IF(M2208&lt;&gt;ฐาน!$M$45,IF(S2208&lt;&gt;"",S2208+R2208,0),0)</f>
        <v>0</v>
      </c>
      <c r="U2208" s="311">
        <f>IF(M2208&lt;&gt;ฐาน!$M$45,IF(S2208=0,J2208+T2208,O2208),J2208)</f>
        <v>0</v>
      </c>
      <c r="V2208" s="98"/>
    </row>
    <row r="2209" spans="1:22" x14ac:dyDescent="0.35">
      <c r="A2209" s="93">
        <v>2201</v>
      </c>
      <c r="B2209" s="84"/>
      <c r="C2209" s="98"/>
      <c r="D2209" s="91"/>
      <c r="E2209" s="89"/>
      <c r="F2209" s="88"/>
      <c r="G2209" s="91"/>
      <c r="H2209" s="91"/>
      <c r="I2209" s="88"/>
      <c r="J2209" s="92"/>
      <c r="K2209" s="212"/>
      <c r="L2209" s="308" t="str">
        <f>IF(K2209&lt;&gt;"",INDEX(ฐาน!$J$4:$M$44,MATCH(INT(K2209),ฐาน!$J$4:$J$44,0),2),"")</f>
        <v/>
      </c>
      <c r="M2209" s="309" t="str">
        <f>IF(L2209&lt;&gt;"",INDEX(ฐาน!$J$4:$M$45,MATCH(L2209,ฐาน!$K$4:$K$45,0),4),"")</f>
        <v/>
      </c>
      <c r="N2209" s="310" t="str">
        <f>IF(I2209&lt;&gt;"",INDEX(ฐาน!$A$4:$F$9,MATCH(I2209,ฐาน!$A$4:$A$9,0),IF(J2209&gt;=INDEX(ฐาน!$A$4:$F$9,MATCH(I2209,ฐาน!$A$4:$A$9,0),3),6,5)),"")</f>
        <v/>
      </c>
      <c r="O2209" s="311" t="str">
        <f>IF(I2209&lt;&gt;"",IF(J2209&gt;=INDEX(ฐาน!$A$4:$G$9,MATCH(I2209,ฐาน!$A$4:$A$9,0),4),INDEX(ฐาน!$A$4:$G$9,MATCH(I2209,ฐาน!$A$4:$A$9,0),7),INDEX(ฐาน!$A$4:$G$9,MATCH(I2209,ฐาน!$A$4:$A$9,0),4)),"")</f>
        <v/>
      </c>
      <c r="P2209" s="312">
        <f>IF(M2209&lt;&gt;ฐาน!$M$45,IF(L2209&lt;&gt;"",($L2209*$N2209/100),0),0)</f>
        <v>0</v>
      </c>
      <c r="Q2209" s="311">
        <f>IF(M2209&lt;&gt;ฐาน!$M$45,IF(L2209&lt;&gt;"",ROUNDUP(($L2209*$N2209/100),-1),0),0)</f>
        <v>0</v>
      </c>
      <c r="R2209" s="311">
        <f t="shared" si="68"/>
        <v>0</v>
      </c>
      <c r="S2209" s="313">
        <f t="shared" si="69"/>
        <v>0</v>
      </c>
      <c r="T2209" s="314">
        <f>IF(M2209&lt;&gt;ฐาน!$M$45,IF(S2209&lt;&gt;"",S2209+R2209,0),0)</f>
        <v>0</v>
      </c>
      <c r="U2209" s="311">
        <f>IF(M2209&lt;&gt;ฐาน!$M$45,IF(S2209=0,J2209+T2209,O2209),J2209)</f>
        <v>0</v>
      </c>
      <c r="V2209" s="98"/>
    </row>
    <row r="2210" spans="1:22" x14ac:dyDescent="0.35">
      <c r="A2210" s="93">
        <v>2202</v>
      </c>
      <c r="B2210" s="84"/>
      <c r="C2210" s="98"/>
      <c r="D2210" s="91"/>
      <c r="E2210" s="89"/>
      <c r="F2210" s="88"/>
      <c r="G2210" s="91"/>
      <c r="H2210" s="91"/>
      <c r="I2210" s="88"/>
      <c r="J2210" s="92"/>
      <c r="K2210" s="212"/>
      <c r="L2210" s="308" t="str">
        <f>IF(K2210&lt;&gt;"",INDEX(ฐาน!$J$4:$M$44,MATCH(INT(K2210),ฐาน!$J$4:$J$44,0),2),"")</f>
        <v/>
      </c>
      <c r="M2210" s="309" t="str">
        <f>IF(L2210&lt;&gt;"",INDEX(ฐาน!$J$4:$M$45,MATCH(L2210,ฐาน!$K$4:$K$45,0),4),"")</f>
        <v/>
      </c>
      <c r="N2210" s="310" t="str">
        <f>IF(I2210&lt;&gt;"",INDEX(ฐาน!$A$4:$F$9,MATCH(I2210,ฐาน!$A$4:$A$9,0),IF(J2210&gt;=INDEX(ฐาน!$A$4:$F$9,MATCH(I2210,ฐาน!$A$4:$A$9,0),3),6,5)),"")</f>
        <v/>
      </c>
      <c r="O2210" s="311" t="str">
        <f>IF(I2210&lt;&gt;"",IF(J2210&gt;=INDEX(ฐาน!$A$4:$G$9,MATCH(I2210,ฐาน!$A$4:$A$9,0),4),INDEX(ฐาน!$A$4:$G$9,MATCH(I2210,ฐาน!$A$4:$A$9,0),7),INDEX(ฐาน!$A$4:$G$9,MATCH(I2210,ฐาน!$A$4:$A$9,0),4)),"")</f>
        <v/>
      </c>
      <c r="P2210" s="312">
        <f>IF(M2210&lt;&gt;ฐาน!$M$45,IF(L2210&lt;&gt;"",($L2210*$N2210/100),0),0)</f>
        <v>0</v>
      </c>
      <c r="Q2210" s="311">
        <f>IF(M2210&lt;&gt;ฐาน!$M$45,IF(L2210&lt;&gt;"",ROUNDUP(($L2210*$N2210/100),-1),0),0)</f>
        <v>0</v>
      </c>
      <c r="R2210" s="311">
        <f t="shared" si="68"/>
        <v>0</v>
      </c>
      <c r="S2210" s="313">
        <f t="shared" si="69"/>
        <v>0</v>
      </c>
      <c r="T2210" s="314">
        <f>IF(M2210&lt;&gt;ฐาน!$M$45,IF(S2210&lt;&gt;"",S2210+R2210,0),0)</f>
        <v>0</v>
      </c>
      <c r="U2210" s="311">
        <f>IF(M2210&lt;&gt;ฐาน!$M$45,IF(S2210=0,J2210+T2210,O2210),J2210)</f>
        <v>0</v>
      </c>
      <c r="V2210" s="98"/>
    </row>
    <row r="2211" spans="1:22" x14ac:dyDescent="0.35">
      <c r="A2211" s="93">
        <v>2203</v>
      </c>
      <c r="B2211" s="84"/>
      <c r="C2211" s="98"/>
      <c r="D2211" s="91"/>
      <c r="E2211" s="89"/>
      <c r="F2211" s="88"/>
      <c r="G2211" s="91"/>
      <c r="H2211" s="91"/>
      <c r="I2211" s="88"/>
      <c r="J2211" s="92"/>
      <c r="K2211" s="212"/>
      <c r="L2211" s="308" t="str">
        <f>IF(K2211&lt;&gt;"",INDEX(ฐาน!$J$4:$M$44,MATCH(INT(K2211),ฐาน!$J$4:$J$44,0),2),"")</f>
        <v/>
      </c>
      <c r="M2211" s="309" t="str">
        <f>IF(L2211&lt;&gt;"",INDEX(ฐาน!$J$4:$M$45,MATCH(L2211,ฐาน!$K$4:$K$45,0),4),"")</f>
        <v/>
      </c>
      <c r="N2211" s="310" t="str">
        <f>IF(I2211&lt;&gt;"",INDEX(ฐาน!$A$4:$F$9,MATCH(I2211,ฐาน!$A$4:$A$9,0),IF(J2211&gt;=INDEX(ฐาน!$A$4:$F$9,MATCH(I2211,ฐาน!$A$4:$A$9,0),3),6,5)),"")</f>
        <v/>
      </c>
      <c r="O2211" s="311" t="str">
        <f>IF(I2211&lt;&gt;"",IF(J2211&gt;=INDEX(ฐาน!$A$4:$G$9,MATCH(I2211,ฐาน!$A$4:$A$9,0),4),INDEX(ฐาน!$A$4:$G$9,MATCH(I2211,ฐาน!$A$4:$A$9,0),7),INDEX(ฐาน!$A$4:$G$9,MATCH(I2211,ฐาน!$A$4:$A$9,0),4)),"")</f>
        <v/>
      </c>
      <c r="P2211" s="312">
        <f>IF(M2211&lt;&gt;ฐาน!$M$45,IF(L2211&lt;&gt;"",($L2211*$N2211/100),0),0)</f>
        <v>0</v>
      </c>
      <c r="Q2211" s="311">
        <f>IF(M2211&lt;&gt;ฐาน!$M$45,IF(L2211&lt;&gt;"",ROUNDUP(($L2211*$N2211/100),-1),0),0)</f>
        <v>0</v>
      </c>
      <c r="R2211" s="311">
        <f t="shared" si="68"/>
        <v>0</v>
      </c>
      <c r="S2211" s="313">
        <f t="shared" si="69"/>
        <v>0</v>
      </c>
      <c r="T2211" s="314">
        <f>IF(M2211&lt;&gt;ฐาน!$M$45,IF(S2211&lt;&gt;"",S2211+R2211,0),0)</f>
        <v>0</v>
      </c>
      <c r="U2211" s="311">
        <f>IF(M2211&lt;&gt;ฐาน!$M$45,IF(S2211=0,J2211+T2211,O2211),J2211)</f>
        <v>0</v>
      </c>
      <c r="V2211" s="98"/>
    </row>
    <row r="2212" spans="1:22" x14ac:dyDescent="0.35">
      <c r="A2212" s="93">
        <v>2204</v>
      </c>
      <c r="B2212" s="84"/>
      <c r="C2212" s="98"/>
      <c r="D2212" s="91"/>
      <c r="E2212" s="89"/>
      <c r="F2212" s="88"/>
      <c r="G2212" s="91"/>
      <c r="H2212" s="91"/>
      <c r="I2212" s="88"/>
      <c r="J2212" s="92"/>
      <c r="K2212" s="212"/>
      <c r="L2212" s="308" t="str">
        <f>IF(K2212&lt;&gt;"",INDEX(ฐาน!$J$4:$M$44,MATCH(INT(K2212),ฐาน!$J$4:$J$44,0),2),"")</f>
        <v/>
      </c>
      <c r="M2212" s="309" t="str">
        <f>IF(L2212&lt;&gt;"",INDEX(ฐาน!$J$4:$M$45,MATCH(L2212,ฐาน!$K$4:$K$45,0),4),"")</f>
        <v/>
      </c>
      <c r="N2212" s="310" t="str">
        <f>IF(I2212&lt;&gt;"",INDEX(ฐาน!$A$4:$F$9,MATCH(I2212,ฐาน!$A$4:$A$9,0),IF(J2212&gt;=INDEX(ฐาน!$A$4:$F$9,MATCH(I2212,ฐาน!$A$4:$A$9,0),3),6,5)),"")</f>
        <v/>
      </c>
      <c r="O2212" s="311" t="str">
        <f>IF(I2212&lt;&gt;"",IF(J2212&gt;=INDEX(ฐาน!$A$4:$G$9,MATCH(I2212,ฐาน!$A$4:$A$9,0),4),INDEX(ฐาน!$A$4:$G$9,MATCH(I2212,ฐาน!$A$4:$A$9,0),7),INDEX(ฐาน!$A$4:$G$9,MATCH(I2212,ฐาน!$A$4:$A$9,0),4)),"")</f>
        <v/>
      </c>
      <c r="P2212" s="312">
        <f>IF(M2212&lt;&gt;ฐาน!$M$45,IF(L2212&lt;&gt;"",($L2212*$N2212/100),0),0)</f>
        <v>0</v>
      </c>
      <c r="Q2212" s="311">
        <f>IF(M2212&lt;&gt;ฐาน!$M$45,IF(L2212&lt;&gt;"",ROUNDUP(($L2212*$N2212/100),-1),0),0)</f>
        <v>0</v>
      </c>
      <c r="R2212" s="311">
        <f t="shared" si="68"/>
        <v>0</v>
      </c>
      <c r="S2212" s="313">
        <f t="shared" si="69"/>
        <v>0</v>
      </c>
      <c r="T2212" s="314">
        <f>IF(M2212&lt;&gt;ฐาน!$M$45,IF(S2212&lt;&gt;"",S2212+R2212,0),0)</f>
        <v>0</v>
      </c>
      <c r="U2212" s="311">
        <f>IF(M2212&lt;&gt;ฐาน!$M$45,IF(S2212=0,J2212+T2212,O2212),J2212)</f>
        <v>0</v>
      </c>
      <c r="V2212" s="98"/>
    </row>
    <row r="2213" spans="1:22" x14ac:dyDescent="0.35">
      <c r="A2213" s="93">
        <v>2205</v>
      </c>
      <c r="B2213" s="84"/>
      <c r="C2213" s="98"/>
      <c r="D2213" s="91"/>
      <c r="E2213" s="89"/>
      <c r="F2213" s="88"/>
      <c r="G2213" s="91"/>
      <c r="H2213" s="91"/>
      <c r="I2213" s="88"/>
      <c r="J2213" s="92"/>
      <c r="K2213" s="212"/>
      <c r="L2213" s="308" t="str">
        <f>IF(K2213&lt;&gt;"",INDEX(ฐาน!$J$4:$M$44,MATCH(INT(K2213),ฐาน!$J$4:$J$44,0),2),"")</f>
        <v/>
      </c>
      <c r="M2213" s="309" t="str">
        <f>IF(L2213&lt;&gt;"",INDEX(ฐาน!$J$4:$M$45,MATCH(L2213,ฐาน!$K$4:$K$45,0),4),"")</f>
        <v/>
      </c>
      <c r="N2213" s="310" t="str">
        <f>IF(I2213&lt;&gt;"",INDEX(ฐาน!$A$4:$F$9,MATCH(I2213,ฐาน!$A$4:$A$9,0),IF(J2213&gt;=INDEX(ฐาน!$A$4:$F$9,MATCH(I2213,ฐาน!$A$4:$A$9,0),3),6,5)),"")</f>
        <v/>
      </c>
      <c r="O2213" s="311" t="str">
        <f>IF(I2213&lt;&gt;"",IF(J2213&gt;=INDEX(ฐาน!$A$4:$G$9,MATCH(I2213,ฐาน!$A$4:$A$9,0),4),INDEX(ฐาน!$A$4:$G$9,MATCH(I2213,ฐาน!$A$4:$A$9,0),7),INDEX(ฐาน!$A$4:$G$9,MATCH(I2213,ฐาน!$A$4:$A$9,0),4)),"")</f>
        <v/>
      </c>
      <c r="P2213" s="312">
        <f>IF(M2213&lt;&gt;ฐาน!$M$45,IF(L2213&lt;&gt;"",($L2213*$N2213/100),0),0)</f>
        <v>0</v>
      </c>
      <c r="Q2213" s="311">
        <f>IF(M2213&lt;&gt;ฐาน!$M$45,IF(L2213&lt;&gt;"",ROUNDUP(($L2213*$N2213/100),-1),0),0)</f>
        <v>0</v>
      </c>
      <c r="R2213" s="311">
        <f t="shared" si="68"/>
        <v>0</v>
      </c>
      <c r="S2213" s="313">
        <f t="shared" si="69"/>
        <v>0</v>
      </c>
      <c r="T2213" s="314">
        <f>IF(M2213&lt;&gt;ฐาน!$M$45,IF(S2213&lt;&gt;"",S2213+R2213,0),0)</f>
        <v>0</v>
      </c>
      <c r="U2213" s="311">
        <f>IF(M2213&lt;&gt;ฐาน!$M$45,IF(S2213=0,J2213+T2213,O2213),J2213)</f>
        <v>0</v>
      </c>
      <c r="V2213" s="98"/>
    </row>
    <row r="2214" spans="1:22" x14ac:dyDescent="0.35">
      <c r="A2214" s="93">
        <v>2206</v>
      </c>
      <c r="B2214" s="84"/>
      <c r="C2214" s="98"/>
      <c r="D2214" s="91"/>
      <c r="E2214" s="89"/>
      <c r="F2214" s="88"/>
      <c r="G2214" s="91"/>
      <c r="H2214" s="91"/>
      <c r="I2214" s="88"/>
      <c r="J2214" s="92"/>
      <c r="K2214" s="212"/>
      <c r="L2214" s="308" t="str">
        <f>IF(K2214&lt;&gt;"",INDEX(ฐาน!$J$4:$M$44,MATCH(INT(K2214),ฐาน!$J$4:$J$44,0),2),"")</f>
        <v/>
      </c>
      <c r="M2214" s="309" t="str">
        <f>IF(L2214&lt;&gt;"",INDEX(ฐาน!$J$4:$M$45,MATCH(L2214,ฐาน!$K$4:$K$45,0),4),"")</f>
        <v/>
      </c>
      <c r="N2214" s="310" t="str">
        <f>IF(I2214&lt;&gt;"",INDEX(ฐาน!$A$4:$F$9,MATCH(I2214,ฐาน!$A$4:$A$9,0),IF(J2214&gt;=INDEX(ฐาน!$A$4:$F$9,MATCH(I2214,ฐาน!$A$4:$A$9,0),3),6,5)),"")</f>
        <v/>
      </c>
      <c r="O2214" s="311" t="str">
        <f>IF(I2214&lt;&gt;"",IF(J2214&gt;=INDEX(ฐาน!$A$4:$G$9,MATCH(I2214,ฐาน!$A$4:$A$9,0),4),INDEX(ฐาน!$A$4:$G$9,MATCH(I2214,ฐาน!$A$4:$A$9,0),7),INDEX(ฐาน!$A$4:$G$9,MATCH(I2214,ฐาน!$A$4:$A$9,0),4)),"")</f>
        <v/>
      </c>
      <c r="P2214" s="312">
        <f>IF(M2214&lt;&gt;ฐาน!$M$45,IF(L2214&lt;&gt;"",($L2214*$N2214/100),0),0)</f>
        <v>0</v>
      </c>
      <c r="Q2214" s="311">
        <f>IF(M2214&lt;&gt;ฐาน!$M$45,IF(L2214&lt;&gt;"",ROUNDUP(($L2214*$N2214/100),-1),0),0)</f>
        <v>0</v>
      </c>
      <c r="R2214" s="311">
        <f t="shared" si="68"/>
        <v>0</v>
      </c>
      <c r="S2214" s="313">
        <f t="shared" si="69"/>
        <v>0</v>
      </c>
      <c r="T2214" s="314">
        <f>IF(M2214&lt;&gt;ฐาน!$M$45,IF(S2214&lt;&gt;"",S2214+R2214,0),0)</f>
        <v>0</v>
      </c>
      <c r="U2214" s="311">
        <f>IF(M2214&lt;&gt;ฐาน!$M$45,IF(S2214=0,J2214+T2214,O2214),J2214)</f>
        <v>0</v>
      </c>
      <c r="V2214" s="98"/>
    </row>
    <row r="2215" spans="1:22" x14ac:dyDescent="0.35">
      <c r="A2215" s="93">
        <v>2207</v>
      </c>
      <c r="B2215" s="84"/>
      <c r="C2215" s="98"/>
      <c r="D2215" s="91"/>
      <c r="E2215" s="89"/>
      <c r="F2215" s="88"/>
      <c r="G2215" s="91"/>
      <c r="H2215" s="91"/>
      <c r="I2215" s="88"/>
      <c r="J2215" s="92"/>
      <c r="K2215" s="212"/>
      <c r="L2215" s="308" t="str">
        <f>IF(K2215&lt;&gt;"",INDEX(ฐาน!$J$4:$M$44,MATCH(INT(K2215),ฐาน!$J$4:$J$44,0),2),"")</f>
        <v/>
      </c>
      <c r="M2215" s="309" t="str">
        <f>IF(L2215&lt;&gt;"",INDEX(ฐาน!$J$4:$M$45,MATCH(L2215,ฐาน!$K$4:$K$45,0),4),"")</f>
        <v/>
      </c>
      <c r="N2215" s="310" t="str">
        <f>IF(I2215&lt;&gt;"",INDEX(ฐาน!$A$4:$F$9,MATCH(I2215,ฐาน!$A$4:$A$9,0),IF(J2215&gt;=INDEX(ฐาน!$A$4:$F$9,MATCH(I2215,ฐาน!$A$4:$A$9,0),3),6,5)),"")</f>
        <v/>
      </c>
      <c r="O2215" s="311" t="str">
        <f>IF(I2215&lt;&gt;"",IF(J2215&gt;=INDEX(ฐาน!$A$4:$G$9,MATCH(I2215,ฐาน!$A$4:$A$9,0),4),INDEX(ฐาน!$A$4:$G$9,MATCH(I2215,ฐาน!$A$4:$A$9,0),7),INDEX(ฐาน!$A$4:$G$9,MATCH(I2215,ฐาน!$A$4:$A$9,0),4)),"")</f>
        <v/>
      </c>
      <c r="P2215" s="312">
        <f>IF(M2215&lt;&gt;ฐาน!$M$45,IF(L2215&lt;&gt;"",($L2215*$N2215/100),0),0)</f>
        <v>0</v>
      </c>
      <c r="Q2215" s="311">
        <f>IF(M2215&lt;&gt;ฐาน!$M$45,IF(L2215&lt;&gt;"",ROUNDUP(($L2215*$N2215/100),-1),0),0)</f>
        <v>0</v>
      </c>
      <c r="R2215" s="311">
        <f t="shared" si="68"/>
        <v>0</v>
      </c>
      <c r="S2215" s="313">
        <f t="shared" si="69"/>
        <v>0</v>
      </c>
      <c r="T2215" s="314">
        <f>IF(M2215&lt;&gt;ฐาน!$M$45,IF(S2215&lt;&gt;"",S2215+R2215,0),0)</f>
        <v>0</v>
      </c>
      <c r="U2215" s="311">
        <f>IF(M2215&lt;&gt;ฐาน!$M$45,IF(S2215=0,J2215+T2215,O2215),J2215)</f>
        <v>0</v>
      </c>
      <c r="V2215" s="98"/>
    </row>
    <row r="2216" spans="1:22" x14ac:dyDescent="0.35">
      <c r="A2216" s="93">
        <v>2208</v>
      </c>
      <c r="B2216" s="84"/>
      <c r="C2216" s="98"/>
      <c r="D2216" s="91"/>
      <c r="E2216" s="89"/>
      <c r="F2216" s="88"/>
      <c r="G2216" s="91"/>
      <c r="H2216" s="91"/>
      <c r="I2216" s="88"/>
      <c r="J2216" s="92"/>
      <c r="K2216" s="212"/>
      <c r="L2216" s="308" t="str">
        <f>IF(K2216&lt;&gt;"",INDEX(ฐาน!$J$4:$M$44,MATCH(INT(K2216),ฐาน!$J$4:$J$44,0),2),"")</f>
        <v/>
      </c>
      <c r="M2216" s="309" t="str">
        <f>IF(L2216&lt;&gt;"",INDEX(ฐาน!$J$4:$M$45,MATCH(L2216,ฐาน!$K$4:$K$45,0),4),"")</f>
        <v/>
      </c>
      <c r="N2216" s="310" t="str">
        <f>IF(I2216&lt;&gt;"",INDEX(ฐาน!$A$4:$F$9,MATCH(I2216,ฐาน!$A$4:$A$9,0),IF(J2216&gt;=INDEX(ฐาน!$A$4:$F$9,MATCH(I2216,ฐาน!$A$4:$A$9,0),3),6,5)),"")</f>
        <v/>
      </c>
      <c r="O2216" s="311" t="str">
        <f>IF(I2216&lt;&gt;"",IF(J2216&gt;=INDEX(ฐาน!$A$4:$G$9,MATCH(I2216,ฐาน!$A$4:$A$9,0),4),INDEX(ฐาน!$A$4:$G$9,MATCH(I2216,ฐาน!$A$4:$A$9,0),7),INDEX(ฐาน!$A$4:$G$9,MATCH(I2216,ฐาน!$A$4:$A$9,0),4)),"")</f>
        <v/>
      </c>
      <c r="P2216" s="312">
        <f>IF(M2216&lt;&gt;ฐาน!$M$45,IF(L2216&lt;&gt;"",($L2216*$N2216/100),0),0)</f>
        <v>0</v>
      </c>
      <c r="Q2216" s="311">
        <f>IF(M2216&lt;&gt;ฐาน!$M$45,IF(L2216&lt;&gt;"",ROUNDUP(($L2216*$N2216/100),-1),0),0)</f>
        <v>0</v>
      </c>
      <c r="R2216" s="311">
        <f t="shared" si="68"/>
        <v>0</v>
      </c>
      <c r="S2216" s="313">
        <f t="shared" si="69"/>
        <v>0</v>
      </c>
      <c r="T2216" s="314">
        <f>IF(M2216&lt;&gt;ฐาน!$M$45,IF(S2216&lt;&gt;"",S2216+R2216,0),0)</f>
        <v>0</v>
      </c>
      <c r="U2216" s="311">
        <f>IF(M2216&lt;&gt;ฐาน!$M$45,IF(S2216=0,J2216+T2216,O2216),J2216)</f>
        <v>0</v>
      </c>
      <c r="V2216" s="98"/>
    </row>
    <row r="2217" spans="1:22" x14ac:dyDescent="0.35">
      <c r="A2217" s="93">
        <v>2209</v>
      </c>
      <c r="B2217" s="84"/>
      <c r="C2217" s="98"/>
      <c r="D2217" s="91"/>
      <c r="E2217" s="89"/>
      <c r="F2217" s="88"/>
      <c r="G2217" s="91"/>
      <c r="H2217" s="91"/>
      <c r="I2217" s="88"/>
      <c r="J2217" s="92"/>
      <c r="K2217" s="212"/>
      <c r="L2217" s="308" t="str">
        <f>IF(K2217&lt;&gt;"",INDEX(ฐาน!$J$4:$M$44,MATCH(INT(K2217),ฐาน!$J$4:$J$44,0),2),"")</f>
        <v/>
      </c>
      <c r="M2217" s="309" t="str">
        <f>IF(L2217&lt;&gt;"",INDEX(ฐาน!$J$4:$M$45,MATCH(L2217,ฐาน!$K$4:$K$45,0),4),"")</f>
        <v/>
      </c>
      <c r="N2217" s="310" t="str">
        <f>IF(I2217&lt;&gt;"",INDEX(ฐาน!$A$4:$F$9,MATCH(I2217,ฐาน!$A$4:$A$9,0),IF(J2217&gt;=INDEX(ฐาน!$A$4:$F$9,MATCH(I2217,ฐาน!$A$4:$A$9,0),3),6,5)),"")</f>
        <v/>
      </c>
      <c r="O2217" s="311" t="str">
        <f>IF(I2217&lt;&gt;"",IF(J2217&gt;=INDEX(ฐาน!$A$4:$G$9,MATCH(I2217,ฐาน!$A$4:$A$9,0),4),INDEX(ฐาน!$A$4:$G$9,MATCH(I2217,ฐาน!$A$4:$A$9,0),7),INDEX(ฐาน!$A$4:$G$9,MATCH(I2217,ฐาน!$A$4:$A$9,0),4)),"")</f>
        <v/>
      </c>
      <c r="P2217" s="312">
        <f>IF(M2217&lt;&gt;ฐาน!$M$45,IF(L2217&lt;&gt;"",($L2217*$N2217/100),0),0)</f>
        <v>0</v>
      </c>
      <c r="Q2217" s="311">
        <f>IF(M2217&lt;&gt;ฐาน!$M$45,IF(L2217&lt;&gt;"",ROUNDUP(($L2217*$N2217/100),-1),0),0)</f>
        <v>0</v>
      </c>
      <c r="R2217" s="311">
        <f t="shared" si="68"/>
        <v>0</v>
      </c>
      <c r="S2217" s="313">
        <f t="shared" si="69"/>
        <v>0</v>
      </c>
      <c r="T2217" s="314">
        <f>IF(M2217&lt;&gt;ฐาน!$M$45,IF(S2217&lt;&gt;"",S2217+R2217,0),0)</f>
        <v>0</v>
      </c>
      <c r="U2217" s="311">
        <f>IF(M2217&lt;&gt;ฐาน!$M$45,IF(S2217=0,J2217+T2217,O2217),J2217)</f>
        <v>0</v>
      </c>
      <c r="V2217" s="98"/>
    </row>
    <row r="2218" spans="1:22" x14ac:dyDescent="0.35">
      <c r="A2218" s="93">
        <v>2210</v>
      </c>
      <c r="B2218" s="84"/>
      <c r="C2218" s="98"/>
      <c r="D2218" s="91"/>
      <c r="E2218" s="89"/>
      <c r="F2218" s="88"/>
      <c r="G2218" s="91"/>
      <c r="H2218" s="91"/>
      <c r="I2218" s="88"/>
      <c r="J2218" s="92"/>
      <c r="K2218" s="212"/>
      <c r="L2218" s="308" t="str">
        <f>IF(K2218&lt;&gt;"",INDEX(ฐาน!$J$4:$M$44,MATCH(INT(K2218),ฐาน!$J$4:$J$44,0),2),"")</f>
        <v/>
      </c>
      <c r="M2218" s="309" t="str">
        <f>IF(L2218&lt;&gt;"",INDEX(ฐาน!$J$4:$M$45,MATCH(L2218,ฐาน!$K$4:$K$45,0),4),"")</f>
        <v/>
      </c>
      <c r="N2218" s="310" t="str">
        <f>IF(I2218&lt;&gt;"",INDEX(ฐาน!$A$4:$F$9,MATCH(I2218,ฐาน!$A$4:$A$9,0),IF(J2218&gt;=INDEX(ฐาน!$A$4:$F$9,MATCH(I2218,ฐาน!$A$4:$A$9,0),3),6,5)),"")</f>
        <v/>
      </c>
      <c r="O2218" s="311" t="str">
        <f>IF(I2218&lt;&gt;"",IF(J2218&gt;=INDEX(ฐาน!$A$4:$G$9,MATCH(I2218,ฐาน!$A$4:$A$9,0),4),INDEX(ฐาน!$A$4:$G$9,MATCH(I2218,ฐาน!$A$4:$A$9,0),7),INDEX(ฐาน!$A$4:$G$9,MATCH(I2218,ฐาน!$A$4:$A$9,0),4)),"")</f>
        <v/>
      </c>
      <c r="P2218" s="312">
        <f>IF(M2218&lt;&gt;ฐาน!$M$45,IF(L2218&lt;&gt;"",($L2218*$N2218/100),0),0)</f>
        <v>0</v>
      </c>
      <c r="Q2218" s="311">
        <f>IF(M2218&lt;&gt;ฐาน!$M$45,IF(L2218&lt;&gt;"",ROUNDUP(($L2218*$N2218/100),-1),0),0)</f>
        <v>0</v>
      </c>
      <c r="R2218" s="311">
        <f t="shared" si="68"/>
        <v>0</v>
      </c>
      <c r="S2218" s="313">
        <f t="shared" si="69"/>
        <v>0</v>
      </c>
      <c r="T2218" s="314">
        <f>IF(M2218&lt;&gt;ฐาน!$M$45,IF(S2218&lt;&gt;"",S2218+R2218,0),0)</f>
        <v>0</v>
      </c>
      <c r="U2218" s="311">
        <f>IF(M2218&lt;&gt;ฐาน!$M$45,IF(S2218=0,J2218+T2218,O2218),J2218)</f>
        <v>0</v>
      </c>
      <c r="V2218" s="98"/>
    </row>
    <row r="2219" spans="1:22" x14ac:dyDescent="0.35">
      <c r="A2219" s="93">
        <v>2211</v>
      </c>
      <c r="B2219" s="84"/>
      <c r="C2219" s="98"/>
      <c r="D2219" s="91"/>
      <c r="E2219" s="89"/>
      <c r="F2219" s="88"/>
      <c r="G2219" s="91"/>
      <c r="H2219" s="91"/>
      <c r="I2219" s="88"/>
      <c r="J2219" s="92"/>
      <c r="K2219" s="212"/>
      <c r="L2219" s="308" t="str">
        <f>IF(K2219&lt;&gt;"",INDEX(ฐาน!$J$4:$M$44,MATCH(INT(K2219),ฐาน!$J$4:$J$44,0),2),"")</f>
        <v/>
      </c>
      <c r="M2219" s="309" t="str">
        <f>IF(L2219&lt;&gt;"",INDEX(ฐาน!$J$4:$M$45,MATCH(L2219,ฐาน!$K$4:$K$45,0),4),"")</f>
        <v/>
      </c>
      <c r="N2219" s="310" t="str">
        <f>IF(I2219&lt;&gt;"",INDEX(ฐาน!$A$4:$F$9,MATCH(I2219,ฐาน!$A$4:$A$9,0),IF(J2219&gt;=INDEX(ฐาน!$A$4:$F$9,MATCH(I2219,ฐาน!$A$4:$A$9,0),3),6,5)),"")</f>
        <v/>
      </c>
      <c r="O2219" s="311" t="str">
        <f>IF(I2219&lt;&gt;"",IF(J2219&gt;=INDEX(ฐาน!$A$4:$G$9,MATCH(I2219,ฐาน!$A$4:$A$9,0),4),INDEX(ฐาน!$A$4:$G$9,MATCH(I2219,ฐาน!$A$4:$A$9,0),7),INDEX(ฐาน!$A$4:$G$9,MATCH(I2219,ฐาน!$A$4:$A$9,0),4)),"")</f>
        <v/>
      </c>
      <c r="P2219" s="312">
        <f>IF(M2219&lt;&gt;ฐาน!$M$45,IF(L2219&lt;&gt;"",($L2219*$N2219/100),0),0)</f>
        <v>0</v>
      </c>
      <c r="Q2219" s="311">
        <f>IF(M2219&lt;&gt;ฐาน!$M$45,IF(L2219&lt;&gt;"",ROUNDUP(($L2219*$N2219/100),-1),0),0)</f>
        <v>0</v>
      </c>
      <c r="R2219" s="311">
        <f t="shared" si="68"/>
        <v>0</v>
      </c>
      <c r="S2219" s="313">
        <f t="shared" si="69"/>
        <v>0</v>
      </c>
      <c r="T2219" s="314">
        <f>IF(M2219&lt;&gt;ฐาน!$M$45,IF(S2219&lt;&gt;"",S2219+R2219,0),0)</f>
        <v>0</v>
      </c>
      <c r="U2219" s="311">
        <f>IF(M2219&lt;&gt;ฐาน!$M$45,IF(S2219=0,J2219+T2219,O2219),J2219)</f>
        <v>0</v>
      </c>
      <c r="V2219" s="98"/>
    </row>
    <row r="2220" spans="1:22" x14ac:dyDescent="0.35">
      <c r="A2220" s="93">
        <v>2212</v>
      </c>
      <c r="B2220" s="84"/>
      <c r="C2220" s="98"/>
      <c r="D2220" s="91"/>
      <c r="E2220" s="89"/>
      <c r="F2220" s="88"/>
      <c r="G2220" s="91"/>
      <c r="H2220" s="91"/>
      <c r="I2220" s="88"/>
      <c r="J2220" s="92"/>
      <c r="K2220" s="212"/>
      <c r="L2220" s="308" t="str">
        <f>IF(K2220&lt;&gt;"",INDEX(ฐาน!$J$4:$M$44,MATCH(INT(K2220),ฐาน!$J$4:$J$44,0),2),"")</f>
        <v/>
      </c>
      <c r="M2220" s="309" t="str">
        <f>IF(L2220&lt;&gt;"",INDEX(ฐาน!$J$4:$M$45,MATCH(L2220,ฐาน!$K$4:$K$45,0),4),"")</f>
        <v/>
      </c>
      <c r="N2220" s="310" t="str">
        <f>IF(I2220&lt;&gt;"",INDEX(ฐาน!$A$4:$F$9,MATCH(I2220,ฐาน!$A$4:$A$9,0),IF(J2220&gt;=INDEX(ฐาน!$A$4:$F$9,MATCH(I2220,ฐาน!$A$4:$A$9,0),3),6,5)),"")</f>
        <v/>
      </c>
      <c r="O2220" s="311" t="str">
        <f>IF(I2220&lt;&gt;"",IF(J2220&gt;=INDEX(ฐาน!$A$4:$G$9,MATCH(I2220,ฐาน!$A$4:$A$9,0),4),INDEX(ฐาน!$A$4:$G$9,MATCH(I2220,ฐาน!$A$4:$A$9,0),7),INDEX(ฐาน!$A$4:$G$9,MATCH(I2220,ฐาน!$A$4:$A$9,0),4)),"")</f>
        <v/>
      </c>
      <c r="P2220" s="312">
        <f>IF(M2220&lt;&gt;ฐาน!$M$45,IF(L2220&lt;&gt;"",($L2220*$N2220/100),0),0)</f>
        <v>0</v>
      </c>
      <c r="Q2220" s="311">
        <f>IF(M2220&lt;&gt;ฐาน!$M$45,IF(L2220&lt;&gt;"",ROUNDUP(($L2220*$N2220/100),-1),0),0)</f>
        <v>0</v>
      </c>
      <c r="R2220" s="311">
        <f t="shared" si="68"/>
        <v>0</v>
      </c>
      <c r="S2220" s="313">
        <f t="shared" si="69"/>
        <v>0</v>
      </c>
      <c r="T2220" s="314">
        <f>IF(M2220&lt;&gt;ฐาน!$M$45,IF(S2220&lt;&gt;"",S2220+R2220,0),0)</f>
        <v>0</v>
      </c>
      <c r="U2220" s="311">
        <f>IF(M2220&lt;&gt;ฐาน!$M$45,IF(S2220=0,J2220+T2220,O2220),J2220)</f>
        <v>0</v>
      </c>
      <c r="V2220" s="98"/>
    </row>
    <row r="2221" spans="1:22" x14ac:dyDescent="0.35">
      <c r="A2221" s="93">
        <v>2213</v>
      </c>
      <c r="B2221" s="84"/>
      <c r="C2221" s="98"/>
      <c r="D2221" s="91"/>
      <c r="E2221" s="89"/>
      <c r="F2221" s="88"/>
      <c r="G2221" s="91"/>
      <c r="H2221" s="91"/>
      <c r="I2221" s="88"/>
      <c r="J2221" s="92"/>
      <c r="K2221" s="212"/>
      <c r="L2221" s="308" t="str">
        <f>IF(K2221&lt;&gt;"",INDEX(ฐาน!$J$4:$M$44,MATCH(INT(K2221),ฐาน!$J$4:$J$44,0),2),"")</f>
        <v/>
      </c>
      <c r="M2221" s="309" t="str">
        <f>IF(L2221&lt;&gt;"",INDEX(ฐาน!$J$4:$M$45,MATCH(L2221,ฐาน!$K$4:$K$45,0),4),"")</f>
        <v/>
      </c>
      <c r="N2221" s="310" t="str">
        <f>IF(I2221&lt;&gt;"",INDEX(ฐาน!$A$4:$F$9,MATCH(I2221,ฐาน!$A$4:$A$9,0),IF(J2221&gt;=INDEX(ฐาน!$A$4:$F$9,MATCH(I2221,ฐาน!$A$4:$A$9,0),3),6,5)),"")</f>
        <v/>
      </c>
      <c r="O2221" s="311" t="str">
        <f>IF(I2221&lt;&gt;"",IF(J2221&gt;=INDEX(ฐาน!$A$4:$G$9,MATCH(I2221,ฐาน!$A$4:$A$9,0),4),INDEX(ฐาน!$A$4:$G$9,MATCH(I2221,ฐาน!$A$4:$A$9,0),7),INDEX(ฐาน!$A$4:$G$9,MATCH(I2221,ฐาน!$A$4:$A$9,0),4)),"")</f>
        <v/>
      </c>
      <c r="P2221" s="312">
        <f>IF(M2221&lt;&gt;ฐาน!$M$45,IF(L2221&lt;&gt;"",($L2221*$N2221/100),0),0)</f>
        <v>0</v>
      </c>
      <c r="Q2221" s="311">
        <f>IF(M2221&lt;&gt;ฐาน!$M$45,IF(L2221&lt;&gt;"",ROUNDUP(($L2221*$N2221/100),-1),0),0)</f>
        <v>0</v>
      </c>
      <c r="R2221" s="311">
        <f t="shared" si="68"/>
        <v>0</v>
      </c>
      <c r="S2221" s="313">
        <f t="shared" si="69"/>
        <v>0</v>
      </c>
      <c r="T2221" s="314">
        <f>IF(M2221&lt;&gt;ฐาน!$M$45,IF(S2221&lt;&gt;"",S2221+R2221,0),0)</f>
        <v>0</v>
      </c>
      <c r="U2221" s="311">
        <f>IF(M2221&lt;&gt;ฐาน!$M$45,IF(S2221=0,J2221+T2221,O2221),J2221)</f>
        <v>0</v>
      </c>
      <c r="V2221" s="98"/>
    </row>
    <row r="2222" spans="1:22" x14ac:dyDescent="0.35">
      <c r="A2222" s="93">
        <v>2214</v>
      </c>
      <c r="B2222" s="84"/>
      <c r="C2222" s="98"/>
      <c r="D2222" s="91"/>
      <c r="E2222" s="89"/>
      <c r="F2222" s="88"/>
      <c r="G2222" s="91"/>
      <c r="H2222" s="91"/>
      <c r="I2222" s="88"/>
      <c r="J2222" s="92"/>
      <c r="K2222" s="212"/>
      <c r="L2222" s="308" t="str">
        <f>IF(K2222&lt;&gt;"",INDEX(ฐาน!$J$4:$M$44,MATCH(INT(K2222),ฐาน!$J$4:$J$44,0),2),"")</f>
        <v/>
      </c>
      <c r="M2222" s="309" t="str">
        <f>IF(L2222&lt;&gt;"",INDEX(ฐาน!$J$4:$M$45,MATCH(L2222,ฐาน!$K$4:$K$45,0),4),"")</f>
        <v/>
      </c>
      <c r="N2222" s="310" t="str">
        <f>IF(I2222&lt;&gt;"",INDEX(ฐาน!$A$4:$F$9,MATCH(I2222,ฐาน!$A$4:$A$9,0),IF(J2222&gt;=INDEX(ฐาน!$A$4:$F$9,MATCH(I2222,ฐาน!$A$4:$A$9,0),3),6,5)),"")</f>
        <v/>
      </c>
      <c r="O2222" s="311" t="str">
        <f>IF(I2222&lt;&gt;"",IF(J2222&gt;=INDEX(ฐาน!$A$4:$G$9,MATCH(I2222,ฐาน!$A$4:$A$9,0),4),INDEX(ฐาน!$A$4:$G$9,MATCH(I2222,ฐาน!$A$4:$A$9,0),7),INDEX(ฐาน!$A$4:$G$9,MATCH(I2222,ฐาน!$A$4:$A$9,0),4)),"")</f>
        <v/>
      </c>
      <c r="P2222" s="312">
        <f>IF(M2222&lt;&gt;ฐาน!$M$45,IF(L2222&lt;&gt;"",($L2222*$N2222/100),0),0)</f>
        <v>0</v>
      </c>
      <c r="Q2222" s="311">
        <f>IF(M2222&lt;&gt;ฐาน!$M$45,IF(L2222&lt;&gt;"",ROUNDUP(($L2222*$N2222/100),-1),0),0)</f>
        <v>0</v>
      </c>
      <c r="R2222" s="311">
        <f t="shared" si="68"/>
        <v>0</v>
      </c>
      <c r="S2222" s="313">
        <f t="shared" si="69"/>
        <v>0</v>
      </c>
      <c r="T2222" s="314">
        <f>IF(M2222&lt;&gt;ฐาน!$M$45,IF(S2222&lt;&gt;"",S2222+R2222,0),0)</f>
        <v>0</v>
      </c>
      <c r="U2222" s="311">
        <f>IF(M2222&lt;&gt;ฐาน!$M$45,IF(S2222=0,J2222+T2222,O2222),J2222)</f>
        <v>0</v>
      </c>
      <c r="V2222" s="98"/>
    </row>
    <row r="2223" spans="1:22" x14ac:dyDescent="0.35">
      <c r="A2223" s="93">
        <v>2215</v>
      </c>
      <c r="B2223" s="84"/>
      <c r="C2223" s="98"/>
      <c r="D2223" s="91"/>
      <c r="E2223" s="89"/>
      <c r="F2223" s="88"/>
      <c r="G2223" s="91"/>
      <c r="H2223" s="91"/>
      <c r="I2223" s="88"/>
      <c r="J2223" s="92"/>
      <c r="K2223" s="212"/>
      <c r="L2223" s="308" t="str">
        <f>IF(K2223&lt;&gt;"",INDEX(ฐาน!$J$4:$M$44,MATCH(INT(K2223),ฐาน!$J$4:$J$44,0),2),"")</f>
        <v/>
      </c>
      <c r="M2223" s="309" t="str">
        <f>IF(L2223&lt;&gt;"",INDEX(ฐาน!$J$4:$M$45,MATCH(L2223,ฐาน!$K$4:$K$45,0),4),"")</f>
        <v/>
      </c>
      <c r="N2223" s="310" t="str">
        <f>IF(I2223&lt;&gt;"",INDEX(ฐาน!$A$4:$F$9,MATCH(I2223,ฐาน!$A$4:$A$9,0),IF(J2223&gt;=INDEX(ฐาน!$A$4:$F$9,MATCH(I2223,ฐาน!$A$4:$A$9,0),3),6,5)),"")</f>
        <v/>
      </c>
      <c r="O2223" s="311" t="str">
        <f>IF(I2223&lt;&gt;"",IF(J2223&gt;=INDEX(ฐาน!$A$4:$G$9,MATCH(I2223,ฐาน!$A$4:$A$9,0),4),INDEX(ฐาน!$A$4:$G$9,MATCH(I2223,ฐาน!$A$4:$A$9,0),7),INDEX(ฐาน!$A$4:$G$9,MATCH(I2223,ฐาน!$A$4:$A$9,0),4)),"")</f>
        <v/>
      </c>
      <c r="P2223" s="312">
        <f>IF(M2223&lt;&gt;ฐาน!$M$45,IF(L2223&lt;&gt;"",($L2223*$N2223/100),0),0)</f>
        <v>0</v>
      </c>
      <c r="Q2223" s="311">
        <f>IF(M2223&lt;&gt;ฐาน!$M$45,IF(L2223&lt;&gt;"",ROUNDUP(($L2223*$N2223/100),-1),0),0)</f>
        <v>0</v>
      </c>
      <c r="R2223" s="311">
        <f t="shared" si="68"/>
        <v>0</v>
      </c>
      <c r="S2223" s="313">
        <f t="shared" si="69"/>
        <v>0</v>
      </c>
      <c r="T2223" s="314">
        <f>IF(M2223&lt;&gt;ฐาน!$M$45,IF(S2223&lt;&gt;"",S2223+R2223,0),0)</f>
        <v>0</v>
      </c>
      <c r="U2223" s="311">
        <f>IF(M2223&lt;&gt;ฐาน!$M$45,IF(S2223=0,J2223+T2223,O2223),J2223)</f>
        <v>0</v>
      </c>
      <c r="V2223" s="98"/>
    </row>
    <row r="2224" spans="1:22" x14ac:dyDescent="0.35">
      <c r="A2224" s="93">
        <v>2216</v>
      </c>
      <c r="B2224" s="84"/>
      <c r="C2224" s="98"/>
      <c r="D2224" s="91"/>
      <c r="E2224" s="89"/>
      <c r="F2224" s="88"/>
      <c r="G2224" s="91"/>
      <c r="H2224" s="91"/>
      <c r="I2224" s="88"/>
      <c r="J2224" s="92"/>
      <c r="K2224" s="212"/>
      <c r="L2224" s="308" t="str">
        <f>IF(K2224&lt;&gt;"",INDEX(ฐาน!$J$4:$M$44,MATCH(INT(K2224),ฐาน!$J$4:$J$44,0),2),"")</f>
        <v/>
      </c>
      <c r="M2224" s="309" t="str">
        <f>IF(L2224&lt;&gt;"",INDEX(ฐาน!$J$4:$M$45,MATCH(L2224,ฐาน!$K$4:$K$45,0),4),"")</f>
        <v/>
      </c>
      <c r="N2224" s="310" t="str">
        <f>IF(I2224&lt;&gt;"",INDEX(ฐาน!$A$4:$F$9,MATCH(I2224,ฐาน!$A$4:$A$9,0),IF(J2224&gt;=INDEX(ฐาน!$A$4:$F$9,MATCH(I2224,ฐาน!$A$4:$A$9,0),3),6,5)),"")</f>
        <v/>
      </c>
      <c r="O2224" s="311" t="str">
        <f>IF(I2224&lt;&gt;"",IF(J2224&gt;=INDEX(ฐาน!$A$4:$G$9,MATCH(I2224,ฐาน!$A$4:$A$9,0),4),INDEX(ฐาน!$A$4:$G$9,MATCH(I2224,ฐาน!$A$4:$A$9,0),7),INDEX(ฐาน!$A$4:$G$9,MATCH(I2224,ฐาน!$A$4:$A$9,0),4)),"")</f>
        <v/>
      </c>
      <c r="P2224" s="312">
        <f>IF(M2224&lt;&gt;ฐาน!$M$45,IF(L2224&lt;&gt;"",($L2224*$N2224/100),0),0)</f>
        <v>0</v>
      </c>
      <c r="Q2224" s="311">
        <f>IF(M2224&lt;&gt;ฐาน!$M$45,IF(L2224&lt;&gt;"",ROUNDUP(($L2224*$N2224/100),-1),0),0)</f>
        <v>0</v>
      </c>
      <c r="R2224" s="311">
        <f t="shared" si="68"/>
        <v>0</v>
      </c>
      <c r="S2224" s="313">
        <f t="shared" si="69"/>
        <v>0</v>
      </c>
      <c r="T2224" s="314">
        <f>IF(M2224&lt;&gt;ฐาน!$M$45,IF(S2224&lt;&gt;"",S2224+R2224,0),0)</f>
        <v>0</v>
      </c>
      <c r="U2224" s="311">
        <f>IF(M2224&lt;&gt;ฐาน!$M$45,IF(S2224=0,J2224+T2224,O2224),J2224)</f>
        <v>0</v>
      </c>
      <c r="V2224" s="98"/>
    </row>
    <row r="2225" spans="1:22" x14ac:dyDescent="0.35">
      <c r="A2225" s="93">
        <v>2217</v>
      </c>
      <c r="B2225" s="84"/>
      <c r="C2225" s="98"/>
      <c r="D2225" s="91"/>
      <c r="E2225" s="89"/>
      <c r="F2225" s="88"/>
      <c r="G2225" s="91"/>
      <c r="H2225" s="91"/>
      <c r="I2225" s="88"/>
      <c r="J2225" s="92"/>
      <c r="K2225" s="212"/>
      <c r="L2225" s="308" t="str">
        <f>IF(K2225&lt;&gt;"",INDEX(ฐาน!$J$4:$M$44,MATCH(INT(K2225),ฐาน!$J$4:$J$44,0),2),"")</f>
        <v/>
      </c>
      <c r="M2225" s="309" t="str">
        <f>IF(L2225&lt;&gt;"",INDEX(ฐาน!$J$4:$M$45,MATCH(L2225,ฐาน!$K$4:$K$45,0),4),"")</f>
        <v/>
      </c>
      <c r="N2225" s="310" t="str">
        <f>IF(I2225&lt;&gt;"",INDEX(ฐาน!$A$4:$F$9,MATCH(I2225,ฐาน!$A$4:$A$9,0),IF(J2225&gt;=INDEX(ฐาน!$A$4:$F$9,MATCH(I2225,ฐาน!$A$4:$A$9,0),3),6,5)),"")</f>
        <v/>
      </c>
      <c r="O2225" s="311" t="str">
        <f>IF(I2225&lt;&gt;"",IF(J2225&gt;=INDEX(ฐาน!$A$4:$G$9,MATCH(I2225,ฐาน!$A$4:$A$9,0),4),INDEX(ฐาน!$A$4:$G$9,MATCH(I2225,ฐาน!$A$4:$A$9,0),7),INDEX(ฐาน!$A$4:$G$9,MATCH(I2225,ฐาน!$A$4:$A$9,0),4)),"")</f>
        <v/>
      </c>
      <c r="P2225" s="312">
        <f>IF(M2225&lt;&gt;ฐาน!$M$45,IF(L2225&lt;&gt;"",($L2225*$N2225/100),0),0)</f>
        <v>0</v>
      </c>
      <c r="Q2225" s="311">
        <f>IF(M2225&lt;&gt;ฐาน!$M$45,IF(L2225&lt;&gt;"",ROUNDUP(($L2225*$N2225/100),-1),0),0)</f>
        <v>0</v>
      </c>
      <c r="R2225" s="311">
        <f t="shared" si="68"/>
        <v>0</v>
      </c>
      <c r="S2225" s="313">
        <f t="shared" si="69"/>
        <v>0</v>
      </c>
      <c r="T2225" s="314">
        <f>IF(M2225&lt;&gt;ฐาน!$M$45,IF(S2225&lt;&gt;"",S2225+R2225,0),0)</f>
        <v>0</v>
      </c>
      <c r="U2225" s="311">
        <f>IF(M2225&lt;&gt;ฐาน!$M$45,IF(S2225=0,J2225+T2225,O2225),J2225)</f>
        <v>0</v>
      </c>
      <c r="V2225" s="98"/>
    </row>
    <row r="2226" spans="1:22" x14ac:dyDescent="0.35">
      <c r="A2226" s="93">
        <v>2218</v>
      </c>
      <c r="B2226" s="84"/>
      <c r="C2226" s="98"/>
      <c r="D2226" s="91"/>
      <c r="E2226" s="89"/>
      <c r="F2226" s="88"/>
      <c r="G2226" s="91"/>
      <c r="H2226" s="91"/>
      <c r="I2226" s="88"/>
      <c r="J2226" s="92"/>
      <c r="K2226" s="212"/>
      <c r="L2226" s="308" t="str">
        <f>IF(K2226&lt;&gt;"",INDEX(ฐาน!$J$4:$M$44,MATCH(INT(K2226),ฐาน!$J$4:$J$44,0),2),"")</f>
        <v/>
      </c>
      <c r="M2226" s="309" t="str">
        <f>IF(L2226&lt;&gt;"",INDEX(ฐาน!$J$4:$M$45,MATCH(L2226,ฐาน!$K$4:$K$45,0),4),"")</f>
        <v/>
      </c>
      <c r="N2226" s="310" t="str">
        <f>IF(I2226&lt;&gt;"",INDEX(ฐาน!$A$4:$F$9,MATCH(I2226,ฐาน!$A$4:$A$9,0),IF(J2226&gt;=INDEX(ฐาน!$A$4:$F$9,MATCH(I2226,ฐาน!$A$4:$A$9,0),3),6,5)),"")</f>
        <v/>
      </c>
      <c r="O2226" s="311" t="str">
        <f>IF(I2226&lt;&gt;"",IF(J2226&gt;=INDEX(ฐาน!$A$4:$G$9,MATCH(I2226,ฐาน!$A$4:$A$9,0),4),INDEX(ฐาน!$A$4:$G$9,MATCH(I2226,ฐาน!$A$4:$A$9,0),7),INDEX(ฐาน!$A$4:$G$9,MATCH(I2226,ฐาน!$A$4:$A$9,0),4)),"")</f>
        <v/>
      </c>
      <c r="P2226" s="312">
        <f>IF(M2226&lt;&gt;ฐาน!$M$45,IF(L2226&lt;&gt;"",($L2226*$N2226/100),0),0)</f>
        <v>0</v>
      </c>
      <c r="Q2226" s="311">
        <f>IF(M2226&lt;&gt;ฐาน!$M$45,IF(L2226&lt;&gt;"",ROUNDUP(($L2226*$N2226/100),-1),0),0)</f>
        <v>0</v>
      </c>
      <c r="R2226" s="311">
        <f t="shared" si="68"/>
        <v>0</v>
      </c>
      <c r="S2226" s="313">
        <f t="shared" si="69"/>
        <v>0</v>
      </c>
      <c r="T2226" s="314">
        <f>IF(M2226&lt;&gt;ฐาน!$M$45,IF(S2226&lt;&gt;"",S2226+R2226,0),0)</f>
        <v>0</v>
      </c>
      <c r="U2226" s="311">
        <f>IF(M2226&lt;&gt;ฐาน!$M$45,IF(S2226=0,J2226+T2226,O2226),J2226)</f>
        <v>0</v>
      </c>
      <c r="V2226" s="98"/>
    </row>
    <row r="2227" spans="1:22" x14ac:dyDescent="0.35">
      <c r="A2227" s="93">
        <v>2219</v>
      </c>
      <c r="B2227" s="84"/>
      <c r="C2227" s="98"/>
      <c r="D2227" s="91"/>
      <c r="E2227" s="89"/>
      <c r="F2227" s="88"/>
      <c r="G2227" s="91"/>
      <c r="H2227" s="91"/>
      <c r="I2227" s="88"/>
      <c r="J2227" s="92"/>
      <c r="K2227" s="212"/>
      <c r="L2227" s="308" t="str">
        <f>IF(K2227&lt;&gt;"",INDEX(ฐาน!$J$4:$M$44,MATCH(INT(K2227),ฐาน!$J$4:$J$44,0),2),"")</f>
        <v/>
      </c>
      <c r="M2227" s="309" t="str">
        <f>IF(L2227&lt;&gt;"",INDEX(ฐาน!$J$4:$M$45,MATCH(L2227,ฐาน!$K$4:$K$45,0),4),"")</f>
        <v/>
      </c>
      <c r="N2227" s="310" t="str">
        <f>IF(I2227&lt;&gt;"",INDEX(ฐาน!$A$4:$F$9,MATCH(I2227,ฐาน!$A$4:$A$9,0),IF(J2227&gt;=INDEX(ฐาน!$A$4:$F$9,MATCH(I2227,ฐาน!$A$4:$A$9,0),3),6,5)),"")</f>
        <v/>
      </c>
      <c r="O2227" s="311" t="str">
        <f>IF(I2227&lt;&gt;"",IF(J2227&gt;=INDEX(ฐาน!$A$4:$G$9,MATCH(I2227,ฐาน!$A$4:$A$9,0),4),INDEX(ฐาน!$A$4:$G$9,MATCH(I2227,ฐาน!$A$4:$A$9,0),7),INDEX(ฐาน!$A$4:$G$9,MATCH(I2227,ฐาน!$A$4:$A$9,0),4)),"")</f>
        <v/>
      </c>
      <c r="P2227" s="312">
        <f>IF(M2227&lt;&gt;ฐาน!$M$45,IF(L2227&lt;&gt;"",($L2227*$N2227/100),0),0)</f>
        <v>0</v>
      </c>
      <c r="Q2227" s="311">
        <f>IF(M2227&lt;&gt;ฐาน!$M$45,IF(L2227&lt;&gt;"",ROUNDUP(($L2227*$N2227/100),-1),0),0)</f>
        <v>0</v>
      </c>
      <c r="R2227" s="311">
        <f t="shared" si="68"/>
        <v>0</v>
      </c>
      <c r="S2227" s="313">
        <f t="shared" si="69"/>
        <v>0</v>
      </c>
      <c r="T2227" s="314">
        <f>IF(M2227&lt;&gt;ฐาน!$M$45,IF(S2227&lt;&gt;"",S2227+R2227,0),0)</f>
        <v>0</v>
      </c>
      <c r="U2227" s="311">
        <f>IF(M2227&lt;&gt;ฐาน!$M$45,IF(S2227=0,J2227+T2227,O2227),J2227)</f>
        <v>0</v>
      </c>
      <c r="V2227" s="98"/>
    </row>
    <row r="2228" spans="1:22" x14ac:dyDescent="0.35">
      <c r="A2228" s="93">
        <v>2220</v>
      </c>
      <c r="B2228" s="84"/>
      <c r="C2228" s="98"/>
      <c r="D2228" s="91"/>
      <c r="E2228" s="89"/>
      <c r="F2228" s="88"/>
      <c r="G2228" s="91"/>
      <c r="H2228" s="91"/>
      <c r="I2228" s="88"/>
      <c r="J2228" s="92"/>
      <c r="K2228" s="212"/>
      <c r="L2228" s="308" t="str">
        <f>IF(K2228&lt;&gt;"",INDEX(ฐาน!$J$4:$M$44,MATCH(INT(K2228),ฐาน!$J$4:$J$44,0),2),"")</f>
        <v/>
      </c>
      <c r="M2228" s="309" t="str">
        <f>IF(L2228&lt;&gt;"",INDEX(ฐาน!$J$4:$M$45,MATCH(L2228,ฐาน!$K$4:$K$45,0),4),"")</f>
        <v/>
      </c>
      <c r="N2228" s="310" t="str">
        <f>IF(I2228&lt;&gt;"",INDEX(ฐาน!$A$4:$F$9,MATCH(I2228,ฐาน!$A$4:$A$9,0),IF(J2228&gt;=INDEX(ฐาน!$A$4:$F$9,MATCH(I2228,ฐาน!$A$4:$A$9,0),3),6,5)),"")</f>
        <v/>
      </c>
      <c r="O2228" s="311" t="str">
        <f>IF(I2228&lt;&gt;"",IF(J2228&gt;=INDEX(ฐาน!$A$4:$G$9,MATCH(I2228,ฐาน!$A$4:$A$9,0),4),INDEX(ฐาน!$A$4:$G$9,MATCH(I2228,ฐาน!$A$4:$A$9,0),7),INDEX(ฐาน!$A$4:$G$9,MATCH(I2228,ฐาน!$A$4:$A$9,0),4)),"")</f>
        <v/>
      </c>
      <c r="P2228" s="312">
        <f>IF(M2228&lt;&gt;ฐาน!$M$45,IF(L2228&lt;&gt;"",($L2228*$N2228/100),0),0)</f>
        <v>0</v>
      </c>
      <c r="Q2228" s="311">
        <f>IF(M2228&lt;&gt;ฐาน!$M$45,IF(L2228&lt;&gt;"",ROUNDUP(($L2228*$N2228/100),-1),0),0)</f>
        <v>0</v>
      </c>
      <c r="R2228" s="311">
        <f t="shared" si="68"/>
        <v>0</v>
      </c>
      <c r="S2228" s="313">
        <f t="shared" si="69"/>
        <v>0</v>
      </c>
      <c r="T2228" s="314">
        <f>IF(M2228&lt;&gt;ฐาน!$M$45,IF(S2228&lt;&gt;"",S2228+R2228,0),0)</f>
        <v>0</v>
      </c>
      <c r="U2228" s="311">
        <f>IF(M2228&lt;&gt;ฐาน!$M$45,IF(S2228=0,J2228+T2228,O2228),J2228)</f>
        <v>0</v>
      </c>
      <c r="V2228" s="98"/>
    </row>
    <row r="2229" spans="1:22" x14ac:dyDescent="0.35">
      <c r="A2229" s="93">
        <v>2221</v>
      </c>
      <c r="B2229" s="84"/>
      <c r="C2229" s="98"/>
      <c r="D2229" s="91"/>
      <c r="E2229" s="89"/>
      <c r="F2229" s="88"/>
      <c r="G2229" s="91"/>
      <c r="H2229" s="91"/>
      <c r="I2229" s="88"/>
      <c r="J2229" s="92"/>
      <c r="K2229" s="212"/>
      <c r="L2229" s="308" t="str">
        <f>IF(K2229&lt;&gt;"",INDEX(ฐาน!$J$4:$M$44,MATCH(INT(K2229),ฐาน!$J$4:$J$44,0),2),"")</f>
        <v/>
      </c>
      <c r="M2229" s="309" t="str">
        <f>IF(L2229&lt;&gt;"",INDEX(ฐาน!$J$4:$M$45,MATCH(L2229,ฐาน!$K$4:$K$45,0),4),"")</f>
        <v/>
      </c>
      <c r="N2229" s="310" t="str">
        <f>IF(I2229&lt;&gt;"",INDEX(ฐาน!$A$4:$F$9,MATCH(I2229,ฐาน!$A$4:$A$9,0),IF(J2229&gt;=INDEX(ฐาน!$A$4:$F$9,MATCH(I2229,ฐาน!$A$4:$A$9,0),3),6,5)),"")</f>
        <v/>
      </c>
      <c r="O2229" s="311" t="str">
        <f>IF(I2229&lt;&gt;"",IF(J2229&gt;=INDEX(ฐาน!$A$4:$G$9,MATCH(I2229,ฐาน!$A$4:$A$9,0),4),INDEX(ฐาน!$A$4:$G$9,MATCH(I2229,ฐาน!$A$4:$A$9,0),7),INDEX(ฐาน!$A$4:$G$9,MATCH(I2229,ฐาน!$A$4:$A$9,0),4)),"")</f>
        <v/>
      </c>
      <c r="P2229" s="312">
        <f>IF(M2229&lt;&gt;ฐาน!$M$45,IF(L2229&lt;&gt;"",($L2229*$N2229/100),0),0)</f>
        <v>0</v>
      </c>
      <c r="Q2229" s="311">
        <f>IF(M2229&lt;&gt;ฐาน!$M$45,IF(L2229&lt;&gt;"",ROUNDUP(($L2229*$N2229/100),-1),0),0)</f>
        <v>0</v>
      </c>
      <c r="R2229" s="311">
        <f t="shared" si="68"/>
        <v>0</v>
      </c>
      <c r="S2229" s="313">
        <f t="shared" si="69"/>
        <v>0</v>
      </c>
      <c r="T2229" s="314">
        <f>IF(M2229&lt;&gt;ฐาน!$M$45,IF(S2229&lt;&gt;"",S2229+R2229,0),0)</f>
        <v>0</v>
      </c>
      <c r="U2229" s="311">
        <f>IF(M2229&lt;&gt;ฐาน!$M$45,IF(S2229=0,J2229+T2229,O2229),J2229)</f>
        <v>0</v>
      </c>
      <c r="V2229" s="98"/>
    </row>
    <row r="2230" spans="1:22" x14ac:dyDescent="0.35">
      <c r="A2230" s="93">
        <v>2222</v>
      </c>
      <c r="B2230" s="84"/>
      <c r="C2230" s="98"/>
      <c r="D2230" s="91"/>
      <c r="E2230" s="89"/>
      <c r="F2230" s="88"/>
      <c r="G2230" s="91"/>
      <c r="H2230" s="91"/>
      <c r="I2230" s="88"/>
      <c r="J2230" s="92"/>
      <c r="K2230" s="212"/>
      <c r="L2230" s="308" t="str">
        <f>IF(K2230&lt;&gt;"",INDEX(ฐาน!$J$4:$M$44,MATCH(INT(K2230),ฐาน!$J$4:$J$44,0),2),"")</f>
        <v/>
      </c>
      <c r="M2230" s="309" t="str">
        <f>IF(L2230&lt;&gt;"",INDEX(ฐาน!$J$4:$M$45,MATCH(L2230,ฐาน!$K$4:$K$45,0),4),"")</f>
        <v/>
      </c>
      <c r="N2230" s="310" t="str">
        <f>IF(I2230&lt;&gt;"",INDEX(ฐาน!$A$4:$F$9,MATCH(I2230,ฐาน!$A$4:$A$9,0),IF(J2230&gt;=INDEX(ฐาน!$A$4:$F$9,MATCH(I2230,ฐาน!$A$4:$A$9,0),3),6,5)),"")</f>
        <v/>
      </c>
      <c r="O2230" s="311" t="str">
        <f>IF(I2230&lt;&gt;"",IF(J2230&gt;=INDEX(ฐาน!$A$4:$G$9,MATCH(I2230,ฐาน!$A$4:$A$9,0),4),INDEX(ฐาน!$A$4:$G$9,MATCH(I2230,ฐาน!$A$4:$A$9,0),7),INDEX(ฐาน!$A$4:$G$9,MATCH(I2230,ฐาน!$A$4:$A$9,0),4)),"")</f>
        <v/>
      </c>
      <c r="P2230" s="312">
        <f>IF(M2230&lt;&gt;ฐาน!$M$45,IF(L2230&lt;&gt;"",($L2230*$N2230/100),0),0)</f>
        <v>0</v>
      </c>
      <c r="Q2230" s="311">
        <f>IF(M2230&lt;&gt;ฐาน!$M$45,IF(L2230&lt;&gt;"",ROUNDUP(($L2230*$N2230/100),-1),0),0)</f>
        <v>0</v>
      </c>
      <c r="R2230" s="311">
        <f t="shared" si="68"/>
        <v>0</v>
      </c>
      <c r="S2230" s="313">
        <f t="shared" si="69"/>
        <v>0</v>
      </c>
      <c r="T2230" s="314">
        <f>IF(M2230&lt;&gt;ฐาน!$M$45,IF(S2230&lt;&gt;"",S2230+R2230,0),0)</f>
        <v>0</v>
      </c>
      <c r="U2230" s="311">
        <f>IF(M2230&lt;&gt;ฐาน!$M$45,IF(S2230=0,J2230+T2230,O2230),J2230)</f>
        <v>0</v>
      </c>
      <c r="V2230" s="98"/>
    </row>
    <row r="2231" spans="1:22" x14ac:dyDescent="0.35">
      <c r="A2231" s="93">
        <v>2223</v>
      </c>
      <c r="B2231" s="84"/>
      <c r="C2231" s="98"/>
      <c r="D2231" s="91"/>
      <c r="E2231" s="89"/>
      <c r="F2231" s="88"/>
      <c r="G2231" s="91"/>
      <c r="H2231" s="91"/>
      <c r="I2231" s="88"/>
      <c r="J2231" s="92"/>
      <c r="K2231" s="212"/>
      <c r="L2231" s="308" t="str">
        <f>IF(K2231&lt;&gt;"",INDEX(ฐาน!$J$4:$M$44,MATCH(INT(K2231),ฐาน!$J$4:$J$44,0),2),"")</f>
        <v/>
      </c>
      <c r="M2231" s="309" t="str">
        <f>IF(L2231&lt;&gt;"",INDEX(ฐาน!$J$4:$M$45,MATCH(L2231,ฐาน!$K$4:$K$45,0),4),"")</f>
        <v/>
      </c>
      <c r="N2231" s="310" t="str">
        <f>IF(I2231&lt;&gt;"",INDEX(ฐาน!$A$4:$F$9,MATCH(I2231,ฐาน!$A$4:$A$9,0),IF(J2231&gt;=INDEX(ฐาน!$A$4:$F$9,MATCH(I2231,ฐาน!$A$4:$A$9,0),3),6,5)),"")</f>
        <v/>
      </c>
      <c r="O2231" s="311" t="str">
        <f>IF(I2231&lt;&gt;"",IF(J2231&gt;=INDEX(ฐาน!$A$4:$G$9,MATCH(I2231,ฐาน!$A$4:$A$9,0),4),INDEX(ฐาน!$A$4:$G$9,MATCH(I2231,ฐาน!$A$4:$A$9,0),7),INDEX(ฐาน!$A$4:$G$9,MATCH(I2231,ฐาน!$A$4:$A$9,0),4)),"")</f>
        <v/>
      </c>
      <c r="P2231" s="312">
        <f>IF(M2231&lt;&gt;ฐาน!$M$45,IF(L2231&lt;&gt;"",($L2231*$N2231/100),0),0)</f>
        <v>0</v>
      </c>
      <c r="Q2231" s="311">
        <f>IF(M2231&lt;&gt;ฐาน!$M$45,IF(L2231&lt;&gt;"",ROUNDUP(($L2231*$N2231/100),-1),0),0)</f>
        <v>0</v>
      </c>
      <c r="R2231" s="311">
        <f t="shared" si="68"/>
        <v>0</v>
      </c>
      <c r="S2231" s="313">
        <f t="shared" si="69"/>
        <v>0</v>
      </c>
      <c r="T2231" s="314">
        <f>IF(M2231&lt;&gt;ฐาน!$M$45,IF(S2231&lt;&gt;"",S2231+R2231,0),0)</f>
        <v>0</v>
      </c>
      <c r="U2231" s="311">
        <f>IF(M2231&lt;&gt;ฐาน!$M$45,IF(S2231=0,J2231+T2231,O2231),J2231)</f>
        <v>0</v>
      </c>
      <c r="V2231" s="98"/>
    </row>
    <row r="2232" spans="1:22" x14ac:dyDescent="0.35">
      <c r="A2232" s="93">
        <v>2224</v>
      </c>
      <c r="B2232" s="84"/>
      <c r="C2232" s="98"/>
      <c r="D2232" s="91"/>
      <c r="E2232" s="89"/>
      <c r="F2232" s="88"/>
      <c r="G2232" s="91"/>
      <c r="H2232" s="91"/>
      <c r="I2232" s="88"/>
      <c r="J2232" s="92"/>
      <c r="K2232" s="212"/>
      <c r="L2232" s="308" t="str">
        <f>IF(K2232&lt;&gt;"",INDEX(ฐาน!$J$4:$M$44,MATCH(INT(K2232),ฐาน!$J$4:$J$44,0),2),"")</f>
        <v/>
      </c>
      <c r="M2232" s="309" t="str">
        <f>IF(L2232&lt;&gt;"",INDEX(ฐาน!$J$4:$M$45,MATCH(L2232,ฐาน!$K$4:$K$45,0),4),"")</f>
        <v/>
      </c>
      <c r="N2232" s="310" t="str">
        <f>IF(I2232&lt;&gt;"",INDEX(ฐาน!$A$4:$F$9,MATCH(I2232,ฐาน!$A$4:$A$9,0),IF(J2232&gt;=INDEX(ฐาน!$A$4:$F$9,MATCH(I2232,ฐาน!$A$4:$A$9,0),3),6,5)),"")</f>
        <v/>
      </c>
      <c r="O2232" s="311" t="str">
        <f>IF(I2232&lt;&gt;"",IF(J2232&gt;=INDEX(ฐาน!$A$4:$G$9,MATCH(I2232,ฐาน!$A$4:$A$9,0),4),INDEX(ฐาน!$A$4:$G$9,MATCH(I2232,ฐาน!$A$4:$A$9,0),7),INDEX(ฐาน!$A$4:$G$9,MATCH(I2232,ฐาน!$A$4:$A$9,0),4)),"")</f>
        <v/>
      </c>
      <c r="P2232" s="312">
        <f>IF(M2232&lt;&gt;ฐาน!$M$45,IF(L2232&lt;&gt;"",($L2232*$N2232/100),0),0)</f>
        <v>0</v>
      </c>
      <c r="Q2232" s="311">
        <f>IF(M2232&lt;&gt;ฐาน!$M$45,IF(L2232&lt;&gt;"",ROUNDUP(($L2232*$N2232/100),-1),0),0)</f>
        <v>0</v>
      </c>
      <c r="R2232" s="311">
        <f t="shared" si="68"/>
        <v>0</v>
      </c>
      <c r="S2232" s="313">
        <f t="shared" si="69"/>
        <v>0</v>
      </c>
      <c r="T2232" s="314">
        <f>IF(M2232&lt;&gt;ฐาน!$M$45,IF(S2232&lt;&gt;"",S2232+R2232,0),0)</f>
        <v>0</v>
      </c>
      <c r="U2232" s="311">
        <f>IF(M2232&lt;&gt;ฐาน!$M$45,IF(S2232=0,J2232+T2232,O2232),J2232)</f>
        <v>0</v>
      </c>
      <c r="V2232" s="98"/>
    </row>
    <row r="2233" spans="1:22" x14ac:dyDescent="0.35">
      <c r="A2233" s="93">
        <v>2225</v>
      </c>
      <c r="B2233" s="84"/>
      <c r="C2233" s="98"/>
      <c r="D2233" s="91"/>
      <c r="E2233" s="89"/>
      <c r="F2233" s="88"/>
      <c r="G2233" s="91"/>
      <c r="H2233" s="91"/>
      <c r="I2233" s="88"/>
      <c r="J2233" s="92"/>
      <c r="K2233" s="212"/>
      <c r="L2233" s="308" t="str">
        <f>IF(K2233&lt;&gt;"",INDEX(ฐาน!$J$4:$M$44,MATCH(INT(K2233),ฐาน!$J$4:$J$44,0),2),"")</f>
        <v/>
      </c>
      <c r="M2233" s="309" t="str">
        <f>IF(L2233&lt;&gt;"",INDEX(ฐาน!$J$4:$M$45,MATCH(L2233,ฐาน!$K$4:$K$45,0),4),"")</f>
        <v/>
      </c>
      <c r="N2233" s="310" t="str">
        <f>IF(I2233&lt;&gt;"",INDEX(ฐาน!$A$4:$F$9,MATCH(I2233,ฐาน!$A$4:$A$9,0),IF(J2233&gt;=INDEX(ฐาน!$A$4:$F$9,MATCH(I2233,ฐาน!$A$4:$A$9,0),3),6,5)),"")</f>
        <v/>
      </c>
      <c r="O2233" s="311" t="str">
        <f>IF(I2233&lt;&gt;"",IF(J2233&gt;=INDEX(ฐาน!$A$4:$G$9,MATCH(I2233,ฐาน!$A$4:$A$9,0),4),INDEX(ฐาน!$A$4:$G$9,MATCH(I2233,ฐาน!$A$4:$A$9,0),7),INDEX(ฐาน!$A$4:$G$9,MATCH(I2233,ฐาน!$A$4:$A$9,0),4)),"")</f>
        <v/>
      </c>
      <c r="P2233" s="312">
        <f>IF(M2233&lt;&gt;ฐาน!$M$45,IF(L2233&lt;&gt;"",($L2233*$N2233/100),0),0)</f>
        <v>0</v>
      </c>
      <c r="Q2233" s="311">
        <f>IF(M2233&lt;&gt;ฐาน!$M$45,IF(L2233&lt;&gt;"",ROUNDUP(($L2233*$N2233/100),-1),0),0)</f>
        <v>0</v>
      </c>
      <c r="R2233" s="311">
        <f t="shared" si="68"/>
        <v>0</v>
      </c>
      <c r="S2233" s="313">
        <f t="shared" si="69"/>
        <v>0</v>
      </c>
      <c r="T2233" s="314">
        <f>IF(M2233&lt;&gt;ฐาน!$M$45,IF(S2233&lt;&gt;"",S2233+R2233,0),0)</f>
        <v>0</v>
      </c>
      <c r="U2233" s="311">
        <f>IF(M2233&lt;&gt;ฐาน!$M$45,IF(S2233=0,J2233+T2233,O2233),J2233)</f>
        <v>0</v>
      </c>
      <c r="V2233" s="98"/>
    </row>
    <row r="2234" spans="1:22" x14ac:dyDescent="0.35">
      <c r="A2234" s="93">
        <v>2226</v>
      </c>
      <c r="B2234" s="84"/>
      <c r="C2234" s="98"/>
      <c r="D2234" s="91"/>
      <c r="E2234" s="89"/>
      <c r="F2234" s="88"/>
      <c r="G2234" s="91"/>
      <c r="H2234" s="91"/>
      <c r="I2234" s="88"/>
      <c r="J2234" s="92"/>
      <c r="K2234" s="212"/>
      <c r="L2234" s="308" t="str">
        <f>IF(K2234&lt;&gt;"",INDEX(ฐาน!$J$4:$M$44,MATCH(INT(K2234),ฐาน!$J$4:$J$44,0),2),"")</f>
        <v/>
      </c>
      <c r="M2234" s="309" t="str">
        <f>IF(L2234&lt;&gt;"",INDEX(ฐาน!$J$4:$M$45,MATCH(L2234,ฐาน!$K$4:$K$45,0),4),"")</f>
        <v/>
      </c>
      <c r="N2234" s="310" t="str">
        <f>IF(I2234&lt;&gt;"",INDEX(ฐาน!$A$4:$F$9,MATCH(I2234,ฐาน!$A$4:$A$9,0),IF(J2234&gt;=INDEX(ฐาน!$A$4:$F$9,MATCH(I2234,ฐาน!$A$4:$A$9,0),3),6,5)),"")</f>
        <v/>
      </c>
      <c r="O2234" s="311" t="str">
        <f>IF(I2234&lt;&gt;"",IF(J2234&gt;=INDEX(ฐาน!$A$4:$G$9,MATCH(I2234,ฐาน!$A$4:$A$9,0),4),INDEX(ฐาน!$A$4:$G$9,MATCH(I2234,ฐาน!$A$4:$A$9,0),7),INDEX(ฐาน!$A$4:$G$9,MATCH(I2234,ฐาน!$A$4:$A$9,0),4)),"")</f>
        <v/>
      </c>
      <c r="P2234" s="312">
        <f>IF(M2234&lt;&gt;ฐาน!$M$45,IF(L2234&lt;&gt;"",($L2234*$N2234/100),0),0)</f>
        <v>0</v>
      </c>
      <c r="Q2234" s="311">
        <f>IF(M2234&lt;&gt;ฐาน!$M$45,IF(L2234&lt;&gt;"",ROUNDUP(($L2234*$N2234/100),-1),0),0)</f>
        <v>0</v>
      </c>
      <c r="R2234" s="311">
        <f t="shared" si="68"/>
        <v>0</v>
      </c>
      <c r="S2234" s="313">
        <f t="shared" si="69"/>
        <v>0</v>
      </c>
      <c r="T2234" s="314">
        <f>IF(M2234&lt;&gt;ฐาน!$M$45,IF(S2234&lt;&gt;"",S2234+R2234,0),0)</f>
        <v>0</v>
      </c>
      <c r="U2234" s="311">
        <f>IF(M2234&lt;&gt;ฐาน!$M$45,IF(S2234=0,J2234+T2234,O2234),J2234)</f>
        <v>0</v>
      </c>
      <c r="V2234" s="98"/>
    </row>
    <row r="2235" spans="1:22" x14ac:dyDescent="0.35">
      <c r="A2235" s="93">
        <v>2227</v>
      </c>
      <c r="B2235" s="84"/>
      <c r="C2235" s="98"/>
      <c r="D2235" s="91"/>
      <c r="E2235" s="89"/>
      <c r="F2235" s="88"/>
      <c r="G2235" s="91"/>
      <c r="H2235" s="91"/>
      <c r="I2235" s="88"/>
      <c r="J2235" s="92"/>
      <c r="K2235" s="212"/>
      <c r="L2235" s="308" t="str">
        <f>IF(K2235&lt;&gt;"",INDEX(ฐาน!$J$4:$M$44,MATCH(INT(K2235),ฐาน!$J$4:$J$44,0),2),"")</f>
        <v/>
      </c>
      <c r="M2235" s="309" t="str">
        <f>IF(L2235&lt;&gt;"",INDEX(ฐาน!$J$4:$M$45,MATCH(L2235,ฐาน!$K$4:$K$45,0),4),"")</f>
        <v/>
      </c>
      <c r="N2235" s="310" t="str">
        <f>IF(I2235&lt;&gt;"",INDEX(ฐาน!$A$4:$F$9,MATCH(I2235,ฐาน!$A$4:$A$9,0),IF(J2235&gt;=INDEX(ฐาน!$A$4:$F$9,MATCH(I2235,ฐาน!$A$4:$A$9,0),3),6,5)),"")</f>
        <v/>
      </c>
      <c r="O2235" s="311" t="str">
        <f>IF(I2235&lt;&gt;"",IF(J2235&gt;=INDEX(ฐาน!$A$4:$G$9,MATCH(I2235,ฐาน!$A$4:$A$9,0),4),INDEX(ฐาน!$A$4:$G$9,MATCH(I2235,ฐาน!$A$4:$A$9,0),7),INDEX(ฐาน!$A$4:$G$9,MATCH(I2235,ฐาน!$A$4:$A$9,0),4)),"")</f>
        <v/>
      </c>
      <c r="P2235" s="312">
        <f>IF(M2235&lt;&gt;ฐาน!$M$45,IF(L2235&lt;&gt;"",($L2235*$N2235/100),0),0)</f>
        <v>0</v>
      </c>
      <c r="Q2235" s="311">
        <f>IF(M2235&lt;&gt;ฐาน!$M$45,IF(L2235&lt;&gt;"",ROUNDUP(($L2235*$N2235/100),-1),0),0)</f>
        <v>0</v>
      </c>
      <c r="R2235" s="311">
        <f t="shared" si="68"/>
        <v>0</v>
      </c>
      <c r="S2235" s="313">
        <f t="shared" si="69"/>
        <v>0</v>
      </c>
      <c r="T2235" s="314">
        <f>IF(M2235&lt;&gt;ฐาน!$M$45,IF(S2235&lt;&gt;"",S2235+R2235,0),0)</f>
        <v>0</v>
      </c>
      <c r="U2235" s="311">
        <f>IF(M2235&lt;&gt;ฐาน!$M$45,IF(S2235=0,J2235+T2235,O2235),J2235)</f>
        <v>0</v>
      </c>
      <c r="V2235" s="98"/>
    </row>
    <row r="2236" spans="1:22" x14ac:dyDescent="0.35">
      <c r="A2236" s="93">
        <v>2228</v>
      </c>
      <c r="B2236" s="84"/>
      <c r="C2236" s="98"/>
      <c r="D2236" s="91"/>
      <c r="E2236" s="89"/>
      <c r="F2236" s="88"/>
      <c r="G2236" s="91"/>
      <c r="H2236" s="91"/>
      <c r="I2236" s="88"/>
      <c r="J2236" s="92"/>
      <c r="K2236" s="212"/>
      <c r="L2236" s="308" t="str">
        <f>IF(K2236&lt;&gt;"",INDEX(ฐาน!$J$4:$M$44,MATCH(INT(K2236),ฐาน!$J$4:$J$44,0),2),"")</f>
        <v/>
      </c>
      <c r="M2236" s="309" t="str">
        <f>IF(L2236&lt;&gt;"",INDEX(ฐาน!$J$4:$M$45,MATCH(L2236,ฐาน!$K$4:$K$45,0),4),"")</f>
        <v/>
      </c>
      <c r="N2236" s="310" t="str">
        <f>IF(I2236&lt;&gt;"",INDEX(ฐาน!$A$4:$F$9,MATCH(I2236,ฐาน!$A$4:$A$9,0),IF(J2236&gt;=INDEX(ฐาน!$A$4:$F$9,MATCH(I2236,ฐาน!$A$4:$A$9,0),3),6,5)),"")</f>
        <v/>
      </c>
      <c r="O2236" s="311" t="str">
        <f>IF(I2236&lt;&gt;"",IF(J2236&gt;=INDEX(ฐาน!$A$4:$G$9,MATCH(I2236,ฐาน!$A$4:$A$9,0),4),INDEX(ฐาน!$A$4:$G$9,MATCH(I2236,ฐาน!$A$4:$A$9,0),7),INDEX(ฐาน!$A$4:$G$9,MATCH(I2236,ฐาน!$A$4:$A$9,0),4)),"")</f>
        <v/>
      </c>
      <c r="P2236" s="312">
        <f>IF(M2236&lt;&gt;ฐาน!$M$45,IF(L2236&lt;&gt;"",($L2236*$N2236/100),0),0)</f>
        <v>0</v>
      </c>
      <c r="Q2236" s="311">
        <f>IF(M2236&lt;&gt;ฐาน!$M$45,IF(L2236&lt;&gt;"",ROUNDUP(($L2236*$N2236/100),-1),0),0)</f>
        <v>0</v>
      </c>
      <c r="R2236" s="311">
        <f t="shared" si="68"/>
        <v>0</v>
      </c>
      <c r="S2236" s="313">
        <f t="shared" si="69"/>
        <v>0</v>
      </c>
      <c r="T2236" s="314">
        <f>IF(M2236&lt;&gt;ฐาน!$M$45,IF(S2236&lt;&gt;"",S2236+R2236,0),0)</f>
        <v>0</v>
      </c>
      <c r="U2236" s="311">
        <f>IF(M2236&lt;&gt;ฐาน!$M$45,IF(S2236=0,J2236+T2236,O2236),J2236)</f>
        <v>0</v>
      </c>
      <c r="V2236" s="98"/>
    </row>
    <row r="2237" spans="1:22" x14ac:dyDescent="0.35">
      <c r="A2237" s="93">
        <v>2229</v>
      </c>
      <c r="B2237" s="84"/>
      <c r="C2237" s="98"/>
      <c r="D2237" s="91"/>
      <c r="E2237" s="89"/>
      <c r="F2237" s="88"/>
      <c r="G2237" s="91"/>
      <c r="H2237" s="91"/>
      <c r="I2237" s="88"/>
      <c r="J2237" s="92"/>
      <c r="K2237" s="212"/>
      <c r="L2237" s="308" t="str">
        <f>IF(K2237&lt;&gt;"",INDEX(ฐาน!$J$4:$M$44,MATCH(INT(K2237),ฐาน!$J$4:$J$44,0),2),"")</f>
        <v/>
      </c>
      <c r="M2237" s="309" t="str">
        <f>IF(L2237&lt;&gt;"",INDEX(ฐาน!$J$4:$M$45,MATCH(L2237,ฐาน!$K$4:$K$45,0),4),"")</f>
        <v/>
      </c>
      <c r="N2237" s="310" t="str">
        <f>IF(I2237&lt;&gt;"",INDEX(ฐาน!$A$4:$F$9,MATCH(I2237,ฐาน!$A$4:$A$9,0),IF(J2237&gt;=INDEX(ฐาน!$A$4:$F$9,MATCH(I2237,ฐาน!$A$4:$A$9,0),3),6,5)),"")</f>
        <v/>
      </c>
      <c r="O2237" s="311" t="str">
        <f>IF(I2237&lt;&gt;"",IF(J2237&gt;=INDEX(ฐาน!$A$4:$G$9,MATCH(I2237,ฐาน!$A$4:$A$9,0),4),INDEX(ฐาน!$A$4:$G$9,MATCH(I2237,ฐาน!$A$4:$A$9,0),7),INDEX(ฐาน!$A$4:$G$9,MATCH(I2237,ฐาน!$A$4:$A$9,0),4)),"")</f>
        <v/>
      </c>
      <c r="P2237" s="312">
        <f>IF(M2237&lt;&gt;ฐาน!$M$45,IF(L2237&lt;&gt;"",($L2237*$N2237/100),0),0)</f>
        <v>0</v>
      </c>
      <c r="Q2237" s="311">
        <f>IF(M2237&lt;&gt;ฐาน!$M$45,IF(L2237&lt;&gt;"",ROUNDUP(($L2237*$N2237/100),-1),0),0)</f>
        <v>0</v>
      </c>
      <c r="R2237" s="311">
        <f t="shared" si="68"/>
        <v>0</v>
      </c>
      <c r="S2237" s="313">
        <f t="shared" si="69"/>
        <v>0</v>
      </c>
      <c r="T2237" s="314">
        <f>IF(M2237&lt;&gt;ฐาน!$M$45,IF(S2237&lt;&gt;"",S2237+R2237,0),0)</f>
        <v>0</v>
      </c>
      <c r="U2237" s="311">
        <f>IF(M2237&lt;&gt;ฐาน!$M$45,IF(S2237=0,J2237+T2237,O2237),J2237)</f>
        <v>0</v>
      </c>
      <c r="V2237" s="98"/>
    </row>
    <row r="2238" spans="1:22" x14ac:dyDescent="0.35">
      <c r="A2238" s="93">
        <v>2230</v>
      </c>
      <c r="B2238" s="84"/>
      <c r="C2238" s="98"/>
      <c r="D2238" s="91"/>
      <c r="E2238" s="89"/>
      <c r="F2238" s="88"/>
      <c r="G2238" s="91"/>
      <c r="H2238" s="91"/>
      <c r="I2238" s="88"/>
      <c r="J2238" s="92"/>
      <c r="K2238" s="212"/>
      <c r="L2238" s="308" t="str">
        <f>IF(K2238&lt;&gt;"",INDEX(ฐาน!$J$4:$M$44,MATCH(INT(K2238),ฐาน!$J$4:$J$44,0),2),"")</f>
        <v/>
      </c>
      <c r="M2238" s="309" t="str">
        <f>IF(L2238&lt;&gt;"",INDEX(ฐาน!$J$4:$M$45,MATCH(L2238,ฐาน!$K$4:$K$45,0),4),"")</f>
        <v/>
      </c>
      <c r="N2238" s="310" t="str">
        <f>IF(I2238&lt;&gt;"",INDEX(ฐาน!$A$4:$F$9,MATCH(I2238,ฐาน!$A$4:$A$9,0),IF(J2238&gt;=INDEX(ฐาน!$A$4:$F$9,MATCH(I2238,ฐาน!$A$4:$A$9,0),3),6,5)),"")</f>
        <v/>
      </c>
      <c r="O2238" s="311" t="str">
        <f>IF(I2238&lt;&gt;"",IF(J2238&gt;=INDEX(ฐาน!$A$4:$G$9,MATCH(I2238,ฐาน!$A$4:$A$9,0),4),INDEX(ฐาน!$A$4:$G$9,MATCH(I2238,ฐาน!$A$4:$A$9,0),7),INDEX(ฐาน!$A$4:$G$9,MATCH(I2238,ฐาน!$A$4:$A$9,0),4)),"")</f>
        <v/>
      </c>
      <c r="P2238" s="312">
        <f>IF(M2238&lt;&gt;ฐาน!$M$45,IF(L2238&lt;&gt;"",($L2238*$N2238/100),0),0)</f>
        <v>0</v>
      </c>
      <c r="Q2238" s="311">
        <f>IF(M2238&lt;&gt;ฐาน!$M$45,IF(L2238&lt;&gt;"",ROUNDUP(($L2238*$N2238/100),-1),0),0)</f>
        <v>0</v>
      </c>
      <c r="R2238" s="311">
        <f t="shared" si="68"/>
        <v>0</v>
      </c>
      <c r="S2238" s="313">
        <f t="shared" si="69"/>
        <v>0</v>
      </c>
      <c r="T2238" s="314">
        <f>IF(M2238&lt;&gt;ฐาน!$M$45,IF(S2238&lt;&gt;"",S2238+R2238,0),0)</f>
        <v>0</v>
      </c>
      <c r="U2238" s="311">
        <f>IF(M2238&lt;&gt;ฐาน!$M$45,IF(S2238=0,J2238+T2238,O2238),J2238)</f>
        <v>0</v>
      </c>
      <c r="V2238" s="98"/>
    </row>
    <row r="2239" spans="1:22" x14ac:dyDescent="0.35">
      <c r="A2239" s="93">
        <v>2231</v>
      </c>
      <c r="B2239" s="84"/>
      <c r="C2239" s="98"/>
      <c r="D2239" s="91"/>
      <c r="E2239" s="89"/>
      <c r="F2239" s="88"/>
      <c r="G2239" s="91"/>
      <c r="H2239" s="91"/>
      <c r="I2239" s="88"/>
      <c r="J2239" s="92"/>
      <c r="K2239" s="212"/>
      <c r="L2239" s="308" t="str">
        <f>IF(K2239&lt;&gt;"",INDEX(ฐาน!$J$4:$M$44,MATCH(INT(K2239),ฐาน!$J$4:$J$44,0),2),"")</f>
        <v/>
      </c>
      <c r="M2239" s="309" t="str">
        <f>IF(L2239&lt;&gt;"",INDEX(ฐาน!$J$4:$M$45,MATCH(L2239,ฐาน!$K$4:$K$45,0),4),"")</f>
        <v/>
      </c>
      <c r="N2239" s="310" t="str">
        <f>IF(I2239&lt;&gt;"",INDEX(ฐาน!$A$4:$F$9,MATCH(I2239,ฐาน!$A$4:$A$9,0),IF(J2239&gt;=INDEX(ฐาน!$A$4:$F$9,MATCH(I2239,ฐาน!$A$4:$A$9,0),3),6,5)),"")</f>
        <v/>
      </c>
      <c r="O2239" s="311" t="str">
        <f>IF(I2239&lt;&gt;"",IF(J2239&gt;=INDEX(ฐาน!$A$4:$G$9,MATCH(I2239,ฐาน!$A$4:$A$9,0),4),INDEX(ฐาน!$A$4:$G$9,MATCH(I2239,ฐาน!$A$4:$A$9,0),7),INDEX(ฐาน!$A$4:$G$9,MATCH(I2239,ฐาน!$A$4:$A$9,0),4)),"")</f>
        <v/>
      </c>
      <c r="P2239" s="312">
        <f>IF(M2239&lt;&gt;ฐาน!$M$45,IF(L2239&lt;&gt;"",($L2239*$N2239/100),0),0)</f>
        <v>0</v>
      </c>
      <c r="Q2239" s="311">
        <f>IF(M2239&lt;&gt;ฐาน!$M$45,IF(L2239&lt;&gt;"",ROUNDUP(($L2239*$N2239/100),-1),0),0)</f>
        <v>0</v>
      </c>
      <c r="R2239" s="311">
        <f t="shared" si="68"/>
        <v>0</v>
      </c>
      <c r="S2239" s="313">
        <f t="shared" si="69"/>
        <v>0</v>
      </c>
      <c r="T2239" s="314">
        <f>IF(M2239&lt;&gt;ฐาน!$M$45,IF(S2239&lt;&gt;"",S2239+R2239,0),0)</f>
        <v>0</v>
      </c>
      <c r="U2239" s="311">
        <f>IF(M2239&lt;&gt;ฐาน!$M$45,IF(S2239=0,J2239+T2239,O2239),J2239)</f>
        <v>0</v>
      </c>
      <c r="V2239" s="98"/>
    </row>
    <row r="2240" spans="1:22" x14ac:dyDescent="0.35">
      <c r="A2240" s="93">
        <v>2232</v>
      </c>
      <c r="B2240" s="84"/>
      <c r="C2240" s="98"/>
      <c r="D2240" s="91"/>
      <c r="E2240" s="89"/>
      <c r="F2240" s="88"/>
      <c r="G2240" s="91"/>
      <c r="H2240" s="91"/>
      <c r="I2240" s="88"/>
      <c r="J2240" s="92"/>
      <c r="K2240" s="212"/>
      <c r="L2240" s="308" t="str">
        <f>IF(K2240&lt;&gt;"",INDEX(ฐาน!$J$4:$M$44,MATCH(INT(K2240),ฐาน!$J$4:$J$44,0),2),"")</f>
        <v/>
      </c>
      <c r="M2240" s="309" t="str">
        <f>IF(L2240&lt;&gt;"",INDEX(ฐาน!$J$4:$M$45,MATCH(L2240,ฐาน!$K$4:$K$45,0),4),"")</f>
        <v/>
      </c>
      <c r="N2240" s="310" t="str">
        <f>IF(I2240&lt;&gt;"",INDEX(ฐาน!$A$4:$F$9,MATCH(I2240,ฐาน!$A$4:$A$9,0),IF(J2240&gt;=INDEX(ฐาน!$A$4:$F$9,MATCH(I2240,ฐาน!$A$4:$A$9,0),3),6,5)),"")</f>
        <v/>
      </c>
      <c r="O2240" s="311" t="str">
        <f>IF(I2240&lt;&gt;"",IF(J2240&gt;=INDEX(ฐาน!$A$4:$G$9,MATCH(I2240,ฐาน!$A$4:$A$9,0),4),INDEX(ฐาน!$A$4:$G$9,MATCH(I2240,ฐาน!$A$4:$A$9,0),7),INDEX(ฐาน!$A$4:$G$9,MATCH(I2240,ฐาน!$A$4:$A$9,0),4)),"")</f>
        <v/>
      </c>
      <c r="P2240" s="312">
        <f>IF(M2240&lt;&gt;ฐาน!$M$45,IF(L2240&lt;&gt;"",($L2240*$N2240/100),0),0)</f>
        <v>0</v>
      </c>
      <c r="Q2240" s="311">
        <f>IF(M2240&lt;&gt;ฐาน!$M$45,IF(L2240&lt;&gt;"",ROUNDUP(($L2240*$N2240/100),-1),0),0)</f>
        <v>0</v>
      </c>
      <c r="R2240" s="311">
        <f t="shared" si="68"/>
        <v>0</v>
      </c>
      <c r="S2240" s="313">
        <f t="shared" si="69"/>
        <v>0</v>
      </c>
      <c r="T2240" s="314">
        <f>IF(M2240&lt;&gt;ฐาน!$M$45,IF(S2240&lt;&gt;"",S2240+R2240,0),0)</f>
        <v>0</v>
      </c>
      <c r="U2240" s="311">
        <f>IF(M2240&lt;&gt;ฐาน!$M$45,IF(S2240=0,J2240+T2240,O2240),J2240)</f>
        <v>0</v>
      </c>
      <c r="V2240" s="98"/>
    </row>
    <row r="2241" spans="1:22" x14ac:dyDescent="0.35">
      <c r="A2241" s="93">
        <v>2233</v>
      </c>
      <c r="B2241" s="84"/>
      <c r="C2241" s="98"/>
      <c r="D2241" s="91"/>
      <c r="E2241" s="89"/>
      <c r="F2241" s="88"/>
      <c r="G2241" s="91"/>
      <c r="H2241" s="91"/>
      <c r="I2241" s="88"/>
      <c r="J2241" s="92"/>
      <c r="K2241" s="212"/>
      <c r="L2241" s="308" t="str">
        <f>IF(K2241&lt;&gt;"",INDEX(ฐาน!$J$4:$M$44,MATCH(INT(K2241),ฐาน!$J$4:$J$44,0),2),"")</f>
        <v/>
      </c>
      <c r="M2241" s="309" t="str">
        <f>IF(L2241&lt;&gt;"",INDEX(ฐาน!$J$4:$M$45,MATCH(L2241,ฐาน!$K$4:$K$45,0),4),"")</f>
        <v/>
      </c>
      <c r="N2241" s="310" t="str">
        <f>IF(I2241&lt;&gt;"",INDEX(ฐาน!$A$4:$F$9,MATCH(I2241,ฐาน!$A$4:$A$9,0),IF(J2241&gt;=INDEX(ฐาน!$A$4:$F$9,MATCH(I2241,ฐาน!$A$4:$A$9,0),3),6,5)),"")</f>
        <v/>
      </c>
      <c r="O2241" s="311" t="str">
        <f>IF(I2241&lt;&gt;"",IF(J2241&gt;=INDEX(ฐาน!$A$4:$G$9,MATCH(I2241,ฐาน!$A$4:$A$9,0),4),INDEX(ฐาน!$A$4:$G$9,MATCH(I2241,ฐาน!$A$4:$A$9,0),7),INDEX(ฐาน!$A$4:$G$9,MATCH(I2241,ฐาน!$A$4:$A$9,0),4)),"")</f>
        <v/>
      </c>
      <c r="P2241" s="312">
        <f>IF(M2241&lt;&gt;ฐาน!$M$45,IF(L2241&lt;&gt;"",($L2241*$N2241/100),0),0)</f>
        <v>0</v>
      </c>
      <c r="Q2241" s="311">
        <f>IF(M2241&lt;&gt;ฐาน!$M$45,IF(L2241&lt;&gt;"",ROUNDUP(($L2241*$N2241/100),-1),0),0)</f>
        <v>0</v>
      </c>
      <c r="R2241" s="311">
        <f t="shared" si="68"/>
        <v>0</v>
      </c>
      <c r="S2241" s="313">
        <f t="shared" si="69"/>
        <v>0</v>
      </c>
      <c r="T2241" s="314">
        <f>IF(M2241&lt;&gt;ฐาน!$M$45,IF(S2241&lt;&gt;"",S2241+R2241,0),0)</f>
        <v>0</v>
      </c>
      <c r="U2241" s="311">
        <f>IF(M2241&lt;&gt;ฐาน!$M$45,IF(S2241=0,J2241+T2241,O2241),J2241)</f>
        <v>0</v>
      </c>
      <c r="V2241" s="98"/>
    </row>
    <row r="2242" spans="1:22" x14ac:dyDescent="0.35">
      <c r="A2242" s="93">
        <v>2234</v>
      </c>
      <c r="B2242" s="84"/>
      <c r="C2242" s="98"/>
      <c r="D2242" s="91"/>
      <c r="E2242" s="89"/>
      <c r="F2242" s="88"/>
      <c r="G2242" s="91"/>
      <c r="H2242" s="91"/>
      <c r="I2242" s="88"/>
      <c r="J2242" s="92"/>
      <c r="K2242" s="212"/>
      <c r="L2242" s="308" t="str">
        <f>IF(K2242&lt;&gt;"",INDEX(ฐาน!$J$4:$M$44,MATCH(INT(K2242),ฐาน!$J$4:$J$44,0),2),"")</f>
        <v/>
      </c>
      <c r="M2242" s="309" t="str">
        <f>IF(L2242&lt;&gt;"",INDEX(ฐาน!$J$4:$M$45,MATCH(L2242,ฐาน!$K$4:$K$45,0),4),"")</f>
        <v/>
      </c>
      <c r="N2242" s="310" t="str">
        <f>IF(I2242&lt;&gt;"",INDEX(ฐาน!$A$4:$F$9,MATCH(I2242,ฐาน!$A$4:$A$9,0),IF(J2242&gt;=INDEX(ฐาน!$A$4:$F$9,MATCH(I2242,ฐาน!$A$4:$A$9,0),3),6,5)),"")</f>
        <v/>
      </c>
      <c r="O2242" s="311" t="str">
        <f>IF(I2242&lt;&gt;"",IF(J2242&gt;=INDEX(ฐาน!$A$4:$G$9,MATCH(I2242,ฐาน!$A$4:$A$9,0),4),INDEX(ฐาน!$A$4:$G$9,MATCH(I2242,ฐาน!$A$4:$A$9,0),7),INDEX(ฐาน!$A$4:$G$9,MATCH(I2242,ฐาน!$A$4:$A$9,0),4)),"")</f>
        <v/>
      </c>
      <c r="P2242" s="312">
        <f>IF(M2242&lt;&gt;ฐาน!$M$45,IF(L2242&lt;&gt;"",($L2242*$N2242/100),0),0)</f>
        <v>0</v>
      </c>
      <c r="Q2242" s="311">
        <f>IF(M2242&lt;&gt;ฐาน!$M$45,IF(L2242&lt;&gt;"",ROUNDUP(($L2242*$N2242/100),-1),0),0)</f>
        <v>0</v>
      </c>
      <c r="R2242" s="311">
        <f t="shared" si="68"/>
        <v>0</v>
      </c>
      <c r="S2242" s="313">
        <f t="shared" si="69"/>
        <v>0</v>
      </c>
      <c r="T2242" s="314">
        <f>IF(M2242&lt;&gt;ฐาน!$M$45,IF(S2242&lt;&gt;"",S2242+R2242,0),0)</f>
        <v>0</v>
      </c>
      <c r="U2242" s="311">
        <f>IF(M2242&lt;&gt;ฐาน!$M$45,IF(S2242=0,J2242+T2242,O2242),J2242)</f>
        <v>0</v>
      </c>
      <c r="V2242" s="98"/>
    </row>
    <row r="2243" spans="1:22" x14ac:dyDescent="0.35">
      <c r="A2243" s="93">
        <v>2235</v>
      </c>
      <c r="B2243" s="84"/>
      <c r="C2243" s="98"/>
      <c r="D2243" s="91"/>
      <c r="E2243" s="89"/>
      <c r="F2243" s="88"/>
      <c r="G2243" s="91"/>
      <c r="H2243" s="91"/>
      <c r="I2243" s="88"/>
      <c r="J2243" s="92"/>
      <c r="K2243" s="212"/>
      <c r="L2243" s="308" t="str">
        <f>IF(K2243&lt;&gt;"",INDEX(ฐาน!$J$4:$M$44,MATCH(INT(K2243),ฐาน!$J$4:$J$44,0),2),"")</f>
        <v/>
      </c>
      <c r="M2243" s="309" t="str">
        <f>IF(L2243&lt;&gt;"",INDEX(ฐาน!$J$4:$M$45,MATCH(L2243,ฐาน!$K$4:$K$45,0),4),"")</f>
        <v/>
      </c>
      <c r="N2243" s="310" t="str">
        <f>IF(I2243&lt;&gt;"",INDEX(ฐาน!$A$4:$F$9,MATCH(I2243,ฐาน!$A$4:$A$9,0),IF(J2243&gt;=INDEX(ฐาน!$A$4:$F$9,MATCH(I2243,ฐาน!$A$4:$A$9,0),3),6,5)),"")</f>
        <v/>
      </c>
      <c r="O2243" s="311" t="str">
        <f>IF(I2243&lt;&gt;"",IF(J2243&gt;=INDEX(ฐาน!$A$4:$G$9,MATCH(I2243,ฐาน!$A$4:$A$9,0),4),INDEX(ฐาน!$A$4:$G$9,MATCH(I2243,ฐาน!$A$4:$A$9,0),7),INDEX(ฐาน!$A$4:$G$9,MATCH(I2243,ฐาน!$A$4:$A$9,0),4)),"")</f>
        <v/>
      </c>
      <c r="P2243" s="312">
        <f>IF(M2243&lt;&gt;ฐาน!$M$45,IF(L2243&lt;&gt;"",($L2243*$N2243/100),0),0)</f>
        <v>0</v>
      </c>
      <c r="Q2243" s="311">
        <f>IF(M2243&lt;&gt;ฐาน!$M$45,IF(L2243&lt;&gt;"",ROUNDUP(($L2243*$N2243/100),-1),0),0)</f>
        <v>0</v>
      </c>
      <c r="R2243" s="311">
        <f t="shared" si="68"/>
        <v>0</v>
      </c>
      <c r="S2243" s="313">
        <f t="shared" si="69"/>
        <v>0</v>
      </c>
      <c r="T2243" s="314">
        <f>IF(M2243&lt;&gt;ฐาน!$M$45,IF(S2243&lt;&gt;"",S2243+R2243,0),0)</f>
        <v>0</v>
      </c>
      <c r="U2243" s="311">
        <f>IF(M2243&lt;&gt;ฐาน!$M$45,IF(S2243=0,J2243+T2243,O2243),J2243)</f>
        <v>0</v>
      </c>
      <c r="V2243" s="98"/>
    </row>
    <row r="2244" spans="1:22" x14ac:dyDescent="0.35">
      <c r="A2244" s="93">
        <v>2236</v>
      </c>
      <c r="B2244" s="84"/>
      <c r="C2244" s="98"/>
      <c r="D2244" s="91"/>
      <c r="E2244" s="89"/>
      <c r="F2244" s="88"/>
      <c r="G2244" s="91"/>
      <c r="H2244" s="91"/>
      <c r="I2244" s="88"/>
      <c r="J2244" s="92"/>
      <c r="K2244" s="212"/>
      <c r="L2244" s="308" t="str">
        <f>IF(K2244&lt;&gt;"",INDEX(ฐาน!$J$4:$M$44,MATCH(INT(K2244),ฐาน!$J$4:$J$44,0),2),"")</f>
        <v/>
      </c>
      <c r="M2244" s="309" t="str">
        <f>IF(L2244&lt;&gt;"",INDEX(ฐาน!$J$4:$M$45,MATCH(L2244,ฐาน!$K$4:$K$45,0),4),"")</f>
        <v/>
      </c>
      <c r="N2244" s="310" t="str">
        <f>IF(I2244&lt;&gt;"",INDEX(ฐาน!$A$4:$F$9,MATCH(I2244,ฐาน!$A$4:$A$9,0),IF(J2244&gt;=INDEX(ฐาน!$A$4:$F$9,MATCH(I2244,ฐาน!$A$4:$A$9,0),3),6,5)),"")</f>
        <v/>
      </c>
      <c r="O2244" s="311" t="str">
        <f>IF(I2244&lt;&gt;"",IF(J2244&gt;=INDEX(ฐาน!$A$4:$G$9,MATCH(I2244,ฐาน!$A$4:$A$9,0),4),INDEX(ฐาน!$A$4:$G$9,MATCH(I2244,ฐาน!$A$4:$A$9,0),7),INDEX(ฐาน!$A$4:$G$9,MATCH(I2244,ฐาน!$A$4:$A$9,0),4)),"")</f>
        <v/>
      </c>
      <c r="P2244" s="312">
        <f>IF(M2244&lt;&gt;ฐาน!$M$45,IF(L2244&lt;&gt;"",($L2244*$N2244/100),0),0)</f>
        <v>0</v>
      </c>
      <c r="Q2244" s="311">
        <f>IF(M2244&lt;&gt;ฐาน!$M$45,IF(L2244&lt;&gt;"",ROUNDUP(($L2244*$N2244/100),-1),0),0)</f>
        <v>0</v>
      </c>
      <c r="R2244" s="311">
        <f t="shared" si="68"/>
        <v>0</v>
      </c>
      <c r="S2244" s="313">
        <f t="shared" si="69"/>
        <v>0</v>
      </c>
      <c r="T2244" s="314">
        <f>IF(M2244&lt;&gt;ฐาน!$M$45,IF(S2244&lt;&gt;"",S2244+R2244,0),0)</f>
        <v>0</v>
      </c>
      <c r="U2244" s="311">
        <f>IF(M2244&lt;&gt;ฐาน!$M$45,IF(S2244=0,J2244+T2244,O2244),J2244)</f>
        <v>0</v>
      </c>
      <c r="V2244" s="98"/>
    </row>
    <row r="2245" spans="1:22" x14ac:dyDescent="0.35">
      <c r="A2245" s="93">
        <v>2237</v>
      </c>
      <c r="B2245" s="84"/>
      <c r="C2245" s="98"/>
      <c r="D2245" s="91"/>
      <c r="E2245" s="89"/>
      <c r="F2245" s="88"/>
      <c r="G2245" s="91"/>
      <c r="H2245" s="91"/>
      <c r="I2245" s="88"/>
      <c r="J2245" s="92"/>
      <c r="K2245" s="212"/>
      <c r="L2245" s="308" t="str">
        <f>IF(K2245&lt;&gt;"",INDEX(ฐาน!$J$4:$M$44,MATCH(INT(K2245),ฐาน!$J$4:$J$44,0),2),"")</f>
        <v/>
      </c>
      <c r="M2245" s="309" t="str">
        <f>IF(L2245&lt;&gt;"",INDEX(ฐาน!$J$4:$M$45,MATCH(L2245,ฐาน!$K$4:$K$45,0),4),"")</f>
        <v/>
      </c>
      <c r="N2245" s="310" t="str">
        <f>IF(I2245&lt;&gt;"",INDEX(ฐาน!$A$4:$F$9,MATCH(I2245,ฐาน!$A$4:$A$9,0),IF(J2245&gt;=INDEX(ฐาน!$A$4:$F$9,MATCH(I2245,ฐาน!$A$4:$A$9,0),3),6,5)),"")</f>
        <v/>
      </c>
      <c r="O2245" s="311" t="str">
        <f>IF(I2245&lt;&gt;"",IF(J2245&gt;=INDEX(ฐาน!$A$4:$G$9,MATCH(I2245,ฐาน!$A$4:$A$9,0),4),INDEX(ฐาน!$A$4:$G$9,MATCH(I2245,ฐาน!$A$4:$A$9,0),7),INDEX(ฐาน!$A$4:$G$9,MATCH(I2245,ฐาน!$A$4:$A$9,0),4)),"")</f>
        <v/>
      </c>
      <c r="P2245" s="312">
        <f>IF(M2245&lt;&gt;ฐาน!$M$45,IF(L2245&lt;&gt;"",($L2245*$N2245/100),0),0)</f>
        <v>0</v>
      </c>
      <c r="Q2245" s="311">
        <f>IF(M2245&lt;&gt;ฐาน!$M$45,IF(L2245&lt;&gt;"",ROUNDUP(($L2245*$N2245/100),-1),0),0)</f>
        <v>0</v>
      </c>
      <c r="R2245" s="311">
        <f t="shared" si="68"/>
        <v>0</v>
      </c>
      <c r="S2245" s="313">
        <f t="shared" si="69"/>
        <v>0</v>
      </c>
      <c r="T2245" s="314">
        <f>IF(M2245&lt;&gt;ฐาน!$M$45,IF(S2245&lt;&gt;"",S2245+R2245,0),0)</f>
        <v>0</v>
      </c>
      <c r="U2245" s="311">
        <f>IF(M2245&lt;&gt;ฐาน!$M$45,IF(S2245=0,J2245+T2245,O2245),J2245)</f>
        <v>0</v>
      </c>
      <c r="V2245" s="98"/>
    </row>
    <row r="2246" spans="1:22" x14ac:dyDescent="0.35">
      <c r="A2246" s="93">
        <v>2238</v>
      </c>
      <c r="B2246" s="84"/>
      <c r="C2246" s="98"/>
      <c r="D2246" s="91"/>
      <c r="E2246" s="89"/>
      <c r="F2246" s="88"/>
      <c r="G2246" s="91"/>
      <c r="H2246" s="91"/>
      <c r="I2246" s="88"/>
      <c r="J2246" s="92"/>
      <c r="K2246" s="212"/>
      <c r="L2246" s="308" t="str">
        <f>IF(K2246&lt;&gt;"",INDEX(ฐาน!$J$4:$M$44,MATCH(INT(K2246),ฐาน!$J$4:$J$44,0),2),"")</f>
        <v/>
      </c>
      <c r="M2246" s="309" t="str">
        <f>IF(L2246&lt;&gt;"",INDEX(ฐาน!$J$4:$M$45,MATCH(L2246,ฐาน!$K$4:$K$45,0),4),"")</f>
        <v/>
      </c>
      <c r="N2246" s="310" t="str">
        <f>IF(I2246&lt;&gt;"",INDEX(ฐาน!$A$4:$F$9,MATCH(I2246,ฐาน!$A$4:$A$9,0),IF(J2246&gt;=INDEX(ฐาน!$A$4:$F$9,MATCH(I2246,ฐาน!$A$4:$A$9,0),3),6,5)),"")</f>
        <v/>
      </c>
      <c r="O2246" s="311" t="str">
        <f>IF(I2246&lt;&gt;"",IF(J2246&gt;=INDEX(ฐาน!$A$4:$G$9,MATCH(I2246,ฐาน!$A$4:$A$9,0),4),INDEX(ฐาน!$A$4:$G$9,MATCH(I2246,ฐาน!$A$4:$A$9,0),7),INDEX(ฐาน!$A$4:$G$9,MATCH(I2246,ฐาน!$A$4:$A$9,0),4)),"")</f>
        <v/>
      </c>
      <c r="P2246" s="312">
        <f>IF(M2246&lt;&gt;ฐาน!$M$45,IF(L2246&lt;&gt;"",($L2246*$N2246/100),0),0)</f>
        <v>0</v>
      </c>
      <c r="Q2246" s="311">
        <f>IF(M2246&lt;&gt;ฐาน!$M$45,IF(L2246&lt;&gt;"",ROUNDUP(($L2246*$N2246/100),-1),0),0)</f>
        <v>0</v>
      </c>
      <c r="R2246" s="311">
        <f t="shared" si="68"/>
        <v>0</v>
      </c>
      <c r="S2246" s="313">
        <f t="shared" si="69"/>
        <v>0</v>
      </c>
      <c r="T2246" s="314">
        <f>IF(M2246&lt;&gt;ฐาน!$M$45,IF(S2246&lt;&gt;"",S2246+R2246,0),0)</f>
        <v>0</v>
      </c>
      <c r="U2246" s="311">
        <f>IF(M2246&lt;&gt;ฐาน!$M$45,IF(S2246=0,J2246+T2246,O2246),J2246)</f>
        <v>0</v>
      </c>
      <c r="V2246" s="98"/>
    </row>
    <row r="2247" spans="1:22" x14ac:dyDescent="0.35">
      <c r="A2247" s="93">
        <v>2239</v>
      </c>
      <c r="B2247" s="84"/>
      <c r="C2247" s="98"/>
      <c r="D2247" s="91"/>
      <c r="E2247" s="89"/>
      <c r="F2247" s="88"/>
      <c r="G2247" s="91"/>
      <c r="H2247" s="91"/>
      <c r="I2247" s="88"/>
      <c r="J2247" s="92"/>
      <c r="K2247" s="212"/>
      <c r="L2247" s="308" t="str">
        <f>IF(K2247&lt;&gt;"",INDEX(ฐาน!$J$4:$M$44,MATCH(INT(K2247),ฐาน!$J$4:$J$44,0),2),"")</f>
        <v/>
      </c>
      <c r="M2247" s="309" t="str">
        <f>IF(L2247&lt;&gt;"",INDEX(ฐาน!$J$4:$M$45,MATCH(L2247,ฐาน!$K$4:$K$45,0),4),"")</f>
        <v/>
      </c>
      <c r="N2247" s="310" t="str">
        <f>IF(I2247&lt;&gt;"",INDEX(ฐาน!$A$4:$F$9,MATCH(I2247,ฐาน!$A$4:$A$9,0),IF(J2247&gt;=INDEX(ฐาน!$A$4:$F$9,MATCH(I2247,ฐาน!$A$4:$A$9,0),3),6,5)),"")</f>
        <v/>
      </c>
      <c r="O2247" s="311" t="str">
        <f>IF(I2247&lt;&gt;"",IF(J2247&gt;=INDEX(ฐาน!$A$4:$G$9,MATCH(I2247,ฐาน!$A$4:$A$9,0),4),INDEX(ฐาน!$A$4:$G$9,MATCH(I2247,ฐาน!$A$4:$A$9,0),7),INDEX(ฐาน!$A$4:$G$9,MATCH(I2247,ฐาน!$A$4:$A$9,0),4)),"")</f>
        <v/>
      </c>
      <c r="P2247" s="312">
        <f>IF(M2247&lt;&gt;ฐาน!$M$45,IF(L2247&lt;&gt;"",($L2247*$N2247/100),0),0)</f>
        <v>0</v>
      </c>
      <c r="Q2247" s="311">
        <f>IF(M2247&lt;&gt;ฐาน!$M$45,IF(L2247&lt;&gt;"",ROUNDUP(($L2247*$N2247/100),-1),0),0)</f>
        <v>0</v>
      </c>
      <c r="R2247" s="311">
        <f t="shared" si="68"/>
        <v>0</v>
      </c>
      <c r="S2247" s="313">
        <f t="shared" si="69"/>
        <v>0</v>
      </c>
      <c r="T2247" s="314">
        <f>IF(M2247&lt;&gt;ฐาน!$M$45,IF(S2247&lt;&gt;"",S2247+R2247,0),0)</f>
        <v>0</v>
      </c>
      <c r="U2247" s="311">
        <f>IF(M2247&lt;&gt;ฐาน!$M$45,IF(S2247=0,J2247+T2247,O2247),J2247)</f>
        <v>0</v>
      </c>
      <c r="V2247" s="98"/>
    </row>
    <row r="2248" spans="1:22" x14ac:dyDescent="0.35">
      <c r="A2248" s="93">
        <v>2240</v>
      </c>
      <c r="B2248" s="84"/>
      <c r="C2248" s="98"/>
      <c r="D2248" s="91"/>
      <c r="E2248" s="89"/>
      <c r="F2248" s="88"/>
      <c r="G2248" s="91"/>
      <c r="H2248" s="91"/>
      <c r="I2248" s="88"/>
      <c r="J2248" s="92"/>
      <c r="K2248" s="212"/>
      <c r="L2248" s="308" t="str">
        <f>IF(K2248&lt;&gt;"",INDEX(ฐาน!$J$4:$M$44,MATCH(INT(K2248),ฐาน!$J$4:$J$44,0),2),"")</f>
        <v/>
      </c>
      <c r="M2248" s="309" t="str">
        <f>IF(L2248&lt;&gt;"",INDEX(ฐาน!$J$4:$M$45,MATCH(L2248,ฐาน!$K$4:$K$45,0),4),"")</f>
        <v/>
      </c>
      <c r="N2248" s="310" t="str">
        <f>IF(I2248&lt;&gt;"",INDEX(ฐาน!$A$4:$F$9,MATCH(I2248,ฐาน!$A$4:$A$9,0),IF(J2248&gt;=INDEX(ฐาน!$A$4:$F$9,MATCH(I2248,ฐาน!$A$4:$A$9,0),3),6,5)),"")</f>
        <v/>
      </c>
      <c r="O2248" s="311" t="str">
        <f>IF(I2248&lt;&gt;"",IF(J2248&gt;=INDEX(ฐาน!$A$4:$G$9,MATCH(I2248,ฐาน!$A$4:$A$9,0),4),INDEX(ฐาน!$A$4:$G$9,MATCH(I2248,ฐาน!$A$4:$A$9,0),7),INDEX(ฐาน!$A$4:$G$9,MATCH(I2248,ฐาน!$A$4:$A$9,0),4)),"")</f>
        <v/>
      </c>
      <c r="P2248" s="312">
        <f>IF(M2248&lt;&gt;ฐาน!$M$45,IF(L2248&lt;&gt;"",($L2248*$N2248/100),0),0)</f>
        <v>0</v>
      </c>
      <c r="Q2248" s="311">
        <f>IF(M2248&lt;&gt;ฐาน!$M$45,IF(L2248&lt;&gt;"",ROUNDUP(($L2248*$N2248/100),-1),0),0)</f>
        <v>0</v>
      </c>
      <c r="R2248" s="311">
        <f t="shared" si="68"/>
        <v>0</v>
      </c>
      <c r="S2248" s="313">
        <f t="shared" si="69"/>
        <v>0</v>
      </c>
      <c r="T2248" s="314">
        <f>IF(M2248&lt;&gt;ฐาน!$M$45,IF(S2248&lt;&gt;"",S2248+R2248,0),0)</f>
        <v>0</v>
      </c>
      <c r="U2248" s="311">
        <f>IF(M2248&lt;&gt;ฐาน!$M$45,IF(S2248=0,J2248+T2248,O2248),J2248)</f>
        <v>0</v>
      </c>
      <c r="V2248" s="98"/>
    </row>
    <row r="2249" spans="1:22" x14ac:dyDescent="0.35">
      <c r="A2249" s="93">
        <v>2241</v>
      </c>
      <c r="B2249" s="84"/>
      <c r="C2249" s="98"/>
      <c r="D2249" s="91"/>
      <c r="E2249" s="89"/>
      <c r="F2249" s="88"/>
      <c r="G2249" s="91"/>
      <c r="H2249" s="91"/>
      <c r="I2249" s="88"/>
      <c r="J2249" s="92"/>
      <c r="K2249" s="212"/>
      <c r="L2249" s="308" t="str">
        <f>IF(K2249&lt;&gt;"",INDEX(ฐาน!$J$4:$M$44,MATCH(INT(K2249),ฐาน!$J$4:$J$44,0),2),"")</f>
        <v/>
      </c>
      <c r="M2249" s="309" t="str">
        <f>IF(L2249&lt;&gt;"",INDEX(ฐาน!$J$4:$M$45,MATCH(L2249,ฐาน!$K$4:$K$45,0),4),"")</f>
        <v/>
      </c>
      <c r="N2249" s="310" t="str">
        <f>IF(I2249&lt;&gt;"",INDEX(ฐาน!$A$4:$F$9,MATCH(I2249,ฐาน!$A$4:$A$9,0),IF(J2249&gt;=INDEX(ฐาน!$A$4:$F$9,MATCH(I2249,ฐาน!$A$4:$A$9,0),3),6,5)),"")</f>
        <v/>
      </c>
      <c r="O2249" s="311" t="str">
        <f>IF(I2249&lt;&gt;"",IF(J2249&gt;=INDEX(ฐาน!$A$4:$G$9,MATCH(I2249,ฐาน!$A$4:$A$9,0),4),INDEX(ฐาน!$A$4:$G$9,MATCH(I2249,ฐาน!$A$4:$A$9,0),7),INDEX(ฐาน!$A$4:$G$9,MATCH(I2249,ฐาน!$A$4:$A$9,0),4)),"")</f>
        <v/>
      </c>
      <c r="P2249" s="312">
        <f>IF(M2249&lt;&gt;ฐาน!$M$45,IF(L2249&lt;&gt;"",($L2249*$N2249/100),0),0)</f>
        <v>0</v>
      </c>
      <c r="Q2249" s="311">
        <f>IF(M2249&lt;&gt;ฐาน!$M$45,IF(L2249&lt;&gt;"",ROUNDUP(($L2249*$N2249/100),-1),0),0)</f>
        <v>0</v>
      </c>
      <c r="R2249" s="311">
        <f t="shared" si="68"/>
        <v>0</v>
      </c>
      <c r="S2249" s="313">
        <f t="shared" si="69"/>
        <v>0</v>
      </c>
      <c r="T2249" s="314">
        <f>IF(M2249&lt;&gt;ฐาน!$M$45,IF(S2249&lt;&gt;"",S2249+R2249,0),0)</f>
        <v>0</v>
      </c>
      <c r="U2249" s="311">
        <f>IF(M2249&lt;&gt;ฐาน!$M$45,IF(S2249=0,J2249+T2249,O2249),J2249)</f>
        <v>0</v>
      </c>
      <c r="V2249" s="98"/>
    </row>
    <row r="2250" spans="1:22" x14ac:dyDescent="0.35">
      <c r="A2250" s="93">
        <v>2242</v>
      </c>
      <c r="B2250" s="84"/>
      <c r="C2250" s="98"/>
      <c r="D2250" s="91"/>
      <c r="E2250" s="89"/>
      <c r="F2250" s="88"/>
      <c r="G2250" s="91"/>
      <c r="H2250" s="91"/>
      <c r="I2250" s="88"/>
      <c r="J2250" s="92"/>
      <c r="K2250" s="212"/>
      <c r="L2250" s="308" t="str">
        <f>IF(K2250&lt;&gt;"",INDEX(ฐาน!$J$4:$M$44,MATCH(INT(K2250),ฐาน!$J$4:$J$44,0),2),"")</f>
        <v/>
      </c>
      <c r="M2250" s="309" t="str">
        <f>IF(L2250&lt;&gt;"",INDEX(ฐาน!$J$4:$M$45,MATCH(L2250,ฐาน!$K$4:$K$45,0),4),"")</f>
        <v/>
      </c>
      <c r="N2250" s="310" t="str">
        <f>IF(I2250&lt;&gt;"",INDEX(ฐาน!$A$4:$F$9,MATCH(I2250,ฐาน!$A$4:$A$9,0),IF(J2250&gt;=INDEX(ฐาน!$A$4:$F$9,MATCH(I2250,ฐาน!$A$4:$A$9,0),3),6,5)),"")</f>
        <v/>
      </c>
      <c r="O2250" s="311" t="str">
        <f>IF(I2250&lt;&gt;"",IF(J2250&gt;=INDEX(ฐาน!$A$4:$G$9,MATCH(I2250,ฐาน!$A$4:$A$9,0),4),INDEX(ฐาน!$A$4:$G$9,MATCH(I2250,ฐาน!$A$4:$A$9,0),7),INDEX(ฐาน!$A$4:$G$9,MATCH(I2250,ฐาน!$A$4:$A$9,0),4)),"")</f>
        <v/>
      </c>
      <c r="P2250" s="312">
        <f>IF(M2250&lt;&gt;ฐาน!$M$45,IF(L2250&lt;&gt;"",($L2250*$N2250/100),0),0)</f>
        <v>0</v>
      </c>
      <c r="Q2250" s="311">
        <f>IF(M2250&lt;&gt;ฐาน!$M$45,IF(L2250&lt;&gt;"",ROUNDUP(($L2250*$N2250/100),-1),0),0)</f>
        <v>0</v>
      </c>
      <c r="R2250" s="311">
        <f t="shared" ref="R2250:R2313" si="70">IF(Q2250&lt;&gt;"",IF($J2250+$P2250&lt;=$O2250,$Q2250,$O2250-$J2250),"")</f>
        <v>0</v>
      </c>
      <c r="S2250" s="313">
        <f t="shared" ref="S2250:S2313" si="71">IF(Q2250&lt;&gt;R2250,P2250-R2250,0)</f>
        <v>0</v>
      </c>
      <c r="T2250" s="314">
        <f>IF(M2250&lt;&gt;ฐาน!$M$45,IF(S2250&lt;&gt;"",S2250+R2250,0),0)</f>
        <v>0</v>
      </c>
      <c r="U2250" s="311">
        <f>IF(M2250&lt;&gt;ฐาน!$M$45,IF(S2250=0,J2250+T2250,O2250),J2250)</f>
        <v>0</v>
      </c>
      <c r="V2250" s="98"/>
    </row>
    <row r="2251" spans="1:22" x14ac:dyDescent="0.35">
      <c r="A2251" s="93">
        <v>2243</v>
      </c>
      <c r="B2251" s="84"/>
      <c r="C2251" s="98"/>
      <c r="D2251" s="91"/>
      <c r="E2251" s="89"/>
      <c r="F2251" s="88"/>
      <c r="G2251" s="91"/>
      <c r="H2251" s="91"/>
      <c r="I2251" s="88"/>
      <c r="J2251" s="92"/>
      <c r="K2251" s="212"/>
      <c r="L2251" s="308" t="str">
        <f>IF(K2251&lt;&gt;"",INDEX(ฐาน!$J$4:$M$44,MATCH(INT(K2251),ฐาน!$J$4:$J$44,0),2),"")</f>
        <v/>
      </c>
      <c r="M2251" s="309" t="str">
        <f>IF(L2251&lt;&gt;"",INDEX(ฐาน!$J$4:$M$45,MATCH(L2251,ฐาน!$K$4:$K$45,0),4),"")</f>
        <v/>
      </c>
      <c r="N2251" s="310" t="str">
        <f>IF(I2251&lt;&gt;"",INDEX(ฐาน!$A$4:$F$9,MATCH(I2251,ฐาน!$A$4:$A$9,0),IF(J2251&gt;=INDEX(ฐาน!$A$4:$F$9,MATCH(I2251,ฐาน!$A$4:$A$9,0),3),6,5)),"")</f>
        <v/>
      </c>
      <c r="O2251" s="311" t="str">
        <f>IF(I2251&lt;&gt;"",IF(J2251&gt;=INDEX(ฐาน!$A$4:$G$9,MATCH(I2251,ฐาน!$A$4:$A$9,0),4),INDEX(ฐาน!$A$4:$G$9,MATCH(I2251,ฐาน!$A$4:$A$9,0),7),INDEX(ฐาน!$A$4:$G$9,MATCH(I2251,ฐาน!$A$4:$A$9,0),4)),"")</f>
        <v/>
      </c>
      <c r="P2251" s="312">
        <f>IF(M2251&lt;&gt;ฐาน!$M$45,IF(L2251&lt;&gt;"",($L2251*$N2251/100),0),0)</f>
        <v>0</v>
      </c>
      <c r="Q2251" s="311">
        <f>IF(M2251&lt;&gt;ฐาน!$M$45,IF(L2251&lt;&gt;"",ROUNDUP(($L2251*$N2251/100),-1),0),0)</f>
        <v>0</v>
      </c>
      <c r="R2251" s="311">
        <f t="shared" si="70"/>
        <v>0</v>
      </c>
      <c r="S2251" s="313">
        <f t="shared" si="71"/>
        <v>0</v>
      </c>
      <c r="T2251" s="314">
        <f>IF(M2251&lt;&gt;ฐาน!$M$45,IF(S2251&lt;&gt;"",S2251+R2251,0),0)</f>
        <v>0</v>
      </c>
      <c r="U2251" s="311">
        <f>IF(M2251&lt;&gt;ฐาน!$M$45,IF(S2251=0,J2251+T2251,O2251),J2251)</f>
        <v>0</v>
      </c>
      <c r="V2251" s="98"/>
    </row>
    <row r="2252" spans="1:22" x14ac:dyDescent="0.35">
      <c r="A2252" s="93">
        <v>2244</v>
      </c>
      <c r="B2252" s="84"/>
      <c r="C2252" s="98"/>
      <c r="D2252" s="91"/>
      <c r="E2252" s="89"/>
      <c r="F2252" s="88"/>
      <c r="G2252" s="91"/>
      <c r="H2252" s="91"/>
      <c r="I2252" s="88"/>
      <c r="J2252" s="92"/>
      <c r="K2252" s="212"/>
      <c r="L2252" s="308" t="str">
        <f>IF(K2252&lt;&gt;"",INDEX(ฐาน!$J$4:$M$44,MATCH(INT(K2252),ฐาน!$J$4:$J$44,0),2),"")</f>
        <v/>
      </c>
      <c r="M2252" s="309" t="str">
        <f>IF(L2252&lt;&gt;"",INDEX(ฐาน!$J$4:$M$45,MATCH(L2252,ฐาน!$K$4:$K$45,0),4),"")</f>
        <v/>
      </c>
      <c r="N2252" s="310" t="str">
        <f>IF(I2252&lt;&gt;"",INDEX(ฐาน!$A$4:$F$9,MATCH(I2252,ฐาน!$A$4:$A$9,0),IF(J2252&gt;=INDEX(ฐาน!$A$4:$F$9,MATCH(I2252,ฐาน!$A$4:$A$9,0),3),6,5)),"")</f>
        <v/>
      </c>
      <c r="O2252" s="311" t="str">
        <f>IF(I2252&lt;&gt;"",IF(J2252&gt;=INDEX(ฐาน!$A$4:$G$9,MATCH(I2252,ฐาน!$A$4:$A$9,0),4),INDEX(ฐาน!$A$4:$G$9,MATCH(I2252,ฐาน!$A$4:$A$9,0),7),INDEX(ฐาน!$A$4:$G$9,MATCH(I2252,ฐาน!$A$4:$A$9,0),4)),"")</f>
        <v/>
      </c>
      <c r="P2252" s="312">
        <f>IF(M2252&lt;&gt;ฐาน!$M$45,IF(L2252&lt;&gt;"",($L2252*$N2252/100),0),0)</f>
        <v>0</v>
      </c>
      <c r="Q2252" s="311">
        <f>IF(M2252&lt;&gt;ฐาน!$M$45,IF(L2252&lt;&gt;"",ROUNDUP(($L2252*$N2252/100),-1),0),0)</f>
        <v>0</v>
      </c>
      <c r="R2252" s="311">
        <f t="shared" si="70"/>
        <v>0</v>
      </c>
      <c r="S2252" s="313">
        <f t="shared" si="71"/>
        <v>0</v>
      </c>
      <c r="T2252" s="314">
        <f>IF(M2252&lt;&gt;ฐาน!$M$45,IF(S2252&lt;&gt;"",S2252+R2252,0),0)</f>
        <v>0</v>
      </c>
      <c r="U2252" s="311">
        <f>IF(M2252&lt;&gt;ฐาน!$M$45,IF(S2252=0,J2252+T2252,O2252),J2252)</f>
        <v>0</v>
      </c>
      <c r="V2252" s="98"/>
    </row>
    <row r="2253" spans="1:22" x14ac:dyDescent="0.35">
      <c r="A2253" s="93">
        <v>2245</v>
      </c>
      <c r="B2253" s="84"/>
      <c r="C2253" s="98"/>
      <c r="D2253" s="91"/>
      <c r="E2253" s="89"/>
      <c r="F2253" s="88"/>
      <c r="G2253" s="91"/>
      <c r="H2253" s="91"/>
      <c r="I2253" s="88"/>
      <c r="J2253" s="92"/>
      <c r="K2253" s="212"/>
      <c r="L2253" s="308" t="str">
        <f>IF(K2253&lt;&gt;"",INDEX(ฐาน!$J$4:$M$44,MATCH(INT(K2253),ฐาน!$J$4:$J$44,0),2),"")</f>
        <v/>
      </c>
      <c r="M2253" s="309" t="str">
        <f>IF(L2253&lt;&gt;"",INDEX(ฐาน!$J$4:$M$45,MATCH(L2253,ฐาน!$K$4:$K$45,0),4),"")</f>
        <v/>
      </c>
      <c r="N2253" s="310" t="str">
        <f>IF(I2253&lt;&gt;"",INDEX(ฐาน!$A$4:$F$9,MATCH(I2253,ฐาน!$A$4:$A$9,0),IF(J2253&gt;=INDEX(ฐาน!$A$4:$F$9,MATCH(I2253,ฐาน!$A$4:$A$9,0),3),6,5)),"")</f>
        <v/>
      </c>
      <c r="O2253" s="311" t="str">
        <f>IF(I2253&lt;&gt;"",IF(J2253&gt;=INDEX(ฐาน!$A$4:$G$9,MATCH(I2253,ฐาน!$A$4:$A$9,0),4),INDEX(ฐาน!$A$4:$G$9,MATCH(I2253,ฐาน!$A$4:$A$9,0),7),INDEX(ฐาน!$A$4:$G$9,MATCH(I2253,ฐาน!$A$4:$A$9,0),4)),"")</f>
        <v/>
      </c>
      <c r="P2253" s="312">
        <f>IF(M2253&lt;&gt;ฐาน!$M$45,IF(L2253&lt;&gt;"",($L2253*$N2253/100),0),0)</f>
        <v>0</v>
      </c>
      <c r="Q2253" s="311">
        <f>IF(M2253&lt;&gt;ฐาน!$M$45,IF(L2253&lt;&gt;"",ROUNDUP(($L2253*$N2253/100),-1),0),0)</f>
        <v>0</v>
      </c>
      <c r="R2253" s="311">
        <f t="shared" si="70"/>
        <v>0</v>
      </c>
      <c r="S2253" s="313">
        <f t="shared" si="71"/>
        <v>0</v>
      </c>
      <c r="T2253" s="314">
        <f>IF(M2253&lt;&gt;ฐาน!$M$45,IF(S2253&lt;&gt;"",S2253+R2253,0),0)</f>
        <v>0</v>
      </c>
      <c r="U2253" s="311">
        <f>IF(M2253&lt;&gt;ฐาน!$M$45,IF(S2253=0,J2253+T2253,O2253),J2253)</f>
        <v>0</v>
      </c>
      <c r="V2253" s="98"/>
    </row>
    <row r="2254" spans="1:22" x14ac:dyDescent="0.35">
      <c r="A2254" s="93">
        <v>2246</v>
      </c>
      <c r="B2254" s="84"/>
      <c r="C2254" s="98"/>
      <c r="D2254" s="91"/>
      <c r="E2254" s="89"/>
      <c r="F2254" s="88"/>
      <c r="G2254" s="91"/>
      <c r="H2254" s="91"/>
      <c r="I2254" s="88"/>
      <c r="J2254" s="92"/>
      <c r="K2254" s="212"/>
      <c r="L2254" s="308" t="str">
        <f>IF(K2254&lt;&gt;"",INDEX(ฐาน!$J$4:$M$44,MATCH(INT(K2254),ฐาน!$J$4:$J$44,0),2),"")</f>
        <v/>
      </c>
      <c r="M2254" s="309" t="str">
        <f>IF(L2254&lt;&gt;"",INDEX(ฐาน!$J$4:$M$45,MATCH(L2254,ฐาน!$K$4:$K$45,0),4),"")</f>
        <v/>
      </c>
      <c r="N2254" s="310" t="str">
        <f>IF(I2254&lt;&gt;"",INDEX(ฐาน!$A$4:$F$9,MATCH(I2254,ฐาน!$A$4:$A$9,0),IF(J2254&gt;=INDEX(ฐาน!$A$4:$F$9,MATCH(I2254,ฐาน!$A$4:$A$9,0),3),6,5)),"")</f>
        <v/>
      </c>
      <c r="O2254" s="311" t="str">
        <f>IF(I2254&lt;&gt;"",IF(J2254&gt;=INDEX(ฐาน!$A$4:$G$9,MATCH(I2254,ฐาน!$A$4:$A$9,0),4),INDEX(ฐาน!$A$4:$G$9,MATCH(I2254,ฐาน!$A$4:$A$9,0),7),INDEX(ฐาน!$A$4:$G$9,MATCH(I2254,ฐาน!$A$4:$A$9,0),4)),"")</f>
        <v/>
      </c>
      <c r="P2254" s="312">
        <f>IF(M2254&lt;&gt;ฐาน!$M$45,IF(L2254&lt;&gt;"",($L2254*$N2254/100),0),0)</f>
        <v>0</v>
      </c>
      <c r="Q2254" s="311">
        <f>IF(M2254&lt;&gt;ฐาน!$M$45,IF(L2254&lt;&gt;"",ROUNDUP(($L2254*$N2254/100),-1),0),0)</f>
        <v>0</v>
      </c>
      <c r="R2254" s="311">
        <f t="shared" si="70"/>
        <v>0</v>
      </c>
      <c r="S2254" s="313">
        <f t="shared" si="71"/>
        <v>0</v>
      </c>
      <c r="T2254" s="314">
        <f>IF(M2254&lt;&gt;ฐาน!$M$45,IF(S2254&lt;&gt;"",S2254+R2254,0),0)</f>
        <v>0</v>
      </c>
      <c r="U2254" s="311">
        <f>IF(M2254&lt;&gt;ฐาน!$M$45,IF(S2254=0,J2254+T2254,O2254),J2254)</f>
        <v>0</v>
      </c>
      <c r="V2254" s="98"/>
    </row>
    <row r="2255" spans="1:22" x14ac:dyDescent="0.35">
      <c r="A2255" s="93">
        <v>2247</v>
      </c>
      <c r="B2255" s="84"/>
      <c r="C2255" s="98"/>
      <c r="D2255" s="91"/>
      <c r="E2255" s="89"/>
      <c r="F2255" s="88"/>
      <c r="G2255" s="91"/>
      <c r="H2255" s="91"/>
      <c r="I2255" s="88"/>
      <c r="J2255" s="92"/>
      <c r="K2255" s="212"/>
      <c r="L2255" s="308" t="str">
        <f>IF(K2255&lt;&gt;"",INDEX(ฐาน!$J$4:$M$44,MATCH(INT(K2255),ฐาน!$J$4:$J$44,0),2),"")</f>
        <v/>
      </c>
      <c r="M2255" s="309" t="str">
        <f>IF(L2255&lt;&gt;"",INDEX(ฐาน!$J$4:$M$45,MATCH(L2255,ฐาน!$K$4:$K$45,0),4),"")</f>
        <v/>
      </c>
      <c r="N2255" s="310" t="str">
        <f>IF(I2255&lt;&gt;"",INDEX(ฐาน!$A$4:$F$9,MATCH(I2255,ฐาน!$A$4:$A$9,0),IF(J2255&gt;=INDEX(ฐาน!$A$4:$F$9,MATCH(I2255,ฐาน!$A$4:$A$9,0),3),6,5)),"")</f>
        <v/>
      </c>
      <c r="O2255" s="311" t="str">
        <f>IF(I2255&lt;&gt;"",IF(J2255&gt;=INDEX(ฐาน!$A$4:$G$9,MATCH(I2255,ฐาน!$A$4:$A$9,0),4),INDEX(ฐาน!$A$4:$G$9,MATCH(I2255,ฐาน!$A$4:$A$9,0),7),INDEX(ฐาน!$A$4:$G$9,MATCH(I2255,ฐาน!$A$4:$A$9,0),4)),"")</f>
        <v/>
      </c>
      <c r="P2255" s="312">
        <f>IF(M2255&lt;&gt;ฐาน!$M$45,IF(L2255&lt;&gt;"",($L2255*$N2255/100),0),0)</f>
        <v>0</v>
      </c>
      <c r="Q2255" s="311">
        <f>IF(M2255&lt;&gt;ฐาน!$M$45,IF(L2255&lt;&gt;"",ROUNDUP(($L2255*$N2255/100),-1),0),0)</f>
        <v>0</v>
      </c>
      <c r="R2255" s="311">
        <f t="shared" si="70"/>
        <v>0</v>
      </c>
      <c r="S2255" s="313">
        <f t="shared" si="71"/>
        <v>0</v>
      </c>
      <c r="T2255" s="314">
        <f>IF(M2255&lt;&gt;ฐาน!$M$45,IF(S2255&lt;&gt;"",S2255+R2255,0),0)</f>
        <v>0</v>
      </c>
      <c r="U2255" s="311">
        <f>IF(M2255&lt;&gt;ฐาน!$M$45,IF(S2255=0,J2255+T2255,O2255),J2255)</f>
        <v>0</v>
      </c>
      <c r="V2255" s="98"/>
    </row>
    <row r="2256" spans="1:22" x14ac:dyDescent="0.35">
      <c r="A2256" s="93">
        <v>2248</v>
      </c>
      <c r="B2256" s="84"/>
      <c r="C2256" s="98"/>
      <c r="D2256" s="91"/>
      <c r="E2256" s="89"/>
      <c r="F2256" s="88"/>
      <c r="G2256" s="91"/>
      <c r="H2256" s="91"/>
      <c r="I2256" s="88"/>
      <c r="J2256" s="92"/>
      <c r="K2256" s="212"/>
      <c r="L2256" s="308" t="str">
        <f>IF(K2256&lt;&gt;"",INDEX(ฐาน!$J$4:$M$44,MATCH(INT(K2256),ฐาน!$J$4:$J$44,0),2),"")</f>
        <v/>
      </c>
      <c r="M2256" s="309" t="str">
        <f>IF(L2256&lt;&gt;"",INDEX(ฐาน!$J$4:$M$45,MATCH(L2256,ฐาน!$K$4:$K$45,0),4),"")</f>
        <v/>
      </c>
      <c r="N2256" s="310" t="str">
        <f>IF(I2256&lt;&gt;"",INDEX(ฐาน!$A$4:$F$9,MATCH(I2256,ฐาน!$A$4:$A$9,0),IF(J2256&gt;=INDEX(ฐาน!$A$4:$F$9,MATCH(I2256,ฐาน!$A$4:$A$9,0),3),6,5)),"")</f>
        <v/>
      </c>
      <c r="O2256" s="311" t="str">
        <f>IF(I2256&lt;&gt;"",IF(J2256&gt;=INDEX(ฐาน!$A$4:$G$9,MATCH(I2256,ฐาน!$A$4:$A$9,0),4),INDEX(ฐาน!$A$4:$G$9,MATCH(I2256,ฐาน!$A$4:$A$9,0),7),INDEX(ฐาน!$A$4:$G$9,MATCH(I2256,ฐาน!$A$4:$A$9,0),4)),"")</f>
        <v/>
      </c>
      <c r="P2256" s="312">
        <f>IF(M2256&lt;&gt;ฐาน!$M$45,IF(L2256&lt;&gt;"",($L2256*$N2256/100),0),0)</f>
        <v>0</v>
      </c>
      <c r="Q2256" s="311">
        <f>IF(M2256&lt;&gt;ฐาน!$M$45,IF(L2256&lt;&gt;"",ROUNDUP(($L2256*$N2256/100),-1),0),0)</f>
        <v>0</v>
      </c>
      <c r="R2256" s="311">
        <f t="shared" si="70"/>
        <v>0</v>
      </c>
      <c r="S2256" s="313">
        <f t="shared" si="71"/>
        <v>0</v>
      </c>
      <c r="T2256" s="314">
        <f>IF(M2256&lt;&gt;ฐาน!$M$45,IF(S2256&lt;&gt;"",S2256+R2256,0),0)</f>
        <v>0</v>
      </c>
      <c r="U2256" s="311">
        <f>IF(M2256&lt;&gt;ฐาน!$M$45,IF(S2256=0,J2256+T2256,O2256),J2256)</f>
        <v>0</v>
      </c>
      <c r="V2256" s="98"/>
    </row>
    <row r="2257" spans="1:22" x14ac:dyDescent="0.35">
      <c r="A2257" s="93">
        <v>2249</v>
      </c>
      <c r="B2257" s="84"/>
      <c r="C2257" s="98"/>
      <c r="D2257" s="91"/>
      <c r="E2257" s="89"/>
      <c r="F2257" s="88"/>
      <c r="G2257" s="91"/>
      <c r="H2257" s="91"/>
      <c r="I2257" s="88"/>
      <c r="J2257" s="92"/>
      <c r="K2257" s="212"/>
      <c r="L2257" s="308" t="str">
        <f>IF(K2257&lt;&gt;"",INDEX(ฐาน!$J$4:$M$44,MATCH(INT(K2257),ฐาน!$J$4:$J$44,0),2),"")</f>
        <v/>
      </c>
      <c r="M2257" s="309" t="str">
        <f>IF(L2257&lt;&gt;"",INDEX(ฐาน!$J$4:$M$45,MATCH(L2257,ฐาน!$K$4:$K$45,0),4),"")</f>
        <v/>
      </c>
      <c r="N2257" s="310" t="str">
        <f>IF(I2257&lt;&gt;"",INDEX(ฐาน!$A$4:$F$9,MATCH(I2257,ฐาน!$A$4:$A$9,0),IF(J2257&gt;=INDEX(ฐาน!$A$4:$F$9,MATCH(I2257,ฐาน!$A$4:$A$9,0),3),6,5)),"")</f>
        <v/>
      </c>
      <c r="O2257" s="311" t="str">
        <f>IF(I2257&lt;&gt;"",IF(J2257&gt;=INDEX(ฐาน!$A$4:$G$9,MATCH(I2257,ฐาน!$A$4:$A$9,0),4),INDEX(ฐาน!$A$4:$G$9,MATCH(I2257,ฐาน!$A$4:$A$9,0),7),INDEX(ฐาน!$A$4:$G$9,MATCH(I2257,ฐาน!$A$4:$A$9,0),4)),"")</f>
        <v/>
      </c>
      <c r="P2257" s="312">
        <f>IF(M2257&lt;&gt;ฐาน!$M$45,IF(L2257&lt;&gt;"",($L2257*$N2257/100),0),0)</f>
        <v>0</v>
      </c>
      <c r="Q2257" s="311">
        <f>IF(M2257&lt;&gt;ฐาน!$M$45,IF(L2257&lt;&gt;"",ROUNDUP(($L2257*$N2257/100),-1),0),0)</f>
        <v>0</v>
      </c>
      <c r="R2257" s="311">
        <f t="shared" si="70"/>
        <v>0</v>
      </c>
      <c r="S2257" s="313">
        <f t="shared" si="71"/>
        <v>0</v>
      </c>
      <c r="T2257" s="314">
        <f>IF(M2257&lt;&gt;ฐาน!$M$45,IF(S2257&lt;&gt;"",S2257+R2257,0),0)</f>
        <v>0</v>
      </c>
      <c r="U2257" s="311">
        <f>IF(M2257&lt;&gt;ฐาน!$M$45,IF(S2257=0,J2257+T2257,O2257),J2257)</f>
        <v>0</v>
      </c>
      <c r="V2257" s="98"/>
    </row>
    <row r="2258" spans="1:22" x14ac:dyDescent="0.35">
      <c r="A2258" s="93">
        <v>2250</v>
      </c>
      <c r="B2258" s="84"/>
      <c r="C2258" s="98"/>
      <c r="D2258" s="91"/>
      <c r="E2258" s="89"/>
      <c r="F2258" s="88"/>
      <c r="G2258" s="91"/>
      <c r="H2258" s="91"/>
      <c r="I2258" s="88"/>
      <c r="J2258" s="92"/>
      <c r="K2258" s="212"/>
      <c r="L2258" s="308" t="str">
        <f>IF(K2258&lt;&gt;"",INDEX(ฐาน!$J$4:$M$44,MATCH(INT(K2258),ฐาน!$J$4:$J$44,0),2),"")</f>
        <v/>
      </c>
      <c r="M2258" s="309" t="str">
        <f>IF(L2258&lt;&gt;"",INDEX(ฐาน!$J$4:$M$45,MATCH(L2258,ฐาน!$K$4:$K$45,0),4),"")</f>
        <v/>
      </c>
      <c r="N2258" s="310" t="str">
        <f>IF(I2258&lt;&gt;"",INDEX(ฐาน!$A$4:$F$9,MATCH(I2258,ฐาน!$A$4:$A$9,0),IF(J2258&gt;=INDEX(ฐาน!$A$4:$F$9,MATCH(I2258,ฐาน!$A$4:$A$9,0),3),6,5)),"")</f>
        <v/>
      </c>
      <c r="O2258" s="311" t="str">
        <f>IF(I2258&lt;&gt;"",IF(J2258&gt;=INDEX(ฐาน!$A$4:$G$9,MATCH(I2258,ฐาน!$A$4:$A$9,0),4),INDEX(ฐาน!$A$4:$G$9,MATCH(I2258,ฐาน!$A$4:$A$9,0),7),INDEX(ฐาน!$A$4:$G$9,MATCH(I2258,ฐาน!$A$4:$A$9,0),4)),"")</f>
        <v/>
      </c>
      <c r="P2258" s="312">
        <f>IF(M2258&lt;&gt;ฐาน!$M$45,IF(L2258&lt;&gt;"",($L2258*$N2258/100),0),0)</f>
        <v>0</v>
      </c>
      <c r="Q2258" s="311">
        <f>IF(M2258&lt;&gt;ฐาน!$M$45,IF(L2258&lt;&gt;"",ROUNDUP(($L2258*$N2258/100),-1),0),0)</f>
        <v>0</v>
      </c>
      <c r="R2258" s="311">
        <f t="shared" si="70"/>
        <v>0</v>
      </c>
      <c r="S2258" s="313">
        <f t="shared" si="71"/>
        <v>0</v>
      </c>
      <c r="T2258" s="314">
        <f>IF(M2258&lt;&gt;ฐาน!$M$45,IF(S2258&lt;&gt;"",S2258+R2258,0),0)</f>
        <v>0</v>
      </c>
      <c r="U2258" s="311">
        <f>IF(M2258&lt;&gt;ฐาน!$M$45,IF(S2258=0,J2258+T2258,O2258),J2258)</f>
        <v>0</v>
      </c>
      <c r="V2258" s="98"/>
    </row>
    <row r="2259" spans="1:22" x14ac:dyDescent="0.35">
      <c r="A2259" s="93">
        <v>2251</v>
      </c>
      <c r="B2259" s="84"/>
      <c r="C2259" s="98"/>
      <c r="D2259" s="91"/>
      <c r="E2259" s="89"/>
      <c r="F2259" s="88"/>
      <c r="G2259" s="91"/>
      <c r="H2259" s="91"/>
      <c r="I2259" s="88"/>
      <c r="J2259" s="92"/>
      <c r="K2259" s="212"/>
      <c r="L2259" s="308" t="str">
        <f>IF(K2259&lt;&gt;"",INDEX(ฐาน!$J$4:$M$44,MATCH(INT(K2259),ฐาน!$J$4:$J$44,0),2),"")</f>
        <v/>
      </c>
      <c r="M2259" s="309" t="str">
        <f>IF(L2259&lt;&gt;"",INDEX(ฐาน!$J$4:$M$45,MATCH(L2259,ฐาน!$K$4:$K$45,0),4),"")</f>
        <v/>
      </c>
      <c r="N2259" s="310" t="str">
        <f>IF(I2259&lt;&gt;"",INDEX(ฐาน!$A$4:$F$9,MATCH(I2259,ฐาน!$A$4:$A$9,0),IF(J2259&gt;=INDEX(ฐาน!$A$4:$F$9,MATCH(I2259,ฐาน!$A$4:$A$9,0),3),6,5)),"")</f>
        <v/>
      </c>
      <c r="O2259" s="311" t="str">
        <f>IF(I2259&lt;&gt;"",IF(J2259&gt;=INDEX(ฐาน!$A$4:$G$9,MATCH(I2259,ฐาน!$A$4:$A$9,0),4),INDEX(ฐาน!$A$4:$G$9,MATCH(I2259,ฐาน!$A$4:$A$9,0),7),INDEX(ฐาน!$A$4:$G$9,MATCH(I2259,ฐาน!$A$4:$A$9,0),4)),"")</f>
        <v/>
      </c>
      <c r="P2259" s="312">
        <f>IF(M2259&lt;&gt;ฐาน!$M$45,IF(L2259&lt;&gt;"",($L2259*$N2259/100),0),0)</f>
        <v>0</v>
      </c>
      <c r="Q2259" s="311">
        <f>IF(M2259&lt;&gt;ฐาน!$M$45,IF(L2259&lt;&gt;"",ROUNDUP(($L2259*$N2259/100),-1),0),0)</f>
        <v>0</v>
      </c>
      <c r="R2259" s="311">
        <f t="shared" si="70"/>
        <v>0</v>
      </c>
      <c r="S2259" s="313">
        <f t="shared" si="71"/>
        <v>0</v>
      </c>
      <c r="T2259" s="314">
        <f>IF(M2259&lt;&gt;ฐาน!$M$45,IF(S2259&lt;&gt;"",S2259+R2259,0),0)</f>
        <v>0</v>
      </c>
      <c r="U2259" s="311">
        <f>IF(M2259&lt;&gt;ฐาน!$M$45,IF(S2259=0,J2259+T2259,O2259),J2259)</f>
        <v>0</v>
      </c>
      <c r="V2259" s="98"/>
    </row>
    <row r="2260" spans="1:22" x14ac:dyDescent="0.35">
      <c r="A2260" s="93">
        <v>2252</v>
      </c>
      <c r="B2260" s="84"/>
      <c r="C2260" s="98"/>
      <c r="D2260" s="91"/>
      <c r="E2260" s="89"/>
      <c r="F2260" s="88"/>
      <c r="G2260" s="91"/>
      <c r="H2260" s="91"/>
      <c r="I2260" s="88"/>
      <c r="J2260" s="92"/>
      <c r="K2260" s="212"/>
      <c r="L2260" s="308" t="str">
        <f>IF(K2260&lt;&gt;"",INDEX(ฐาน!$J$4:$M$44,MATCH(INT(K2260),ฐาน!$J$4:$J$44,0),2),"")</f>
        <v/>
      </c>
      <c r="M2260" s="309" t="str">
        <f>IF(L2260&lt;&gt;"",INDEX(ฐาน!$J$4:$M$45,MATCH(L2260,ฐาน!$K$4:$K$45,0),4),"")</f>
        <v/>
      </c>
      <c r="N2260" s="310" t="str">
        <f>IF(I2260&lt;&gt;"",INDEX(ฐาน!$A$4:$F$9,MATCH(I2260,ฐาน!$A$4:$A$9,0),IF(J2260&gt;=INDEX(ฐาน!$A$4:$F$9,MATCH(I2260,ฐาน!$A$4:$A$9,0),3),6,5)),"")</f>
        <v/>
      </c>
      <c r="O2260" s="311" t="str">
        <f>IF(I2260&lt;&gt;"",IF(J2260&gt;=INDEX(ฐาน!$A$4:$G$9,MATCH(I2260,ฐาน!$A$4:$A$9,0),4),INDEX(ฐาน!$A$4:$G$9,MATCH(I2260,ฐาน!$A$4:$A$9,0),7),INDEX(ฐาน!$A$4:$G$9,MATCH(I2260,ฐาน!$A$4:$A$9,0),4)),"")</f>
        <v/>
      </c>
      <c r="P2260" s="312">
        <f>IF(M2260&lt;&gt;ฐาน!$M$45,IF(L2260&lt;&gt;"",($L2260*$N2260/100),0),0)</f>
        <v>0</v>
      </c>
      <c r="Q2260" s="311">
        <f>IF(M2260&lt;&gt;ฐาน!$M$45,IF(L2260&lt;&gt;"",ROUNDUP(($L2260*$N2260/100),-1),0),0)</f>
        <v>0</v>
      </c>
      <c r="R2260" s="311">
        <f t="shared" si="70"/>
        <v>0</v>
      </c>
      <c r="S2260" s="313">
        <f t="shared" si="71"/>
        <v>0</v>
      </c>
      <c r="T2260" s="314">
        <f>IF(M2260&lt;&gt;ฐาน!$M$45,IF(S2260&lt;&gt;"",S2260+R2260,0),0)</f>
        <v>0</v>
      </c>
      <c r="U2260" s="311">
        <f>IF(M2260&lt;&gt;ฐาน!$M$45,IF(S2260=0,J2260+T2260,O2260),J2260)</f>
        <v>0</v>
      </c>
      <c r="V2260" s="98"/>
    </row>
    <row r="2261" spans="1:22" x14ac:dyDescent="0.35">
      <c r="A2261" s="93">
        <v>2253</v>
      </c>
      <c r="B2261" s="84"/>
      <c r="C2261" s="98"/>
      <c r="D2261" s="91"/>
      <c r="E2261" s="89"/>
      <c r="F2261" s="88"/>
      <c r="G2261" s="91"/>
      <c r="H2261" s="91"/>
      <c r="I2261" s="88"/>
      <c r="J2261" s="92"/>
      <c r="K2261" s="212"/>
      <c r="L2261" s="308" t="str">
        <f>IF(K2261&lt;&gt;"",INDEX(ฐาน!$J$4:$M$44,MATCH(INT(K2261),ฐาน!$J$4:$J$44,0),2),"")</f>
        <v/>
      </c>
      <c r="M2261" s="309" t="str">
        <f>IF(L2261&lt;&gt;"",INDEX(ฐาน!$J$4:$M$45,MATCH(L2261,ฐาน!$K$4:$K$45,0),4),"")</f>
        <v/>
      </c>
      <c r="N2261" s="310" t="str">
        <f>IF(I2261&lt;&gt;"",INDEX(ฐาน!$A$4:$F$9,MATCH(I2261,ฐาน!$A$4:$A$9,0),IF(J2261&gt;=INDEX(ฐาน!$A$4:$F$9,MATCH(I2261,ฐาน!$A$4:$A$9,0),3),6,5)),"")</f>
        <v/>
      </c>
      <c r="O2261" s="311" t="str">
        <f>IF(I2261&lt;&gt;"",IF(J2261&gt;=INDEX(ฐาน!$A$4:$G$9,MATCH(I2261,ฐาน!$A$4:$A$9,0),4),INDEX(ฐาน!$A$4:$G$9,MATCH(I2261,ฐาน!$A$4:$A$9,0),7),INDEX(ฐาน!$A$4:$G$9,MATCH(I2261,ฐาน!$A$4:$A$9,0),4)),"")</f>
        <v/>
      </c>
      <c r="P2261" s="312">
        <f>IF(M2261&lt;&gt;ฐาน!$M$45,IF(L2261&lt;&gt;"",($L2261*$N2261/100),0),0)</f>
        <v>0</v>
      </c>
      <c r="Q2261" s="311">
        <f>IF(M2261&lt;&gt;ฐาน!$M$45,IF(L2261&lt;&gt;"",ROUNDUP(($L2261*$N2261/100),-1),0),0)</f>
        <v>0</v>
      </c>
      <c r="R2261" s="311">
        <f t="shared" si="70"/>
        <v>0</v>
      </c>
      <c r="S2261" s="313">
        <f t="shared" si="71"/>
        <v>0</v>
      </c>
      <c r="T2261" s="314">
        <f>IF(M2261&lt;&gt;ฐาน!$M$45,IF(S2261&lt;&gt;"",S2261+R2261,0),0)</f>
        <v>0</v>
      </c>
      <c r="U2261" s="311">
        <f>IF(M2261&lt;&gt;ฐาน!$M$45,IF(S2261=0,J2261+T2261,O2261),J2261)</f>
        <v>0</v>
      </c>
      <c r="V2261" s="98"/>
    </row>
    <row r="2262" spans="1:22" x14ac:dyDescent="0.35">
      <c r="A2262" s="93">
        <v>2254</v>
      </c>
      <c r="B2262" s="84"/>
      <c r="C2262" s="98"/>
      <c r="D2262" s="91"/>
      <c r="E2262" s="89"/>
      <c r="F2262" s="88"/>
      <c r="G2262" s="91"/>
      <c r="H2262" s="91"/>
      <c r="I2262" s="88"/>
      <c r="J2262" s="92"/>
      <c r="K2262" s="212"/>
      <c r="L2262" s="308" t="str">
        <f>IF(K2262&lt;&gt;"",INDEX(ฐาน!$J$4:$M$44,MATCH(INT(K2262),ฐาน!$J$4:$J$44,0),2),"")</f>
        <v/>
      </c>
      <c r="M2262" s="309" t="str">
        <f>IF(L2262&lt;&gt;"",INDEX(ฐาน!$J$4:$M$45,MATCH(L2262,ฐาน!$K$4:$K$45,0),4),"")</f>
        <v/>
      </c>
      <c r="N2262" s="310" t="str">
        <f>IF(I2262&lt;&gt;"",INDEX(ฐาน!$A$4:$F$9,MATCH(I2262,ฐาน!$A$4:$A$9,0),IF(J2262&gt;=INDEX(ฐาน!$A$4:$F$9,MATCH(I2262,ฐาน!$A$4:$A$9,0),3),6,5)),"")</f>
        <v/>
      </c>
      <c r="O2262" s="311" t="str">
        <f>IF(I2262&lt;&gt;"",IF(J2262&gt;=INDEX(ฐาน!$A$4:$G$9,MATCH(I2262,ฐาน!$A$4:$A$9,0),4),INDEX(ฐาน!$A$4:$G$9,MATCH(I2262,ฐาน!$A$4:$A$9,0),7),INDEX(ฐาน!$A$4:$G$9,MATCH(I2262,ฐาน!$A$4:$A$9,0),4)),"")</f>
        <v/>
      </c>
      <c r="P2262" s="312">
        <f>IF(M2262&lt;&gt;ฐาน!$M$45,IF(L2262&lt;&gt;"",($L2262*$N2262/100),0),0)</f>
        <v>0</v>
      </c>
      <c r="Q2262" s="311">
        <f>IF(M2262&lt;&gt;ฐาน!$M$45,IF(L2262&lt;&gt;"",ROUNDUP(($L2262*$N2262/100),-1),0),0)</f>
        <v>0</v>
      </c>
      <c r="R2262" s="311">
        <f t="shared" si="70"/>
        <v>0</v>
      </c>
      <c r="S2262" s="313">
        <f t="shared" si="71"/>
        <v>0</v>
      </c>
      <c r="T2262" s="314">
        <f>IF(M2262&lt;&gt;ฐาน!$M$45,IF(S2262&lt;&gt;"",S2262+R2262,0),0)</f>
        <v>0</v>
      </c>
      <c r="U2262" s="311">
        <f>IF(M2262&lt;&gt;ฐาน!$M$45,IF(S2262=0,J2262+T2262,O2262),J2262)</f>
        <v>0</v>
      </c>
      <c r="V2262" s="98"/>
    </row>
    <row r="2263" spans="1:22" x14ac:dyDescent="0.35">
      <c r="A2263" s="93">
        <v>2255</v>
      </c>
      <c r="B2263" s="84"/>
      <c r="C2263" s="98"/>
      <c r="D2263" s="91"/>
      <c r="E2263" s="89"/>
      <c r="F2263" s="88"/>
      <c r="G2263" s="91"/>
      <c r="H2263" s="91"/>
      <c r="I2263" s="88"/>
      <c r="J2263" s="92"/>
      <c r="K2263" s="212"/>
      <c r="L2263" s="308" t="str">
        <f>IF(K2263&lt;&gt;"",INDEX(ฐาน!$J$4:$M$44,MATCH(INT(K2263),ฐาน!$J$4:$J$44,0),2),"")</f>
        <v/>
      </c>
      <c r="M2263" s="309" t="str">
        <f>IF(L2263&lt;&gt;"",INDEX(ฐาน!$J$4:$M$45,MATCH(L2263,ฐาน!$K$4:$K$45,0),4),"")</f>
        <v/>
      </c>
      <c r="N2263" s="310" t="str">
        <f>IF(I2263&lt;&gt;"",INDEX(ฐาน!$A$4:$F$9,MATCH(I2263,ฐาน!$A$4:$A$9,0),IF(J2263&gt;=INDEX(ฐาน!$A$4:$F$9,MATCH(I2263,ฐาน!$A$4:$A$9,0),3),6,5)),"")</f>
        <v/>
      </c>
      <c r="O2263" s="311" t="str">
        <f>IF(I2263&lt;&gt;"",IF(J2263&gt;=INDEX(ฐาน!$A$4:$G$9,MATCH(I2263,ฐาน!$A$4:$A$9,0),4),INDEX(ฐาน!$A$4:$G$9,MATCH(I2263,ฐาน!$A$4:$A$9,0),7),INDEX(ฐาน!$A$4:$G$9,MATCH(I2263,ฐาน!$A$4:$A$9,0),4)),"")</f>
        <v/>
      </c>
      <c r="P2263" s="312">
        <f>IF(M2263&lt;&gt;ฐาน!$M$45,IF(L2263&lt;&gt;"",($L2263*$N2263/100),0),0)</f>
        <v>0</v>
      </c>
      <c r="Q2263" s="311">
        <f>IF(M2263&lt;&gt;ฐาน!$M$45,IF(L2263&lt;&gt;"",ROUNDUP(($L2263*$N2263/100),-1),0),0)</f>
        <v>0</v>
      </c>
      <c r="R2263" s="311">
        <f t="shared" si="70"/>
        <v>0</v>
      </c>
      <c r="S2263" s="313">
        <f t="shared" si="71"/>
        <v>0</v>
      </c>
      <c r="T2263" s="314">
        <f>IF(M2263&lt;&gt;ฐาน!$M$45,IF(S2263&lt;&gt;"",S2263+R2263,0),0)</f>
        <v>0</v>
      </c>
      <c r="U2263" s="311">
        <f>IF(M2263&lt;&gt;ฐาน!$M$45,IF(S2263=0,J2263+T2263,O2263),J2263)</f>
        <v>0</v>
      </c>
      <c r="V2263" s="98"/>
    </row>
    <row r="2264" spans="1:22" x14ac:dyDescent="0.35">
      <c r="A2264" s="93">
        <v>2256</v>
      </c>
      <c r="B2264" s="84"/>
      <c r="C2264" s="98"/>
      <c r="D2264" s="91"/>
      <c r="E2264" s="89"/>
      <c r="F2264" s="88"/>
      <c r="G2264" s="91"/>
      <c r="H2264" s="91"/>
      <c r="I2264" s="88"/>
      <c r="J2264" s="92"/>
      <c r="K2264" s="212"/>
      <c r="L2264" s="308" t="str">
        <f>IF(K2264&lt;&gt;"",INDEX(ฐาน!$J$4:$M$44,MATCH(INT(K2264),ฐาน!$J$4:$J$44,0),2),"")</f>
        <v/>
      </c>
      <c r="M2264" s="309" t="str">
        <f>IF(L2264&lt;&gt;"",INDEX(ฐาน!$J$4:$M$45,MATCH(L2264,ฐาน!$K$4:$K$45,0),4),"")</f>
        <v/>
      </c>
      <c r="N2264" s="310" t="str">
        <f>IF(I2264&lt;&gt;"",INDEX(ฐาน!$A$4:$F$9,MATCH(I2264,ฐาน!$A$4:$A$9,0),IF(J2264&gt;=INDEX(ฐาน!$A$4:$F$9,MATCH(I2264,ฐาน!$A$4:$A$9,0),3),6,5)),"")</f>
        <v/>
      </c>
      <c r="O2264" s="311" t="str">
        <f>IF(I2264&lt;&gt;"",IF(J2264&gt;=INDEX(ฐาน!$A$4:$G$9,MATCH(I2264,ฐาน!$A$4:$A$9,0),4),INDEX(ฐาน!$A$4:$G$9,MATCH(I2264,ฐาน!$A$4:$A$9,0),7),INDEX(ฐาน!$A$4:$G$9,MATCH(I2264,ฐาน!$A$4:$A$9,0),4)),"")</f>
        <v/>
      </c>
      <c r="P2264" s="312">
        <f>IF(M2264&lt;&gt;ฐาน!$M$45,IF(L2264&lt;&gt;"",($L2264*$N2264/100),0),0)</f>
        <v>0</v>
      </c>
      <c r="Q2264" s="311">
        <f>IF(M2264&lt;&gt;ฐาน!$M$45,IF(L2264&lt;&gt;"",ROUNDUP(($L2264*$N2264/100),-1),0),0)</f>
        <v>0</v>
      </c>
      <c r="R2264" s="311">
        <f t="shared" si="70"/>
        <v>0</v>
      </c>
      <c r="S2264" s="313">
        <f t="shared" si="71"/>
        <v>0</v>
      </c>
      <c r="T2264" s="314">
        <f>IF(M2264&lt;&gt;ฐาน!$M$45,IF(S2264&lt;&gt;"",S2264+R2264,0),0)</f>
        <v>0</v>
      </c>
      <c r="U2264" s="311">
        <f>IF(M2264&lt;&gt;ฐาน!$M$45,IF(S2264=0,J2264+T2264,O2264),J2264)</f>
        <v>0</v>
      </c>
      <c r="V2264" s="98"/>
    </row>
    <row r="2265" spans="1:22" x14ac:dyDescent="0.35">
      <c r="A2265" s="93">
        <v>2257</v>
      </c>
      <c r="B2265" s="84"/>
      <c r="C2265" s="98"/>
      <c r="D2265" s="91"/>
      <c r="E2265" s="89"/>
      <c r="F2265" s="88"/>
      <c r="G2265" s="91"/>
      <c r="H2265" s="91"/>
      <c r="I2265" s="88"/>
      <c r="J2265" s="92"/>
      <c r="K2265" s="212"/>
      <c r="L2265" s="308" t="str">
        <f>IF(K2265&lt;&gt;"",INDEX(ฐาน!$J$4:$M$44,MATCH(INT(K2265),ฐาน!$J$4:$J$44,0),2),"")</f>
        <v/>
      </c>
      <c r="M2265" s="309" t="str">
        <f>IF(L2265&lt;&gt;"",INDEX(ฐาน!$J$4:$M$45,MATCH(L2265,ฐาน!$K$4:$K$45,0),4),"")</f>
        <v/>
      </c>
      <c r="N2265" s="310" t="str">
        <f>IF(I2265&lt;&gt;"",INDEX(ฐาน!$A$4:$F$9,MATCH(I2265,ฐาน!$A$4:$A$9,0),IF(J2265&gt;=INDEX(ฐาน!$A$4:$F$9,MATCH(I2265,ฐาน!$A$4:$A$9,0),3),6,5)),"")</f>
        <v/>
      </c>
      <c r="O2265" s="311" t="str">
        <f>IF(I2265&lt;&gt;"",IF(J2265&gt;=INDEX(ฐาน!$A$4:$G$9,MATCH(I2265,ฐาน!$A$4:$A$9,0),4),INDEX(ฐาน!$A$4:$G$9,MATCH(I2265,ฐาน!$A$4:$A$9,0),7),INDEX(ฐาน!$A$4:$G$9,MATCH(I2265,ฐาน!$A$4:$A$9,0),4)),"")</f>
        <v/>
      </c>
      <c r="P2265" s="312">
        <f>IF(M2265&lt;&gt;ฐาน!$M$45,IF(L2265&lt;&gt;"",($L2265*$N2265/100),0),0)</f>
        <v>0</v>
      </c>
      <c r="Q2265" s="311">
        <f>IF(M2265&lt;&gt;ฐาน!$M$45,IF(L2265&lt;&gt;"",ROUNDUP(($L2265*$N2265/100),-1),0),0)</f>
        <v>0</v>
      </c>
      <c r="R2265" s="311">
        <f t="shared" si="70"/>
        <v>0</v>
      </c>
      <c r="S2265" s="313">
        <f t="shared" si="71"/>
        <v>0</v>
      </c>
      <c r="T2265" s="314">
        <f>IF(M2265&lt;&gt;ฐาน!$M$45,IF(S2265&lt;&gt;"",S2265+R2265,0),0)</f>
        <v>0</v>
      </c>
      <c r="U2265" s="311">
        <f>IF(M2265&lt;&gt;ฐาน!$M$45,IF(S2265=0,J2265+T2265,O2265),J2265)</f>
        <v>0</v>
      </c>
      <c r="V2265" s="98"/>
    </row>
    <row r="2266" spans="1:22" x14ac:dyDescent="0.35">
      <c r="A2266" s="93">
        <v>2258</v>
      </c>
      <c r="B2266" s="84"/>
      <c r="C2266" s="98"/>
      <c r="D2266" s="91"/>
      <c r="E2266" s="89"/>
      <c r="F2266" s="88"/>
      <c r="G2266" s="91"/>
      <c r="H2266" s="91"/>
      <c r="I2266" s="88"/>
      <c r="J2266" s="92"/>
      <c r="K2266" s="212"/>
      <c r="L2266" s="308" t="str">
        <f>IF(K2266&lt;&gt;"",INDEX(ฐาน!$J$4:$M$44,MATCH(INT(K2266),ฐาน!$J$4:$J$44,0),2),"")</f>
        <v/>
      </c>
      <c r="M2266" s="309" t="str">
        <f>IF(L2266&lt;&gt;"",INDEX(ฐาน!$J$4:$M$45,MATCH(L2266,ฐาน!$K$4:$K$45,0),4),"")</f>
        <v/>
      </c>
      <c r="N2266" s="310" t="str">
        <f>IF(I2266&lt;&gt;"",INDEX(ฐาน!$A$4:$F$9,MATCH(I2266,ฐาน!$A$4:$A$9,0),IF(J2266&gt;=INDEX(ฐาน!$A$4:$F$9,MATCH(I2266,ฐาน!$A$4:$A$9,0),3),6,5)),"")</f>
        <v/>
      </c>
      <c r="O2266" s="311" t="str">
        <f>IF(I2266&lt;&gt;"",IF(J2266&gt;=INDEX(ฐาน!$A$4:$G$9,MATCH(I2266,ฐาน!$A$4:$A$9,0),4),INDEX(ฐาน!$A$4:$G$9,MATCH(I2266,ฐาน!$A$4:$A$9,0),7),INDEX(ฐาน!$A$4:$G$9,MATCH(I2266,ฐาน!$A$4:$A$9,0),4)),"")</f>
        <v/>
      </c>
      <c r="P2266" s="312">
        <f>IF(M2266&lt;&gt;ฐาน!$M$45,IF(L2266&lt;&gt;"",($L2266*$N2266/100),0),0)</f>
        <v>0</v>
      </c>
      <c r="Q2266" s="311">
        <f>IF(M2266&lt;&gt;ฐาน!$M$45,IF(L2266&lt;&gt;"",ROUNDUP(($L2266*$N2266/100),-1),0),0)</f>
        <v>0</v>
      </c>
      <c r="R2266" s="311">
        <f t="shared" si="70"/>
        <v>0</v>
      </c>
      <c r="S2266" s="313">
        <f t="shared" si="71"/>
        <v>0</v>
      </c>
      <c r="T2266" s="314">
        <f>IF(M2266&lt;&gt;ฐาน!$M$45,IF(S2266&lt;&gt;"",S2266+R2266,0),0)</f>
        <v>0</v>
      </c>
      <c r="U2266" s="311">
        <f>IF(M2266&lt;&gt;ฐาน!$M$45,IF(S2266=0,J2266+T2266,O2266),J2266)</f>
        <v>0</v>
      </c>
      <c r="V2266" s="98"/>
    </row>
    <row r="2267" spans="1:22" x14ac:dyDescent="0.35">
      <c r="A2267" s="93">
        <v>2259</v>
      </c>
      <c r="B2267" s="84"/>
      <c r="C2267" s="98"/>
      <c r="D2267" s="91"/>
      <c r="E2267" s="89"/>
      <c r="F2267" s="88"/>
      <c r="G2267" s="91"/>
      <c r="H2267" s="91"/>
      <c r="I2267" s="88"/>
      <c r="J2267" s="92"/>
      <c r="K2267" s="212"/>
      <c r="L2267" s="308" t="str">
        <f>IF(K2267&lt;&gt;"",INDEX(ฐาน!$J$4:$M$44,MATCH(INT(K2267),ฐาน!$J$4:$J$44,0),2),"")</f>
        <v/>
      </c>
      <c r="M2267" s="309" t="str">
        <f>IF(L2267&lt;&gt;"",INDEX(ฐาน!$J$4:$M$45,MATCH(L2267,ฐาน!$K$4:$K$45,0),4),"")</f>
        <v/>
      </c>
      <c r="N2267" s="310" t="str">
        <f>IF(I2267&lt;&gt;"",INDEX(ฐาน!$A$4:$F$9,MATCH(I2267,ฐาน!$A$4:$A$9,0),IF(J2267&gt;=INDEX(ฐาน!$A$4:$F$9,MATCH(I2267,ฐาน!$A$4:$A$9,0),3),6,5)),"")</f>
        <v/>
      </c>
      <c r="O2267" s="311" t="str">
        <f>IF(I2267&lt;&gt;"",IF(J2267&gt;=INDEX(ฐาน!$A$4:$G$9,MATCH(I2267,ฐาน!$A$4:$A$9,0),4),INDEX(ฐาน!$A$4:$G$9,MATCH(I2267,ฐาน!$A$4:$A$9,0),7),INDEX(ฐาน!$A$4:$G$9,MATCH(I2267,ฐาน!$A$4:$A$9,0),4)),"")</f>
        <v/>
      </c>
      <c r="P2267" s="312">
        <f>IF(M2267&lt;&gt;ฐาน!$M$45,IF(L2267&lt;&gt;"",($L2267*$N2267/100),0),0)</f>
        <v>0</v>
      </c>
      <c r="Q2267" s="311">
        <f>IF(M2267&lt;&gt;ฐาน!$M$45,IF(L2267&lt;&gt;"",ROUNDUP(($L2267*$N2267/100),-1),0),0)</f>
        <v>0</v>
      </c>
      <c r="R2267" s="311">
        <f t="shared" si="70"/>
        <v>0</v>
      </c>
      <c r="S2267" s="313">
        <f t="shared" si="71"/>
        <v>0</v>
      </c>
      <c r="T2267" s="314">
        <f>IF(M2267&lt;&gt;ฐาน!$M$45,IF(S2267&lt;&gt;"",S2267+R2267,0),0)</f>
        <v>0</v>
      </c>
      <c r="U2267" s="311">
        <f>IF(M2267&lt;&gt;ฐาน!$M$45,IF(S2267=0,J2267+T2267,O2267),J2267)</f>
        <v>0</v>
      </c>
      <c r="V2267" s="98"/>
    </row>
    <row r="2268" spans="1:22" x14ac:dyDescent="0.35">
      <c r="A2268" s="93">
        <v>2260</v>
      </c>
      <c r="B2268" s="84"/>
      <c r="C2268" s="98"/>
      <c r="D2268" s="91"/>
      <c r="E2268" s="89"/>
      <c r="F2268" s="88"/>
      <c r="G2268" s="91"/>
      <c r="H2268" s="91"/>
      <c r="I2268" s="88"/>
      <c r="J2268" s="92"/>
      <c r="K2268" s="212"/>
      <c r="L2268" s="308" t="str">
        <f>IF(K2268&lt;&gt;"",INDEX(ฐาน!$J$4:$M$44,MATCH(INT(K2268),ฐาน!$J$4:$J$44,0),2),"")</f>
        <v/>
      </c>
      <c r="M2268" s="309" t="str">
        <f>IF(L2268&lt;&gt;"",INDEX(ฐาน!$J$4:$M$45,MATCH(L2268,ฐาน!$K$4:$K$45,0),4),"")</f>
        <v/>
      </c>
      <c r="N2268" s="310" t="str">
        <f>IF(I2268&lt;&gt;"",INDEX(ฐาน!$A$4:$F$9,MATCH(I2268,ฐาน!$A$4:$A$9,0),IF(J2268&gt;=INDEX(ฐาน!$A$4:$F$9,MATCH(I2268,ฐาน!$A$4:$A$9,0),3),6,5)),"")</f>
        <v/>
      </c>
      <c r="O2268" s="311" t="str">
        <f>IF(I2268&lt;&gt;"",IF(J2268&gt;=INDEX(ฐาน!$A$4:$G$9,MATCH(I2268,ฐาน!$A$4:$A$9,0),4),INDEX(ฐาน!$A$4:$G$9,MATCH(I2268,ฐาน!$A$4:$A$9,0),7),INDEX(ฐาน!$A$4:$G$9,MATCH(I2268,ฐาน!$A$4:$A$9,0),4)),"")</f>
        <v/>
      </c>
      <c r="P2268" s="312">
        <f>IF(M2268&lt;&gt;ฐาน!$M$45,IF(L2268&lt;&gt;"",($L2268*$N2268/100),0),0)</f>
        <v>0</v>
      </c>
      <c r="Q2268" s="311">
        <f>IF(M2268&lt;&gt;ฐาน!$M$45,IF(L2268&lt;&gt;"",ROUNDUP(($L2268*$N2268/100),-1),0),0)</f>
        <v>0</v>
      </c>
      <c r="R2268" s="311">
        <f t="shared" si="70"/>
        <v>0</v>
      </c>
      <c r="S2268" s="313">
        <f t="shared" si="71"/>
        <v>0</v>
      </c>
      <c r="T2268" s="314">
        <f>IF(M2268&lt;&gt;ฐาน!$M$45,IF(S2268&lt;&gt;"",S2268+R2268,0),0)</f>
        <v>0</v>
      </c>
      <c r="U2268" s="311">
        <f>IF(M2268&lt;&gt;ฐาน!$M$45,IF(S2268=0,J2268+T2268,O2268),J2268)</f>
        <v>0</v>
      </c>
      <c r="V2268" s="98"/>
    </row>
    <row r="2269" spans="1:22" x14ac:dyDescent="0.35">
      <c r="A2269" s="93">
        <v>2261</v>
      </c>
      <c r="B2269" s="84"/>
      <c r="C2269" s="98"/>
      <c r="D2269" s="91"/>
      <c r="E2269" s="89"/>
      <c r="F2269" s="88"/>
      <c r="G2269" s="91"/>
      <c r="H2269" s="91"/>
      <c r="I2269" s="88"/>
      <c r="J2269" s="92"/>
      <c r="K2269" s="212"/>
      <c r="L2269" s="308" t="str">
        <f>IF(K2269&lt;&gt;"",INDEX(ฐาน!$J$4:$M$44,MATCH(INT(K2269),ฐาน!$J$4:$J$44,0),2),"")</f>
        <v/>
      </c>
      <c r="M2269" s="309" t="str">
        <f>IF(L2269&lt;&gt;"",INDEX(ฐาน!$J$4:$M$45,MATCH(L2269,ฐาน!$K$4:$K$45,0),4),"")</f>
        <v/>
      </c>
      <c r="N2269" s="310" t="str">
        <f>IF(I2269&lt;&gt;"",INDEX(ฐาน!$A$4:$F$9,MATCH(I2269,ฐาน!$A$4:$A$9,0),IF(J2269&gt;=INDEX(ฐาน!$A$4:$F$9,MATCH(I2269,ฐาน!$A$4:$A$9,0),3),6,5)),"")</f>
        <v/>
      </c>
      <c r="O2269" s="311" t="str">
        <f>IF(I2269&lt;&gt;"",IF(J2269&gt;=INDEX(ฐาน!$A$4:$G$9,MATCH(I2269,ฐาน!$A$4:$A$9,0),4),INDEX(ฐาน!$A$4:$G$9,MATCH(I2269,ฐาน!$A$4:$A$9,0),7),INDEX(ฐาน!$A$4:$G$9,MATCH(I2269,ฐาน!$A$4:$A$9,0),4)),"")</f>
        <v/>
      </c>
      <c r="P2269" s="312">
        <f>IF(M2269&lt;&gt;ฐาน!$M$45,IF(L2269&lt;&gt;"",($L2269*$N2269/100),0),0)</f>
        <v>0</v>
      </c>
      <c r="Q2269" s="311">
        <f>IF(M2269&lt;&gt;ฐาน!$M$45,IF(L2269&lt;&gt;"",ROUNDUP(($L2269*$N2269/100),-1),0),0)</f>
        <v>0</v>
      </c>
      <c r="R2269" s="311">
        <f t="shared" si="70"/>
        <v>0</v>
      </c>
      <c r="S2269" s="313">
        <f t="shared" si="71"/>
        <v>0</v>
      </c>
      <c r="T2269" s="314">
        <f>IF(M2269&lt;&gt;ฐาน!$M$45,IF(S2269&lt;&gt;"",S2269+R2269,0),0)</f>
        <v>0</v>
      </c>
      <c r="U2269" s="311">
        <f>IF(M2269&lt;&gt;ฐาน!$M$45,IF(S2269=0,J2269+T2269,O2269),J2269)</f>
        <v>0</v>
      </c>
      <c r="V2269" s="98"/>
    </row>
    <row r="2270" spans="1:22" x14ac:dyDescent="0.35">
      <c r="A2270" s="93">
        <v>2262</v>
      </c>
      <c r="B2270" s="84"/>
      <c r="C2270" s="98"/>
      <c r="D2270" s="91"/>
      <c r="E2270" s="89"/>
      <c r="F2270" s="88"/>
      <c r="G2270" s="91"/>
      <c r="H2270" s="91"/>
      <c r="I2270" s="88"/>
      <c r="J2270" s="92"/>
      <c r="K2270" s="212"/>
      <c r="L2270" s="308" t="str">
        <f>IF(K2270&lt;&gt;"",INDEX(ฐาน!$J$4:$M$44,MATCH(INT(K2270),ฐาน!$J$4:$J$44,0),2),"")</f>
        <v/>
      </c>
      <c r="M2270" s="309" t="str">
        <f>IF(L2270&lt;&gt;"",INDEX(ฐาน!$J$4:$M$45,MATCH(L2270,ฐาน!$K$4:$K$45,0),4),"")</f>
        <v/>
      </c>
      <c r="N2270" s="310" t="str">
        <f>IF(I2270&lt;&gt;"",INDEX(ฐาน!$A$4:$F$9,MATCH(I2270,ฐาน!$A$4:$A$9,0),IF(J2270&gt;=INDEX(ฐาน!$A$4:$F$9,MATCH(I2270,ฐาน!$A$4:$A$9,0),3),6,5)),"")</f>
        <v/>
      </c>
      <c r="O2270" s="311" t="str">
        <f>IF(I2270&lt;&gt;"",IF(J2270&gt;=INDEX(ฐาน!$A$4:$G$9,MATCH(I2270,ฐาน!$A$4:$A$9,0),4),INDEX(ฐาน!$A$4:$G$9,MATCH(I2270,ฐาน!$A$4:$A$9,0),7),INDEX(ฐาน!$A$4:$G$9,MATCH(I2270,ฐาน!$A$4:$A$9,0),4)),"")</f>
        <v/>
      </c>
      <c r="P2270" s="312">
        <f>IF(M2270&lt;&gt;ฐาน!$M$45,IF(L2270&lt;&gt;"",($L2270*$N2270/100),0),0)</f>
        <v>0</v>
      </c>
      <c r="Q2270" s="311">
        <f>IF(M2270&lt;&gt;ฐาน!$M$45,IF(L2270&lt;&gt;"",ROUNDUP(($L2270*$N2270/100),-1),0),0)</f>
        <v>0</v>
      </c>
      <c r="R2270" s="311">
        <f t="shared" si="70"/>
        <v>0</v>
      </c>
      <c r="S2270" s="313">
        <f t="shared" si="71"/>
        <v>0</v>
      </c>
      <c r="T2270" s="314">
        <f>IF(M2270&lt;&gt;ฐาน!$M$45,IF(S2270&lt;&gt;"",S2270+R2270,0),0)</f>
        <v>0</v>
      </c>
      <c r="U2270" s="311">
        <f>IF(M2270&lt;&gt;ฐาน!$M$45,IF(S2270=0,J2270+T2270,O2270),J2270)</f>
        <v>0</v>
      </c>
      <c r="V2270" s="98"/>
    </row>
    <row r="2271" spans="1:22" x14ac:dyDescent="0.35">
      <c r="A2271" s="93">
        <v>2263</v>
      </c>
      <c r="B2271" s="84"/>
      <c r="C2271" s="98"/>
      <c r="D2271" s="91"/>
      <c r="E2271" s="89"/>
      <c r="F2271" s="88"/>
      <c r="G2271" s="91"/>
      <c r="H2271" s="91"/>
      <c r="I2271" s="88"/>
      <c r="J2271" s="92"/>
      <c r="K2271" s="212"/>
      <c r="L2271" s="308" t="str">
        <f>IF(K2271&lt;&gt;"",INDEX(ฐาน!$J$4:$M$44,MATCH(INT(K2271),ฐาน!$J$4:$J$44,0),2),"")</f>
        <v/>
      </c>
      <c r="M2271" s="309" t="str">
        <f>IF(L2271&lt;&gt;"",INDEX(ฐาน!$J$4:$M$45,MATCH(L2271,ฐาน!$K$4:$K$45,0),4),"")</f>
        <v/>
      </c>
      <c r="N2271" s="310" t="str">
        <f>IF(I2271&lt;&gt;"",INDEX(ฐาน!$A$4:$F$9,MATCH(I2271,ฐาน!$A$4:$A$9,0),IF(J2271&gt;=INDEX(ฐาน!$A$4:$F$9,MATCH(I2271,ฐาน!$A$4:$A$9,0),3),6,5)),"")</f>
        <v/>
      </c>
      <c r="O2271" s="311" t="str">
        <f>IF(I2271&lt;&gt;"",IF(J2271&gt;=INDEX(ฐาน!$A$4:$G$9,MATCH(I2271,ฐาน!$A$4:$A$9,0),4),INDEX(ฐาน!$A$4:$G$9,MATCH(I2271,ฐาน!$A$4:$A$9,0),7),INDEX(ฐาน!$A$4:$G$9,MATCH(I2271,ฐาน!$A$4:$A$9,0),4)),"")</f>
        <v/>
      </c>
      <c r="P2271" s="312">
        <f>IF(M2271&lt;&gt;ฐาน!$M$45,IF(L2271&lt;&gt;"",($L2271*$N2271/100),0),0)</f>
        <v>0</v>
      </c>
      <c r="Q2271" s="311">
        <f>IF(M2271&lt;&gt;ฐาน!$M$45,IF(L2271&lt;&gt;"",ROUNDUP(($L2271*$N2271/100),-1),0),0)</f>
        <v>0</v>
      </c>
      <c r="R2271" s="311">
        <f t="shared" si="70"/>
        <v>0</v>
      </c>
      <c r="S2271" s="313">
        <f t="shared" si="71"/>
        <v>0</v>
      </c>
      <c r="T2271" s="314">
        <f>IF(M2271&lt;&gt;ฐาน!$M$45,IF(S2271&lt;&gt;"",S2271+R2271,0),0)</f>
        <v>0</v>
      </c>
      <c r="U2271" s="311">
        <f>IF(M2271&lt;&gt;ฐาน!$M$45,IF(S2271=0,J2271+T2271,O2271),J2271)</f>
        <v>0</v>
      </c>
      <c r="V2271" s="98"/>
    </row>
    <row r="2272" spans="1:22" x14ac:dyDescent="0.35">
      <c r="A2272" s="93">
        <v>2264</v>
      </c>
      <c r="B2272" s="84"/>
      <c r="C2272" s="98"/>
      <c r="D2272" s="91"/>
      <c r="E2272" s="89"/>
      <c r="F2272" s="88"/>
      <c r="G2272" s="91"/>
      <c r="H2272" s="91"/>
      <c r="I2272" s="88"/>
      <c r="J2272" s="92"/>
      <c r="K2272" s="212"/>
      <c r="L2272" s="308" t="str">
        <f>IF(K2272&lt;&gt;"",INDEX(ฐาน!$J$4:$M$44,MATCH(INT(K2272),ฐาน!$J$4:$J$44,0),2),"")</f>
        <v/>
      </c>
      <c r="M2272" s="309" t="str">
        <f>IF(L2272&lt;&gt;"",INDEX(ฐาน!$J$4:$M$45,MATCH(L2272,ฐาน!$K$4:$K$45,0),4),"")</f>
        <v/>
      </c>
      <c r="N2272" s="310" t="str">
        <f>IF(I2272&lt;&gt;"",INDEX(ฐาน!$A$4:$F$9,MATCH(I2272,ฐาน!$A$4:$A$9,0),IF(J2272&gt;=INDEX(ฐาน!$A$4:$F$9,MATCH(I2272,ฐาน!$A$4:$A$9,0),3),6,5)),"")</f>
        <v/>
      </c>
      <c r="O2272" s="311" t="str">
        <f>IF(I2272&lt;&gt;"",IF(J2272&gt;=INDEX(ฐาน!$A$4:$G$9,MATCH(I2272,ฐาน!$A$4:$A$9,0),4),INDEX(ฐาน!$A$4:$G$9,MATCH(I2272,ฐาน!$A$4:$A$9,0),7),INDEX(ฐาน!$A$4:$G$9,MATCH(I2272,ฐาน!$A$4:$A$9,0),4)),"")</f>
        <v/>
      </c>
      <c r="P2272" s="312">
        <f>IF(M2272&lt;&gt;ฐาน!$M$45,IF(L2272&lt;&gt;"",($L2272*$N2272/100),0),0)</f>
        <v>0</v>
      </c>
      <c r="Q2272" s="311">
        <f>IF(M2272&lt;&gt;ฐาน!$M$45,IF(L2272&lt;&gt;"",ROUNDUP(($L2272*$N2272/100),-1),0),0)</f>
        <v>0</v>
      </c>
      <c r="R2272" s="311">
        <f t="shared" si="70"/>
        <v>0</v>
      </c>
      <c r="S2272" s="313">
        <f t="shared" si="71"/>
        <v>0</v>
      </c>
      <c r="T2272" s="314">
        <f>IF(M2272&lt;&gt;ฐาน!$M$45,IF(S2272&lt;&gt;"",S2272+R2272,0),0)</f>
        <v>0</v>
      </c>
      <c r="U2272" s="311">
        <f>IF(M2272&lt;&gt;ฐาน!$M$45,IF(S2272=0,J2272+T2272,O2272),J2272)</f>
        <v>0</v>
      </c>
      <c r="V2272" s="98"/>
    </row>
    <row r="2273" spans="1:22" x14ac:dyDescent="0.35">
      <c r="A2273" s="93">
        <v>2265</v>
      </c>
      <c r="B2273" s="84"/>
      <c r="C2273" s="98"/>
      <c r="D2273" s="91"/>
      <c r="E2273" s="89"/>
      <c r="F2273" s="88"/>
      <c r="G2273" s="91"/>
      <c r="H2273" s="91"/>
      <c r="I2273" s="88"/>
      <c r="J2273" s="92"/>
      <c r="K2273" s="212"/>
      <c r="L2273" s="308" t="str">
        <f>IF(K2273&lt;&gt;"",INDEX(ฐาน!$J$4:$M$44,MATCH(INT(K2273),ฐาน!$J$4:$J$44,0),2),"")</f>
        <v/>
      </c>
      <c r="M2273" s="309" t="str">
        <f>IF(L2273&lt;&gt;"",INDEX(ฐาน!$J$4:$M$45,MATCH(L2273,ฐาน!$K$4:$K$45,0),4),"")</f>
        <v/>
      </c>
      <c r="N2273" s="310" t="str">
        <f>IF(I2273&lt;&gt;"",INDEX(ฐาน!$A$4:$F$9,MATCH(I2273,ฐาน!$A$4:$A$9,0),IF(J2273&gt;=INDEX(ฐาน!$A$4:$F$9,MATCH(I2273,ฐาน!$A$4:$A$9,0),3),6,5)),"")</f>
        <v/>
      </c>
      <c r="O2273" s="311" t="str">
        <f>IF(I2273&lt;&gt;"",IF(J2273&gt;=INDEX(ฐาน!$A$4:$G$9,MATCH(I2273,ฐาน!$A$4:$A$9,0),4),INDEX(ฐาน!$A$4:$G$9,MATCH(I2273,ฐาน!$A$4:$A$9,0),7),INDEX(ฐาน!$A$4:$G$9,MATCH(I2273,ฐาน!$A$4:$A$9,0),4)),"")</f>
        <v/>
      </c>
      <c r="P2273" s="312">
        <f>IF(M2273&lt;&gt;ฐาน!$M$45,IF(L2273&lt;&gt;"",($L2273*$N2273/100),0),0)</f>
        <v>0</v>
      </c>
      <c r="Q2273" s="311">
        <f>IF(M2273&lt;&gt;ฐาน!$M$45,IF(L2273&lt;&gt;"",ROUNDUP(($L2273*$N2273/100),-1),0),0)</f>
        <v>0</v>
      </c>
      <c r="R2273" s="311">
        <f t="shared" si="70"/>
        <v>0</v>
      </c>
      <c r="S2273" s="313">
        <f t="shared" si="71"/>
        <v>0</v>
      </c>
      <c r="T2273" s="314">
        <f>IF(M2273&lt;&gt;ฐาน!$M$45,IF(S2273&lt;&gt;"",S2273+R2273,0),0)</f>
        <v>0</v>
      </c>
      <c r="U2273" s="311">
        <f>IF(M2273&lt;&gt;ฐาน!$M$45,IF(S2273=0,J2273+T2273,O2273),J2273)</f>
        <v>0</v>
      </c>
      <c r="V2273" s="98"/>
    </row>
    <row r="2274" spans="1:22" x14ac:dyDescent="0.35">
      <c r="A2274" s="93">
        <v>2266</v>
      </c>
      <c r="B2274" s="84"/>
      <c r="C2274" s="98"/>
      <c r="D2274" s="91"/>
      <c r="E2274" s="89"/>
      <c r="F2274" s="88"/>
      <c r="G2274" s="91"/>
      <c r="H2274" s="91"/>
      <c r="I2274" s="88"/>
      <c r="J2274" s="92"/>
      <c r="K2274" s="212"/>
      <c r="L2274" s="308" t="str">
        <f>IF(K2274&lt;&gt;"",INDEX(ฐาน!$J$4:$M$44,MATCH(INT(K2274),ฐาน!$J$4:$J$44,0),2),"")</f>
        <v/>
      </c>
      <c r="M2274" s="309" t="str">
        <f>IF(L2274&lt;&gt;"",INDEX(ฐาน!$J$4:$M$45,MATCH(L2274,ฐาน!$K$4:$K$45,0),4),"")</f>
        <v/>
      </c>
      <c r="N2274" s="310" t="str">
        <f>IF(I2274&lt;&gt;"",INDEX(ฐาน!$A$4:$F$9,MATCH(I2274,ฐาน!$A$4:$A$9,0),IF(J2274&gt;=INDEX(ฐาน!$A$4:$F$9,MATCH(I2274,ฐาน!$A$4:$A$9,0),3),6,5)),"")</f>
        <v/>
      </c>
      <c r="O2274" s="311" t="str">
        <f>IF(I2274&lt;&gt;"",IF(J2274&gt;=INDEX(ฐาน!$A$4:$G$9,MATCH(I2274,ฐาน!$A$4:$A$9,0),4),INDEX(ฐาน!$A$4:$G$9,MATCH(I2274,ฐาน!$A$4:$A$9,0),7),INDEX(ฐาน!$A$4:$G$9,MATCH(I2274,ฐาน!$A$4:$A$9,0),4)),"")</f>
        <v/>
      </c>
      <c r="P2274" s="312">
        <f>IF(M2274&lt;&gt;ฐาน!$M$45,IF(L2274&lt;&gt;"",($L2274*$N2274/100),0),0)</f>
        <v>0</v>
      </c>
      <c r="Q2274" s="311">
        <f>IF(M2274&lt;&gt;ฐาน!$M$45,IF(L2274&lt;&gt;"",ROUNDUP(($L2274*$N2274/100),-1),0),0)</f>
        <v>0</v>
      </c>
      <c r="R2274" s="311">
        <f t="shared" si="70"/>
        <v>0</v>
      </c>
      <c r="S2274" s="313">
        <f t="shared" si="71"/>
        <v>0</v>
      </c>
      <c r="T2274" s="314">
        <f>IF(M2274&lt;&gt;ฐาน!$M$45,IF(S2274&lt;&gt;"",S2274+R2274,0),0)</f>
        <v>0</v>
      </c>
      <c r="U2274" s="311">
        <f>IF(M2274&lt;&gt;ฐาน!$M$45,IF(S2274=0,J2274+T2274,O2274),J2274)</f>
        <v>0</v>
      </c>
      <c r="V2274" s="98"/>
    </row>
    <row r="2275" spans="1:22" x14ac:dyDescent="0.35">
      <c r="A2275" s="93">
        <v>2267</v>
      </c>
      <c r="B2275" s="84"/>
      <c r="C2275" s="98"/>
      <c r="D2275" s="91"/>
      <c r="E2275" s="89"/>
      <c r="F2275" s="88"/>
      <c r="G2275" s="91"/>
      <c r="H2275" s="91"/>
      <c r="I2275" s="88"/>
      <c r="J2275" s="92"/>
      <c r="K2275" s="212"/>
      <c r="L2275" s="308" t="str">
        <f>IF(K2275&lt;&gt;"",INDEX(ฐาน!$J$4:$M$44,MATCH(INT(K2275),ฐาน!$J$4:$J$44,0),2),"")</f>
        <v/>
      </c>
      <c r="M2275" s="309" t="str">
        <f>IF(L2275&lt;&gt;"",INDEX(ฐาน!$J$4:$M$45,MATCH(L2275,ฐาน!$K$4:$K$45,0),4),"")</f>
        <v/>
      </c>
      <c r="N2275" s="310" t="str">
        <f>IF(I2275&lt;&gt;"",INDEX(ฐาน!$A$4:$F$9,MATCH(I2275,ฐาน!$A$4:$A$9,0),IF(J2275&gt;=INDEX(ฐาน!$A$4:$F$9,MATCH(I2275,ฐาน!$A$4:$A$9,0),3),6,5)),"")</f>
        <v/>
      </c>
      <c r="O2275" s="311" t="str">
        <f>IF(I2275&lt;&gt;"",IF(J2275&gt;=INDEX(ฐาน!$A$4:$G$9,MATCH(I2275,ฐาน!$A$4:$A$9,0),4),INDEX(ฐาน!$A$4:$G$9,MATCH(I2275,ฐาน!$A$4:$A$9,0),7),INDEX(ฐาน!$A$4:$G$9,MATCH(I2275,ฐาน!$A$4:$A$9,0),4)),"")</f>
        <v/>
      </c>
      <c r="P2275" s="312">
        <f>IF(M2275&lt;&gt;ฐาน!$M$45,IF(L2275&lt;&gt;"",($L2275*$N2275/100),0),0)</f>
        <v>0</v>
      </c>
      <c r="Q2275" s="311">
        <f>IF(M2275&lt;&gt;ฐาน!$M$45,IF(L2275&lt;&gt;"",ROUNDUP(($L2275*$N2275/100),-1),0),0)</f>
        <v>0</v>
      </c>
      <c r="R2275" s="311">
        <f t="shared" si="70"/>
        <v>0</v>
      </c>
      <c r="S2275" s="313">
        <f t="shared" si="71"/>
        <v>0</v>
      </c>
      <c r="T2275" s="314">
        <f>IF(M2275&lt;&gt;ฐาน!$M$45,IF(S2275&lt;&gt;"",S2275+R2275,0),0)</f>
        <v>0</v>
      </c>
      <c r="U2275" s="311">
        <f>IF(M2275&lt;&gt;ฐาน!$M$45,IF(S2275=0,J2275+T2275,O2275),J2275)</f>
        <v>0</v>
      </c>
      <c r="V2275" s="98"/>
    </row>
    <row r="2276" spans="1:22" x14ac:dyDescent="0.35">
      <c r="A2276" s="93">
        <v>2268</v>
      </c>
      <c r="B2276" s="84"/>
      <c r="C2276" s="98"/>
      <c r="D2276" s="91"/>
      <c r="E2276" s="89"/>
      <c r="F2276" s="88"/>
      <c r="G2276" s="91"/>
      <c r="H2276" s="91"/>
      <c r="I2276" s="88"/>
      <c r="J2276" s="92"/>
      <c r="K2276" s="212"/>
      <c r="L2276" s="308" t="str">
        <f>IF(K2276&lt;&gt;"",INDEX(ฐาน!$J$4:$M$44,MATCH(INT(K2276),ฐาน!$J$4:$J$44,0),2),"")</f>
        <v/>
      </c>
      <c r="M2276" s="309" t="str">
        <f>IF(L2276&lt;&gt;"",INDEX(ฐาน!$J$4:$M$45,MATCH(L2276,ฐาน!$K$4:$K$45,0),4),"")</f>
        <v/>
      </c>
      <c r="N2276" s="310" t="str">
        <f>IF(I2276&lt;&gt;"",INDEX(ฐาน!$A$4:$F$9,MATCH(I2276,ฐาน!$A$4:$A$9,0),IF(J2276&gt;=INDEX(ฐาน!$A$4:$F$9,MATCH(I2276,ฐาน!$A$4:$A$9,0),3),6,5)),"")</f>
        <v/>
      </c>
      <c r="O2276" s="311" t="str">
        <f>IF(I2276&lt;&gt;"",IF(J2276&gt;=INDEX(ฐาน!$A$4:$G$9,MATCH(I2276,ฐาน!$A$4:$A$9,0),4),INDEX(ฐาน!$A$4:$G$9,MATCH(I2276,ฐาน!$A$4:$A$9,0),7),INDEX(ฐาน!$A$4:$G$9,MATCH(I2276,ฐาน!$A$4:$A$9,0),4)),"")</f>
        <v/>
      </c>
      <c r="P2276" s="312">
        <f>IF(M2276&lt;&gt;ฐาน!$M$45,IF(L2276&lt;&gt;"",($L2276*$N2276/100),0),0)</f>
        <v>0</v>
      </c>
      <c r="Q2276" s="311">
        <f>IF(M2276&lt;&gt;ฐาน!$M$45,IF(L2276&lt;&gt;"",ROUNDUP(($L2276*$N2276/100),-1),0),0)</f>
        <v>0</v>
      </c>
      <c r="R2276" s="311">
        <f t="shared" si="70"/>
        <v>0</v>
      </c>
      <c r="S2276" s="313">
        <f t="shared" si="71"/>
        <v>0</v>
      </c>
      <c r="T2276" s="314">
        <f>IF(M2276&lt;&gt;ฐาน!$M$45,IF(S2276&lt;&gt;"",S2276+R2276,0),0)</f>
        <v>0</v>
      </c>
      <c r="U2276" s="311">
        <f>IF(M2276&lt;&gt;ฐาน!$M$45,IF(S2276=0,J2276+T2276,O2276),J2276)</f>
        <v>0</v>
      </c>
      <c r="V2276" s="98"/>
    </row>
    <row r="2277" spans="1:22" x14ac:dyDescent="0.35">
      <c r="A2277" s="93">
        <v>2269</v>
      </c>
      <c r="B2277" s="84"/>
      <c r="C2277" s="98"/>
      <c r="D2277" s="91"/>
      <c r="E2277" s="89"/>
      <c r="F2277" s="88"/>
      <c r="G2277" s="91"/>
      <c r="H2277" s="91"/>
      <c r="I2277" s="88"/>
      <c r="J2277" s="92"/>
      <c r="K2277" s="212"/>
      <c r="L2277" s="308" t="str">
        <f>IF(K2277&lt;&gt;"",INDEX(ฐาน!$J$4:$M$44,MATCH(INT(K2277),ฐาน!$J$4:$J$44,0),2),"")</f>
        <v/>
      </c>
      <c r="M2277" s="309" t="str">
        <f>IF(L2277&lt;&gt;"",INDEX(ฐาน!$J$4:$M$45,MATCH(L2277,ฐาน!$K$4:$K$45,0),4),"")</f>
        <v/>
      </c>
      <c r="N2277" s="310" t="str">
        <f>IF(I2277&lt;&gt;"",INDEX(ฐาน!$A$4:$F$9,MATCH(I2277,ฐาน!$A$4:$A$9,0),IF(J2277&gt;=INDEX(ฐาน!$A$4:$F$9,MATCH(I2277,ฐาน!$A$4:$A$9,0),3),6,5)),"")</f>
        <v/>
      </c>
      <c r="O2277" s="311" t="str">
        <f>IF(I2277&lt;&gt;"",IF(J2277&gt;=INDEX(ฐาน!$A$4:$G$9,MATCH(I2277,ฐาน!$A$4:$A$9,0),4),INDEX(ฐาน!$A$4:$G$9,MATCH(I2277,ฐาน!$A$4:$A$9,0),7),INDEX(ฐาน!$A$4:$G$9,MATCH(I2277,ฐาน!$A$4:$A$9,0),4)),"")</f>
        <v/>
      </c>
      <c r="P2277" s="312">
        <f>IF(M2277&lt;&gt;ฐาน!$M$45,IF(L2277&lt;&gt;"",($L2277*$N2277/100),0),0)</f>
        <v>0</v>
      </c>
      <c r="Q2277" s="311">
        <f>IF(M2277&lt;&gt;ฐาน!$M$45,IF(L2277&lt;&gt;"",ROUNDUP(($L2277*$N2277/100),-1),0),0)</f>
        <v>0</v>
      </c>
      <c r="R2277" s="311">
        <f t="shared" si="70"/>
        <v>0</v>
      </c>
      <c r="S2277" s="313">
        <f t="shared" si="71"/>
        <v>0</v>
      </c>
      <c r="T2277" s="314">
        <f>IF(M2277&lt;&gt;ฐาน!$M$45,IF(S2277&lt;&gt;"",S2277+R2277,0),0)</f>
        <v>0</v>
      </c>
      <c r="U2277" s="311">
        <f>IF(M2277&lt;&gt;ฐาน!$M$45,IF(S2277=0,J2277+T2277,O2277),J2277)</f>
        <v>0</v>
      </c>
      <c r="V2277" s="98"/>
    </row>
    <row r="2278" spans="1:22" x14ac:dyDescent="0.35">
      <c r="A2278" s="93">
        <v>2270</v>
      </c>
      <c r="B2278" s="84"/>
      <c r="C2278" s="98"/>
      <c r="D2278" s="91"/>
      <c r="E2278" s="89"/>
      <c r="F2278" s="88"/>
      <c r="G2278" s="91"/>
      <c r="H2278" s="91"/>
      <c r="I2278" s="88"/>
      <c r="J2278" s="92"/>
      <c r="K2278" s="212"/>
      <c r="L2278" s="308" t="str">
        <f>IF(K2278&lt;&gt;"",INDEX(ฐาน!$J$4:$M$44,MATCH(INT(K2278),ฐาน!$J$4:$J$44,0),2),"")</f>
        <v/>
      </c>
      <c r="M2278" s="309" t="str">
        <f>IF(L2278&lt;&gt;"",INDEX(ฐาน!$J$4:$M$45,MATCH(L2278,ฐาน!$K$4:$K$45,0),4),"")</f>
        <v/>
      </c>
      <c r="N2278" s="310" t="str">
        <f>IF(I2278&lt;&gt;"",INDEX(ฐาน!$A$4:$F$9,MATCH(I2278,ฐาน!$A$4:$A$9,0),IF(J2278&gt;=INDEX(ฐาน!$A$4:$F$9,MATCH(I2278,ฐาน!$A$4:$A$9,0),3),6,5)),"")</f>
        <v/>
      </c>
      <c r="O2278" s="311" t="str">
        <f>IF(I2278&lt;&gt;"",IF(J2278&gt;=INDEX(ฐาน!$A$4:$G$9,MATCH(I2278,ฐาน!$A$4:$A$9,0),4),INDEX(ฐาน!$A$4:$G$9,MATCH(I2278,ฐาน!$A$4:$A$9,0),7),INDEX(ฐาน!$A$4:$G$9,MATCH(I2278,ฐาน!$A$4:$A$9,0),4)),"")</f>
        <v/>
      </c>
      <c r="P2278" s="312">
        <f>IF(M2278&lt;&gt;ฐาน!$M$45,IF(L2278&lt;&gt;"",($L2278*$N2278/100),0),0)</f>
        <v>0</v>
      </c>
      <c r="Q2278" s="311">
        <f>IF(M2278&lt;&gt;ฐาน!$M$45,IF(L2278&lt;&gt;"",ROUNDUP(($L2278*$N2278/100),-1),0),0)</f>
        <v>0</v>
      </c>
      <c r="R2278" s="311">
        <f t="shared" si="70"/>
        <v>0</v>
      </c>
      <c r="S2278" s="313">
        <f t="shared" si="71"/>
        <v>0</v>
      </c>
      <c r="T2278" s="314">
        <f>IF(M2278&lt;&gt;ฐาน!$M$45,IF(S2278&lt;&gt;"",S2278+R2278,0),0)</f>
        <v>0</v>
      </c>
      <c r="U2278" s="311">
        <f>IF(M2278&lt;&gt;ฐาน!$M$45,IF(S2278=0,J2278+T2278,O2278),J2278)</f>
        <v>0</v>
      </c>
      <c r="V2278" s="98"/>
    </row>
    <row r="2279" spans="1:22" x14ac:dyDescent="0.35">
      <c r="A2279" s="93">
        <v>2271</v>
      </c>
      <c r="B2279" s="84"/>
      <c r="C2279" s="98"/>
      <c r="D2279" s="91"/>
      <c r="E2279" s="89"/>
      <c r="F2279" s="88"/>
      <c r="G2279" s="91"/>
      <c r="H2279" s="91"/>
      <c r="I2279" s="88"/>
      <c r="J2279" s="92"/>
      <c r="K2279" s="212"/>
      <c r="L2279" s="308" t="str">
        <f>IF(K2279&lt;&gt;"",INDEX(ฐาน!$J$4:$M$44,MATCH(INT(K2279),ฐาน!$J$4:$J$44,0),2),"")</f>
        <v/>
      </c>
      <c r="M2279" s="309" t="str">
        <f>IF(L2279&lt;&gt;"",INDEX(ฐาน!$J$4:$M$45,MATCH(L2279,ฐาน!$K$4:$K$45,0),4),"")</f>
        <v/>
      </c>
      <c r="N2279" s="310" t="str">
        <f>IF(I2279&lt;&gt;"",INDEX(ฐาน!$A$4:$F$9,MATCH(I2279,ฐาน!$A$4:$A$9,0),IF(J2279&gt;=INDEX(ฐาน!$A$4:$F$9,MATCH(I2279,ฐาน!$A$4:$A$9,0),3),6,5)),"")</f>
        <v/>
      </c>
      <c r="O2279" s="311" t="str">
        <f>IF(I2279&lt;&gt;"",IF(J2279&gt;=INDEX(ฐาน!$A$4:$G$9,MATCH(I2279,ฐาน!$A$4:$A$9,0),4),INDEX(ฐาน!$A$4:$G$9,MATCH(I2279,ฐาน!$A$4:$A$9,0),7),INDEX(ฐาน!$A$4:$G$9,MATCH(I2279,ฐาน!$A$4:$A$9,0),4)),"")</f>
        <v/>
      </c>
      <c r="P2279" s="312">
        <f>IF(M2279&lt;&gt;ฐาน!$M$45,IF(L2279&lt;&gt;"",($L2279*$N2279/100),0),0)</f>
        <v>0</v>
      </c>
      <c r="Q2279" s="311">
        <f>IF(M2279&lt;&gt;ฐาน!$M$45,IF(L2279&lt;&gt;"",ROUNDUP(($L2279*$N2279/100),-1),0),0)</f>
        <v>0</v>
      </c>
      <c r="R2279" s="311">
        <f t="shared" si="70"/>
        <v>0</v>
      </c>
      <c r="S2279" s="313">
        <f t="shared" si="71"/>
        <v>0</v>
      </c>
      <c r="T2279" s="314">
        <f>IF(M2279&lt;&gt;ฐาน!$M$45,IF(S2279&lt;&gt;"",S2279+R2279,0),0)</f>
        <v>0</v>
      </c>
      <c r="U2279" s="311">
        <f>IF(M2279&lt;&gt;ฐาน!$M$45,IF(S2279=0,J2279+T2279,O2279),J2279)</f>
        <v>0</v>
      </c>
      <c r="V2279" s="98"/>
    </row>
    <row r="2280" spans="1:22" x14ac:dyDescent="0.35">
      <c r="A2280" s="93">
        <v>2272</v>
      </c>
      <c r="B2280" s="84"/>
      <c r="C2280" s="98"/>
      <c r="D2280" s="91"/>
      <c r="E2280" s="89"/>
      <c r="F2280" s="88"/>
      <c r="G2280" s="91"/>
      <c r="H2280" s="91"/>
      <c r="I2280" s="88"/>
      <c r="J2280" s="92"/>
      <c r="K2280" s="212"/>
      <c r="L2280" s="308" t="str">
        <f>IF(K2280&lt;&gt;"",INDEX(ฐาน!$J$4:$M$44,MATCH(INT(K2280),ฐาน!$J$4:$J$44,0),2),"")</f>
        <v/>
      </c>
      <c r="M2280" s="309" t="str">
        <f>IF(L2280&lt;&gt;"",INDEX(ฐาน!$J$4:$M$45,MATCH(L2280,ฐาน!$K$4:$K$45,0),4),"")</f>
        <v/>
      </c>
      <c r="N2280" s="310" t="str">
        <f>IF(I2280&lt;&gt;"",INDEX(ฐาน!$A$4:$F$9,MATCH(I2280,ฐาน!$A$4:$A$9,0),IF(J2280&gt;=INDEX(ฐาน!$A$4:$F$9,MATCH(I2280,ฐาน!$A$4:$A$9,0),3),6,5)),"")</f>
        <v/>
      </c>
      <c r="O2280" s="311" t="str">
        <f>IF(I2280&lt;&gt;"",IF(J2280&gt;=INDEX(ฐาน!$A$4:$G$9,MATCH(I2280,ฐาน!$A$4:$A$9,0),4),INDEX(ฐาน!$A$4:$G$9,MATCH(I2280,ฐาน!$A$4:$A$9,0),7),INDEX(ฐาน!$A$4:$G$9,MATCH(I2280,ฐาน!$A$4:$A$9,0),4)),"")</f>
        <v/>
      </c>
      <c r="P2280" s="312">
        <f>IF(M2280&lt;&gt;ฐาน!$M$45,IF(L2280&lt;&gt;"",($L2280*$N2280/100),0),0)</f>
        <v>0</v>
      </c>
      <c r="Q2280" s="311">
        <f>IF(M2280&lt;&gt;ฐาน!$M$45,IF(L2280&lt;&gt;"",ROUNDUP(($L2280*$N2280/100),-1),0),0)</f>
        <v>0</v>
      </c>
      <c r="R2280" s="311">
        <f t="shared" si="70"/>
        <v>0</v>
      </c>
      <c r="S2280" s="313">
        <f t="shared" si="71"/>
        <v>0</v>
      </c>
      <c r="T2280" s="314">
        <f>IF(M2280&lt;&gt;ฐาน!$M$45,IF(S2280&lt;&gt;"",S2280+R2280,0),0)</f>
        <v>0</v>
      </c>
      <c r="U2280" s="311">
        <f>IF(M2280&lt;&gt;ฐาน!$M$45,IF(S2280=0,J2280+T2280,O2280),J2280)</f>
        <v>0</v>
      </c>
      <c r="V2280" s="98"/>
    </row>
    <row r="2281" spans="1:22" x14ac:dyDescent="0.35">
      <c r="A2281" s="93">
        <v>2273</v>
      </c>
      <c r="B2281" s="84"/>
      <c r="C2281" s="98"/>
      <c r="D2281" s="91"/>
      <c r="E2281" s="89"/>
      <c r="F2281" s="88"/>
      <c r="G2281" s="91"/>
      <c r="H2281" s="91"/>
      <c r="I2281" s="88"/>
      <c r="J2281" s="92"/>
      <c r="K2281" s="212"/>
      <c r="L2281" s="308" t="str">
        <f>IF(K2281&lt;&gt;"",INDEX(ฐาน!$J$4:$M$44,MATCH(INT(K2281),ฐาน!$J$4:$J$44,0),2),"")</f>
        <v/>
      </c>
      <c r="M2281" s="309" t="str">
        <f>IF(L2281&lt;&gt;"",INDEX(ฐาน!$J$4:$M$45,MATCH(L2281,ฐาน!$K$4:$K$45,0),4),"")</f>
        <v/>
      </c>
      <c r="N2281" s="310" t="str">
        <f>IF(I2281&lt;&gt;"",INDEX(ฐาน!$A$4:$F$9,MATCH(I2281,ฐาน!$A$4:$A$9,0),IF(J2281&gt;=INDEX(ฐาน!$A$4:$F$9,MATCH(I2281,ฐาน!$A$4:$A$9,0),3),6,5)),"")</f>
        <v/>
      </c>
      <c r="O2281" s="311" t="str">
        <f>IF(I2281&lt;&gt;"",IF(J2281&gt;=INDEX(ฐาน!$A$4:$G$9,MATCH(I2281,ฐาน!$A$4:$A$9,0),4),INDEX(ฐาน!$A$4:$G$9,MATCH(I2281,ฐาน!$A$4:$A$9,0),7),INDEX(ฐาน!$A$4:$G$9,MATCH(I2281,ฐาน!$A$4:$A$9,0),4)),"")</f>
        <v/>
      </c>
      <c r="P2281" s="312">
        <f>IF(M2281&lt;&gt;ฐาน!$M$45,IF(L2281&lt;&gt;"",($L2281*$N2281/100),0),0)</f>
        <v>0</v>
      </c>
      <c r="Q2281" s="311">
        <f>IF(M2281&lt;&gt;ฐาน!$M$45,IF(L2281&lt;&gt;"",ROUNDUP(($L2281*$N2281/100),-1),0),0)</f>
        <v>0</v>
      </c>
      <c r="R2281" s="311">
        <f t="shared" si="70"/>
        <v>0</v>
      </c>
      <c r="S2281" s="313">
        <f t="shared" si="71"/>
        <v>0</v>
      </c>
      <c r="T2281" s="314">
        <f>IF(M2281&lt;&gt;ฐาน!$M$45,IF(S2281&lt;&gt;"",S2281+R2281,0),0)</f>
        <v>0</v>
      </c>
      <c r="U2281" s="311">
        <f>IF(M2281&lt;&gt;ฐาน!$M$45,IF(S2281=0,J2281+T2281,O2281),J2281)</f>
        <v>0</v>
      </c>
      <c r="V2281" s="98"/>
    </row>
    <row r="2282" spans="1:22" x14ac:dyDescent="0.35">
      <c r="A2282" s="93">
        <v>2274</v>
      </c>
      <c r="B2282" s="84"/>
      <c r="C2282" s="98"/>
      <c r="D2282" s="91"/>
      <c r="E2282" s="89"/>
      <c r="F2282" s="88"/>
      <c r="G2282" s="91"/>
      <c r="H2282" s="91"/>
      <c r="I2282" s="88"/>
      <c r="J2282" s="92"/>
      <c r="K2282" s="212"/>
      <c r="L2282" s="308" t="str">
        <f>IF(K2282&lt;&gt;"",INDEX(ฐาน!$J$4:$M$44,MATCH(INT(K2282),ฐาน!$J$4:$J$44,0),2),"")</f>
        <v/>
      </c>
      <c r="M2282" s="309" t="str">
        <f>IF(L2282&lt;&gt;"",INDEX(ฐาน!$J$4:$M$45,MATCH(L2282,ฐาน!$K$4:$K$45,0),4),"")</f>
        <v/>
      </c>
      <c r="N2282" s="310" t="str">
        <f>IF(I2282&lt;&gt;"",INDEX(ฐาน!$A$4:$F$9,MATCH(I2282,ฐาน!$A$4:$A$9,0),IF(J2282&gt;=INDEX(ฐาน!$A$4:$F$9,MATCH(I2282,ฐาน!$A$4:$A$9,0),3),6,5)),"")</f>
        <v/>
      </c>
      <c r="O2282" s="311" t="str">
        <f>IF(I2282&lt;&gt;"",IF(J2282&gt;=INDEX(ฐาน!$A$4:$G$9,MATCH(I2282,ฐาน!$A$4:$A$9,0),4),INDEX(ฐาน!$A$4:$G$9,MATCH(I2282,ฐาน!$A$4:$A$9,0),7),INDEX(ฐาน!$A$4:$G$9,MATCH(I2282,ฐาน!$A$4:$A$9,0),4)),"")</f>
        <v/>
      </c>
      <c r="P2282" s="312">
        <f>IF(M2282&lt;&gt;ฐาน!$M$45,IF(L2282&lt;&gt;"",($L2282*$N2282/100),0),0)</f>
        <v>0</v>
      </c>
      <c r="Q2282" s="311">
        <f>IF(M2282&lt;&gt;ฐาน!$M$45,IF(L2282&lt;&gt;"",ROUNDUP(($L2282*$N2282/100),-1),0),0)</f>
        <v>0</v>
      </c>
      <c r="R2282" s="311">
        <f t="shared" si="70"/>
        <v>0</v>
      </c>
      <c r="S2282" s="313">
        <f t="shared" si="71"/>
        <v>0</v>
      </c>
      <c r="T2282" s="314">
        <f>IF(M2282&lt;&gt;ฐาน!$M$45,IF(S2282&lt;&gt;"",S2282+R2282,0),0)</f>
        <v>0</v>
      </c>
      <c r="U2282" s="311">
        <f>IF(M2282&lt;&gt;ฐาน!$M$45,IF(S2282=0,J2282+T2282,O2282),J2282)</f>
        <v>0</v>
      </c>
      <c r="V2282" s="98"/>
    </row>
    <row r="2283" spans="1:22" x14ac:dyDescent="0.35">
      <c r="A2283" s="93">
        <v>2275</v>
      </c>
      <c r="B2283" s="84"/>
      <c r="C2283" s="98"/>
      <c r="D2283" s="91"/>
      <c r="E2283" s="89"/>
      <c r="F2283" s="88"/>
      <c r="G2283" s="91"/>
      <c r="H2283" s="91"/>
      <c r="I2283" s="88"/>
      <c r="J2283" s="92"/>
      <c r="K2283" s="212"/>
      <c r="L2283" s="308" t="str">
        <f>IF(K2283&lt;&gt;"",INDEX(ฐาน!$J$4:$M$44,MATCH(INT(K2283),ฐาน!$J$4:$J$44,0),2),"")</f>
        <v/>
      </c>
      <c r="M2283" s="309" t="str">
        <f>IF(L2283&lt;&gt;"",INDEX(ฐาน!$J$4:$M$45,MATCH(L2283,ฐาน!$K$4:$K$45,0),4),"")</f>
        <v/>
      </c>
      <c r="N2283" s="310" t="str">
        <f>IF(I2283&lt;&gt;"",INDEX(ฐาน!$A$4:$F$9,MATCH(I2283,ฐาน!$A$4:$A$9,0),IF(J2283&gt;=INDEX(ฐาน!$A$4:$F$9,MATCH(I2283,ฐาน!$A$4:$A$9,0),3),6,5)),"")</f>
        <v/>
      </c>
      <c r="O2283" s="311" t="str">
        <f>IF(I2283&lt;&gt;"",IF(J2283&gt;=INDEX(ฐาน!$A$4:$G$9,MATCH(I2283,ฐาน!$A$4:$A$9,0),4),INDEX(ฐาน!$A$4:$G$9,MATCH(I2283,ฐาน!$A$4:$A$9,0),7),INDEX(ฐาน!$A$4:$G$9,MATCH(I2283,ฐาน!$A$4:$A$9,0),4)),"")</f>
        <v/>
      </c>
      <c r="P2283" s="312">
        <f>IF(M2283&lt;&gt;ฐาน!$M$45,IF(L2283&lt;&gt;"",($L2283*$N2283/100),0),0)</f>
        <v>0</v>
      </c>
      <c r="Q2283" s="311">
        <f>IF(M2283&lt;&gt;ฐาน!$M$45,IF(L2283&lt;&gt;"",ROUNDUP(($L2283*$N2283/100),-1),0),0)</f>
        <v>0</v>
      </c>
      <c r="R2283" s="311">
        <f t="shared" si="70"/>
        <v>0</v>
      </c>
      <c r="S2283" s="313">
        <f t="shared" si="71"/>
        <v>0</v>
      </c>
      <c r="T2283" s="314">
        <f>IF(M2283&lt;&gt;ฐาน!$M$45,IF(S2283&lt;&gt;"",S2283+R2283,0),0)</f>
        <v>0</v>
      </c>
      <c r="U2283" s="311">
        <f>IF(M2283&lt;&gt;ฐาน!$M$45,IF(S2283=0,J2283+T2283,O2283),J2283)</f>
        <v>0</v>
      </c>
      <c r="V2283" s="98"/>
    </row>
    <row r="2284" spans="1:22" x14ac:dyDescent="0.35">
      <c r="A2284" s="93">
        <v>2276</v>
      </c>
      <c r="B2284" s="84"/>
      <c r="C2284" s="98"/>
      <c r="D2284" s="91"/>
      <c r="E2284" s="89"/>
      <c r="F2284" s="88"/>
      <c r="G2284" s="91"/>
      <c r="H2284" s="91"/>
      <c r="I2284" s="88"/>
      <c r="J2284" s="92"/>
      <c r="K2284" s="212"/>
      <c r="L2284" s="308" t="str">
        <f>IF(K2284&lt;&gt;"",INDEX(ฐาน!$J$4:$M$44,MATCH(INT(K2284),ฐาน!$J$4:$J$44,0),2),"")</f>
        <v/>
      </c>
      <c r="M2284" s="309" t="str">
        <f>IF(L2284&lt;&gt;"",INDEX(ฐาน!$J$4:$M$45,MATCH(L2284,ฐาน!$K$4:$K$45,0),4),"")</f>
        <v/>
      </c>
      <c r="N2284" s="310" t="str">
        <f>IF(I2284&lt;&gt;"",INDEX(ฐาน!$A$4:$F$9,MATCH(I2284,ฐาน!$A$4:$A$9,0),IF(J2284&gt;=INDEX(ฐาน!$A$4:$F$9,MATCH(I2284,ฐาน!$A$4:$A$9,0),3),6,5)),"")</f>
        <v/>
      </c>
      <c r="O2284" s="311" t="str">
        <f>IF(I2284&lt;&gt;"",IF(J2284&gt;=INDEX(ฐาน!$A$4:$G$9,MATCH(I2284,ฐาน!$A$4:$A$9,0),4),INDEX(ฐาน!$A$4:$G$9,MATCH(I2284,ฐาน!$A$4:$A$9,0),7),INDEX(ฐาน!$A$4:$G$9,MATCH(I2284,ฐาน!$A$4:$A$9,0),4)),"")</f>
        <v/>
      </c>
      <c r="P2284" s="312">
        <f>IF(M2284&lt;&gt;ฐาน!$M$45,IF(L2284&lt;&gt;"",($L2284*$N2284/100),0),0)</f>
        <v>0</v>
      </c>
      <c r="Q2284" s="311">
        <f>IF(M2284&lt;&gt;ฐาน!$M$45,IF(L2284&lt;&gt;"",ROUNDUP(($L2284*$N2284/100),-1),0),0)</f>
        <v>0</v>
      </c>
      <c r="R2284" s="311">
        <f t="shared" si="70"/>
        <v>0</v>
      </c>
      <c r="S2284" s="313">
        <f t="shared" si="71"/>
        <v>0</v>
      </c>
      <c r="T2284" s="314">
        <f>IF(M2284&lt;&gt;ฐาน!$M$45,IF(S2284&lt;&gt;"",S2284+R2284,0),0)</f>
        <v>0</v>
      </c>
      <c r="U2284" s="311">
        <f>IF(M2284&lt;&gt;ฐาน!$M$45,IF(S2284=0,J2284+T2284,O2284),J2284)</f>
        <v>0</v>
      </c>
      <c r="V2284" s="98"/>
    </row>
    <row r="2285" spans="1:22" x14ac:dyDescent="0.35">
      <c r="A2285" s="93">
        <v>2277</v>
      </c>
      <c r="B2285" s="84"/>
      <c r="C2285" s="98"/>
      <c r="D2285" s="91"/>
      <c r="E2285" s="89"/>
      <c r="F2285" s="88"/>
      <c r="G2285" s="91"/>
      <c r="H2285" s="91"/>
      <c r="I2285" s="88"/>
      <c r="J2285" s="92"/>
      <c r="K2285" s="212"/>
      <c r="L2285" s="308" t="str">
        <f>IF(K2285&lt;&gt;"",INDEX(ฐาน!$J$4:$M$44,MATCH(INT(K2285),ฐาน!$J$4:$J$44,0),2),"")</f>
        <v/>
      </c>
      <c r="M2285" s="309" t="str">
        <f>IF(L2285&lt;&gt;"",INDEX(ฐาน!$J$4:$M$45,MATCH(L2285,ฐาน!$K$4:$K$45,0),4),"")</f>
        <v/>
      </c>
      <c r="N2285" s="310" t="str">
        <f>IF(I2285&lt;&gt;"",INDEX(ฐาน!$A$4:$F$9,MATCH(I2285,ฐาน!$A$4:$A$9,0),IF(J2285&gt;=INDEX(ฐาน!$A$4:$F$9,MATCH(I2285,ฐาน!$A$4:$A$9,0),3),6,5)),"")</f>
        <v/>
      </c>
      <c r="O2285" s="311" t="str">
        <f>IF(I2285&lt;&gt;"",IF(J2285&gt;=INDEX(ฐาน!$A$4:$G$9,MATCH(I2285,ฐาน!$A$4:$A$9,0),4),INDEX(ฐาน!$A$4:$G$9,MATCH(I2285,ฐาน!$A$4:$A$9,0),7),INDEX(ฐาน!$A$4:$G$9,MATCH(I2285,ฐาน!$A$4:$A$9,0),4)),"")</f>
        <v/>
      </c>
      <c r="P2285" s="312">
        <f>IF(M2285&lt;&gt;ฐาน!$M$45,IF(L2285&lt;&gt;"",($L2285*$N2285/100),0),0)</f>
        <v>0</v>
      </c>
      <c r="Q2285" s="311">
        <f>IF(M2285&lt;&gt;ฐาน!$M$45,IF(L2285&lt;&gt;"",ROUNDUP(($L2285*$N2285/100),-1),0),0)</f>
        <v>0</v>
      </c>
      <c r="R2285" s="311">
        <f t="shared" si="70"/>
        <v>0</v>
      </c>
      <c r="S2285" s="313">
        <f t="shared" si="71"/>
        <v>0</v>
      </c>
      <c r="T2285" s="314">
        <f>IF(M2285&lt;&gt;ฐาน!$M$45,IF(S2285&lt;&gt;"",S2285+R2285,0),0)</f>
        <v>0</v>
      </c>
      <c r="U2285" s="311">
        <f>IF(M2285&lt;&gt;ฐาน!$M$45,IF(S2285=0,J2285+T2285,O2285),J2285)</f>
        <v>0</v>
      </c>
      <c r="V2285" s="98"/>
    </row>
    <row r="2286" spans="1:22" x14ac:dyDescent="0.35">
      <c r="A2286" s="93">
        <v>2278</v>
      </c>
      <c r="B2286" s="84"/>
      <c r="C2286" s="98"/>
      <c r="D2286" s="91"/>
      <c r="E2286" s="89"/>
      <c r="F2286" s="88"/>
      <c r="G2286" s="91"/>
      <c r="H2286" s="91"/>
      <c r="I2286" s="88"/>
      <c r="J2286" s="92"/>
      <c r="K2286" s="212"/>
      <c r="L2286" s="308" t="str">
        <f>IF(K2286&lt;&gt;"",INDEX(ฐาน!$J$4:$M$44,MATCH(INT(K2286),ฐาน!$J$4:$J$44,0),2),"")</f>
        <v/>
      </c>
      <c r="M2286" s="309" t="str">
        <f>IF(L2286&lt;&gt;"",INDEX(ฐาน!$J$4:$M$45,MATCH(L2286,ฐาน!$K$4:$K$45,0),4),"")</f>
        <v/>
      </c>
      <c r="N2286" s="310" t="str">
        <f>IF(I2286&lt;&gt;"",INDEX(ฐาน!$A$4:$F$9,MATCH(I2286,ฐาน!$A$4:$A$9,0),IF(J2286&gt;=INDEX(ฐาน!$A$4:$F$9,MATCH(I2286,ฐาน!$A$4:$A$9,0),3),6,5)),"")</f>
        <v/>
      </c>
      <c r="O2286" s="311" t="str">
        <f>IF(I2286&lt;&gt;"",IF(J2286&gt;=INDEX(ฐาน!$A$4:$G$9,MATCH(I2286,ฐาน!$A$4:$A$9,0),4),INDEX(ฐาน!$A$4:$G$9,MATCH(I2286,ฐาน!$A$4:$A$9,0),7),INDEX(ฐาน!$A$4:$G$9,MATCH(I2286,ฐาน!$A$4:$A$9,0),4)),"")</f>
        <v/>
      </c>
      <c r="P2286" s="312">
        <f>IF(M2286&lt;&gt;ฐาน!$M$45,IF(L2286&lt;&gt;"",($L2286*$N2286/100),0),0)</f>
        <v>0</v>
      </c>
      <c r="Q2286" s="311">
        <f>IF(M2286&lt;&gt;ฐาน!$M$45,IF(L2286&lt;&gt;"",ROUNDUP(($L2286*$N2286/100),-1),0),0)</f>
        <v>0</v>
      </c>
      <c r="R2286" s="311">
        <f t="shared" si="70"/>
        <v>0</v>
      </c>
      <c r="S2286" s="313">
        <f t="shared" si="71"/>
        <v>0</v>
      </c>
      <c r="T2286" s="314">
        <f>IF(M2286&lt;&gt;ฐาน!$M$45,IF(S2286&lt;&gt;"",S2286+R2286,0),0)</f>
        <v>0</v>
      </c>
      <c r="U2286" s="311">
        <f>IF(M2286&lt;&gt;ฐาน!$M$45,IF(S2286=0,J2286+T2286,O2286),J2286)</f>
        <v>0</v>
      </c>
      <c r="V2286" s="98"/>
    </row>
    <row r="2287" spans="1:22" x14ac:dyDescent="0.35">
      <c r="A2287" s="93">
        <v>2279</v>
      </c>
      <c r="B2287" s="84"/>
      <c r="C2287" s="98"/>
      <c r="D2287" s="91"/>
      <c r="E2287" s="89"/>
      <c r="F2287" s="88"/>
      <c r="G2287" s="91"/>
      <c r="H2287" s="91"/>
      <c r="I2287" s="88"/>
      <c r="J2287" s="92"/>
      <c r="K2287" s="212"/>
      <c r="L2287" s="308" t="str">
        <f>IF(K2287&lt;&gt;"",INDEX(ฐาน!$J$4:$M$44,MATCH(INT(K2287),ฐาน!$J$4:$J$44,0),2),"")</f>
        <v/>
      </c>
      <c r="M2287" s="309" t="str">
        <f>IF(L2287&lt;&gt;"",INDEX(ฐาน!$J$4:$M$45,MATCH(L2287,ฐาน!$K$4:$K$45,0),4),"")</f>
        <v/>
      </c>
      <c r="N2287" s="310" t="str">
        <f>IF(I2287&lt;&gt;"",INDEX(ฐาน!$A$4:$F$9,MATCH(I2287,ฐาน!$A$4:$A$9,0),IF(J2287&gt;=INDEX(ฐาน!$A$4:$F$9,MATCH(I2287,ฐาน!$A$4:$A$9,0),3),6,5)),"")</f>
        <v/>
      </c>
      <c r="O2287" s="311" t="str">
        <f>IF(I2287&lt;&gt;"",IF(J2287&gt;=INDEX(ฐาน!$A$4:$G$9,MATCH(I2287,ฐาน!$A$4:$A$9,0),4),INDEX(ฐาน!$A$4:$G$9,MATCH(I2287,ฐาน!$A$4:$A$9,0),7),INDEX(ฐาน!$A$4:$G$9,MATCH(I2287,ฐาน!$A$4:$A$9,0),4)),"")</f>
        <v/>
      </c>
      <c r="P2287" s="312">
        <f>IF(M2287&lt;&gt;ฐาน!$M$45,IF(L2287&lt;&gt;"",($L2287*$N2287/100),0),0)</f>
        <v>0</v>
      </c>
      <c r="Q2287" s="311">
        <f>IF(M2287&lt;&gt;ฐาน!$M$45,IF(L2287&lt;&gt;"",ROUNDUP(($L2287*$N2287/100),-1),0),0)</f>
        <v>0</v>
      </c>
      <c r="R2287" s="311">
        <f t="shared" si="70"/>
        <v>0</v>
      </c>
      <c r="S2287" s="313">
        <f t="shared" si="71"/>
        <v>0</v>
      </c>
      <c r="T2287" s="314">
        <f>IF(M2287&lt;&gt;ฐาน!$M$45,IF(S2287&lt;&gt;"",S2287+R2287,0),0)</f>
        <v>0</v>
      </c>
      <c r="U2287" s="311">
        <f>IF(M2287&lt;&gt;ฐาน!$M$45,IF(S2287=0,J2287+T2287,O2287),J2287)</f>
        <v>0</v>
      </c>
      <c r="V2287" s="98"/>
    </row>
    <row r="2288" spans="1:22" x14ac:dyDescent="0.35">
      <c r="A2288" s="93">
        <v>2280</v>
      </c>
      <c r="B2288" s="84"/>
      <c r="C2288" s="98"/>
      <c r="D2288" s="91"/>
      <c r="E2288" s="89"/>
      <c r="F2288" s="88"/>
      <c r="G2288" s="91"/>
      <c r="H2288" s="91"/>
      <c r="I2288" s="88"/>
      <c r="J2288" s="92"/>
      <c r="K2288" s="212"/>
      <c r="L2288" s="308" t="str">
        <f>IF(K2288&lt;&gt;"",INDEX(ฐาน!$J$4:$M$44,MATCH(INT(K2288),ฐาน!$J$4:$J$44,0),2),"")</f>
        <v/>
      </c>
      <c r="M2288" s="309" t="str">
        <f>IF(L2288&lt;&gt;"",INDEX(ฐาน!$J$4:$M$45,MATCH(L2288,ฐาน!$K$4:$K$45,0),4),"")</f>
        <v/>
      </c>
      <c r="N2288" s="310" t="str">
        <f>IF(I2288&lt;&gt;"",INDEX(ฐาน!$A$4:$F$9,MATCH(I2288,ฐาน!$A$4:$A$9,0),IF(J2288&gt;=INDEX(ฐาน!$A$4:$F$9,MATCH(I2288,ฐาน!$A$4:$A$9,0),3),6,5)),"")</f>
        <v/>
      </c>
      <c r="O2288" s="311" t="str">
        <f>IF(I2288&lt;&gt;"",IF(J2288&gt;=INDEX(ฐาน!$A$4:$G$9,MATCH(I2288,ฐาน!$A$4:$A$9,0),4),INDEX(ฐาน!$A$4:$G$9,MATCH(I2288,ฐาน!$A$4:$A$9,0),7),INDEX(ฐาน!$A$4:$G$9,MATCH(I2288,ฐาน!$A$4:$A$9,0),4)),"")</f>
        <v/>
      </c>
      <c r="P2288" s="312">
        <f>IF(M2288&lt;&gt;ฐาน!$M$45,IF(L2288&lt;&gt;"",($L2288*$N2288/100),0),0)</f>
        <v>0</v>
      </c>
      <c r="Q2288" s="311">
        <f>IF(M2288&lt;&gt;ฐาน!$M$45,IF(L2288&lt;&gt;"",ROUNDUP(($L2288*$N2288/100),-1),0),0)</f>
        <v>0</v>
      </c>
      <c r="R2288" s="311">
        <f t="shared" si="70"/>
        <v>0</v>
      </c>
      <c r="S2288" s="313">
        <f t="shared" si="71"/>
        <v>0</v>
      </c>
      <c r="T2288" s="314">
        <f>IF(M2288&lt;&gt;ฐาน!$M$45,IF(S2288&lt;&gt;"",S2288+R2288,0),0)</f>
        <v>0</v>
      </c>
      <c r="U2288" s="311">
        <f>IF(M2288&lt;&gt;ฐาน!$M$45,IF(S2288=0,J2288+T2288,O2288),J2288)</f>
        <v>0</v>
      </c>
      <c r="V2288" s="98"/>
    </row>
    <row r="2289" spans="1:22" x14ac:dyDescent="0.35">
      <c r="A2289" s="93">
        <v>2281</v>
      </c>
      <c r="B2289" s="84"/>
      <c r="C2289" s="98"/>
      <c r="D2289" s="91"/>
      <c r="E2289" s="89"/>
      <c r="F2289" s="88"/>
      <c r="G2289" s="91"/>
      <c r="H2289" s="91"/>
      <c r="I2289" s="88"/>
      <c r="J2289" s="92"/>
      <c r="K2289" s="212"/>
      <c r="L2289" s="308" t="str">
        <f>IF(K2289&lt;&gt;"",INDEX(ฐาน!$J$4:$M$44,MATCH(INT(K2289),ฐาน!$J$4:$J$44,0),2),"")</f>
        <v/>
      </c>
      <c r="M2289" s="309" t="str">
        <f>IF(L2289&lt;&gt;"",INDEX(ฐาน!$J$4:$M$45,MATCH(L2289,ฐาน!$K$4:$K$45,0),4),"")</f>
        <v/>
      </c>
      <c r="N2289" s="310" t="str">
        <f>IF(I2289&lt;&gt;"",INDEX(ฐาน!$A$4:$F$9,MATCH(I2289,ฐาน!$A$4:$A$9,0),IF(J2289&gt;=INDEX(ฐาน!$A$4:$F$9,MATCH(I2289,ฐาน!$A$4:$A$9,0),3),6,5)),"")</f>
        <v/>
      </c>
      <c r="O2289" s="311" t="str">
        <f>IF(I2289&lt;&gt;"",IF(J2289&gt;=INDEX(ฐาน!$A$4:$G$9,MATCH(I2289,ฐาน!$A$4:$A$9,0),4),INDEX(ฐาน!$A$4:$G$9,MATCH(I2289,ฐาน!$A$4:$A$9,0),7),INDEX(ฐาน!$A$4:$G$9,MATCH(I2289,ฐาน!$A$4:$A$9,0),4)),"")</f>
        <v/>
      </c>
      <c r="P2289" s="312">
        <f>IF(M2289&lt;&gt;ฐาน!$M$45,IF(L2289&lt;&gt;"",($L2289*$N2289/100),0),0)</f>
        <v>0</v>
      </c>
      <c r="Q2289" s="311">
        <f>IF(M2289&lt;&gt;ฐาน!$M$45,IF(L2289&lt;&gt;"",ROUNDUP(($L2289*$N2289/100),-1),0),0)</f>
        <v>0</v>
      </c>
      <c r="R2289" s="311">
        <f t="shared" si="70"/>
        <v>0</v>
      </c>
      <c r="S2289" s="313">
        <f t="shared" si="71"/>
        <v>0</v>
      </c>
      <c r="T2289" s="314">
        <f>IF(M2289&lt;&gt;ฐาน!$M$45,IF(S2289&lt;&gt;"",S2289+R2289,0),0)</f>
        <v>0</v>
      </c>
      <c r="U2289" s="311">
        <f>IF(M2289&lt;&gt;ฐาน!$M$45,IF(S2289=0,J2289+T2289,O2289),J2289)</f>
        <v>0</v>
      </c>
      <c r="V2289" s="98"/>
    </row>
    <row r="2290" spans="1:22" x14ac:dyDescent="0.35">
      <c r="A2290" s="93">
        <v>2282</v>
      </c>
      <c r="B2290" s="84"/>
      <c r="C2290" s="98"/>
      <c r="D2290" s="91"/>
      <c r="E2290" s="89"/>
      <c r="F2290" s="88"/>
      <c r="G2290" s="91"/>
      <c r="H2290" s="91"/>
      <c r="I2290" s="88"/>
      <c r="J2290" s="92"/>
      <c r="K2290" s="212"/>
      <c r="L2290" s="308" t="str">
        <f>IF(K2290&lt;&gt;"",INDEX(ฐาน!$J$4:$M$44,MATCH(INT(K2290),ฐาน!$J$4:$J$44,0),2),"")</f>
        <v/>
      </c>
      <c r="M2290" s="309" t="str">
        <f>IF(L2290&lt;&gt;"",INDEX(ฐาน!$J$4:$M$45,MATCH(L2290,ฐาน!$K$4:$K$45,0),4),"")</f>
        <v/>
      </c>
      <c r="N2290" s="310" t="str">
        <f>IF(I2290&lt;&gt;"",INDEX(ฐาน!$A$4:$F$9,MATCH(I2290,ฐาน!$A$4:$A$9,0),IF(J2290&gt;=INDEX(ฐาน!$A$4:$F$9,MATCH(I2290,ฐาน!$A$4:$A$9,0),3),6,5)),"")</f>
        <v/>
      </c>
      <c r="O2290" s="311" t="str">
        <f>IF(I2290&lt;&gt;"",IF(J2290&gt;=INDEX(ฐาน!$A$4:$G$9,MATCH(I2290,ฐาน!$A$4:$A$9,0),4),INDEX(ฐาน!$A$4:$G$9,MATCH(I2290,ฐาน!$A$4:$A$9,0),7),INDEX(ฐาน!$A$4:$G$9,MATCH(I2290,ฐาน!$A$4:$A$9,0),4)),"")</f>
        <v/>
      </c>
      <c r="P2290" s="312">
        <f>IF(M2290&lt;&gt;ฐาน!$M$45,IF(L2290&lt;&gt;"",($L2290*$N2290/100),0),0)</f>
        <v>0</v>
      </c>
      <c r="Q2290" s="311">
        <f>IF(M2290&lt;&gt;ฐาน!$M$45,IF(L2290&lt;&gt;"",ROUNDUP(($L2290*$N2290/100),-1),0),0)</f>
        <v>0</v>
      </c>
      <c r="R2290" s="311">
        <f t="shared" si="70"/>
        <v>0</v>
      </c>
      <c r="S2290" s="313">
        <f t="shared" si="71"/>
        <v>0</v>
      </c>
      <c r="T2290" s="314">
        <f>IF(M2290&lt;&gt;ฐาน!$M$45,IF(S2290&lt;&gt;"",S2290+R2290,0),0)</f>
        <v>0</v>
      </c>
      <c r="U2290" s="311">
        <f>IF(M2290&lt;&gt;ฐาน!$M$45,IF(S2290=0,J2290+T2290,O2290),J2290)</f>
        <v>0</v>
      </c>
      <c r="V2290" s="98"/>
    </row>
    <row r="2291" spans="1:22" x14ac:dyDescent="0.35">
      <c r="A2291" s="93">
        <v>2283</v>
      </c>
      <c r="B2291" s="84"/>
      <c r="C2291" s="98"/>
      <c r="D2291" s="91"/>
      <c r="E2291" s="89"/>
      <c r="F2291" s="88"/>
      <c r="G2291" s="91"/>
      <c r="H2291" s="91"/>
      <c r="I2291" s="88"/>
      <c r="J2291" s="92"/>
      <c r="K2291" s="212"/>
      <c r="L2291" s="308" t="str">
        <f>IF(K2291&lt;&gt;"",INDEX(ฐาน!$J$4:$M$44,MATCH(INT(K2291),ฐาน!$J$4:$J$44,0),2),"")</f>
        <v/>
      </c>
      <c r="M2291" s="309" t="str">
        <f>IF(L2291&lt;&gt;"",INDEX(ฐาน!$J$4:$M$45,MATCH(L2291,ฐาน!$K$4:$K$45,0),4),"")</f>
        <v/>
      </c>
      <c r="N2291" s="310" t="str">
        <f>IF(I2291&lt;&gt;"",INDEX(ฐาน!$A$4:$F$9,MATCH(I2291,ฐาน!$A$4:$A$9,0),IF(J2291&gt;=INDEX(ฐาน!$A$4:$F$9,MATCH(I2291,ฐาน!$A$4:$A$9,0),3),6,5)),"")</f>
        <v/>
      </c>
      <c r="O2291" s="311" t="str">
        <f>IF(I2291&lt;&gt;"",IF(J2291&gt;=INDEX(ฐาน!$A$4:$G$9,MATCH(I2291,ฐาน!$A$4:$A$9,0),4),INDEX(ฐาน!$A$4:$G$9,MATCH(I2291,ฐาน!$A$4:$A$9,0),7),INDEX(ฐาน!$A$4:$G$9,MATCH(I2291,ฐาน!$A$4:$A$9,0),4)),"")</f>
        <v/>
      </c>
      <c r="P2291" s="312">
        <f>IF(M2291&lt;&gt;ฐาน!$M$45,IF(L2291&lt;&gt;"",($L2291*$N2291/100),0),0)</f>
        <v>0</v>
      </c>
      <c r="Q2291" s="311">
        <f>IF(M2291&lt;&gt;ฐาน!$M$45,IF(L2291&lt;&gt;"",ROUNDUP(($L2291*$N2291/100),-1),0),0)</f>
        <v>0</v>
      </c>
      <c r="R2291" s="311">
        <f t="shared" si="70"/>
        <v>0</v>
      </c>
      <c r="S2291" s="313">
        <f t="shared" si="71"/>
        <v>0</v>
      </c>
      <c r="T2291" s="314">
        <f>IF(M2291&lt;&gt;ฐาน!$M$45,IF(S2291&lt;&gt;"",S2291+R2291,0),0)</f>
        <v>0</v>
      </c>
      <c r="U2291" s="311">
        <f>IF(M2291&lt;&gt;ฐาน!$M$45,IF(S2291=0,J2291+T2291,O2291),J2291)</f>
        <v>0</v>
      </c>
      <c r="V2291" s="98"/>
    </row>
    <row r="2292" spans="1:22" x14ac:dyDescent="0.35">
      <c r="A2292" s="93">
        <v>2284</v>
      </c>
      <c r="B2292" s="84"/>
      <c r="C2292" s="98"/>
      <c r="D2292" s="91"/>
      <c r="E2292" s="89"/>
      <c r="F2292" s="88"/>
      <c r="G2292" s="91"/>
      <c r="H2292" s="91"/>
      <c r="I2292" s="88"/>
      <c r="J2292" s="92"/>
      <c r="K2292" s="212"/>
      <c r="L2292" s="308" t="str">
        <f>IF(K2292&lt;&gt;"",INDEX(ฐาน!$J$4:$M$44,MATCH(INT(K2292),ฐาน!$J$4:$J$44,0),2),"")</f>
        <v/>
      </c>
      <c r="M2292" s="309" t="str">
        <f>IF(L2292&lt;&gt;"",INDEX(ฐาน!$J$4:$M$45,MATCH(L2292,ฐาน!$K$4:$K$45,0),4),"")</f>
        <v/>
      </c>
      <c r="N2292" s="310" t="str">
        <f>IF(I2292&lt;&gt;"",INDEX(ฐาน!$A$4:$F$9,MATCH(I2292,ฐาน!$A$4:$A$9,0),IF(J2292&gt;=INDEX(ฐาน!$A$4:$F$9,MATCH(I2292,ฐาน!$A$4:$A$9,0),3),6,5)),"")</f>
        <v/>
      </c>
      <c r="O2292" s="311" t="str">
        <f>IF(I2292&lt;&gt;"",IF(J2292&gt;=INDEX(ฐาน!$A$4:$G$9,MATCH(I2292,ฐาน!$A$4:$A$9,0),4),INDEX(ฐาน!$A$4:$G$9,MATCH(I2292,ฐาน!$A$4:$A$9,0),7),INDEX(ฐาน!$A$4:$G$9,MATCH(I2292,ฐาน!$A$4:$A$9,0),4)),"")</f>
        <v/>
      </c>
      <c r="P2292" s="312">
        <f>IF(M2292&lt;&gt;ฐาน!$M$45,IF(L2292&lt;&gt;"",($L2292*$N2292/100),0),0)</f>
        <v>0</v>
      </c>
      <c r="Q2292" s="311">
        <f>IF(M2292&lt;&gt;ฐาน!$M$45,IF(L2292&lt;&gt;"",ROUNDUP(($L2292*$N2292/100),-1),0),0)</f>
        <v>0</v>
      </c>
      <c r="R2292" s="311">
        <f t="shared" si="70"/>
        <v>0</v>
      </c>
      <c r="S2292" s="313">
        <f t="shared" si="71"/>
        <v>0</v>
      </c>
      <c r="T2292" s="314">
        <f>IF(M2292&lt;&gt;ฐาน!$M$45,IF(S2292&lt;&gt;"",S2292+R2292,0),0)</f>
        <v>0</v>
      </c>
      <c r="U2292" s="311">
        <f>IF(M2292&lt;&gt;ฐาน!$M$45,IF(S2292=0,J2292+T2292,O2292),J2292)</f>
        <v>0</v>
      </c>
      <c r="V2292" s="98"/>
    </row>
    <row r="2293" spans="1:22" x14ac:dyDescent="0.35">
      <c r="A2293" s="93">
        <v>2285</v>
      </c>
      <c r="B2293" s="84"/>
      <c r="C2293" s="98"/>
      <c r="D2293" s="91"/>
      <c r="E2293" s="89"/>
      <c r="F2293" s="88"/>
      <c r="G2293" s="91"/>
      <c r="H2293" s="91"/>
      <c r="I2293" s="88"/>
      <c r="J2293" s="92"/>
      <c r="K2293" s="212"/>
      <c r="L2293" s="308" t="str">
        <f>IF(K2293&lt;&gt;"",INDEX(ฐาน!$J$4:$M$44,MATCH(INT(K2293),ฐาน!$J$4:$J$44,0),2),"")</f>
        <v/>
      </c>
      <c r="M2293" s="309" t="str">
        <f>IF(L2293&lt;&gt;"",INDEX(ฐาน!$J$4:$M$45,MATCH(L2293,ฐาน!$K$4:$K$45,0),4),"")</f>
        <v/>
      </c>
      <c r="N2293" s="310" t="str">
        <f>IF(I2293&lt;&gt;"",INDEX(ฐาน!$A$4:$F$9,MATCH(I2293,ฐาน!$A$4:$A$9,0),IF(J2293&gt;=INDEX(ฐาน!$A$4:$F$9,MATCH(I2293,ฐาน!$A$4:$A$9,0),3),6,5)),"")</f>
        <v/>
      </c>
      <c r="O2293" s="311" t="str">
        <f>IF(I2293&lt;&gt;"",IF(J2293&gt;=INDEX(ฐาน!$A$4:$G$9,MATCH(I2293,ฐาน!$A$4:$A$9,0),4),INDEX(ฐาน!$A$4:$G$9,MATCH(I2293,ฐาน!$A$4:$A$9,0),7),INDEX(ฐาน!$A$4:$G$9,MATCH(I2293,ฐาน!$A$4:$A$9,0),4)),"")</f>
        <v/>
      </c>
      <c r="P2293" s="312">
        <f>IF(M2293&lt;&gt;ฐาน!$M$45,IF(L2293&lt;&gt;"",($L2293*$N2293/100),0),0)</f>
        <v>0</v>
      </c>
      <c r="Q2293" s="311">
        <f>IF(M2293&lt;&gt;ฐาน!$M$45,IF(L2293&lt;&gt;"",ROUNDUP(($L2293*$N2293/100),-1),0),0)</f>
        <v>0</v>
      </c>
      <c r="R2293" s="311">
        <f t="shared" si="70"/>
        <v>0</v>
      </c>
      <c r="S2293" s="313">
        <f t="shared" si="71"/>
        <v>0</v>
      </c>
      <c r="T2293" s="314">
        <f>IF(M2293&lt;&gt;ฐาน!$M$45,IF(S2293&lt;&gt;"",S2293+R2293,0),0)</f>
        <v>0</v>
      </c>
      <c r="U2293" s="311">
        <f>IF(M2293&lt;&gt;ฐาน!$M$45,IF(S2293=0,J2293+T2293,O2293),J2293)</f>
        <v>0</v>
      </c>
      <c r="V2293" s="98"/>
    </row>
    <row r="2294" spans="1:22" x14ac:dyDescent="0.35">
      <c r="A2294" s="93">
        <v>2286</v>
      </c>
      <c r="B2294" s="84"/>
      <c r="C2294" s="98"/>
      <c r="D2294" s="91"/>
      <c r="E2294" s="89"/>
      <c r="F2294" s="88"/>
      <c r="G2294" s="91"/>
      <c r="H2294" s="91"/>
      <c r="I2294" s="88"/>
      <c r="J2294" s="92"/>
      <c r="K2294" s="212"/>
      <c r="L2294" s="308" t="str">
        <f>IF(K2294&lt;&gt;"",INDEX(ฐาน!$J$4:$M$44,MATCH(INT(K2294),ฐาน!$J$4:$J$44,0),2),"")</f>
        <v/>
      </c>
      <c r="M2294" s="309" t="str">
        <f>IF(L2294&lt;&gt;"",INDEX(ฐาน!$J$4:$M$45,MATCH(L2294,ฐาน!$K$4:$K$45,0),4),"")</f>
        <v/>
      </c>
      <c r="N2294" s="310" t="str">
        <f>IF(I2294&lt;&gt;"",INDEX(ฐาน!$A$4:$F$9,MATCH(I2294,ฐาน!$A$4:$A$9,0),IF(J2294&gt;=INDEX(ฐาน!$A$4:$F$9,MATCH(I2294,ฐาน!$A$4:$A$9,0),3),6,5)),"")</f>
        <v/>
      </c>
      <c r="O2294" s="311" t="str">
        <f>IF(I2294&lt;&gt;"",IF(J2294&gt;=INDEX(ฐาน!$A$4:$G$9,MATCH(I2294,ฐาน!$A$4:$A$9,0),4),INDEX(ฐาน!$A$4:$G$9,MATCH(I2294,ฐาน!$A$4:$A$9,0),7),INDEX(ฐาน!$A$4:$G$9,MATCH(I2294,ฐาน!$A$4:$A$9,0),4)),"")</f>
        <v/>
      </c>
      <c r="P2294" s="312">
        <f>IF(M2294&lt;&gt;ฐาน!$M$45,IF(L2294&lt;&gt;"",($L2294*$N2294/100),0),0)</f>
        <v>0</v>
      </c>
      <c r="Q2294" s="311">
        <f>IF(M2294&lt;&gt;ฐาน!$M$45,IF(L2294&lt;&gt;"",ROUNDUP(($L2294*$N2294/100),-1),0),0)</f>
        <v>0</v>
      </c>
      <c r="R2294" s="311">
        <f t="shared" si="70"/>
        <v>0</v>
      </c>
      <c r="S2294" s="313">
        <f t="shared" si="71"/>
        <v>0</v>
      </c>
      <c r="T2294" s="314">
        <f>IF(M2294&lt;&gt;ฐาน!$M$45,IF(S2294&lt;&gt;"",S2294+R2294,0),0)</f>
        <v>0</v>
      </c>
      <c r="U2294" s="311">
        <f>IF(M2294&lt;&gt;ฐาน!$M$45,IF(S2294=0,J2294+T2294,O2294),J2294)</f>
        <v>0</v>
      </c>
      <c r="V2294" s="98"/>
    </row>
    <row r="2295" spans="1:22" x14ac:dyDescent="0.35">
      <c r="A2295" s="93">
        <v>2287</v>
      </c>
      <c r="B2295" s="84"/>
      <c r="C2295" s="98"/>
      <c r="D2295" s="91"/>
      <c r="E2295" s="89"/>
      <c r="F2295" s="88"/>
      <c r="G2295" s="91"/>
      <c r="H2295" s="91"/>
      <c r="I2295" s="88"/>
      <c r="J2295" s="92"/>
      <c r="K2295" s="212"/>
      <c r="L2295" s="308" t="str">
        <f>IF(K2295&lt;&gt;"",INDEX(ฐาน!$J$4:$M$44,MATCH(INT(K2295),ฐาน!$J$4:$J$44,0),2),"")</f>
        <v/>
      </c>
      <c r="M2295" s="309" t="str">
        <f>IF(L2295&lt;&gt;"",INDEX(ฐาน!$J$4:$M$45,MATCH(L2295,ฐาน!$K$4:$K$45,0),4),"")</f>
        <v/>
      </c>
      <c r="N2295" s="310" t="str">
        <f>IF(I2295&lt;&gt;"",INDEX(ฐาน!$A$4:$F$9,MATCH(I2295,ฐาน!$A$4:$A$9,0),IF(J2295&gt;=INDEX(ฐาน!$A$4:$F$9,MATCH(I2295,ฐาน!$A$4:$A$9,0),3),6,5)),"")</f>
        <v/>
      </c>
      <c r="O2295" s="311" t="str">
        <f>IF(I2295&lt;&gt;"",IF(J2295&gt;=INDEX(ฐาน!$A$4:$G$9,MATCH(I2295,ฐาน!$A$4:$A$9,0),4),INDEX(ฐาน!$A$4:$G$9,MATCH(I2295,ฐาน!$A$4:$A$9,0),7),INDEX(ฐาน!$A$4:$G$9,MATCH(I2295,ฐาน!$A$4:$A$9,0),4)),"")</f>
        <v/>
      </c>
      <c r="P2295" s="312">
        <f>IF(M2295&lt;&gt;ฐาน!$M$45,IF(L2295&lt;&gt;"",($L2295*$N2295/100),0),0)</f>
        <v>0</v>
      </c>
      <c r="Q2295" s="311">
        <f>IF(M2295&lt;&gt;ฐาน!$M$45,IF(L2295&lt;&gt;"",ROUNDUP(($L2295*$N2295/100),-1),0),0)</f>
        <v>0</v>
      </c>
      <c r="R2295" s="311">
        <f t="shared" si="70"/>
        <v>0</v>
      </c>
      <c r="S2295" s="313">
        <f t="shared" si="71"/>
        <v>0</v>
      </c>
      <c r="T2295" s="314">
        <f>IF(M2295&lt;&gt;ฐาน!$M$45,IF(S2295&lt;&gt;"",S2295+R2295,0),0)</f>
        <v>0</v>
      </c>
      <c r="U2295" s="311">
        <f>IF(M2295&lt;&gt;ฐาน!$M$45,IF(S2295=0,J2295+T2295,O2295),J2295)</f>
        <v>0</v>
      </c>
      <c r="V2295" s="98"/>
    </row>
    <row r="2296" spans="1:22" x14ac:dyDescent="0.35">
      <c r="A2296" s="93">
        <v>2288</v>
      </c>
      <c r="B2296" s="84"/>
      <c r="C2296" s="98"/>
      <c r="D2296" s="91"/>
      <c r="E2296" s="89"/>
      <c r="F2296" s="88"/>
      <c r="G2296" s="91"/>
      <c r="H2296" s="91"/>
      <c r="I2296" s="88"/>
      <c r="J2296" s="92"/>
      <c r="K2296" s="212"/>
      <c r="L2296" s="308" t="str">
        <f>IF(K2296&lt;&gt;"",INDEX(ฐาน!$J$4:$M$44,MATCH(INT(K2296),ฐาน!$J$4:$J$44,0),2),"")</f>
        <v/>
      </c>
      <c r="M2296" s="309" t="str">
        <f>IF(L2296&lt;&gt;"",INDEX(ฐาน!$J$4:$M$45,MATCH(L2296,ฐาน!$K$4:$K$45,0),4),"")</f>
        <v/>
      </c>
      <c r="N2296" s="310" t="str">
        <f>IF(I2296&lt;&gt;"",INDEX(ฐาน!$A$4:$F$9,MATCH(I2296,ฐาน!$A$4:$A$9,0),IF(J2296&gt;=INDEX(ฐาน!$A$4:$F$9,MATCH(I2296,ฐาน!$A$4:$A$9,0),3),6,5)),"")</f>
        <v/>
      </c>
      <c r="O2296" s="311" t="str">
        <f>IF(I2296&lt;&gt;"",IF(J2296&gt;=INDEX(ฐาน!$A$4:$G$9,MATCH(I2296,ฐาน!$A$4:$A$9,0),4),INDEX(ฐาน!$A$4:$G$9,MATCH(I2296,ฐาน!$A$4:$A$9,0),7),INDEX(ฐาน!$A$4:$G$9,MATCH(I2296,ฐาน!$A$4:$A$9,0),4)),"")</f>
        <v/>
      </c>
      <c r="P2296" s="312">
        <f>IF(M2296&lt;&gt;ฐาน!$M$45,IF(L2296&lt;&gt;"",($L2296*$N2296/100),0),0)</f>
        <v>0</v>
      </c>
      <c r="Q2296" s="311">
        <f>IF(M2296&lt;&gt;ฐาน!$M$45,IF(L2296&lt;&gt;"",ROUNDUP(($L2296*$N2296/100),-1),0),0)</f>
        <v>0</v>
      </c>
      <c r="R2296" s="311">
        <f t="shared" si="70"/>
        <v>0</v>
      </c>
      <c r="S2296" s="313">
        <f t="shared" si="71"/>
        <v>0</v>
      </c>
      <c r="T2296" s="314">
        <f>IF(M2296&lt;&gt;ฐาน!$M$45,IF(S2296&lt;&gt;"",S2296+R2296,0),0)</f>
        <v>0</v>
      </c>
      <c r="U2296" s="311">
        <f>IF(M2296&lt;&gt;ฐาน!$M$45,IF(S2296=0,J2296+T2296,O2296),J2296)</f>
        <v>0</v>
      </c>
      <c r="V2296" s="98"/>
    </row>
    <row r="2297" spans="1:22" x14ac:dyDescent="0.35">
      <c r="A2297" s="93">
        <v>2289</v>
      </c>
      <c r="B2297" s="84"/>
      <c r="C2297" s="98"/>
      <c r="D2297" s="91"/>
      <c r="E2297" s="89"/>
      <c r="F2297" s="88"/>
      <c r="G2297" s="91"/>
      <c r="H2297" s="91"/>
      <c r="I2297" s="88"/>
      <c r="J2297" s="92"/>
      <c r="K2297" s="212"/>
      <c r="L2297" s="308" t="str">
        <f>IF(K2297&lt;&gt;"",INDEX(ฐาน!$J$4:$M$44,MATCH(INT(K2297),ฐาน!$J$4:$J$44,0),2),"")</f>
        <v/>
      </c>
      <c r="M2297" s="309" t="str">
        <f>IF(L2297&lt;&gt;"",INDEX(ฐาน!$J$4:$M$45,MATCH(L2297,ฐาน!$K$4:$K$45,0),4),"")</f>
        <v/>
      </c>
      <c r="N2297" s="310" t="str">
        <f>IF(I2297&lt;&gt;"",INDEX(ฐาน!$A$4:$F$9,MATCH(I2297,ฐาน!$A$4:$A$9,0),IF(J2297&gt;=INDEX(ฐาน!$A$4:$F$9,MATCH(I2297,ฐาน!$A$4:$A$9,0),3),6,5)),"")</f>
        <v/>
      </c>
      <c r="O2297" s="311" t="str">
        <f>IF(I2297&lt;&gt;"",IF(J2297&gt;=INDEX(ฐาน!$A$4:$G$9,MATCH(I2297,ฐาน!$A$4:$A$9,0),4),INDEX(ฐาน!$A$4:$G$9,MATCH(I2297,ฐาน!$A$4:$A$9,0),7),INDEX(ฐาน!$A$4:$G$9,MATCH(I2297,ฐาน!$A$4:$A$9,0),4)),"")</f>
        <v/>
      </c>
      <c r="P2297" s="312">
        <f>IF(M2297&lt;&gt;ฐาน!$M$45,IF(L2297&lt;&gt;"",($L2297*$N2297/100),0),0)</f>
        <v>0</v>
      </c>
      <c r="Q2297" s="311">
        <f>IF(M2297&lt;&gt;ฐาน!$M$45,IF(L2297&lt;&gt;"",ROUNDUP(($L2297*$N2297/100),-1),0),0)</f>
        <v>0</v>
      </c>
      <c r="R2297" s="311">
        <f t="shared" si="70"/>
        <v>0</v>
      </c>
      <c r="S2297" s="313">
        <f t="shared" si="71"/>
        <v>0</v>
      </c>
      <c r="T2297" s="314">
        <f>IF(M2297&lt;&gt;ฐาน!$M$45,IF(S2297&lt;&gt;"",S2297+R2297,0),0)</f>
        <v>0</v>
      </c>
      <c r="U2297" s="311">
        <f>IF(M2297&lt;&gt;ฐาน!$M$45,IF(S2297=0,J2297+T2297,O2297),J2297)</f>
        <v>0</v>
      </c>
      <c r="V2297" s="98"/>
    </row>
    <row r="2298" spans="1:22" x14ac:dyDescent="0.35">
      <c r="A2298" s="93">
        <v>2290</v>
      </c>
      <c r="B2298" s="84"/>
      <c r="C2298" s="98"/>
      <c r="D2298" s="91"/>
      <c r="E2298" s="89"/>
      <c r="F2298" s="88"/>
      <c r="G2298" s="91"/>
      <c r="H2298" s="91"/>
      <c r="I2298" s="88"/>
      <c r="J2298" s="92"/>
      <c r="K2298" s="212"/>
      <c r="L2298" s="308" t="str">
        <f>IF(K2298&lt;&gt;"",INDEX(ฐาน!$J$4:$M$44,MATCH(INT(K2298),ฐาน!$J$4:$J$44,0),2),"")</f>
        <v/>
      </c>
      <c r="M2298" s="309" t="str">
        <f>IF(L2298&lt;&gt;"",INDEX(ฐาน!$J$4:$M$45,MATCH(L2298,ฐาน!$K$4:$K$45,0),4),"")</f>
        <v/>
      </c>
      <c r="N2298" s="310" t="str">
        <f>IF(I2298&lt;&gt;"",INDEX(ฐาน!$A$4:$F$9,MATCH(I2298,ฐาน!$A$4:$A$9,0),IF(J2298&gt;=INDEX(ฐาน!$A$4:$F$9,MATCH(I2298,ฐาน!$A$4:$A$9,0),3),6,5)),"")</f>
        <v/>
      </c>
      <c r="O2298" s="311" t="str">
        <f>IF(I2298&lt;&gt;"",IF(J2298&gt;=INDEX(ฐาน!$A$4:$G$9,MATCH(I2298,ฐาน!$A$4:$A$9,0),4),INDEX(ฐาน!$A$4:$G$9,MATCH(I2298,ฐาน!$A$4:$A$9,0),7),INDEX(ฐาน!$A$4:$G$9,MATCH(I2298,ฐาน!$A$4:$A$9,0),4)),"")</f>
        <v/>
      </c>
      <c r="P2298" s="312">
        <f>IF(M2298&lt;&gt;ฐาน!$M$45,IF(L2298&lt;&gt;"",($L2298*$N2298/100),0),0)</f>
        <v>0</v>
      </c>
      <c r="Q2298" s="311">
        <f>IF(M2298&lt;&gt;ฐาน!$M$45,IF(L2298&lt;&gt;"",ROUNDUP(($L2298*$N2298/100),-1),0),0)</f>
        <v>0</v>
      </c>
      <c r="R2298" s="311">
        <f t="shared" si="70"/>
        <v>0</v>
      </c>
      <c r="S2298" s="313">
        <f t="shared" si="71"/>
        <v>0</v>
      </c>
      <c r="T2298" s="314">
        <f>IF(M2298&lt;&gt;ฐาน!$M$45,IF(S2298&lt;&gt;"",S2298+R2298,0),0)</f>
        <v>0</v>
      </c>
      <c r="U2298" s="311">
        <f>IF(M2298&lt;&gt;ฐาน!$M$45,IF(S2298=0,J2298+T2298,O2298),J2298)</f>
        <v>0</v>
      </c>
      <c r="V2298" s="98"/>
    </row>
    <row r="2299" spans="1:22" x14ac:dyDescent="0.35">
      <c r="A2299" s="93">
        <v>2291</v>
      </c>
      <c r="B2299" s="84"/>
      <c r="C2299" s="98"/>
      <c r="D2299" s="91"/>
      <c r="E2299" s="89"/>
      <c r="F2299" s="88"/>
      <c r="G2299" s="91"/>
      <c r="H2299" s="91"/>
      <c r="I2299" s="88"/>
      <c r="J2299" s="92"/>
      <c r="K2299" s="212"/>
      <c r="L2299" s="308" t="str">
        <f>IF(K2299&lt;&gt;"",INDEX(ฐาน!$J$4:$M$44,MATCH(INT(K2299),ฐาน!$J$4:$J$44,0),2),"")</f>
        <v/>
      </c>
      <c r="M2299" s="309" t="str">
        <f>IF(L2299&lt;&gt;"",INDEX(ฐาน!$J$4:$M$45,MATCH(L2299,ฐาน!$K$4:$K$45,0),4),"")</f>
        <v/>
      </c>
      <c r="N2299" s="310" t="str">
        <f>IF(I2299&lt;&gt;"",INDEX(ฐาน!$A$4:$F$9,MATCH(I2299,ฐาน!$A$4:$A$9,0),IF(J2299&gt;=INDEX(ฐาน!$A$4:$F$9,MATCH(I2299,ฐาน!$A$4:$A$9,0),3),6,5)),"")</f>
        <v/>
      </c>
      <c r="O2299" s="311" t="str">
        <f>IF(I2299&lt;&gt;"",IF(J2299&gt;=INDEX(ฐาน!$A$4:$G$9,MATCH(I2299,ฐาน!$A$4:$A$9,0),4),INDEX(ฐาน!$A$4:$G$9,MATCH(I2299,ฐาน!$A$4:$A$9,0),7),INDEX(ฐาน!$A$4:$G$9,MATCH(I2299,ฐาน!$A$4:$A$9,0),4)),"")</f>
        <v/>
      </c>
      <c r="P2299" s="312">
        <f>IF(M2299&lt;&gt;ฐาน!$M$45,IF(L2299&lt;&gt;"",($L2299*$N2299/100),0),0)</f>
        <v>0</v>
      </c>
      <c r="Q2299" s="311">
        <f>IF(M2299&lt;&gt;ฐาน!$M$45,IF(L2299&lt;&gt;"",ROUNDUP(($L2299*$N2299/100),-1),0),0)</f>
        <v>0</v>
      </c>
      <c r="R2299" s="311">
        <f t="shared" si="70"/>
        <v>0</v>
      </c>
      <c r="S2299" s="313">
        <f t="shared" si="71"/>
        <v>0</v>
      </c>
      <c r="T2299" s="314">
        <f>IF(M2299&lt;&gt;ฐาน!$M$45,IF(S2299&lt;&gt;"",S2299+R2299,0),0)</f>
        <v>0</v>
      </c>
      <c r="U2299" s="311">
        <f>IF(M2299&lt;&gt;ฐาน!$M$45,IF(S2299=0,J2299+T2299,O2299),J2299)</f>
        <v>0</v>
      </c>
      <c r="V2299" s="98"/>
    </row>
    <row r="2300" spans="1:22" x14ac:dyDescent="0.35">
      <c r="A2300" s="93">
        <v>2292</v>
      </c>
      <c r="B2300" s="84"/>
      <c r="C2300" s="98"/>
      <c r="D2300" s="91"/>
      <c r="E2300" s="89"/>
      <c r="F2300" s="88"/>
      <c r="G2300" s="91"/>
      <c r="H2300" s="91"/>
      <c r="I2300" s="88"/>
      <c r="J2300" s="92"/>
      <c r="K2300" s="212"/>
      <c r="L2300" s="308" t="str">
        <f>IF(K2300&lt;&gt;"",INDEX(ฐาน!$J$4:$M$44,MATCH(INT(K2300),ฐาน!$J$4:$J$44,0),2),"")</f>
        <v/>
      </c>
      <c r="M2300" s="309" t="str">
        <f>IF(L2300&lt;&gt;"",INDEX(ฐาน!$J$4:$M$45,MATCH(L2300,ฐาน!$K$4:$K$45,0),4),"")</f>
        <v/>
      </c>
      <c r="N2300" s="310" t="str">
        <f>IF(I2300&lt;&gt;"",INDEX(ฐาน!$A$4:$F$9,MATCH(I2300,ฐาน!$A$4:$A$9,0),IF(J2300&gt;=INDEX(ฐาน!$A$4:$F$9,MATCH(I2300,ฐาน!$A$4:$A$9,0),3),6,5)),"")</f>
        <v/>
      </c>
      <c r="O2300" s="311" t="str">
        <f>IF(I2300&lt;&gt;"",IF(J2300&gt;=INDEX(ฐาน!$A$4:$G$9,MATCH(I2300,ฐาน!$A$4:$A$9,0),4),INDEX(ฐาน!$A$4:$G$9,MATCH(I2300,ฐาน!$A$4:$A$9,0),7),INDEX(ฐาน!$A$4:$G$9,MATCH(I2300,ฐาน!$A$4:$A$9,0),4)),"")</f>
        <v/>
      </c>
      <c r="P2300" s="312">
        <f>IF(M2300&lt;&gt;ฐาน!$M$45,IF(L2300&lt;&gt;"",($L2300*$N2300/100),0),0)</f>
        <v>0</v>
      </c>
      <c r="Q2300" s="311">
        <f>IF(M2300&lt;&gt;ฐาน!$M$45,IF(L2300&lt;&gt;"",ROUNDUP(($L2300*$N2300/100),-1),0),0)</f>
        <v>0</v>
      </c>
      <c r="R2300" s="311">
        <f t="shared" si="70"/>
        <v>0</v>
      </c>
      <c r="S2300" s="313">
        <f t="shared" si="71"/>
        <v>0</v>
      </c>
      <c r="T2300" s="314">
        <f>IF(M2300&lt;&gt;ฐาน!$M$45,IF(S2300&lt;&gt;"",S2300+R2300,0),0)</f>
        <v>0</v>
      </c>
      <c r="U2300" s="311">
        <f>IF(M2300&lt;&gt;ฐาน!$M$45,IF(S2300=0,J2300+T2300,O2300),J2300)</f>
        <v>0</v>
      </c>
      <c r="V2300" s="98"/>
    </row>
    <row r="2301" spans="1:22" x14ac:dyDescent="0.35">
      <c r="A2301" s="93">
        <v>2293</v>
      </c>
      <c r="B2301" s="84"/>
      <c r="C2301" s="98"/>
      <c r="D2301" s="91"/>
      <c r="E2301" s="89"/>
      <c r="F2301" s="88"/>
      <c r="G2301" s="91"/>
      <c r="H2301" s="91"/>
      <c r="I2301" s="88"/>
      <c r="J2301" s="92"/>
      <c r="K2301" s="212"/>
      <c r="L2301" s="308" t="str">
        <f>IF(K2301&lt;&gt;"",INDEX(ฐาน!$J$4:$M$44,MATCH(INT(K2301),ฐาน!$J$4:$J$44,0),2),"")</f>
        <v/>
      </c>
      <c r="M2301" s="309" t="str">
        <f>IF(L2301&lt;&gt;"",INDEX(ฐาน!$J$4:$M$45,MATCH(L2301,ฐาน!$K$4:$K$45,0),4),"")</f>
        <v/>
      </c>
      <c r="N2301" s="310" t="str">
        <f>IF(I2301&lt;&gt;"",INDEX(ฐาน!$A$4:$F$9,MATCH(I2301,ฐาน!$A$4:$A$9,0),IF(J2301&gt;=INDEX(ฐาน!$A$4:$F$9,MATCH(I2301,ฐาน!$A$4:$A$9,0),3),6,5)),"")</f>
        <v/>
      </c>
      <c r="O2301" s="311" t="str">
        <f>IF(I2301&lt;&gt;"",IF(J2301&gt;=INDEX(ฐาน!$A$4:$G$9,MATCH(I2301,ฐาน!$A$4:$A$9,0),4),INDEX(ฐาน!$A$4:$G$9,MATCH(I2301,ฐาน!$A$4:$A$9,0),7),INDEX(ฐาน!$A$4:$G$9,MATCH(I2301,ฐาน!$A$4:$A$9,0),4)),"")</f>
        <v/>
      </c>
      <c r="P2301" s="312">
        <f>IF(M2301&lt;&gt;ฐาน!$M$45,IF(L2301&lt;&gt;"",($L2301*$N2301/100),0),0)</f>
        <v>0</v>
      </c>
      <c r="Q2301" s="311">
        <f>IF(M2301&lt;&gt;ฐาน!$M$45,IF(L2301&lt;&gt;"",ROUNDUP(($L2301*$N2301/100),-1),0),0)</f>
        <v>0</v>
      </c>
      <c r="R2301" s="311">
        <f t="shared" si="70"/>
        <v>0</v>
      </c>
      <c r="S2301" s="313">
        <f t="shared" si="71"/>
        <v>0</v>
      </c>
      <c r="T2301" s="314">
        <f>IF(M2301&lt;&gt;ฐาน!$M$45,IF(S2301&lt;&gt;"",S2301+R2301,0),0)</f>
        <v>0</v>
      </c>
      <c r="U2301" s="311">
        <f>IF(M2301&lt;&gt;ฐาน!$M$45,IF(S2301=0,J2301+T2301,O2301),J2301)</f>
        <v>0</v>
      </c>
      <c r="V2301" s="98"/>
    </row>
    <row r="2302" spans="1:22" x14ac:dyDescent="0.35">
      <c r="A2302" s="93">
        <v>2294</v>
      </c>
      <c r="B2302" s="84"/>
      <c r="C2302" s="98"/>
      <c r="D2302" s="91"/>
      <c r="E2302" s="89"/>
      <c r="F2302" s="88"/>
      <c r="G2302" s="91"/>
      <c r="H2302" s="91"/>
      <c r="I2302" s="88"/>
      <c r="J2302" s="92"/>
      <c r="K2302" s="212"/>
      <c r="L2302" s="308" t="str">
        <f>IF(K2302&lt;&gt;"",INDEX(ฐาน!$J$4:$M$44,MATCH(INT(K2302),ฐาน!$J$4:$J$44,0),2),"")</f>
        <v/>
      </c>
      <c r="M2302" s="309" t="str">
        <f>IF(L2302&lt;&gt;"",INDEX(ฐาน!$J$4:$M$45,MATCH(L2302,ฐาน!$K$4:$K$45,0),4),"")</f>
        <v/>
      </c>
      <c r="N2302" s="310" t="str">
        <f>IF(I2302&lt;&gt;"",INDEX(ฐาน!$A$4:$F$9,MATCH(I2302,ฐาน!$A$4:$A$9,0),IF(J2302&gt;=INDEX(ฐาน!$A$4:$F$9,MATCH(I2302,ฐาน!$A$4:$A$9,0),3),6,5)),"")</f>
        <v/>
      </c>
      <c r="O2302" s="311" t="str">
        <f>IF(I2302&lt;&gt;"",IF(J2302&gt;=INDEX(ฐาน!$A$4:$G$9,MATCH(I2302,ฐาน!$A$4:$A$9,0),4),INDEX(ฐาน!$A$4:$G$9,MATCH(I2302,ฐาน!$A$4:$A$9,0),7),INDEX(ฐาน!$A$4:$G$9,MATCH(I2302,ฐาน!$A$4:$A$9,0),4)),"")</f>
        <v/>
      </c>
      <c r="P2302" s="312">
        <f>IF(M2302&lt;&gt;ฐาน!$M$45,IF(L2302&lt;&gt;"",($L2302*$N2302/100),0),0)</f>
        <v>0</v>
      </c>
      <c r="Q2302" s="311">
        <f>IF(M2302&lt;&gt;ฐาน!$M$45,IF(L2302&lt;&gt;"",ROUNDUP(($L2302*$N2302/100),-1),0),0)</f>
        <v>0</v>
      </c>
      <c r="R2302" s="311">
        <f t="shared" si="70"/>
        <v>0</v>
      </c>
      <c r="S2302" s="313">
        <f t="shared" si="71"/>
        <v>0</v>
      </c>
      <c r="T2302" s="314">
        <f>IF(M2302&lt;&gt;ฐาน!$M$45,IF(S2302&lt;&gt;"",S2302+R2302,0),0)</f>
        <v>0</v>
      </c>
      <c r="U2302" s="311">
        <f>IF(M2302&lt;&gt;ฐาน!$M$45,IF(S2302=0,J2302+T2302,O2302),J2302)</f>
        <v>0</v>
      </c>
      <c r="V2302" s="98"/>
    </row>
    <row r="2303" spans="1:22" x14ac:dyDescent="0.35">
      <c r="A2303" s="93">
        <v>2295</v>
      </c>
      <c r="B2303" s="84"/>
      <c r="C2303" s="98"/>
      <c r="D2303" s="91"/>
      <c r="E2303" s="89"/>
      <c r="F2303" s="88"/>
      <c r="G2303" s="91"/>
      <c r="H2303" s="91"/>
      <c r="I2303" s="88"/>
      <c r="J2303" s="92"/>
      <c r="K2303" s="212"/>
      <c r="L2303" s="308" t="str">
        <f>IF(K2303&lt;&gt;"",INDEX(ฐาน!$J$4:$M$44,MATCH(INT(K2303),ฐาน!$J$4:$J$44,0),2),"")</f>
        <v/>
      </c>
      <c r="M2303" s="309" t="str">
        <f>IF(L2303&lt;&gt;"",INDEX(ฐาน!$J$4:$M$45,MATCH(L2303,ฐาน!$K$4:$K$45,0),4),"")</f>
        <v/>
      </c>
      <c r="N2303" s="310" t="str">
        <f>IF(I2303&lt;&gt;"",INDEX(ฐาน!$A$4:$F$9,MATCH(I2303,ฐาน!$A$4:$A$9,0),IF(J2303&gt;=INDEX(ฐาน!$A$4:$F$9,MATCH(I2303,ฐาน!$A$4:$A$9,0),3),6,5)),"")</f>
        <v/>
      </c>
      <c r="O2303" s="311" t="str">
        <f>IF(I2303&lt;&gt;"",IF(J2303&gt;=INDEX(ฐาน!$A$4:$G$9,MATCH(I2303,ฐาน!$A$4:$A$9,0),4),INDEX(ฐาน!$A$4:$G$9,MATCH(I2303,ฐาน!$A$4:$A$9,0),7),INDEX(ฐาน!$A$4:$G$9,MATCH(I2303,ฐาน!$A$4:$A$9,0),4)),"")</f>
        <v/>
      </c>
      <c r="P2303" s="312">
        <f>IF(M2303&lt;&gt;ฐาน!$M$45,IF(L2303&lt;&gt;"",($L2303*$N2303/100),0),0)</f>
        <v>0</v>
      </c>
      <c r="Q2303" s="311">
        <f>IF(M2303&lt;&gt;ฐาน!$M$45,IF(L2303&lt;&gt;"",ROUNDUP(($L2303*$N2303/100),-1),0),0)</f>
        <v>0</v>
      </c>
      <c r="R2303" s="311">
        <f t="shared" si="70"/>
        <v>0</v>
      </c>
      <c r="S2303" s="313">
        <f t="shared" si="71"/>
        <v>0</v>
      </c>
      <c r="T2303" s="314">
        <f>IF(M2303&lt;&gt;ฐาน!$M$45,IF(S2303&lt;&gt;"",S2303+R2303,0),0)</f>
        <v>0</v>
      </c>
      <c r="U2303" s="311">
        <f>IF(M2303&lt;&gt;ฐาน!$M$45,IF(S2303=0,J2303+T2303,O2303),J2303)</f>
        <v>0</v>
      </c>
      <c r="V2303" s="98"/>
    </row>
    <row r="2304" spans="1:22" x14ac:dyDescent="0.35">
      <c r="A2304" s="93">
        <v>2296</v>
      </c>
      <c r="B2304" s="84"/>
      <c r="C2304" s="98"/>
      <c r="D2304" s="91"/>
      <c r="E2304" s="89"/>
      <c r="F2304" s="88"/>
      <c r="G2304" s="91"/>
      <c r="H2304" s="91"/>
      <c r="I2304" s="88"/>
      <c r="J2304" s="92"/>
      <c r="K2304" s="212"/>
      <c r="L2304" s="308" t="str">
        <f>IF(K2304&lt;&gt;"",INDEX(ฐาน!$J$4:$M$44,MATCH(INT(K2304),ฐาน!$J$4:$J$44,0),2),"")</f>
        <v/>
      </c>
      <c r="M2304" s="309" t="str">
        <f>IF(L2304&lt;&gt;"",INDEX(ฐาน!$J$4:$M$45,MATCH(L2304,ฐาน!$K$4:$K$45,0),4),"")</f>
        <v/>
      </c>
      <c r="N2304" s="310" t="str">
        <f>IF(I2304&lt;&gt;"",INDEX(ฐาน!$A$4:$F$9,MATCH(I2304,ฐาน!$A$4:$A$9,0),IF(J2304&gt;=INDEX(ฐาน!$A$4:$F$9,MATCH(I2304,ฐาน!$A$4:$A$9,0),3),6,5)),"")</f>
        <v/>
      </c>
      <c r="O2304" s="311" t="str">
        <f>IF(I2304&lt;&gt;"",IF(J2304&gt;=INDEX(ฐาน!$A$4:$G$9,MATCH(I2304,ฐาน!$A$4:$A$9,0),4),INDEX(ฐาน!$A$4:$G$9,MATCH(I2304,ฐาน!$A$4:$A$9,0),7),INDEX(ฐาน!$A$4:$G$9,MATCH(I2304,ฐาน!$A$4:$A$9,0),4)),"")</f>
        <v/>
      </c>
      <c r="P2304" s="312">
        <f>IF(M2304&lt;&gt;ฐาน!$M$45,IF(L2304&lt;&gt;"",($L2304*$N2304/100),0),0)</f>
        <v>0</v>
      </c>
      <c r="Q2304" s="311">
        <f>IF(M2304&lt;&gt;ฐาน!$M$45,IF(L2304&lt;&gt;"",ROUNDUP(($L2304*$N2304/100),-1),0),0)</f>
        <v>0</v>
      </c>
      <c r="R2304" s="311">
        <f t="shared" si="70"/>
        <v>0</v>
      </c>
      <c r="S2304" s="313">
        <f t="shared" si="71"/>
        <v>0</v>
      </c>
      <c r="T2304" s="314">
        <f>IF(M2304&lt;&gt;ฐาน!$M$45,IF(S2304&lt;&gt;"",S2304+R2304,0),0)</f>
        <v>0</v>
      </c>
      <c r="U2304" s="311">
        <f>IF(M2304&lt;&gt;ฐาน!$M$45,IF(S2304=0,J2304+T2304,O2304),J2304)</f>
        <v>0</v>
      </c>
      <c r="V2304" s="98"/>
    </row>
    <row r="2305" spans="1:22" x14ac:dyDescent="0.35">
      <c r="A2305" s="93">
        <v>2297</v>
      </c>
      <c r="B2305" s="84"/>
      <c r="C2305" s="98"/>
      <c r="D2305" s="91"/>
      <c r="E2305" s="89"/>
      <c r="F2305" s="88"/>
      <c r="G2305" s="91"/>
      <c r="H2305" s="91"/>
      <c r="I2305" s="88"/>
      <c r="J2305" s="92"/>
      <c r="K2305" s="212"/>
      <c r="L2305" s="308" t="str">
        <f>IF(K2305&lt;&gt;"",INDEX(ฐาน!$J$4:$M$44,MATCH(INT(K2305),ฐาน!$J$4:$J$44,0),2),"")</f>
        <v/>
      </c>
      <c r="M2305" s="309" t="str">
        <f>IF(L2305&lt;&gt;"",INDEX(ฐาน!$J$4:$M$45,MATCH(L2305,ฐาน!$K$4:$K$45,0),4),"")</f>
        <v/>
      </c>
      <c r="N2305" s="310" t="str">
        <f>IF(I2305&lt;&gt;"",INDEX(ฐาน!$A$4:$F$9,MATCH(I2305,ฐาน!$A$4:$A$9,0),IF(J2305&gt;=INDEX(ฐาน!$A$4:$F$9,MATCH(I2305,ฐาน!$A$4:$A$9,0),3),6,5)),"")</f>
        <v/>
      </c>
      <c r="O2305" s="311" t="str">
        <f>IF(I2305&lt;&gt;"",IF(J2305&gt;=INDEX(ฐาน!$A$4:$G$9,MATCH(I2305,ฐาน!$A$4:$A$9,0),4),INDEX(ฐาน!$A$4:$G$9,MATCH(I2305,ฐาน!$A$4:$A$9,0),7),INDEX(ฐาน!$A$4:$G$9,MATCH(I2305,ฐาน!$A$4:$A$9,0),4)),"")</f>
        <v/>
      </c>
      <c r="P2305" s="312">
        <f>IF(M2305&lt;&gt;ฐาน!$M$45,IF(L2305&lt;&gt;"",($L2305*$N2305/100),0),0)</f>
        <v>0</v>
      </c>
      <c r="Q2305" s="311">
        <f>IF(M2305&lt;&gt;ฐาน!$M$45,IF(L2305&lt;&gt;"",ROUNDUP(($L2305*$N2305/100),-1),0),0)</f>
        <v>0</v>
      </c>
      <c r="R2305" s="311">
        <f t="shared" si="70"/>
        <v>0</v>
      </c>
      <c r="S2305" s="313">
        <f t="shared" si="71"/>
        <v>0</v>
      </c>
      <c r="T2305" s="314">
        <f>IF(M2305&lt;&gt;ฐาน!$M$45,IF(S2305&lt;&gt;"",S2305+R2305,0),0)</f>
        <v>0</v>
      </c>
      <c r="U2305" s="311">
        <f>IF(M2305&lt;&gt;ฐาน!$M$45,IF(S2305=0,J2305+T2305,O2305),J2305)</f>
        <v>0</v>
      </c>
      <c r="V2305" s="98"/>
    </row>
    <row r="2306" spans="1:22" x14ac:dyDescent="0.35">
      <c r="A2306" s="93">
        <v>2298</v>
      </c>
      <c r="B2306" s="84"/>
      <c r="C2306" s="98"/>
      <c r="D2306" s="91"/>
      <c r="E2306" s="89"/>
      <c r="F2306" s="88"/>
      <c r="G2306" s="91"/>
      <c r="H2306" s="91"/>
      <c r="I2306" s="88"/>
      <c r="J2306" s="92"/>
      <c r="K2306" s="212"/>
      <c r="L2306" s="308" t="str">
        <f>IF(K2306&lt;&gt;"",INDEX(ฐาน!$J$4:$M$44,MATCH(INT(K2306),ฐาน!$J$4:$J$44,0),2),"")</f>
        <v/>
      </c>
      <c r="M2306" s="309" t="str">
        <f>IF(L2306&lt;&gt;"",INDEX(ฐาน!$J$4:$M$45,MATCH(L2306,ฐาน!$K$4:$K$45,0),4),"")</f>
        <v/>
      </c>
      <c r="N2306" s="310" t="str">
        <f>IF(I2306&lt;&gt;"",INDEX(ฐาน!$A$4:$F$9,MATCH(I2306,ฐาน!$A$4:$A$9,0),IF(J2306&gt;=INDEX(ฐาน!$A$4:$F$9,MATCH(I2306,ฐาน!$A$4:$A$9,0),3),6,5)),"")</f>
        <v/>
      </c>
      <c r="O2306" s="311" t="str">
        <f>IF(I2306&lt;&gt;"",IF(J2306&gt;=INDEX(ฐาน!$A$4:$G$9,MATCH(I2306,ฐาน!$A$4:$A$9,0),4),INDEX(ฐาน!$A$4:$G$9,MATCH(I2306,ฐาน!$A$4:$A$9,0),7),INDEX(ฐาน!$A$4:$G$9,MATCH(I2306,ฐาน!$A$4:$A$9,0),4)),"")</f>
        <v/>
      </c>
      <c r="P2306" s="312">
        <f>IF(M2306&lt;&gt;ฐาน!$M$45,IF(L2306&lt;&gt;"",($L2306*$N2306/100),0),0)</f>
        <v>0</v>
      </c>
      <c r="Q2306" s="311">
        <f>IF(M2306&lt;&gt;ฐาน!$M$45,IF(L2306&lt;&gt;"",ROUNDUP(($L2306*$N2306/100),-1),0),0)</f>
        <v>0</v>
      </c>
      <c r="R2306" s="311">
        <f t="shared" si="70"/>
        <v>0</v>
      </c>
      <c r="S2306" s="313">
        <f t="shared" si="71"/>
        <v>0</v>
      </c>
      <c r="T2306" s="314">
        <f>IF(M2306&lt;&gt;ฐาน!$M$45,IF(S2306&lt;&gt;"",S2306+R2306,0),0)</f>
        <v>0</v>
      </c>
      <c r="U2306" s="311">
        <f>IF(M2306&lt;&gt;ฐาน!$M$45,IF(S2306=0,J2306+T2306,O2306),J2306)</f>
        <v>0</v>
      </c>
      <c r="V2306" s="98"/>
    </row>
    <row r="2307" spans="1:22" x14ac:dyDescent="0.35">
      <c r="A2307" s="93">
        <v>2299</v>
      </c>
      <c r="B2307" s="84"/>
      <c r="C2307" s="98"/>
      <c r="D2307" s="91"/>
      <c r="E2307" s="89"/>
      <c r="F2307" s="88"/>
      <c r="G2307" s="91"/>
      <c r="H2307" s="91"/>
      <c r="I2307" s="88"/>
      <c r="J2307" s="92"/>
      <c r="K2307" s="212"/>
      <c r="L2307" s="308" t="str">
        <f>IF(K2307&lt;&gt;"",INDEX(ฐาน!$J$4:$M$44,MATCH(INT(K2307),ฐาน!$J$4:$J$44,0),2),"")</f>
        <v/>
      </c>
      <c r="M2307" s="309" t="str">
        <f>IF(L2307&lt;&gt;"",INDEX(ฐาน!$J$4:$M$45,MATCH(L2307,ฐาน!$K$4:$K$45,0),4),"")</f>
        <v/>
      </c>
      <c r="N2307" s="310" t="str">
        <f>IF(I2307&lt;&gt;"",INDEX(ฐาน!$A$4:$F$9,MATCH(I2307,ฐาน!$A$4:$A$9,0),IF(J2307&gt;=INDEX(ฐาน!$A$4:$F$9,MATCH(I2307,ฐาน!$A$4:$A$9,0),3),6,5)),"")</f>
        <v/>
      </c>
      <c r="O2307" s="311" t="str">
        <f>IF(I2307&lt;&gt;"",IF(J2307&gt;=INDEX(ฐาน!$A$4:$G$9,MATCH(I2307,ฐาน!$A$4:$A$9,0),4),INDEX(ฐาน!$A$4:$G$9,MATCH(I2307,ฐาน!$A$4:$A$9,0),7),INDEX(ฐาน!$A$4:$G$9,MATCH(I2307,ฐาน!$A$4:$A$9,0),4)),"")</f>
        <v/>
      </c>
      <c r="P2307" s="312">
        <f>IF(M2307&lt;&gt;ฐาน!$M$45,IF(L2307&lt;&gt;"",($L2307*$N2307/100),0),0)</f>
        <v>0</v>
      </c>
      <c r="Q2307" s="311">
        <f>IF(M2307&lt;&gt;ฐาน!$M$45,IF(L2307&lt;&gt;"",ROUNDUP(($L2307*$N2307/100),-1),0),0)</f>
        <v>0</v>
      </c>
      <c r="R2307" s="311">
        <f t="shared" si="70"/>
        <v>0</v>
      </c>
      <c r="S2307" s="313">
        <f t="shared" si="71"/>
        <v>0</v>
      </c>
      <c r="T2307" s="314">
        <f>IF(M2307&lt;&gt;ฐาน!$M$45,IF(S2307&lt;&gt;"",S2307+R2307,0),0)</f>
        <v>0</v>
      </c>
      <c r="U2307" s="311">
        <f>IF(M2307&lt;&gt;ฐาน!$M$45,IF(S2307=0,J2307+T2307,O2307),J2307)</f>
        <v>0</v>
      </c>
      <c r="V2307" s="98"/>
    </row>
    <row r="2308" spans="1:22" x14ac:dyDescent="0.35">
      <c r="A2308" s="93">
        <v>2300</v>
      </c>
      <c r="B2308" s="84"/>
      <c r="C2308" s="98"/>
      <c r="D2308" s="91"/>
      <c r="E2308" s="89"/>
      <c r="F2308" s="88"/>
      <c r="G2308" s="91"/>
      <c r="H2308" s="91"/>
      <c r="I2308" s="88"/>
      <c r="J2308" s="92"/>
      <c r="K2308" s="212"/>
      <c r="L2308" s="308" t="str">
        <f>IF(K2308&lt;&gt;"",INDEX(ฐาน!$J$4:$M$44,MATCH(INT(K2308),ฐาน!$J$4:$J$44,0),2),"")</f>
        <v/>
      </c>
      <c r="M2308" s="309" t="str">
        <f>IF(L2308&lt;&gt;"",INDEX(ฐาน!$J$4:$M$45,MATCH(L2308,ฐาน!$K$4:$K$45,0),4),"")</f>
        <v/>
      </c>
      <c r="N2308" s="310" t="str">
        <f>IF(I2308&lt;&gt;"",INDEX(ฐาน!$A$4:$F$9,MATCH(I2308,ฐาน!$A$4:$A$9,0),IF(J2308&gt;=INDEX(ฐาน!$A$4:$F$9,MATCH(I2308,ฐาน!$A$4:$A$9,0),3),6,5)),"")</f>
        <v/>
      </c>
      <c r="O2308" s="311" t="str">
        <f>IF(I2308&lt;&gt;"",IF(J2308&gt;=INDEX(ฐาน!$A$4:$G$9,MATCH(I2308,ฐาน!$A$4:$A$9,0),4),INDEX(ฐาน!$A$4:$G$9,MATCH(I2308,ฐาน!$A$4:$A$9,0),7),INDEX(ฐาน!$A$4:$G$9,MATCH(I2308,ฐาน!$A$4:$A$9,0),4)),"")</f>
        <v/>
      </c>
      <c r="P2308" s="312">
        <f>IF(M2308&lt;&gt;ฐาน!$M$45,IF(L2308&lt;&gt;"",($L2308*$N2308/100),0),0)</f>
        <v>0</v>
      </c>
      <c r="Q2308" s="311">
        <f>IF(M2308&lt;&gt;ฐาน!$M$45,IF(L2308&lt;&gt;"",ROUNDUP(($L2308*$N2308/100),-1),0),0)</f>
        <v>0</v>
      </c>
      <c r="R2308" s="311">
        <f t="shared" si="70"/>
        <v>0</v>
      </c>
      <c r="S2308" s="313">
        <f t="shared" si="71"/>
        <v>0</v>
      </c>
      <c r="T2308" s="314">
        <f>IF(M2308&lt;&gt;ฐาน!$M$45,IF(S2308&lt;&gt;"",S2308+R2308,0),0)</f>
        <v>0</v>
      </c>
      <c r="U2308" s="311">
        <f>IF(M2308&lt;&gt;ฐาน!$M$45,IF(S2308=0,J2308+T2308,O2308),J2308)</f>
        <v>0</v>
      </c>
      <c r="V2308" s="98"/>
    </row>
    <row r="2309" spans="1:22" x14ac:dyDescent="0.35">
      <c r="A2309" s="93">
        <v>2301</v>
      </c>
      <c r="B2309" s="84"/>
      <c r="C2309" s="98"/>
      <c r="D2309" s="91"/>
      <c r="E2309" s="89"/>
      <c r="F2309" s="88"/>
      <c r="G2309" s="91"/>
      <c r="H2309" s="91"/>
      <c r="I2309" s="88"/>
      <c r="J2309" s="92"/>
      <c r="K2309" s="212"/>
      <c r="L2309" s="308" t="str">
        <f>IF(K2309&lt;&gt;"",INDEX(ฐาน!$J$4:$M$44,MATCH(INT(K2309),ฐาน!$J$4:$J$44,0),2),"")</f>
        <v/>
      </c>
      <c r="M2309" s="309" t="str">
        <f>IF(L2309&lt;&gt;"",INDEX(ฐาน!$J$4:$M$45,MATCH(L2309,ฐาน!$K$4:$K$45,0),4),"")</f>
        <v/>
      </c>
      <c r="N2309" s="310" t="str">
        <f>IF(I2309&lt;&gt;"",INDEX(ฐาน!$A$4:$F$9,MATCH(I2309,ฐาน!$A$4:$A$9,0),IF(J2309&gt;=INDEX(ฐาน!$A$4:$F$9,MATCH(I2309,ฐาน!$A$4:$A$9,0),3),6,5)),"")</f>
        <v/>
      </c>
      <c r="O2309" s="311" t="str">
        <f>IF(I2309&lt;&gt;"",IF(J2309&gt;=INDEX(ฐาน!$A$4:$G$9,MATCH(I2309,ฐาน!$A$4:$A$9,0),4),INDEX(ฐาน!$A$4:$G$9,MATCH(I2309,ฐาน!$A$4:$A$9,0),7),INDEX(ฐาน!$A$4:$G$9,MATCH(I2309,ฐาน!$A$4:$A$9,0),4)),"")</f>
        <v/>
      </c>
      <c r="P2309" s="312">
        <f>IF(M2309&lt;&gt;ฐาน!$M$45,IF(L2309&lt;&gt;"",($L2309*$N2309/100),0),0)</f>
        <v>0</v>
      </c>
      <c r="Q2309" s="311">
        <f>IF(M2309&lt;&gt;ฐาน!$M$45,IF(L2309&lt;&gt;"",ROUNDUP(($L2309*$N2309/100),-1),0),0)</f>
        <v>0</v>
      </c>
      <c r="R2309" s="311">
        <f t="shared" si="70"/>
        <v>0</v>
      </c>
      <c r="S2309" s="313">
        <f t="shared" si="71"/>
        <v>0</v>
      </c>
      <c r="T2309" s="314">
        <f>IF(M2309&lt;&gt;ฐาน!$M$45,IF(S2309&lt;&gt;"",S2309+R2309,0),0)</f>
        <v>0</v>
      </c>
      <c r="U2309" s="311">
        <f>IF(M2309&lt;&gt;ฐาน!$M$45,IF(S2309=0,J2309+T2309,O2309),J2309)</f>
        <v>0</v>
      </c>
      <c r="V2309" s="98"/>
    </row>
    <row r="2310" spans="1:22" x14ac:dyDescent="0.35">
      <c r="A2310" s="93">
        <v>2302</v>
      </c>
      <c r="B2310" s="84"/>
      <c r="C2310" s="98"/>
      <c r="D2310" s="91"/>
      <c r="E2310" s="89"/>
      <c r="F2310" s="88"/>
      <c r="G2310" s="91"/>
      <c r="H2310" s="91"/>
      <c r="I2310" s="88"/>
      <c r="J2310" s="92"/>
      <c r="K2310" s="212"/>
      <c r="L2310" s="308" t="str">
        <f>IF(K2310&lt;&gt;"",INDEX(ฐาน!$J$4:$M$44,MATCH(INT(K2310),ฐาน!$J$4:$J$44,0),2),"")</f>
        <v/>
      </c>
      <c r="M2310" s="309" t="str">
        <f>IF(L2310&lt;&gt;"",INDEX(ฐาน!$J$4:$M$45,MATCH(L2310,ฐาน!$K$4:$K$45,0),4),"")</f>
        <v/>
      </c>
      <c r="N2310" s="310" t="str">
        <f>IF(I2310&lt;&gt;"",INDEX(ฐาน!$A$4:$F$9,MATCH(I2310,ฐาน!$A$4:$A$9,0),IF(J2310&gt;=INDEX(ฐาน!$A$4:$F$9,MATCH(I2310,ฐาน!$A$4:$A$9,0),3),6,5)),"")</f>
        <v/>
      </c>
      <c r="O2310" s="311" t="str">
        <f>IF(I2310&lt;&gt;"",IF(J2310&gt;=INDEX(ฐาน!$A$4:$G$9,MATCH(I2310,ฐาน!$A$4:$A$9,0),4),INDEX(ฐาน!$A$4:$G$9,MATCH(I2310,ฐาน!$A$4:$A$9,0),7),INDEX(ฐาน!$A$4:$G$9,MATCH(I2310,ฐาน!$A$4:$A$9,0),4)),"")</f>
        <v/>
      </c>
      <c r="P2310" s="312">
        <f>IF(M2310&lt;&gt;ฐาน!$M$45,IF(L2310&lt;&gt;"",($L2310*$N2310/100),0),0)</f>
        <v>0</v>
      </c>
      <c r="Q2310" s="311">
        <f>IF(M2310&lt;&gt;ฐาน!$M$45,IF(L2310&lt;&gt;"",ROUNDUP(($L2310*$N2310/100),-1),0),0)</f>
        <v>0</v>
      </c>
      <c r="R2310" s="311">
        <f t="shared" si="70"/>
        <v>0</v>
      </c>
      <c r="S2310" s="313">
        <f t="shared" si="71"/>
        <v>0</v>
      </c>
      <c r="T2310" s="314">
        <f>IF(M2310&lt;&gt;ฐาน!$M$45,IF(S2310&lt;&gt;"",S2310+R2310,0),0)</f>
        <v>0</v>
      </c>
      <c r="U2310" s="311">
        <f>IF(M2310&lt;&gt;ฐาน!$M$45,IF(S2310=0,J2310+T2310,O2310),J2310)</f>
        <v>0</v>
      </c>
      <c r="V2310" s="98"/>
    </row>
    <row r="2311" spans="1:22" x14ac:dyDescent="0.35">
      <c r="A2311" s="93">
        <v>2303</v>
      </c>
      <c r="B2311" s="84"/>
      <c r="C2311" s="98"/>
      <c r="D2311" s="91"/>
      <c r="E2311" s="89"/>
      <c r="F2311" s="88"/>
      <c r="G2311" s="91"/>
      <c r="H2311" s="91"/>
      <c r="I2311" s="88"/>
      <c r="J2311" s="92"/>
      <c r="K2311" s="212"/>
      <c r="L2311" s="308" t="str">
        <f>IF(K2311&lt;&gt;"",INDEX(ฐาน!$J$4:$M$44,MATCH(INT(K2311),ฐาน!$J$4:$J$44,0),2),"")</f>
        <v/>
      </c>
      <c r="M2311" s="309" t="str">
        <f>IF(L2311&lt;&gt;"",INDEX(ฐาน!$J$4:$M$45,MATCH(L2311,ฐาน!$K$4:$K$45,0),4),"")</f>
        <v/>
      </c>
      <c r="N2311" s="310" t="str">
        <f>IF(I2311&lt;&gt;"",INDEX(ฐาน!$A$4:$F$9,MATCH(I2311,ฐาน!$A$4:$A$9,0),IF(J2311&gt;=INDEX(ฐาน!$A$4:$F$9,MATCH(I2311,ฐาน!$A$4:$A$9,0),3),6,5)),"")</f>
        <v/>
      </c>
      <c r="O2311" s="311" t="str">
        <f>IF(I2311&lt;&gt;"",IF(J2311&gt;=INDEX(ฐาน!$A$4:$G$9,MATCH(I2311,ฐาน!$A$4:$A$9,0),4),INDEX(ฐาน!$A$4:$G$9,MATCH(I2311,ฐาน!$A$4:$A$9,0),7),INDEX(ฐาน!$A$4:$G$9,MATCH(I2311,ฐาน!$A$4:$A$9,0),4)),"")</f>
        <v/>
      </c>
      <c r="P2311" s="312">
        <f>IF(M2311&lt;&gt;ฐาน!$M$45,IF(L2311&lt;&gt;"",($L2311*$N2311/100),0),0)</f>
        <v>0</v>
      </c>
      <c r="Q2311" s="311">
        <f>IF(M2311&lt;&gt;ฐาน!$M$45,IF(L2311&lt;&gt;"",ROUNDUP(($L2311*$N2311/100),-1),0),0)</f>
        <v>0</v>
      </c>
      <c r="R2311" s="311">
        <f t="shared" si="70"/>
        <v>0</v>
      </c>
      <c r="S2311" s="313">
        <f t="shared" si="71"/>
        <v>0</v>
      </c>
      <c r="T2311" s="314">
        <f>IF(M2311&lt;&gt;ฐาน!$M$45,IF(S2311&lt;&gt;"",S2311+R2311,0),0)</f>
        <v>0</v>
      </c>
      <c r="U2311" s="311">
        <f>IF(M2311&lt;&gt;ฐาน!$M$45,IF(S2311=0,J2311+T2311,O2311),J2311)</f>
        <v>0</v>
      </c>
      <c r="V2311" s="98"/>
    </row>
    <row r="2312" spans="1:22" x14ac:dyDescent="0.35">
      <c r="A2312" s="93">
        <v>2304</v>
      </c>
      <c r="B2312" s="84"/>
      <c r="C2312" s="98"/>
      <c r="D2312" s="91"/>
      <c r="E2312" s="89"/>
      <c r="F2312" s="88"/>
      <c r="G2312" s="91"/>
      <c r="H2312" s="91"/>
      <c r="I2312" s="88"/>
      <c r="J2312" s="92"/>
      <c r="K2312" s="212"/>
      <c r="L2312" s="308" t="str">
        <f>IF(K2312&lt;&gt;"",INDEX(ฐาน!$J$4:$M$44,MATCH(INT(K2312),ฐาน!$J$4:$J$44,0),2),"")</f>
        <v/>
      </c>
      <c r="M2312" s="309" t="str">
        <f>IF(L2312&lt;&gt;"",INDEX(ฐาน!$J$4:$M$45,MATCH(L2312,ฐาน!$K$4:$K$45,0),4),"")</f>
        <v/>
      </c>
      <c r="N2312" s="310" t="str">
        <f>IF(I2312&lt;&gt;"",INDEX(ฐาน!$A$4:$F$9,MATCH(I2312,ฐาน!$A$4:$A$9,0),IF(J2312&gt;=INDEX(ฐาน!$A$4:$F$9,MATCH(I2312,ฐาน!$A$4:$A$9,0),3),6,5)),"")</f>
        <v/>
      </c>
      <c r="O2312" s="311" t="str">
        <f>IF(I2312&lt;&gt;"",IF(J2312&gt;=INDEX(ฐาน!$A$4:$G$9,MATCH(I2312,ฐาน!$A$4:$A$9,0),4),INDEX(ฐาน!$A$4:$G$9,MATCH(I2312,ฐาน!$A$4:$A$9,0),7),INDEX(ฐาน!$A$4:$G$9,MATCH(I2312,ฐาน!$A$4:$A$9,0),4)),"")</f>
        <v/>
      </c>
      <c r="P2312" s="312">
        <f>IF(M2312&lt;&gt;ฐาน!$M$45,IF(L2312&lt;&gt;"",($L2312*$N2312/100),0),0)</f>
        <v>0</v>
      </c>
      <c r="Q2312" s="311">
        <f>IF(M2312&lt;&gt;ฐาน!$M$45,IF(L2312&lt;&gt;"",ROUNDUP(($L2312*$N2312/100),-1),0),0)</f>
        <v>0</v>
      </c>
      <c r="R2312" s="311">
        <f t="shared" si="70"/>
        <v>0</v>
      </c>
      <c r="S2312" s="313">
        <f t="shared" si="71"/>
        <v>0</v>
      </c>
      <c r="T2312" s="314">
        <f>IF(M2312&lt;&gt;ฐาน!$M$45,IF(S2312&lt;&gt;"",S2312+R2312,0),0)</f>
        <v>0</v>
      </c>
      <c r="U2312" s="311">
        <f>IF(M2312&lt;&gt;ฐาน!$M$45,IF(S2312=0,J2312+T2312,O2312),J2312)</f>
        <v>0</v>
      </c>
      <c r="V2312" s="98"/>
    </row>
    <row r="2313" spans="1:22" x14ac:dyDescent="0.35">
      <c r="A2313" s="93">
        <v>2305</v>
      </c>
      <c r="B2313" s="84"/>
      <c r="C2313" s="98"/>
      <c r="D2313" s="91"/>
      <c r="E2313" s="89"/>
      <c r="F2313" s="88"/>
      <c r="G2313" s="91"/>
      <c r="H2313" s="91"/>
      <c r="I2313" s="88"/>
      <c r="J2313" s="92"/>
      <c r="K2313" s="212"/>
      <c r="L2313" s="308" t="str">
        <f>IF(K2313&lt;&gt;"",INDEX(ฐาน!$J$4:$M$44,MATCH(INT(K2313),ฐาน!$J$4:$J$44,0),2),"")</f>
        <v/>
      </c>
      <c r="M2313" s="309" t="str">
        <f>IF(L2313&lt;&gt;"",INDEX(ฐาน!$J$4:$M$45,MATCH(L2313,ฐาน!$K$4:$K$45,0),4),"")</f>
        <v/>
      </c>
      <c r="N2313" s="310" t="str">
        <f>IF(I2313&lt;&gt;"",INDEX(ฐาน!$A$4:$F$9,MATCH(I2313,ฐาน!$A$4:$A$9,0),IF(J2313&gt;=INDEX(ฐาน!$A$4:$F$9,MATCH(I2313,ฐาน!$A$4:$A$9,0),3),6,5)),"")</f>
        <v/>
      </c>
      <c r="O2313" s="311" t="str">
        <f>IF(I2313&lt;&gt;"",IF(J2313&gt;=INDEX(ฐาน!$A$4:$G$9,MATCH(I2313,ฐาน!$A$4:$A$9,0),4),INDEX(ฐาน!$A$4:$G$9,MATCH(I2313,ฐาน!$A$4:$A$9,0),7),INDEX(ฐาน!$A$4:$G$9,MATCH(I2313,ฐาน!$A$4:$A$9,0),4)),"")</f>
        <v/>
      </c>
      <c r="P2313" s="312">
        <f>IF(M2313&lt;&gt;ฐาน!$M$45,IF(L2313&lt;&gt;"",($L2313*$N2313/100),0),0)</f>
        <v>0</v>
      </c>
      <c r="Q2313" s="311">
        <f>IF(M2313&lt;&gt;ฐาน!$M$45,IF(L2313&lt;&gt;"",ROUNDUP(($L2313*$N2313/100),-1),0),0)</f>
        <v>0</v>
      </c>
      <c r="R2313" s="311">
        <f t="shared" si="70"/>
        <v>0</v>
      </c>
      <c r="S2313" s="313">
        <f t="shared" si="71"/>
        <v>0</v>
      </c>
      <c r="T2313" s="314">
        <f>IF(M2313&lt;&gt;ฐาน!$M$45,IF(S2313&lt;&gt;"",S2313+R2313,0),0)</f>
        <v>0</v>
      </c>
      <c r="U2313" s="311">
        <f>IF(M2313&lt;&gt;ฐาน!$M$45,IF(S2313=0,J2313+T2313,O2313),J2313)</f>
        <v>0</v>
      </c>
      <c r="V2313" s="98"/>
    </row>
    <row r="2314" spans="1:22" x14ac:dyDescent="0.35">
      <c r="A2314" s="93">
        <v>2306</v>
      </c>
      <c r="B2314" s="84"/>
      <c r="C2314" s="98"/>
      <c r="D2314" s="91"/>
      <c r="E2314" s="89"/>
      <c r="F2314" s="88"/>
      <c r="G2314" s="91"/>
      <c r="H2314" s="91"/>
      <c r="I2314" s="88"/>
      <c r="J2314" s="92"/>
      <c r="K2314" s="212"/>
      <c r="L2314" s="308" t="str">
        <f>IF(K2314&lt;&gt;"",INDEX(ฐาน!$J$4:$M$44,MATCH(INT(K2314),ฐาน!$J$4:$J$44,0),2),"")</f>
        <v/>
      </c>
      <c r="M2314" s="309" t="str">
        <f>IF(L2314&lt;&gt;"",INDEX(ฐาน!$J$4:$M$45,MATCH(L2314,ฐาน!$K$4:$K$45,0),4),"")</f>
        <v/>
      </c>
      <c r="N2314" s="310" t="str">
        <f>IF(I2314&lt;&gt;"",INDEX(ฐาน!$A$4:$F$9,MATCH(I2314,ฐาน!$A$4:$A$9,0),IF(J2314&gt;=INDEX(ฐาน!$A$4:$F$9,MATCH(I2314,ฐาน!$A$4:$A$9,0),3),6,5)),"")</f>
        <v/>
      </c>
      <c r="O2314" s="311" t="str">
        <f>IF(I2314&lt;&gt;"",IF(J2314&gt;=INDEX(ฐาน!$A$4:$G$9,MATCH(I2314,ฐาน!$A$4:$A$9,0),4),INDEX(ฐาน!$A$4:$G$9,MATCH(I2314,ฐาน!$A$4:$A$9,0),7),INDEX(ฐาน!$A$4:$G$9,MATCH(I2314,ฐาน!$A$4:$A$9,0),4)),"")</f>
        <v/>
      </c>
      <c r="P2314" s="312">
        <f>IF(M2314&lt;&gt;ฐาน!$M$45,IF(L2314&lt;&gt;"",($L2314*$N2314/100),0),0)</f>
        <v>0</v>
      </c>
      <c r="Q2314" s="311">
        <f>IF(M2314&lt;&gt;ฐาน!$M$45,IF(L2314&lt;&gt;"",ROUNDUP(($L2314*$N2314/100),-1),0),0)</f>
        <v>0</v>
      </c>
      <c r="R2314" s="311">
        <f t="shared" ref="R2314:R2377" si="72">IF(Q2314&lt;&gt;"",IF($J2314+$P2314&lt;=$O2314,$Q2314,$O2314-$J2314),"")</f>
        <v>0</v>
      </c>
      <c r="S2314" s="313">
        <f t="shared" ref="S2314:S2377" si="73">IF(Q2314&lt;&gt;R2314,P2314-R2314,0)</f>
        <v>0</v>
      </c>
      <c r="T2314" s="314">
        <f>IF(M2314&lt;&gt;ฐาน!$M$45,IF(S2314&lt;&gt;"",S2314+R2314,0),0)</f>
        <v>0</v>
      </c>
      <c r="U2314" s="311">
        <f>IF(M2314&lt;&gt;ฐาน!$M$45,IF(S2314=0,J2314+T2314,O2314),J2314)</f>
        <v>0</v>
      </c>
      <c r="V2314" s="98"/>
    </row>
    <row r="2315" spans="1:22" x14ac:dyDescent="0.35">
      <c r="A2315" s="93">
        <v>2307</v>
      </c>
      <c r="B2315" s="84"/>
      <c r="C2315" s="98"/>
      <c r="D2315" s="91"/>
      <c r="E2315" s="89"/>
      <c r="F2315" s="88"/>
      <c r="G2315" s="91"/>
      <c r="H2315" s="91"/>
      <c r="I2315" s="88"/>
      <c r="J2315" s="92"/>
      <c r="K2315" s="212"/>
      <c r="L2315" s="308" t="str">
        <f>IF(K2315&lt;&gt;"",INDEX(ฐาน!$J$4:$M$44,MATCH(INT(K2315),ฐาน!$J$4:$J$44,0),2),"")</f>
        <v/>
      </c>
      <c r="M2315" s="309" t="str">
        <f>IF(L2315&lt;&gt;"",INDEX(ฐาน!$J$4:$M$45,MATCH(L2315,ฐาน!$K$4:$K$45,0),4),"")</f>
        <v/>
      </c>
      <c r="N2315" s="310" t="str">
        <f>IF(I2315&lt;&gt;"",INDEX(ฐาน!$A$4:$F$9,MATCH(I2315,ฐาน!$A$4:$A$9,0),IF(J2315&gt;=INDEX(ฐาน!$A$4:$F$9,MATCH(I2315,ฐาน!$A$4:$A$9,0),3),6,5)),"")</f>
        <v/>
      </c>
      <c r="O2315" s="311" t="str">
        <f>IF(I2315&lt;&gt;"",IF(J2315&gt;=INDEX(ฐาน!$A$4:$G$9,MATCH(I2315,ฐาน!$A$4:$A$9,0),4),INDEX(ฐาน!$A$4:$G$9,MATCH(I2315,ฐาน!$A$4:$A$9,0),7),INDEX(ฐาน!$A$4:$G$9,MATCH(I2315,ฐาน!$A$4:$A$9,0),4)),"")</f>
        <v/>
      </c>
      <c r="P2315" s="312">
        <f>IF(M2315&lt;&gt;ฐาน!$M$45,IF(L2315&lt;&gt;"",($L2315*$N2315/100),0),0)</f>
        <v>0</v>
      </c>
      <c r="Q2315" s="311">
        <f>IF(M2315&lt;&gt;ฐาน!$M$45,IF(L2315&lt;&gt;"",ROUNDUP(($L2315*$N2315/100),-1),0),0)</f>
        <v>0</v>
      </c>
      <c r="R2315" s="311">
        <f t="shared" si="72"/>
        <v>0</v>
      </c>
      <c r="S2315" s="313">
        <f t="shared" si="73"/>
        <v>0</v>
      </c>
      <c r="T2315" s="314">
        <f>IF(M2315&lt;&gt;ฐาน!$M$45,IF(S2315&lt;&gt;"",S2315+R2315,0),0)</f>
        <v>0</v>
      </c>
      <c r="U2315" s="311">
        <f>IF(M2315&lt;&gt;ฐาน!$M$45,IF(S2315=0,J2315+T2315,O2315),J2315)</f>
        <v>0</v>
      </c>
      <c r="V2315" s="98"/>
    </row>
    <row r="2316" spans="1:22" x14ac:dyDescent="0.35">
      <c r="A2316" s="93">
        <v>2308</v>
      </c>
      <c r="B2316" s="84"/>
      <c r="C2316" s="98"/>
      <c r="D2316" s="91"/>
      <c r="E2316" s="89"/>
      <c r="F2316" s="88"/>
      <c r="G2316" s="91"/>
      <c r="H2316" s="91"/>
      <c r="I2316" s="88"/>
      <c r="J2316" s="92"/>
      <c r="K2316" s="212"/>
      <c r="L2316" s="308" t="str">
        <f>IF(K2316&lt;&gt;"",INDEX(ฐาน!$J$4:$M$44,MATCH(INT(K2316),ฐาน!$J$4:$J$44,0),2),"")</f>
        <v/>
      </c>
      <c r="M2316" s="309" t="str">
        <f>IF(L2316&lt;&gt;"",INDEX(ฐาน!$J$4:$M$45,MATCH(L2316,ฐาน!$K$4:$K$45,0),4),"")</f>
        <v/>
      </c>
      <c r="N2316" s="310" t="str">
        <f>IF(I2316&lt;&gt;"",INDEX(ฐาน!$A$4:$F$9,MATCH(I2316,ฐาน!$A$4:$A$9,0),IF(J2316&gt;=INDEX(ฐาน!$A$4:$F$9,MATCH(I2316,ฐาน!$A$4:$A$9,0),3),6,5)),"")</f>
        <v/>
      </c>
      <c r="O2316" s="311" t="str">
        <f>IF(I2316&lt;&gt;"",IF(J2316&gt;=INDEX(ฐาน!$A$4:$G$9,MATCH(I2316,ฐาน!$A$4:$A$9,0),4),INDEX(ฐาน!$A$4:$G$9,MATCH(I2316,ฐาน!$A$4:$A$9,0),7),INDEX(ฐาน!$A$4:$G$9,MATCH(I2316,ฐาน!$A$4:$A$9,0),4)),"")</f>
        <v/>
      </c>
      <c r="P2316" s="312">
        <f>IF(M2316&lt;&gt;ฐาน!$M$45,IF(L2316&lt;&gt;"",($L2316*$N2316/100),0),0)</f>
        <v>0</v>
      </c>
      <c r="Q2316" s="311">
        <f>IF(M2316&lt;&gt;ฐาน!$M$45,IF(L2316&lt;&gt;"",ROUNDUP(($L2316*$N2316/100),-1),0),0)</f>
        <v>0</v>
      </c>
      <c r="R2316" s="311">
        <f t="shared" si="72"/>
        <v>0</v>
      </c>
      <c r="S2316" s="313">
        <f t="shared" si="73"/>
        <v>0</v>
      </c>
      <c r="T2316" s="314">
        <f>IF(M2316&lt;&gt;ฐาน!$M$45,IF(S2316&lt;&gt;"",S2316+R2316,0),0)</f>
        <v>0</v>
      </c>
      <c r="U2316" s="311">
        <f>IF(M2316&lt;&gt;ฐาน!$M$45,IF(S2316=0,J2316+T2316,O2316),J2316)</f>
        <v>0</v>
      </c>
      <c r="V2316" s="98"/>
    </row>
    <row r="2317" spans="1:22" x14ac:dyDescent="0.35">
      <c r="A2317" s="93">
        <v>2309</v>
      </c>
      <c r="B2317" s="84"/>
      <c r="C2317" s="98"/>
      <c r="D2317" s="91"/>
      <c r="E2317" s="89"/>
      <c r="F2317" s="88"/>
      <c r="G2317" s="91"/>
      <c r="H2317" s="91"/>
      <c r="I2317" s="88"/>
      <c r="J2317" s="92"/>
      <c r="K2317" s="212"/>
      <c r="L2317" s="308" t="str">
        <f>IF(K2317&lt;&gt;"",INDEX(ฐาน!$J$4:$M$44,MATCH(INT(K2317),ฐาน!$J$4:$J$44,0),2),"")</f>
        <v/>
      </c>
      <c r="M2317" s="309" t="str">
        <f>IF(L2317&lt;&gt;"",INDEX(ฐาน!$J$4:$M$45,MATCH(L2317,ฐาน!$K$4:$K$45,0),4),"")</f>
        <v/>
      </c>
      <c r="N2317" s="310" t="str">
        <f>IF(I2317&lt;&gt;"",INDEX(ฐาน!$A$4:$F$9,MATCH(I2317,ฐาน!$A$4:$A$9,0),IF(J2317&gt;=INDEX(ฐาน!$A$4:$F$9,MATCH(I2317,ฐาน!$A$4:$A$9,0),3),6,5)),"")</f>
        <v/>
      </c>
      <c r="O2317" s="311" t="str">
        <f>IF(I2317&lt;&gt;"",IF(J2317&gt;=INDEX(ฐาน!$A$4:$G$9,MATCH(I2317,ฐาน!$A$4:$A$9,0),4),INDEX(ฐาน!$A$4:$G$9,MATCH(I2317,ฐาน!$A$4:$A$9,0),7),INDEX(ฐาน!$A$4:$G$9,MATCH(I2317,ฐาน!$A$4:$A$9,0),4)),"")</f>
        <v/>
      </c>
      <c r="P2317" s="312">
        <f>IF(M2317&lt;&gt;ฐาน!$M$45,IF(L2317&lt;&gt;"",($L2317*$N2317/100),0),0)</f>
        <v>0</v>
      </c>
      <c r="Q2317" s="311">
        <f>IF(M2317&lt;&gt;ฐาน!$M$45,IF(L2317&lt;&gt;"",ROUNDUP(($L2317*$N2317/100),-1),0),0)</f>
        <v>0</v>
      </c>
      <c r="R2317" s="311">
        <f t="shared" si="72"/>
        <v>0</v>
      </c>
      <c r="S2317" s="313">
        <f t="shared" si="73"/>
        <v>0</v>
      </c>
      <c r="T2317" s="314">
        <f>IF(M2317&lt;&gt;ฐาน!$M$45,IF(S2317&lt;&gt;"",S2317+R2317,0),0)</f>
        <v>0</v>
      </c>
      <c r="U2317" s="311">
        <f>IF(M2317&lt;&gt;ฐาน!$M$45,IF(S2317=0,J2317+T2317,O2317),J2317)</f>
        <v>0</v>
      </c>
      <c r="V2317" s="98"/>
    </row>
    <row r="2318" spans="1:22" x14ac:dyDescent="0.35">
      <c r="A2318" s="93">
        <v>2310</v>
      </c>
      <c r="B2318" s="84"/>
      <c r="C2318" s="98"/>
      <c r="D2318" s="91"/>
      <c r="E2318" s="89"/>
      <c r="F2318" s="88"/>
      <c r="G2318" s="91"/>
      <c r="H2318" s="91"/>
      <c r="I2318" s="88"/>
      <c r="J2318" s="92"/>
      <c r="K2318" s="212"/>
      <c r="L2318" s="308" t="str">
        <f>IF(K2318&lt;&gt;"",INDEX(ฐาน!$J$4:$M$44,MATCH(INT(K2318),ฐาน!$J$4:$J$44,0),2),"")</f>
        <v/>
      </c>
      <c r="M2318" s="309" t="str">
        <f>IF(L2318&lt;&gt;"",INDEX(ฐาน!$J$4:$M$45,MATCH(L2318,ฐาน!$K$4:$K$45,0),4),"")</f>
        <v/>
      </c>
      <c r="N2318" s="310" t="str">
        <f>IF(I2318&lt;&gt;"",INDEX(ฐาน!$A$4:$F$9,MATCH(I2318,ฐาน!$A$4:$A$9,0),IF(J2318&gt;=INDEX(ฐาน!$A$4:$F$9,MATCH(I2318,ฐาน!$A$4:$A$9,0),3),6,5)),"")</f>
        <v/>
      </c>
      <c r="O2318" s="311" t="str">
        <f>IF(I2318&lt;&gt;"",IF(J2318&gt;=INDEX(ฐาน!$A$4:$G$9,MATCH(I2318,ฐาน!$A$4:$A$9,0),4),INDEX(ฐาน!$A$4:$G$9,MATCH(I2318,ฐาน!$A$4:$A$9,0),7),INDEX(ฐาน!$A$4:$G$9,MATCH(I2318,ฐาน!$A$4:$A$9,0),4)),"")</f>
        <v/>
      </c>
      <c r="P2318" s="312">
        <f>IF(M2318&lt;&gt;ฐาน!$M$45,IF(L2318&lt;&gt;"",($L2318*$N2318/100),0),0)</f>
        <v>0</v>
      </c>
      <c r="Q2318" s="311">
        <f>IF(M2318&lt;&gt;ฐาน!$M$45,IF(L2318&lt;&gt;"",ROUNDUP(($L2318*$N2318/100),-1),0),0)</f>
        <v>0</v>
      </c>
      <c r="R2318" s="311">
        <f t="shared" si="72"/>
        <v>0</v>
      </c>
      <c r="S2318" s="313">
        <f t="shared" si="73"/>
        <v>0</v>
      </c>
      <c r="T2318" s="314">
        <f>IF(M2318&lt;&gt;ฐาน!$M$45,IF(S2318&lt;&gt;"",S2318+R2318,0),0)</f>
        <v>0</v>
      </c>
      <c r="U2318" s="311">
        <f>IF(M2318&lt;&gt;ฐาน!$M$45,IF(S2318=0,J2318+T2318,O2318),J2318)</f>
        <v>0</v>
      </c>
      <c r="V2318" s="98"/>
    </row>
    <row r="2319" spans="1:22" x14ac:dyDescent="0.35">
      <c r="A2319" s="93">
        <v>2311</v>
      </c>
      <c r="B2319" s="84"/>
      <c r="C2319" s="98"/>
      <c r="D2319" s="91"/>
      <c r="E2319" s="89"/>
      <c r="F2319" s="88"/>
      <c r="G2319" s="91"/>
      <c r="H2319" s="91"/>
      <c r="I2319" s="88"/>
      <c r="J2319" s="92"/>
      <c r="K2319" s="212"/>
      <c r="L2319" s="308" t="str">
        <f>IF(K2319&lt;&gt;"",INDEX(ฐาน!$J$4:$M$44,MATCH(INT(K2319),ฐาน!$J$4:$J$44,0),2),"")</f>
        <v/>
      </c>
      <c r="M2319" s="309" t="str">
        <f>IF(L2319&lt;&gt;"",INDEX(ฐาน!$J$4:$M$45,MATCH(L2319,ฐาน!$K$4:$K$45,0),4),"")</f>
        <v/>
      </c>
      <c r="N2319" s="310" t="str">
        <f>IF(I2319&lt;&gt;"",INDEX(ฐาน!$A$4:$F$9,MATCH(I2319,ฐาน!$A$4:$A$9,0),IF(J2319&gt;=INDEX(ฐาน!$A$4:$F$9,MATCH(I2319,ฐาน!$A$4:$A$9,0),3),6,5)),"")</f>
        <v/>
      </c>
      <c r="O2319" s="311" t="str">
        <f>IF(I2319&lt;&gt;"",IF(J2319&gt;=INDEX(ฐาน!$A$4:$G$9,MATCH(I2319,ฐาน!$A$4:$A$9,0),4),INDEX(ฐาน!$A$4:$G$9,MATCH(I2319,ฐาน!$A$4:$A$9,0),7),INDEX(ฐาน!$A$4:$G$9,MATCH(I2319,ฐาน!$A$4:$A$9,0),4)),"")</f>
        <v/>
      </c>
      <c r="P2319" s="312">
        <f>IF(M2319&lt;&gt;ฐาน!$M$45,IF(L2319&lt;&gt;"",($L2319*$N2319/100),0),0)</f>
        <v>0</v>
      </c>
      <c r="Q2319" s="311">
        <f>IF(M2319&lt;&gt;ฐาน!$M$45,IF(L2319&lt;&gt;"",ROUNDUP(($L2319*$N2319/100),-1),0),0)</f>
        <v>0</v>
      </c>
      <c r="R2319" s="311">
        <f t="shared" si="72"/>
        <v>0</v>
      </c>
      <c r="S2319" s="313">
        <f t="shared" si="73"/>
        <v>0</v>
      </c>
      <c r="T2319" s="314">
        <f>IF(M2319&lt;&gt;ฐาน!$M$45,IF(S2319&lt;&gt;"",S2319+R2319,0),0)</f>
        <v>0</v>
      </c>
      <c r="U2319" s="311">
        <f>IF(M2319&lt;&gt;ฐาน!$M$45,IF(S2319=0,J2319+T2319,O2319),J2319)</f>
        <v>0</v>
      </c>
      <c r="V2319" s="98"/>
    </row>
    <row r="2320" spans="1:22" x14ac:dyDescent="0.35">
      <c r="A2320" s="93">
        <v>2312</v>
      </c>
      <c r="B2320" s="84"/>
      <c r="C2320" s="98"/>
      <c r="D2320" s="91"/>
      <c r="E2320" s="89"/>
      <c r="F2320" s="88"/>
      <c r="G2320" s="91"/>
      <c r="H2320" s="91"/>
      <c r="I2320" s="88"/>
      <c r="J2320" s="92"/>
      <c r="K2320" s="212"/>
      <c r="L2320" s="308" t="str">
        <f>IF(K2320&lt;&gt;"",INDEX(ฐาน!$J$4:$M$44,MATCH(INT(K2320),ฐาน!$J$4:$J$44,0),2),"")</f>
        <v/>
      </c>
      <c r="M2320" s="309" t="str">
        <f>IF(L2320&lt;&gt;"",INDEX(ฐาน!$J$4:$M$45,MATCH(L2320,ฐาน!$K$4:$K$45,0),4),"")</f>
        <v/>
      </c>
      <c r="N2320" s="310" t="str">
        <f>IF(I2320&lt;&gt;"",INDEX(ฐาน!$A$4:$F$9,MATCH(I2320,ฐาน!$A$4:$A$9,0),IF(J2320&gt;=INDEX(ฐาน!$A$4:$F$9,MATCH(I2320,ฐาน!$A$4:$A$9,0),3),6,5)),"")</f>
        <v/>
      </c>
      <c r="O2320" s="311" t="str">
        <f>IF(I2320&lt;&gt;"",IF(J2320&gt;=INDEX(ฐาน!$A$4:$G$9,MATCH(I2320,ฐาน!$A$4:$A$9,0),4),INDEX(ฐาน!$A$4:$G$9,MATCH(I2320,ฐาน!$A$4:$A$9,0),7),INDEX(ฐาน!$A$4:$G$9,MATCH(I2320,ฐาน!$A$4:$A$9,0),4)),"")</f>
        <v/>
      </c>
      <c r="P2320" s="312">
        <f>IF(M2320&lt;&gt;ฐาน!$M$45,IF(L2320&lt;&gt;"",($L2320*$N2320/100),0),0)</f>
        <v>0</v>
      </c>
      <c r="Q2320" s="311">
        <f>IF(M2320&lt;&gt;ฐาน!$M$45,IF(L2320&lt;&gt;"",ROUNDUP(($L2320*$N2320/100),-1),0),0)</f>
        <v>0</v>
      </c>
      <c r="R2320" s="311">
        <f t="shared" si="72"/>
        <v>0</v>
      </c>
      <c r="S2320" s="313">
        <f t="shared" si="73"/>
        <v>0</v>
      </c>
      <c r="T2320" s="314">
        <f>IF(M2320&lt;&gt;ฐาน!$M$45,IF(S2320&lt;&gt;"",S2320+R2320,0),0)</f>
        <v>0</v>
      </c>
      <c r="U2320" s="311">
        <f>IF(M2320&lt;&gt;ฐาน!$M$45,IF(S2320=0,J2320+T2320,O2320),J2320)</f>
        <v>0</v>
      </c>
      <c r="V2320" s="98"/>
    </row>
    <row r="2321" spans="1:22" x14ac:dyDescent="0.35">
      <c r="A2321" s="93">
        <v>2313</v>
      </c>
      <c r="B2321" s="84"/>
      <c r="C2321" s="98"/>
      <c r="D2321" s="91"/>
      <c r="E2321" s="89"/>
      <c r="F2321" s="88"/>
      <c r="G2321" s="91"/>
      <c r="H2321" s="91"/>
      <c r="I2321" s="88"/>
      <c r="J2321" s="92"/>
      <c r="K2321" s="212"/>
      <c r="L2321" s="308" t="str">
        <f>IF(K2321&lt;&gt;"",INDEX(ฐาน!$J$4:$M$44,MATCH(INT(K2321),ฐาน!$J$4:$J$44,0),2),"")</f>
        <v/>
      </c>
      <c r="M2321" s="309" t="str">
        <f>IF(L2321&lt;&gt;"",INDEX(ฐาน!$J$4:$M$45,MATCH(L2321,ฐาน!$K$4:$K$45,0),4),"")</f>
        <v/>
      </c>
      <c r="N2321" s="310" t="str">
        <f>IF(I2321&lt;&gt;"",INDEX(ฐาน!$A$4:$F$9,MATCH(I2321,ฐาน!$A$4:$A$9,0),IF(J2321&gt;=INDEX(ฐาน!$A$4:$F$9,MATCH(I2321,ฐาน!$A$4:$A$9,0),3),6,5)),"")</f>
        <v/>
      </c>
      <c r="O2321" s="311" t="str">
        <f>IF(I2321&lt;&gt;"",IF(J2321&gt;=INDEX(ฐาน!$A$4:$G$9,MATCH(I2321,ฐาน!$A$4:$A$9,0),4),INDEX(ฐาน!$A$4:$G$9,MATCH(I2321,ฐาน!$A$4:$A$9,0),7),INDEX(ฐาน!$A$4:$G$9,MATCH(I2321,ฐาน!$A$4:$A$9,0),4)),"")</f>
        <v/>
      </c>
      <c r="P2321" s="312">
        <f>IF(M2321&lt;&gt;ฐาน!$M$45,IF(L2321&lt;&gt;"",($L2321*$N2321/100),0),0)</f>
        <v>0</v>
      </c>
      <c r="Q2321" s="311">
        <f>IF(M2321&lt;&gt;ฐาน!$M$45,IF(L2321&lt;&gt;"",ROUNDUP(($L2321*$N2321/100),-1),0),0)</f>
        <v>0</v>
      </c>
      <c r="R2321" s="311">
        <f t="shared" si="72"/>
        <v>0</v>
      </c>
      <c r="S2321" s="313">
        <f t="shared" si="73"/>
        <v>0</v>
      </c>
      <c r="T2321" s="314">
        <f>IF(M2321&lt;&gt;ฐาน!$M$45,IF(S2321&lt;&gt;"",S2321+R2321,0),0)</f>
        <v>0</v>
      </c>
      <c r="U2321" s="311">
        <f>IF(M2321&lt;&gt;ฐาน!$M$45,IF(S2321=0,J2321+T2321,O2321),J2321)</f>
        <v>0</v>
      </c>
      <c r="V2321" s="98"/>
    </row>
    <row r="2322" spans="1:22" x14ac:dyDescent="0.35">
      <c r="A2322" s="93">
        <v>2314</v>
      </c>
      <c r="B2322" s="84"/>
      <c r="C2322" s="98"/>
      <c r="D2322" s="91"/>
      <c r="E2322" s="89"/>
      <c r="F2322" s="88"/>
      <c r="G2322" s="91"/>
      <c r="H2322" s="91"/>
      <c r="I2322" s="88"/>
      <c r="J2322" s="92"/>
      <c r="K2322" s="212"/>
      <c r="L2322" s="308" t="str">
        <f>IF(K2322&lt;&gt;"",INDEX(ฐาน!$J$4:$M$44,MATCH(INT(K2322),ฐาน!$J$4:$J$44,0),2),"")</f>
        <v/>
      </c>
      <c r="M2322" s="309" t="str">
        <f>IF(L2322&lt;&gt;"",INDEX(ฐาน!$J$4:$M$45,MATCH(L2322,ฐาน!$K$4:$K$45,0),4),"")</f>
        <v/>
      </c>
      <c r="N2322" s="310" t="str">
        <f>IF(I2322&lt;&gt;"",INDEX(ฐาน!$A$4:$F$9,MATCH(I2322,ฐาน!$A$4:$A$9,0),IF(J2322&gt;=INDEX(ฐาน!$A$4:$F$9,MATCH(I2322,ฐาน!$A$4:$A$9,0),3),6,5)),"")</f>
        <v/>
      </c>
      <c r="O2322" s="311" t="str">
        <f>IF(I2322&lt;&gt;"",IF(J2322&gt;=INDEX(ฐาน!$A$4:$G$9,MATCH(I2322,ฐาน!$A$4:$A$9,0),4),INDEX(ฐาน!$A$4:$G$9,MATCH(I2322,ฐาน!$A$4:$A$9,0),7),INDEX(ฐาน!$A$4:$G$9,MATCH(I2322,ฐาน!$A$4:$A$9,0),4)),"")</f>
        <v/>
      </c>
      <c r="P2322" s="312">
        <f>IF(M2322&lt;&gt;ฐาน!$M$45,IF(L2322&lt;&gt;"",($L2322*$N2322/100),0),0)</f>
        <v>0</v>
      </c>
      <c r="Q2322" s="311">
        <f>IF(M2322&lt;&gt;ฐาน!$M$45,IF(L2322&lt;&gt;"",ROUNDUP(($L2322*$N2322/100),-1),0),0)</f>
        <v>0</v>
      </c>
      <c r="R2322" s="311">
        <f t="shared" si="72"/>
        <v>0</v>
      </c>
      <c r="S2322" s="313">
        <f t="shared" si="73"/>
        <v>0</v>
      </c>
      <c r="T2322" s="314">
        <f>IF(M2322&lt;&gt;ฐาน!$M$45,IF(S2322&lt;&gt;"",S2322+R2322,0),0)</f>
        <v>0</v>
      </c>
      <c r="U2322" s="311">
        <f>IF(M2322&lt;&gt;ฐาน!$M$45,IF(S2322=0,J2322+T2322,O2322),J2322)</f>
        <v>0</v>
      </c>
      <c r="V2322" s="98"/>
    </row>
    <row r="2323" spans="1:22" x14ac:dyDescent="0.35">
      <c r="A2323" s="93">
        <v>2315</v>
      </c>
      <c r="B2323" s="84"/>
      <c r="C2323" s="98"/>
      <c r="D2323" s="91"/>
      <c r="E2323" s="89"/>
      <c r="F2323" s="88"/>
      <c r="G2323" s="91"/>
      <c r="H2323" s="91"/>
      <c r="I2323" s="88"/>
      <c r="J2323" s="92"/>
      <c r="K2323" s="212"/>
      <c r="L2323" s="308" t="str">
        <f>IF(K2323&lt;&gt;"",INDEX(ฐาน!$J$4:$M$44,MATCH(INT(K2323),ฐาน!$J$4:$J$44,0),2),"")</f>
        <v/>
      </c>
      <c r="M2323" s="309" t="str">
        <f>IF(L2323&lt;&gt;"",INDEX(ฐาน!$J$4:$M$45,MATCH(L2323,ฐาน!$K$4:$K$45,0),4),"")</f>
        <v/>
      </c>
      <c r="N2323" s="310" t="str">
        <f>IF(I2323&lt;&gt;"",INDEX(ฐาน!$A$4:$F$9,MATCH(I2323,ฐาน!$A$4:$A$9,0),IF(J2323&gt;=INDEX(ฐาน!$A$4:$F$9,MATCH(I2323,ฐาน!$A$4:$A$9,0),3),6,5)),"")</f>
        <v/>
      </c>
      <c r="O2323" s="311" t="str">
        <f>IF(I2323&lt;&gt;"",IF(J2323&gt;=INDEX(ฐาน!$A$4:$G$9,MATCH(I2323,ฐาน!$A$4:$A$9,0),4),INDEX(ฐาน!$A$4:$G$9,MATCH(I2323,ฐาน!$A$4:$A$9,0),7),INDEX(ฐาน!$A$4:$G$9,MATCH(I2323,ฐาน!$A$4:$A$9,0),4)),"")</f>
        <v/>
      </c>
      <c r="P2323" s="312">
        <f>IF(M2323&lt;&gt;ฐาน!$M$45,IF(L2323&lt;&gt;"",($L2323*$N2323/100),0),0)</f>
        <v>0</v>
      </c>
      <c r="Q2323" s="311">
        <f>IF(M2323&lt;&gt;ฐาน!$M$45,IF(L2323&lt;&gt;"",ROUNDUP(($L2323*$N2323/100),-1),0),0)</f>
        <v>0</v>
      </c>
      <c r="R2323" s="311">
        <f t="shared" si="72"/>
        <v>0</v>
      </c>
      <c r="S2323" s="313">
        <f t="shared" si="73"/>
        <v>0</v>
      </c>
      <c r="T2323" s="314">
        <f>IF(M2323&lt;&gt;ฐาน!$M$45,IF(S2323&lt;&gt;"",S2323+R2323,0),0)</f>
        <v>0</v>
      </c>
      <c r="U2323" s="311">
        <f>IF(M2323&lt;&gt;ฐาน!$M$45,IF(S2323=0,J2323+T2323,O2323),J2323)</f>
        <v>0</v>
      </c>
      <c r="V2323" s="98"/>
    </row>
    <row r="2324" spans="1:22" x14ac:dyDescent="0.35">
      <c r="A2324" s="93">
        <v>2316</v>
      </c>
      <c r="B2324" s="84"/>
      <c r="C2324" s="98"/>
      <c r="D2324" s="91"/>
      <c r="E2324" s="89"/>
      <c r="F2324" s="88"/>
      <c r="G2324" s="91"/>
      <c r="H2324" s="91"/>
      <c r="I2324" s="88"/>
      <c r="J2324" s="92"/>
      <c r="K2324" s="212"/>
      <c r="L2324" s="308" t="str">
        <f>IF(K2324&lt;&gt;"",INDEX(ฐาน!$J$4:$M$44,MATCH(INT(K2324),ฐาน!$J$4:$J$44,0),2),"")</f>
        <v/>
      </c>
      <c r="M2324" s="309" t="str">
        <f>IF(L2324&lt;&gt;"",INDEX(ฐาน!$J$4:$M$45,MATCH(L2324,ฐาน!$K$4:$K$45,0),4),"")</f>
        <v/>
      </c>
      <c r="N2324" s="310" t="str">
        <f>IF(I2324&lt;&gt;"",INDEX(ฐาน!$A$4:$F$9,MATCH(I2324,ฐาน!$A$4:$A$9,0),IF(J2324&gt;=INDEX(ฐาน!$A$4:$F$9,MATCH(I2324,ฐาน!$A$4:$A$9,0),3),6,5)),"")</f>
        <v/>
      </c>
      <c r="O2324" s="311" t="str">
        <f>IF(I2324&lt;&gt;"",IF(J2324&gt;=INDEX(ฐาน!$A$4:$G$9,MATCH(I2324,ฐาน!$A$4:$A$9,0),4),INDEX(ฐาน!$A$4:$G$9,MATCH(I2324,ฐาน!$A$4:$A$9,0),7),INDEX(ฐาน!$A$4:$G$9,MATCH(I2324,ฐาน!$A$4:$A$9,0),4)),"")</f>
        <v/>
      </c>
      <c r="P2324" s="312">
        <f>IF(M2324&lt;&gt;ฐาน!$M$45,IF(L2324&lt;&gt;"",($L2324*$N2324/100),0),0)</f>
        <v>0</v>
      </c>
      <c r="Q2324" s="311">
        <f>IF(M2324&lt;&gt;ฐาน!$M$45,IF(L2324&lt;&gt;"",ROUNDUP(($L2324*$N2324/100),-1),0),0)</f>
        <v>0</v>
      </c>
      <c r="R2324" s="311">
        <f t="shared" si="72"/>
        <v>0</v>
      </c>
      <c r="S2324" s="313">
        <f t="shared" si="73"/>
        <v>0</v>
      </c>
      <c r="T2324" s="314">
        <f>IF(M2324&lt;&gt;ฐาน!$M$45,IF(S2324&lt;&gt;"",S2324+R2324,0),0)</f>
        <v>0</v>
      </c>
      <c r="U2324" s="311">
        <f>IF(M2324&lt;&gt;ฐาน!$M$45,IF(S2324=0,J2324+T2324,O2324),J2324)</f>
        <v>0</v>
      </c>
      <c r="V2324" s="98"/>
    </row>
    <row r="2325" spans="1:22" x14ac:dyDescent="0.35">
      <c r="A2325" s="93">
        <v>2317</v>
      </c>
      <c r="B2325" s="84"/>
      <c r="C2325" s="98"/>
      <c r="D2325" s="91"/>
      <c r="E2325" s="89"/>
      <c r="F2325" s="88"/>
      <c r="G2325" s="91"/>
      <c r="H2325" s="91"/>
      <c r="I2325" s="88"/>
      <c r="J2325" s="92"/>
      <c r="K2325" s="212"/>
      <c r="L2325" s="308" t="str">
        <f>IF(K2325&lt;&gt;"",INDEX(ฐาน!$J$4:$M$44,MATCH(INT(K2325),ฐาน!$J$4:$J$44,0),2),"")</f>
        <v/>
      </c>
      <c r="M2325" s="309" t="str">
        <f>IF(L2325&lt;&gt;"",INDEX(ฐาน!$J$4:$M$45,MATCH(L2325,ฐาน!$K$4:$K$45,0),4),"")</f>
        <v/>
      </c>
      <c r="N2325" s="310" t="str">
        <f>IF(I2325&lt;&gt;"",INDEX(ฐาน!$A$4:$F$9,MATCH(I2325,ฐาน!$A$4:$A$9,0),IF(J2325&gt;=INDEX(ฐาน!$A$4:$F$9,MATCH(I2325,ฐาน!$A$4:$A$9,0),3),6,5)),"")</f>
        <v/>
      </c>
      <c r="O2325" s="311" t="str">
        <f>IF(I2325&lt;&gt;"",IF(J2325&gt;=INDEX(ฐาน!$A$4:$G$9,MATCH(I2325,ฐาน!$A$4:$A$9,0),4),INDEX(ฐาน!$A$4:$G$9,MATCH(I2325,ฐาน!$A$4:$A$9,0),7),INDEX(ฐาน!$A$4:$G$9,MATCH(I2325,ฐาน!$A$4:$A$9,0),4)),"")</f>
        <v/>
      </c>
      <c r="P2325" s="312">
        <f>IF(M2325&lt;&gt;ฐาน!$M$45,IF(L2325&lt;&gt;"",($L2325*$N2325/100),0),0)</f>
        <v>0</v>
      </c>
      <c r="Q2325" s="311">
        <f>IF(M2325&lt;&gt;ฐาน!$M$45,IF(L2325&lt;&gt;"",ROUNDUP(($L2325*$N2325/100),-1),0),0)</f>
        <v>0</v>
      </c>
      <c r="R2325" s="311">
        <f t="shared" si="72"/>
        <v>0</v>
      </c>
      <c r="S2325" s="313">
        <f t="shared" si="73"/>
        <v>0</v>
      </c>
      <c r="T2325" s="314">
        <f>IF(M2325&lt;&gt;ฐาน!$M$45,IF(S2325&lt;&gt;"",S2325+R2325,0),0)</f>
        <v>0</v>
      </c>
      <c r="U2325" s="311">
        <f>IF(M2325&lt;&gt;ฐาน!$M$45,IF(S2325=0,J2325+T2325,O2325),J2325)</f>
        <v>0</v>
      </c>
      <c r="V2325" s="98"/>
    </row>
    <row r="2326" spans="1:22" x14ac:dyDescent="0.35">
      <c r="A2326" s="93">
        <v>2318</v>
      </c>
      <c r="B2326" s="84"/>
      <c r="C2326" s="98"/>
      <c r="D2326" s="91"/>
      <c r="E2326" s="89"/>
      <c r="F2326" s="88"/>
      <c r="G2326" s="91"/>
      <c r="H2326" s="91"/>
      <c r="I2326" s="88"/>
      <c r="J2326" s="92"/>
      <c r="K2326" s="212"/>
      <c r="L2326" s="308" t="str">
        <f>IF(K2326&lt;&gt;"",INDEX(ฐาน!$J$4:$M$44,MATCH(INT(K2326),ฐาน!$J$4:$J$44,0),2),"")</f>
        <v/>
      </c>
      <c r="M2326" s="309" t="str">
        <f>IF(L2326&lt;&gt;"",INDEX(ฐาน!$J$4:$M$45,MATCH(L2326,ฐาน!$K$4:$K$45,0),4),"")</f>
        <v/>
      </c>
      <c r="N2326" s="310" t="str">
        <f>IF(I2326&lt;&gt;"",INDEX(ฐาน!$A$4:$F$9,MATCH(I2326,ฐาน!$A$4:$A$9,0),IF(J2326&gt;=INDEX(ฐาน!$A$4:$F$9,MATCH(I2326,ฐาน!$A$4:$A$9,0),3),6,5)),"")</f>
        <v/>
      </c>
      <c r="O2326" s="311" t="str">
        <f>IF(I2326&lt;&gt;"",IF(J2326&gt;=INDEX(ฐาน!$A$4:$G$9,MATCH(I2326,ฐาน!$A$4:$A$9,0),4),INDEX(ฐาน!$A$4:$G$9,MATCH(I2326,ฐาน!$A$4:$A$9,0),7),INDEX(ฐาน!$A$4:$G$9,MATCH(I2326,ฐาน!$A$4:$A$9,0),4)),"")</f>
        <v/>
      </c>
      <c r="P2326" s="312">
        <f>IF(M2326&lt;&gt;ฐาน!$M$45,IF(L2326&lt;&gt;"",($L2326*$N2326/100),0),0)</f>
        <v>0</v>
      </c>
      <c r="Q2326" s="311">
        <f>IF(M2326&lt;&gt;ฐาน!$M$45,IF(L2326&lt;&gt;"",ROUNDUP(($L2326*$N2326/100),-1),0),0)</f>
        <v>0</v>
      </c>
      <c r="R2326" s="311">
        <f t="shared" si="72"/>
        <v>0</v>
      </c>
      <c r="S2326" s="313">
        <f t="shared" si="73"/>
        <v>0</v>
      </c>
      <c r="T2326" s="314">
        <f>IF(M2326&lt;&gt;ฐาน!$M$45,IF(S2326&lt;&gt;"",S2326+R2326,0),0)</f>
        <v>0</v>
      </c>
      <c r="U2326" s="311">
        <f>IF(M2326&lt;&gt;ฐาน!$M$45,IF(S2326=0,J2326+T2326,O2326),J2326)</f>
        <v>0</v>
      </c>
      <c r="V2326" s="98"/>
    </row>
    <row r="2327" spans="1:22" x14ac:dyDescent="0.35">
      <c r="A2327" s="93">
        <v>2319</v>
      </c>
      <c r="B2327" s="84"/>
      <c r="C2327" s="98"/>
      <c r="D2327" s="91"/>
      <c r="E2327" s="89"/>
      <c r="F2327" s="88"/>
      <c r="G2327" s="91"/>
      <c r="H2327" s="91"/>
      <c r="I2327" s="88"/>
      <c r="J2327" s="92"/>
      <c r="K2327" s="212"/>
      <c r="L2327" s="308" t="str">
        <f>IF(K2327&lt;&gt;"",INDEX(ฐาน!$J$4:$M$44,MATCH(INT(K2327),ฐาน!$J$4:$J$44,0),2),"")</f>
        <v/>
      </c>
      <c r="M2327" s="309" t="str">
        <f>IF(L2327&lt;&gt;"",INDEX(ฐาน!$J$4:$M$45,MATCH(L2327,ฐาน!$K$4:$K$45,0),4),"")</f>
        <v/>
      </c>
      <c r="N2327" s="310" t="str">
        <f>IF(I2327&lt;&gt;"",INDEX(ฐาน!$A$4:$F$9,MATCH(I2327,ฐาน!$A$4:$A$9,0),IF(J2327&gt;=INDEX(ฐาน!$A$4:$F$9,MATCH(I2327,ฐาน!$A$4:$A$9,0),3),6,5)),"")</f>
        <v/>
      </c>
      <c r="O2327" s="311" t="str">
        <f>IF(I2327&lt;&gt;"",IF(J2327&gt;=INDEX(ฐาน!$A$4:$G$9,MATCH(I2327,ฐาน!$A$4:$A$9,0),4),INDEX(ฐาน!$A$4:$G$9,MATCH(I2327,ฐาน!$A$4:$A$9,0),7),INDEX(ฐาน!$A$4:$G$9,MATCH(I2327,ฐาน!$A$4:$A$9,0),4)),"")</f>
        <v/>
      </c>
      <c r="P2327" s="312">
        <f>IF(M2327&lt;&gt;ฐาน!$M$45,IF(L2327&lt;&gt;"",($L2327*$N2327/100),0),0)</f>
        <v>0</v>
      </c>
      <c r="Q2327" s="311">
        <f>IF(M2327&lt;&gt;ฐาน!$M$45,IF(L2327&lt;&gt;"",ROUNDUP(($L2327*$N2327/100),-1),0),0)</f>
        <v>0</v>
      </c>
      <c r="R2327" s="311">
        <f t="shared" si="72"/>
        <v>0</v>
      </c>
      <c r="S2327" s="313">
        <f t="shared" si="73"/>
        <v>0</v>
      </c>
      <c r="T2327" s="314">
        <f>IF(M2327&lt;&gt;ฐาน!$M$45,IF(S2327&lt;&gt;"",S2327+R2327,0),0)</f>
        <v>0</v>
      </c>
      <c r="U2327" s="311">
        <f>IF(M2327&lt;&gt;ฐาน!$M$45,IF(S2327=0,J2327+T2327,O2327),J2327)</f>
        <v>0</v>
      </c>
      <c r="V2327" s="98"/>
    </row>
    <row r="2328" spans="1:22" x14ac:dyDescent="0.35">
      <c r="A2328" s="93">
        <v>2320</v>
      </c>
      <c r="B2328" s="84"/>
      <c r="C2328" s="98"/>
      <c r="D2328" s="91"/>
      <c r="E2328" s="89"/>
      <c r="F2328" s="88"/>
      <c r="G2328" s="91"/>
      <c r="H2328" s="91"/>
      <c r="I2328" s="88"/>
      <c r="J2328" s="92"/>
      <c r="K2328" s="212"/>
      <c r="L2328" s="308" t="str">
        <f>IF(K2328&lt;&gt;"",INDEX(ฐาน!$J$4:$M$44,MATCH(INT(K2328),ฐาน!$J$4:$J$44,0),2),"")</f>
        <v/>
      </c>
      <c r="M2328" s="309" t="str">
        <f>IF(L2328&lt;&gt;"",INDEX(ฐาน!$J$4:$M$45,MATCH(L2328,ฐาน!$K$4:$K$45,0),4),"")</f>
        <v/>
      </c>
      <c r="N2328" s="310" t="str">
        <f>IF(I2328&lt;&gt;"",INDEX(ฐาน!$A$4:$F$9,MATCH(I2328,ฐาน!$A$4:$A$9,0),IF(J2328&gt;=INDEX(ฐาน!$A$4:$F$9,MATCH(I2328,ฐาน!$A$4:$A$9,0),3),6,5)),"")</f>
        <v/>
      </c>
      <c r="O2328" s="311" t="str">
        <f>IF(I2328&lt;&gt;"",IF(J2328&gt;=INDEX(ฐาน!$A$4:$G$9,MATCH(I2328,ฐาน!$A$4:$A$9,0),4),INDEX(ฐาน!$A$4:$G$9,MATCH(I2328,ฐาน!$A$4:$A$9,0),7),INDEX(ฐาน!$A$4:$G$9,MATCH(I2328,ฐาน!$A$4:$A$9,0),4)),"")</f>
        <v/>
      </c>
      <c r="P2328" s="312">
        <f>IF(M2328&lt;&gt;ฐาน!$M$45,IF(L2328&lt;&gt;"",($L2328*$N2328/100),0),0)</f>
        <v>0</v>
      </c>
      <c r="Q2328" s="311">
        <f>IF(M2328&lt;&gt;ฐาน!$M$45,IF(L2328&lt;&gt;"",ROUNDUP(($L2328*$N2328/100),-1),0),0)</f>
        <v>0</v>
      </c>
      <c r="R2328" s="311">
        <f t="shared" si="72"/>
        <v>0</v>
      </c>
      <c r="S2328" s="313">
        <f t="shared" si="73"/>
        <v>0</v>
      </c>
      <c r="T2328" s="314">
        <f>IF(M2328&lt;&gt;ฐาน!$M$45,IF(S2328&lt;&gt;"",S2328+R2328,0),0)</f>
        <v>0</v>
      </c>
      <c r="U2328" s="311">
        <f>IF(M2328&lt;&gt;ฐาน!$M$45,IF(S2328=0,J2328+T2328,O2328),J2328)</f>
        <v>0</v>
      </c>
      <c r="V2328" s="98"/>
    </row>
    <row r="2329" spans="1:22" x14ac:dyDescent="0.35">
      <c r="A2329" s="93">
        <v>2321</v>
      </c>
      <c r="B2329" s="84"/>
      <c r="C2329" s="98"/>
      <c r="D2329" s="91"/>
      <c r="E2329" s="89"/>
      <c r="F2329" s="88"/>
      <c r="G2329" s="91"/>
      <c r="H2329" s="91"/>
      <c r="I2329" s="88"/>
      <c r="J2329" s="92"/>
      <c r="K2329" s="212"/>
      <c r="L2329" s="308" t="str">
        <f>IF(K2329&lt;&gt;"",INDEX(ฐาน!$J$4:$M$44,MATCH(INT(K2329),ฐาน!$J$4:$J$44,0),2),"")</f>
        <v/>
      </c>
      <c r="M2329" s="309" t="str">
        <f>IF(L2329&lt;&gt;"",INDEX(ฐาน!$J$4:$M$45,MATCH(L2329,ฐาน!$K$4:$K$45,0),4),"")</f>
        <v/>
      </c>
      <c r="N2329" s="310" t="str">
        <f>IF(I2329&lt;&gt;"",INDEX(ฐาน!$A$4:$F$9,MATCH(I2329,ฐาน!$A$4:$A$9,0),IF(J2329&gt;=INDEX(ฐาน!$A$4:$F$9,MATCH(I2329,ฐาน!$A$4:$A$9,0),3),6,5)),"")</f>
        <v/>
      </c>
      <c r="O2329" s="311" t="str">
        <f>IF(I2329&lt;&gt;"",IF(J2329&gt;=INDEX(ฐาน!$A$4:$G$9,MATCH(I2329,ฐาน!$A$4:$A$9,0),4),INDEX(ฐาน!$A$4:$G$9,MATCH(I2329,ฐาน!$A$4:$A$9,0),7),INDEX(ฐาน!$A$4:$G$9,MATCH(I2329,ฐาน!$A$4:$A$9,0),4)),"")</f>
        <v/>
      </c>
      <c r="P2329" s="312">
        <f>IF(M2329&lt;&gt;ฐาน!$M$45,IF(L2329&lt;&gt;"",($L2329*$N2329/100),0),0)</f>
        <v>0</v>
      </c>
      <c r="Q2329" s="311">
        <f>IF(M2329&lt;&gt;ฐาน!$M$45,IF(L2329&lt;&gt;"",ROUNDUP(($L2329*$N2329/100),-1),0),0)</f>
        <v>0</v>
      </c>
      <c r="R2329" s="311">
        <f t="shared" si="72"/>
        <v>0</v>
      </c>
      <c r="S2329" s="313">
        <f t="shared" si="73"/>
        <v>0</v>
      </c>
      <c r="T2329" s="314">
        <f>IF(M2329&lt;&gt;ฐาน!$M$45,IF(S2329&lt;&gt;"",S2329+R2329,0),0)</f>
        <v>0</v>
      </c>
      <c r="U2329" s="311">
        <f>IF(M2329&lt;&gt;ฐาน!$M$45,IF(S2329=0,J2329+T2329,O2329),J2329)</f>
        <v>0</v>
      </c>
      <c r="V2329" s="98"/>
    </row>
    <row r="2330" spans="1:22" x14ac:dyDescent="0.35">
      <c r="A2330" s="93">
        <v>2322</v>
      </c>
      <c r="B2330" s="84"/>
      <c r="C2330" s="98"/>
      <c r="D2330" s="91"/>
      <c r="E2330" s="89"/>
      <c r="F2330" s="88"/>
      <c r="G2330" s="91"/>
      <c r="H2330" s="91"/>
      <c r="I2330" s="88"/>
      <c r="J2330" s="92"/>
      <c r="K2330" s="212"/>
      <c r="L2330" s="308" t="str">
        <f>IF(K2330&lt;&gt;"",INDEX(ฐาน!$J$4:$M$44,MATCH(INT(K2330),ฐาน!$J$4:$J$44,0),2),"")</f>
        <v/>
      </c>
      <c r="M2330" s="309" t="str">
        <f>IF(L2330&lt;&gt;"",INDEX(ฐาน!$J$4:$M$45,MATCH(L2330,ฐาน!$K$4:$K$45,0),4),"")</f>
        <v/>
      </c>
      <c r="N2330" s="310" t="str">
        <f>IF(I2330&lt;&gt;"",INDEX(ฐาน!$A$4:$F$9,MATCH(I2330,ฐาน!$A$4:$A$9,0),IF(J2330&gt;=INDEX(ฐาน!$A$4:$F$9,MATCH(I2330,ฐาน!$A$4:$A$9,0),3),6,5)),"")</f>
        <v/>
      </c>
      <c r="O2330" s="311" t="str">
        <f>IF(I2330&lt;&gt;"",IF(J2330&gt;=INDEX(ฐาน!$A$4:$G$9,MATCH(I2330,ฐาน!$A$4:$A$9,0),4),INDEX(ฐาน!$A$4:$G$9,MATCH(I2330,ฐาน!$A$4:$A$9,0),7),INDEX(ฐาน!$A$4:$G$9,MATCH(I2330,ฐาน!$A$4:$A$9,0),4)),"")</f>
        <v/>
      </c>
      <c r="P2330" s="312">
        <f>IF(M2330&lt;&gt;ฐาน!$M$45,IF(L2330&lt;&gt;"",($L2330*$N2330/100),0),0)</f>
        <v>0</v>
      </c>
      <c r="Q2330" s="311">
        <f>IF(M2330&lt;&gt;ฐาน!$M$45,IF(L2330&lt;&gt;"",ROUNDUP(($L2330*$N2330/100),-1),0),0)</f>
        <v>0</v>
      </c>
      <c r="R2330" s="311">
        <f t="shared" si="72"/>
        <v>0</v>
      </c>
      <c r="S2330" s="313">
        <f t="shared" si="73"/>
        <v>0</v>
      </c>
      <c r="T2330" s="314">
        <f>IF(M2330&lt;&gt;ฐาน!$M$45,IF(S2330&lt;&gt;"",S2330+R2330,0),0)</f>
        <v>0</v>
      </c>
      <c r="U2330" s="311">
        <f>IF(M2330&lt;&gt;ฐาน!$M$45,IF(S2330=0,J2330+T2330,O2330),J2330)</f>
        <v>0</v>
      </c>
      <c r="V2330" s="98"/>
    </row>
    <row r="2331" spans="1:22" x14ac:dyDescent="0.35">
      <c r="A2331" s="93">
        <v>2323</v>
      </c>
      <c r="B2331" s="84"/>
      <c r="C2331" s="98"/>
      <c r="D2331" s="91"/>
      <c r="E2331" s="89"/>
      <c r="F2331" s="88"/>
      <c r="G2331" s="91"/>
      <c r="H2331" s="91"/>
      <c r="I2331" s="88"/>
      <c r="J2331" s="92"/>
      <c r="K2331" s="212"/>
      <c r="L2331" s="308" t="str">
        <f>IF(K2331&lt;&gt;"",INDEX(ฐาน!$J$4:$M$44,MATCH(INT(K2331),ฐาน!$J$4:$J$44,0),2),"")</f>
        <v/>
      </c>
      <c r="M2331" s="309" t="str">
        <f>IF(L2331&lt;&gt;"",INDEX(ฐาน!$J$4:$M$45,MATCH(L2331,ฐาน!$K$4:$K$45,0),4),"")</f>
        <v/>
      </c>
      <c r="N2331" s="310" t="str">
        <f>IF(I2331&lt;&gt;"",INDEX(ฐาน!$A$4:$F$9,MATCH(I2331,ฐาน!$A$4:$A$9,0),IF(J2331&gt;=INDEX(ฐาน!$A$4:$F$9,MATCH(I2331,ฐาน!$A$4:$A$9,0),3),6,5)),"")</f>
        <v/>
      </c>
      <c r="O2331" s="311" t="str">
        <f>IF(I2331&lt;&gt;"",IF(J2331&gt;=INDEX(ฐาน!$A$4:$G$9,MATCH(I2331,ฐาน!$A$4:$A$9,0),4),INDEX(ฐาน!$A$4:$G$9,MATCH(I2331,ฐาน!$A$4:$A$9,0),7),INDEX(ฐาน!$A$4:$G$9,MATCH(I2331,ฐาน!$A$4:$A$9,0),4)),"")</f>
        <v/>
      </c>
      <c r="P2331" s="312">
        <f>IF(M2331&lt;&gt;ฐาน!$M$45,IF(L2331&lt;&gt;"",($L2331*$N2331/100),0),0)</f>
        <v>0</v>
      </c>
      <c r="Q2331" s="311">
        <f>IF(M2331&lt;&gt;ฐาน!$M$45,IF(L2331&lt;&gt;"",ROUNDUP(($L2331*$N2331/100),-1),0),0)</f>
        <v>0</v>
      </c>
      <c r="R2331" s="311">
        <f t="shared" si="72"/>
        <v>0</v>
      </c>
      <c r="S2331" s="313">
        <f t="shared" si="73"/>
        <v>0</v>
      </c>
      <c r="T2331" s="314">
        <f>IF(M2331&lt;&gt;ฐาน!$M$45,IF(S2331&lt;&gt;"",S2331+R2331,0),0)</f>
        <v>0</v>
      </c>
      <c r="U2331" s="311">
        <f>IF(M2331&lt;&gt;ฐาน!$M$45,IF(S2331=0,J2331+T2331,O2331),J2331)</f>
        <v>0</v>
      </c>
      <c r="V2331" s="98"/>
    </row>
    <row r="2332" spans="1:22" x14ac:dyDescent="0.35">
      <c r="A2332" s="93">
        <v>2324</v>
      </c>
      <c r="B2332" s="84"/>
      <c r="C2332" s="98"/>
      <c r="D2332" s="91"/>
      <c r="E2332" s="89"/>
      <c r="F2332" s="88"/>
      <c r="G2332" s="91"/>
      <c r="H2332" s="91"/>
      <c r="I2332" s="88"/>
      <c r="J2332" s="92"/>
      <c r="K2332" s="212"/>
      <c r="L2332" s="308" t="str">
        <f>IF(K2332&lt;&gt;"",INDEX(ฐาน!$J$4:$M$44,MATCH(INT(K2332),ฐาน!$J$4:$J$44,0),2),"")</f>
        <v/>
      </c>
      <c r="M2332" s="309" t="str">
        <f>IF(L2332&lt;&gt;"",INDEX(ฐาน!$J$4:$M$45,MATCH(L2332,ฐาน!$K$4:$K$45,0),4),"")</f>
        <v/>
      </c>
      <c r="N2332" s="310" t="str">
        <f>IF(I2332&lt;&gt;"",INDEX(ฐาน!$A$4:$F$9,MATCH(I2332,ฐาน!$A$4:$A$9,0),IF(J2332&gt;=INDEX(ฐาน!$A$4:$F$9,MATCH(I2332,ฐาน!$A$4:$A$9,0),3),6,5)),"")</f>
        <v/>
      </c>
      <c r="O2332" s="311" t="str">
        <f>IF(I2332&lt;&gt;"",IF(J2332&gt;=INDEX(ฐาน!$A$4:$G$9,MATCH(I2332,ฐาน!$A$4:$A$9,0),4),INDEX(ฐาน!$A$4:$G$9,MATCH(I2332,ฐาน!$A$4:$A$9,0),7),INDEX(ฐาน!$A$4:$G$9,MATCH(I2332,ฐาน!$A$4:$A$9,0),4)),"")</f>
        <v/>
      </c>
      <c r="P2332" s="312">
        <f>IF(M2332&lt;&gt;ฐาน!$M$45,IF(L2332&lt;&gt;"",($L2332*$N2332/100),0),0)</f>
        <v>0</v>
      </c>
      <c r="Q2332" s="311">
        <f>IF(M2332&lt;&gt;ฐาน!$M$45,IF(L2332&lt;&gt;"",ROUNDUP(($L2332*$N2332/100),-1),0),0)</f>
        <v>0</v>
      </c>
      <c r="R2332" s="311">
        <f t="shared" si="72"/>
        <v>0</v>
      </c>
      <c r="S2332" s="313">
        <f t="shared" si="73"/>
        <v>0</v>
      </c>
      <c r="T2332" s="314">
        <f>IF(M2332&lt;&gt;ฐาน!$M$45,IF(S2332&lt;&gt;"",S2332+R2332,0),0)</f>
        <v>0</v>
      </c>
      <c r="U2332" s="311">
        <f>IF(M2332&lt;&gt;ฐาน!$M$45,IF(S2332=0,J2332+T2332,O2332),J2332)</f>
        <v>0</v>
      </c>
      <c r="V2332" s="98"/>
    </row>
    <row r="2333" spans="1:22" x14ac:dyDescent="0.35">
      <c r="A2333" s="93">
        <v>2325</v>
      </c>
      <c r="B2333" s="84"/>
      <c r="C2333" s="98"/>
      <c r="D2333" s="91"/>
      <c r="E2333" s="89"/>
      <c r="F2333" s="88"/>
      <c r="G2333" s="91"/>
      <c r="H2333" s="91"/>
      <c r="I2333" s="88"/>
      <c r="J2333" s="92"/>
      <c r="K2333" s="212"/>
      <c r="L2333" s="308" t="str">
        <f>IF(K2333&lt;&gt;"",INDEX(ฐาน!$J$4:$M$44,MATCH(INT(K2333),ฐาน!$J$4:$J$44,0),2),"")</f>
        <v/>
      </c>
      <c r="M2333" s="309" t="str">
        <f>IF(L2333&lt;&gt;"",INDEX(ฐาน!$J$4:$M$45,MATCH(L2333,ฐาน!$K$4:$K$45,0),4),"")</f>
        <v/>
      </c>
      <c r="N2333" s="310" t="str">
        <f>IF(I2333&lt;&gt;"",INDEX(ฐาน!$A$4:$F$9,MATCH(I2333,ฐาน!$A$4:$A$9,0),IF(J2333&gt;=INDEX(ฐาน!$A$4:$F$9,MATCH(I2333,ฐาน!$A$4:$A$9,0),3),6,5)),"")</f>
        <v/>
      </c>
      <c r="O2333" s="311" t="str">
        <f>IF(I2333&lt;&gt;"",IF(J2333&gt;=INDEX(ฐาน!$A$4:$G$9,MATCH(I2333,ฐาน!$A$4:$A$9,0),4),INDEX(ฐาน!$A$4:$G$9,MATCH(I2333,ฐาน!$A$4:$A$9,0),7),INDEX(ฐาน!$A$4:$G$9,MATCH(I2333,ฐาน!$A$4:$A$9,0),4)),"")</f>
        <v/>
      </c>
      <c r="P2333" s="312">
        <f>IF(M2333&lt;&gt;ฐาน!$M$45,IF(L2333&lt;&gt;"",($L2333*$N2333/100),0),0)</f>
        <v>0</v>
      </c>
      <c r="Q2333" s="311">
        <f>IF(M2333&lt;&gt;ฐาน!$M$45,IF(L2333&lt;&gt;"",ROUNDUP(($L2333*$N2333/100),-1),0),0)</f>
        <v>0</v>
      </c>
      <c r="R2333" s="311">
        <f t="shared" si="72"/>
        <v>0</v>
      </c>
      <c r="S2333" s="313">
        <f t="shared" si="73"/>
        <v>0</v>
      </c>
      <c r="T2333" s="314">
        <f>IF(M2333&lt;&gt;ฐาน!$M$45,IF(S2333&lt;&gt;"",S2333+R2333,0),0)</f>
        <v>0</v>
      </c>
      <c r="U2333" s="311">
        <f>IF(M2333&lt;&gt;ฐาน!$M$45,IF(S2333=0,J2333+T2333,O2333),J2333)</f>
        <v>0</v>
      </c>
      <c r="V2333" s="98"/>
    </row>
    <row r="2334" spans="1:22" x14ac:dyDescent="0.35">
      <c r="A2334" s="93">
        <v>2326</v>
      </c>
      <c r="B2334" s="84"/>
      <c r="C2334" s="98"/>
      <c r="D2334" s="91"/>
      <c r="E2334" s="89"/>
      <c r="F2334" s="88"/>
      <c r="G2334" s="91"/>
      <c r="H2334" s="91"/>
      <c r="I2334" s="88"/>
      <c r="J2334" s="92"/>
      <c r="K2334" s="212"/>
      <c r="L2334" s="308" t="str">
        <f>IF(K2334&lt;&gt;"",INDEX(ฐาน!$J$4:$M$44,MATCH(INT(K2334),ฐาน!$J$4:$J$44,0),2),"")</f>
        <v/>
      </c>
      <c r="M2334" s="309" t="str">
        <f>IF(L2334&lt;&gt;"",INDEX(ฐาน!$J$4:$M$45,MATCH(L2334,ฐาน!$K$4:$K$45,0),4),"")</f>
        <v/>
      </c>
      <c r="N2334" s="310" t="str">
        <f>IF(I2334&lt;&gt;"",INDEX(ฐาน!$A$4:$F$9,MATCH(I2334,ฐาน!$A$4:$A$9,0),IF(J2334&gt;=INDEX(ฐาน!$A$4:$F$9,MATCH(I2334,ฐาน!$A$4:$A$9,0),3),6,5)),"")</f>
        <v/>
      </c>
      <c r="O2334" s="311" t="str">
        <f>IF(I2334&lt;&gt;"",IF(J2334&gt;=INDEX(ฐาน!$A$4:$G$9,MATCH(I2334,ฐาน!$A$4:$A$9,0),4),INDEX(ฐาน!$A$4:$G$9,MATCH(I2334,ฐาน!$A$4:$A$9,0),7),INDEX(ฐาน!$A$4:$G$9,MATCH(I2334,ฐาน!$A$4:$A$9,0),4)),"")</f>
        <v/>
      </c>
      <c r="P2334" s="312">
        <f>IF(M2334&lt;&gt;ฐาน!$M$45,IF(L2334&lt;&gt;"",($L2334*$N2334/100),0),0)</f>
        <v>0</v>
      </c>
      <c r="Q2334" s="311">
        <f>IF(M2334&lt;&gt;ฐาน!$M$45,IF(L2334&lt;&gt;"",ROUNDUP(($L2334*$N2334/100),-1),0),0)</f>
        <v>0</v>
      </c>
      <c r="R2334" s="311">
        <f t="shared" si="72"/>
        <v>0</v>
      </c>
      <c r="S2334" s="313">
        <f t="shared" si="73"/>
        <v>0</v>
      </c>
      <c r="T2334" s="314">
        <f>IF(M2334&lt;&gt;ฐาน!$M$45,IF(S2334&lt;&gt;"",S2334+R2334,0),0)</f>
        <v>0</v>
      </c>
      <c r="U2334" s="311">
        <f>IF(M2334&lt;&gt;ฐาน!$M$45,IF(S2334=0,J2334+T2334,O2334),J2334)</f>
        <v>0</v>
      </c>
      <c r="V2334" s="98"/>
    </row>
    <row r="2335" spans="1:22" x14ac:dyDescent="0.35">
      <c r="A2335" s="93">
        <v>2327</v>
      </c>
      <c r="B2335" s="84"/>
      <c r="C2335" s="98"/>
      <c r="D2335" s="91"/>
      <c r="E2335" s="89"/>
      <c r="F2335" s="88"/>
      <c r="G2335" s="91"/>
      <c r="H2335" s="91"/>
      <c r="I2335" s="88"/>
      <c r="J2335" s="92"/>
      <c r="K2335" s="212"/>
      <c r="L2335" s="308" t="str">
        <f>IF(K2335&lt;&gt;"",INDEX(ฐาน!$J$4:$M$44,MATCH(INT(K2335),ฐาน!$J$4:$J$44,0),2),"")</f>
        <v/>
      </c>
      <c r="M2335" s="309" t="str">
        <f>IF(L2335&lt;&gt;"",INDEX(ฐาน!$J$4:$M$45,MATCH(L2335,ฐาน!$K$4:$K$45,0),4),"")</f>
        <v/>
      </c>
      <c r="N2335" s="310" t="str">
        <f>IF(I2335&lt;&gt;"",INDEX(ฐาน!$A$4:$F$9,MATCH(I2335,ฐาน!$A$4:$A$9,0),IF(J2335&gt;=INDEX(ฐาน!$A$4:$F$9,MATCH(I2335,ฐาน!$A$4:$A$9,0),3),6,5)),"")</f>
        <v/>
      </c>
      <c r="O2335" s="311" t="str">
        <f>IF(I2335&lt;&gt;"",IF(J2335&gt;=INDEX(ฐาน!$A$4:$G$9,MATCH(I2335,ฐาน!$A$4:$A$9,0),4),INDEX(ฐาน!$A$4:$G$9,MATCH(I2335,ฐาน!$A$4:$A$9,0),7),INDEX(ฐาน!$A$4:$G$9,MATCH(I2335,ฐาน!$A$4:$A$9,0),4)),"")</f>
        <v/>
      </c>
      <c r="P2335" s="312">
        <f>IF(M2335&lt;&gt;ฐาน!$M$45,IF(L2335&lt;&gt;"",($L2335*$N2335/100),0),0)</f>
        <v>0</v>
      </c>
      <c r="Q2335" s="311">
        <f>IF(M2335&lt;&gt;ฐาน!$M$45,IF(L2335&lt;&gt;"",ROUNDUP(($L2335*$N2335/100),-1),0),0)</f>
        <v>0</v>
      </c>
      <c r="R2335" s="311">
        <f t="shared" si="72"/>
        <v>0</v>
      </c>
      <c r="S2335" s="313">
        <f t="shared" si="73"/>
        <v>0</v>
      </c>
      <c r="T2335" s="314">
        <f>IF(M2335&lt;&gt;ฐาน!$M$45,IF(S2335&lt;&gt;"",S2335+R2335,0),0)</f>
        <v>0</v>
      </c>
      <c r="U2335" s="311">
        <f>IF(M2335&lt;&gt;ฐาน!$M$45,IF(S2335=0,J2335+T2335,O2335),J2335)</f>
        <v>0</v>
      </c>
      <c r="V2335" s="98"/>
    </row>
    <row r="2336" spans="1:22" x14ac:dyDescent="0.35">
      <c r="A2336" s="93">
        <v>2328</v>
      </c>
      <c r="B2336" s="84"/>
      <c r="C2336" s="98"/>
      <c r="D2336" s="91"/>
      <c r="E2336" s="89"/>
      <c r="F2336" s="88"/>
      <c r="G2336" s="91"/>
      <c r="H2336" s="91"/>
      <c r="I2336" s="88"/>
      <c r="J2336" s="92"/>
      <c r="K2336" s="212"/>
      <c r="L2336" s="308" t="str">
        <f>IF(K2336&lt;&gt;"",INDEX(ฐาน!$J$4:$M$44,MATCH(INT(K2336),ฐาน!$J$4:$J$44,0),2),"")</f>
        <v/>
      </c>
      <c r="M2336" s="309" t="str">
        <f>IF(L2336&lt;&gt;"",INDEX(ฐาน!$J$4:$M$45,MATCH(L2336,ฐาน!$K$4:$K$45,0),4),"")</f>
        <v/>
      </c>
      <c r="N2336" s="310" t="str">
        <f>IF(I2336&lt;&gt;"",INDEX(ฐาน!$A$4:$F$9,MATCH(I2336,ฐาน!$A$4:$A$9,0),IF(J2336&gt;=INDEX(ฐาน!$A$4:$F$9,MATCH(I2336,ฐาน!$A$4:$A$9,0),3),6,5)),"")</f>
        <v/>
      </c>
      <c r="O2336" s="311" t="str">
        <f>IF(I2336&lt;&gt;"",IF(J2336&gt;=INDEX(ฐาน!$A$4:$G$9,MATCH(I2336,ฐาน!$A$4:$A$9,0),4),INDEX(ฐาน!$A$4:$G$9,MATCH(I2336,ฐาน!$A$4:$A$9,0),7),INDEX(ฐาน!$A$4:$G$9,MATCH(I2336,ฐาน!$A$4:$A$9,0),4)),"")</f>
        <v/>
      </c>
      <c r="P2336" s="312">
        <f>IF(M2336&lt;&gt;ฐาน!$M$45,IF(L2336&lt;&gt;"",($L2336*$N2336/100),0),0)</f>
        <v>0</v>
      </c>
      <c r="Q2336" s="311">
        <f>IF(M2336&lt;&gt;ฐาน!$M$45,IF(L2336&lt;&gt;"",ROUNDUP(($L2336*$N2336/100),-1),0),0)</f>
        <v>0</v>
      </c>
      <c r="R2336" s="311">
        <f t="shared" si="72"/>
        <v>0</v>
      </c>
      <c r="S2336" s="313">
        <f t="shared" si="73"/>
        <v>0</v>
      </c>
      <c r="T2336" s="314">
        <f>IF(M2336&lt;&gt;ฐาน!$M$45,IF(S2336&lt;&gt;"",S2336+R2336,0),0)</f>
        <v>0</v>
      </c>
      <c r="U2336" s="311">
        <f>IF(M2336&lt;&gt;ฐาน!$M$45,IF(S2336=0,J2336+T2336,O2336),J2336)</f>
        <v>0</v>
      </c>
      <c r="V2336" s="98"/>
    </row>
    <row r="2337" spans="1:22" x14ac:dyDescent="0.35">
      <c r="A2337" s="93">
        <v>2329</v>
      </c>
      <c r="B2337" s="84"/>
      <c r="C2337" s="98"/>
      <c r="D2337" s="91"/>
      <c r="E2337" s="89"/>
      <c r="F2337" s="88"/>
      <c r="G2337" s="91"/>
      <c r="H2337" s="91"/>
      <c r="I2337" s="88"/>
      <c r="J2337" s="92"/>
      <c r="K2337" s="212"/>
      <c r="L2337" s="308" t="str">
        <f>IF(K2337&lt;&gt;"",INDEX(ฐาน!$J$4:$M$44,MATCH(INT(K2337),ฐาน!$J$4:$J$44,0),2),"")</f>
        <v/>
      </c>
      <c r="M2337" s="309" t="str">
        <f>IF(L2337&lt;&gt;"",INDEX(ฐาน!$J$4:$M$45,MATCH(L2337,ฐาน!$K$4:$K$45,0),4),"")</f>
        <v/>
      </c>
      <c r="N2337" s="310" t="str">
        <f>IF(I2337&lt;&gt;"",INDEX(ฐาน!$A$4:$F$9,MATCH(I2337,ฐาน!$A$4:$A$9,0),IF(J2337&gt;=INDEX(ฐาน!$A$4:$F$9,MATCH(I2337,ฐาน!$A$4:$A$9,0),3),6,5)),"")</f>
        <v/>
      </c>
      <c r="O2337" s="311" t="str">
        <f>IF(I2337&lt;&gt;"",IF(J2337&gt;=INDEX(ฐาน!$A$4:$G$9,MATCH(I2337,ฐาน!$A$4:$A$9,0),4),INDEX(ฐาน!$A$4:$G$9,MATCH(I2337,ฐาน!$A$4:$A$9,0),7),INDEX(ฐาน!$A$4:$G$9,MATCH(I2337,ฐาน!$A$4:$A$9,0),4)),"")</f>
        <v/>
      </c>
      <c r="P2337" s="312">
        <f>IF(M2337&lt;&gt;ฐาน!$M$45,IF(L2337&lt;&gt;"",($L2337*$N2337/100),0),0)</f>
        <v>0</v>
      </c>
      <c r="Q2337" s="311">
        <f>IF(M2337&lt;&gt;ฐาน!$M$45,IF(L2337&lt;&gt;"",ROUNDUP(($L2337*$N2337/100),-1),0),0)</f>
        <v>0</v>
      </c>
      <c r="R2337" s="311">
        <f t="shared" si="72"/>
        <v>0</v>
      </c>
      <c r="S2337" s="313">
        <f t="shared" si="73"/>
        <v>0</v>
      </c>
      <c r="T2337" s="314">
        <f>IF(M2337&lt;&gt;ฐาน!$M$45,IF(S2337&lt;&gt;"",S2337+R2337,0),0)</f>
        <v>0</v>
      </c>
      <c r="U2337" s="311">
        <f>IF(M2337&lt;&gt;ฐาน!$M$45,IF(S2337=0,J2337+T2337,O2337),J2337)</f>
        <v>0</v>
      </c>
      <c r="V2337" s="98"/>
    </row>
    <row r="2338" spans="1:22" x14ac:dyDescent="0.35">
      <c r="A2338" s="93">
        <v>2330</v>
      </c>
      <c r="B2338" s="84"/>
      <c r="C2338" s="98"/>
      <c r="D2338" s="91"/>
      <c r="E2338" s="89"/>
      <c r="F2338" s="88"/>
      <c r="G2338" s="91"/>
      <c r="H2338" s="91"/>
      <c r="I2338" s="88"/>
      <c r="J2338" s="92"/>
      <c r="K2338" s="212"/>
      <c r="L2338" s="308" t="str">
        <f>IF(K2338&lt;&gt;"",INDEX(ฐาน!$J$4:$M$44,MATCH(INT(K2338),ฐาน!$J$4:$J$44,0),2),"")</f>
        <v/>
      </c>
      <c r="M2338" s="309" t="str">
        <f>IF(L2338&lt;&gt;"",INDEX(ฐาน!$J$4:$M$45,MATCH(L2338,ฐาน!$K$4:$K$45,0),4),"")</f>
        <v/>
      </c>
      <c r="N2338" s="310" t="str">
        <f>IF(I2338&lt;&gt;"",INDEX(ฐาน!$A$4:$F$9,MATCH(I2338,ฐาน!$A$4:$A$9,0),IF(J2338&gt;=INDEX(ฐาน!$A$4:$F$9,MATCH(I2338,ฐาน!$A$4:$A$9,0),3),6,5)),"")</f>
        <v/>
      </c>
      <c r="O2338" s="311" t="str">
        <f>IF(I2338&lt;&gt;"",IF(J2338&gt;=INDEX(ฐาน!$A$4:$G$9,MATCH(I2338,ฐาน!$A$4:$A$9,0),4),INDEX(ฐาน!$A$4:$G$9,MATCH(I2338,ฐาน!$A$4:$A$9,0),7),INDEX(ฐาน!$A$4:$G$9,MATCH(I2338,ฐาน!$A$4:$A$9,0),4)),"")</f>
        <v/>
      </c>
      <c r="P2338" s="312">
        <f>IF(M2338&lt;&gt;ฐาน!$M$45,IF(L2338&lt;&gt;"",($L2338*$N2338/100),0),0)</f>
        <v>0</v>
      </c>
      <c r="Q2338" s="311">
        <f>IF(M2338&lt;&gt;ฐาน!$M$45,IF(L2338&lt;&gt;"",ROUNDUP(($L2338*$N2338/100),-1),0),0)</f>
        <v>0</v>
      </c>
      <c r="R2338" s="311">
        <f t="shared" si="72"/>
        <v>0</v>
      </c>
      <c r="S2338" s="313">
        <f t="shared" si="73"/>
        <v>0</v>
      </c>
      <c r="T2338" s="314">
        <f>IF(M2338&lt;&gt;ฐาน!$M$45,IF(S2338&lt;&gt;"",S2338+R2338,0),0)</f>
        <v>0</v>
      </c>
      <c r="U2338" s="311">
        <f>IF(M2338&lt;&gt;ฐาน!$M$45,IF(S2338=0,J2338+T2338,O2338),J2338)</f>
        <v>0</v>
      </c>
      <c r="V2338" s="98"/>
    </row>
    <row r="2339" spans="1:22" x14ac:dyDescent="0.35">
      <c r="A2339" s="93">
        <v>2331</v>
      </c>
      <c r="B2339" s="84"/>
      <c r="C2339" s="98"/>
      <c r="D2339" s="91"/>
      <c r="E2339" s="89"/>
      <c r="F2339" s="88"/>
      <c r="G2339" s="91"/>
      <c r="H2339" s="91"/>
      <c r="I2339" s="88"/>
      <c r="J2339" s="92"/>
      <c r="K2339" s="212"/>
      <c r="L2339" s="308" t="str">
        <f>IF(K2339&lt;&gt;"",INDEX(ฐาน!$J$4:$M$44,MATCH(INT(K2339),ฐาน!$J$4:$J$44,0),2),"")</f>
        <v/>
      </c>
      <c r="M2339" s="309" t="str">
        <f>IF(L2339&lt;&gt;"",INDEX(ฐาน!$J$4:$M$45,MATCH(L2339,ฐาน!$K$4:$K$45,0),4),"")</f>
        <v/>
      </c>
      <c r="N2339" s="310" t="str">
        <f>IF(I2339&lt;&gt;"",INDEX(ฐาน!$A$4:$F$9,MATCH(I2339,ฐาน!$A$4:$A$9,0),IF(J2339&gt;=INDEX(ฐาน!$A$4:$F$9,MATCH(I2339,ฐาน!$A$4:$A$9,0),3),6,5)),"")</f>
        <v/>
      </c>
      <c r="O2339" s="311" t="str">
        <f>IF(I2339&lt;&gt;"",IF(J2339&gt;=INDEX(ฐาน!$A$4:$G$9,MATCH(I2339,ฐาน!$A$4:$A$9,0),4),INDEX(ฐาน!$A$4:$G$9,MATCH(I2339,ฐาน!$A$4:$A$9,0),7),INDEX(ฐาน!$A$4:$G$9,MATCH(I2339,ฐาน!$A$4:$A$9,0),4)),"")</f>
        <v/>
      </c>
      <c r="P2339" s="312">
        <f>IF(M2339&lt;&gt;ฐาน!$M$45,IF(L2339&lt;&gt;"",($L2339*$N2339/100),0),0)</f>
        <v>0</v>
      </c>
      <c r="Q2339" s="311">
        <f>IF(M2339&lt;&gt;ฐาน!$M$45,IF(L2339&lt;&gt;"",ROUNDUP(($L2339*$N2339/100),-1),0),0)</f>
        <v>0</v>
      </c>
      <c r="R2339" s="311">
        <f t="shared" si="72"/>
        <v>0</v>
      </c>
      <c r="S2339" s="313">
        <f t="shared" si="73"/>
        <v>0</v>
      </c>
      <c r="T2339" s="314">
        <f>IF(M2339&lt;&gt;ฐาน!$M$45,IF(S2339&lt;&gt;"",S2339+R2339,0),0)</f>
        <v>0</v>
      </c>
      <c r="U2339" s="311">
        <f>IF(M2339&lt;&gt;ฐาน!$M$45,IF(S2339=0,J2339+T2339,O2339),J2339)</f>
        <v>0</v>
      </c>
      <c r="V2339" s="98"/>
    </row>
    <row r="2340" spans="1:22" x14ac:dyDescent="0.35">
      <c r="A2340" s="93">
        <v>2332</v>
      </c>
      <c r="B2340" s="84"/>
      <c r="C2340" s="98"/>
      <c r="D2340" s="91"/>
      <c r="E2340" s="89"/>
      <c r="F2340" s="88"/>
      <c r="G2340" s="91"/>
      <c r="H2340" s="91"/>
      <c r="I2340" s="88"/>
      <c r="J2340" s="92"/>
      <c r="K2340" s="212"/>
      <c r="L2340" s="308" t="str">
        <f>IF(K2340&lt;&gt;"",INDEX(ฐาน!$J$4:$M$44,MATCH(INT(K2340),ฐาน!$J$4:$J$44,0),2),"")</f>
        <v/>
      </c>
      <c r="M2340" s="309" t="str">
        <f>IF(L2340&lt;&gt;"",INDEX(ฐาน!$J$4:$M$45,MATCH(L2340,ฐาน!$K$4:$K$45,0),4),"")</f>
        <v/>
      </c>
      <c r="N2340" s="310" t="str">
        <f>IF(I2340&lt;&gt;"",INDEX(ฐาน!$A$4:$F$9,MATCH(I2340,ฐาน!$A$4:$A$9,0),IF(J2340&gt;=INDEX(ฐาน!$A$4:$F$9,MATCH(I2340,ฐาน!$A$4:$A$9,0),3),6,5)),"")</f>
        <v/>
      </c>
      <c r="O2340" s="311" t="str">
        <f>IF(I2340&lt;&gt;"",IF(J2340&gt;=INDEX(ฐาน!$A$4:$G$9,MATCH(I2340,ฐาน!$A$4:$A$9,0),4),INDEX(ฐาน!$A$4:$G$9,MATCH(I2340,ฐาน!$A$4:$A$9,0),7),INDEX(ฐาน!$A$4:$G$9,MATCH(I2340,ฐาน!$A$4:$A$9,0),4)),"")</f>
        <v/>
      </c>
      <c r="P2340" s="312">
        <f>IF(M2340&lt;&gt;ฐาน!$M$45,IF(L2340&lt;&gt;"",($L2340*$N2340/100),0),0)</f>
        <v>0</v>
      </c>
      <c r="Q2340" s="311">
        <f>IF(M2340&lt;&gt;ฐาน!$M$45,IF(L2340&lt;&gt;"",ROUNDUP(($L2340*$N2340/100),-1),0),0)</f>
        <v>0</v>
      </c>
      <c r="R2340" s="311">
        <f t="shared" si="72"/>
        <v>0</v>
      </c>
      <c r="S2340" s="313">
        <f t="shared" si="73"/>
        <v>0</v>
      </c>
      <c r="T2340" s="314">
        <f>IF(M2340&lt;&gt;ฐาน!$M$45,IF(S2340&lt;&gt;"",S2340+R2340,0),0)</f>
        <v>0</v>
      </c>
      <c r="U2340" s="311">
        <f>IF(M2340&lt;&gt;ฐาน!$M$45,IF(S2340=0,J2340+T2340,O2340),J2340)</f>
        <v>0</v>
      </c>
      <c r="V2340" s="98"/>
    </row>
    <row r="2341" spans="1:22" x14ac:dyDescent="0.35">
      <c r="A2341" s="93">
        <v>2333</v>
      </c>
      <c r="B2341" s="84"/>
      <c r="C2341" s="98"/>
      <c r="D2341" s="91"/>
      <c r="E2341" s="89"/>
      <c r="F2341" s="88"/>
      <c r="G2341" s="91"/>
      <c r="H2341" s="91"/>
      <c r="I2341" s="88"/>
      <c r="J2341" s="92"/>
      <c r="K2341" s="212"/>
      <c r="L2341" s="308" t="str">
        <f>IF(K2341&lt;&gt;"",INDEX(ฐาน!$J$4:$M$44,MATCH(INT(K2341),ฐาน!$J$4:$J$44,0),2),"")</f>
        <v/>
      </c>
      <c r="M2341" s="309" t="str">
        <f>IF(L2341&lt;&gt;"",INDEX(ฐาน!$J$4:$M$45,MATCH(L2341,ฐาน!$K$4:$K$45,0),4),"")</f>
        <v/>
      </c>
      <c r="N2341" s="310" t="str">
        <f>IF(I2341&lt;&gt;"",INDEX(ฐาน!$A$4:$F$9,MATCH(I2341,ฐาน!$A$4:$A$9,0),IF(J2341&gt;=INDEX(ฐาน!$A$4:$F$9,MATCH(I2341,ฐาน!$A$4:$A$9,0),3),6,5)),"")</f>
        <v/>
      </c>
      <c r="O2341" s="311" t="str">
        <f>IF(I2341&lt;&gt;"",IF(J2341&gt;=INDEX(ฐาน!$A$4:$G$9,MATCH(I2341,ฐาน!$A$4:$A$9,0),4),INDEX(ฐาน!$A$4:$G$9,MATCH(I2341,ฐาน!$A$4:$A$9,0),7),INDEX(ฐาน!$A$4:$G$9,MATCH(I2341,ฐาน!$A$4:$A$9,0),4)),"")</f>
        <v/>
      </c>
      <c r="P2341" s="312">
        <f>IF(M2341&lt;&gt;ฐาน!$M$45,IF(L2341&lt;&gt;"",($L2341*$N2341/100),0),0)</f>
        <v>0</v>
      </c>
      <c r="Q2341" s="311">
        <f>IF(M2341&lt;&gt;ฐาน!$M$45,IF(L2341&lt;&gt;"",ROUNDUP(($L2341*$N2341/100),-1),0),0)</f>
        <v>0</v>
      </c>
      <c r="R2341" s="311">
        <f t="shared" si="72"/>
        <v>0</v>
      </c>
      <c r="S2341" s="313">
        <f t="shared" si="73"/>
        <v>0</v>
      </c>
      <c r="T2341" s="314">
        <f>IF(M2341&lt;&gt;ฐาน!$M$45,IF(S2341&lt;&gt;"",S2341+R2341,0),0)</f>
        <v>0</v>
      </c>
      <c r="U2341" s="311">
        <f>IF(M2341&lt;&gt;ฐาน!$M$45,IF(S2341=0,J2341+T2341,O2341),J2341)</f>
        <v>0</v>
      </c>
      <c r="V2341" s="98"/>
    </row>
    <row r="2342" spans="1:22" x14ac:dyDescent="0.35">
      <c r="A2342" s="93">
        <v>2334</v>
      </c>
      <c r="B2342" s="84"/>
      <c r="C2342" s="98"/>
      <c r="D2342" s="91"/>
      <c r="E2342" s="89"/>
      <c r="F2342" s="88"/>
      <c r="G2342" s="91"/>
      <c r="H2342" s="91"/>
      <c r="I2342" s="88"/>
      <c r="J2342" s="92"/>
      <c r="K2342" s="212"/>
      <c r="L2342" s="308" t="str">
        <f>IF(K2342&lt;&gt;"",INDEX(ฐาน!$J$4:$M$44,MATCH(INT(K2342),ฐาน!$J$4:$J$44,0),2),"")</f>
        <v/>
      </c>
      <c r="M2342" s="309" t="str">
        <f>IF(L2342&lt;&gt;"",INDEX(ฐาน!$J$4:$M$45,MATCH(L2342,ฐาน!$K$4:$K$45,0),4),"")</f>
        <v/>
      </c>
      <c r="N2342" s="310" t="str">
        <f>IF(I2342&lt;&gt;"",INDEX(ฐาน!$A$4:$F$9,MATCH(I2342,ฐาน!$A$4:$A$9,0),IF(J2342&gt;=INDEX(ฐาน!$A$4:$F$9,MATCH(I2342,ฐาน!$A$4:$A$9,0),3),6,5)),"")</f>
        <v/>
      </c>
      <c r="O2342" s="311" t="str">
        <f>IF(I2342&lt;&gt;"",IF(J2342&gt;=INDEX(ฐาน!$A$4:$G$9,MATCH(I2342,ฐาน!$A$4:$A$9,0),4),INDEX(ฐาน!$A$4:$G$9,MATCH(I2342,ฐาน!$A$4:$A$9,0),7),INDEX(ฐาน!$A$4:$G$9,MATCH(I2342,ฐาน!$A$4:$A$9,0),4)),"")</f>
        <v/>
      </c>
      <c r="P2342" s="312">
        <f>IF(M2342&lt;&gt;ฐาน!$M$45,IF(L2342&lt;&gt;"",($L2342*$N2342/100),0),0)</f>
        <v>0</v>
      </c>
      <c r="Q2342" s="311">
        <f>IF(M2342&lt;&gt;ฐาน!$M$45,IF(L2342&lt;&gt;"",ROUNDUP(($L2342*$N2342/100),-1),0),0)</f>
        <v>0</v>
      </c>
      <c r="R2342" s="311">
        <f t="shared" si="72"/>
        <v>0</v>
      </c>
      <c r="S2342" s="313">
        <f t="shared" si="73"/>
        <v>0</v>
      </c>
      <c r="T2342" s="314">
        <f>IF(M2342&lt;&gt;ฐาน!$M$45,IF(S2342&lt;&gt;"",S2342+R2342,0),0)</f>
        <v>0</v>
      </c>
      <c r="U2342" s="311">
        <f>IF(M2342&lt;&gt;ฐาน!$M$45,IF(S2342=0,J2342+T2342,O2342),J2342)</f>
        <v>0</v>
      </c>
      <c r="V2342" s="98"/>
    </row>
    <row r="2343" spans="1:22" x14ac:dyDescent="0.35">
      <c r="A2343" s="93">
        <v>2335</v>
      </c>
      <c r="B2343" s="84"/>
      <c r="C2343" s="98"/>
      <c r="D2343" s="91"/>
      <c r="E2343" s="89"/>
      <c r="F2343" s="88"/>
      <c r="G2343" s="91"/>
      <c r="H2343" s="91"/>
      <c r="I2343" s="88"/>
      <c r="J2343" s="92"/>
      <c r="K2343" s="212"/>
      <c r="L2343" s="308" t="str">
        <f>IF(K2343&lt;&gt;"",INDEX(ฐาน!$J$4:$M$44,MATCH(INT(K2343),ฐาน!$J$4:$J$44,0),2),"")</f>
        <v/>
      </c>
      <c r="M2343" s="309" t="str">
        <f>IF(L2343&lt;&gt;"",INDEX(ฐาน!$J$4:$M$45,MATCH(L2343,ฐาน!$K$4:$K$45,0),4),"")</f>
        <v/>
      </c>
      <c r="N2343" s="310" t="str">
        <f>IF(I2343&lt;&gt;"",INDEX(ฐาน!$A$4:$F$9,MATCH(I2343,ฐาน!$A$4:$A$9,0),IF(J2343&gt;=INDEX(ฐาน!$A$4:$F$9,MATCH(I2343,ฐาน!$A$4:$A$9,0),3),6,5)),"")</f>
        <v/>
      </c>
      <c r="O2343" s="311" t="str">
        <f>IF(I2343&lt;&gt;"",IF(J2343&gt;=INDEX(ฐาน!$A$4:$G$9,MATCH(I2343,ฐาน!$A$4:$A$9,0),4),INDEX(ฐาน!$A$4:$G$9,MATCH(I2343,ฐาน!$A$4:$A$9,0),7),INDEX(ฐาน!$A$4:$G$9,MATCH(I2343,ฐาน!$A$4:$A$9,0),4)),"")</f>
        <v/>
      </c>
      <c r="P2343" s="312">
        <f>IF(M2343&lt;&gt;ฐาน!$M$45,IF(L2343&lt;&gt;"",($L2343*$N2343/100),0),0)</f>
        <v>0</v>
      </c>
      <c r="Q2343" s="311">
        <f>IF(M2343&lt;&gt;ฐาน!$M$45,IF(L2343&lt;&gt;"",ROUNDUP(($L2343*$N2343/100),-1),0),0)</f>
        <v>0</v>
      </c>
      <c r="R2343" s="311">
        <f t="shared" si="72"/>
        <v>0</v>
      </c>
      <c r="S2343" s="313">
        <f t="shared" si="73"/>
        <v>0</v>
      </c>
      <c r="T2343" s="314">
        <f>IF(M2343&lt;&gt;ฐาน!$M$45,IF(S2343&lt;&gt;"",S2343+R2343,0),0)</f>
        <v>0</v>
      </c>
      <c r="U2343" s="311">
        <f>IF(M2343&lt;&gt;ฐาน!$M$45,IF(S2343=0,J2343+T2343,O2343),J2343)</f>
        <v>0</v>
      </c>
      <c r="V2343" s="98"/>
    </row>
    <row r="2344" spans="1:22" x14ac:dyDescent="0.35">
      <c r="A2344" s="93">
        <v>2336</v>
      </c>
      <c r="B2344" s="84"/>
      <c r="C2344" s="98"/>
      <c r="D2344" s="91"/>
      <c r="E2344" s="89"/>
      <c r="F2344" s="88"/>
      <c r="G2344" s="91"/>
      <c r="H2344" s="91"/>
      <c r="I2344" s="88"/>
      <c r="J2344" s="92"/>
      <c r="K2344" s="212"/>
      <c r="L2344" s="308" t="str">
        <f>IF(K2344&lt;&gt;"",INDEX(ฐาน!$J$4:$M$44,MATCH(INT(K2344),ฐาน!$J$4:$J$44,0),2),"")</f>
        <v/>
      </c>
      <c r="M2344" s="309" t="str">
        <f>IF(L2344&lt;&gt;"",INDEX(ฐาน!$J$4:$M$45,MATCH(L2344,ฐาน!$K$4:$K$45,0),4),"")</f>
        <v/>
      </c>
      <c r="N2344" s="310" t="str">
        <f>IF(I2344&lt;&gt;"",INDEX(ฐาน!$A$4:$F$9,MATCH(I2344,ฐาน!$A$4:$A$9,0),IF(J2344&gt;=INDEX(ฐาน!$A$4:$F$9,MATCH(I2344,ฐาน!$A$4:$A$9,0),3),6,5)),"")</f>
        <v/>
      </c>
      <c r="O2344" s="311" t="str">
        <f>IF(I2344&lt;&gt;"",IF(J2344&gt;=INDEX(ฐาน!$A$4:$G$9,MATCH(I2344,ฐาน!$A$4:$A$9,0),4),INDEX(ฐาน!$A$4:$G$9,MATCH(I2344,ฐาน!$A$4:$A$9,0),7),INDEX(ฐาน!$A$4:$G$9,MATCH(I2344,ฐาน!$A$4:$A$9,0),4)),"")</f>
        <v/>
      </c>
      <c r="P2344" s="312">
        <f>IF(M2344&lt;&gt;ฐาน!$M$45,IF(L2344&lt;&gt;"",($L2344*$N2344/100),0),0)</f>
        <v>0</v>
      </c>
      <c r="Q2344" s="311">
        <f>IF(M2344&lt;&gt;ฐาน!$M$45,IF(L2344&lt;&gt;"",ROUNDUP(($L2344*$N2344/100),-1),0),0)</f>
        <v>0</v>
      </c>
      <c r="R2344" s="311">
        <f t="shared" si="72"/>
        <v>0</v>
      </c>
      <c r="S2344" s="313">
        <f t="shared" si="73"/>
        <v>0</v>
      </c>
      <c r="T2344" s="314">
        <f>IF(M2344&lt;&gt;ฐาน!$M$45,IF(S2344&lt;&gt;"",S2344+R2344,0),0)</f>
        <v>0</v>
      </c>
      <c r="U2344" s="311">
        <f>IF(M2344&lt;&gt;ฐาน!$M$45,IF(S2344=0,J2344+T2344,O2344),J2344)</f>
        <v>0</v>
      </c>
      <c r="V2344" s="98"/>
    </row>
    <row r="2345" spans="1:22" x14ac:dyDescent="0.35">
      <c r="A2345" s="93">
        <v>2337</v>
      </c>
      <c r="B2345" s="84"/>
      <c r="C2345" s="98"/>
      <c r="D2345" s="91"/>
      <c r="E2345" s="89"/>
      <c r="F2345" s="88"/>
      <c r="G2345" s="91"/>
      <c r="H2345" s="91"/>
      <c r="I2345" s="88"/>
      <c r="J2345" s="92"/>
      <c r="K2345" s="212"/>
      <c r="L2345" s="308" t="str">
        <f>IF(K2345&lt;&gt;"",INDEX(ฐาน!$J$4:$M$44,MATCH(INT(K2345),ฐาน!$J$4:$J$44,0),2),"")</f>
        <v/>
      </c>
      <c r="M2345" s="309" t="str">
        <f>IF(L2345&lt;&gt;"",INDEX(ฐาน!$J$4:$M$45,MATCH(L2345,ฐาน!$K$4:$K$45,0),4),"")</f>
        <v/>
      </c>
      <c r="N2345" s="310" t="str">
        <f>IF(I2345&lt;&gt;"",INDEX(ฐาน!$A$4:$F$9,MATCH(I2345,ฐาน!$A$4:$A$9,0),IF(J2345&gt;=INDEX(ฐาน!$A$4:$F$9,MATCH(I2345,ฐาน!$A$4:$A$9,0),3),6,5)),"")</f>
        <v/>
      </c>
      <c r="O2345" s="311" t="str">
        <f>IF(I2345&lt;&gt;"",IF(J2345&gt;=INDEX(ฐาน!$A$4:$G$9,MATCH(I2345,ฐาน!$A$4:$A$9,0),4),INDEX(ฐาน!$A$4:$G$9,MATCH(I2345,ฐาน!$A$4:$A$9,0),7),INDEX(ฐาน!$A$4:$G$9,MATCH(I2345,ฐาน!$A$4:$A$9,0),4)),"")</f>
        <v/>
      </c>
      <c r="P2345" s="312">
        <f>IF(M2345&lt;&gt;ฐาน!$M$45,IF(L2345&lt;&gt;"",($L2345*$N2345/100),0),0)</f>
        <v>0</v>
      </c>
      <c r="Q2345" s="311">
        <f>IF(M2345&lt;&gt;ฐาน!$M$45,IF(L2345&lt;&gt;"",ROUNDUP(($L2345*$N2345/100),-1),0),0)</f>
        <v>0</v>
      </c>
      <c r="R2345" s="311">
        <f t="shared" si="72"/>
        <v>0</v>
      </c>
      <c r="S2345" s="313">
        <f t="shared" si="73"/>
        <v>0</v>
      </c>
      <c r="T2345" s="314">
        <f>IF(M2345&lt;&gt;ฐาน!$M$45,IF(S2345&lt;&gt;"",S2345+R2345,0),0)</f>
        <v>0</v>
      </c>
      <c r="U2345" s="311">
        <f>IF(M2345&lt;&gt;ฐาน!$M$45,IF(S2345=0,J2345+T2345,O2345),J2345)</f>
        <v>0</v>
      </c>
      <c r="V2345" s="98"/>
    </row>
    <row r="2346" spans="1:22" x14ac:dyDescent="0.35">
      <c r="A2346" s="93">
        <v>2338</v>
      </c>
      <c r="B2346" s="84"/>
      <c r="C2346" s="98"/>
      <c r="D2346" s="91"/>
      <c r="E2346" s="89"/>
      <c r="F2346" s="88"/>
      <c r="G2346" s="91"/>
      <c r="H2346" s="91"/>
      <c r="I2346" s="88"/>
      <c r="J2346" s="92"/>
      <c r="K2346" s="212"/>
      <c r="L2346" s="308" t="str">
        <f>IF(K2346&lt;&gt;"",INDEX(ฐาน!$J$4:$M$44,MATCH(INT(K2346),ฐาน!$J$4:$J$44,0),2),"")</f>
        <v/>
      </c>
      <c r="M2346" s="309" t="str">
        <f>IF(L2346&lt;&gt;"",INDEX(ฐาน!$J$4:$M$45,MATCH(L2346,ฐาน!$K$4:$K$45,0),4),"")</f>
        <v/>
      </c>
      <c r="N2346" s="310" t="str">
        <f>IF(I2346&lt;&gt;"",INDEX(ฐาน!$A$4:$F$9,MATCH(I2346,ฐาน!$A$4:$A$9,0),IF(J2346&gt;=INDEX(ฐาน!$A$4:$F$9,MATCH(I2346,ฐาน!$A$4:$A$9,0),3),6,5)),"")</f>
        <v/>
      </c>
      <c r="O2346" s="311" t="str">
        <f>IF(I2346&lt;&gt;"",IF(J2346&gt;=INDEX(ฐาน!$A$4:$G$9,MATCH(I2346,ฐาน!$A$4:$A$9,0),4),INDEX(ฐาน!$A$4:$G$9,MATCH(I2346,ฐาน!$A$4:$A$9,0),7),INDEX(ฐาน!$A$4:$G$9,MATCH(I2346,ฐาน!$A$4:$A$9,0),4)),"")</f>
        <v/>
      </c>
      <c r="P2346" s="312">
        <f>IF(M2346&lt;&gt;ฐาน!$M$45,IF(L2346&lt;&gt;"",($L2346*$N2346/100),0),0)</f>
        <v>0</v>
      </c>
      <c r="Q2346" s="311">
        <f>IF(M2346&lt;&gt;ฐาน!$M$45,IF(L2346&lt;&gt;"",ROUNDUP(($L2346*$N2346/100),-1),0),0)</f>
        <v>0</v>
      </c>
      <c r="R2346" s="311">
        <f t="shared" si="72"/>
        <v>0</v>
      </c>
      <c r="S2346" s="313">
        <f t="shared" si="73"/>
        <v>0</v>
      </c>
      <c r="T2346" s="314">
        <f>IF(M2346&lt;&gt;ฐาน!$M$45,IF(S2346&lt;&gt;"",S2346+R2346,0),0)</f>
        <v>0</v>
      </c>
      <c r="U2346" s="311">
        <f>IF(M2346&lt;&gt;ฐาน!$M$45,IF(S2346=0,J2346+T2346,O2346),J2346)</f>
        <v>0</v>
      </c>
      <c r="V2346" s="98"/>
    </row>
    <row r="2347" spans="1:22" x14ac:dyDescent="0.35">
      <c r="A2347" s="93">
        <v>2339</v>
      </c>
      <c r="B2347" s="84"/>
      <c r="C2347" s="98"/>
      <c r="D2347" s="91"/>
      <c r="E2347" s="89"/>
      <c r="F2347" s="88"/>
      <c r="G2347" s="91"/>
      <c r="H2347" s="91"/>
      <c r="I2347" s="88"/>
      <c r="J2347" s="92"/>
      <c r="K2347" s="212"/>
      <c r="L2347" s="308" t="str">
        <f>IF(K2347&lt;&gt;"",INDEX(ฐาน!$J$4:$M$44,MATCH(INT(K2347),ฐาน!$J$4:$J$44,0),2),"")</f>
        <v/>
      </c>
      <c r="M2347" s="309" t="str">
        <f>IF(L2347&lt;&gt;"",INDEX(ฐาน!$J$4:$M$45,MATCH(L2347,ฐาน!$K$4:$K$45,0),4),"")</f>
        <v/>
      </c>
      <c r="N2347" s="310" t="str">
        <f>IF(I2347&lt;&gt;"",INDEX(ฐาน!$A$4:$F$9,MATCH(I2347,ฐาน!$A$4:$A$9,0),IF(J2347&gt;=INDEX(ฐาน!$A$4:$F$9,MATCH(I2347,ฐาน!$A$4:$A$9,0),3),6,5)),"")</f>
        <v/>
      </c>
      <c r="O2347" s="311" t="str">
        <f>IF(I2347&lt;&gt;"",IF(J2347&gt;=INDEX(ฐาน!$A$4:$G$9,MATCH(I2347,ฐาน!$A$4:$A$9,0),4),INDEX(ฐาน!$A$4:$G$9,MATCH(I2347,ฐาน!$A$4:$A$9,0),7),INDEX(ฐาน!$A$4:$G$9,MATCH(I2347,ฐาน!$A$4:$A$9,0),4)),"")</f>
        <v/>
      </c>
      <c r="P2347" s="312">
        <f>IF(M2347&lt;&gt;ฐาน!$M$45,IF(L2347&lt;&gt;"",($L2347*$N2347/100),0),0)</f>
        <v>0</v>
      </c>
      <c r="Q2347" s="311">
        <f>IF(M2347&lt;&gt;ฐาน!$M$45,IF(L2347&lt;&gt;"",ROUNDUP(($L2347*$N2347/100),-1),0),0)</f>
        <v>0</v>
      </c>
      <c r="R2347" s="311">
        <f t="shared" si="72"/>
        <v>0</v>
      </c>
      <c r="S2347" s="313">
        <f t="shared" si="73"/>
        <v>0</v>
      </c>
      <c r="T2347" s="314">
        <f>IF(M2347&lt;&gt;ฐาน!$M$45,IF(S2347&lt;&gt;"",S2347+R2347,0),0)</f>
        <v>0</v>
      </c>
      <c r="U2347" s="311">
        <f>IF(M2347&lt;&gt;ฐาน!$M$45,IF(S2347=0,J2347+T2347,O2347),J2347)</f>
        <v>0</v>
      </c>
      <c r="V2347" s="98"/>
    </row>
    <row r="2348" spans="1:22" x14ac:dyDescent="0.35">
      <c r="A2348" s="93">
        <v>2340</v>
      </c>
      <c r="B2348" s="84"/>
      <c r="C2348" s="98"/>
      <c r="D2348" s="91"/>
      <c r="E2348" s="89"/>
      <c r="F2348" s="88"/>
      <c r="G2348" s="91"/>
      <c r="H2348" s="91"/>
      <c r="I2348" s="88"/>
      <c r="J2348" s="92"/>
      <c r="K2348" s="212"/>
      <c r="L2348" s="308" t="str">
        <f>IF(K2348&lt;&gt;"",INDEX(ฐาน!$J$4:$M$44,MATCH(INT(K2348),ฐาน!$J$4:$J$44,0),2),"")</f>
        <v/>
      </c>
      <c r="M2348" s="309" t="str">
        <f>IF(L2348&lt;&gt;"",INDEX(ฐาน!$J$4:$M$45,MATCH(L2348,ฐาน!$K$4:$K$45,0),4),"")</f>
        <v/>
      </c>
      <c r="N2348" s="310" t="str">
        <f>IF(I2348&lt;&gt;"",INDEX(ฐาน!$A$4:$F$9,MATCH(I2348,ฐาน!$A$4:$A$9,0),IF(J2348&gt;=INDEX(ฐาน!$A$4:$F$9,MATCH(I2348,ฐาน!$A$4:$A$9,0),3),6,5)),"")</f>
        <v/>
      </c>
      <c r="O2348" s="311" t="str">
        <f>IF(I2348&lt;&gt;"",IF(J2348&gt;=INDEX(ฐาน!$A$4:$G$9,MATCH(I2348,ฐาน!$A$4:$A$9,0),4),INDEX(ฐาน!$A$4:$G$9,MATCH(I2348,ฐาน!$A$4:$A$9,0),7),INDEX(ฐาน!$A$4:$G$9,MATCH(I2348,ฐาน!$A$4:$A$9,0),4)),"")</f>
        <v/>
      </c>
      <c r="P2348" s="312">
        <f>IF(M2348&lt;&gt;ฐาน!$M$45,IF(L2348&lt;&gt;"",($L2348*$N2348/100),0),0)</f>
        <v>0</v>
      </c>
      <c r="Q2348" s="311">
        <f>IF(M2348&lt;&gt;ฐาน!$M$45,IF(L2348&lt;&gt;"",ROUNDUP(($L2348*$N2348/100),-1),0),0)</f>
        <v>0</v>
      </c>
      <c r="R2348" s="311">
        <f t="shared" si="72"/>
        <v>0</v>
      </c>
      <c r="S2348" s="313">
        <f t="shared" si="73"/>
        <v>0</v>
      </c>
      <c r="T2348" s="314">
        <f>IF(M2348&lt;&gt;ฐาน!$M$45,IF(S2348&lt;&gt;"",S2348+R2348,0),0)</f>
        <v>0</v>
      </c>
      <c r="U2348" s="311">
        <f>IF(M2348&lt;&gt;ฐาน!$M$45,IF(S2348=0,J2348+T2348,O2348),J2348)</f>
        <v>0</v>
      </c>
      <c r="V2348" s="98"/>
    </row>
    <row r="2349" spans="1:22" x14ac:dyDescent="0.35">
      <c r="A2349" s="93">
        <v>2341</v>
      </c>
      <c r="B2349" s="84"/>
      <c r="C2349" s="98"/>
      <c r="D2349" s="91"/>
      <c r="E2349" s="89"/>
      <c r="F2349" s="88"/>
      <c r="G2349" s="91"/>
      <c r="H2349" s="91"/>
      <c r="I2349" s="88"/>
      <c r="J2349" s="92"/>
      <c r="K2349" s="212"/>
      <c r="L2349" s="308" t="str">
        <f>IF(K2349&lt;&gt;"",INDEX(ฐาน!$J$4:$M$44,MATCH(INT(K2349),ฐาน!$J$4:$J$44,0),2),"")</f>
        <v/>
      </c>
      <c r="M2349" s="309" t="str">
        <f>IF(L2349&lt;&gt;"",INDEX(ฐาน!$J$4:$M$45,MATCH(L2349,ฐาน!$K$4:$K$45,0),4),"")</f>
        <v/>
      </c>
      <c r="N2349" s="310" t="str">
        <f>IF(I2349&lt;&gt;"",INDEX(ฐาน!$A$4:$F$9,MATCH(I2349,ฐาน!$A$4:$A$9,0),IF(J2349&gt;=INDEX(ฐาน!$A$4:$F$9,MATCH(I2349,ฐาน!$A$4:$A$9,0),3),6,5)),"")</f>
        <v/>
      </c>
      <c r="O2349" s="311" t="str">
        <f>IF(I2349&lt;&gt;"",IF(J2349&gt;=INDEX(ฐาน!$A$4:$G$9,MATCH(I2349,ฐาน!$A$4:$A$9,0),4),INDEX(ฐาน!$A$4:$G$9,MATCH(I2349,ฐาน!$A$4:$A$9,0),7),INDEX(ฐาน!$A$4:$G$9,MATCH(I2349,ฐาน!$A$4:$A$9,0),4)),"")</f>
        <v/>
      </c>
      <c r="P2349" s="312">
        <f>IF(M2349&lt;&gt;ฐาน!$M$45,IF(L2349&lt;&gt;"",($L2349*$N2349/100),0),0)</f>
        <v>0</v>
      </c>
      <c r="Q2349" s="311">
        <f>IF(M2349&lt;&gt;ฐาน!$M$45,IF(L2349&lt;&gt;"",ROUNDUP(($L2349*$N2349/100),-1),0),0)</f>
        <v>0</v>
      </c>
      <c r="R2349" s="311">
        <f t="shared" si="72"/>
        <v>0</v>
      </c>
      <c r="S2349" s="313">
        <f t="shared" si="73"/>
        <v>0</v>
      </c>
      <c r="T2349" s="314">
        <f>IF(M2349&lt;&gt;ฐาน!$M$45,IF(S2349&lt;&gt;"",S2349+R2349,0),0)</f>
        <v>0</v>
      </c>
      <c r="U2349" s="311">
        <f>IF(M2349&lt;&gt;ฐาน!$M$45,IF(S2349=0,J2349+T2349,O2349),J2349)</f>
        <v>0</v>
      </c>
      <c r="V2349" s="98"/>
    </row>
    <row r="2350" spans="1:22" x14ac:dyDescent="0.35">
      <c r="A2350" s="93">
        <v>2342</v>
      </c>
      <c r="B2350" s="84"/>
      <c r="C2350" s="98"/>
      <c r="D2350" s="91"/>
      <c r="E2350" s="89"/>
      <c r="F2350" s="88"/>
      <c r="G2350" s="91"/>
      <c r="H2350" s="91"/>
      <c r="I2350" s="88"/>
      <c r="J2350" s="92"/>
      <c r="K2350" s="212"/>
      <c r="L2350" s="308" t="str">
        <f>IF(K2350&lt;&gt;"",INDEX(ฐาน!$J$4:$M$44,MATCH(INT(K2350),ฐาน!$J$4:$J$44,0),2),"")</f>
        <v/>
      </c>
      <c r="M2350" s="309" t="str">
        <f>IF(L2350&lt;&gt;"",INDEX(ฐาน!$J$4:$M$45,MATCH(L2350,ฐาน!$K$4:$K$45,0),4),"")</f>
        <v/>
      </c>
      <c r="N2350" s="310" t="str">
        <f>IF(I2350&lt;&gt;"",INDEX(ฐาน!$A$4:$F$9,MATCH(I2350,ฐาน!$A$4:$A$9,0),IF(J2350&gt;=INDEX(ฐาน!$A$4:$F$9,MATCH(I2350,ฐาน!$A$4:$A$9,0),3),6,5)),"")</f>
        <v/>
      </c>
      <c r="O2350" s="311" t="str">
        <f>IF(I2350&lt;&gt;"",IF(J2350&gt;=INDEX(ฐาน!$A$4:$G$9,MATCH(I2350,ฐาน!$A$4:$A$9,0),4),INDEX(ฐาน!$A$4:$G$9,MATCH(I2350,ฐาน!$A$4:$A$9,0),7),INDEX(ฐาน!$A$4:$G$9,MATCH(I2350,ฐาน!$A$4:$A$9,0),4)),"")</f>
        <v/>
      </c>
      <c r="P2350" s="312">
        <f>IF(M2350&lt;&gt;ฐาน!$M$45,IF(L2350&lt;&gt;"",($L2350*$N2350/100),0),0)</f>
        <v>0</v>
      </c>
      <c r="Q2350" s="311">
        <f>IF(M2350&lt;&gt;ฐาน!$M$45,IF(L2350&lt;&gt;"",ROUNDUP(($L2350*$N2350/100),-1),0),0)</f>
        <v>0</v>
      </c>
      <c r="R2350" s="311">
        <f t="shared" si="72"/>
        <v>0</v>
      </c>
      <c r="S2350" s="313">
        <f t="shared" si="73"/>
        <v>0</v>
      </c>
      <c r="T2350" s="314">
        <f>IF(M2350&lt;&gt;ฐาน!$M$45,IF(S2350&lt;&gt;"",S2350+R2350,0),0)</f>
        <v>0</v>
      </c>
      <c r="U2350" s="311">
        <f>IF(M2350&lt;&gt;ฐาน!$M$45,IF(S2350=0,J2350+T2350,O2350),J2350)</f>
        <v>0</v>
      </c>
      <c r="V2350" s="98"/>
    </row>
    <row r="2351" spans="1:22" x14ac:dyDescent="0.35">
      <c r="A2351" s="93">
        <v>2343</v>
      </c>
      <c r="B2351" s="84"/>
      <c r="C2351" s="98"/>
      <c r="D2351" s="91"/>
      <c r="E2351" s="89"/>
      <c r="F2351" s="88"/>
      <c r="G2351" s="91"/>
      <c r="H2351" s="91"/>
      <c r="I2351" s="88"/>
      <c r="J2351" s="92"/>
      <c r="K2351" s="212"/>
      <c r="L2351" s="308" t="str">
        <f>IF(K2351&lt;&gt;"",INDEX(ฐาน!$J$4:$M$44,MATCH(INT(K2351),ฐาน!$J$4:$J$44,0),2),"")</f>
        <v/>
      </c>
      <c r="M2351" s="309" t="str">
        <f>IF(L2351&lt;&gt;"",INDEX(ฐาน!$J$4:$M$45,MATCH(L2351,ฐาน!$K$4:$K$45,0),4),"")</f>
        <v/>
      </c>
      <c r="N2351" s="310" t="str">
        <f>IF(I2351&lt;&gt;"",INDEX(ฐาน!$A$4:$F$9,MATCH(I2351,ฐาน!$A$4:$A$9,0),IF(J2351&gt;=INDEX(ฐาน!$A$4:$F$9,MATCH(I2351,ฐาน!$A$4:$A$9,0),3),6,5)),"")</f>
        <v/>
      </c>
      <c r="O2351" s="311" t="str">
        <f>IF(I2351&lt;&gt;"",IF(J2351&gt;=INDEX(ฐาน!$A$4:$G$9,MATCH(I2351,ฐาน!$A$4:$A$9,0),4),INDEX(ฐาน!$A$4:$G$9,MATCH(I2351,ฐาน!$A$4:$A$9,0),7),INDEX(ฐาน!$A$4:$G$9,MATCH(I2351,ฐาน!$A$4:$A$9,0),4)),"")</f>
        <v/>
      </c>
      <c r="P2351" s="312">
        <f>IF(M2351&lt;&gt;ฐาน!$M$45,IF(L2351&lt;&gt;"",($L2351*$N2351/100),0),0)</f>
        <v>0</v>
      </c>
      <c r="Q2351" s="311">
        <f>IF(M2351&lt;&gt;ฐาน!$M$45,IF(L2351&lt;&gt;"",ROUNDUP(($L2351*$N2351/100),-1),0),0)</f>
        <v>0</v>
      </c>
      <c r="R2351" s="311">
        <f t="shared" si="72"/>
        <v>0</v>
      </c>
      <c r="S2351" s="313">
        <f t="shared" si="73"/>
        <v>0</v>
      </c>
      <c r="T2351" s="314">
        <f>IF(M2351&lt;&gt;ฐาน!$M$45,IF(S2351&lt;&gt;"",S2351+R2351,0),0)</f>
        <v>0</v>
      </c>
      <c r="U2351" s="311">
        <f>IF(M2351&lt;&gt;ฐาน!$M$45,IF(S2351=0,J2351+T2351,O2351),J2351)</f>
        <v>0</v>
      </c>
      <c r="V2351" s="98"/>
    </row>
    <row r="2352" spans="1:22" x14ac:dyDescent="0.35">
      <c r="A2352" s="93">
        <v>2344</v>
      </c>
      <c r="B2352" s="84"/>
      <c r="C2352" s="98"/>
      <c r="D2352" s="91"/>
      <c r="E2352" s="89"/>
      <c r="F2352" s="88"/>
      <c r="G2352" s="91"/>
      <c r="H2352" s="91"/>
      <c r="I2352" s="88"/>
      <c r="J2352" s="92"/>
      <c r="K2352" s="212"/>
      <c r="L2352" s="308" t="str">
        <f>IF(K2352&lt;&gt;"",INDEX(ฐาน!$J$4:$M$44,MATCH(INT(K2352),ฐาน!$J$4:$J$44,0),2),"")</f>
        <v/>
      </c>
      <c r="M2352" s="309" t="str">
        <f>IF(L2352&lt;&gt;"",INDEX(ฐาน!$J$4:$M$45,MATCH(L2352,ฐาน!$K$4:$K$45,0),4),"")</f>
        <v/>
      </c>
      <c r="N2352" s="310" t="str">
        <f>IF(I2352&lt;&gt;"",INDEX(ฐาน!$A$4:$F$9,MATCH(I2352,ฐาน!$A$4:$A$9,0),IF(J2352&gt;=INDEX(ฐาน!$A$4:$F$9,MATCH(I2352,ฐาน!$A$4:$A$9,0),3),6,5)),"")</f>
        <v/>
      </c>
      <c r="O2352" s="311" t="str">
        <f>IF(I2352&lt;&gt;"",IF(J2352&gt;=INDEX(ฐาน!$A$4:$G$9,MATCH(I2352,ฐาน!$A$4:$A$9,0),4),INDEX(ฐาน!$A$4:$G$9,MATCH(I2352,ฐาน!$A$4:$A$9,0),7),INDEX(ฐาน!$A$4:$G$9,MATCH(I2352,ฐาน!$A$4:$A$9,0),4)),"")</f>
        <v/>
      </c>
      <c r="P2352" s="312">
        <f>IF(M2352&lt;&gt;ฐาน!$M$45,IF(L2352&lt;&gt;"",($L2352*$N2352/100),0),0)</f>
        <v>0</v>
      </c>
      <c r="Q2352" s="311">
        <f>IF(M2352&lt;&gt;ฐาน!$M$45,IF(L2352&lt;&gt;"",ROUNDUP(($L2352*$N2352/100),-1),0),0)</f>
        <v>0</v>
      </c>
      <c r="R2352" s="311">
        <f t="shared" si="72"/>
        <v>0</v>
      </c>
      <c r="S2352" s="313">
        <f t="shared" si="73"/>
        <v>0</v>
      </c>
      <c r="T2352" s="314">
        <f>IF(M2352&lt;&gt;ฐาน!$M$45,IF(S2352&lt;&gt;"",S2352+R2352,0),0)</f>
        <v>0</v>
      </c>
      <c r="U2352" s="311">
        <f>IF(M2352&lt;&gt;ฐาน!$M$45,IF(S2352=0,J2352+T2352,O2352),J2352)</f>
        <v>0</v>
      </c>
      <c r="V2352" s="98"/>
    </row>
    <row r="2353" spans="1:22" x14ac:dyDescent="0.35">
      <c r="A2353" s="93">
        <v>2345</v>
      </c>
      <c r="B2353" s="84"/>
      <c r="C2353" s="98"/>
      <c r="D2353" s="91"/>
      <c r="E2353" s="89"/>
      <c r="F2353" s="88"/>
      <c r="G2353" s="91"/>
      <c r="H2353" s="91"/>
      <c r="I2353" s="88"/>
      <c r="J2353" s="92"/>
      <c r="K2353" s="212"/>
      <c r="L2353" s="308" t="str">
        <f>IF(K2353&lt;&gt;"",INDEX(ฐาน!$J$4:$M$44,MATCH(INT(K2353),ฐาน!$J$4:$J$44,0),2),"")</f>
        <v/>
      </c>
      <c r="M2353" s="309" t="str">
        <f>IF(L2353&lt;&gt;"",INDEX(ฐาน!$J$4:$M$45,MATCH(L2353,ฐาน!$K$4:$K$45,0),4),"")</f>
        <v/>
      </c>
      <c r="N2353" s="310" t="str">
        <f>IF(I2353&lt;&gt;"",INDEX(ฐาน!$A$4:$F$9,MATCH(I2353,ฐาน!$A$4:$A$9,0),IF(J2353&gt;=INDEX(ฐาน!$A$4:$F$9,MATCH(I2353,ฐาน!$A$4:$A$9,0),3),6,5)),"")</f>
        <v/>
      </c>
      <c r="O2353" s="311" t="str">
        <f>IF(I2353&lt;&gt;"",IF(J2353&gt;=INDEX(ฐาน!$A$4:$G$9,MATCH(I2353,ฐาน!$A$4:$A$9,0),4),INDEX(ฐาน!$A$4:$G$9,MATCH(I2353,ฐาน!$A$4:$A$9,0),7),INDEX(ฐาน!$A$4:$G$9,MATCH(I2353,ฐาน!$A$4:$A$9,0),4)),"")</f>
        <v/>
      </c>
      <c r="P2353" s="312">
        <f>IF(M2353&lt;&gt;ฐาน!$M$45,IF(L2353&lt;&gt;"",($L2353*$N2353/100),0),0)</f>
        <v>0</v>
      </c>
      <c r="Q2353" s="311">
        <f>IF(M2353&lt;&gt;ฐาน!$M$45,IF(L2353&lt;&gt;"",ROUNDUP(($L2353*$N2353/100),-1),0),0)</f>
        <v>0</v>
      </c>
      <c r="R2353" s="311">
        <f t="shared" si="72"/>
        <v>0</v>
      </c>
      <c r="S2353" s="313">
        <f t="shared" si="73"/>
        <v>0</v>
      </c>
      <c r="T2353" s="314">
        <f>IF(M2353&lt;&gt;ฐาน!$M$45,IF(S2353&lt;&gt;"",S2353+R2353,0),0)</f>
        <v>0</v>
      </c>
      <c r="U2353" s="311">
        <f>IF(M2353&lt;&gt;ฐาน!$M$45,IF(S2353=0,J2353+T2353,O2353),J2353)</f>
        <v>0</v>
      </c>
      <c r="V2353" s="98"/>
    </row>
    <row r="2354" spans="1:22" x14ac:dyDescent="0.35">
      <c r="A2354" s="93">
        <v>2346</v>
      </c>
      <c r="B2354" s="84"/>
      <c r="C2354" s="98"/>
      <c r="D2354" s="91"/>
      <c r="E2354" s="89"/>
      <c r="F2354" s="88"/>
      <c r="G2354" s="91"/>
      <c r="H2354" s="91"/>
      <c r="I2354" s="88"/>
      <c r="J2354" s="92"/>
      <c r="K2354" s="212"/>
      <c r="L2354" s="308" t="str">
        <f>IF(K2354&lt;&gt;"",INDEX(ฐาน!$J$4:$M$44,MATCH(INT(K2354),ฐาน!$J$4:$J$44,0),2),"")</f>
        <v/>
      </c>
      <c r="M2354" s="309" t="str">
        <f>IF(L2354&lt;&gt;"",INDEX(ฐาน!$J$4:$M$45,MATCH(L2354,ฐาน!$K$4:$K$45,0),4),"")</f>
        <v/>
      </c>
      <c r="N2354" s="310" t="str">
        <f>IF(I2354&lt;&gt;"",INDEX(ฐาน!$A$4:$F$9,MATCH(I2354,ฐาน!$A$4:$A$9,0),IF(J2354&gt;=INDEX(ฐาน!$A$4:$F$9,MATCH(I2354,ฐาน!$A$4:$A$9,0),3),6,5)),"")</f>
        <v/>
      </c>
      <c r="O2354" s="311" t="str">
        <f>IF(I2354&lt;&gt;"",IF(J2354&gt;=INDEX(ฐาน!$A$4:$G$9,MATCH(I2354,ฐาน!$A$4:$A$9,0),4),INDEX(ฐาน!$A$4:$G$9,MATCH(I2354,ฐาน!$A$4:$A$9,0),7),INDEX(ฐาน!$A$4:$G$9,MATCH(I2354,ฐาน!$A$4:$A$9,0),4)),"")</f>
        <v/>
      </c>
      <c r="P2354" s="312">
        <f>IF(M2354&lt;&gt;ฐาน!$M$45,IF(L2354&lt;&gt;"",($L2354*$N2354/100),0),0)</f>
        <v>0</v>
      </c>
      <c r="Q2354" s="311">
        <f>IF(M2354&lt;&gt;ฐาน!$M$45,IF(L2354&lt;&gt;"",ROUNDUP(($L2354*$N2354/100),-1),0),0)</f>
        <v>0</v>
      </c>
      <c r="R2354" s="311">
        <f t="shared" si="72"/>
        <v>0</v>
      </c>
      <c r="S2354" s="313">
        <f t="shared" si="73"/>
        <v>0</v>
      </c>
      <c r="T2354" s="314">
        <f>IF(M2354&lt;&gt;ฐาน!$M$45,IF(S2354&lt;&gt;"",S2354+R2354,0),0)</f>
        <v>0</v>
      </c>
      <c r="U2354" s="311">
        <f>IF(M2354&lt;&gt;ฐาน!$M$45,IF(S2354=0,J2354+T2354,O2354),J2354)</f>
        <v>0</v>
      </c>
      <c r="V2354" s="98"/>
    </row>
    <row r="2355" spans="1:22" x14ac:dyDescent="0.35">
      <c r="A2355" s="93">
        <v>2347</v>
      </c>
      <c r="B2355" s="84"/>
      <c r="C2355" s="98"/>
      <c r="D2355" s="91"/>
      <c r="E2355" s="89"/>
      <c r="F2355" s="88"/>
      <c r="G2355" s="91"/>
      <c r="H2355" s="91"/>
      <c r="I2355" s="88"/>
      <c r="J2355" s="92"/>
      <c r="K2355" s="212"/>
      <c r="L2355" s="308" t="str">
        <f>IF(K2355&lt;&gt;"",INDEX(ฐาน!$J$4:$M$44,MATCH(INT(K2355),ฐาน!$J$4:$J$44,0),2),"")</f>
        <v/>
      </c>
      <c r="M2355" s="309" t="str">
        <f>IF(L2355&lt;&gt;"",INDEX(ฐาน!$J$4:$M$45,MATCH(L2355,ฐาน!$K$4:$K$45,0),4),"")</f>
        <v/>
      </c>
      <c r="N2355" s="310" t="str">
        <f>IF(I2355&lt;&gt;"",INDEX(ฐาน!$A$4:$F$9,MATCH(I2355,ฐาน!$A$4:$A$9,0),IF(J2355&gt;=INDEX(ฐาน!$A$4:$F$9,MATCH(I2355,ฐาน!$A$4:$A$9,0),3),6,5)),"")</f>
        <v/>
      </c>
      <c r="O2355" s="311" t="str">
        <f>IF(I2355&lt;&gt;"",IF(J2355&gt;=INDEX(ฐาน!$A$4:$G$9,MATCH(I2355,ฐาน!$A$4:$A$9,0),4),INDEX(ฐาน!$A$4:$G$9,MATCH(I2355,ฐาน!$A$4:$A$9,0),7),INDEX(ฐาน!$A$4:$G$9,MATCH(I2355,ฐาน!$A$4:$A$9,0),4)),"")</f>
        <v/>
      </c>
      <c r="P2355" s="312">
        <f>IF(M2355&lt;&gt;ฐาน!$M$45,IF(L2355&lt;&gt;"",($L2355*$N2355/100),0),0)</f>
        <v>0</v>
      </c>
      <c r="Q2355" s="311">
        <f>IF(M2355&lt;&gt;ฐาน!$M$45,IF(L2355&lt;&gt;"",ROUNDUP(($L2355*$N2355/100),-1),0),0)</f>
        <v>0</v>
      </c>
      <c r="R2355" s="311">
        <f t="shared" si="72"/>
        <v>0</v>
      </c>
      <c r="S2355" s="313">
        <f t="shared" si="73"/>
        <v>0</v>
      </c>
      <c r="T2355" s="314">
        <f>IF(M2355&lt;&gt;ฐาน!$M$45,IF(S2355&lt;&gt;"",S2355+R2355,0),0)</f>
        <v>0</v>
      </c>
      <c r="U2355" s="311">
        <f>IF(M2355&lt;&gt;ฐาน!$M$45,IF(S2355=0,J2355+T2355,O2355),J2355)</f>
        <v>0</v>
      </c>
      <c r="V2355" s="98"/>
    </row>
    <row r="2356" spans="1:22" x14ac:dyDescent="0.35">
      <c r="A2356" s="93">
        <v>2348</v>
      </c>
      <c r="B2356" s="84"/>
      <c r="C2356" s="98"/>
      <c r="D2356" s="91"/>
      <c r="E2356" s="89"/>
      <c r="F2356" s="88"/>
      <c r="G2356" s="91"/>
      <c r="H2356" s="91"/>
      <c r="I2356" s="88"/>
      <c r="J2356" s="92"/>
      <c r="K2356" s="212"/>
      <c r="L2356" s="308" t="str">
        <f>IF(K2356&lt;&gt;"",INDEX(ฐาน!$J$4:$M$44,MATCH(INT(K2356),ฐาน!$J$4:$J$44,0),2),"")</f>
        <v/>
      </c>
      <c r="M2356" s="309" t="str">
        <f>IF(L2356&lt;&gt;"",INDEX(ฐาน!$J$4:$M$45,MATCH(L2356,ฐาน!$K$4:$K$45,0),4),"")</f>
        <v/>
      </c>
      <c r="N2356" s="310" t="str">
        <f>IF(I2356&lt;&gt;"",INDEX(ฐาน!$A$4:$F$9,MATCH(I2356,ฐาน!$A$4:$A$9,0),IF(J2356&gt;=INDEX(ฐาน!$A$4:$F$9,MATCH(I2356,ฐาน!$A$4:$A$9,0),3),6,5)),"")</f>
        <v/>
      </c>
      <c r="O2356" s="311" t="str">
        <f>IF(I2356&lt;&gt;"",IF(J2356&gt;=INDEX(ฐาน!$A$4:$G$9,MATCH(I2356,ฐาน!$A$4:$A$9,0),4),INDEX(ฐาน!$A$4:$G$9,MATCH(I2356,ฐาน!$A$4:$A$9,0),7),INDEX(ฐาน!$A$4:$G$9,MATCH(I2356,ฐาน!$A$4:$A$9,0),4)),"")</f>
        <v/>
      </c>
      <c r="P2356" s="312">
        <f>IF(M2356&lt;&gt;ฐาน!$M$45,IF(L2356&lt;&gt;"",($L2356*$N2356/100),0),0)</f>
        <v>0</v>
      </c>
      <c r="Q2356" s="311">
        <f>IF(M2356&lt;&gt;ฐาน!$M$45,IF(L2356&lt;&gt;"",ROUNDUP(($L2356*$N2356/100),-1),0),0)</f>
        <v>0</v>
      </c>
      <c r="R2356" s="311">
        <f t="shared" si="72"/>
        <v>0</v>
      </c>
      <c r="S2356" s="313">
        <f t="shared" si="73"/>
        <v>0</v>
      </c>
      <c r="T2356" s="314">
        <f>IF(M2356&lt;&gt;ฐาน!$M$45,IF(S2356&lt;&gt;"",S2356+R2356,0),0)</f>
        <v>0</v>
      </c>
      <c r="U2356" s="311">
        <f>IF(M2356&lt;&gt;ฐาน!$M$45,IF(S2356=0,J2356+T2356,O2356),J2356)</f>
        <v>0</v>
      </c>
      <c r="V2356" s="98"/>
    </row>
    <row r="2357" spans="1:22" x14ac:dyDescent="0.35">
      <c r="A2357" s="93">
        <v>2349</v>
      </c>
      <c r="B2357" s="84"/>
      <c r="C2357" s="98"/>
      <c r="D2357" s="91"/>
      <c r="E2357" s="89"/>
      <c r="F2357" s="88"/>
      <c r="G2357" s="91"/>
      <c r="H2357" s="91"/>
      <c r="I2357" s="88"/>
      <c r="J2357" s="92"/>
      <c r="K2357" s="212"/>
      <c r="L2357" s="308" t="str">
        <f>IF(K2357&lt;&gt;"",INDEX(ฐาน!$J$4:$M$44,MATCH(INT(K2357),ฐาน!$J$4:$J$44,0),2),"")</f>
        <v/>
      </c>
      <c r="M2357" s="309" t="str">
        <f>IF(L2357&lt;&gt;"",INDEX(ฐาน!$J$4:$M$45,MATCH(L2357,ฐาน!$K$4:$K$45,0),4),"")</f>
        <v/>
      </c>
      <c r="N2357" s="310" t="str">
        <f>IF(I2357&lt;&gt;"",INDEX(ฐาน!$A$4:$F$9,MATCH(I2357,ฐาน!$A$4:$A$9,0),IF(J2357&gt;=INDEX(ฐาน!$A$4:$F$9,MATCH(I2357,ฐาน!$A$4:$A$9,0),3),6,5)),"")</f>
        <v/>
      </c>
      <c r="O2357" s="311" t="str">
        <f>IF(I2357&lt;&gt;"",IF(J2357&gt;=INDEX(ฐาน!$A$4:$G$9,MATCH(I2357,ฐาน!$A$4:$A$9,0),4),INDEX(ฐาน!$A$4:$G$9,MATCH(I2357,ฐาน!$A$4:$A$9,0),7),INDEX(ฐาน!$A$4:$G$9,MATCH(I2357,ฐาน!$A$4:$A$9,0),4)),"")</f>
        <v/>
      </c>
      <c r="P2357" s="312">
        <f>IF(M2357&lt;&gt;ฐาน!$M$45,IF(L2357&lt;&gt;"",($L2357*$N2357/100),0),0)</f>
        <v>0</v>
      </c>
      <c r="Q2357" s="311">
        <f>IF(M2357&lt;&gt;ฐาน!$M$45,IF(L2357&lt;&gt;"",ROUNDUP(($L2357*$N2357/100),-1),0),0)</f>
        <v>0</v>
      </c>
      <c r="R2357" s="311">
        <f t="shared" si="72"/>
        <v>0</v>
      </c>
      <c r="S2357" s="313">
        <f t="shared" si="73"/>
        <v>0</v>
      </c>
      <c r="T2357" s="314">
        <f>IF(M2357&lt;&gt;ฐาน!$M$45,IF(S2357&lt;&gt;"",S2357+R2357,0),0)</f>
        <v>0</v>
      </c>
      <c r="U2357" s="311">
        <f>IF(M2357&lt;&gt;ฐาน!$M$45,IF(S2357=0,J2357+T2357,O2357),J2357)</f>
        <v>0</v>
      </c>
      <c r="V2357" s="98"/>
    </row>
    <row r="2358" spans="1:22" x14ac:dyDescent="0.35">
      <c r="A2358" s="93">
        <v>2350</v>
      </c>
      <c r="B2358" s="84"/>
      <c r="C2358" s="98"/>
      <c r="D2358" s="91"/>
      <c r="E2358" s="89"/>
      <c r="F2358" s="88"/>
      <c r="G2358" s="91"/>
      <c r="H2358" s="91"/>
      <c r="I2358" s="88"/>
      <c r="J2358" s="92"/>
      <c r="K2358" s="212"/>
      <c r="L2358" s="308" t="str">
        <f>IF(K2358&lt;&gt;"",INDEX(ฐาน!$J$4:$M$44,MATCH(INT(K2358),ฐาน!$J$4:$J$44,0),2),"")</f>
        <v/>
      </c>
      <c r="M2358" s="309" t="str">
        <f>IF(L2358&lt;&gt;"",INDEX(ฐาน!$J$4:$M$45,MATCH(L2358,ฐาน!$K$4:$K$45,0),4),"")</f>
        <v/>
      </c>
      <c r="N2358" s="310" t="str">
        <f>IF(I2358&lt;&gt;"",INDEX(ฐาน!$A$4:$F$9,MATCH(I2358,ฐาน!$A$4:$A$9,0),IF(J2358&gt;=INDEX(ฐาน!$A$4:$F$9,MATCH(I2358,ฐาน!$A$4:$A$9,0),3),6,5)),"")</f>
        <v/>
      </c>
      <c r="O2358" s="311" t="str">
        <f>IF(I2358&lt;&gt;"",IF(J2358&gt;=INDEX(ฐาน!$A$4:$G$9,MATCH(I2358,ฐาน!$A$4:$A$9,0),4),INDEX(ฐาน!$A$4:$G$9,MATCH(I2358,ฐาน!$A$4:$A$9,0),7),INDEX(ฐาน!$A$4:$G$9,MATCH(I2358,ฐาน!$A$4:$A$9,0),4)),"")</f>
        <v/>
      </c>
      <c r="P2358" s="312">
        <f>IF(M2358&lt;&gt;ฐาน!$M$45,IF(L2358&lt;&gt;"",($L2358*$N2358/100),0),0)</f>
        <v>0</v>
      </c>
      <c r="Q2358" s="311">
        <f>IF(M2358&lt;&gt;ฐาน!$M$45,IF(L2358&lt;&gt;"",ROUNDUP(($L2358*$N2358/100),-1),0),0)</f>
        <v>0</v>
      </c>
      <c r="R2358" s="311">
        <f t="shared" si="72"/>
        <v>0</v>
      </c>
      <c r="S2358" s="313">
        <f t="shared" si="73"/>
        <v>0</v>
      </c>
      <c r="T2358" s="314">
        <f>IF(M2358&lt;&gt;ฐาน!$M$45,IF(S2358&lt;&gt;"",S2358+R2358,0),0)</f>
        <v>0</v>
      </c>
      <c r="U2358" s="311">
        <f>IF(M2358&lt;&gt;ฐาน!$M$45,IF(S2358=0,J2358+T2358,O2358),J2358)</f>
        <v>0</v>
      </c>
      <c r="V2358" s="98"/>
    </row>
    <row r="2359" spans="1:22" x14ac:dyDescent="0.35">
      <c r="A2359" s="93">
        <v>2351</v>
      </c>
      <c r="B2359" s="84"/>
      <c r="C2359" s="98"/>
      <c r="D2359" s="91"/>
      <c r="E2359" s="89"/>
      <c r="F2359" s="88"/>
      <c r="G2359" s="91"/>
      <c r="H2359" s="91"/>
      <c r="I2359" s="88"/>
      <c r="J2359" s="92"/>
      <c r="K2359" s="212"/>
      <c r="L2359" s="308" t="str">
        <f>IF(K2359&lt;&gt;"",INDEX(ฐาน!$J$4:$M$44,MATCH(INT(K2359),ฐาน!$J$4:$J$44,0),2),"")</f>
        <v/>
      </c>
      <c r="M2359" s="309" t="str">
        <f>IF(L2359&lt;&gt;"",INDEX(ฐาน!$J$4:$M$45,MATCH(L2359,ฐาน!$K$4:$K$45,0),4),"")</f>
        <v/>
      </c>
      <c r="N2359" s="310" t="str">
        <f>IF(I2359&lt;&gt;"",INDEX(ฐาน!$A$4:$F$9,MATCH(I2359,ฐาน!$A$4:$A$9,0),IF(J2359&gt;=INDEX(ฐาน!$A$4:$F$9,MATCH(I2359,ฐาน!$A$4:$A$9,0),3),6,5)),"")</f>
        <v/>
      </c>
      <c r="O2359" s="311" t="str">
        <f>IF(I2359&lt;&gt;"",IF(J2359&gt;=INDEX(ฐาน!$A$4:$G$9,MATCH(I2359,ฐาน!$A$4:$A$9,0),4),INDEX(ฐาน!$A$4:$G$9,MATCH(I2359,ฐาน!$A$4:$A$9,0),7),INDEX(ฐาน!$A$4:$G$9,MATCH(I2359,ฐาน!$A$4:$A$9,0),4)),"")</f>
        <v/>
      </c>
      <c r="P2359" s="312">
        <f>IF(M2359&lt;&gt;ฐาน!$M$45,IF(L2359&lt;&gt;"",($L2359*$N2359/100),0),0)</f>
        <v>0</v>
      </c>
      <c r="Q2359" s="311">
        <f>IF(M2359&lt;&gt;ฐาน!$M$45,IF(L2359&lt;&gt;"",ROUNDUP(($L2359*$N2359/100),-1),0),0)</f>
        <v>0</v>
      </c>
      <c r="R2359" s="311">
        <f t="shared" si="72"/>
        <v>0</v>
      </c>
      <c r="S2359" s="313">
        <f t="shared" si="73"/>
        <v>0</v>
      </c>
      <c r="T2359" s="314">
        <f>IF(M2359&lt;&gt;ฐาน!$M$45,IF(S2359&lt;&gt;"",S2359+R2359,0),0)</f>
        <v>0</v>
      </c>
      <c r="U2359" s="311">
        <f>IF(M2359&lt;&gt;ฐาน!$M$45,IF(S2359=0,J2359+T2359,O2359),J2359)</f>
        <v>0</v>
      </c>
      <c r="V2359" s="98"/>
    </row>
    <row r="2360" spans="1:22" x14ac:dyDescent="0.35">
      <c r="A2360" s="93">
        <v>2352</v>
      </c>
      <c r="B2360" s="84"/>
      <c r="C2360" s="98"/>
      <c r="D2360" s="91"/>
      <c r="E2360" s="89"/>
      <c r="F2360" s="88"/>
      <c r="G2360" s="91"/>
      <c r="H2360" s="91"/>
      <c r="I2360" s="88"/>
      <c r="J2360" s="92"/>
      <c r="K2360" s="212"/>
      <c r="L2360" s="308" t="str">
        <f>IF(K2360&lt;&gt;"",INDEX(ฐาน!$J$4:$M$44,MATCH(INT(K2360),ฐาน!$J$4:$J$44,0),2),"")</f>
        <v/>
      </c>
      <c r="M2360" s="309" t="str">
        <f>IF(L2360&lt;&gt;"",INDEX(ฐาน!$J$4:$M$45,MATCH(L2360,ฐาน!$K$4:$K$45,0),4),"")</f>
        <v/>
      </c>
      <c r="N2360" s="310" t="str">
        <f>IF(I2360&lt;&gt;"",INDEX(ฐาน!$A$4:$F$9,MATCH(I2360,ฐาน!$A$4:$A$9,0),IF(J2360&gt;=INDEX(ฐาน!$A$4:$F$9,MATCH(I2360,ฐาน!$A$4:$A$9,0),3),6,5)),"")</f>
        <v/>
      </c>
      <c r="O2360" s="311" t="str">
        <f>IF(I2360&lt;&gt;"",IF(J2360&gt;=INDEX(ฐาน!$A$4:$G$9,MATCH(I2360,ฐาน!$A$4:$A$9,0),4),INDEX(ฐาน!$A$4:$G$9,MATCH(I2360,ฐาน!$A$4:$A$9,0),7),INDEX(ฐาน!$A$4:$G$9,MATCH(I2360,ฐาน!$A$4:$A$9,0),4)),"")</f>
        <v/>
      </c>
      <c r="P2360" s="312">
        <f>IF(M2360&lt;&gt;ฐาน!$M$45,IF(L2360&lt;&gt;"",($L2360*$N2360/100),0),0)</f>
        <v>0</v>
      </c>
      <c r="Q2360" s="311">
        <f>IF(M2360&lt;&gt;ฐาน!$M$45,IF(L2360&lt;&gt;"",ROUNDUP(($L2360*$N2360/100),-1),0),0)</f>
        <v>0</v>
      </c>
      <c r="R2360" s="311">
        <f t="shared" si="72"/>
        <v>0</v>
      </c>
      <c r="S2360" s="313">
        <f t="shared" si="73"/>
        <v>0</v>
      </c>
      <c r="T2360" s="314">
        <f>IF(M2360&lt;&gt;ฐาน!$M$45,IF(S2360&lt;&gt;"",S2360+R2360,0),0)</f>
        <v>0</v>
      </c>
      <c r="U2360" s="311">
        <f>IF(M2360&lt;&gt;ฐาน!$M$45,IF(S2360=0,J2360+T2360,O2360),J2360)</f>
        <v>0</v>
      </c>
      <c r="V2360" s="98"/>
    </row>
    <row r="2361" spans="1:22" x14ac:dyDescent="0.35">
      <c r="A2361" s="93">
        <v>2353</v>
      </c>
      <c r="B2361" s="84"/>
      <c r="C2361" s="98"/>
      <c r="D2361" s="91"/>
      <c r="E2361" s="89"/>
      <c r="F2361" s="88"/>
      <c r="G2361" s="91"/>
      <c r="H2361" s="91"/>
      <c r="I2361" s="88"/>
      <c r="J2361" s="92"/>
      <c r="K2361" s="212"/>
      <c r="L2361" s="308" t="str">
        <f>IF(K2361&lt;&gt;"",INDEX(ฐาน!$J$4:$M$44,MATCH(INT(K2361),ฐาน!$J$4:$J$44,0),2),"")</f>
        <v/>
      </c>
      <c r="M2361" s="309" t="str">
        <f>IF(L2361&lt;&gt;"",INDEX(ฐาน!$J$4:$M$45,MATCH(L2361,ฐาน!$K$4:$K$45,0),4),"")</f>
        <v/>
      </c>
      <c r="N2361" s="310" t="str">
        <f>IF(I2361&lt;&gt;"",INDEX(ฐาน!$A$4:$F$9,MATCH(I2361,ฐาน!$A$4:$A$9,0),IF(J2361&gt;=INDEX(ฐาน!$A$4:$F$9,MATCH(I2361,ฐาน!$A$4:$A$9,0),3),6,5)),"")</f>
        <v/>
      </c>
      <c r="O2361" s="311" t="str">
        <f>IF(I2361&lt;&gt;"",IF(J2361&gt;=INDEX(ฐาน!$A$4:$G$9,MATCH(I2361,ฐาน!$A$4:$A$9,0),4),INDEX(ฐาน!$A$4:$G$9,MATCH(I2361,ฐาน!$A$4:$A$9,0),7),INDEX(ฐาน!$A$4:$G$9,MATCH(I2361,ฐาน!$A$4:$A$9,0),4)),"")</f>
        <v/>
      </c>
      <c r="P2361" s="312">
        <f>IF(M2361&lt;&gt;ฐาน!$M$45,IF(L2361&lt;&gt;"",($L2361*$N2361/100),0),0)</f>
        <v>0</v>
      </c>
      <c r="Q2361" s="311">
        <f>IF(M2361&lt;&gt;ฐาน!$M$45,IF(L2361&lt;&gt;"",ROUNDUP(($L2361*$N2361/100),-1),0),0)</f>
        <v>0</v>
      </c>
      <c r="R2361" s="311">
        <f t="shared" si="72"/>
        <v>0</v>
      </c>
      <c r="S2361" s="313">
        <f t="shared" si="73"/>
        <v>0</v>
      </c>
      <c r="T2361" s="314">
        <f>IF(M2361&lt;&gt;ฐาน!$M$45,IF(S2361&lt;&gt;"",S2361+R2361,0),0)</f>
        <v>0</v>
      </c>
      <c r="U2361" s="311">
        <f>IF(M2361&lt;&gt;ฐาน!$M$45,IF(S2361=0,J2361+T2361,O2361),J2361)</f>
        <v>0</v>
      </c>
      <c r="V2361" s="98"/>
    </row>
    <row r="2362" spans="1:22" x14ac:dyDescent="0.35">
      <c r="A2362" s="93">
        <v>2354</v>
      </c>
      <c r="B2362" s="84"/>
      <c r="C2362" s="98"/>
      <c r="D2362" s="91"/>
      <c r="E2362" s="89"/>
      <c r="F2362" s="88"/>
      <c r="G2362" s="91"/>
      <c r="H2362" s="91"/>
      <c r="I2362" s="88"/>
      <c r="J2362" s="92"/>
      <c r="K2362" s="212"/>
      <c r="L2362" s="308" t="str">
        <f>IF(K2362&lt;&gt;"",INDEX(ฐาน!$J$4:$M$44,MATCH(INT(K2362),ฐาน!$J$4:$J$44,0),2),"")</f>
        <v/>
      </c>
      <c r="M2362" s="309" t="str">
        <f>IF(L2362&lt;&gt;"",INDEX(ฐาน!$J$4:$M$45,MATCH(L2362,ฐาน!$K$4:$K$45,0),4),"")</f>
        <v/>
      </c>
      <c r="N2362" s="310" t="str">
        <f>IF(I2362&lt;&gt;"",INDEX(ฐาน!$A$4:$F$9,MATCH(I2362,ฐาน!$A$4:$A$9,0),IF(J2362&gt;=INDEX(ฐาน!$A$4:$F$9,MATCH(I2362,ฐาน!$A$4:$A$9,0),3),6,5)),"")</f>
        <v/>
      </c>
      <c r="O2362" s="311" t="str">
        <f>IF(I2362&lt;&gt;"",IF(J2362&gt;=INDEX(ฐาน!$A$4:$G$9,MATCH(I2362,ฐาน!$A$4:$A$9,0),4),INDEX(ฐาน!$A$4:$G$9,MATCH(I2362,ฐาน!$A$4:$A$9,0),7),INDEX(ฐาน!$A$4:$G$9,MATCH(I2362,ฐาน!$A$4:$A$9,0),4)),"")</f>
        <v/>
      </c>
      <c r="P2362" s="312">
        <f>IF(M2362&lt;&gt;ฐาน!$M$45,IF(L2362&lt;&gt;"",($L2362*$N2362/100),0),0)</f>
        <v>0</v>
      </c>
      <c r="Q2362" s="311">
        <f>IF(M2362&lt;&gt;ฐาน!$M$45,IF(L2362&lt;&gt;"",ROUNDUP(($L2362*$N2362/100),-1),0),0)</f>
        <v>0</v>
      </c>
      <c r="R2362" s="311">
        <f t="shared" si="72"/>
        <v>0</v>
      </c>
      <c r="S2362" s="313">
        <f t="shared" si="73"/>
        <v>0</v>
      </c>
      <c r="T2362" s="314">
        <f>IF(M2362&lt;&gt;ฐาน!$M$45,IF(S2362&lt;&gt;"",S2362+R2362,0),0)</f>
        <v>0</v>
      </c>
      <c r="U2362" s="311">
        <f>IF(M2362&lt;&gt;ฐาน!$M$45,IF(S2362=0,J2362+T2362,O2362),J2362)</f>
        <v>0</v>
      </c>
      <c r="V2362" s="98"/>
    </row>
    <row r="2363" spans="1:22" x14ac:dyDescent="0.35">
      <c r="A2363" s="93">
        <v>2355</v>
      </c>
      <c r="B2363" s="84"/>
      <c r="C2363" s="98"/>
      <c r="D2363" s="91"/>
      <c r="E2363" s="89"/>
      <c r="F2363" s="88"/>
      <c r="G2363" s="91"/>
      <c r="H2363" s="91"/>
      <c r="I2363" s="88"/>
      <c r="J2363" s="92"/>
      <c r="K2363" s="212"/>
      <c r="L2363" s="308" t="str">
        <f>IF(K2363&lt;&gt;"",INDEX(ฐาน!$J$4:$M$44,MATCH(INT(K2363),ฐาน!$J$4:$J$44,0),2),"")</f>
        <v/>
      </c>
      <c r="M2363" s="309" t="str">
        <f>IF(L2363&lt;&gt;"",INDEX(ฐาน!$J$4:$M$45,MATCH(L2363,ฐาน!$K$4:$K$45,0),4),"")</f>
        <v/>
      </c>
      <c r="N2363" s="310" t="str">
        <f>IF(I2363&lt;&gt;"",INDEX(ฐาน!$A$4:$F$9,MATCH(I2363,ฐาน!$A$4:$A$9,0),IF(J2363&gt;=INDEX(ฐาน!$A$4:$F$9,MATCH(I2363,ฐาน!$A$4:$A$9,0),3),6,5)),"")</f>
        <v/>
      </c>
      <c r="O2363" s="311" t="str">
        <f>IF(I2363&lt;&gt;"",IF(J2363&gt;=INDEX(ฐาน!$A$4:$G$9,MATCH(I2363,ฐาน!$A$4:$A$9,0),4),INDEX(ฐาน!$A$4:$G$9,MATCH(I2363,ฐาน!$A$4:$A$9,0),7),INDEX(ฐาน!$A$4:$G$9,MATCH(I2363,ฐาน!$A$4:$A$9,0),4)),"")</f>
        <v/>
      </c>
      <c r="P2363" s="312">
        <f>IF(M2363&lt;&gt;ฐาน!$M$45,IF(L2363&lt;&gt;"",($L2363*$N2363/100),0),0)</f>
        <v>0</v>
      </c>
      <c r="Q2363" s="311">
        <f>IF(M2363&lt;&gt;ฐาน!$M$45,IF(L2363&lt;&gt;"",ROUNDUP(($L2363*$N2363/100),-1),0),0)</f>
        <v>0</v>
      </c>
      <c r="R2363" s="311">
        <f t="shared" si="72"/>
        <v>0</v>
      </c>
      <c r="S2363" s="313">
        <f t="shared" si="73"/>
        <v>0</v>
      </c>
      <c r="T2363" s="314">
        <f>IF(M2363&lt;&gt;ฐาน!$M$45,IF(S2363&lt;&gt;"",S2363+R2363,0),0)</f>
        <v>0</v>
      </c>
      <c r="U2363" s="311">
        <f>IF(M2363&lt;&gt;ฐาน!$M$45,IF(S2363=0,J2363+T2363,O2363),J2363)</f>
        <v>0</v>
      </c>
      <c r="V2363" s="98"/>
    </row>
    <row r="2364" spans="1:22" x14ac:dyDescent="0.35">
      <c r="A2364" s="93">
        <v>2356</v>
      </c>
      <c r="B2364" s="84"/>
      <c r="C2364" s="98"/>
      <c r="D2364" s="91"/>
      <c r="E2364" s="89"/>
      <c r="F2364" s="88"/>
      <c r="G2364" s="91"/>
      <c r="H2364" s="91"/>
      <c r="I2364" s="88"/>
      <c r="J2364" s="92"/>
      <c r="K2364" s="212"/>
      <c r="L2364" s="308" t="str">
        <f>IF(K2364&lt;&gt;"",INDEX(ฐาน!$J$4:$M$44,MATCH(INT(K2364),ฐาน!$J$4:$J$44,0),2),"")</f>
        <v/>
      </c>
      <c r="M2364" s="309" t="str">
        <f>IF(L2364&lt;&gt;"",INDEX(ฐาน!$J$4:$M$45,MATCH(L2364,ฐาน!$K$4:$K$45,0),4),"")</f>
        <v/>
      </c>
      <c r="N2364" s="310" t="str">
        <f>IF(I2364&lt;&gt;"",INDEX(ฐาน!$A$4:$F$9,MATCH(I2364,ฐาน!$A$4:$A$9,0),IF(J2364&gt;=INDEX(ฐาน!$A$4:$F$9,MATCH(I2364,ฐาน!$A$4:$A$9,0),3),6,5)),"")</f>
        <v/>
      </c>
      <c r="O2364" s="311" t="str">
        <f>IF(I2364&lt;&gt;"",IF(J2364&gt;=INDEX(ฐาน!$A$4:$G$9,MATCH(I2364,ฐาน!$A$4:$A$9,0),4),INDEX(ฐาน!$A$4:$G$9,MATCH(I2364,ฐาน!$A$4:$A$9,0),7),INDEX(ฐาน!$A$4:$G$9,MATCH(I2364,ฐาน!$A$4:$A$9,0),4)),"")</f>
        <v/>
      </c>
      <c r="P2364" s="312">
        <f>IF(M2364&lt;&gt;ฐาน!$M$45,IF(L2364&lt;&gt;"",($L2364*$N2364/100),0),0)</f>
        <v>0</v>
      </c>
      <c r="Q2364" s="311">
        <f>IF(M2364&lt;&gt;ฐาน!$M$45,IF(L2364&lt;&gt;"",ROUNDUP(($L2364*$N2364/100),-1),0),0)</f>
        <v>0</v>
      </c>
      <c r="R2364" s="311">
        <f t="shared" si="72"/>
        <v>0</v>
      </c>
      <c r="S2364" s="313">
        <f t="shared" si="73"/>
        <v>0</v>
      </c>
      <c r="T2364" s="314">
        <f>IF(M2364&lt;&gt;ฐาน!$M$45,IF(S2364&lt;&gt;"",S2364+R2364,0),0)</f>
        <v>0</v>
      </c>
      <c r="U2364" s="311">
        <f>IF(M2364&lt;&gt;ฐาน!$M$45,IF(S2364=0,J2364+T2364,O2364),J2364)</f>
        <v>0</v>
      </c>
      <c r="V2364" s="98"/>
    </row>
    <row r="2365" spans="1:22" x14ac:dyDescent="0.35">
      <c r="A2365" s="93">
        <v>2357</v>
      </c>
      <c r="B2365" s="84"/>
      <c r="C2365" s="98"/>
      <c r="D2365" s="91"/>
      <c r="E2365" s="89"/>
      <c r="F2365" s="88"/>
      <c r="G2365" s="91"/>
      <c r="H2365" s="91"/>
      <c r="I2365" s="88"/>
      <c r="J2365" s="92"/>
      <c r="K2365" s="212"/>
      <c r="L2365" s="308" t="str">
        <f>IF(K2365&lt;&gt;"",INDEX(ฐาน!$J$4:$M$44,MATCH(INT(K2365),ฐาน!$J$4:$J$44,0),2),"")</f>
        <v/>
      </c>
      <c r="M2365" s="309" t="str">
        <f>IF(L2365&lt;&gt;"",INDEX(ฐาน!$J$4:$M$45,MATCH(L2365,ฐาน!$K$4:$K$45,0),4),"")</f>
        <v/>
      </c>
      <c r="N2365" s="310" t="str">
        <f>IF(I2365&lt;&gt;"",INDEX(ฐาน!$A$4:$F$9,MATCH(I2365,ฐาน!$A$4:$A$9,0),IF(J2365&gt;=INDEX(ฐาน!$A$4:$F$9,MATCH(I2365,ฐาน!$A$4:$A$9,0),3),6,5)),"")</f>
        <v/>
      </c>
      <c r="O2365" s="311" t="str">
        <f>IF(I2365&lt;&gt;"",IF(J2365&gt;=INDEX(ฐาน!$A$4:$G$9,MATCH(I2365,ฐาน!$A$4:$A$9,0),4),INDEX(ฐาน!$A$4:$G$9,MATCH(I2365,ฐาน!$A$4:$A$9,0),7),INDEX(ฐาน!$A$4:$G$9,MATCH(I2365,ฐาน!$A$4:$A$9,0),4)),"")</f>
        <v/>
      </c>
      <c r="P2365" s="312">
        <f>IF(M2365&lt;&gt;ฐาน!$M$45,IF(L2365&lt;&gt;"",($L2365*$N2365/100),0),0)</f>
        <v>0</v>
      </c>
      <c r="Q2365" s="311">
        <f>IF(M2365&lt;&gt;ฐาน!$M$45,IF(L2365&lt;&gt;"",ROUNDUP(($L2365*$N2365/100),-1),0),0)</f>
        <v>0</v>
      </c>
      <c r="R2365" s="311">
        <f t="shared" si="72"/>
        <v>0</v>
      </c>
      <c r="S2365" s="313">
        <f t="shared" si="73"/>
        <v>0</v>
      </c>
      <c r="T2365" s="314">
        <f>IF(M2365&lt;&gt;ฐาน!$M$45,IF(S2365&lt;&gt;"",S2365+R2365,0),0)</f>
        <v>0</v>
      </c>
      <c r="U2365" s="311">
        <f>IF(M2365&lt;&gt;ฐาน!$M$45,IF(S2365=0,J2365+T2365,O2365),J2365)</f>
        <v>0</v>
      </c>
      <c r="V2365" s="98"/>
    </row>
    <row r="2366" spans="1:22" x14ac:dyDescent="0.35">
      <c r="A2366" s="93">
        <v>2358</v>
      </c>
      <c r="B2366" s="84"/>
      <c r="C2366" s="98"/>
      <c r="D2366" s="91"/>
      <c r="E2366" s="89"/>
      <c r="F2366" s="88"/>
      <c r="G2366" s="91"/>
      <c r="H2366" s="91"/>
      <c r="I2366" s="88"/>
      <c r="J2366" s="92"/>
      <c r="K2366" s="212"/>
      <c r="L2366" s="308" t="str">
        <f>IF(K2366&lt;&gt;"",INDEX(ฐาน!$J$4:$M$44,MATCH(INT(K2366),ฐาน!$J$4:$J$44,0),2),"")</f>
        <v/>
      </c>
      <c r="M2366" s="309" t="str">
        <f>IF(L2366&lt;&gt;"",INDEX(ฐาน!$J$4:$M$45,MATCH(L2366,ฐาน!$K$4:$K$45,0),4),"")</f>
        <v/>
      </c>
      <c r="N2366" s="310" t="str">
        <f>IF(I2366&lt;&gt;"",INDEX(ฐาน!$A$4:$F$9,MATCH(I2366,ฐาน!$A$4:$A$9,0),IF(J2366&gt;=INDEX(ฐาน!$A$4:$F$9,MATCH(I2366,ฐาน!$A$4:$A$9,0),3),6,5)),"")</f>
        <v/>
      </c>
      <c r="O2366" s="311" t="str">
        <f>IF(I2366&lt;&gt;"",IF(J2366&gt;=INDEX(ฐาน!$A$4:$G$9,MATCH(I2366,ฐาน!$A$4:$A$9,0),4),INDEX(ฐาน!$A$4:$G$9,MATCH(I2366,ฐาน!$A$4:$A$9,0),7),INDEX(ฐาน!$A$4:$G$9,MATCH(I2366,ฐาน!$A$4:$A$9,0),4)),"")</f>
        <v/>
      </c>
      <c r="P2366" s="312">
        <f>IF(M2366&lt;&gt;ฐาน!$M$45,IF(L2366&lt;&gt;"",($L2366*$N2366/100),0),0)</f>
        <v>0</v>
      </c>
      <c r="Q2366" s="311">
        <f>IF(M2366&lt;&gt;ฐาน!$M$45,IF(L2366&lt;&gt;"",ROUNDUP(($L2366*$N2366/100),-1),0),0)</f>
        <v>0</v>
      </c>
      <c r="R2366" s="311">
        <f t="shared" si="72"/>
        <v>0</v>
      </c>
      <c r="S2366" s="313">
        <f t="shared" si="73"/>
        <v>0</v>
      </c>
      <c r="T2366" s="314">
        <f>IF(M2366&lt;&gt;ฐาน!$M$45,IF(S2366&lt;&gt;"",S2366+R2366,0),0)</f>
        <v>0</v>
      </c>
      <c r="U2366" s="311">
        <f>IF(M2366&lt;&gt;ฐาน!$M$45,IF(S2366=0,J2366+T2366,O2366),J2366)</f>
        <v>0</v>
      </c>
      <c r="V2366" s="98"/>
    </row>
    <row r="2367" spans="1:22" x14ac:dyDescent="0.35">
      <c r="A2367" s="93">
        <v>2359</v>
      </c>
      <c r="B2367" s="84"/>
      <c r="C2367" s="98"/>
      <c r="D2367" s="91"/>
      <c r="E2367" s="89"/>
      <c r="F2367" s="88"/>
      <c r="G2367" s="91"/>
      <c r="H2367" s="91"/>
      <c r="I2367" s="88"/>
      <c r="J2367" s="92"/>
      <c r="K2367" s="212"/>
      <c r="L2367" s="308" t="str">
        <f>IF(K2367&lt;&gt;"",INDEX(ฐาน!$J$4:$M$44,MATCH(INT(K2367),ฐาน!$J$4:$J$44,0),2),"")</f>
        <v/>
      </c>
      <c r="M2367" s="309" t="str">
        <f>IF(L2367&lt;&gt;"",INDEX(ฐาน!$J$4:$M$45,MATCH(L2367,ฐาน!$K$4:$K$45,0),4),"")</f>
        <v/>
      </c>
      <c r="N2367" s="310" t="str">
        <f>IF(I2367&lt;&gt;"",INDEX(ฐาน!$A$4:$F$9,MATCH(I2367,ฐาน!$A$4:$A$9,0),IF(J2367&gt;=INDEX(ฐาน!$A$4:$F$9,MATCH(I2367,ฐาน!$A$4:$A$9,0),3),6,5)),"")</f>
        <v/>
      </c>
      <c r="O2367" s="311" t="str">
        <f>IF(I2367&lt;&gt;"",IF(J2367&gt;=INDEX(ฐาน!$A$4:$G$9,MATCH(I2367,ฐาน!$A$4:$A$9,0),4),INDEX(ฐาน!$A$4:$G$9,MATCH(I2367,ฐาน!$A$4:$A$9,0),7),INDEX(ฐาน!$A$4:$G$9,MATCH(I2367,ฐาน!$A$4:$A$9,0),4)),"")</f>
        <v/>
      </c>
      <c r="P2367" s="312">
        <f>IF(M2367&lt;&gt;ฐาน!$M$45,IF(L2367&lt;&gt;"",($L2367*$N2367/100),0),0)</f>
        <v>0</v>
      </c>
      <c r="Q2367" s="311">
        <f>IF(M2367&lt;&gt;ฐาน!$M$45,IF(L2367&lt;&gt;"",ROUNDUP(($L2367*$N2367/100),-1),0),0)</f>
        <v>0</v>
      </c>
      <c r="R2367" s="311">
        <f t="shared" si="72"/>
        <v>0</v>
      </c>
      <c r="S2367" s="313">
        <f t="shared" si="73"/>
        <v>0</v>
      </c>
      <c r="T2367" s="314">
        <f>IF(M2367&lt;&gt;ฐาน!$M$45,IF(S2367&lt;&gt;"",S2367+R2367,0),0)</f>
        <v>0</v>
      </c>
      <c r="U2367" s="311">
        <f>IF(M2367&lt;&gt;ฐาน!$M$45,IF(S2367=0,J2367+T2367,O2367),J2367)</f>
        <v>0</v>
      </c>
      <c r="V2367" s="98"/>
    </row>
    <row r="2368" spans="1:22" x14ac:dyDescent="0.35">
      <c r="A2368" s="93">
        <v>2360</v>
      </c>
      <c r="B2368" s="84"/>
      <c r="C2368" s="98"/>
      <c r="D2368" s="91"/>
      <c r="E2368" s="89"/>
      <c r="F2368" s="88"/>
      <c r="G2368" s="91"/>
      <c r="H2368" s="91"/>
      <c r="I2368" s="88"/>
      <c r="J2368" s="92"/>
      <c r="K2368" s="212"/>
      <c r="L2368" s="308" t="str">
        <f>IF(K2368&lt;&gt;"",INDEX(ฐาน!$J$4:$M$44,MATCH(INT(K2368),ฐาน!$J$4:$J$44,0),2),"")</f>
        <v/>
      </c>
      <c r="M2368" s="309" t="str">
        <f>IF(L2368&lt;&gt;"",INDEX(ฐาน!$J$4:$M$45,MATCH(L2368,ฐาน!$K$4:$K$45,0),4),"")</f>
        <v/>
      </c>
      <c r="N2368" s="310" t="str">
        <f>IF(I2368&lt;&gt;"",INDEX(ฐาน!$A$4:$F$9,MATCH(I2368,ฐาน!$A$4:$A$9,0),IF(J2368&gt;=INDEX(ฐาน!$A$4:$F$9,MATCH(I2368,ฐาน!$A$4:$A$9,0),3),6,5)),"")</f>
        <v/>
      </c>
      <c r="O2368" s="311" t="str">
        <f>IF(I2368&lt;&gt;"",IF(J2368&gt;=INDEX(ฐาน!$A$4:$G$9,MATCH(I2368,ฐาน!$A$4:$A$9,0),4),INDEX(ฐาน!$A$4:$G$9,MATCH(I2368,ฐาน!$A$4:$A$9,0),7),INDEX(ฐาน!$A$4:$G$9,MATCH(I2368,ฐาน!$A$4:$A$9,0),4)),"")</f>
        <v/>
      </c>
      <c r="P2368" s="312">
        <f>IF(M2368&lt;&gt;ฐาน!$M$45,IF(L2368&lt;&gt;"",($L2368*$N2368/100),0),0)</f>
        <v>0</v>
      </c>
      <c r="Q2368" s="311">
        <f>IF(M2368&lt;&gt;ฐาน!$M$45,IF(L2368&lt;&gt;"",ROUNDUP(($L2368*$N2368/100),-1),0),0)</f>
        <v>0</v>
      </c>
      <c r="R2368" s="311">
        <f t="shared" si="72"/>
        <v>0</v>
      </c>
      <c r="S2368" s="313">
        <f t="shared" si="73"/>
        <v>0</v>
      </c>
      <c r="T2368" s="314">
        <f>IF(M2368&lt;&gt;ฐาน!$M$45,IF(S2368&lt;&gt;"",S2368+R2368,0),0)</f>
        <v>0</v>
      </c>
      <c r="U2368" s="311">
        <f>IF(M2368&lt;&gt;ฐาน!$M$45,IF(S2368=0,J2368+T2368,O2368),J2368)</f>
        <v>0</v>
      </c>
      <c r="V2368" s="98"/>
    </row>
    <row r="2369" spans="1:22" x14ac:dyDescent="0.35">
      <c r="A2369" s="93">
        <v>2361</v>
      </c>
      <c r="B2369" s="84"/>
      <c r="C2369" s="98"/>
      <c r="D2369" s="91"/>
      <c r="E2369" s="89"/>
      <c r="F2369" s="88"/>
      <c r="G2369" s="91"/>
      <c r="H2369" s="91"/>
      <c r="I2369" s="88"/>
      <c r="J2369" s="92"/>
      <c r="K2369" s="212"/>
      <c r="L2369" s="308" t="str">
        <f>IF(K2369&lt;&gt;"",INDEX(ฐาน!$J$4:$M$44,MATCH(INT(K2369),ฐาน!$J$4:$J$44,0),2),"")</f>
        <v/>
      </c>
      <c r="M2369" s="309" t="str">
        <f>IF(L2369&lt;&gt;"",INDEX(ฐาน!$J$4:$M$45,MATCH(L2369,ฐาน!$K$4:$K$45,0),4),"")</f>
        <v/>
      </c>
      <c r="N2369" s="310" t="str">
        <f>IF(I2369&lt;&gt;"",INDEX(ฐาน!$A$4:$F$9,MATCH(I2369,ฐาน!$A$4:$A$9,0),IF(J2369&gt;=INDEX(ฐาน!$A$4:$F$9,MATCH(I2369,ฐาน!$A$4:$A$9,0),3),6,5)),"")</f>
        <v/>
      </c>
      <c r="O2369" s="311" t="str">
        <f>IF(I2369&lt;&gt;"",IF(J2369&gt;=INDEX(ฐาน!$A$4:$G$9,MATCH(I2369,ฐาน!$A$4:$A$9,0),4),INDEX(ฐาน!$A$4:$G$9,MATCH(I2369,ฐาน!$A$4:$A$9,0),7),INDEX(ฐาน!$A$4:$G$9,MATCH(I2369,ฐาน!$A$4:$A$9,0),4)),"")</f>
        <v/>
      </c>
      <c r="P2369" s="312">
        <f>IF(M2369&lt;&gt;ฐาน!$M$45,IF(L2369&lt;&gt;"",($L2369*$N2369/100),0),0)</f>
        <v>0</v>
      </c>
      <c r="Q2369" s="311">
        <f>IF(M2369&lt;&gt;ฐาน!$M$45,IF(L2369&lt;&gt;"",ROUNDUP(($L2369*$N2369/100),-1),0),0)</f>
        <v>0</v>
      </c>
      <c r="R2369" s="311">
        <f t="shared" si="72"/>
        <v>0</v>
      </c>
      <c r="S2369" s="313">
        <f t="shared" si="73"/>
        <v>0</v>
      </c>
      <c r="T2369" s="314">
        <f>IF(M2369&lt;&gt;ฐาน!$M$45,IF(S2369&lt;&gt;"",S2369+R2369,0),0)</f>
        <v>0</v>
      </c>
      <c r="U2369" s="311">
        <f>IF(M2369&lt;&gt;ฐาน!$M$45,IF(S2369=0,J2369+T2369,O2369),J2369)</f>
        <v>0</v>
      </c>
      <c r="V2369" s="98"/>
    </row>
    <row r="2370" spans="1:22" x14ac:dyDescent="0.35">
      <c r="A2370" s="93">
        <v>2362</v>
      </c>
      <c r="B2370" s="84"/>
      <c r="C2370" s="98"/>
      <c r="D2370" s="91"/>
      <c r="E2370" s="89"/>
      <c r="F2370" s="88"/>
      <c r="G2370" s="91"/>
      <c r="H2370" s="91"/>
      <c r="I2370" s="88"/>
      <c r="J2370" s="92"/>
      <c r="K2370" s="212"/>
      <c r="L2370" s="308" t="str">
        <f>IF(K2370&lt;&gt;"",INDEX(ฐาน!$J$4:$M$44,MATCH(INT(K2370),ฐาน!$J$4:$J$44,0),2),"")</f>
        <v/>
      </c>
      <c r="M2370" s="309" t="str">
        <f>IF(L2370&lt;&gt;"",INDEX(ฐาน!$J$4:$M$45,MATCH(L2370,ฐาน!$K$4:$K$45,0),4),"")</f>
        <v/>
      </c>
      <c r="N2370" s="310" t="str">
        <f>IF(I2370&lt;&gt;"",INDEX(ฐาน!$A$4:$F$9,MATCH(I2370,ฐาน!$A$4:$A$9,0),IF(J2370&gt;=INDEX(ฐาน!$A$4:$F$9,MATCH(I2370,ฐาน!$A$4:$A$9,0),3),6,5)),"")</f>
        <v/>
      </c>
      <c r="O2370" s="311" t="str">
        <f>IF(I2370&lt;&gt;"",IF(J2370&gt;=INDEX(ฐาน!$A$4:$G$9,MATCH(I2370,ฐาน!$A$4:$A$9,0),4),INDEX(ฐาน!$A$4:$G$9,MATCH(I2370,ฐาน!$A$4:$A$9,0),7),INDEX(ฐาน!$A$4:$G$9,MATCH(I2370,ฐาน!$A$4:$A$9,0),4)),"")</f>
        <v/>
      </c>
      <c r="P2370" s="312">
        <f>IF(M2370&lt;&gt;ฐาน!$M$45,IF(L2370&lt;&gt;"",($L2370*$N2370/100),0),0)</f>
        <v>0</v>
      </c>
      <c r="Q2370" s="311">
        <f>IF(M2370&lt;&gt;ฐาน!$M$45,IF(L2370&lt;&gt;"",ROUNDUP(($L2370*$N2370/100),-1),0),0)</f>
        <v>0</v>
      </c>
      <c r="R2370" s="311">
        <f t="shared" si="72"/>
        <v>0</v>
      </c>
      <c r="S2370" s="313">
        <f t="shared" si="73"/>
        <v>0</v>
      </c>
      <c r="T2370" s="314">
        <f>IF(M2370&lt;&gt;ฐาน!$M$45,IF(S2370&lt;&gt;"",S2370+R2370,0),0)</f>
        <v>0</v>
      </c>
      <c r="U2370" s="311">
        <f>IF(M2370&lt;&gt;ฐาน!$M$45,IF(S2370=0,J2370+T2370,O2370),J2370)</f>
        <v>0</v>
      </c>
      <c r="V2370" s="98"/>
    </row>
    <row r="2371" spans="1:22" x14ac:dyDescent="0.35">
      <c r="A2371" s="93">
        <v>2363</v>
      </c>
      <c r="B2371" s="84"/>
      <c r="C2371" s="98"/>
      <c r="D2371" s="91"/>
      <c r="E2371" s="89"/>
      <c r="F2371" s="88"/>
      <c r="G2371" s="91"/>
      <c r="H2371" s="91"/>
      <c r="I2371" s="88"/>
      <c r="J2371" s="92"/>
      <c r="K2371" s="212"/>
      <c r="L2371" s="308" t="str">
        <f>IF(K2371&lt;&gt;"",INDEX(ฐาน!$J$4:$M$44,MATCH(INT(K2371),ฐาน!$J$4:$J$44,0),2),"")</f>
        <v/>
      </c>
      <c r="M2371" s="309" t="str">
        <f>IF(L2371&lt;&gt;"",INDEX(ฐาน!$J$4:$M$45,MATCH(L2371,ฐาน!$K$4:$K$45,0),4),"")</f>
        <v/>
      </c>
      <c r="N2371" s="310" t="str">
        <f>IF(I2371&lt;&gt;"",INDEX(ฐาน!$A$4:$F$9,MATCH(I2371,ฐาน!$A$4:$A$9,0),IF(J2371&gt;=INDEX(ฐาน!$A$4:$F$9,MATCH(I2371,ฐาน!$A$4:$A$9,0),3),6,5)),"")</f>
        <v/>
      </c>
      <c r="O2371" s="311" t="str">
        <f>IF(I2371&lt;&gt;"",IF(J2371&gt;=INDEX(ฐาน!$A$4:$G$9,MATCH(I2371,ฐาน!$A$4:$A$9,0),4),INDEX(ฐาน!$A$4:$G$9,MATCH(I2371,ฐาน!$A$4:$A$9,0),7),INDEX(ฐาน!$A$4:$G$9,MATCH(I2371,ฐาน!$A$4:$A$9,0),4)),"")</f>
        <v/>
      </c>
      <c r="P2371" s="312">
        <f>IF(M2371&lt;&gt;ฐาน!$M$45,IF(L2371&lt;&gt;"",($L2371*$N2371/100),0),0)</f>
        <v>0</v>
      </c>
      <c r="Q2371" s="311">
        <f>IF(M2371&lt;&gt;ฐาน!$M$45,IF(L2371&lt;&gt;"",ROUNDUP(($L2371*$N2371/100),-1),0),0)</f>
        <v>0</v>
      </c>
      <c r="R2371" s="311">
        <f t="shared" si="72"/>
        <v>0</v>
      </c>
      <c r="S2371" s="313">
        <f t="shared" si="73"/>
        <v>0</v>
      </c>
      <c r="T2371" s="314">
        <f>IF(M2371&lt;&gt;ฐาน!$M$45,IF(S2371&lt;&gt;"",S2371+R2371,0),0)</f>
        <v>0</v>
      </c>
      <c r="U2371" s="311">
        <f>IF(M2371&lt;&gt;ฐาน!$M$45,IF(S2371=0,J2371+T2371,O2371),J2371)</f>
        <v>0</v>
      </c>
      <c r="V2371" s="98"/>
    </row>
    <row r="2372" spans="1:22" x14ac:dyDescent="0.35">
      <c r="A2372" s="93">
        <v>2364</v>
      </c>
      <c r="B2372" s="84"/>
      <c r="C2372" s="98"/>
      <c r="D2372" s="91"/>
      <c r="E2372" s="89"/>
      <c r="F2372" s="88"/>
      <c r="G2372" s="91"/>
      <c r="H2372" s="91"/>
      <c r="I2372" s="88"/>
      <c r="J2372" s="92"/>
      <c r="K2372" s="212"/>
      <c r="L2372" s="308" t="str">
        <f>IF(K2372&lt;&gt;"",INDEX(ฐาน!$J$4:$M$44,MATCH(INT(K2372),ฐาน!$J$4:$J$44,0),2),"")</f>
        <v/>
      </c>
      <c r="M2372" s="309" t="str">
        <f>IF(L2372&lt;&gt;"",INDEX(ฐาน!$J$4:$M$45,MATCH(L2372,ฐาน!$K$4:$K$45,0),4),"")</f>
        <v/>
      </c>
      <c r="N2372" s="310" t="str">
        <f>IF(I2372&lt;&gt;"",INDEX(ฐาน!$A$4:$F$9,MATCH(I2372,ฐาน!$A$4:$A$9,0),IF(J2372&gt;=INDEX(ฐาน!$A$4:$F$9,MATCH(I2372,ฐาน!$A$4:$A$9,0),3),6,5)),"")</f>
        <v/>
      </c>
      <c r="O2372" s="311" t="str">
        <f>IF(I2372&lt;&gt;"",IF(J2372&gt;=INDEX(ฐาน!$A$4:$G$9,MATCH(I2372,ฐาน!$A$4:$A$9,0),4),INDEX(ฐาน!$A$4:$G$9,MATCH(I2372,ฐาน!$A$4:$A$9,0),7),INDEX(ฐาน!$A$4:$G$9,MATCH(I2372,ฐาน!$A$4:$A$9,0),4)),"")</f>
        <v/>
      </c>
      <c r="P2372" s="312">
        <f>IF(M2372&lt;&gt;ฐาน!$M$45,IF(L2372&lt;&gt;"",($L2372*$N2372/100),0),0)</f>
        <v>0</v>
      </c>
      <c r="Q2372" s="311">
        <f>IF(M2372&lt;&gt;ฐาน!$M$45,IF(L2372&lt;&gt;"",ROUNDUP(($L2372*$N2372/100),-1),0),0)</f>
        <v>0</v>
      </c>
      <c r="R2372" s="311">
        <f t="shared" si="72"/>
        <v>0</v>
      </c>
      <c r="S2372" s="313">
        <f t="shared" si="73"/>
        <v>0</v>
      </c>
      <c r="T2372" s="314">
        <f>IF(M2372&lt;&gt;ฐาน!$M$45,IF(S2372&lt;&gt;"",S2372+R2372,0),0)</f>
        <v>0</v>
      </c>
      <c r="U2372" s="311">
        <f>IF(M2372&lt;&gt;ฐาน!$M$45,IF(S2372=0,J2372+T2372,O2372),J2372)</f>
        <v>0</v>
      </c>
      <c r="V2372" s="98"/>
    </row>
    <row r="2373" spans="1:22" x14ac:dyDescent="0.35">
      <c r="A2373" s="93">
        <v>2365</v>
      </c>
      <c r="B2373" s="84"/>
      <c r="C2373" s="98"/>
      <c r="D2373" s="91"/>
      <c r="E2373" s="89"/>
      <c r="F2373" s="88"/>
      <c r="G2373" s="91"/>
      <c r="H2373" s="91"/>
      <c r="I2373" s="88"/>
      <c r="J2373" s="92"/>
      <c r="K2373" s="212"/>
      <c r="L2373" s="308" t="str">
        <f>IF(K2373&lt;&gt;"",INDEX(ฐาน!$J$4:$M$44,MATCH(INT(K2373),ฐาน!$J$4:$J$44,0),2),"")</f>
        <v/>
      </c>
      <c r="M2373" s="309" t="str">
        <f>IF(L2373&lt;&gt;"",INDEX(ฐาน!$J$4:$M$45,MATCH(L2373,ฐาน!$K$4:$K$45,0),4),"")</f>
        <v/>
      </c>
      <c r="N2373" s="310" t="str">
        <f>IF(I2373&lt;&gt;"",INDEX(ฐาน!$A$4:$F$9,MATCH(I2373,ฐาน!$A$4:$A$9,0),IF(J2373&gt;=INDEX(ฐาน!$A$4:$F$9,MATCH(I2373,ฐาน!$A$4:$A$9,0),3),6,5)),"")</f>
        <v/>
      </c>
      <c r="O2373" s="311" t="str">
        <f>IF(I2373&lt;&gt;"",IF(J2373&gt;=INDEX(ฐาน!$A$4:$G$9,MATCH(I2373,ฐาน!$A$4:$A$9,0),4),INDEX(ฐาน!$A$4:$G$9,MATCH(I2373,ฐาน!$A$4:$A$9,0),7),INDEX(ฐาน!$A$4:$G$9,MATCH(I2373,ฐาน!$A$4:$A$9,0),4)),"")</f>
        <v/>
      </c>
      <c r="P2373" s="312">
        <f>IF(M2373&lt;&gt;ฐาน!$M$45,IF(L2373&lt;&gt;"",($L2373*$N2373/100),0),0)</f>
        <v>0</v>
      </c>
      <c r="Q2373" s="311">
        <f>IF(M2373&lt;&gt;ฐาน!$M$45,IF(L2373&lt;&gt;"",ROUNDUP(($L2373*$N2373/100),-1),0),0)</f>
        <v>0</v>
      </c>
      <c r="R2373" s="311">
        <f t="shared" si="72"/>
        <v>0</v>
      </c>
      <c r="S2373" s="313">
        <f t="shared" si="73"/>
        <v>0</v>
      </c>
      <c r="T2373" s="314">
        <f>IF(M2373&lt;&gt;ฐาน!$M$45,IF(S2373&lt;&gt;"",S2373+R2373,0),0)</f>
        <v>0</v>
      </c>
      <c r="U2373" s="311">
        <f>IF(M2373&lt;&gt;ฐาน!$M$45,IF(S2373=0,J2373+T2373,O2373),J2373)</f>
        <v>0</v>
      </c>
      <c r="V2373" s="98"/>
    </row>
    <row r="2374" spans="1:22" x14ac:dyDescent="0.35">
      <c r="A2374" s="93">
        <v>2366</v>
      </c>
      <c r="B2374" s="84"/>
      <c r="C2374" s="98"/>
      <c r="D2374" s="91"/>
      <c r="E2374" s="89"/>
      <c r="F2374" s="88"/>
      <c r="G2374" s="91"/>
      <c r="H2374" s="91"/>
      <c r="I2374" s="88"/>
      <c r="J2374" s="92"/>
      <c r="K2374" s="212"/>
      <c r="L2374" s="308" t="str">
        <f>IF(K2374&lt;&gt;"",INDEX(ฐาน!$J$4:$M$44,MATCH(INT(K2374),ฐาน!$J$4:$J$44,0),2),"")</f>
        <v/>
      </c>
      <c r="M2374" s="309" t="str">
        <f>IF(L2374&lt;&gt;"",INDEX(ฐาน!$J$4:$M$45,MATCH(L2374,ฐาน!$K$4:$K$45,0),4),"")</f>
        <v/>
      </c>
      <c r="N2374" s="310" t="str">
        <f>IF(I2374&lt;&gt;"",INDEX(ฐาน!$A$4:$F$9,MATCH(I2374,ฐาน!$A$4:$A$9,0),IF(J2374&gt;=INDEX(ฐาน!$A$4:$F$9,MATCH(I2374,ฐาน!$A$4:$A$9,0),3),6,5)),"")</f>
        <v/>
      </c>
      <c r="O2374" s="311" t="str">
        <f>IF(I2374&lt;&gt;"",IF(J2374&gt;=INDEX(ฐาน!$A$4:$G$9,MATCH(I2374,ฐาน!$A$4:$A$9,0),4),INDEX(ฐาน!$A$4:$G$9,MATCH(I2374,ฐาน!$A$4:$A$9,0),7),INDEX(ฐาน!$A$4:$G$9,MATCH(I2374,ฐาน!$A$4:$A$9,0),4)),"")</f>
        <v/>
      </c>
      <c r="P2374" s="312">
        <f>IF(M2374&lt;&gt;ฐาน!$M$45,IF(L2374&lt;&gt;"",($L2374*$N2374/100),0),0)</f>
        <v>0</v>
      </c>
      <c r="Q2374" s="311">
        <f>IF(M2374&lt;&gt;ฐาน!$M$45,IF(L2374&lt;&gt;"",ROUNDUP(($L2374*$N2374/100),-1),0),0)</f>
        <v>0</v>
      </c>
      <c r="R2374" s="311">
        <f t="shared" si="72"/>
        <v>0</v>
      </c>
      <c r="S2374" s="313">
        <f t="shared" si="73"/>
        <v>0</v>
      </c>
      <c r="T2374" s="314">
        <f>IF(M2374&lt;&gt;ฐาน!$M$45,IF(S2374&lt;&gt;"",S2374+R2374,0),0)</f>
        <v>0</v>
      </c>
      <c r="U2374" s="311">
        <f>IF(M2374&lt;&gt;ฐาน!$M$45,IF(S2374=0,J2374+T2374,O2374),J2374)</f>
        <v>0</v>
      </c>
      <c r="V2374" s="98"/>
    </row>
    <row r="2375" spans="1:22" x14ac:dyDescent="0.35">
      <c r="A2375" s="93">
        <v>2367</v>
      </c>
      <c r="B2375" s="84"/>
      <c r="C2375" s="98"/>
      <c r="D2375" s="91"/>
      <c r="E2375" s="89"/>
      <c r="F2375" s="88"/>
      <c r="G2375" s="91"/>
      <c r="H2375" s="91"/>
      <c r="I2375" s="88"/>
      <c r="J2375" s="92"/>
      <c r="K2375" s="212"/>
      <c r="L2375" s="308" t="str">
        <f>IF(K2375&lt;&gt;"",INDEX(ฐาน!$J$4:$M$44,MATCH(INT(K2375),ฐาน!$J$4:$J$44,0),2),"")</f>
        <v/>
      </c>
      <c r="M2375" s="309" t="str">
        <f>IF(L2375&lt;&gt;"",INDEX(ฐาน!$J$4:$M$45,MATCH(L2375,ฐาน!$K$4:$K$45,0),4),"")</f>
        <v/>
      </c>
      <c r="N2375" s="310" t="str">
        <f>IF(I2375&lt;&gt;"",INDEX(ฐาน!$A$4:$F$9,MATCH(I2375,ฐาน!$A$4:$A$9,0),IF(J2375&gt;=INDEX(ฐาน!$A$4:$F$9,MATCH(I2375,ฐาน!$A$4:$A$9,0),3),6,5)),"")</f>
        <v/>
      </c>
      <c r="O2375" s="311" t="str">
        <f>IF(I2375&lt;&gt;"",IF(J2375&gt;=INDEX(ฐาน!$A$4:$G$9,MATCH(I2375,ฐาน!$A$4:$A$9,0),4),INDEX(ฐาน!$A$4:$G$9,MATCH(I2375,ฐาน!$A$4:$A$9,0),7),INDEX(ฐาน!$A$4:$G$9,MATCH(I2375,ฐาน!$A$4:$A$9,0),4)),"")</f>
        <v/>
      </c>
      <c r="P2375" s="312">
        <f>IF(M2375&lt;&gt;ฐาน!$M$45,IF(L2375&lt;&gt;"",($L2375*$N2375/100),0),0)</f>
        <v>0</v>
      </c>
      <c r="Q2375" s="311">
        <f>IF(M2375&lt;&gt;ฐาน!$M$45,IF(L2375&lt;&gt;"",ROUNDUP(($L2375*$N2375/100),-1),0),0)</f>
        <v>0</v>
      </c>
      <c r="R2375" s="311">
        <f t="shared" si="72"/>
        <v>0</v>
      </c>
      <c r="S2375" s="313">
        <f t="shared" si="73"/>
        <v>0</v>
      </c>
      <c r="T2375" s="314">
        <f>IF(M2375&lt;&gt;ฐาน!$M$45,IF(S2375&lt;&gt;"",S2375+R2375,0),0)</f>
        <v>0</v>
      </c>
      <c r="U2375" s="311">
        <f>IF(M2375&lt;&gt;ฐาน!$M$45,IF(S2375=0,J2375+T2375,O2375),J2375)</f>
        <v>0</v>
      </c>
      <c r="V2375" s="98"/>
    </row>
    <row r="2376" spans="1:22" x14ac:dyDescent="0.35">
      <c r="A2376" s="93">
        <v>2368</v>
      </c>
      <c r="B2376" s="84"/>
      <c r="C2376" s="98"/>
      <c r="D2376" s="91"/>
      <c r="E2376" s="89"/>
      <c r="F2376" s="88"/>
      <c r="G2376" s="91"/>
      <c r="H2376" s="91"/>
      <c r="I2376" s="88"/>
      <c r="J2376" s="92"/>
      <c r="K2376" s="212"/>
      <c r="L2376" s="308" t="str">
        <f>IF(K2376&lt;&gt;"",INDEX(ฐาน!$J$4:$M$44,MATCH(INT(K2376),ฐาน!$J$4:$J$44,0),2),"")</f>
        <v/>
      </c>
      <c r="M2376" s="309" t="str">
        <f>IF(L2376&lt;&gt;"",INDEX(ฐาน!$J$4:$M$45,MATCH(L2376,ฐาน!$K$4:$K$45,0),4),"")</f>
        <v/>
      </c>
      <c r="N2376" s="310" t="str">
        <f>IF(I2376&lt;&gt;"",INDEX(ฐาน!$A$4:$F$9,MATCH(I2376,ฐาน!$A$4:$A$9,0),IF(J2376&gt;=INDEX(ฐาน!$A$4:$F$9,MATCH(I2376,ฐาน!$A$4:$A$9,0),3),6,5)),"")</f>
        <v/>
      </c>
      <c r="O2376" s="311" t="str">
        <f>IF(I2376&lt;&gt;"",IF(J2376&gt;=INDEX(ฐาน!$A$4:$G$9,MATCH(I2376,ฐาน!$A$4:$A$9,0),4),INDEX(ฐาน!$A$4:$G$9,MATCH(I2376,ฐาน!$A$4:$A$9,0),7),INDEX(ฐาน!$A$4:$G$9,MATCH(I2376,ฐาน!$A$4:$A$9,0),4)),"")</f>
        <v/>
      </c>
      <c r="P2376" s="312">
        <f>IF(M2376&lt;&gt;ฐาน!$M$45,IF(L2376&lt;&gt;"",($L2376*$N2376/100),0),0)</f>
        <v>0</v>
      </c>
      <c r="Q2376" s="311">
        <f>IF(M2376&lt;&gt;ฐาน!$M$45,IF(L2376&lt;&gt;"",ROUNDUP(($L2376*$N2376/100),-1),0),0)</f>
        <v>0</v>
      </c>
      <c r="R2376" s="311">
        <f t="shared" si="72"/>
        <v>0</v>
      </c>
      <c r="S2376" s="313">
        <f t="shared" si="73"/>
        <v>0</v>
      </c>
      <c r="T2376" s="314">
        <f>IF(M2376&lt;&gt;ฐาน!$M$45,IF(S2376&lt;&gt;"",S2376+R2376,0),0)</f>
        <v>0</v>
      </c>
      <c r="U2376" s="311">
        <f>IF(M2376&lt;&gt;ฐาน!$M$45,IF(S2376=0,J2376+T2376,O2376),J2376)</f>
        <v>0</v>
      </c>
      <c r="V2376" s="98"/>
    </row>
    <row r="2377" spans="1:22" x14ac:dyDescent="0.35">
      <c r="A2377" s="93">
        <v>2369</v>
      </c>
      <c r="B2377" s="84"/>
      <c r="C2377" s="98"/>
      <c r="D2377" s="91"/>
      <c r="E2377" s="89"/>
      <c r="F2377" s="88"/>
      <c r="G2377" s="91"/>
      <c r="H2377" s="91"/>
      <c r="I2377" s="88"/>
      <c r="J2377" s="92"/>
      <c r="K2377" s="212"/>
      <c r="L2377" s="308" t="str">
        <f>IF(K2377&lt;&gt;"",INDEX(ฐาน!$J$4:$M$44,MATCH(INT(K2377),ฐาน!$J$4:$J$44,0),2),"")</f>
        <v/>
      </c>
      <c r="M2377" s="309" t="str">
        <f>IF(L2377&lt;&gt;"",INDEX(ฐาน!$J$4:$M$45,MATCH(L2377,ฐาน!$K$4:$K$45,0),4),"")</f>
        <v/>
      </c>
      <c r="N2377" s="310" t="str">
        <f>IF(I2377&lt;&gt;"",INDEX(ฐาน!$A$4:$F$9,MATCH(I2377,ฐาน!$A$4:$A$9,0),IF(J2377&gt;=INDEX(ฐาน!$A$4:$F$9,MATCH(I2377,ฐาน!$A$4:$A$9,0),3),6,5)),"")</f>
        <v/>
      </c>
      <c r="O2377" s="311" t="str">
        <f>IF(I2377&lt;&gt;"",IF(J2377&gt;=INDEX(ฐาน!$A$4:$G$9,MATCH(I2377,ฐาน!$A$4:$A$9,0),4),INDEX(ฐาน!$A$4:$G$9,MATCH(I2377,ฐาน!$A$4:$A$9,0),7),INDEX(ฐาน!$A$4:$G$9,MATCH(I2377,ฐาน!$A$4:$A$9,0),4)),"")</f>
        <v/>
      </c>
      <c r="P2377" s="312">
        <f>IF(M2377&lt;&gt;ฐาน!$M$45,IF(L2377&lt;&gt;"",($L2377*$N2377/100),0),0)</f>
        <v>0</v>
      </c>
      <c r="Q2377" s="311">
        <f>IF(M2377&lt;&gt;ฐาน!$M$45,IF(L2377&lt;&gt;"",ROUNDUP(($L2377*$N2377/100),-1),0),0)</f>
        <v>0</v>
      </c>
      <c r="R2377" s="311">
        <f t="shared" si="72"/>
        <v>0</v>
      </c>
      <c r="S2377" s="313">
        <f t="shared" si="73"/>
        <v>0</v>
      </c>
      <c r="T2377" s="314">
        <f>IF(M2377&lt;&gt;ฐาน!$M$45,IF(S2377&lt;&gt;"",S2377+R2377,0),0)</f>
        <v>0</v>
      </c>
      <c r="U2377" s="311">
        <f>IF(M2377&lt;&gt;ฐาน!$M$45,IF(S2377=0,J2377+T2377,O2377),J2377)</f>
        <v>0</v>
      </c>
      <c r="V2377" s="98"/>
    </row>
    <row r="2378" spans="1:22" x14ac:dyDescent="0.35">
      <c r="A2378" s="93">
        <v>2370</v>
      </c>
      <c r="B2378" s="84"/>
      <c r="C2378" s="98"/>
      <c r="D2378" s="91"/>
      <c r="E2378" s="89"/>
      <c r="F2378" s="88"/>
      <c r="G2378" s="91"/>
      <c r="H2378" s="91"/>
      <c r="I2378" s="88"/>
      <c r="J2378" s="92"/>
      <c r="K2378" s="212"/>
      <c r="L2378" s="308" t="str">
        <f>IF(K2378&lt;&gt;"",INDEX(ฐาน!$J$4:$M$44,MATCH(INT(K2378),ฐาน!$J$4:$J$44,0),2),"")</f>
        <v/>
      </c>
      <c r="M2378" s="309" t="str">
        <f>IF(L2378&lt;&gt;"",INDEX(ฐาน!$J$4:$M$45,MATCH(L2378,ฐาน!$K$4:$K$45,0),4),"")</f>
        <v/>
      </c>
      <c r="N2378" s="310" t="str">
        <f>IF(I2378&lt;&gt;"",INDEX(ฐาน!$A$4:$F$9,MATCH(I2378,ฐาน!$A$4:$A$9,0),IF(J2378&gt;=INDEX(ฐาน!$A$4:$F$9,MATCH(I2378,ฐาน!$A$4:$A$9,0),3),6,5)),"")</f>
        <v/>
      </c>
      <c r="O2378" s="311" t="str">
        <f>IF(I2378&lt;&gt;"",IF(J2378&gt;=INDEX(ฐาน!$A$4:$G$9,MATCH(I2378,ฐาน!$A$4:$A$9,0),4),INDEX(ฐาน!$A$4:$G$9,MATCH(I2378,ฐาน!$A$4:$A$9,0),7),INDEX(ฐาน!$A$4:$G$9,MATCH(I2378,ฐาน!$A$4:$A$9,0),4)),"")</f>
        <v/>
      </c>
      <c r="P2378" s="312">
        <f>IF(M2378&lt;&gt;ฐาน!$M$45,IF(L2378&lt;&gt;"",($L2378*$N2378/100),0),0)</f>
        <v>0</v>
      </c>
      <c r="Q2378" s="311">
        <f>IF(M2378&lt;&gt;ฐาน!$M$45,IF(L2378&lt;&gt;"",ROUNDUP(($L2378*$N2378/100),-1),0),0)</f>
        <v>0</v>
      </c>
      <c r="R2378" s="311">
        <f t="shared" ref="R2378:R2441" si="74">IF(Q2378&lt;&gt;"",IF($J2378+$P2378&lt;=$O2378,$Q2378,$O2378-$J2378),"")</f>
        <v>0</v>
      </c>
      <c r="S2378" s="313">
        <f t="shared" ref="S2378:S2441" si="75">IF(Q2378&lt;&gt;R2378,P2378-R2378,0)</f>
        <v>0</v>
      </c>
      <c r="T2378" s="314">
        <f>IF(M2378&lt;&gt;ฐาน!$M$45,IF(S2378&lt;&gt;"",S2378+R2378,0),0)</f>
        <v>0</v>
      </c>
      <c r="U2378" s="311">
        <f>IF(M2378&lt;&gt;ฐาน!$M$45,IF(S2378=0,J2378+T2378,O2378),J2378)</f>
        <v>0</v>
      </c>
      <c r="V2378" s="98"/>
    </row>
    <row r="2379" spans="1:22" x14ac:dyDescent="0.35">
      <c r="A2379" s="93">
        <v>2371</v>
      </c>
      <c r="B2379" s="84"/>
      <c r="C2379" s="98"/>
      <c r="D2379" s="91"/>
      <c r="E2379" s="89"/>
      <c r="F2379" s="88"/>
      <c r="G2379" s="91"/>
      <c r="H2379" s="91"/>
      <c r="I2379" s="88"/>
      <c r="J2379" s="92"/>
      <c r="K2379" s="212"/>
      <c r="L2379" s="308" t="str">
        <f>IF(K2379&lt;&gt;"",INDEX(ฐาน!$J$4:$M$44,MATCH(INT(K2379),ฐาน!$J$4:$J$44,0),2),"")</f>
        <v/>
      </c>
      <c r="M2379" s="309" t="str">
        <f>IF(L2379&lt;&gt;"",INDEX(ฐาน!$J$4:$M$45,MATCH(L2379,ฐาน!$K$4:$K$45,0),4),"")</f>
        <v/>
      </c>
      <c r="N2379" s="310" t="str">
        <f>IF(I2379&lt;&gt;"",INDEX(ฐาน!$A$4:$F$9,MATCH(I2379,ฐาน!$A$4:$A$9,0),IF(J2379&gt;=INDEX(ฐาน!$A$4:$F$9,MATCH(I2379,ฐาน!$A$4:$A$9,0),3),6,5)),"")</f>
        <v/>
      </c>
      <c r="O2379" s="311" t="str">
        <f>IF(I2379&lt;&gt;"",IF(J2379&gt;=INDEX(ฐาน!$A$4:$G$9,MATCH(I2379,ฐาน!$A$4:$A$9,0),4),INDEX(ฐาน!$A$4:$G$9,MATCH(I2379,ฐาน!$A$4:$A$9,0),7),INDEX(ฐาน!$A$4:$G$9,MATCH(I2379,ฐาน!$A$4:$A$9,0),4)),"")</f>
        <v/>
      </c>
      <c r="P2379" s="312">
        <f>IF(M2379&lt;&gt;ฐาน!$M$45,IF(L2379&lt;&gt;"",($L2379*$N2379/100),0),0)</f>
        <v>0</v>
      </c>
      <c r="Q2379" s="311">
        <f>IF(M2379&lt;&gt;ฐาน!$M$45,IF(L2379&lt;&gt;"",ROUNDUP(($L2379*$N2379/100),-1),0),0)</f>
        <v>0</v>
      </c>
      <c r="R2379" s="311">
        <f t="shared" si="74"/>
        <v>0</v>
      </c>
      <c r="S2379" s="313">
        <f t="shared" si="75"/>
        <v>0</v>
      </c>
      <c r="T2379" s="314">
        <f>IF(M2379&lt;&gt;ฐาน!$M$45,IF(S2379&lt;&gt;"",S2379+R2379,0),0)</f>
        <v>0</v>
      </c>
      <c r="U2379" s="311">
        <f>IF(M2379&lt;&gt;ฐาน!$M$45,IF(S2379=0,J2379+T2379,O2379),J2379)</f>
        <v>0</v>
      </c>
      <c r="V2379" s="98"/>
    </row>
    <row r="2380" spans="1:22" x14ac:dyDescent="0.35">
      <c r="A2380" s="93">
        <v>2372</v>
      </c>
      <c r="B2380" s="84"/>
      <c r="C2380" s="98"/>
      <c r="D2380" s="91"/>
      <c r="E2380" s="89"/>
      <c r="F2380" s="88"/>
      <c r="G2380" s="91"/>
      <c r="H2380" s="91"/>
      <c r="I2380" s="88"/>
      <c r="J2380" s="92"/>
      <c r="K2380" s="212"/>
      <c r="L2380" s="308" t="str">
        <f>IF(K2380&lt;&gt;"",INDEX(ฐาน!$J$4:$M$44,MATCH(INT(K2380),ฐาน!$J$4:$J$44,0),2),"")</f>
        <v/>
      </c>
      <c r="M2380" s="309" t="str">
        <f>IF(L2380&lt;&gt;"",INDEX(ฐาน!$J$4:$M$45,MATCH(L2380,ฐาน!$K$4:$K$45,0),4),"")</f>
        <v/>
      </c>
      <c r="N2380" s="310" t="str">
        <f>IF(I2380&lt;&gt;"",INDEX(ฐาน!$A$4:$F$9,MATCH(I2380,ฐาน!$A$4:$A$9,0),IF(J2380&gt;=INDEX(ฐาน!$A$4:$F$9,MATCH(I2380,ฐาน!$A$4:$A$9,0),3),6,5)),"")</f>
        <v/>
      </c>
      <c r="O2380" s="311" t="str">
        <f>IF(I2380&lt;&gt;"",IF(J2380&gt;=INDEX(ฐาน!$A$4:$G$9,MATCH(I2380,ฐาน!$A$4:$A$9,0),4),INDEX(ฐาน!$A$4:$G$9,MATCH(I2380,ฐาน!$A$4:$A$9,0),7),INDEX(ฐาน!$A$4:$G$9,MATCH(I2380,ฐาน!$A$4:$A$9,0),4)),"")</f>
        <v/>
      </c>
      <c r="P2380" s="312">
        <f>IF(M2380&lt;&gt;ฐาน!$M$45,IF(L2380&lt;&gt;"",($L2380*$N2380/100),0),0)</f>
        <v>0</v>
      </c>
      <c r="Q2380" s="311">
        <f>IF(M2380&lt;&gt;ฐาน!$M$45,IF(L2380&lt;&gt;"",ROUNDUP(($L2380*$N2380/100),-1),0),0)</f>
        <v>0</v>
      </c>
      <c r="R2380" s="311">
        <f t="shared" si="74"/>
        <v>0</v>
      </c>
      <c r="S2380" s="313">
        <f t="shared" si="75"/>
        <v>0</v>
      </c>
      <c r="T2380" s="314">
        <f>IF(M2380&lt;&gt;ฐาน!$M$45,IF(S2380&lt;&gt;"",S2380+R2380,0),0)</f>
        <v>0</v>
      </c>
      <c r="U2380" s="311">
        <f>IF(M2380&lt;&gt;ฐาน!$M$45,IF(S2380=0,J2380+T2380,O2380),J2380)</f>
        <v>0</v>
      </c>
      <c r="V2380" s="98"/>
    </row>
    <row r="2381" spans="1:22" x14ac:dyDescent="0.35">
      <c r="A2381" s="93">
        <v>2373</v>
      </c>
      <c r="B2381" s="84"/>
      <c r="C2381" s="98"/>
      <c r="D2381" s="91"/>
      <c r="E2381" s="89"/>
      <c r="F2381" s="88"/>
      <c r="G2381" s="91"/>
      <c r="H2381" s="91"/>
      <c r="I2381" s="88"/>
      <c r="J2381" s="92"/>
      <c r="K2381" s="212"/>
      <c r="L2381" s="308" t="str">
        <f>IF(K2381&lt;&gt;"",INDEX(ฐาน!$J$4:$M$44,MATCH(INT(K2381),ฐาน!$J$4:$J$44,0),2),"")</f>
        <v/>
      </c>
      <c r="M2381" s="309" t="str">
        <f>IF(L2381&lt;&gt;"",INDEX(ฐาน!$J$4:$M$45,MATCH(L2381,ฐาน!$K$4:$K$45,0),4),"")</f>
        <v/>
      </c>
      <c r="N2381" s="310" t="str">
        <f>IF(I2381&lt;&gt;"",INDEX(ฐาน!$A$4:$F$9,MATCH(I2381,ฐาน!$A$4:$A$9,0),IF(J2381&gt;=INDEX(ฐาน!$A$4:$F$9,MATCH(I2381,ฐาน!$A$4:$A$9,0),3),6,5)),"")</f>
        <v/>
      </c>
      <c r="O2381" s="311" t="str">
        <f>IF(I2381&lt;&gt;"",IF(J2381&gt;=INDEX(ฐาน!$A$4:$G$9,MATCH(I2381,ฐาน!$A$4:$A$9,0),4),INDEX(ฐาน!$A$4:$G$9,MATCH(I2381,ฐาน!$A$4:$A$9,0),7),INDEX(ฐาน!$A$4:$G$9,MATCH(I2381,ฐาน!$A$4:$A$9,0),4)),"")</f>
        <v/>
      </c>
      <c r="P2381" s="312">
        <f>IF(M2381&lt;&gt;ฐาน!$M$45,IF(L2381&lt;&gt;"",($L2381*$N2381/100),0),0)</f>
        <v>0</v>
      </c>
      <c r="Q2381" s="311">
        <f>IF(M2381&lt;&gt;ฐาน!$M$45,IF(L2381&lt;&gt;"",ROUNDUP(($L2381*$N2381/100),-1),0),0)</f>
        <v>0</v>
      </c>
      <c r="R2381" s="311">
        <f t="shared" si="74"/>
        <v>0</v>
      </c>
      <c r="S2381" s="313">
        <f t="shared" si="75"/>
        <v>0</v>
      </c>
      <c r="T2381" s="314">
        <f>IF(M2381&lt;&gt;ฐาน!$M$45,IF(S2381&lt;&gt;"",S2381+R2381,0),0)</f>
        <v>0</v>
      </c>
      <c r="U2381" s="311">
        <f>IF(M2381&lt;&gt;ฐาน!$M$45,IF(S2381=0,J2381+T2381,O2381),J2381)</f>
        <v>0</v>
      </c>
      <c r="V2381" s="98"/>
    </row>
    <row r="2382" spans="1:22" x14ac:dyDescent="0.35">
      <c r="A2382" s="93">
        <v>2374</v>
      </c>
      <c r="B2382" s="84"/>
      <c r="C2382" s="98"/>
      <c r="D2382" s="91"/>
      <c r="E2382" s="89"/>
      <c r="F2382" s="88"/>
      <c r="G2382" s="91"/>
      <c r="H2382" s="91"/>
      <c r="I2382" s="88"/>
      <c r="J2382" s="92"/>
      <c r="K2382" s="212"/>
      <c r="L2382" s="308" t="str">
        <f>IF(K2382&lt;&gt;"",INDEX(ฐาน!$J$4:$M$44,MATCH(INT(K2382),ฐาน!$J$4:$J$44,0),2),"")</f>
        <v/>
      </c>
      <c r="M2382" s="309" t="str">
        <f>IF(L2382&lt;&gt;"",INDEX(ฐาน!$J$4:$M$45,MATCH(L2382,ฐาน!$K$4:$K$45,0),4),"")</f>
        <v/>
      </c>
      <c r="N2382" s="310" t="str">
        <f>IF(I2382&lt;&gt;"",INDEX(ฐาน!$A$4:$F$9,MATCH(I2382,ฐาน!$A$4:$A$9,0),IF(J2382&gt;=INDEX(ฐาน!$A$4:$F$9,MATCH(I2382,ฐาน!$A$4:$A$9,0),3),6,5)),"")</f>
        <v/>
      </c>
      <c r="O2382" s="311" t="str">
        <f>IF(I2382&lt;&gt;"",IF(J2382&gt;=INDEX(ฐาน!$A$4:$G$9,MATCH(I2382,ฐาน!$A$4:$A$9,0),4),INDEX(ฐาน!$A$4:$G$9,MATCH(I2382,ฐาน!$A$4:$A$9,0),7),INDEX(ฐาน!$A$4:$G$9,MATCH(I2382,ฐาน!$A$4:$A$9,0),4)),"")</f>
        <v/>
      </c>
      <c r="P2382" s="312">
        <f>IF(M2382&lt;&gt;ฐาน!$M$45,IF(L2382&lt;&gt;"",($L2382*$N2382/100),0),0)</f>
        <v>0</v>
      </c>
      <c r="Q2382" s="311">
        <f>IF(M2382&lt;&gt;ฐาน!$M$45,IF(L2382&lt;&gt;"",ROUNDUP(($L2382*$N2382/100),-1),0),0)</f>
        <v>0</v>
      </c>
      <c r="R2382" s="311">
        <f t="shared" si="74"/>
        <v>0</v>
      </c>
      <c r="S2382" s="313">
        <f t="shared" si="75"/>
        <v>0</v>
      </c>
      <c r="T2382" s="314">
        <f>IF(M2382&lt;&gt;ฐาน!$M$45,IF(S2382&lt;&gt;"",S2382+R2382,0),0)</f>
        <v>0</v>
      </c>
      <c r="U2382" s="311">
        <f>IF(M2382&lt;&gt;ฐาน!$M$45,IF(S2382=0,J2382+T2382,O2382),J2382)</f>
        <v>0</v>
      </c>
      <c r="V2382" s="98"/>
    </row>
    <row r="2383" spans="1:22" x14ac:dyDescent="0.35">
      <c r="A2383" s="93">
        <v>2375</v>
      </c>
      <c r="B2383" s="84"/>
      <c r="C2383" s="98"/>
      <c r="D2383" s="91"/>
      <c r="E2383" s="89"/>
      <c r="F2383" s="88"/>
      <c r="G2383" s="91"/>
      <c r="H2383" s="91"/>
      <c r="I2383" s="88"/>
      <c r="J2383" s="92"/>
      <c r="K2383" s="212"/>
      <c r="L2383" s="308" t="str">
        <f>IF(K2383&lt;&gt;"",INDEX(ฐาน!$J$4:$M$44,MATCH(INT(K2383),ฐาน!$J$4:$J$44,0),2),"")</f>
        <v/>
      </c>
      <c r="M2383" s="309" t="str">
        <f>IF(L2383&lt;&gt;"",INDEX(ฐาน!$J$4:$M$45,MATCH(L2383,ฐาน!$K$4:$K$45,0),4),"")</f>
        <v/>
      </c>
      <c r="N2383" s="310" t="str">
        <f>IF(I2383&lt;&gt;"",INDEX(ฐาน!$A$4:$F$9,MATCH(I2383,ฐาน!$A$4:$A$9,0),IF(J2383&gt;=INDEX(ฐาน!$A$4:$F$9,MATCH(I2383,ฐาน!$A$4:$A$9,0),3),6,5)),"")</f>
        <v/>
      </c>
      <c r="O2383" s="311" t="str">
        <f>IF(I2383&lt;&gt;"",IF(J2383&gt;=INDEX(ฐาน!$A$4:$G$9,MATCH(I2383,ฐาน!$A$4:$A$9,0),4),INDEX(ฐาน!$A$4:$G$9,MATCH(I2383,ฐาน!$A$4:$A$9,0),7),INDEX(ฐาน!$A$4:$G$9,MATCH(I2383,ฐาน!$A$4:$A$9,0),4)),"")</f>
        <v/>
      </c>
      <c r="P2383" s="312">
        <f>IF(M2383&lt;&gt;ฐาน!$M$45,IF(L2383&lt;&gt;"",($L2383*$N2383/100),0),0)</f>
        <v>0</v>
      </c>
      <c r="Q2383" s="311">
        <f>IF(M2383&lt;&gt;ฐาน!$M$45,IF(L2383&lt;&gt;"",ROUNDUP(($L2383*$N2383/100),-1),0),0)</f>
        <v>0</v>
      </c>
      <c r="R2383" s="311">
        <f t="shared" si="74"/>
        <v>0</v>
      </c>
      <c r="S2383" s="313">
        <f t="shared" si="75"/>
        <v>0</v>
      </c>
      <c r="T2383" s="314">
        <f>IF(M2383&lt;&gt;ฐาน!$M$45,IF(S2383&lt;&gt;"",S2383+R2383,0),0)</f>
        <v>0</v>
      </c>
      <c r="U2383" s="311">
        <f>IF(M2383&lt;&gt;ฐาน!$M$45,IF(S2383=0,J2383+T2383,O2383),J2383)</f>
        <v>0</v>
      </c>
      <c r="V2383" s="98"/>
    </row>
    <row r="2384" spans="1:22" x14ac:dyDescent="0.35">
      <c r="A2384" s="93">
        <v>2376</v>
      </c>
      <c r="B2384" s="84"/>
      <c r="C2384" s="98"/>
      <c r="D2384" s="91"/>
      <c r="E2384" s="89"/>
      <c r="F2384" s="88"/>
      <c r="G2384" s="91"/>
      <c r="H2384" s="91"/>
      <c r="I2384" s="88"/>
      <c r="J2384" s="92"/>
      <c r="K2384" s="212"/>
      <c r="L2384" s="308" t="str">
        <f>IF(K2384&lt;&gt;"",INDEX(ฐาน!$J$4:$M$44,MATCH(INT(K2384),ฐาน!$J$4:$J$44,0),2),"")</f>
        <v/>
      </c>
      <c r="M2384" s="309" t="str">
        <f>IF(L2384&lt;&gt;"",INDEX(ฐาน!$J$4:$M$45,MATCH(L2384,ฐาน!$K$4:$K$45,0),4),"")</f>
        <v/>
      </c>
      <c r="N2384" s="310" t="str">
        <f>IF(I2384&lt;&gt;"",INDEX(ฐาน!$A$4:$F$9,MATCH(I2384,ฐาน!$A$4:$A$9,0),IF(J2384&gt;=INDEX(ฐาน!$A$4:$F$9,MATCH(I2384,ฐาน!$A$4:$A$9,0),3),6,5)),"")</f>
        <v/>
      </c>
      <c r="O2384" s="311" t="str">
        <f>IF(I2384&lt;&gt;"",IF(J2384&gt;=INDEX(ฐาน!$A$4:$G$9,MATCH(I2384,ฐาน!$A$4:$A$9,0),4),INDEX(ฐาน!$A$4:$G$9,MATCH(I2384,ฐาน!$A$4:$A$9,0),7),INDEX(ฐาน!$A$4:$G$9,MATCH(I2384,ฐาน!$A$4:$A$9,0),4)),"")</f>
        <v/>
      </c>
      <c r="P2384" s="312">
        <f>IF(M2384&lt;&gt;ฐาน!$M$45,IF(L2384&lt;&gt;"",($L2384*$N2384/100),0),0)</f>
        <v>0</v>
      </c>
      <c r="Q2384" s="311">
        <f>IF(M2384&lt;&gt;ฐาน!$M$45,IF(L2384&lt;&gt;"",ROUNDUP(($L2384*$N2384/100),-1),0),0)</f>
        <v>0</v>
      </c>
      <c r="R2384" s="311">
        <f t="shared" si="74"/>
        <v>0</v>
      </c>
      <c r="S2384" s="313">
        <f t="shared" si="75"/>
        <v>0</v>
      </c>
      <c r="T2384" s="314">
        <f>IF(M2384&lt;&gt;ฐาน!$M$45,IF(S2384&lt;&gt;"",S2384+R2384,0),0)</f>
        <v>0</v>
      </c>
      <c r="U2384" s="311">
        <f>IF(M2384&lt;&gt;ฐาน!$M$45,IF(S2384=0,J2384+T2384,O2384),J2384)</f>
        <v>0</v>
      </c>
      <c r="V2384" s="98"/>
    </row>
    <row r="2385" spans="1:22" x14ac:dyDescent="0.35">
      <c r="A2385" s="93">
        <v>2377</v>
      </c>
      <c r="B2385" s="84"/>
      <c r="C2385" s="98"/>
      <c r="D2385" s="91"/>
      <c r="E2385" s="89"/>
      <c r="F2385" s="88"/>
      <c r="G2385" s="91"/>
      <c r="H2385" s="91"/>
      <c r="I2385" s="88"/>
      <c r="J2385" s="92"/>
      <c r="K2385" s="212"/>
      <c r="L2385" s="308" t="str">
        <f>IF(K2385&lt;&gt;"",INDEX(ฐาน!$J$4:$M$44,MATCH(INT(K2385),ฐาน!$J$4:$J$44,0),2),"")</f>
        <v/>
      </c>
      <c r="M2385" s="309" t="str">
        <f>IF(L2385&lt;&gt;"",INDEX(ฐาน!$J$4:$M$45,MATCH(L2385,ฐาน!$K$4:$K$45,0),4),"")</f>
        <v/>
      </c>
      <c r="N2385" s="310" t="str">
        <f>IF(I2385&lt;&gt;"",INDEX(ฐาน!$A$4:$F$9,MATCH(I2385,ฐาน!$A$4:$A$9,0),IF(J2385&gt;=INDEX(ฐาน!$A$4:$F$9,MATCH(I2385,ฐาน!$A$4:$A$9,0),3),6,5)),"")</f>
        <v/>
      </c>
      <c r="O2385" s="311" t="str">
        <f>IF(I2385&lt;&gt;"",IF(J2385&gt;=INDEX(ฐาน!$A$4:$G$9,MATCH(I2385,ฐาน!$A$4:$A$9,0),4),INDEX(ฐาน!$A$4:$G$9,MATCH(I2385,ฐาน!$A$4:$A$9,0),7),INDEX(ฐาน!$A$4:$G$9,MATCH(I2385,ฐาน!$A$4:$A$9,0),4)),"")</f>
        <v/>
      </c>
      <c r="P2385" s="312">
        <f>IF(M2385&lt;&gt;ฐาน!$M$45,IF(L2385&lt;&gt;"",($L2385*$N2385/100),0),0)</f>
        <v>0</v>
      </c>
      <c r="Q2385" s="311">
        <f>IF(M2385&lt;&gt;ฐาน!$M$45,IF(L2385&lt;&gt;"",ROUNDUP(($L2385*$N2385/100),-1),0),0)</f>
        <v>0</v>
      </c>
      <c r="R2385" s="311">
        <f t="shared" si="74"/>
        <v>0</v>
      </c>
      <c r="S2385" s="313">
        <f t="shared" si="75"/>
        <v>0</v>
      </c>
      <c r="T2385" s="314">
        <f>IF(M2385&lt;&gt;ฐาน!$M$45,IF(S2385&lt;&gt;"",S2385+R2385,0),0)</f>
        <v>0</v>
      </c>
      <c r="U2385" s="311">
        <f>IF(M2385&lt;&gt;ฐาน!$M$45,IF(S2385=0,J2385+T2385,O2385),J2385)</f>
        <v>0</v>
      </c>
      <c r="V2385" s="98"/>
    </row>
    <row r="2386" spans="1:22" x14ac:dyDescent="0.35">
      <c r="A2386" s="93">
        <v>2378</v>
      </c>
      <c r="B2386" s="84"/>
      <c r="C2386" s="98"/>
      <c r="D2386" s="91"/>
      <c r="E2386" s="89"/>
      <c r="F2386" s="88"/>
      <c r="G2386" s="91"/>
      <c r="H2386" s="91"/>
      <c r="I2386" s="88"/>
      <c r="J2386" s="92"/>
      <c r="K2386" s="212"/>
      <c r="L2386" s="308" t="str">
        <f>IF(K2386&lt;&gt;"",INDEX(ฐาน!$J$4:$M$44,MATCH(INT(K2386),ฐาน!$J$4:$J$44,0),2),"")</f>
        <v/>
      </c>
      <c r="M2386" s="309" t="str">
        <f>IF(L2386&lt;&gt;"",INDEX(ฐาน!$J$4:$M$45,MATCH(L2386,ฐาน!$K$4:$K$45,0),4),"")</f>
        <v/>
      </c>
      <c r="N2386" s="310" t="str">
        <f>IF(I2386&lt;&gt;"",INDEX(ฐาน!$A$4:$F$9,MATCH(I2386,ฐาน!$A$4:$A$9,0),IF(J2386&gt;=INDEX(ฐาน!$A$4:$F$9,MATCH(I2386,ฐาน!$A$4:$A$9,0),3),6,5)),"")</f>
        <v/>
      </c>
      <c r="O2386" s="311" t="str">
        <f>IF(I2386&lt;&gt;"",IF(J2386&gt;=INDEX(ฐาน!$A$4:$G$9,MATCH(I2386,ฐาน!$A$4:$A$9,0),4),INDEX(ฐาน!$A$4:$G$9,MATCH(I2386,ฐาน!$A$4:$A$9,0),7),INDEX(ฐาน!$A$4:$G$9,MATCH(I2386,ฐาน!$A$4:$A$9,0),4)),"")</f>
        <v/>
      </c>
      <c r="P2386" s="312">
        <f>IF(M2386&lt;&gt;ฐาน!$M$45,IF(L2386&lt;&gt;"",($L2386*$N2386/100),0),0)</f>
        <v>0</v>
      </c>
      <c r="Q2386" s="311">
        <f>IF(M2386&lt;&gt;ฐาน!$M$45,IF(L2386&lt;&gt;"",ROUNDUP(($L2386*$N2386/100),-1),0),0)</f>
        <v>0</v>
      </c>
      <c r="R2386" s="311">
        <f t="shared" si="74"/>
        <v>0</v>
      </c>
      <c r="S2386" s="313">
        <f t="shared" si="75"/>
        <v>0</v>
      </c>
      <c r="T2386" s="314">
        <f>IF(M2386&lt;&gt;ฐาน!$M$45,IF(S2386&lt;&gt;"",S2386+R2386,0),0)</f>
        <v>0</v>
      </c>
      <c r="U2386" s="311">
        <f>IF(M2386&lt;&gt;ฐาน!$M$45,IF(S2386=0,J2386+T2386,O2386),J2386)</f>
        <v>0</v>
      </c>
      <c r="V2386" s="98"/>
    </row>
    <row r="2387" spans="1:22" x14ac:dyDescent="0.35">
      <c r="A2387" s="93">
        <v>2379</v>
      </c>
      <c r="B2387" s="84"/>
      <c r="C2387" s="98"/>
      <c r="D2387" s="91"/>
      <c r="E2387" s="89"/>
      <c r="F2387" s="88"/>
      <c r="G2387" s="91"/>
      <c r="H2387" s="91"/>
      <c r="I2387" s="88"/>
      <c r="J2387" s="92"/>
      <c r="K2387" s="212"/>
      <c r="L2387" s="308" t="str">
        <f>IF(K2387&lt;&gt;"",INDEX(ฐาน!$J$4:$M$44,MATCH(INT(K2387),ฐาน!$J$4:$J$44,0),2),"")</f>
        <v/>
      </c>
      <c r="M2387" s="309" t="str">
        <f>IF(L2387&lt;&gt;"",INDEX(ฐาน!$J$4:$M$45,MATCH(L2387,ฐาน!$K$4:$K$45,0),4),"")</f>
        <v/>
      </c>
      <c r="N2387" s="310" t="str">
        <f>IF(I2387&lt;&gt;"",INDEX(ฐาน!$A$4:$F$9,MATCH(I2387,ฐาน!$A$4:$A$9,0),IF(J2387&gt;=INDEX(ฐาน!$A$4:$F$9,MATCH(I2387,ฐาน!$A$4:$A$9,0),3),6,5)),"")</f>
        <v/>
      </c>
      <c r="O2387" s="311" t="str">
        <f>IF(I2387&lt;&gt;"",IF(J2387&gt;=INDEX(ฐาน!$A$4:$G$9,MATCH(I2387,ฐาน!$A$4:$A$9,0),4),INDEX(ฐาน!$A$4:$G$9,MATCH(I2387,ฐาน!$A$4:$A$9,0),7),INDEX(ฐาน!$A$4:$G$9,MATCH(I2387,ฐาน!$A$4:$A$9,0),4)),"")</f>
        <v/>
      </c>
      <c r="P2387" s="312">
        <f>IF(M2387&lt;&gt;ฐาน!$M$45,IF(L2387&lt;&gt;"",($L2387*$N2387/100),0),0)</f>
        <v>0</v>
      </c>
      <c r="Q2387" s="311">
        <f>IF(M2387&lt;&gt;ฐาน!$M$45,IF(L2387&lt;&gt;"",ROUNDUP(($L2387*$N2387/100),-1),0),0)</f>
        <v>0</v>
      </c>
      <c r="R2387" s="311">
        <f t="shared" si="74"/>
        <v>0</v>
      </c>
      <c r="S2387" s="313">
        <f t="shared" si="75"/>
        <v>0</v>
      </c>
      <c r="T2387" s="314">
        <f>IF(M2387&lt;&gt;ฐาน!$M$45,IF(S2387&lt;&gt;"",S2387+R2387,0),0)</f>
        <v>0</v>
      </c>
      <c r="U2387" s="311">
        <f>IF(M2387&lt;&gt;ฐาน!$M$45,IF(S2387=0,J2387+T2387,O2387),J2387)</f>
        <v>0</v>
      </c>
      <c r="V2387" s="98"/>
    </row>
    <row r="2388" spans="1:22" x14ac:dyDescent="0.35">
      <c r="A2388" s="93">
        <v>2380</v>
      </c>
      <c r="B2388" s="84"/>
      <c r="C2388" s="98"/>
      <c r="D2388" s="91"/>
      <c r="E2388" s="89"/>
      <c r="F2388" s="88"/>
      <c r="G2388" s="91"/>
      <c r="H2388" s="91"/>
      <c r="I2388" s="88"/>
      <c r="J2388" s="92"/>
      <c r="K2388" s="212"/>
      <c r="L2388" s="308" t="str">
        <f>IF(K2388&lt;&gt;"",INDEX(ฐาน!$J$4:$M$44,MATCH(INT(K2388),ฐาน!$J$4:$J$44,0),2),"")</f>
        <v/>
      </c>
      <c r="M2388" s="309" t="str">
        <f>IF(L2388&lt;&gt;"",INDEX(ฐาน!$J$4:$M$45,MATCH(L2388,ฐาน!$K$4:$K$45,0),4),"")</f>
        <v/>
      </c>
      <c r="N2388" s="310" t="str">
        <f>IF(I2388&lt;&gt;"",INDEX(ฐาน!$A$4:$F$9,MATCH(I2388,ฐาน!$A$4:$A$9,0),IF(J2388&gt;=INDEX(ฐาน!$A$4:$F$9,MATCH(I2388,ฐาน!$A$4:$A$9,0),3),6,5)),"")</f>
        <v/>
      </c>
      <c r="O2388" s="311" t="str">
        <f>IF(I2388&lt;&gt;"",IF(J2388&gt;=INDEX(ฐาน!$A$4:$G$9,MATCH(I2388,ฐาน!$A$4:$A$9,0),4),INDEX(ฐาน!$A$4:$G$9,MATCH(I2388,ฐาน!$A$4:$A$9,0),7),INDEX(ฐาน!$A$4:$G$9,MATCH(I2388,ฐาน!$A$4:$A$9,0),4)),"")</f>
        <v/>
      </c>
      <c r="P2388" s="312">
        <f>IF(M2388&lt;&gt;ฐาน!$M$45,IF(L2388&lt;&gt;"",($L2388*$N2388/100),0),0)</f>
        <v>0</v>
      </c>
      <c r="Q2388" s="311">
        <f>IF(M2388&lt;&gt;ฐาน!$M$45,IF(L2388&lt;&gt;"",ROUNDUP(($L2388*$N2388/100),-1),0),0)</f>
        <v>0</v>
      </c>
      <c r="R2388" s="311">
        <f t="shared" si="74"/>
        <v>0</v>
      </c>
      <c r="S2388" s="313">
        <f t="shared" si="75"/>
        <v>0</v>
      </c>
      <c r="T2388" s="314">
        <f>IF(M2388&lt;&gt;ฐาน!$M$45,IF(S2388&lt;&gt;"",S2388+R2388,0),0)</f>
        <v>0</v>
      </c>
      <c r="U2388" s="311">
        <f>IF(M2388&lt;&gt;ฐาน!$M$45,IF(S2388=0,J2388+T2388,O2388),J2388)</f>
        <v>0</v>
      </c>
      <c r="V2388" s="98"/>
    </row>
    <row r="2389" spans="1:22" x14ac:dyDescent="0.35">
      <c r="A2389" s="93">
        <v>2381</v>
      </c>
      <c r="B2389" s="84"/>
      <c r="C2389" s="98"/>
      <c r="D2389" s="91"/>
      <c r="E2389" s="89"/>
      <c r="F2389" s="88"/>
      <c r="G2389" s="91"/>
      <c r="H2389" s="91"/>
      <c r="I2389" s="88"/>
      <c r="J2389" s="92"/>
      <c r="K2389" s="212"/>
      <c r="L2389" s="308" t="str">
        <f>IF(K2389&lt;&gt;"",INDEX(ฐาน!$J$4:$M$44,MATCH(INT(K2389),ฐาน!$J$4:$J$44,0),2),"")</f>
        <v/>
      </c>
      <c r="M2389" s="309" t="str">
        <f>IF(L2389&lt;&gt;"",INDEX(ฐาน!$J$4:$M$45,MATCH(L2389,ฐาน!$K$4:$K$45,0),4),"")</f>
        <v/>
      </c>
      <c r="N2389" s="310" t="str">
        <f>IF(I2389&lt;&gt;"",INDEX(ฐาน!$A$4:$F$9,MATCH(I2389,ฐาน!$A$4:$A$9,0),IF(J2389&gt;=INDEX(ฐาน!$A$4:$F$9,MATCH(I2389,ฐาน!$A$4:$A$9,0),3),6,5)),"")</f>
        <v/>
      </c>
      <c r="O2389" s="311" t="str">
        <f>IF(I2389&lt;&gt;"",IF(J2389&gt;=INDEX(ฐาน!$A$4:$G$9,MATCH(I2389,ฐาน!$A$4:$A$9,0),4),INDEX(ฐาน!$A$4:$G$9,MATCH(I2389,ฐาน!$A$4:$A$9,0),7),INDEX(ฐาน!$A$4:$G$9,MATCH(I2389,ฐาน!$A$4:$A$9,0),4)),"")</f>
        <v/>
      </c>
      <c r="P2389" s="312">
        <f>IF(M2389&lt;&gt;ฐาน!$M$45,IF(L2389&lt;&gt;"",($L2389*$N2389/100),0),0)</f>
        <v>0</v>
      </c>
      <c r="Q2389" s="311">
        <f>IF(M2389&lt;&gt;ฐาน!$M$45,IF(L2389&lt;&gt;"",ROUNDUP(($L2389*$N2389/100),-1),0),0)</f>
        <v>0</v>
      </c>
      <c r="R2389" s="311">
        <f t="shared" si="74"/>
        <v>0</v>
      </c>
      <c r="S2389" s="313">
        <f t="shared" si="75"/>
        <v>0</v>
      </c>
      <c r="T2389" s="314">
        <f>IF(M2389&lt;&gt;ฐาน!$M$45,IF(S2389&lt;&gt;"",S2389+R2389,0),0)</f>
        <v>0</v>
      </c>
      <c r="U2389" s="311">
        <f>IF(M2389&lt;&gt;ฐาน!$M$45,IF(S2389=0,J2389+T2389,O2389),J2389)</f>
        <v>0</v>
      </c>
      <c r="V2389" s="98"/>
    </row>
    <row r="2390" spans="1:22" x14ac:dyDescent="0.35">
      <c r="A2390" s="93">
        <v>2382</v>
      </c>
      <c r="B2390" s="84"/>
      <c r="C2390" s="98"/>
      <c r="D2390" s="91"/>
      <c r="E2390" s="89"/>
      <c r="F2390" s="88"/>
      <c r="G2390" s="91"/>
      <c r="H2390" s="91"/>
      <c r="I2390" s="88"/>
      <c r="J2390" s="92"/>
      <c r="K2390" s="212"/>
      <c r="L2390" s="308" t="str">
        <f>IF(K2390&lt;&gt;"",INDEX(ฐาน!$J$4:$M$44,MATCH(INT(K2390),ฐาน!$J$4:$J$44,0),2),"")</f>
        <v/>
      </c>
      <c r="M2390" s="309" t="str">
        <f>IF(L2390&lt;&gt;"",INDEX(ฐาน!$J$4:$M$45,MATCH(L2390,ฐาน!$K$4:$K$45,0),4),"")</f>
        <v/>
      </c>
      <c r="N2390" s="310" t="str">
        <f>IF(I2390&lt;&gt;"",INDEX(ฐาน!$A$4:$F$9,MATCH(I2390,ฐาน!$A$4:$A$9,0),IF(J2390&gt;=INDEX(ฐาน!$A$4:$F$9,MATCH(I2390,ฐาน!$A$4:$A$9,0),3),6,5)),"")</f>
        <v/>
      </c>
      <c r="O2390" s="311" t="str">
        <f>IF(I2390&lt;&gt;"",IF(J2390&gt;=INDEX(ฐาน!$A$4:$G$9,MATCH(I2390,ฐาน!$A$4:$A$9,0),4),INDEX(ฐาน!$A$4:$G$9,MATCH(I2390,ฐาน!$A$4:$A$9,0),7),INDEX(ฐาน!$A$4:$G$9,MATCH(I2390,ฐาน!$A$4:$A$9,0),4)),"")</f>
        <v/>
      </c>
      <c r="P2390" s="312">
        <f>IF(M2390&lt;&gt;ฐาน!$M$45,IF(L2390&lt;&gt;"",($L2390*$N2390/100),0),0)</f>
        <v>0</v>
      </c>
      <c r="Q2390" s="311">
        <f>IF(M2390&lt;&gt;ฐาน!$M$45,IF(L2390&lt;&gt;"",ROUNDUP(($L2390*$N2390/100),-1),0),0)</f>
        <v>0</v>
      </c>
      <c r="R2390" s="311">
        <f t="shared" si="74"/>
        <v>0</v>
      </c>
      <c r="S2390" s="313">
        <f t="shared" si="75"/>
        <v>0</v>
      </c>
      <c r="T2390" s="314">
        <f>IF(M2390&lt;&gt;ฐาน!$M$45,IF(S2390&lt;&gt;"",S2390+R2390,0),0)</f>
        <v>0</v>
      </c>
      <c r="U2390" s="311">
        <f>IF(M2390&lt;&gt;ฐาน!$M$45,IF(S2390=0,J2390+T2390,O2390),J2390)</f>
        <v>0</v>
      </c>
      <c r="V2390" s="98"/>
    </row>
    <row r="2391" spans="1:22" x14ac:dyDescent="0.35">
      <c r="A2391" s="93">
        <v>2383</v>
      </c>
      <c r="B2391" s="84"/>
      <c r="C2391" s="98"/>
      <c r="D2391" s="91"/>
      <c r="E2391" s="89"/>
      <c r="F2391" s="88"/>
      <c r="G2391" s="91"/>
      <c r="H2391" s="91"/>
      <c r="I2391" s="88"/>
      <c r="J2391" s="92"/>
      <c r="K2391" s="212"/>
      <c r="L2391" s="308" t="str">
        <f>IF(K2391&lt;&gt;"",INDEX(ฐาน!$J$4:$M$44,MATCH(INT(K2391),ฐาน!$J$4:$J$44,0),2),"")</f>
        <v/>
      </c>
      <c r="M2391" s="309" t="str">
        <f>IF(L2391&lt;&gt;"",INDEX(ฐาน!$J$4:$M$45,MATCH(L2391,ฐาน!$K$4:$K$45,0),4),"")</f>
        <v/>
      </c>
      <c r="N2391" s="310" t="str">
        <f>IF(I2391&lt;&gt;"",INDEX(ฐาน!$A$4:$F$9,MATCH(I2391,ฐาน!$A$4:$A$9,0),IF(J2391&gt;=INDEX(ฐาน!$A$4:$F$9,MATCH(I2391,ฐาน!$A$4:$A$9,0),3),6,5)),"")</f>
        <v/>
      </c>
      <c r="O2391" s="311" t="str">
        <f>IF(I2391&lt;&gt;"",IF(J2391&gt;=INDEX(ฐาน!$A$4:$G$9,MATCH(I2391,ฐาน!$A$4:$A$9,0),4),INDEX(ฐาน!$A$4:$G$9,MATCH(I2391,ฐาน!$A$4:$A$9,0),7),INDEX(ฐาน!$A$4:$G$9,MATCH(I2391,ฐาน!$A$4:$A$9,0),4)),"")</f>
        <v/>
      </c>
      <c r="P2391" s="312">
        <f>IF(M2391&lt;&gt;ฐาน!$M$45,IF(L2391&lt;&gt;"",($L2391*$N2391/100),0),0)</f>
        <v>0</v>
      </c>
      <c r="Q2391" s="311">
        <f>IF(M2391&lt;&gt;ฐาน!$M$45,IF(L2391&lt;&gt;"",ROUNDUP(($L2391*$N2391/100),-1),0),0)</f>
        <v>0</v>
      </c>
      <c r="R2391" s="311">
        <f t="shared" si="74"/>
        <v>0</v>
      </c>
      <c r="S2391" s="313">
        <f t="shared" si="75"/>
        <v>0</v>
      </c>
      <c r="T2391" s="314">
        <f>IF(M2391&lt;&gt;ฐาน!$M$45,IF(S2391&lt;&gt;"",S2391+R2391,0),0)</f>
        <v>0</v>
      </c>
      <c r="U2391" s="311">
        <f>IF(M2391&lt;&gt;ฐาน!$M$45,IF(S2391=0,J2391+T2391,O2391),J2391)</f>
        <v>0</v>
      </c>
      <c r="V2391" s="98"/>
    </row>
    <row r="2392" spans="1:22" x14ac:dyDescent="0.35">
      <c r="A2392" s="93">
        <v>2384</v>
      </c>
      <c r="B2392" s="84"/>
      <c r="C2392" s="98"/>
      <c r="D2392" s="91"/>
      <c r="E2392" s="89"/>
      <c r="F2392" s="88"/>
      <c r="G2392" s="91"/>
      <c r="H2392" s="91"/>
      <c r="I2392" s="88"/>
      <c r="J2392" s="92"/>
      <c r="K2392" s="212"/>
      <c r="L2392" s="308" t="str">
        <f>IF(K2392&lt;&gt;"",INDEX(ฐาน!$J$4:$M$44,MATCH(INT(K2392),ฐาน!$J$4:$J$44,0),2),"")</f>
        <v/>
      </c>
      <c r="M2392" s="309" t="str">
        <f>IF(L2392&lt;&gt;"",INDEX(ฐาน!$J$4:$M$45,MATCH(L2392,ฐาน!$K$4:$K$45,0),4),"")</f>
        <v/>
      </c>
      <c r="N2392" s="310" t="str">
        <f>IF(I2392&lt;&gt;"",INDEX(ฐาน!$A$4:$F$9,MATCH(I2392,ฐาน!$A$4:$A$9,0),IF(J2392&gt;=INDEX(ฐาน!$A$4:$F$9,MATCH(I2392,ฐาน!$A$4:$A$9,0),3),6,5)),"")</f>
        <v/>
      </c>
      <c r="O2392" s="311" t="str">
        <f>IF(I2392&lt;&gt;"",IF(J2392&gt;=INDEX(ฐาน!$A$4:$G$9,MATCH(I2392,ฐาน!$A$4:$A$9,0),4),INDEX(ฐาน!$A$4:$G$9,MATCH(I2392,ฐาน!$A$4:$A$9,0),7),INDEX(ฐาน!$A$4:$G$9,MATCH(I2392,ฐาน!$A$4:$A$9,0),4)),"")</f>
        <v/>
      </c>
      <c r="P2392" s="312">
        <f>IF(M2392&lt;&gt;ฐาน!$M$45,IF(L2392&lt;&gt;"",($L2392*$N2392/100),0),0)</f>
        <v>0</v>
      </c>
      <c r="Q2392" s="311">
        <f>IF(M2392&lt;&gt;ฐาน!$M$45,IF(L2392&lt;&gt;"",ROUNDUP(($L2392*$N2392/100),-1),0),0)</f>
        <v>0</v>
      </c>
      <c r="R2392" s="311">
        <f t="shared" si="74"/>
        <v>0</v>
      </c>
      <c r="S2392" s="313">
        <f t="shared" si="75"/>
        <v>0</v>
      </c>
      <c r="T2392" s="314">
        <f>IF(M2392&lt;&gt;ฐาน!$M$45,IF(S2392&lt;&gt;"",S2392+R2392,0),0)</f>
        <v>0</v>
      </c>
      <c r="U2392" s="311">
        <f>IF(M2392&lt;&gt;ฐาน!$M$45,IF(S2392=0,J2392+T2392,O2392),J2392)</f>
        <v>0</v>
      </c>
      <c r="V2392" s="98"/>
    </row>
    <row r="2393" spans="1:22" x14ac:dyDescent="0.35">
      <c r="A2393" s="93">
        <v>2385</v>
      </c>
      <c r="B2393" s="84"/>
      <c r="C2393" s="98"/>
      <c r="D2393" s="91"/>
      <c r="E2393" s="89"/>
      <c r="F2393" s="88"/>
      <c r="G2393" s="91"/>
      <c r="H2393" s="91"/>
      <c r="I2393" s="88"/>
      <c r="J2393" s="92"/>
      <c r="K2393" s="212"/>
      <c r="L2393" s="308" t="str">
        <f>IF(K2393&lt;&gt;"",INDEX(ฐาน!$J$4:$M$44,MATCH(INT(K2393),ฐาน!$J$4:$J$44,0),2),"")</f>
        <v/>
      </c>
      <c r="M2393" s="309" t="str">
        <f>IF(L2393&lt;&gt;"",INDEX(ฐาน!$J$4:$M$45,MATCH(L2393,ฐาน!$K$4:$K$45,0),4),"")</f>
        <v/>
      </c>
      <c r="N2393" s="310" t="str">
        <f>IF(I2393&lt;&gt;"",INDEX(ฐาน!$A$4:$F$9,MATCH(I2393,ฐาน!$A$4:$A$9,0),IF(J2393&gt;=INDEX(ฐาน!$A$4:$F$9,MATCH(I2393,ฐาน!$A$4:$A$9,0),3),6,5)),"")</f>
        <v/>
      </c>
      <c r="O2393" s="311" t="str">
        <f>IF(I2393&lt;&gt;"",IF(J2393&gt;=INDEX(ฐาน!$A$4:$G$9,MATCH(I2393,ฐาน!$A$4:$A$9,0),4),INDEX(ฐาน!$A$4:$G$9,MATCH(I2393,ฐาน!$A$4:$A$9,0),7),INDEX(ฐาน!$A$4:$G$9,MATCH(I2393,ฐาน!$A$4:$A$9,0),4)),"")</f>
        <v/>
      </c>
      <c r="P2393" s="312">
        <f>IF(M2393&lt;&gt;ฐาน!$M$45,IF(L2393&lt;&gt;"",($L2393*$N2393/100),0),0)</f>
        <v>0</v>
      </c>
      <c r="Q2393" s="311">
        <f>IF(M2393&lt;&gt;ฐาน!$M$45,IF(L2393&lt;&gt;"",ROUNDUP(($L2393*$N2393/100),-1),0),0)</f>
        <v>0</v>
      </c>
      <c r="R2393" s="311">
        <f t="shared" si="74"/>
        <v>0</v>
      </c>
      <c r="S2393" s="313">
        <f t="shared" si="75"/>
        <v>0</v>
      </c>
      <c r="T2393" s="314">
        <f>IF(M2393&lt;&gt;ฐาน!$M$45,IF(S2393&lt;&gt;"",S2393+R2393,0),0)</f>
        <v>0</v>
      </c>
      <c r="U2393" s="311">
        <f>IF(M2393&lt;&gt;ฐาน!$M$45,IF(S2393=0,J2393+T2393,O2393),J2393)</f>
        <v>0</v>
      </c>
      <c r="V2393" s="98"/>
    </row>
    <row r="2394" spans="1:22" x14ac:dyDescent="0.35">
      <c r="A2394" s="93">
        <v>2386</v>
      </c>
      <c r="B2394" s="84"/>
      <c r="C2394" s="98"/>
      <c r="D2394" s="91"/>
      <c r="E2394" s="89"/>
      <c r="F2394" s="88"/>
      <c r="G2394" s="91"/>
      <c r="H2394" s="91"/>
      <c r="I2394" s="88"/>
      <c r="J2394" s="92"/>
      <c r="K2394" s="212"/>
      <c r="L2394" s="308" t="str">
        <f>IF(K2394&lt;&gt;"",INDEX(ฐาน!$J$4:$M$44,MATCH(INT(K2394),ฐาน!$J$4:$J$44,0),2),"")</f>
        <v/>
      </c>
      <c r="M2394" s="309" t="str">
        <f>IF(L2394&lt;&gt;"",INDEX(ฐาน!$J$4:$M$45,MATCH(L2394,ฐาน!$K$4:$K$45,0),4),"")</f>
        <v/>
      </c>
      <c r="N2394" s="310" t="str">
        <f>IF(I2394&lt;&gt;"",INDEX(ฐาน!$A$4:$F$9,MATCH(I2394,ฐาน!$A$4:$A$9,0),IF(J2394&gt;=INDEX(ฐาน!$A$4:$F$9,MATCH(I2394,ฐาน!$A$4:$A$9,0),3),6,5)),"")</f>
        <v/>
      </c>
      <c r="O2394" s="311" t="str">
        <f>IF(I2394&lt;&gt;"",IF(J2394&gt;=INDEX(ฐาน!$A$4:$G$9,MATCH(I2394,ฐาน!$A$4:$A$9,0),4),INDEX(ฐาน!$A$4:$G$9,MATCH(I2394,ฐาน!$A$4:$A$9,0),7),INDEX(ฐาน!$A$4:$G$9,MATCH(I2394,ฐาน!$A$4:$A$9,0),4)),"")</f>
        <v/>
      </c>
      <c r="P2394" s="312">
        <f>IF(M2394&lt;&gt;ฐาน!$M$45,IF(L2394&lt;&gt;"",($L2394*$N2394/100),0),0)</f>
        <v>0</v>
      </c>
      <c r="Q2394" s="311">
        <f>IF(M2394&lt;&gt;ฐาน!$M$45,IF(L2394&lt;&gt;"",ROUNDUP(($L2394*$N2394/100),-1),0),0)</f>
        <v>0</v>
      </c>
      <c r="R2394" s="311">
        <f t="shared" si="74"/>
        <v>0</v>
      </c>
      <c r="S2394" s="313">
        <f t="shared" si="75"/>
        <v>0</v>
      </c>
      <c r="T2394" s="314">
        <f>IF(M2394&lt;&gt;ฐาน!$M$45,IF(S2394&lt;&gt;"",S2394+R2394,0),0)</f>
        <v>0</v>
      </c>
      <c r="U2394" s="311">
        <f>IF(M2394&lt;&gt;ฐาน!$M$45,IF(S2394=0,J2394+T2394,O2394),J2394)</f>
        <v>0</v>
      </c>
      <c r="V2394" s="98"/>
    </row>
    <row r="2395" spans="1:22" x14ac:dyDescent="0.35">
      <c r="A2395" s="93">
        <v>2387</v>
      </c>
      <c r="B2395" s="84"/>
      <c r="C2395" s="98"/>
      <c r="D2395" s="91"/>
      <c r="E2395" s="89"/>
      <c r="F2395" s="88"/>
      <c r="G2395" s="91"/>
      <c r="H2395" s="91"/>
      <c r="I2395" s="88"/>
      <c r="J2395" s="92"/>
      <c r="K2395" s="212"/>
      <c r="L2395" s="308" t="str">
        <f>IF(K2395&lt;&gt;"",INDEX(ฐาน!$J$4:$M$44,MATCH(INT(K2395),ฐาน!$J$4:$J$44,0),2),"")</f>
        <v/>
      </c>
      <c r="M2395" s="309" t="str">
        <f>IF(L2395&lt;&gt;"",INDEX(ฐาน!$J$4:$M$45,MATCH(L2395,ฐาน!$K$4:$K$45,0),4),"")</f>
        <v/>
      </c>
      <c r="N2395" s="310" t="str">
        <f>IF(I2395&lt;&gt;"",INDEX(ฐาน!$A$4:$F$9,MATCH(I2395,ฐาน!$A$4:$A$9,0),IF(J2395&gt;=INDEX(ฐาน!$A$4:$F$9,MATCH(I2395,ฐาน!$A$4:$A$9,0),3),6,5)),"")</f>
        <v/>
      </c>
      <c r="O2395" s="311" t="str">
        <f>IF(I2395&lt;&gt;"",IF(J2395&gt;=INDEX(ฐาน!$A$4:$G$9,MATCH(I2395,ฐาน!$A$4:$A$9,0),4),INDEX(ฐาน!$A$4:$G$9,MATCH(I2395,ฐาน!$A$4:$A$9,0),7),INDEX(ฐาน!$A$4:$G$9,MATCH(I2395,ฐาน!$A$4:$A$9,0),4)),"")</f>
        <v/>
      </c>
      <c r="P2395" s="312">
        <f>IF(M2395&lt;&gt;ฐาน!$M$45,IF(L2395&lt;&gt;"",($L2395*$N2395/100),0),0)</f>
        <v>0</v>
      </c>
      <c r="Q2395" s="311">
        <f>IF(M2395&lt;&gt;ฐาน!$M$45,IF(L2395&lt;&gt;"",ROUNDUP(($L2395*$N2395/100),-1),0),0)</f>
        <v>0</v>
      </c>
      <c r="R2395" s="311">
        <f t="shared" si="74"/>
        <v>0</v>
      </c>
      <c r="S2395" s="313">
        <f t="shared" si="75"/>
        <v>0</v>
      </c>
      <c r="T2395" s="314">
        <f>IF(M2395&lt;&gt;ฐาน!$M$45,IF(S2395&lt;&gt;"",S2395+R2395,0),0)</f>
        <v>0</v>
      </c>
      <c r="U2395" s="311">
        <f>IF(M2395&lt;&gt;ฐาน!$M$45,IF(S2395=0,J2395+T2395,O2395),J2395)</f>
        <v>0</v>
      </c>
      <c r="V2395" s="98"/>
    </row>
    <row r="2396" spans="1:22" x14ac:dyDescent="0.35">
      <c r="A2396" s="93">
        <v>2388</v>
      </c>
      <c r="B2396" s="84"/>
      <c r="C2396" s="98"/>
      <c r="D2396" s="91"/>
      <c r="E2396" s="89"/>
      <c r="F2396" s="88"/>
      <c r="G2396" s="91"/>
      <c r="H2396" s="91"/>
      <c r="I2396" s="88"/>
      <c r="J2396" s="92"/>
      <c r="K2396" s="212"/>
      <c r="L2396" s="308" t="str">
        <f>IF(K2396&lt;&gt;"",INDEX(ฐาน!$J$4:$M$44,MATCH(INT(K2396),ฐาน!$J$4:$J$44,0),2),"")</f>
        <v/>
      </c>
      <c r="M2396" s="309" t="str">
        <f>IF(L2396&lt;&gt;"",INDEX(ฐาน!$J$4:$M$45,MATCH(L2396,ฐาน!$K$4:$K$45,0),4),"")</f>
        <v/>
      </c>
      <c r="N2396" s="310" t="str">
        <f>IF(I2396&lt;&gt;"",INDEX(ฐาน!$A$4:$F$9,MATCH(I2396,ฐาน!$A$4:$A$9,0),IF(J2396&gt;=INDEX(ฐาน!$A$4:$F$9,MATCH(I2396,ฐาน!$A$4:$A$9,0),3),6,5)),"")</f>
        <v/>
      </c>
      <c r="O2396" s="311" t="str">
        <f>IF(I2396&lt;&gt;"",IF(J2396&gt;=INDEX(ฐาน!$A$4:$G$9,MATCH(I2396,ฐาน!$A$4:$A$9,0),4),INDEX(ฐาน!$A$4:$G$9,MATCH(I2396,ฐาน!$A$4:$A$9,0),7),INDEX(ฐาน!$A$4:$G$9,MATCH(I2396,ฐาน!$A$4:$A$9,0),4)),"")</f>
        <v/>
      </c>
      <c r="P2396" s="312">
        <f>IF(M2396&lt;&gt;ฐาน!$M$45,IF(L2396&lt;&gt;"",($L2396*$N2396/100),0),0)</f>
        <v>0</v>
      </c>
      <c r="Q2396" s="311">
        <f>IF(M2396&lt;&gt;ฐาน!$M$45,IF(L2396&lt;&gt;"",ROUNDUP(($L2396*$N2396/100),-1),0),0)</f>
        <v>0</v>
      </c>
      <c r="R2396" s="311">
        <f t="shared" si="74"/>
        <v>0</v>
      </c>
      <c r="S2396" s="313">
        <f t="shared" si="75"/>
        <v>0</v>
      </c>
      <c r="T2396" s="314">
        <f>IF(M2396&lt;&gt;ฐาน!$M$45,IF(S2396&lt;&gt;"",S2396+R2396,0),0)</f>
        <v>0</v>
      </c>
      <c r="U2396" s="311">
        <f>IF(M2396&lt;&gt;ฐาน!$M$45,IF(S2396=0,J2396+T2396,O2396),J2396)</f>
        <v>0</v>
      </c>
      <c r="V2396" s="98"/>
    </row>
    <row r="2397" spans="1:22" x14ac:dyDescent="0.35">
      <c r="A2397" s="93">
        <v>2389</v>
      </c>
      <c r="B2397" s="84"/>
      <c r="C2397" s="98"/>
      <c r="D2397" s="91"/>
      <c r="E2397" s="89"/>
      <c r="F2397" s="88"/>
      <c r="G2397" s="91"/>
      <c r="H2397" s="91"/>
      <c r="I2397" s="88"/>
      <c r="J2397" s="92"/>
      <c r="K2397" s="212"/>
      <c r="L2397" s="308" t="str">
        <f>IF(K2397&lt;&gt;"",INDEX(ฐาน!$J$4:$M$44,MATCH(INT(K2397),ฐาน!$J$4:$J$44,0),2),"")</f>
        <v/>
      </c>
      <c r="M2397" s="309" t="str">
        <f>IF(L2397&lt;&gt;"",INDEX(ฐาน!$J$4:$M$45,MATCH(L2397,ฐาน!$K$4:$K$45,0),4),"")</f>
        <v/>
      </c>
      <c r="N2397" s="310" t="str">
        <f>IF(I2397&lt;&gt;"",INDEX(ฐาน!$A$4:$F$9,MATCH(I2397,ฐาน!$A$4:$A$9,0),IF(J2397&gt;=INDEX(ฐาน!$A$4:$F$9,MATCH(I2397,ฐาน!$A$4:$A$9,0),3),6,5)),"")</f>
        <v/>
      </c>
      <c r="O2397" s="311" t="str">
        <f>IF(I2397&lt;&gt;"",IF(J2397&gt;=INDEX(ฐาน!$A$4:$G$9,MATCH(I2397,ฐาน!$A$4:$A$9,0),4),INDEX(ฐาน!$A$4:$G$9,MATCH(I2397,ฐาน!$A$4:$A$9,0),7),INDEX(ฐาน!$A$4:$G$9,MATCH(I2397,ฐาน!$A$4:$A$9,0),4)),"")</f>
        <v/>
      </c>
      <c r="P2397" s="312">
        <f>IF(M2397&lt;&gt;ฐาน!$M$45,IF(L2397&lt;&gt;"",($L2397*$N2397/100),0),0)</f>
        <v>0</v>
      </c>
      <c r="Q2397" s="311">
        <f>IF(M2397&lt;&gt;ฐาน!$M$45,IF(L2397&lt;&gt;"",ROUNDUP(($L2397*$N2397/100),-1),0),0)</f>
        <v>0</v>
      </c>
      <c r="R2397" s="311">
        <f t="shared" si="74"/>
        <v>0</v>
      </c>
      <c r="S2397" s="313">
        <f t="shared" si="75"/>
        <v>0</v>
      </c>
      <c r="T2397" s="314">
        <f>IF(M2397&lt;&gt;ฐาน!$M$45,IF(S2397&lt;&gt;"",S2397+R2397,0),0)</f>
        <v>0</v>
      </c>
      <c r="U2397" s="311">
        <f>IF(M2397&lt;&gt;ฐาน!$M$45,IF(S2397=0,J2397+T2397,O2397),J2397)</f>
        <v>0</v>
      </c>
      <c r="V2397" s="98"/>
    </row>
    <row r="2398" spans="1:22" x14ac:dyDescent="0.35">
      <c r="A2398" s="93">
        <v>2390</v>
      </c>
      <c r="B2398" s="84"/>
      <c r="C2398" s="98"/>
      <c r="D2398" s="91"/>
      <c r="E2398" s="89"/>
      <c r="F2398" s="88"/>
      <c r="G2398" s="91"/>
      <c r="H2398" s="91"/>
      <c r="I2398" s="88"/>
      <c r="J2398" s="92"/>
      <c r="K2398" s="212"/>
      <c r="L2398" s="308" t="str">
        <f>IF(K2398&lt;&gt;"",INDEX(ฐาน!$J$4:$M$44,MATCH(INT(K2398),ฐาน!$J$4:$J$44,0),2),"")</f>
        <v/>
      </c>
      <c r="M2398" s="309" t="str">
        <f>IF(L2398&lt;&gt;"",INDEX(ฐาน!$J$4:$M$45,MATCH(L2398,ฐาน!$K$4:$K$45,0),4),"")</f>
        <v/>
      </c>
      <c r="N2398" s="310" t="str">
        <f>IF(I2398&lt;&gt;"",INDEX(ฐาน!$A$4:$F$9,MATCH(I2398,ฐาน!$A$4:$A$9,0),IF(J2398&gt;=INDEX(ฐาน!$A$4:$F$9,MATCH(I2398,ฐาน!$A$4:$A$9,0),3),6,5)),"")</f>
        <v/>
      </c>
      <c r="O2398" s="311" t="str">
        <f>IF(I2398&lt;&gt;"",IF(J2398&gt;=INDEX(ฐาน!$A$4:$G$9,MATCH(I2398,ฐาน!$A$4:$A$9,0),4),INDEX(ฐาน!$A$4:$G$9,MATCH(I2398,ฐาน!$A$4:$A$9,0),7),INDEX(ฐาน!$A$4:$G$9,MATCH(I2398,ฐาน!$A$4:$A$9,0),4)),"")</f>
        <v/>
      </c>
      <c r="P2398" s="312">
        <f>IF(M2398&lt;&gt;ฐาน!$M$45,IF(L2398&lt;&gt;"",($L2398*$N2398/100),0),0)</f>
        <v>0</v>
      </c>
      <c r="Q2398" s="311">
        <f>IF(M2398&lt;&gt;ฐาน!$M$45,IF(L2398&lt;&gt;"",ROUNDUP(($L2398*$N2398/100),-1),0),0)</f>
        <v>0</v>
      </c>
      <c r="R2398" s="311">
        <f t="shared" si="74"/>
        <v>0</v>
      </c>
      <c r="S2398" s="313">
        <f t="shared" si="75"/>
        <v>0</v>
      </c>
      <c r="T2398" s="314">
        <f>IF(M2398&lt;&gt;ฐาน!$M$45,IF(S2398&lt;&gt;"",S2398+R2398,0),0)</f>
        <v>0</v>
      </c>
      <c r="U2398" s="311">
        <f>IF(M2398&lt;&gt;ฐาน!$M$45,IF(S2398=0,J2398+T2398,O2398),J2398)</f>
        <v>0</v>
      </c>
      <c r="V2398" s="98"/>
    </row>
    <row r="2399" spans="1:22" x14ac:dyDescent="0.35">
      <c r="A2399" s="93">
        <v>2391</v>
      </c>
      <c r="B2399" s="84"/>
      <c r="C2399" s="98"/>
      <c r="D2399" s="91"/>
      <c r="E2399" s="89"/>
      <c r="F2399" s="88"/>
      <c r="G2399" s="91"/>
      <c r="H2399" s="91"/>
      <c r="I2399" s="88"/>
      <c r="J2399" s="92"/>
      <c r="K2399" s="212"/>
      <c r="L2399" s="308" t="str">
        <f>IF(K2399&lt;&gt;"",INDEX(ฐาน!$J$4:$M$44,MATCH(INT(K2399),ฐาน!$J$4:$J$44,0),2),"")</f>
        <v/>
      </c>
      <c r="M2399" s="309" t="str">
        <f>IF(L2399&lt;&gt;"",INDEX(ฐาน!$J$4:$M$45,MATCH(L2399,ฐาน!$K$4:$K$45,0),4),"")</f>
        <v/>
      </c>
      <c r="N2399" s="310" t="str">
        <f>IF(I2399&lt;&gt;"",INDEX(ฐาน!$A$4:$F$9,MATCH(I2399,ฐาน!$A$4:$A$9,0),IF(J2399&gt;=INDEX(ฐาน!$A$4:$F$9,MATCH(I2399,ฐาน!$A$4:$A$9,0),3),6,5)),"")</f>
        <v/>
      </c>
      <c r="O2399" s="311" t="str">
        <f>IF(I2399&lt;&gt;"",IF(J2399&gt;=INDEX(ฐาน!$A$4:$G$9,MATCH(I2399,ฐาน!$A$4:$A$9,0),4),INDEX(ฐาน!$A$4:$G$9,MATCH(I2399,ฐาน!$A$4:$A$9,0),7),INDEX(ฐาน!$A$4:$G$9,MATCH(I2399,ฐาน!$A$4:$A$9,0),4)),"")</f>
        <v/>
      </c>
      <c r="P2399" s="312">
        <f>IF(M2399&lt;&gt;ฐาน!$M$45,IF(L2399&lt;&gt;"",($L2399*$N2399/100),0),0)</f>
        <v>0</v>
      </c>
      <c r="Q2399" s="311">
        <f>IF(M2399&lt;&gt;ฐาน!$M$45,IF(L2399&lt;&gt;"",ROUNDUP(($L2399*$N2399/100),-1),0),0)</f>
        <v>0</v>
      </c>
      <c r="R2399" s="311">
        <f t="shared" si="74"/>
        <v>0</v>
      </c>
      <c r="S2399" s="313">
        <f t="shared" si="75"/>
        <v>0</v>
      </c>
      <c r="T2399" s="314">
        <f>IF(M2399&lt;&gt;ฐาน!$M$45,IF(S2399&lt;&gt;"",S2399+R2399,0),0)</f>
        <v>0</v>
      </c>
      <c r="U2399" s="311">
        <f>IF(M2399&lt;&gt;ฐาน!$M$45,IF(S2399=0,J2399+T2399,O2399),J2399)</f>
        <v>0</v>
      </c>
      <c r="V2399" s="98"/>
    </row>
    <row r="2400" spans="1:22" x14ac:dyDescent="0.35">
      <c r="A2400" s="93">
        <v>2392</v>
      </c>
      <c r="B2400" s="84"/>
      <c r="C2400" s="98"/>
      <c r="D2400" s="91"/>
      <c r="E2400" s="89"/>
      <c r="F2400" s="88"/>
      <c r="G2400" s="91"/>
      <c r="H2400" s="91"/>
      <c r="I2400" s="88"/>
      <c r="J2400" s="92"/>
      <c r="K2400" s="212"/>
      <c r="L2400" s="308" t="str">
        <f>IF(K2400&lt;&gt;"",INDEX(ฐาน!$J$4:$M$44,MATCH(INT(K2400),ฐาน!$J$4:$J$44,0),2),"")</f>
        <v/>
      </c>
      <c r="M2400" s="309" t="str">
        <f>IF(L2400&lt;&gt;"",INDEX(ฐาน!$J$4:$M$45,MATCH(L2400,ฐาน!$K$4:$K$45,0),4),"")</f>
        <v/>
      </c>
      <c r="N2400" s="310" t="str">
        <f>IF(I2400&lt;&gt;"",INDEX(ฐาน!$A$4:$F$9,MATCH(I2400,ฐาน!$A$4:$A$9,0),IF(J2400&gt;=INDEX(ฐาน!$A$4:$F$9,MATCH(I2400,ฐาน!$A$4:$A$9,0),3),6,5)),"")</f>
        <v/>
      </c>
      <c r="O2400" s="311" t="str">
        <f>IF(I2400&lt;&gt;"",IF(J2400&gt;=INDEX(ฐาน!$A$4:$G$9,MATCH(I2400,ฐาน!$A$4:$A$9,0),4),INDEX(ฐาน!$A$4:$G$9,MATCH(I2400,ฐาน!$A$4:$A$9,0),7),INDEX(ฐาน!$A$4:$G$9,MATCH(I2400,ฐาน!$A$4:$A$9,0),4)),"")</f>
        <v/>
      </c>
      <c r="P2400" s="312">
        <f>IF(M2400&lt;&gt;ฐาน!$M$45,IF(L2400&lt;&gt;"",($L2400*$N2400/100),0),0)</f>
        <v>0</v>
      </c>
      <c r="Q2400" s="311">
        <f>IF(M2400&lt;&gt;ฐาน!$M$45,IF(L2400&lt;&gt;"",ROUNDUP(($L2400*$N2400/100),-1),0),0)</f>
        <v>0</v>
      </c>
      <c r="R2400" s="311">
        <f t="shared" si="74"/>
        <v>0</v>
      </c>
      <c r="S2400" s="313">
        <f t="shared" si="75"/>
        <v>0</v>
      </c>
      <c r="T2400" s="314">
        <f>IF(M2400&lt;&gt;ฐาน!$M$45,IF(S2400&lt;&gt;"",S2400+R2400,0),0)</f>
        <v>0</v>
      </c>
      <c r="U2400" s="311">
        <f>IF(M2400&lt;&gt;ฐาน!$M$45,IF(S2400=0,J2400+T2400,O2400),J2400)</f>
        <v>0</v>
      </c>
      <c r="V2400" s="98"/>
    </row>
    <row r="2401" spans="1:22" x14ac:dyDescent="0.35">
      <c r="A2401" s="93">
        <v>2393</v>
      </c>
      <c r="B2401" s="84"/>
      <c r="C2401" s="98"/>
      <c r="D2401" s="91"/>
      <c r="E2401" s="89"/>
      <c r="F2401" s="88"/>
      <c r="G2401" s="91"/>
      <c r="H2401" s="91"/>
      <c r="I2401" s="88"/>
      <c r="J2401" s="92"/>
      <c r="K2401" s="212"/>
      <c r="L2401" s="308" t="str">
        <f>IF(K2401&lt;&gt;"",INDEX(ฐาน!$J$4:$M$44,MATCH(INT(K2401),ฐาน!$J$4:$J$44,0),2),"")</f>
        <v/>
      </c>
      <c r="M2401" s="309" t="str">
        <f>IF(L2401&lt;&gt;"",INDEX(ฐาน!$J$4:$M$45,MATCH(L2401,ฐาน!$K$4:$K$45,0),4),"")</f>
        <v/>
      </c>
      <c r="N2401" s="310" t="str">
        <f>IF(I2401&lt;&gt;"",INDEX(ฐาน!$A$4:$F$9,MATCH(I2401,ฐาน!$A$4:$A$9,0),IF(J2401&gt;=INDEX(ฐาน!$A$4:$F$9,MATCH(I2401,ฐาน!$A$4:$A$9,0),3),6,5)),"")</f>
        <v/>
      </c>
      <c r="O2401" s="311" t="str">
        <f>IF(I2401&lt;&gt;"",IF(J2401&gt;=INDEX(ฐาน!$A$4:$G$9,MATCH(I2401,ฐาน!$A$4:$A$9,0),4),INDEX(ฐาน!$A$4:$G$9,MATCH(I2401,ฐาน!$A$4:$A$9,0),7),INDEX(ฐาน!$A$4:$G$9,MATCH(I2401,ฐาน!$A$4:$A$9,0),4)),"")</f>
        <v/>
      </c>
      <c r="P2401" s="312">
        <f>IF(M2401&lt;&gt;ฐาน!$M$45,IF(L2401&lt;&gt;"",($L2401*$N2401/100),0),0)</f>
        <v>0</v>
      </c>
      <c r="Q2401" s="311">
        <f>IF(M2401&lt;&gt;ฐาน!$M$45,IF(L2401&lt;&gt;"",ROUNDUP(($L2401*$N2401/100),-1),0),0)</f>
        <v>0</v>
      </c>
      <c r="R2401" s="311">
        <f t="shared" si="74"/>
        <v>0</v>
      </c>
      <c r="S2401" s="313">
        <f t="shared" si="75"/>
        <v>0</v>
      </c>
      <c r="T2401" s="314">
        <f>IF(M2401&lt;&gt;ฐาน!$M$45,IF(S2401&lt;&gt;"",S2401+R2401,0),0)</f>
        <v>0</v>
      </c>
      <c r="U2401" s="311">
        <f>IF(M2401&lt;&gt;ฐาน!$M$45,IF(S2401=0,J2401+T2401,O2401),J2401)</f>
        <v>0</v>
      </c>
      <c r="V2401" s="98"/>
    </row>
    <row r="2402" spans="1:22" x14ac:dyDescent="0.35">
      <c r="A2402" s="93">
        <v>2394</v>
      </c>
      <c r="B2402" s="84"/>
      <c r="C2402" s="98"/>
      <c r="D2402" s="91"/>
      <c r="E2402" s="89"/>
      <c r="F2402" s="88"/>
      <c r="G2402" s="91"/>
      <c r="H2402" s="91"/>
      <c r="I2402" s="88"/>
      <c r="J2402" s="92"/>
      <c r="K2402" s="212"/>
      <c r="L2402" s="308" t="str">
        <f>IF(K2402&lt;&gt;"",INDEX(ฐาน!$J$4:$M$44,MATCH(INT(K2402),ฐาน!$J$4:$J$44,0),2),"")</f>
        <v/>
      </c>
      <c r="M2402" s="309" t="str">
        <f>IF(L2402&lt;&gt;"",INDEX(ฐาน!$J$4:$M$45,MATCH(L2402,ฐาน!$K$4:$K$45,0),4),"")</f>
        <v/>
      </c>
      <c r="N2402" s="310" t="str">
        <f>IF(I2402&lt;&gt;"",INDEX(ฐาน!$A$4:$F$9,MATCH(I2402,ฐาน!$A$4:$A$9,0),IF(J2402&gt;=INDEX(ฐาน!$A$4:$F$9,MATCH(I2402,ฐาน!$A$4:$A$9,0),3),6,5)),"")</f>
        <v/>
      </c>
      <c r="O2402" s="311" t="str">
        <f>IF(I2402&lt;&gt;"",IF(J2402&gt;=INDEX(ฐาน!$A$4:$G$9,MATCH(I2402,ฐาน!$A$4:$A$9,0),4),INDEX(ฐาน!$A$4:$G$9,MATCH(I2402,ฐาน!$A$4:$A$9,0),7),INDEX(ฐาน!$A$4:$G$9,MATCH(I2402,ฐาน!$A$4:$A$9,0),4)),"")</f>
        <v/>
      </c>
      <c r="P2402" s="312">
        <f>IF(M2402&lt;&gt;ฐาน!$M$45,IF(L2402&lt;&gt;"",($L2402*$N2402/100),0),0)</f>
        <v>0</v>
      </c>
      <c r="Q2402" s="311">
        <f>IF(M2402&lt;&gt;ฐาน!$M$45,IF(L2402&lt;&gt;"",ROUNDUP(($L2402*$N2402/100),-1),0),0)</f>
        <v>0</v>
      </c>
      <c r="R2402" s="311">
        <f t="shared" si="74"/>
        <v>0</v>
      </c>
      <c r="S2402" s="313">
        <f t="shared" si="75"/>
        <v>0</v>
      </c>
      <c r="T2402" s="314">
        <f>IF(M2402&lt;&gt;ฐาน!$M$45,IF(S2402&lt;&gt;"",S2402+R2402,0),0)</f>
        <v>0</v>
      </c>
      <c r="U2402" s="311">
        <f>IF(M2402&lt;&gt;ฐาน!$M$45,IF(S2402=0,J2402+T2402,O2402),J2402)</f>
        <v>0</v>
      </c>
      <c r="V2402" s="98"/>
    </row>
    <row r="2403" spans="1:22" x14ac:dyDescent="0.35">
      <c r="A2403" s="93">
        <v>2395</v>
      </c>
      <c r="B2403" s="84"/>
      <c r="C2403" s="98"/>
      <c r="D2403" s="91"/>
      <c r="E2403" s="89"/>
      <c r="F2403" s="88"/>
      <c r="G2403" s="91"/>
      <c r="H2403" s="91"/>
      <c r="I2403" s="88"/>
      <c r="J2403" s="92"/>
      <c r="K2403" s="212"/>
      <c r="L2403" s="308" t="str">
        <f>IF(K2403&lt;&gt;"",INDEX(ฐาน!$J$4:$M$44,MATCH(INT(K2403),ฐาน!$J$4:$J$44,0),2),"")</f>
        <v/>
      </c>
      <c r="M2403" s="309" t="str">
        <f>IF(L2403&lt;&gt;"",INDEX(ฐาน!$J$4:$M$45,MATCH(L2403,ฐาน!$K$4:$K$45,0),4),"")</f>
        <v/>
      </c>
      <c r="N2403" s="310" t="str">
        <f>IF(I2403&lt;&gt;"",INDEX(ฐาน!$A$4:$F$9,MATCH(I2403,ฐาน!$A$4:$A$9,0),IF(J2403&gt;=INDEX(ฐาน!$A$4:$F$9,MATCH(I2403,ฐาน!$A$4:$A$9,0),3),6,5)),"")</f>
        <v/>
      </c>
      <c r="O2403" s="311" t="str">
        <f>IF(I2403&lt;&gt;"",IF(J2403&gt;=INDEX(ฐาน!$A$4:$G$9,MATCH(I2403,ฐาน!$A$4:$A$9,0),4),INDEX(ฐาน!$A$4:$G$9,MATCH(I2403,ฐาน!$A$4:$A$9,0),7),INDEX(ฐาน!$A$4:$G$9,MATCH(I2403,ฐาน!$A$4:$A$9,0),4)),"")</f>
        <v/>
      </c>
      <c r="P2403" s="312">
        <f>IF(M2403&lt;&gt;ฐาน!$M$45,IF(L2403&lt;&gt;"",($L2403*$N2403/100),0),0)</f>
        <v>0</v>
      </c>
      <c r="Q2403" s="311">
        <f>IF(M2403&lt;&gt;ฐาน!$M$45,IF(L2403&lt;&gt;"",ROUNDUP(($L2403*$N2403/100),-1),0),0)</f>
        <v>0</v>
      </c>
      <c r="R2403" s="311">
        <f t="shared" si="74"/>
        <v>0</v>
      </c>
      <c r="S2403" s="313">
        <f t="shared" si="75"/>
        <v>0</v>
      </c>
      <c r="T2403" s="314">
        <f>IF(M2403&lt;&gt;ฐาน!$M$45,IF(S2403&lt;&gt;"",S2403+R2403,0),0)</f>
        <v>0</v>
      </c>
      <c r="U2403" s="311">
        <f>IF(M2403&lt;&gt;ฐาน!$M$45,IF(S2403=0,J2403+T2403,O2403),J2403)</f>
        <v>0</v>
      </c>
      <c r="V2403" s="98"/>
    </row>
    <row r="2404" spans="1:22" x14ac:dyDescent="0.35">
      <c r="A2404" s="93">
        <v>2396</v>
      </c>
      <c r="B2404" s="84"/>
      <c r="C2404" s="98"/>
      <c r="D2404" s="91"/>
      <c r="E2404" s="89"/>
      <c r="F2404" s="88"/>
      <c r="G2404" s="91"/>
      <c r="H2404" s="91"/>
      <c r="I2404" s="88"/>
      <c r="J2404" s="92"/>
      <c r="K2404" s="212"/>
      <c r="L2404" s="308" t="str">
        <f>IF(K2404&lt;&gt;"",INDEX(ฐาน!$J$4:$M$44,MATCH(INT(K2404),ฐาน!$J$4:$J$44,0),2),"")</f>
        <v/>
      </c>
      <c r="M2404" s="309" t="str">
        <f>IF(L2404&lt;&gt;"",INDEX(ฐาน!$J$4:$M$45,MATCH(L2404,ฐาน!$K$4:$K$45,0),4),"")</f>
        <v/>
      </c>
      <c r="N2404" s="310" t="str">
        <f>IF(I2404&lt;&gt;"",INDEX(ฐาน!$A$4:$F$9,MATCH(I2404,ฐาน!$A$4:$A$9,0),IF(J2404&gt;=INDEX(ฐาน!$A$4:$F$9,MATCH(I2404,ฐาน!$A$4:$A$9,0),3),6,5)),"")</f>
        <v/>
      </c>
      <c r="O2404" s="311" t="str">
        <f>IF(I2404&lt;&gt;"",IF(J2404&gt;=INDEX(ฐาน!$A$4:$G$9,MATCH(I2404,ฐาน!$A$4:$A$9,0),4),INDEX(ฐาน!$A$4:$G$9,MATCH(I2404,ฐาน!$A$4:$A$9,0),7),INDEX(ฐาน!$A$4:$G$9,MATCH(I2404,ฐาน!$A$4:$A$9,0),4)),"")</f>
        <v/>
      </c>
      <c r="P2404" s="312">
        <f>IF(M2404&lt;&gt;ฐาน!$M$45,IF(L2404&lt;&gt;"",($L2404*$N2404/100),0),0)</f>
        <v>0</v>
      </c>
      <c r="Q2404" s="311">
        <f>IF(M2404&lt;&gt;ฐาน!$M$45,IF(L2404&lt;&gt;"",ROUNDUP(($L2404*$N2404/100),-1),0),0)</f>
        <v>0</v>
      </c>
      <c r="R2404" s="311">
        <f t="shared" si="74"/>
        <v>0</v>
      </c>
      <c r="S2404" s="313">
        <f t="shared" si="75"/>
        <v>0</v>
      </c>
      <c r="T2404" s="314">
        <f>IF(M2404&lt;&gt;ฐาน!$M$45,IF(S2404&lt;&gt;"",S2404+R2404,0),0)</f>
        <v>0</v>
      </c>
      <c r="U2404" s="311">
        <f>IF(M2404&lt;&gt;ฐาน!$M$45,IF(S2404=0,J2404+T2404,O2404),J2404)</f>
        <v>0</v>
      </c>
      <c r="V2404" s="98"/>
    </row>
    <row r="2405" spans="1:22" x14ac:dyDescent="0.35">
      <c r="A2405" s="93">
        <v>2397</v>
      </c>
      <c r="B2405" s="84"/>
      <c r="C2405" s="98"/>
      <c r="D2405" s="91"/>
      <c r="E2405" s="89"/>
      <c r="F2405" s="88"/>
      <c r="G2405" s="91"/>
      <c r="H2405" s="91"/>
      <c r="I2405" s="88"/>
      <c r="J2405" s="92"/>
      <c r="K2405" s="212"/>
      <c r="L2405" s="308" t="str">
        <f>IF(K2405&lt;&gt;"",INDEX(ฐาน!$J$4:$M$44,MATCH(INT(K2405),ฐาน!$J$4:$J$44,0),2),"")</f>
        <v/>
      </c>
      <c r="M2405" s="309" t="str">
        <f>IF(L2405&lt;&gt;"",INDEX(ฐาน!$J$4:$M$45,MATCH(L2405,ฐาน!$K$4:$K$45,0),4),"")</f>
        <v/>
      </c>
      <c r="N2405" s="310" t="str">
        <f>IF(I2405&lt;&gt;"",INDEX(ฐาน!$A$4:$F$9,MATCH(I2405,ฐาน!$A$4:$A$9,0),IF(J2405&gt;=INDEX(ฐาน!$A$4:$F$9,MATCH(I2405,ฐาน!$A$4:$A$9,0),3),6,5)),"")</f>
        <v/>
      </c>
      <c r="O2405" s="311" t="str">
        <f>IF(I2405&lt;&gt;"",IF(J2405&gt;=INDEX(ฐาน!$A$4:$G$9,MATCH(I2405,ฐาน!$A$4:$A$9,0),4),INDEX(ฐาน!$A$4:$G$9,MATCH(I2405,ฐาน!$A$4:$A$9,0),7),INDEX(ฐาน!$A$4:$G$9,MATCH(I2405,ฐาน!$A$4:$A$9,0),4)),"")</f>
        <v/>
      </c>
      <c r="P2405" s="312">
        <f>IF(M2405&lt;&gt;ฐาน!$M$45,IF(L2405&lt;&gt;"",($L2405*$N2405/100),0),0)</f>
        <v>0</v>
      </c>
      <c r="Q2405" s="311">
        <f>IF(M2405&lt;&gt;ฐาน!$M$45,IF(L2405&lt;&gt;"",ROUNDUP(($L2405*$N2405/100),-1),0),0)</f>
        <v>0</v>
      </c>
      <c r="R2405" s="311">
        <f t="shared" si="74"/>
        <v>0</v>
      </c>
      <c r="S2405" s="313">
        <f t="shared" si="75"/>
        <v>0</v>
      </c>
      <c r="T2405" s="314">
        <f>IF(M2405&lt;&gt;ฐาน!$M$45,IF(S2405&lt;&gt;"",S2405+R2405,0),0)</f>
        <v>0</v>
      </c>
      <c r="U2405" s="311">
        <f>IF(M2405&lt;&gt;ฐาน!$M$45,IF(S2405=0,J2405+T2405,O2405),J2405)</f>
        <v>0</v>
      </c>
      <c r="V2405" s="98"/>
    </row>
    <row r="2406" spans="1:22" x14ac:dyDescent="0.35">
      <c r="A2406" s="93">
        <v>2398</v>
      </c>
      <c r="B2406" s="84"/>
      <c r="C2406" s="98"/>
      <c r="D2406" s="91"/>
      <c r="E2406" s="89"/>
      <c r="F2406" s="88"/>
      <c r="G2406" s="91"/>
      <c r="H2406" s="91"/>
      <c r="I2406" s="88"/>
      <c r="J2406" s="92"/>
      <c r="K2406" s="212"/>
      <c r="L2406" s="308" t="str">
        <f>IF(K2406&lt;&gt;"",INDEX(ฐาน!$J$4:$M$44,MATCH(INT(K2406),ฐาน!$J$4:$J$44,0),2),"")</f>
        <v/>
      </c>
      <c r="M2406" s="309" t="str">
        <f>IF(L2406&lt;&gt;"",INDEX(ฐาน!$J$4:$M$45,MATCH(L2406,ฐาน!$K$4:$K$45,0),4),"")</f>
        <v/>
      </c>
      <c r="N2406" s="310" t="str">
        <f>IF(I2406&lt;&gt;"",INDEX(ฐาน!$A$4:$F$9,MATCH(I2406,ฐาน!$A$4:$A$9,0),IF(J2406&gt;=INDEX(ฐาน!$A$4:$F$9,MATCH(I2406,ฐาน!$A$4:$A$9,0),3),6,5)),"")</f>
        <v/>
      </c>
      <c r="O2406" s="311" t="str">
        <f>IF(I2406&lt;&gt;"",IF(J2406&gt;=INDEX(ฐาน!$A$4:$G$9,MATCH(I2406,ฐาน!$A$4:$A$9,0),4),INDEX(ฐาน!$A$4:$G$9,MATCH(I2406,ฐาน!$A$4:$A$9,0),7),INDEX(ฐาน!$A$4:$G$9,MATCH(I2406,ฐาน!$A$4:$A$9,0),4)),"")</f>
        <v/>
      </c>
      <c r="P2406" s="312">
        <f>IF(M2406&lt;&gt;ฐาน!$M$45,IF(L2406&lt;&gt;"",($L2406*$N2406/100),0),0)</f>
        <v>0</v>
      </c>
      <c r="Q2406" s="311">
        <f>IF(M2406&lt;&gt;ฐาน!$M$45,IF(L2406&lt;&gt;"",ROUNDUP(($L2406*$N2406/100),-1),0),0)</f>
        <v>0</v>
      </c>
      <c r="R2406" s="311">
        <f t="shared" si="74"/>
        <v>0</v>
      </c>
      <c r="S2406" s="313">
        <f t="shared" si="75"/>
        <v>0</v>
      </c>
      <c r="T2406" s="314">
        <f>IF(M2406&lt;&gt;ฐาน!$M$45,IF(S2406&lt;&gt;"",S2406+R2406,0),0)</f>
        <v>0</v>
      </c>
      <c r="U2406" s="311">
        <f>IF(M2406&lt;&gt;ฐาน!$M$45,IF(S2406=0,J2406+T2406,O2406),J2406)</f>
        <v>0</v>
      </c>
      <c r="V2406" s="98"/>
    </row>
    <row r="2407" spans="1:22" x14ac:dyDescent="0.35">
      <c r="A2407" s="93">
        <v>2399</v>
      </c>
      <c r="B2407" s="84"/>
      <c r="C2407" s="98"/>
      <c r="D2407" s="91"/>
      <c r="E2407" s="89"/>
      <c r="F2407" s="88"/>
      <c r="G2407" s="91"/>
      <c r="H2407" s="91"/>
      <c r="I2407" s="88"/>
      <c r="J2407" s="92"/>
      <c r="K2407" s="212"/>
      <c r="L2407" s="308" t="str">
        <f>IF(K2407&lt;&gt;"",INDEX(ฐาน!$J$4:$M$44,MATCH(INT(K2407),ฐาน!$J$4:$J$44,0),2),"")</f>
        <v/>
      </c>
      <c r="M2407" s="309" t="str">
        <f>IF(L2407&lt;&gt;"",INDEX(ฐาน!$J$4:$M$45,MATCH(L2407,ฐาน!$K$4:$K$45,0),4),"")</f>
        <v/>
      </c>
      <c r="N2407" s="310" t="str">
        <f>IF(I2407&lt;&gt;"",INDEX(ฐาน!$A$4:$F$9,MATCH(I2407,ฐาน!$A$4:$A$9,0),IF(J2407&gt;=INDEX(ฐาน!$A$4:$F$9,MATCH(I2407,ฐาน!$A$4:$A$9,0),3),6,5)),"")</f>
        <v/>
      </c>
      <c r="O2407" s="311" t="str">
        <f>IF(I2407&lt;&gt;"",IF(J2407&gt;=INDEX(ฐาน!$A$4:$G$9,MATCH(I2407,ฐาน!$A$4:$A$9,0),4),INDEX(ฐาน!$A$4:$G$9,MATCH(I2407,ฐาน!$A$4:$A$9,0),7),INDEX(ฐาน!$A$4:$G$9,MATCH(I2407,ฐาน!$A$4:$A$9,0),4)),"")</f>
        <v/>
      </c>
      <c r="P2407" s="312">
        <f>IF(M2407&lt;&gt;ฐาน!$M$45,IF(L2407&lt;&gt;"",($L2407*$N2407/100),0),0)</f>
        <v>0</v>
      </c>
      <c r="Q2407" s="311">
        <f>IF(M2407&lt;&gt;ฐาน!$M$45,IF(L2407&lt;&gt;"",ROUNDUP(($L2407*$N2407/100),-1),0),0)</f>
        <v>0</v>
      </c>
      <c r="R2407" s="311">
        <f t="shared" si="74"/>
        <v>0</v>
      </c>
      <c r="S2407" s="313">
        <f t="shared" si="75"/>
        <v>0</v>
      </c>
      <c r="T2407" s="314">
        <f>IF(M2407&lt;&gt;ฐาน!$M$45,IF(S2407&lt;&gt;"",S2407+R2407,0),0)</f>
        <v>0</v>
      </c>
      <c r="U2407" s="311">
        <f>IF(M2407&lt;&gt;ฐาน!$M$45,IF(S2407=0,J2407+T2407,O2407),J2407)</f>
        <v>0</v>
      </c>
      <c r="V2407" s="98"/>
    </row>
    <row r="2408" spans="1:22" x14ac:dyDescent="0.35">
      <c r="A2408" s="93">
        <v>2400</v>
      </c>
      <c r="B2408" s="84"/>
      <c r="C2408" s="98"/>
      <c r="D2408" s="91"/>
      <c r="E2408" s="89"/>
      <c r="F2408" s="88"/>
      <c r="G2408" s="91"/>
      <c r="H2408" s="91"/>
      <c r="I2408" s="88"/>
      <c r="J2408" s="92"/>
      <c r="K2408" s="212"/>
      <c r="L2408" s="308" t="str">
        <f>IF(K2408&lt;&gt;"",INDEX(ฐาน!$J$4:$M$44,MATCH(INT(K2408),ฐาน!$J$4:$J$44,0),2),"")</f>
        <v/>
      </c>
      <c r="M2408" s="309" t="str">
        <f>IF(L2408&lt;&gt;"",INDEX(ฐาน!$J$4:$M$45,MATCH(L2408,ฐาน!$K$4:$K$45,0),4),"")</f>
        <v/>
      </c>
      <c r="N2408" s="310" t="str">
        <f>IF(I2408&lt;&gt;"",INDEX(ฐาน!$A$4:$F$9,MATCH(I2408,ฐาน!$A$4:$A$9,0),IF(J2408&gt;=INDEX(ฐาน!$A$4:$F$9,MATCH(I2408,ฐาน!$A$4:$A$9,0),3),6,5)),"")</f>
        <v/>
      </c>
      <c r="O2408" s="311" t="str">
        <f>IF(I2408&lt;&gt;"",IF(J2408&gt;=INDEX(ฐาน!$A$4:$G$9,MATCH(I2408,ฐาน!$A$4:$A$9,0),4),INDEX(ฐาน!$A$4:$G$9,MATCH(I2408,ฐาน!$A$4:$A$9,0),7),INDEX(ฐาน!$A$4:$G$9,MATCH(I2408,ฐาน!$A$4:$A$9,0),4)),"")</f>
        <v/>
      </c>
      <c r="P2408" s="312">
        <f>IF(M2408&lt;&gt;ฐาน!$M$45,IF(L2408&lt;&gt;"",($L2408*$N2408/100),0),0)</f>
        <v>0</v>
      </c>
      <c r="Q2408" s="311">
        <f>IF(M2408&lt;&gt;ฐาน!$M$45,IF(L2408&lt;&gt;"",ROUNDUP(($L2408*$N2408/100),-1),0),0)</f>
        <v>0</v>
      </c>
      <c r="R2408" s="311">
        <f t="shared" si="74"/>
        <v>0</v>
      </c>
      <c r="S2408" s="313">
        <f t="shared" si="75"/>
        <v>0</v>
      </c>
      <c r="T2408" s="314">
        <f>IF(M2408&lt;&gt;ฐาน!$M$45,IF(S2408&lt;&gt;"",S2408+R2408,0),0)</f>
        <v>0</v>
      </c>
      <c r="U2408" s="311">
        <f>IF(M2408&lt;&gt;ฐาน!$M$45,IF(S2408=0,J2408+T2408,O2408),J2408)</f>
        <v>0</v>
      </c>
      <c r="V2408" s="98"/>
    </row>
    <row r="2409" spans="1:22" x14ac:dyDescent="0.35">
      <c r="A2409" s="93">
        <v>2401</v>
      </c>
      <c r="B2409" s="84"/>
      <c r="C2409" s="98"/>
      <c r="D2409" s="91"/>
      <c r="E2409" s="89"/>
      <c r="F2409" s="88"/>
      <c r="G2409" s="91"/>
      <c r="H2409" s="91"/>
      <c r="I2409" s="88"/>
      <c r="J2409" s="92"/>
      <c r="K2409" s="212"/>
      <c r="L2409" s="308" t="str">
        <f>IF(K2409&lt;&gt;"",INDEX(ฐาน!$J$4:$M$44,MATCH(INT(K2409),ฐาน!$J$4:$J$44,0),2),"")</f>
        <v/>
      </c>
      <c r="M2409" s="309" t="str">
        <f>IF(L2409&lt;&gt;"",INDEX(ฐาน!$J$4:$M$45,MATCH(L2409,ฐาน!$K$4:$K$45,0),4),"")</f>
        <v/>
      </c>
      <c r="N2409" s="310" t="str">
        <f>IF(I2409&lt;&gt;"",INDEX(ฐาน!$A$4:$F$9,MATCH(I2409,ฐาน!$A$4:$A$9,0),IF(J2409&gt;=INDEX(ฐาน!$A$4:$F$9,MATCH(I2409,ฐาน!$A$4:$A$9,0),3),6,5)),"")</f>
        <v/>
      </c>
      <c r="O2409" s="311" t="str">
        <f>IF(I2409&lt;&gt;"",IF(J2409&gt;=INDEX(ฐาน!$A$4:$G$9,MATCH(I2409,ฐาน!$A$4:$A$9,0),4),INDEX(ฐาน!$A$4:$G$9,MATCH(I2409,ฐาน!$A$4:$A$9,0),7),INDEX(ฐาน!$A$4:$G$9,MATCH(I2409,ฐาน!$A$4:$A$9,0),4)),"")</f>
        <v/>
      </c>
      <c r="P2409" s="312">
        <f>IF(M2409&lt;&gt;ฐาน!$M$45,IF(L2409&lt;&gt;"",($L2409*$N2409/100),0),0)</f>
        <v>0</v>
      </c>
      <c r="Q2409" s="311">
        <f>IF(M2409&lt;&gt;ฐาน!$M$45,IF(L2409&lt;&gt;"",ROUNDUP(($L2409*$N2409/100),-1),0),0)</f>
        <v>0</v>
      </c>
      <c r="R2409" s="311">
        <f t="shared" si="74"/>
        <v>0</v>
      </c>
      <c r="S2409" s="313">
        <f t="shared" si="75"/>
        <v>0</v>
      </c>
      <c r="T2409" s="314">
        <f>IF(M2409&lt;&gt;ฐาน!$M$45,IF(S2409&lt;&gt;"",S2409+R2409,0),0)</f>
        <v>0</v>
      </c>
      <c r="U2409" s="311">
        <f>IF(M2409&lt;&gt;ฐาน!$M$45,IF(S2409=0,J2409+T2409,O2409),J2409)</f>
        <v>0</v>
      </c>
      <c r="V2409" s="98"/>
    </row>
    <row r="2410" spans="1:22" x14ac:dyDescent="0.35">
      <c r="A2410" s="93">
        <v>2402</v>
      </c>
      <c r="B2410" s="84"/>
      <c r="C2410" s="98"/>
      <c r="D2410" s="91"/>
      <c r="E2410" s="89"/>
      <c r="F2410" s="88"/>
      <c r="G2410" s="91"/>
      <c r="H2410" s="91"/>
      <c r="I2410" s="88"/>
      <c r="J2410" s="92"/>
      <c r="K2410" s="212"/>
      <c r="L2410" s="308" t="str">
        <f>IF(K2410&lt;&gt;"",INDEX(ฐาน!$J$4:$M$44,MATCH(INT(K2410),ฐาน!$J$4:$J$44,0),2),"")</f>
        <v/>
      </c>
      <c r="M2410" s="309" t="str">
        <f>IF(L2410&lt;&gt;"",INDEX(ฐาน!$J$4:$M$45,MATCH(L2410,ฐาน!$K$4:$K$45,0),4),"")</f>
        <v/>
      </c>
      <c r="N2410" s="310" t="str">
        <f>IF(I2410&lt;&gt;"",INDEX(ฐาน!$A$4:$F$9,MATCH(I2410,ฐาน!$A$4:$A$9,0),IF(J2410&gt;=INDEX(ฐาน!$A$4:$F$9,MATCH(I2410,ฐาน!$A$4:$A$9,0),3),6,5)),"")</f>
        <v/>
      </c>
      <c r="O2410" s="311" t="str">
        <f>IF(I2410&lt;&gt;"",IF(J2410&gt;=INDEX(ฐาน!$A$4:$G$9,MATCH(I2410,ฐาน!$A$4:$A$9,0),4),INDEX(ฐาน!$A$4:$G$9,MATCH(I2410,ฐาน!$A$4:$A$9,0),7),INDEX(ฐาน!$A$4:$G$9,MATCH(I2410,ฐาน!$A$4:$A$9,0),4)),"")</f>
        <v/>
      </c>
      <c r="P2410" s="312">
        <f>IF(M2410&lt;&gt;ฐาน!$M$45,IF(L2410&lt;&gt;"",($L2410*$N2410/100),0),0)</f>
        <v>0</v>
      </c>
      <c r="Q2410" s="311">
        <f>IF(M2410&lt;&gt;ฐาน!$M$45,IF(L2410&lt;&gt;"",ROUNDUP(($L2410*$N2410/100),-1),0),0)</f>
        <v>0</v>
      </c>
      <c r="R2410" s="311">
        <f t="shared" si="74"/>
        <v>0</v>
      </c>
      <c r="S2410" s="313">
        <f t="shared" si="75"/>
        <v>0</v>
      </c>
      <c r="T2410" s="314">
        <f>IF(M2410&lt;&gt;ฐาน!$M$45,IF(S2410&lt;&gt;"",S2410+R2410,0),0)</f>
        <v>0</v>
      </c>
      <c r="U2410" s="311">
        <f>IF(M2410&lt;&gt;ฐาน!$M$45,IF(S2410=0,J2410+T2410,O2410),J2410)</f>
        <v>0</v>
      </c>
      <c r="V2410" s="98"/>
    </row>
    <row r="2411" spans="1:22" x14ac:dyDescent="0.35">
      <c r="A2411" s="93">
        <v>2403</v>
      </c>
      <c r="B2411" s="84"/>
      <c r="C2411" s="98"/>
      <c r="D2411" s="91"/>
      <c r="E2411" s="89"/>
      <c r="F2411" s="88"/>
      <c r="G2411" s="91"/>
      <c r="H2411" s="91"/>
      <c r="I2411" s="88"/>
      <c r="J2411" s="92"/>
      <c r="K2411" s="212"/>
      <c r="L2411" s="308" t="str">
        <f>IF(K2411&lt;&gt;"",INDEX(ฐาน!$J$4:$M$44,MATCH(INT(K2411),ฐาน!$J$4:$J$44,0),2),"")</f>
        <v/>
      </c>
      <c r="M2411" s="309" t="str">
        <f>IF(L2411&lt;&gt;"",INDEX(ฐาน!$J$4:$M$45,MATCH(L2411,ฐาน!$K$4:$K$45,0),4),"")</f>
        <v/>
      </c>
      <c r="N2411" s="310" t="str">
        <f>IF(I2411&lt;&gt;"",INDEX(ฐาน!$A$4:$F$9,MATCH(I2411,ฐาน!$A$4:$A$9,0),IF(J2411&gt;=INDEX(ฐาน!$A$4:$F$9,MATCH(I2411,ฐาน!$A$4:$A$9,0),3),6,5)),"")</f>
        <v/>
      </c>
      <c r="O2411" s="311" t="str">
        <f>IF(I2411&lt;&gt;"",IF(J2411&gt;=INDEX(ฐาน!$A$4:$G$9,MATCH(I2411,ฐาน!$A$4:$A$9,0),4),INDEX(ฐาน!$A$4:$G$9,MATCH(I2411,ฐาน!$A$4:$A$9,0),7),INDEX(ฐาน!$A$4:$G$9,MATCH(I2411,ฐาน!$A$4:$A$9,0),4)),"")</f>
        <v/>
      </c>
      <c r="P2411" s="312">
        <f>IF(M2411&lt;&gt;ฐาน!$M$45,IF(L2411&lt;&gt;"",($L2411*$N2411/100),0),0)</f>
        <v>0</v>
      </c>
      <c r="Q2411" s="311">
        <f>IF(M2411&lt;&gt;ฐาน!$M$45,IF(L2411&lt;&gt;"",ROUNDUP(($L2411*$N2411/100),-1),0),0)</f>
        <v>0</v>
      </c>
      <c r="R2411" s="311">
        <f t="shared" si="74"/>
        <v>0</v>
      </c>
      <c r="S2411" s="313">
        <f t="shared" si="75"/>
        <v>0</v>
      </c>
      <c r="T2411" s="314">
        <f>IF(M2411&lt;&gt;ฐาน!$M$45,IF(S2411&lt;&gt;"",S2411+R2411,0),0)</f>
        <v>0</v>
      </c>
      <c r="U2411" s="311">
        <f>IF(M2411&lt;&gt;ฐาน!$M$45,IF(S2411=0,J2411+T2411,O2411),J2411)</f>
        <v>0</v>
      </c>
      <c r="V2411" s="98"/>
    </row>
    <row r="2412" spans="1:22" x14ac:dyDescent="0.35">
      <c r="A2412" s="93">
        <v>2404</v>
      </c>
      <c r="B2412" s="84"/>
      <c r="C2412" s="98"/>
      <c r="D2412" s="91"/>
      <c r="E2412" s="89"/>
      <c r="F2412" s="88"/>
      <c r="G2412" s="91"/>
      <c r="H2412" s="91"/>
      <c r="I2412" s="88"/>
      <c r="J2412" s="92"/>
      <c r="K2412" s="212"/>
      <c r="L2412" s="308" t="str">
        <f>IF(K2412&lt;&gt;"",INDEX(ฐาน!$J$4:$M$44,MATCH(INT(K2412),ฐาน!$J$4:$J$44,0),2),"")</f>
        <v/>
      </c>
      <c r="M2412" s="309" t="str">
        <f>IF(L2412&lt;&gt;"",INDEX(ฐาน!$J$4:$M$45,MATCH(L2412,ฐาน!$K$4:$K$45,0),4),"")</f>
        <v/>
      </c>
      <c r="N2412" s="310" t="str">
        <f>IF(I2412&lt;&gt;"",INDEX(ฐาน!$A$4:$F$9,MATCH(I2412,ฐาน!$A$4:$A$9,0),IF(J2412&gt;=INDEX(ฐาน!$A$4:$F$9,MATCH(I2412,ฐาน!$A$4:$A$9,0),3),6,5)),"")</f>
        <v/>
      </c>
      <c r="O2412" s="311" t="str">
        <f>IF(I2412&lt;&gt;"",IF(J2412&gt;=INDEX(ฐาน!$A$4:$G$9,MATCH(I2412,ฐาน!$A$4:$A$9,0),4),INDEX(ฐาน!$A$4:$G$9,MATCH(I2412,ฐาน!$A$4:$A$9,0),7),INDEX(ฐาน!$A$4:$G$9,MATCH(I2412,ฐาน!$A$4:$A$9,0),4)),"")</f>
        <v/>
      </c>
      <c r="P2412" s="312">
        <f>IF(M2412&lt;&gt;ฐาน!$M$45,IF(L2412&lt;&gt;"",($L2412*$N2412/100),0),0)</f>
        <v>0</v>
      </c>
      <c r="Q2412" s="311">
        <f>IF(M2412&lt;&gt;ฐาน!$M$45,IF(L2412&lt;&gt;"",ROUNDUP(($L2412*$N2412/100),-1),0),0)</f>
        <v>0</v>
      </c>
      <c r="R2412" s="311">
        <f t="shared" si="74"/>
        <v>0</v>
      </c>
      <c r="S2412" s="313">
        <f t="shared" si="75"/>
        <v>0</v>
      </c>
      <c r="T2412" s="314">
        <f>IF(M2412&lt;&gt;ฐาน!$M$45,IF(S2412&lt;&gt;"",S2412+R2412,0),0)</f>
        <v>0</v>
      </c>
      <c r="U2412" s="311">
        <f>IF(M2412&lt;&gt;ฐาน!$M$45,IF(S2412=0,J2412+T2412,O2412),J2412)</f>
        <v>0</v>
      </c>
      <c r="V2412" s="98"/>
    </row>
    <row r="2413" spans="1:22" x14ac:dyDescent="0.35">
      <c r="A2413" s="93">
        <v>2405</v>
      </c>
      <c r="B2413" s="84"/>
      <c r="C2413" s="98"/>
      <c r="D2413" s="91"/>
      <c r="E2413" s="89"/>
      <c r="F2413" s="88"/>
      <c r="G2413" s="91"/>
      <c r="H2413" s="91"/>
      <c r="I2413" s="88"/>
      <c r="J2413" s="92"/>
      <c r="K2413" s="212"/>
      <c r="L2413" s="308" t="str">
        <f>IF(K2413&lt;&gt;"",INDEX(ฐาน!$J$4:$M$44,MATCH(INT(K2413),ฐาน!$J$4:$J$44,0),2),"")</f>
        <v/>
      </c>
      <c r="M2413" s="309" t="str">
        <f>IF(L2413&lt;&gt;"",INDEX(ฐาน!$J$4:$M$45,MATCH(L2413,ฐาน!$K$4:$K$45,0),4),"")</f>
        <v/>
      </c>
      <c r="N2413" s="310" t="str">
        <f>IF(I2413&lt;&gt;"",INDEX(ฐาน!$A$4:$F$9,MATCH(I2413,ฐาน!$A$4:$A$9,0),IF(J2413&gt;=INDEX(ฐาน!$A$4:$F$9,MATCH(I2413,ฐาน!$A$4:$A$9,0),3),6,5)),"")</f>
        <v/>
      </c>
      <c r="O2413" s="311" t="str">
        <f>IF(I2413&lt;&gt;"",IF(J2413&gt;=INDEX(ฐาน!$A$4:$G$9,MATCH(I2413,ฐาน!$A$4:$A$9,0),4),INDEX(ฐาน!$A$4:$G$9,MATCH(I2413,ฐาน!$A$4:$A$9,0),7),INDEX(ฐาน!$A$4:$G$9,MATCH(I2413,ฐาน!$A$4:$A$9,0),4)),"")</f>
        <v/>
      </c>
      <c r="P2413" s="312">
        <f>IF(M2413&lt;&gt;ฐาน!$M$45,IF(L2413&lt;&gt;"",($L2413*$N2413/100),0),0)</f>
        <v>0</v>
      </c>
      <c r="Q2413" s="311">
        <f>IF(M2413&lt;&gt;ฐาน!$M$45,IF(L2413&lt;&gt;"",ROUNDUP(($L2413*$N2413/100),-1),0),0)</f>
        <v>0</v>
      </c>
      <c r="R2413" s="311">
        <f t="shared" si="74"/>
        <v>0</v>
      </c>
      <c r="S2413" s="313">
        <f t="shared" si="75"/>
        <v>0</v>
      </c>
      <c r="T2413" s="314">
        <f>IF(M2413&lt;&gt;ฐาน!$M$45,IF(S2413&lt;&gt;"",S2413+R2413,0),0)</f>
        <v>0</v>
      </c>
      <c r="U2413" s="311">
        <f>IF(M2413&lt;&gt;ฐาน!$M$45,IF(S2413=0,J2413+T2413,O2413),J2413)</f>
        <v>0</v>
      </c>
      <c r="V2413" s="98"/>
    </row>
    <row r="2414" spans="1:22" x14ac:dyDescent="0.35">
      <c r="A2414" s="93">
        <v>2406</v>
      </c>
      <c r="B2414" s="84"/>
      <c r="C2414" s="98"/>
      <c r="D2414" s="91"/>
      <c r="E2414" s="89"/>
      <c r="F2414" s="88"/>
      <c r="G2414" s="91"/>
      <c r="H2414" s="91"/>
      <c r="I2414" s="88"/>
      <c r="J2414" s="92"/>
      <c r="K2414" s="212"/>
      <c r="L2414" s="308" t="str">
        <f>IF(K2414&lt;&gt;"",INDEX(ฐาน!$J$4:$M$44,MATCH(INT(K2414),ฐาน!$J$4:$J$44,0),2),"")</f>
        <v/>
      </c>
      <c r="M2414" s="309" t="str">
        <f>IF(L2414&lt;&gt;"",INDEX(ฐาน!$J$4:$M$45,MATCH(L2414,ฐาน!$K$4:$K$45,0),4),"")</f>
        <v/>
      </c>
      <c r="N2414" s="310" t="str">
        <f>IF(I2414&lt;&gt;"",INDEX(ฐาน!$A$4:$F$9,MATCH(I2414,ฐาน!$A$4:$A$9,0),IF(J2414&gt;=INDEX(ฐาน!$A$4:$F$9,MATCH(I2414,ฐาน!$A$4:$A$9,0),3),6,5)),"")</f>
        <v/>
      </c>
      <c r="O2414" s="311" t="str">
        <f>IF(I2414&lt;&gt;"",IF(J2414&gt;=INDEX(ฐาน!$A$4:$G$9,MATCH(I2414,ฐาน!$A$4:$A$9,0),4),INDEX(ฐาน!$A$4:$G$9,MATCH(I2414,ฐาน!$A$4:$A$9,0),7),INDEX(ฐาน!$A$4:$G$9,MATCH(I2414,ฐาน!$A$4:$A$9,0),4)),"")</f>
        <v/>
      </c>
      <c r="P2414" s="312">
        <f>IF(M2414&lt;&gt;ฐาน!$M$45,IF(L2414&lt;&gt;"",($L2414*$N2414/100),0),0)</f>
        <v>0</v>
      </c>
      <c r="Q2414" s="311">
        <f>IF(M2414&lt;&gt;ฐาน!$M$45,IF(L2414&lt;&gt;"",ROUNDUP(($L2414*$N2414/100),-1),0),0)</f>
        <v>0</v>
      </c>
      <c r="R2414" s="311">
        <f t="shared" si="74"/>
        <v>0</v>
      </c>
      <c r="S2414" s="313">
        <f t="shared" si="75"/>
        <v>0</v>
      </c>
      <c r="T2414" s="314">
        <f>IF(M2414&lt;&gt;ฐาน!$M$45,IF(S2414&lt;&gt;"",S2414+R2414,0),0)</f>
        <v>0</v>
      </c>
      <c r="U2414" s="311">
        <f>IF(M2414&lt;&gt;ฐาน!$M$45,IF(S2414=0,J2414+T2414,O2414),J2414)</f>
        <v>0</v>
      </c>
      <c r="V2414" s="98"/>
    </row>
    <row r="2415" spans="1:22" x14ac:dyDescent="0.35">
      <c r="A2415" s="93">
        <v>2407</v>
      </c>
      <c r="B2415" s="84"/>
      <c r="C2415" s="98"/>
      <c r="D2415" s="91"/>
      <c r="E2415" s="89"/>
      <c r="F2415" s="88"/>
      <c r="G2415" s="91"/>
      <c r="H2415" s="91"/>
      <c r="I2415" s="88"/>
      <c r="J2415" s="92"/>
      <c r="K2415" s="212"/>
      <c r="L2415" s="308" t="str">
        <f>IF(K2415&lt;&gt;"",INDEX(ฐาน!$J$4:$M$44,MATCH(INT(K2415),ฐาน!$J$4:$J$44,0),2),"")</f>
        <v/>
      </c>
      <c r="M2415" s="309" t="str">
        <f>IF(L2415&lt;&gt;"",INDEX(ฐาน!$J$4:$M$45,MATCH(L2415,ฐาน!$K$4:$K$45,0),4),"")</f>
        <v/>
      </c>
      <c r="N2415" s="310" t="str">
        <f>IF(I2415&lt;&gt;"",INDEX(ฐาน!$A$4:$F$9,MATCH(I2415,ฐาน!$A$4:$A$9,0),IF(J2415&gt;=INDEX(ฐาน!$A$4:$F$9,MATCH(I2415,ฐาน!$A$4:$A$9,0),3),6,5)),"")</f>
        <v/>
      </c>
      <c r="O2415" s="311" t="str">
        <f>IF(I2415&lt;&gt;"",IF(J2415&gt;=INDEX(ฐาน!$A$4:$G$9,MATCH(I2415,ฐาน!$A$4:$A$9,0),4),INDEX(ฐาน!$A$4:$G$9,MATCH(I2415,ฐาน!$A$4:$A$9,0),7),INDEX(ฐาน!$A$4:$G$9,MATCH(I2415,ฐาน!$A$4:$A$9,0),4)),"")</f>
        <v/>
      </c>
      <c r="P2415" s="312">
        <f>IF(M2415&lt;&gt;ฐาน!$M$45,IF(L2415&lt;&gt;"",($L2415*$N2415/100),0),0)</f>
        <v>0</v>
      </c>
      <c r="Q2415" s="311">
        <f>IF(M2415&lt;&gt;ฐาน!$M$45,IF(L2415&lt;&gt;"",ROUNDUP(($L2415*$N2415/100),-1),0),0)</f>
        <v>0</v>
      </c>
      <c r="R2415" s="311">
        <f t="shared" si="74"/>
        <v>0</v>
      </c>
      <c r="S2415" s="313">
        <f t="shared" si="75"/>
        <v>0</v>
      </c>
      <c r="T2415" s="314">
        <f>IF(M2415&lt;&gt;ฐาน!$M$45,IF(S2415&lt;&gt;"",S2415+R2415,0),0)</f>
        <v>0</v>
      </c>
      <c r="U2415" s="311">
        <f>IF(M2415&lt;&gt;ฐาน!$M$45,IF(S2415=0,J2415+T2415,O2415),J2415)</f>
        <v>0</v>
      </c>
      <c r="V2415" s="98"/>
    </row>
    <row r="2416" spans="1:22" x14ac:dyDescent="0.35">
      <c r="A2416" s="93">
        <v>2408</v>
      </c>
      <c r="B2416" s="84"/>
      <c r="C2416" s="98"/>
      <c r="D2416" s="91"/>
      <c r="E2416" s="89"/>
      <c r="F2416" s="88"/>
      <c r="G2416" s="91"/>
      <c r="H2416" s="91"/>
      <c r="I2416" s="88"/>
      <c r="J2416" s="92"/>
      <c r="K2416" s="212"/>
      <c r="L2416" s="308" t="str">
        <f>IF(K2416&lt;&gt;"",INDEX(ฐาน!$J$4:$M$44,MATCH(INT(K2416),ฐาน!$J$4:$J$44,0),2),"")</f>
        <v/>
      </c>
      <c r="M2416" s="309" t="str">
        <f>IF(L2416&lt;&gt;"",INDEX(ฐาน!$J$4:$M$45,MATCH(L2416,ฐาน!$K$4:$K$45,0),4),"")</f>
        <v/>
      </c>
      <c r="N2416" s="310" t="str">
        <f>IF(I2416&lt;&gt;"",INDEX(ฐาน!$A$4:$F$9,MATCH(I2416,ฐาน!$A$4:$A$9,0),IF(J2416&gt;=INDEX(ฐาน!$A$4:$F$9,MATCH(I2416,ฐาน!$A$4:$A$9,0),3),6,5)),"")</f>
        <v/>
      </c>
      <c r="O2416" s="311" t="str">
        <f>IF(I2416&lt;&gt;"",IF(J2416&gt;=INDEX(ฐาน!$A$4:$G$9,MATCH(I2416,ฐาน!$A$4:$A$9,0),4),INDEX(ฐาน!$A$4:$G$9,MATCH(I2416,ฐาน!$A$4:$A$9,0),7),INDEX(ฐาน!$A$4:$G$9,MATCH(I2416,ฐาน!$A$4:$A$9,0),4)),"")</f>
        <v/>
      </c>
      <c r="P2416" s="312">
        <f>IF(M2416&lt;&gt;ฐาน!$M$45,IF(L2416&lt;&gt;"",($L2416*$N2416/100),0),0)</f>
        <v>0</v>
      </c>
      <c r="Q2416" s="311">
        <f>IF(M2416&lt;&gt;ฐาน!$M$45,IF(L2416&lt;&gt;"",ROUNDUP(($L2416*$N2416/100),-1),0),0)</f>
        <v>0</v>
      </c>
      <c r="R2416" s="311">
        <f t="shared" si="74"/>
        <v>0</v>
      </c>
      <c r="S2416" s="313">
        <f t="shared" si="75"/>
        <v>0</v>
      </c>
      <c r="T2416" s="314">
        <f>IF(M2416&lt;&gt;ฐาน!$M$45,IF(S2416&lt;&gt;"",S2416+R2416,0),0)</f>
        <v>0</v>
      </c>
      <c r="U2416" s="311">
        <f>IF(M2416&lt;&gt;ฐาน!$M$45,IF(S2416=0,J2416+T2416,O2416),J2416)</f>
        <v>0</v>
      </c>
      <c r="V2416" s="98"/>
    </row>
    <row r="2417" spans="1:22" x14ac:dyDescent="0.35">
      <c r="A2417" s="93">
        <v>2409</v>
      </c>
      <c r="B2417" s="84"/>
      <c r="C2417" s="98"/>
      <c r="D2417" s="91"/>
      <c r="E2417" s="89"/>
      <c r="F2417" s="88"/>
      <c r="G2417" s="91"/>
      <c r="H2417" s="91"/>
      <c r="I2417" s="88"/>
      <c r="J2417" s="92"/>
      <c r="K2417" s="212"/>
      <c r="L2417" s="308" t="str">
        <f>IF(K2417&lt;&gt;"",INDEX(ฐาน!$J$4:$M$44,MATCH(INT(K2417),ฐาน!$J$4:$J$44,0),2),"")</f>
        <v/>
      </c>
      <c r="M2417" s="309" t="str">
        <f>IF(L2417&lt;&gt;"",INDEX(ฐาน!$J$4:$M$45,MATCH(L2417,ฐาน!$K$4:$K$45,0),4),"")</f>
        <v/>
      </c>
      <c r="N2417" s="310" t="str">
        <f>IF(I2417&lt;&gt;"",INDEX(ฐาน!$A$4:$F$9,MATCH(I2417,ฐาน!$A$4:$A$9,0),IF(J2417&gt;=INDEX(ฐาน!$A$4:$F$9,MATCH(I2417,ฐาน!$A$4:$A$9,0),3),6,5)),"")</f>
        <v/>
      </c>
      <c r="O2417" s="311" t="str">
        <f>IF(I2417&lt;&gt;"",IF(J2417&gt;=INDEX(ฐาน!$A$4:$G$9,MATCH(I2417,ฐาน!$A$4:$A$9,0),4),INDEX(ฐาน!$A$4:$G$9,MATCH(I2417,ฐาน!$A$4:$A$9,0),7),INDEX(ฐาน!$A$4:$G$9,MATCH(I2417,ฐาน!$A$4:$A$9,0),4)),"")</f>
        <v/>
      </c>
      <c r="P2417" s="312">
        <f>IF(M2417&lt;&gt;ฐาน!$M$45,IF(L2417&lt;&gt;"",($L2417*$N2417/100),0),0)</f>
        <v>0</v>
      </c>
      <c r="Q2417" s="311">
        <f>IF(M2417&lt;&gt;ฐาน!$M$45,IF(L2417&lt;&gt;"",ROUNDUP(($L2417*$N2417/100),-1),0),0)</f>
        <v>0</v>
      </c>
      <c r="R2417" s="311">
        <f t="shared" si="74"/>
        <v>0</v>
      </c>
      <c r="S2417" s="313">
        <f t="shared" si="75"/>
        <v>0</v>
      </c>
      <c r="T2417" s="314">
        <f>IF(M2417&lt;&gt;ฐาน!$M$45,IF(S2417&lt;&gt;"",S2417+R2417,0),0)</f>
        <v>0</v>
      </c>
      <c r="U2417" s="311">
        <f>IF(M2417&lt;&gt;ฐาน!$M$45,IF(S2417=0,J2417+T2417,O2417),J2417)</f>
        <v>0</v>
      </c>
      <c r="V2417" s="98"/>
    </row>
    <row r="2418" spans="1:22" x14ac:dyDescent="0.35">
      <c r="A2418" s="93">
        <v>2410</v>
      </c>
      <c r="B2418" s="84"/>
      <c r="C2418" s="98"/>
      <c r="D2418" s="91"/>
      <c r="E2418" s="89"/>
      <c r="F2418" s="88"/>
      <c r="G2418" s="91"/>
      <c r="H2418" s="91"/>
      <c r="I2418" s="88"/>
      <c r="J2418" s="92"/>
      <c r="K2418" s="212"/>
      <c r="L2418" s="308" t="str">
        <f>IF(K2418&lt;&gt;"",INDEX(ฐาน!$J$4:$M$44,MATCH(INT(K2418),ฐาน!$J$4:$J$44,0),2),"")</f>
        <v/>
      </c>
      <c r="M2418" s="309" t="str">
        <f>IF(L2418&lt;&gt;"",INDEX(ฐาน!$J$4:$M$45,MATCH(L2418,ฐาน!$K$4:$K$45,0),4),"")</f>
        <v/>
      </c>
      <c r="N2418" s="310" t="str">
        <f>IF(I2418&lt;&gt;"",INDEX(ฐาน!$A$4:$F$9,MATCH(I2418,ฐาน!$A$4:$A$9,0),IF(J2418&gt;=INDEX(ฐาน!$A$4:$F$9,MATCH(I2418,ฐาน!$A$4:$A$9,0),3),6,5)),"")</f>
        <v/>
      </c>
      <c r="O2418" s="311" t="str">
        <f>IF(I2418&lt;&gt;"",IF(J2418&gt;=INDEX(ฐาน!$A$4:$G$9,MATCH(I2418,ฐาน!$A$4:$A$9,0),4),INDEX(ฐาน!$A$4:$G$9,MATCH(I2418,ฐาน!$A$4:$A$9,0),7),INDEX(ฐาน!$A$4:$G$9,MATCH(I2418,ฐาน!$A$4:$A$9,0),4)),"")</f>
        <v/>
      </c>
      <c r="P2418" s="312">
        <f>IF(M2418&lt;&gt;ฐาน!$M$45,IF(L2418&lt;&gt;"",($L2418*$N2418/100),0),0)</f>
        <v>0</v>
      </c>
      <c r="Q2418" s="311">
        <f>IF(M2418&lt;&gt;ฐาน!$M$45,IF(L2418&lt;&gt;"",ROUNDUP(($L2418*$N2418/100),-1),0),0)</f>
        <v>0</v>
      </c>
      <c r="R2418" s="311">
        <f t="shared" si="74"/>
        <v>0</v>
      </c>
      <c r="S2418" s="313">
        <f t="shared" si="75"/>
        <v>0</v>
      </c>
      <c r="T2418" s="314">
        <f>IF(M2418&lt;&gt;ฐาน!$M$45,IF(S2418&lt;&gt;"",S2418+R2418,0),0)</f>
        <v>0</v>
      </c>
      <c r="U2418" s="311">
        <f>IF(M2418&lt;&gt;ฐาน!$M$45,IF(S2418=0,J2418+T2418,O2418),J2418)</f>
        <v>0</v>
      </c>
      <c r="V2418" s="98"/>
    </row>
    <row r="2419" spans="1:22" x14ac:dyDescent="0.35">
      <c r="A2419" s="93">
        <v>2411</v>
      </c>
      <c r="B2419" s="84"/>
      <c r="C2419" s="98"/>
      <c r="D2419" s="91"/>
      <c r="E2419" s="89"/>
      <c r="F2419" s="88"/>
      <c r="G2419" s="91"/>
      <c r="H2419" s="91"/>
      <c r="I2419" s="88"/>
      <c r="J2419" s="92"/>
      <c r="K2419" s="212"/>
      <c r="L2419" s="308" t="str">
        <f>IF(K2419&lt;&gt;"",INDEX(ฐาน!$J$4:$M$44,MATCH(INT(K2419),ฐาน!$J$4:$J$44,0),2),"")</f>
        <v/>
      </c>
      <c r="M2419" s="309" t="str">
        <f>IF(L2419&lt;&gt;"",INDEX(ฐาน!$J$4:$M$45,MATCH(L2419,ฐาน!$K$4:$K$45,0),4),"")</f>
        <v/>
      </c>
      <c r="N2419" s="310" t="str">
        <f>IF(I2419&lt;&gt;"",INDEX(ฐาน!$A$4:$F$9,MATCH(I2419,ฐาน!$A$4:$A$9,0),IF(J2419&gt;=INDEX(ฐาน!$A$4:$F$9,MATCH(I2419,ฐาน!$A$4:$A$9,0),3),6,5)),"")</f>
        <v/>
      </c>
      <c r="O2419" s="311" t="str">
        <f>IF(I2419&lt;&gt;"",IF(J2419&gt;=INDEX(ฐาน!$A$4:$G$9,MATCH(I2419,ฐาน!$A$4:$A$9,0),4),INDEX(ฐาน!$A$4:$G$9,MATCH(I2419,ฐาน!$A$4:$A$9,0),7),INDEX(ฐาน!$A$4:$G$9,MATCH(I2419,ฐาน!$A$4:$A$9,0),4)),"")</f>
        <v/>
      </c>
      <c r="P2419" s="312">
        <f>IF(M2419&lt;&gt;ฐาน!$M$45,IF(L2419&lt;&gt;"",($L2419*$N2419/100),0),0)</f>
        <v>0</v>
      </c>
      <c r="Q2419" s="311">
        <f>IF(M2419&lt;&gt;ฐาน!$M$45,IF(L2419&lt;&gt;"",ROUNDUP(($L2419*$N2419/100),-1),0),0)</f>
        <v>0</v>
      </c>
      <c r="R2419" s="311">
        <f t="shared" si="74"/>
        <v>0</v>
      </c>
      <c r="S2419" s="313">
        <f t="shared" si="75"/>
        <v>0</v>
      </c>
      <c r="T2419" s="314">
        <f>IF(M2419&lt;&gt;ฐาน!$M$45,IF(S2419&lt;&gt;"",S2419+R2419,0),0)</f>
        <v>0</v>
      </c>
      <c r="U2419" s="311">
        <f>IF(M2419&lt;&gt;ฐาน!$M$45,IF(S2419=0,J2419+T2419,O2419),J2419)</f>
        <v>0</v>
      </c>
      <c r="V2419" s="98"/>
    </row>
    <row r="2420" spans="1:22" x14ac:dyDescent="0.35">
      <c r="A2420" s="93">
        <v>2412</v>
      </c>
      <c r="B2420" s="84"/>
      <c r="C2420" s="98"/>
      <c r="D2420" s="91"/>
      <c r="E2420" s="89"/>
      <c r="F2420" s="88"/>
      <c r="G2420" s="91"/>
      <c r="H2420" s="91"/>
      <c r="I2420" s="88"/>
      <c r="J2420" s="92"/>
      <c r="K2420" s="212"/>
      <c r="L2420" s="308" t="str">
        <f>IF(K2420&lt;&gt;"",INDEX(ฐาน!$J$4:$M$44,MATCH(INT(K2420),ฐาน!$J$4:$J$44,0),2),"")</f>
        <v/>
      </c>
      <c r="M2420" s="309" t="str">
        <f>IF(L2420&lt;&gt;"",INDEX(ฐาน!$J$4:$M$45,MATCH(L2420,ฐาน!$K$4:$K$45,0),4),"")</f>
        <v/>
      </c>
      <c r="N2420" s="310" t="str">
        <f>IF(I2420&lt;&gt;"",INDEX(ฐาน!$A$4:$F$9,MATCH(I2420,ฐาน!$A$4:$A$9,0),IF(J2420&gt;=INDEX(ฐาน!$A$4:$F$9,MATCH(I2420,ฐาน!$A$4:$A$9,0),3),6,5)),"")</f>
        <v/>
      </c>
      <c r="O2420" s="311" t="str">
        <f>IF(I2420&lt;&gt;"",IF(J2420&gt;=INDEX(ฐาน!$A$4:$G$9,MATCH(I2420,ฐาน!$A$4:$A$9,0),4),INDEX(ฐาน!$A$4:$G$9,MATCH(I2420,ฐาน!$A$4:$A$9,0),7),INDEX(ฐาน!$A$4:$G$9,MATCH(I2420,ฐาน!$A$4:$A$9,0),4)),"")</f>
        <v/>
      </c>
      <c r="P2420" s="312">
        <f>IF(M2420&lt;&gt;ฐาน!$M$45,IF(L2420&lt;&gt;"",($L2420*$N2420/100),0),0)</f>
        <v>0</v>
      </c>
      <c r="Q2420" s="311">
        <f>IF(M2420&lt;&gt;ฐาน!$M$45,IF(L2420&lt;&gt;"",ROUNDUP(($L2420*$N2420/100),-1),0),0)</f>
        <v>0</v>
      </c>
      <c r="R2420" s="311">
        <f t="shared" si="74"/>
        <v>0</v>
      </c>
      <c r="S2420" s="313">
        <f t="shared" si="75"/>
        <v>0</v>
      </c>
      <c r="T2420" s="314">
        <f>IF(M2420&lt;&gt;ฐาน!$M$45,IF(S2420&lt;&gt;"",S2420+R2420,0),0)</f>
        <v>0</v>
      </c>
      <c r="U2420" s="311">
        <f>IF(M2420&lt;&gt;ฐาน!$M$45,IF(S2420=0,J2420+T2420,O2420),J2420)</f>
        <v>0</v>
      </c>
      <c r="V2420" s="98"/>
    </row>
    <row r="2421" spans="1:22" x14ac:dyDescent="0.35">
      <c r="A2421" s="93">
        <v>2413</v>
      </c>
      <c r="B2421" s="84"/>
      <c r="C2421" s="98"/>
      <c r="D2421" s="91"/>
      <c r="E2421" s="89"/>
      <c r="F2421" s="88"/>
      <c r="G2421" s="91"/>
      <c r="H2421" s="91"/>
      <c r="I2421" s="88"/>
      <c r="J2421" s="92"/>
      <c r="K2421" s="212"/>
      <c r="L2421" s="308" t="str">
        <f>IF(K2421&lt;&gt;"",INDEX(ฐาน!$J$4:$M$44,MATCH(INT(K2421),ฐาน!$J$4:$J$44,0),2),"")</f>
        <v/>
      </c>
      <c r="M2421" s="309" t="str">
        <f>IF(L2421&lt;&gt;"",INDEX(ฐาน!$J$4:$M$45,MATCH(L2421,ฐาน!$K$4:$K$45,0),4),"")</f>
        <v/>
      </c>
      <c r="N2421" s="310" t="str">
        <f>IF(I2421&lt;&gt;"",INDEX(ฐาน!$A$4:$F$9,MATCH(I2421,ฐาน!$A$4:$A$9,0),IF(J2421&gt;=INDEX(ฐาน!$A$4:$F$9,MATCH(I2421,ฐาน!$A$4:$A$9,0),3),6,5)),"")</f>
        <v/>
      </c>
      <c r="O2421" s="311" t="str">
        <f>IF(I2421&lt;&gt;"",IF(J2421&gt;=INDEX(ฐาน!$A$4:$G$9,MATCH(I2421,ฐาน!$A$4:$A$9,0),4),INDEX(ฐาน!$A$4:$G$9,MATCH(I2421,ฐาน!$A$4:$A$9,0),7),INDEX(ฐาน!$A$4:$G$9,MATCH(I2421,ฐาน!$A$4:$A$9,0),4)),"")</f>
        <v/>
      </c>
      <c r="P2421" s="312">
        <f>IF(M2421&lt;&gt;ฐาน!$M$45,IF(L2421&lt;&gt;"",($L2421*$N2421/100),0),0)</f>
        <v>0</v>
      </c>
      <c r="Q2421" s="311">
        <f>IF(M2421&lt;&gt;ฐาน!$M$45,IF(L2421&lt;&gt;"",ROUNDUP(($L2421*$N2421/100),-1),0),0)</f>
        <v>0</v>
      </c>
      <c r="R2421" s="311">
        <f t="shared" si="74"/>
        <v>0</v>
      </c>
      <c r="S2421" s="313">
        <f t="shared" si="75"/>
        <v>0</v>
      </c>
      <c r="T2421" s="314">
        <f>IF(M2421&lt;&gt;ฐาน!$M$45,IF(S2421&lt;&gt;"",S2421+R2421,0),0)</f>
        <v>0</v>
      </c>
      <c r="U2421" s="311">
        <f>IF(M2421&lt;&gt;ฐาน!$M$45,IF(S2421=0,J2421+T2421,O2421),J2421)</f>
        <v>0</v>
      </c>
      <c r="V2421" s="98"/>
    </row>
    <row r="2422" spans="1:22" x14ac:dyDescent="0.35">
      <c r="A2422" s="93">
        <v>2414</v>
      </c>
      <c r="B2422" s="84"/>
      <c r="C2422" s="98"/>
      <c r="D2422" s="91"/>
      <c r="E2422" s="89"/>
      <c r="F2422" s="88"/>
      <c r="G2422" s="91"/>
      <c r="H2422" s="91"/>
      <c r="I2422" s="88"/>
      <c r="J2422" s="92"/>
      <c r="K2422" s="212"/>
      <c r="L2422" s="308" t="str">
        <f>IF(K2422&lt;&gt;"",INDEX(ฐาน!$J$4:$M$44,MATCH(INT(K2422),ฐาน!$J$4:$J$44,0),2),"")</f>
        <v/>
      </c>
      <c r="M2422" s="309" t="str">
        <f>IF(L2422&lt;&gt;"",INDEX(ฐาน!$J$4:$M$45,MATCH(L2422,ฐาน!$K$4:$K$45,0),4),"")</f>
        <v/>
      </c>
      <c r="N2422" s="310" t="str">
        <f>IF(I2422&lt;&gt;"",INDEX(ฐาน!$A$4:$F$9,MATCH(I2422,ฐาน!$A$4:$A$9,0),IF(J2422&gt;=INDEX(ฐาน!$A$4:$F$9,MATCH(I2422,ฐาน!$A$4:$A$9,0),3),6,5)),"")</f>
        <v/>
      </c>
      <c r="O2422" s="311" t="str">
        <f>IF(I2422&lt;&gt;"",IF(J2422&gt;=INDEX(ฐาน!$A$4:$G$9,MATCH(I2422,ฐาน!$A$4:$A$9,0),4),INDEX(ฐาน!$A$4:$G$9,MATCH(I2422,ฐาน!$A$4:$A$9,0),7),INDEX(ฐาน!$A$4:$G$9,MATCH(I2422,ฐาน!$A$4:$A$9,0),4)),"")</f>
        <v/>
      </c>
      <c r="P2422" s="312">
        <f>IF(M2422&lt;&gt;ฐาน!$M$45,IF(L2422&lt;&gt;"",($L2422*$N2422/100),0),0)</f>
        <v>0</v>
      </c>
      <c r="Q2422" s="311">
        <f>IF(M2422&lt;&gt;ฐาน!$M$45,IF(L2422&lt;&gt;"",ROUNDUP(($L2422*$N2422/100),-1),0),0)</f>
        <v>0</v>
      </c>
      <c r="R2422" s="311">
        <f t="shared" si="74"/>
        <v>0</v>
      </c>
      <c r="S2422" s="313">
        <f t="shared" si="75"/>
        <v>0</v>
      </c>
      <c r="T2422" s="314">
        <f>IF(M2422&lt;&gt;ฐาน!$M$45,IF(S2422&lt;&gt;"",S2422+R2422,0),0)</f>
        <v>0</v>
      </c>
      <c r="U2422" s="311">
        <f>IF(M2422&lt;&gt;ฐาน!$M$45,IF(S2422=0,J2422+T2422,O2422),J2422)</f>
        <v>0</v>
      </c>
      <c r="V2422" s="98"/>
    </row>
    <row r="2423" spans="1:22" x14ac:dyDescent="0.35">
      <c r="A2423" s="93">
        <v>2415</v>
      </c>
      <c r="B2423" s="84"/>
      <c r="C2423" s="98"/>
      <c r="D2423" s="91"/>
      <c r="E2423" s="89"/>
      <c r="F2423" s="88"/>
      <c r="G2423" s="91"/>
      <c r="H2423" s="91"/>
      <c r="I2423" s="88"/>
      <c r="J2423" s="92"/>
      <c r="K2423" s="212"/>
      <c r="L2423" s="308" t="str">
        <f>IF(K2423&lt;&gt;"",INDEX(ฐาน!$J$4:$M$44,MATCH(INT(K2423),ฐาน!$J$4:$J$44,0),2),"")</f>
        <v/>
      </c>
      <c r="M2423" s="309" t="str">
        <f>IF(L2423&lt;&gt;"",INDEX(ฐาน!$J$4:$M$45,MATCH(L2423,ฐาน!$K$4:$K$45,0),4),"")</f>
        <v/>
      </c>
      <c r="N2423" s="310" t="str">
        <f>IF(I2423&lt;&gt;"",INDEX(ฐาน!$A$4:$F$9,MATCH(I2423,ฐาน!$A$4:$A$9,0),IF(J2423&gt;=INDEX(ฐาน!$A$4:$F$9,MATCH(I2423,ฐาน!$A$4:$A$9,0),3),6,5)),"")</f>
        <v/>
      </c>
      <c r="O2423" s="311" t="str">
        <f>IF(I2423&lt;&gt;"",IF(J2423&gt;=INDEX(ฐาน!$A$4:$G$9,MATCH(I2423,ฐาน!$A$4:$A$9,0),4),INDEX(ฐาน!$A$4:$G$9,MATCH(I2423,ฐาน!$A$4:$A$9,0),7),INDEX(ฐาน!$A$4:$G$9,MATCH(I2423,ฐาน!$A$4:$A$9,0),4)),"")</f>
        <v/>
      </c>
      <c r="P2423" s="312">
        <f>IF(M2423&lt;&gt;ฐาน!$M$45,IF(L2423&lt;&gt;"",($L2423*$N2423/100),0),0)</f>
        <v>0</v>
      </c>
      <c r="Q2423" s="311">
        <f>IF(M2423&lt;&gt;ฐาน!$M$45,IF(L2423&lt;&gt;"",ROUNDUP(($L2423*$N2423/100),-1),0),0)</f>
        <v>0</v>
      </c>
      <c r="R2423" s="311">
        <f t="shared" si="74"/>
        <v>0</v>
      </c>
      <c r="S2423" s="313">
        <f t="shared" si="75"/>
        <v>0</v>
      </c>
      <c r="T2423" s="314">
        <f>IF(M2423&lt;&gt;ฐาน!$M$45,IF(S2423&lt;&gt;"",S2423+R2423,0),0)</f>
        <v>0</v>
      </c>
      <c r="U2423" s="311">
        <f>IF(M2423&lt;&gt;ฐาน!$M$45,IF(S2423=0,J2423+T2423,O2423),J2423)</f>
        <v>0</v>
      </c>
      <c r="V2423" s="98"/>
    </row>
    <row r="2424" spans="1:22" x14ac:dyDescent="0.35">
      <c r="A2424" s="93">
        <v>2416</v>
      </c>
      <c r="B2424" s="84"/>
      <c r="C2424" s="98"/>
      <c r="D2424" s="91"/>
      <c r="E2424" s="89"/>
      <c r="F2424" s="88"/>
      <c r="G2424" s="91"/>
      <c r="H2424" s="91"/>
      <c r="I2424" s="88"/>
      <c r="J2424" s="92"/>
      <c r="K2424" s="212"/>
      <c r="L2424" s="308" t="str">
        <f>IF(K2424&lt;&gt;"",INDEX(ฐาน!$J$4:$M$44,MATCH(INT(K2424),ฐาน!$J$4:$J$44,0),2),"")</f>
        <v/>
      </c>
      <c r="M2424" s="309" t="str">
        <f>IF(L2424&lt;&gt;"",INDEX(ฐาน!$J$4:$M$45,MATCH(L2424,ฐาน!$K$4:$K$45,0),4),"")</f>
        <v/>
      </c>
      <c r="N2424" s="310" t="str">
        <f>IF(I2424&lt;&gt;"",INDEX(ฐาน!$A$4:$F$9,MATCH(I2424,ฐาน!$A$4:$A$9,0),IF(J2424&gt;=INDEX(ฐาน!$A$4:$F$9,MATCH(I2424,ฐาน!$A$4:$A$9,0),3),6,5)),"")</f>
        <v/>
      </c>
      <c r="O2424" s="311" t="str">
        <f>IF(I2424&lt;&gt;"",IF(J2424&gt;=INDEX(ฐาน!$A$4:$G$9,MATCH(I2424,ฐาน!$A$4:$A$9,0),4),INDEX(ฐาน!$A$4:$G$9,MATCH(I2424,ฐาน!$A$4:$A$9,0),7),INDEX(ฐาน!$A$4:$G$9,MATCH(I2424,ฐาน!$A$4:$A$9,0),4)),"")</f>
        <v/>
      </c>
      <c r="P2424" s="312">
        <f>IF(M2424&lt;&gt;ฐาน!$M$45,IF(L2424&lt;&gt;"",($L2424*$N2424/100),0),0)</f>
        <v>0</v>
      </c>
      <c r="Q2424" s="311">
        <f>IF(M2424&lt;&gt;ฐาน!$M$45,IF(L2424&lt;&gt;"",ROUNDUP(($L2424*$N2424/100),-1),0),0)</f>
        <v>0</v>
      </c>
      <c r="R2424" s="311">
        <f t="shared" si="74"/>
        <v>0</v>
      </c>
      <c r="S2424" s="313">
        <f t="shared" si="75"/>
        <v>0</v>
      </c>
      <c r="T2424" s="314">
        <f>IF(M2424&lt;&gt;ฐาน!$M$45,IF(S2424&lt;&gt;"",S2424+R2424,0),0)</f>
        <v>0</v>
      </c>
      <c r="U2424" s="311">
        <f>IF(M2424&lt;&gt;ฐาน!$M$45,IF(S2424=0,J2424+T2424,O2424),J2424)</f>
        <v>0</v>
      </c>
      <c r="V2424" s="98"/>
    </row>
    <row r="2425" spans="1:22" x14ac:dyDescent="0.35">
      <c r="A2425" s="93">
        <v>2417</v>
      </c>
      <c r="B2425" s="84"/>
      <c r="C2425" s="98"/>
      <c r="D2425" s="91"/>
      <c r="E2425" s="89"/>
      <c r="F2425" s="88"/>
      <c r="G2425" s="91"/>
      <c r="H2425" s="91"/>
      <c r="I2425" s="88"/>
      <c r="J2425" s="92"/>
      <c r="K2425" s="212"/>
      <c r="L2425" s="308" t="str">
        <f>IF(K2425&lt;&gt;"",INDEX(ฐาน!$J$4:$M$44,MATCH(INT(K2425),ฐาน!$J$4:$J$44,0),2),"")</f>
        <v/>
      </c>
      <c r="M2425" s="309" t="str">
        <f>IF(L2425&lt;&gt;"",INDEX(ฐาน!$J$4:$M$45,MATCH(L2425,ฐาน!$K$4:$K$45,0),4),"")</f>
        <v/>
      </c>
      <c r="N2425" s="310" t="str">
        <f>IF(I2425&lt;&gt;"",INDEX(ฐาน!$A$4:$F$9,MATCH(I2425,ฐาน!$A$4:$A$9,0),IF(J2425&gt;=INDEX(ฐาน!$A$4:$F$9,MATCH(I2425,ฐาน!$A$4:$A$9,0),3),6,5)),"")</f>
        <v/>
      </c>
      <c r="O2425" s="311" t="str">
        <f>IF(I2425&lt;&gt;"",IF(J2425&gt;=INDEX(ฐาน!$A$4:$G$9,MATCH(I2425,ฐาน!$A$4:$A$9,0),4),INDEX(ฐาน!$A$4:$G$9,MATCH(I2425,ฐาน!$A$4:$A$9,0),7),INDEX(ฐาน!$A$4:$G$9,MATCH(I2425,ฐาน!$A$4:$A$9,0),4)),"")</f>
        <v/>
      </c>
      <c r="P2425" s="312">
        <f>IF(M2425&lt;&gt;ฐาน!$M$45,IF(L2425&lt;&gt;"",($L2425*$N2425/100),0),0)</f>
        <v>0</v>
      </c>
      <c r="Q2425" s="311">
        <f>IF(M2425&lt;&gt;ฐาน!$M$45,IF(L2425&lt;&gt;"",ROUNDUP(($L2425*$N2425/100),-1),0),0)</f>
        <v>0</v>
      </c>
      <c r="R2425" s="311">
        <f t="shared" si="74"/>
        <v>0</v>
      </c>
      <c r="S2425" s="313">
        <f t="shared" si="75"/>
        <v>0</v>
      </c>
      <c r="T2425" s="314">
        <f>IF(M2425&lt;&gt;ฐาน!$M$45,IF(S2425&lt;&gt;"",S2425+R2425,0),0)</f>
        <v>0</v>
      </c>
      <c r="U2425" s="311">
        <f>IF(M2425&lt;&gt;ฐาน!$M$45,IF(S2425=0,J2425+T2425,O2425),J2425)</f>
        <v>0</v>
      </c>
      <c r="V2425" s="98"/>
    </row>
    <row r="2426" spans="1:22" x14ac:dyDescent="0.35">
      <c r="A2426" s="93">
        <v>2418</v>
      </c>
      <c r="B2426" s="84"/>
      <c r="C2426" s="98"/>
      <c r="D2426" s="91"/>
      <c r="E2426" s="89"/>
      <c r="F2426" s="88"/>
      <c r="G2426" s="91"/>
      <c r="H2426" s="91"/>
      <c r="I2426" s="88"/>
      <c r="J2426" s="92"/>
      <c r="K2426" s="212"/>
      <c r="L2426" s="308" t="str">
        <f>IF(K2426&lt;&gt;"",INDEX(ฐาน!$J$4:$M$44,MATCH(INT(K2426),ฐาน!$J$4:$J$44,0),2),"")</f>
        <v/>
      </c>
      <c r="M2426" s="309" t="str">
        <f>IF(L2426&lt;&gt;"",INDEX(ฐาน!$J$4:$M$45,MATCH(L2426,ฐาน!$K$4:$K$45,0),4),"")</f>
        <v/>
      </c>
      <c r="N2426" s="310" t="str">
        <f>IF(I2426&lt;&gt;"",INDEX(ฐาน!$A$4:$F$9,MATCH(I2426,ฐาน!$A$4:$A$9,0),IF(J2426&gt;=INDEX(ฐาน!$A$4:$F$9,MATCH(I2426,ฐาน!$A$4:$A$9,0),3),6,5)),"")</f>
        <v/>
      </c>
      <c r="O2426" s="311" t="str">
        <f>IF(I2426&lt;&gt;"",IF(J2426&gt;=INDEX(ฐาน!$A$4:$G$9,MATCH(I2426,ฐาน!$A$4:$A$9,0),4),INDEX(ฐาน!$A$4:$G$9,MATCH(I2426,ฐาน!$A$4:$A$9,0),7),INDEX(ฐาน!$A$4:$G$9,MATCH(I2426,ฐาน!$A$4:$A$9,0),4)),"")</f>
        <v/>
      </c>
      <c r="P2426" s="312">
        <f>IF(M2426&lt;&gt;ฐาน!$M$45,IF(L2426&lt;&gt;"",($L2426*$N2426/100),0),0)</f>
        <v>0</v>
      </c>
      <c r="Q2426" s="311">
        <f>IF(M2426&lt;&gt;ฐาน!$M$45,IF(L2426&lt;&gt;"",ROUNDUP(($L2426*$N2426/100),-1),0),0)</f>
        <v>0</v>
      </c>
      <c r="R2426" s="311">
        <f t="shared" si="74"/>
        <v>0</v>
      </c>
      <c r="S2426" s="313">
        <f t="shared" si="75"/>
        <v>0</v>
      </c>
      <c r="T2426" s="314">
        <f>IF(M2426&lt;&gt;ฐาน!$M$45,IF(S2426&lt;&gt;"",S2426+R2426,0),0)</f>
        <v>0</v>
      </c>
      <c r="U2426" s="311">
        <f>IF(M2426&lt;&gt;ฐาน!$M$45,IF(S2426=0,J2426+T2426,O2426),J2426)</f>
        <v>0</v>
      </c>
      <c r="V2426" s="98"/>
    </row>
    <row r="2427" spans="1:22" x14ac:dyDescent="0.35">
      <c r="A2427" s="93">
        <v>2419</v>
      </c>
      <c r="B2427" s="84"/>
      <c r="C2427" s="98"/>
      <c r="D2427" s="91"/>
      <c r="E2427" s="89"/>
      <c r="F2427" s="88"/>
      <c r="G2427" s="91"/>
      <c r="H2427" s="91"/>
      <c r="I2427" s="88"/>
      <c r="J2427" s="92"/>
      <c r="K2427" s="212"/>
      <c r="L2427" s="308" t="str">
        <f>IF(K2427&lt;&gt;"",INDEX(ฐาน!$J$4:$M$44,MATCH(INT(K2427),ฐาน!$J$4:$J$44,0),2),"")</f>
        <v/>
      </c>
      <c r="M2427" s="309" t="str">
        <f>IF(L2427&lt;&gt;"",INDEX(ฐาน!$J$4:$M$45,MATCH(L2427,ฐาน!$K$4:$K$45,0),4),"")</f>
        <v/>
      </c>
      <c r="N2427" s="310" t="str">
        <f>IF(I2427&lt;&gt;"",INDEX(ฐาน!$A$4:$F$9,MATCH(I2427,ฐาน!$A$4:$A$9,0),IF(J2427&gt;=INDEX(ฐาน!$A$4:$F$9,MATCH(I2427,ฐาน!$A$4:$A$9,0),3),6,5)),"")</f>
        <v/>
      </c>
      <c r="O2427" s="311" t="str">
        <f>IF(I2427&lt;&gt;"",IF(J2427&gt;=INDEX(ฐาน!$A$4:$G$9,MATCH(I2427,ฐาน!$A$4:$A$9,0),4),INDEX(ฐาน!$A$4:$G$9,MATCH(I2427,ฐาน!$A$4:$A$9,0),7),INDEX(ฐาน!$A$4:$G$9,MATCH(I2427,ฐาน!$A$4:$A$9,0),4)),"")</f>
        <v/>
      </c>
      <c r="P2427" s="312">
        <f>IF(M2427&lt;&gt;ฐาน!$M$45,IF(L2427&lt;&gt;"",($L2427*$N2427/100),0),0)</f>
        <v>0</v>
      </c>
      <c r="Q2427" s="311">
        <f>IF(M2427&lt;&gt;ฐาน!$M$45,IF(L2427&lt;&gt;"",ROUNDUP(($L2427*$N2427/100),-1),0),0)</f>
        <v>0</v>
      </c>
      <c r="R2427" s="311">
        <f t="shared" si="74"/>
        <v>0</v>
      </c>
      <c r="S2427" s="313">
        <f t="shared" si="75"/>
        <v>0</v>
      </c>
      <c r="T2427" s="314">
        <f>IF(M2427&lt;&gt;ฐาน!$M$45,IF(S2427&lt;&gt;"",S2427+R2427,0),0)</f>
        <v>0</v>
      </c>
      <c r="U2427" s="311">
        <f>IF(M2427&lt;&gt;ฐาน!$M$45,IF(S2427=0,J2427+T2427,O2427),J2427)</f>
        <v>0</v>
      </c>
      <c r="V2427" s="98"/>
    </row>
    <row r="2428" spans="1:22" x14ac:dyDescent="0.35">
      <c r="A2428" s="93">
        <v>2420</v>
      </c>
      <c r="B2428" s="84"/>
      <c r="C2428" s="98"/>
      <c r="D2428" s="91"/>
      <c r="E2428" s="89"/>
      <c r="F2428" s="88"/>
      <c r="G2428" s="91"/>
      <c r="H2428" s="91"/>
      <c r="I2428" s="88"/>
      <c r="J2428" s="92"/>
      <c r="K2428" s="212"/>
      <c r="L2428" s="308" t="str">
        <f>IF(K2428&lt;&gt;"",INDEX(ฐาน!$J$4:$M$44,MATCH(INT(K2428),ฐาน!$J$4:$J$44,0),2),"")</f>
        <v/>
      </c>
      <c r="M2428" s="309" t="str">
        <f>IF(L2428&lt;&gt;"",INDEX(ฐาน!$J$4:$M$45,MATCH(L2428,ฐาน!$K$4:$K$45,0),4),"")</f>
        <v/>
      </c>
      <c r="N2428" s="310" t="str">
        <f>IF(I2428&lt;&gt;"",INDEX(ฐาน!$A$4:$F$9,MATCH(I2428,ฐาน!$A$4:$A$9,0),IF(J2428&gt;=INDEX(ฐาน!$A$4:$F$9,MATCH(I2428,ฐาน!$A$4:$A$9,0),3),6,5)),"")</f>
        <v/>
      </c>
      <c r="O2428" s="311" t="str">
        <f>IF(I2428&lt;&gt;"",IF(J2428&gt;=INDEX(ฐาน!$A$4:$G$9,MATCH(I2428,ฐาน!$A$4:$A$9,0),4),INDEX(ฐาน!$A$4:$G$9,MATCH(I2428,ฐาน!$A$4:$A$9,0),7),INDEX(ฐาน!$A$4:$G$9,MATCH(I2428,ฐาน!$A$4:$A$9,0),4)),"")</f>
        <v/>
      </c>
      <c r="P2428" s="312">
        <f>IF(M2428&lt;&gt;ฐาน!$M$45,IF(L2428&lt;&gt;"",($L2428*$N2428/100),0),0)</f>
        <v>0</v>
      </c>
      <c r="Q2428" s="311">
        <f>IF(M2428&lt;&gt;ฐาน!$M$45,IF(L2428&lt;&gt;"",ROUNDUP(($L2428*$N2428/100),-1),0),0)</f>
        <v>0</v>
      </c>
      <c r="R2428" s="311">
        <f t="shared" si="74"/>
        <v>0</v>
      </c>
      <c r="S2428" s="313">
        <f t="shared" si="75"/>
        <v>0</v>
      </c>
      <c r="T2428" s="314">
        <f>IF(M2428&lt;&gt;ฐาน!$M$45,IF(S2428&lt;&gt;"",S2428+R2428,0),0)</f>
        <v>0</v>
      </c>
      <c r="U2428" s="311">
        <f>IF(M2428&lt;&gt;ฐาน!$M$45,IF(S2428=0,J2428+T2428,O2428),J2428)</f>
        <v>0</v>
      </c>
      <c r="V2428" s="98"/>
    </row>
    <row r="2429" spans="1:22" x14ac:dyDescent="0.35">
      <c r="A2429" s="93">
        <v>2421</v>
      </c>
      <c r="B2429" s="84"/>
      <c r="C2429" s="98"/>
      <c r="D2429" s="91"/>
      <c r="E2429" s="89"/>
      <c r="F2429" s="88"/>
      <c r="G2429" s="91"/>
      <c r="H2429" s="91"/>
      <c r="I2429" s="88"/>
      <c r="J2429" s="92"/>
      <c r="K2429" s="212"/>
      <c r="L2429" s="308" t="str">
        <f>IF(K2429&lt;&gt;"",INDEX(ฐาน!$J$4:$M$44,MATCH(INT(K2429),ฐาน!$J$4:$J$44,0),2),"")</f>
        <v/>
      </c>
      <c r="M2429" s="309" t="str">
        <f>IF(L2429&lt;&gt;"",INDEX(ฐาน!$J$4:$M$45,MATCH(L2429,ฐาน!$K$4:$K$45,0),4),"")</f>
        <v/>
      </c>
      <c r="N2429" s="310" t="str">
        <f>IF(I2429&lt;&gt;"",INDEX(ฐาน!$A$4:$F$9,MATCH(I2429,ฐาน!$A$4:$A$9,0),IF(J2429&gt;=INDEX(ฐาน!$A$4:$F$9,MATCH(I2429,ฐาน!$A$4:$A$9,0),3),6,5)),"")</f>
        <v/>
      </c>
      <c r="O2429" s="311" t="str">
        <f>IF(I2429&lt;&gt;"",IF(J2429&gt;=INDEX(ฐาน!$A$4:$G$9,MATCH(I2429,ฐาน!$A$4:$A$9,0),4),INDEX(ฐาน!$A$4:$G$9,MATCH(I2429,ฐาน!$A$4:$A$9,0),7),INDEX(ฐาน!$A$4:$G$9,MATCH(I2429,ฐาน!$A$4:$A$9,0),4)),"")</f>
        <v/>
      </c>
      <c r="P2429" s="312">
        <f>IF(M2429&lt;&gt;ฐาน!$M$45,IF(L2429&lt;&gt;"",($L2429*$N2429/100),0),0)</f>
        <v>0</v>
      </c>
      <c r="Q2429" s="311">
        <f>IF(M2429&lt;&gt;ฐาน!$M$45,IF(L2429&lt;&gt;"",ROUNDUP(($L2429*$N2429/100),-1),0),0)</f>
        <v>0</v>
      </c>
      <c r="R2429" s="311">
        <f t="shared" si="74"/>
        <v>0</v>
      </c>
      <c r="S2429" s="313">
        <f t="shared" si="75"/>
        <v>0</v>
      </c>
      <c r="T2429" s="314">
        <f>IF(M2429&lt;&gt;ฐาน!$M$45,IF(S2429&lt;&gt;"",S2429+R2429,0),0)</f>
        <v>0</v>
      </c>
      <c r="U2429" s="311">
        <f>IF(M2429&lt;&gt;ฐาน!$M$45,IF(S2429=0,J2429+T2429,O2429),J2429)</f>
        <v>0</v>
      </c>
      <c r="V2429" s="98"/>
    </row>
    <row r="2430" spans="1:22" x14ac:dyDescent="0.35">
      <c r="A2430" s="93">
        <v>2422</v>
      </c>
      <c r="B2430" s="84"/>
      <c r="C2430" s="98"/>
      <c r="D2430" s="91"/>
      <c r="E2430" s="89"/>
      <c r="F2430" s="88"/>
      <c r="G2430" s="91"/>
      <c r="H2430" s="91"/>
      <c r="I2430" s="88"/>
      <c r="J2430" s="92"/>
      <c r="K2430" s="212"/>
      <c r="L2430" s="308" t="str">
        <f>IF(K2430&lt;&gt;"",INDEX(ฐาน!$J$4:$M$44,MATCH(INT(K2430),ฐาน!$J$4:$J$44,0),2),"")</f>
        <v/>
      </c>
      <c r="M2430" s="309" t="str">
        <f>IF(L2430&lt;&gt;"",INDEX(ฐาน!$J$4:$M$45,MATCH(L2430,ฐาน!$K$4:$K$45,0),4),"")</f>
        <v/>
      </c>
      <c r="N2430" s="310" t="str">
        <f>IF(I2430&lt;&gt;"",INDEX(ฐาน!$A$4:$F$9,MATCH(I2430,ฐาน!$A$4:$A$9,0),IF(J2430&gt;=INDEX(ฐาน!$A$4:$F$9,MATCH(I2430,ฐาน!$A$4:$A$9,0),3),6,5)),"")</f>
        <v/>
      </c>
      <c r="O2430" s="311" t="str">
        <f>IF(I2430&lt;&gt;"",IF(J2430&gt;=INDEX(ฐาน!$A$4:$G$9,MATCH(I2430,ฐาน!$A$4:$A$9,0),4),INDEX(ฐาน!$A$4:$G$9,MATCH(I2430,ฐาน!$A$4:$A$9,0),7),INDEX(ฐาน!$A$4:$G$9,MATCH(I2430,ฐาน!$A$4:$A$9,0),4)),"")</f>
        <v/>
      </c>
      <c r="P2430" s="312">
        <f>IF(M2430&lt;&gt;ฐาน!$M$45,IF(L2430&lt;&gt;"",($L2430*$N2430/100),0),0)</f>
        <v>0</v>
      </c>
      <c r="Q2430" s="311">
        <f>IF(M2430&lt;&gt;ฐาน!$M$45,IF(L2430&lt;&gt;"",ROUNDUP(($L2430*$N2430/100),-1),0),0)</f>
        <v>0</v>
      </c>
      <c r="R2430" s="311">
        <f t="shared" si="74"/>
        <v>0</v>
      </c>
      <c r="S2430" s="313">
        <f t="shared" si="75"/>
        <v>0</v>
      </c>
      <c r="T2430" s="314">
        <f>IF(M2430&lt;&gt;ฐาน!$M$45,IF(S2430&lt;&gt;"",S2430+R2430,0),0)</f>
        <v>0</v>
      </c>
      <c r="U2430" s="311">
        <f>IF(M2430&lt;&gt;ฐาน!$M$45,IF(S2430=0,J2430+T2430,O2430),J2430)</f>
        <v>0</v>
      </c>
      <c r="V2430" s="98"/>
    </row>
    <row r="2431" spans="1:22" x14ac:dyDescent="0.35">
      <c r="A2431" s="93">
        <v>2423</v>
      </c>
      <c r="B2431" s="84"/>
      <c r="C2431" s="98"/>
      <c r="D2431" s="91"/>
      <c r="E2431" s="89"/>
      <c r="F2431" s="88"/>
      <c r="G2431" s="91"/>
      <c r="H2431" s="91"/>
      <c r="I2431" s="88"/>
      <c r="J2431" s="92"/>
      <c r="K2431" s="212"/>
      <c r="L2431" s="308" t="str">
        <f>IF(K2431&lt;&gt;"",INDEX(ฐาน!$J$4:$M$44,MATCH(INT(K2431),ฐาน!$J$4:$J$44,0),2),"")</f>
        <v/>
      </c>
      <c r="M2431" s="309" t="str">
        <f>IF(L2431&lt;&gt;"",INDEX(ฐาน!$J$4:$M$45,MATCH(L2431,ฐาน!$K$4:$K$45,0),4),"")</f>
        <v/>
      </c>
      <c r="N2431" s="310" t="str">
        <f>IF(I2431&lt;&gt;"",INDEX(ฐาน!$A$4:$F$9,MATCH(I2431,ฐาน!$A$4:$A$9,0),IF(J2431&gt;=INDEX(ฐาน!$A$4:$F$9,MATCH(I2431,ฐาน!$A$4:$A$9,0),3),6,5)),"")</f>
        <v/>
      </c>
      <c r="O2431" s="311" t="str">
        <f>IF(I2431&lt;&gt;"",IF(J2431&gt;=INDEX(ฐาน!$A$4:$G$9,MATCH(I2431,ฐาน!$A$4:$A$9,0),4),INDEX(ฐาน!$A$4:$G$9,MATCH(I2431,ฐาน!$A$4:$A$9,0),7),INDEX(ฐาน!$A$4:$G$9,MATCH(I2431,ฐาน!$A$4:$A$9,0),4)),"")</f>
        <v/>
      </c>
      <c r="P2431" s="312">
        <f>IF(M2431&lt;&gt;ฐาน!$M$45,IF(L2431&lt;&gt;"",($L2431*$N2431/100),0),0)</f>
        <v>0</v>
      </c>
      <c r="Q2431" s="311">
        <f>IF(M2431&lt;&gt;ฐาน!$M$45,IF(L2431&lt;&gt;"",ROUNDUP(($L2431*$N2431/100),-1),0),0)</f>
        <v>0</v>
      </c>
      <c r="R2431" s="311">
        <f t="shared" si="74"/>
        <v>0</v>
      </c>
      <c r="S2431" s="313">
        <f t="shared" si="75"/>
        <v>0</v>
      </c>
      <c r="T2431" s="314">
        <f>IF(M2431&lt;&gt;ฐาน!$M$45,IF(S2431&lt;&gt;"",S2431+R2431,0),0)</f>
        <v>0</v>
      </c>
      <c r="U2431" s="311">
        <f>IF(M2431&lt;&gt;ฐาน!$M$45,IF(S2431=0,J2431+T2431,O2431),J2431)</f>
        <v>0</v>
      </c>
      <c r="V2431" s="98"/>
    </row>
    <row r="2432" spans="1:22" x14ac:dyDescent="0.35">
      <c r="A2432" s="93">
        <v>2424</v>
      </c>
      <c r="B2432" s="84"/>
      <c r="C2432" s="98"/>
      <c r="D2432" s="91"/>
      <c r="E2432" s="89"/>
      <c r="F2432" s="88"/>
      <c r="G2432" s="91"/>
      <c r="H2432" s="91"/>
      <c r="I2432" s="88"/>
      <c r="J2432" s="92"/>
      <c r="K2432" s="212"/>
      <c r="L2432" s="308" t="str">
        <f>IF(K2432&lt;&gt;"",INDEX(ฐาน!$J$4:$M$44,MATCH(INT(K2432),ฐาน!$J$4:$J$44,0),2),"")</f>
        <v/>
      </c>
      <c r="M2432" s="309" t="str">
        <f>IF(L2432&lt;&gt;"",INDEX(ฐาน!$J$4:$M$45,MATCH(L2432,ฐาน!$K$4:$K$45,0),4),"")</f>
        <v/>
      </c>
      <c r="N2432" s="310" t="str">
        <f>IF(I2432&lt;&gt;"",INDEX(ฐาน!$A$4:$F$9,MATCH(I2432,ฐาน!$A$4:$A$9,0),IF(J2432&gt;=INDEX(ฐาน!$A$4:$F$9,MATCH(I2432,ฐาน!$A$4:$A$9,0),3),6,5)),"")</f>
        <v/>
      </c>
      <c r="O2432" s="311" t="str">
        <f>IF(I2432&lt;&gt;"",IF(J2432&gt;=INDEX(ฐาน!$A$4:$G$9,MATCH(I2432,ฐาน!$A$4:$A$9,0),4),INDEX(ฐาน!$A$4:$G$9,MATCH(I2432,ฐาน!$A$4:$A$9,0),7),INDEX(ฐาน!$A$4:$G$9,MATCH(I2432,ฐาน!$A$4:$A$9,0),4)),"")</f>
        <v/>
      </c>
      <c r="P2432" s="312">
        <f>IF(M2432&lt;&gt;ฐาน!$M$45,IF(L2432&lt;&gt;"",($L2432*$N2432/100),0),0)</f>
        <v>0</v>
      </c>
      <c r="Q2432" s="311">
        <f>IF(M2432&lt;&gt;ฐาน!$M$45,IF(L2432&lt;&gt;"",ROUNDUP(($L2432*$N2432/100),-1),0),0)</f>
        <v>0</v>
      </c>
      <c r="R2432" s="311">
        <f t="shared" si="74"/>
        <v>0</v>
      </c>
      <c r="S2432" s="313">
        <f t="shared" si="75"/>
        <v>0</v>
      </c>
      <c r="T2432" s="314">
        <f>IF(M2432&lt;&gt;ฐาน!$M$45,IF(S2432&lt;&gt;"",S2432+R2432,0),0)</f>
        <v>0</v>
      </c>
      <c r="U2432" s="311">
        <f>IF(M2432&lt;&gt;ฐาน!$M$45,IF(S2432=0,J2432+T2432,O2432),J2432)</f>
        <v>0</v>
      </c>
      <c r="V2432" s="98"/>
    </row>
    <row r="2433" spans="1:22" x14ac:dyDescent="0.35">
      <c r="A2433" s="93">
        <v>2425</v>
      </c>
      <c r="B2433" s="84"/>
      <c r="C2433" s="98"/>
      <c r="D2433" s="91"/>
      <c r="E2433" s="89"/>
      <c r="F2433" s="88"/>
      <c r="G2433" s="91"/>
      <c r="H2433" s="91"/>
      <c r="I2433" s="88"/>
      <c r="J2433" s="92"/>
      <c r="K2433" s="212"/>
      <c r="L2433" s="308" t="str">
        <f>IF(K2433&lt;&gt;"",INDEX(ฐาน!$J$4:$M$44,MATCH(INT(K2433),ฐาน!$J$4:$J$44,0),2),"")</f>
        <v/>
      </c>
      <c r="M2433" s="309" t="str">
        <f>IF(L2433&lt;&gt;"",INDEX(ฐาน!$J$4:$M$45,MATCH(L2433,ฐาน!$K$4:$K$45,0),4),"")</f>
        <v/>
      </c>
      <c r="N2433" s="310" t="str">
        <f>IF(I2433&lt;&gt;"",INDEX(ฐาน!$A$4:$F$9,MATCH(I2433,ฐาน!$A$4:$A$9,0),IF(J2433&gt;=INDEX(ฐาน!$A$4:$F$9,MATCH(I2433,ฐาน!$A$4:$A$9,0),3),6,5)),"")</f>
        <v/>
      </c>
      <c r="O2433" s="311" t="str">
        <f>IF(I2433&lt;&gt;"",IF(J2433&gt;=INDEX(ฐาน!$A$4:$G$9,MATCH(I2433,ฐาน!$A$4:$A$9,0),4),INDEX(ฐาน!$A$4:$G$9,MATCH(I2433,ฐาน!$A$4:$A$9,0),7),INDEX(ฐาน!$A$4:$G$9,MATCH(I2433,ฐาน!$A$4:$A$9,0),4)),"")</f>
        <v/>
      </c>
      <c r="P2433" s="312">
        <f>IF(M2433&lt;&gt;ฐาน!$M$45,IF(L2433&lt;&gt;"",($L2433*$N2433/100),0),0)</f>
        <v>0</v>
      </c>
      <c r="Q2433" s="311">
        <f>IF(M2433&lt;&gt;ฐาน!$M$45,IF(L2433&lt;&gt;"",ROUNDUP(($L2433*$N2433/100),-1),0),0)</f>
        <v>0</v>
      </c>
      <c r="R2433" s="311">
        <f t="shared" si="74"/>
        <v>0</v>
      </c>
      <c r="S2433" s="313">
        <f t="shared" si="75"/>
        <v>0</v>
      </c>
      <c r="T2433" s="314">
        <f>IF(M2433&lt;&gt;ฐาน!$M$45,IF(S2433&lt;&gt;"",S2433+R2433,0),0)</f>
        <v>0</v>
      </c>
      <c r="U2433" s="311">
        <f>IF(M2433&lt;&gt;ฐาน!$M$45,IF(S2433=0,J2433+T2433,O2433),J2433)</f>
        <v>0</v>
      </c>
      <c r="V2433" s="98"/>
    </row>
    <row r="2434" spans="1:22" x14ac:dyDescent="0.35">
      <c r="A2434" s="93">
        <v>2426</v>
      </c>
      <c r="B2434" s="84"/>
      <c r="C2434" s="98"/>
      <c r="D2434" s="91"/>
      <c r="E2434" s="89"/>
      <c r="F2434" s="88"/>
      <c r="G2434" s="91"/>
      <c r="H2434" s="91"/>
      <c r="I2434" s="88"/>
      <c r="J2434" s="92"/>
      <c r="K2434" s="212"/>
      <c r="L2434" s="308" t="str">
        <f>IF(K2434&lt;&gt;"",INDEX(ฐาน!$J$4:$M$44,MATCH(INT(K2434),ฐาน!$J$4:$J$44,0),2),"")</f>
        <v/>
      </c>
      <c r="M2434" s="309" t="str">
        <f>IF(L2434&lt;&gt;"",INDEX(ฐาน!$J$4:$M$45,MATCH(L2434,ฐาน!$K$4:$K$45,0),4),"")</f>
        <v/>
      </c>
      <c r="N2434" s="310" t="str">
        <f>IF(I2434&lt;&gt;"",INDEX(ฐาน!$A$4:$F$9,MATCH(I2434,ฐาน!$A$4:$A$9,0),IF(J2434&gt;=INDEX(ฐาน!$A$4:$F$9,MATCH(I2434,ฐาน!$A$4:$A$9,0),3),6,5)),"")</f>
        <v/>
      </c>
      <c r="O2434" s="311" t="str">
        <f>IF(I2434&lt;&gt;"",IF(J2434&gt;=INDEX(ฐาน!$A$4:$G$9,MATCH(I2434,ฐาน!$A$4:$A$9,0),4),INDEX(ฐาน!$A$4:$G$9,MATCH(I2434,ฐาน!$A$4:$A$9,0),7),INDEX(ฐาน!$A$4:$G$9,MATCH(I2434,ฐาน!$A$4:$A$9,0),4)),"")</f>
        <v/>
      </c>
      <c r="P2434" s="312">
        <f>IF(M2434&lt;&gt;ฐาน!$M$45,IF(L2434&lt;&gt;"",($L2434*$N2434/100),0),0)</f>
        <v>0</v>
      </c>
      <c r="Q2434" s="311">
        <f>IF(M2434&lt;&gt;ฐาน!$M$45,IF(L2434&lt;&gt;"",ROUNDUP(($L2434*$N2434/100),-1),0),0)</f>
        <v>0</v>
      </c>
      <c r="R2434" s="311">
        <f t="shared" si="74"/>
        <v>0</v>
      </c>
      <c r="S2434" s="313">
        <f t="shared" si="75"/>
        <v>0</v>
      </c>
      <c r="T2434" s="314">
        <f>IF(M2434&lt;&gt;ฐาน!$M$45,IF(S2434&lt;&gt;"",S2434+R2434,0),0)</f>
        <v>0</v>
      </c>
      <c r="U2434" s="311">
        <f>IF(M2434&lt;&gt;ฐาน!$M$45,IF(S2434=0,J2434+T2434,O2434),J2434)</f>
        <v>0</v>
      </c>
      <c r="V2434" s="98"/>
    </row>
    <row r="2435" spans="1:22" x14ac:dyDescent="0.35">
      <c r="A2435" s="93">
        <v>2427</v>
      </c>
      <c r="B2435" s="84"/>
      <c r="C2435" s="98"/>
      <c r="D2435" s="91"/>
      <c r="E2435" s="89"/>
      <c r="F2435" s="88"/>
      <c r="G2435" s="91"/>
      <c r="H2435" s="91"/>
      <c r="I2435" s="88"/>
      <c r="J2435" s="92"/>
      <c r="K2435" s="212"/>
      <c r="L2435" s="308" t="str">
        <f>IF(K2435&lt;&gt;"",INDEX(ฐาน!$J$4:$M$44,MATCH(INT(K2435),ฐาน!$J$4:$J$44,0),2),"")</f>
        <v/>
      </c>
      <c r="M2435" s="309" t="str">
        <f>IF(L2435&lt;&gt;"",INDEX(ฐาน!$J$4:$M$45,MATCH(L2435,ฐาน!$K$4:$K$45,0),4),"")</f>
        <v/>
      </c>
      <c r="N2435" s="310" t="str">
        <f>IF(I2435&lt;&gt;"",INDEX(ฐาน!$A$4:$F$9,MATCH(I2435,ฐาน!$A$4:$A$9,0),IF(J2435&gt;=INDEX(ฐาน!$A$4:$F$9,MATCH(I2435,ฐาน!$A$4:$A$9,0),3),6,5)),"")</f>
        <v/>
      </c>
      <c r="O2435" s="311" t="str">
        <f>IF(I2435&lt;&gt;"",IF(J2435&gt;=INDEX(ฐาน!$A$4:$G$9,MATCH(I2435,ฐาน!$A$4:$A$9,0),4),INDEX(ฐาน!$A$4:$G$9,MATCH(I2435,ฐาน!$A$4:$A$9,0),7),INDEX(ฐาน!$A$4:$G$9,MATCH(I2435,ฐาน!$A$4:$A$9,0),4)),"")</f>
        <v/>
      </c>
      <c r="P2435" s="312">
        <f>IF(M2435&lt;&gt;ฐาน!$M$45,IF(L2435&lt;&gt;"",($L2435*$N2435/100),0),0)</f>
        <v>0</v>
      </c>
      <c r="Q2435" s="311">
        <f>IF(M2435&lt;&gt;ฐาน!$M$45,IF(L2435&lt;&gt;"",ROUNDUP(($L2435*$N2435/100),-1),0),0)</f>
        <v>0</v>
      </c>
      <c r="R2435" s="311">
        <f t="shared" si="74"/>
        <v>0</v>
      </c>
      <c r="S2435" s="313">
        <f t="shared" si="75"/>
        <v>0</v>
      </c>
      <c r="T2435" s="314">
        <f>IF(M2435&lt;&gt;ฐาน!$M$45,IF(S2435&lt;&gt;"",S2435+R2435,0),0)</f>
        <v>0</v>
      </c>
      <c r="U2435" s="311">
        <f>IF(M2435&lt;&gt;ฐาน!$M$45,IF(S2435=0,J2435+T2435,O2435),J2435)</f>
        <v>0</v>
      </c>
      <c r="V2435" s="98"/>
    </row>
    <row r="2436" spans="1:22" x14ac:dyDescent="0.35">
      <c r="A2436" s="93">
        <v>2428</v>
      </c>
      <c r="B2436" s="84"/>
      <c r="C2436" s="98"/>
      <c r="D2436" s="91"/>
      <c r="E2436" s="89"/>
      <c r="F2436" s="88"/>
      <c r="G2436" s="91"/>
      <c r="H2436" s="91"/>
      <c r="I2436" s="88"/>
      <c r="J2436" s="92"/>
      <c r="K2436" s="212"/>
      <c r="L2436" s="308" t="str">
        <f>IF(K2436&lt;&gt;"",INDEX(ฐาน!$J$4:$M$44,MATCH(INT(K2436),ฐาน!$J$4:$J$44,0),2),"")</f>
        <v/>
      </c>
      <c r="M2436" s="309" t="str">
        <f>IF(L2436&lt;&gt;"",INDEX(ฐาน!$J$4:$M$45,MATCH(L2436,ฐาน!$K$4:$K$45,0),4),"")</f>
        <v/>
      </c>
      <c r="N2436" s="310" t="str">
        <f>IF(I2436&lt;&gt;"",INDEX(ฐาน!$A$4:$F$9,MATCH(I2436,ฐาน!$A$4:$A$9,0),IF(J2436&gt;=INDEX(ฐาน!$A$4:$F$9,MATCH(I2436,ฐาน!$A$4:$A$9,0),3),6,5)),"")</f>
        <v/>
      </c>
      <c r="O2436" s="311" t="str">
        <f>IF(I2436&lt;&gt;"",IF(J2436&gt;=INDEX(ฐาน!$A$4:$G$9,MATCH(I2436,ฐาน!$A$4:$A$9,0),4),INDEX(ฐาน!$A$4:$G$9,MATCH(I2436,ฐาน!$A$4:$A$9,0),7),INDEX(ฐาน!$A$4:$G$9,MATCH(I2436,ฐาน!$A$4:$A$9,0),4)),"")</f>
        <v/>
      </c>
      <c r="P2436" s="312">
        <f>IF(M2436&lt;&gt;ฐาน!$M$45,IF(L2436&lt;&gt;"",($L2436*$N2436/100),0),0)</f>
        <v>0</v>
      </c>
      <c r="Q2436" s="311">
        <f>IF(M2436&lt;&gt;ฐาน!$M$45,IF(L2436&lt;&gt;"",ROUNDUP(($L2436*$N2436/100),-1),0),0)</f>
        <v>0</v>
      </c>
      <c r="R2436" s="311">
        <f t="shared" si="74"/>
        <v>0</v>
      </c>
      <c r="S2436" s="313">
        <f t="shared" si="75"/>
        <v>0</v>
      </c>
      <c r="T2436" s="314">
        <f>IF(M2436&lt;&gt;ฐาน!$M$45,IF(S2436&lt;&gt;"",S2436+R2436,0),0)</f>
        <v>0</v>
      </c>
      <c r="U2436" s="311">
        <f>IF(M2436&lt;&gt;ฐาน!$M$45,IF(S2436=0,J2436+T2436,O2436),J2436)</f>
        <v>0</v>
      </c>
      <c r="V2436" s="98"/>
    </row>
    <row r="2437" spans="1:22" x14ac:dyDescent="0.35">
      <c r="A2437" s="93">
        <v>2429</v>
      </c>
      <c r="B2437" s="84"/>
      <c r="C2437" s="98"/>
      <c r="D2437" s="91"/>
      <c r="E2437" s="89"/>
      <c r="F2437" s="88"/>
      <c r="G2437" s="91"/>
      <c r="H2437" s="91"/>
      <c r="I2437" s="88"/>
      <c r="J2437" s="92"/>
      <c r="K2437" s="212"/>
      <c r="L2437" s="308" t="str">
        <f>IF(K2437&lt;&gt;"",INDEX(ฐาน!$J$4:$M$44,MATCH(INT(K2437),ฐาน!$J$4:$J$44,0),2),"")</f>
        <v/>
      </c>
      <c r="M2437" s="309" t="str">
        <f>IF(L2437&lt;&gt;"",INDEX(ฐาน!$J$4:$M$45,MATCH(L2437,ฐาน!$K$4:$K$45,0),4),"")</f>
        <v/>
      </c>
      <c r="N2437" s="310" t="str">
        <f>IF(I2437&lt;&gt;"",INDEX(ฐาน!$A$4:$F$9,MATCH(I2437,ฐาน!$A$4:$A$9,0),IF(J2437&gt;=INDEX(ฐาน!$A$4:$F$9,MATCH(I2437,ฐาน!$A$4:$A$9,0),3),6,5)),"")</f>
        <v/>
      </c>
      <c r="O2437" s="311" t="str">
        <f>IF(I2437&lt;&gt;"",IF(J2437&gt;=INDEX(ฐาน!$A$4:$G$9,MATCH(I2437,ฐาน!$A$4:$A$9,0),4),INDEX(ฐาน!$A$4:$G$9,MATCH(I2437,ฐาน!$A$4:$A$9,0),7),INDEX(ฐาน!$A$4:$G$9,MATCH(I2437,ฐาน!$A$4:$A$9,0),4)),"")</f>
        <v/>
      </c>
      <c r="P2437" s="312">
        <f>IF(M2437&lt;&gt;ฐาน!$M$45,IF(L2437&lt;&gt;"",($L2437*$N2437/100),0),0)</f>
        <v>0</v>
      </c>
      <c r="Q2437" s="311">
        <f>IF(M2437&lt;&gt;ฐาน!$M$45,IF(L2437&lt;&gt;"",ROUNDUP(($L2437*$N2437/100),-1),0),0)</f>
        <v>0</v>
      </c>
      <c r="R2437" s="311">
        <f t="shared" si="74"/>
        <v>0</v>
      </c>
      <c r="S2437" s="313">
        <f t="shared" si="75"/>
        <v>0</v>
      </c>
      <c r="T2437" s="314">
        <f>IF(M2437&lt;&gt;ฐาน!$M$45,IF(S2437&lt;&gt;"",S2437+R2437,0),0)</f>
        <v>0</v>
      </c>
      <c r="U2437" s="311">
        <f>IF(M2437&lt;&gt;ฐาน!$M$45,IF(S2437=0,J2437+T2437,O2437),J2437)</f>
        <v>0</v>
      </c>
      <c r="V2437" s="98"/>
    </row>
    <row r="2438" spans="1:22" x14ac:dyDescent="0.35">
      <c r="A2438" s="93">
        <v>2430</v>
      </c>
      <c r="B2438" s="84"/>
      <c r="C2438" s="98"/>
      <c r="D2438" s="91"/>
      <c r="E2438" s="89"/>
      <c r="F2438" s="88"/>
      <c r="G2438" s="91"/>
      <c r="H2438" s="91"/>
      <c r="I2438" s="88"/>
      <c r="J2438" s="92"/>
      <c r="K2438" s="212"/>
      <c r="L2438" s="308" t="str">
        <f>IF(K2438&lt;&gt;"",INDEX(ฐาน!$J$4:$M$44,MATCH(INT(K2438),ฐาน!$J$4:$J$44,0),2),"")</f>
        <v/>
      </c>
      <c r="M2438" s="309" t="str">
        <f>IF(L2438&lt;&gt;"",INDEX(ฐาน!$J$4:$M$45,MATCH(L2438,ฐาน!$K$4:$K$45,0),4),"")</f>
        <v/>
      </c>
      <c r="N2438" s="310" t="str">
        <f>IF(I2438&lt;&gt;"",INDEX(ฐาน!$A$4:$F$9,MATCH(I2438,ฐาน!$A$4:$A$9,0),IF(J2438&gt;=INDEX(ฐาน!$A$4:$F$9,MATCH(I2438,ฐาน!$A$4:$A$9,0),3),6,5)),"")</f>
        <v/>
      </c>
      <c r="O2438" s="311" t="str">
        <f>IF(I2438&lt;&gt;"",IF(J2438&gt;=INDEX(ฐาน!$A$4:$G$9,MATCH(I2438,ฐาน!$A$4:$A$9,0),4),INDEX(ฐาน!$A$4:$G$9,MATCH(I2438,ฐาน!$A$4:$A$9,0),7),INDEX(ฐาน!$A$4:$G$9,MATCH(I2438,ฐาน!$A$4:$A$9,0),4)),"")</f>
        <v/>
      </c>
      <c r="P2438" s="312">
        <f>IF(M2438&lt;&gt;ฐาน!$M$45,IF(L2438&lt;&gt;"",($L2438*$N2438/100),0),0)</f>
        <v>0</v>
      </c>
      <c r="Q2438" s="311">
        <f>IF(M2438&lt;&gt;ฐาน!$M$45,IF(L2438&lt;&gt;"",ROUNDUP(($L2438*$N2438/100),-1),0),0)</f>
        <v>0</v>
      </c>
      <c r="R2438" s="311">
        <f t="shared" si="74"/>
        <v>0</v>
      </c>
      <c r="S2438" s="313">
        <f t="shared" si="75"/>
        <v>0</v>
      </c>
      <c r="T2438" s="314">
        <f>IF(M2438&lt;&gt;ฐาน!$M$45,IF(S2438&lt;&gt;"",S2438+R2438,0),0)</f>
        <v>0</v>
      </c>
      <c r="U2438" s="311">
        <f>IF(M2438&lt;&gt;ฐาน!$M$45,IF(S2438=0,J2438+T2438,O2438),J2438)</f>
        <v>0</v>
      </c>
      <c r="V2438" s="98"/>
    </row>
    <row r="2439" spans="1:22" x14ac:dyDescent="0.35">
      <c r="A2439" s="93">
        <v>2431</v>
      </c>
      <c r="B2439" s="84"/>
      <c r="C2439" s="98"/>
      <c r="D2439" s="91"/>
      <c r="E2439" s="89"/>
      <c r="F2439" s="88"/>
      <c r="G2439" s="91"/>
      <c r="H2439" s="91"/>
      <c r="I2439" s="88"/>
      <c r="J2439" s="92"/>
      <c r="K2439" s="212"/>
      <c r="L2439" s="308" t="str">
        <f>IF(K2439&lt;&gt;"",INDEX(ฐาน!$J$4:$M$44,MATCH(INT(K2439),ฐาน!$J$4:$J$44,0),2),"")</f>
        <v/>
      </c>
      <c r="M2439" s="309" t="str">
        <f>IF(L2439&lt;&gt;"",INDEX(ฐาน!$J$4:$M$45,MATCH(L2439,ฐาน!$K$4:$K$45,0),4),"")</f>
        <v/>
      </c>
      <c r="N2439" s="310" t="str">
        <f>IF(I2439&lt;&gt;"",INDEX(ฐาน!$A$4:$F$9,MATCH(I2439,ฐาน!$A$4:$A$9,0),IF(J2439&gt;=INDEX(ฐาน!$A$4:$F$9,MATCH(I2439,ฐาน!$A$4:$A$9,0),3),6,5)),"")</f>
        <v/>
      </c>
      <c r="O2439" s="311" t="str">
        <f>IF(I2439&lt;&gt;"",IF(J2439&gt;=INDEX(ฐาน!$A$4:$G$9,MATCH(I2439,ฐาน!$A$4:$A$9,0),4),INDEX(ฐาน!$A$4:$G$9,MATCH(I2439,ฐาน!$A$4:$A$9,0),7),INDEX(ฐาน!$A$4:$G$9,MATCH(I2439,ฐาน!$A$4:$A$9,0),4)),"")</f>
        <v/>
      </c>
      <c r="P2439" s="312">
        <f>IF(M2439&lt;&gt;ฐาน!$M$45,IF(L2439&lt;&gt;"",($L2439*$N2439/100),0),0)</f>
        <v>0</v>
      </c>
      <c r="Q2439" s="311">
        <f>IF(M2439&lt;&gt;ฐาน!$M$45,IF(L2439&lt;&gt;"",ROUNDUP(($L2439*$N2439/100),-1),0),0)</f>
        <v>0</v>
      </c>
      <c r="R2439" s="311">
        <f t="shared" si="74"/>
        <v>0</v>
      </c>
      <c r="S2439" s="313">
        <f t="shared" si="75"/>
        <v>0</v>
      </c>
      <c r="T2439" s="314">
        <f>IF(M2439&lt;&gt;ฐาน!$M$45,IF(S2439&lt;&gt;"",S2439+R2439,0),0)</f>
        <v>0</v>
      </c>
      <c r="U2439" s="311">
        <f>IF(M2439&lt;&gt;ฐาน!$M$45,IF(S2439=0,J2439+T2439,O2439),J2439)</f>
        <v>0</v>
      </c>
      <c r="V2439" s="98"/>
    </row>
    <row r="2440" spans="1:22" x14ac:dyDescent="0.35">
      <c r="A2440" s="93">
        <v>2432</v>
      </c>
      <c r="B2440" s="84"/>
      <c r="C2440" s="98"/>
      <c r="D2440" s="91"/>
      <c r="E2440" s="89"/>
      <c r="F2440" s="88"/>
      <c r="G2440" s="91"/>
      <c r="H2440" s="91"/>
      <c r="I2440" s="88"/>
      <c r="J2440" s="92"/>
      <c r="K2440" s="212"/>
      <c r="L2440" s="308" t="str">
        <f>IF(K2440&lt;&gt;"",INDEX(ฐาน!$J$4:$M$44,MATCH(INT(K2440),ฐาน!$J$4:$J$44,0),2),"")</f>
        <v/>
      </c>
      <c r="M2440" s="309" t="str">
        <f>IF(L2440&lt;&gt;"",INDEX(ฐาน!$J$4:$M$45,MATCH(L2440,ฐาน!$K$4:$K$45,0),4),"")</f>
        <v/>
      </c>
      <c r="N2440" s="310" t="str">
        <f>IF(I2440&lt;&gt;"",INDEX(ฐาน!$A$4:$F$9,MATCH(I2440,ฐาน!$A$4:$A$9,0),IF(J2440&gt;=INDEX(ฐาน!$A$4:$F$9,MATCH(I2440,ฐาน!$A$4:$A$9,0),3),6,5)),"")</f>
        <v/>
      </c>
      <c r="O2440" s="311" t="str">
        <f>IF(I2440&lt;&gt;"",IF(J2440&gt;=INDEX(ฐาน!$A$4:$G$9,MATCH(I2440,ฐาน!$A$4:$A$9,0),4),INDEX(ฐาน!$A$4:$G$9,MATCH(I2440,ฐาน!$A$4:$A$9,0),7),INDEX(ฐาน!$A$4:$G$9,MATCH(I2440,ฐาน!$A$4:$A$9,0),4)),"")</f>
        <v/>
      </c>
      <c r="P2440" s="312">
        <f>IF(M2440&lt;&gt;ฐาน!$M$45,IF(L2440&lt;&gt;"",($L2440*$N2440/100),0),0)</f>
        <v>0</v>
      </c>
      <c r="Q2440" s="311">
        <f>IF(M2440&lt;&gt;ฐาน!$M$45,IF(L2440&lt;&gt;"",ROUNDUP(($L2440*$N2440/100),-1),0),0)</f>
        <v>0</v>
      </c>
      <c r="R2440" s="311">
        <f t="shared" si="74"/>
        <v>0</v>
      </c>
      <c r="S2440" s="313">
        <f t="shared" si="75"/>
        <v>0</v>
      </c>
      <c r="T2440" s="314">
        <f>IF(M2440&lt;&gt;ฐาน!$M$45,IF(S2440&lt;&gt;"",S2440+R2440,0),0)</f>
        <v>0</v>
      </c>
      <c r="U2440" s="311">
        <f>IF(M2440&lt;&gt;ฐาน!$M$45,IF(S2440=0,J2440+T2440,O2440),J2440)</f>
        <v>0</v>
      </c>
      <c r="V2440" s="98"/>
    </row>
    <row r="2441" spans="1:22" x14ac:dyDescent="0.35">
      <c r="A2441" s="93">
        <v>2433</v>
      </c>
      <c r="B2441" s="84"/>
      <c r="C2441" s="98"/>
      <c r="D2441" s="91"/>
      <c r="E2441" s="89"/>
      <c r="F2441" s="88"/>
      <c r="G2441" s="91"/>
      <c r="H2441" s="91"/>
      <c r="I2441" s="88"/>
      <c r="J2441" s="92"/>
      <c r="K2441" s="212"/>
      <c r="L2441" s="308" t="str">
        <f>IF(K2441&lt;&gt;"",INDEX(ฐาน!$J$4:$M$44,MATCH(INT(K2441),ฐาน!$J$4:$J$44,0),2),"")</f>
        <v/>
      </c>
      <c r="M2441" s="309" t="str">
        <f>IF(L2441&lt;&gt;"",INDEX(ฐาน!$J$4:$M$45,MATCH(L2441,ฐาน!$K$4:$K$45,0),4),"")</f>
        <v/>
      </c>
      <c r="N2441" s="310" t="str">
        <f>IF(I2441&lt;&gt;"",INDEX(ฐาน!$A$4:$F$9,MATCH(I2441,ฐาน!$A$4:$A$9,0),IF(J2441&gt;=INDEX(ฐาน!$A$4:$F$9,MATCH(I2441,ฐาน!$A$4:$A$9,0),3),6,5)),"")</f>
        <v/>
      </c>
      <c r="O2441" s="311" t="str">
        <f>IF(I2441&lt;&gt;"",IF(J2441&gt;=INDEX(ฐาน!$A$4:$G$9,MATCH(I2441,ฐาน!$A$4:$A$9,0),4),INDEX(ฐาน!$A$4:$G$9,MATCH(I2441,ฐาน!$A$4:$A$9,0),7),INDEX(ฐาน!$A$4:$G$9,MATCH(I2441,ฐาน!$A$4:$A$9,0),4)),"")</f>
        <v/>
      </c>
      <c r="P2441" s="312">
        <f>IF(M2441&lt;&gt;ฐาน!$M$45,IF(L2441&lt;&gt;"",($L2441*$N2441/100),0),0)</f>
        <v>0</v>
      </c>
      <c r="Q2441" s="311">
        <f>IF(M2441&lt;&gt;ฐาน!$M$45,IF(L2441&lt;&gt;"",ROUNDUP(($L2441*$N2441/100),-1),0),0)</f>
        <v>0</v>
      </c>
      <c r="R2441" s="311">
        <f t="shared" si="74"/>
        <v>0</v>
      </c>
      <c r="S2441" s="313">
        <f t="shared" si="75"/>
        <v>0</v>
      </c>
      <c r="T2441" s="314">
        <f>IF(M2441&lt;&gt;ฐาน!$M$45,IF(S2441&lt;&gt;"",S2441+R2441,0),0)</f>
        <v>0</v>
      </c>
      <c r="U2441" s="311">
        <f>IF(M2441&lt;&gt;ฐาน!$M$45,IF(S2441=0,J2441+T2441,O2441),J2441)</f>
        <v>0</v>
      </c>
      <c r="V2441" s="98"/>
    </row>
    <row r="2442" spans="1:22" x14ac:dyDescent="0.35">
      <c r="A2442" s="93">
        <v>2434</v>
      </c>
      <c r="B2442" s="84"/>
      <c r="C2442" s="98"/>
      <c r="D2442" s="91"/>
      <c r="E2442" s="89"/>
      <c r="F2442" s="88"/>
      <c r="G2442" s="91"/>
      <c r="H2442" s="91"/>
      <c r="I2442" s="88"/>
      <c r="J2442" s="92"/>
      <c r="K2442" s="212"/>
      <c r="L2442" s="308" t="str">
        <f>IF(K2442&lt;&gt;"",INDEX(ฐาน!$J$4:$M$44,MATCH(INT(K2442),ฐาน!$J$4:$J$44,0),2),"")</f>
        <v/>
      </c>
      <c r="M2442" s="309" t="str">
        <f>IF(L2442&lt;&gt;"",INDEX(ฐาน!$J$4:$M$45,MATCH(L2442,ฐาน!$K$4:$K$45,0),4),"")</f>
        <v/>
      </c>
      <c r="N2442" s="310" t="str">
        <f>IF(I2442&lt;&gt;"",INDEX(ฐาน!$A$4:$F$9,MATCH(I2442,ฐาน!$A$4:$A$9,0),IF(J2442&gt;=INDEX(ฐาน!$A$4:$F$9,MATCH(I2442,ฐาน!$A$4:$A$9,0),3),6,5)),"")</f>
        <v/>
      </c>
      <c r="O2442" s="311" t="str">
        <f>IF(I2442&lt;&gt;"",IF(J2442&gt;=INDEX(ฐาน!$A$4:$G$9,MATCH(I2442,ฐาน!$A$4:$A$9,0),4),INDEX(ฐาน!$A$4:$G$9,MATCH(I2442,ฐาน!$A$4:$A$9,0),7),INDEX(ฐาน!$A$4:$G$9,MATCH(I2442,ฐาน!$A$4:$A$9,0),4)),"")</f>
        <v/>
      </c>
      <c r="P2442" s="312">
        <f>IF(M2442&lt;&gt;ฐาน!$M$45,IF(L2442&lt;&gt;"",($L2442*$N2442/100),0),0)</f>
        <v>0</v>
      </c>
      <c r="Q2442" s="311">
        <f>IF(M2442&lt;&gt;ฐาน!$M$45,IF(L2442&lt;&gt;"",ROUNDUP(($L2442*$N2442/100),-1),0),0)</f>
        <v>0</v>
      </c>
      <c r="R2442" s="311">
        <f t="shared" ref="R2442:R2505" si="76">IF(Q2442&lt;&gt;"",IF($J2442+$P2442&lt;=$O2442,$Q2442,$O2442-$J2442),"")</f>
        <v>0</v>
      </c>
      <c r="S2442" s="313">
        <f t="shared" ref="S2442:S2505" si="77">IF(Q2442&lt;&gt;R2442,P2442-R2442,0)</f>
        <v>0</v>
      </c>
      <c r="T2442" s="314">
        <f>IF(M2442&lt;&gt;ฐาน!$M$45,IF(S2442&lt;&gt;"",S2442+R2442,0),0)</f>
        <v>0</v>
      </c>
      <c r="U2442" s="311">
        <f>IF(M2442&lt;&gt;ฐาน!$M$45,IF(S2442=0,J2442+T2442,O2442),J2442)</f>
        <v>0</v>
      </c>
      <c r="V2442" s="98"/>
    </row>
    <row r="2443" spans="1:22" x14ac:dyDescent="0.35">
      <c r="A2443" s="93">
        <v>2435</v>
      </c>
      <c r="B2443" s="84"/>
      <c r="C2443" s="98"/>
      <c r="D2443" s="91"/>
      <c r="E2443" s="89"/>
      <c r="F2443" s="88"/>
      <c r="G2443" s="91"/>
      <c r="H2443" s="91"/>
      <c r="I2443" s="88"/>
      <c r="J2443" s="92"/>
      <c r="K2443" s="212"/>
      <c r="L2443" s="308" t="str">
        <f>IF(K2443&lt;&gt;"",INDEX(ฐาน!$J$4:$M$44,MATCH(INT(K2443),ฐาน!$J$4:$J$44,0),2),"")</f>
        <v/>
      </c>
      <c r="M2443" s="309" t="str">
        <f>IF(L2443&lt;&gt;"",INDEX(ฐาน!$J$4:$M$45,MATCH(L2443,ฐาน!$K$4:$K$45,0),4),"")</f>
        <v/>
      </c>
      <c r="N2443" s="310" t="str">
        <f>IF(I2443&lt;&gt;"",INDEX(ฐาน!$A$4:$F$9,MATCH(I2443,ฐาน!$A$4:$A$9,0),IF(J2443&gt;=INDEX(ฐาน!$A$4:$F$9,MATCH(I2443,ฐาน!$A$4:$A$9,0),3),6,5)),"")</f>
        <v/>
      </c>
      <c r="O2443" s="311" t="str">
        <f>IF(I2443&lt;&gt;"",IF(J2443&gt;=INDEX(ฐาน!$A$4:$G$9,MATCH(I2443,ฐาน!$A$4:$A$9,0),4),INDEX(ฐาน!$A$4:$G$9,MATCH(I2443,ฐาน!$A$4:$A$9,0),7),INDEX(ฐาน!$A$4:$G$9,MATCH(I2443,ฐาน!$A$4:$A$9,0),4)),"")</f>
        <v/>
      </c>
      <c r="P2443" s="312">
        <f>IF(M2443&lt;&gt;ฐาน!$M$45,IF(L2443&lt;&gt;"",($L2443*$N2443/100),0),0)</f>
        <v>0</v>
      </c>
      <c r="Q2443" s="311">
        <f>IF(M2443&lt;&gt;ฐาน!$M$45,IF(L2443&lt;&gt;"",ROUNDUP(($L2443*$N2443/100),-1),0),0)</f>
        <v>0</v>
      </c>
      <c r="R2443" s="311">
        <f t="shared" si="76"/>
        <v>0</v>
      </c>
      <c r="S2443" s="313">
        <f t="shared" si="77"/>
        <v>0</v>
      </c>
      <c r="T2443" s="314">
        <f>IF(M2443&lt;&gt;ฐาน!$M$45,IF(S2443&lt;&gt;"",S2443+R2443,0),0)</f>
        <v>0</v>
      </c>
      <c r="U2443" s="311">
        <f>IF(M2443&lt;&gt;ฐาน!$M$45,IF(S2443=0,J2443+T2443,O2443),J2443)</f>
        <v>0</v>
      </c>
      <c r="V2443" s="98"/>
    </row>
    <row r="2444" spans="1:22" x14ac:dyDescent="0.35">
      <c r="A2444" s="93">
        <v>2436</v>
      </c>
      <c r="B2444" s="84"/>
      <c r="C2444" s="98"/>
      <c r="D2444" s="91"/>
      <c r="E2444" s="89"/>
      <c r="F2444" s="88"/>
      <c r="G2444" s="91"/>
      <c r="H2444" s="91"/>
      <c r="I2444" s="88"/>
      <c r="J2444" s="92"/>
      <c r="K2444" s="212"/>
      <c r="L2444" s="308" t="str">
        <f>IF(K2444&lt;&gt;"",INDEX(ฐาน!$J$4:$M$44,MATCH(INT(K2444),ฐาน!$J$4:$J$44,0),2),"")</f>
        <v/>
      </c>
      <c r="M2444" s="309" t="str">
        <f>IF(L2444&lt;&gt;"",INDEX(ฐาน!$J$4:$M$45,MATCH(L2444,ฐาน!$K$4:$K$45,0),4),"")</f>
        <v/>
      </c>
      <c r="N2444" s="310" t="str">
        <f>IF(I2444&lt;&gt;"",INDEX(ฐาน!$A$4:$F$9,MATCH(I2444,ฐาน!$A$4:$A$9,0),IF(J2444&gt;=INDEX(ฐาน!$A$4:$F$9,MATCH(I2444,ฐาน!$A$4:$A$9,0),3),6,5)),"")</f>
        <v/>
      </c>
      <c r="O2444" s="311" t="str">
        <f>IF(I2444&lt;&gt;"",IF(J2444&gt;=INDEX(ฐาน!$A$4:$G$9,MATCH(I2444,ฐาน!$A$4:$A$9,0),4),INDEX(ฐาน!$A$4:$G$9,MATCH(I2444,ฐาน!$A$4:$A$9,0),7),INDEX(ฐาน!$A$4:$G$9,MATCH(I2444,ฐาน!$A$4:$A$9,0),4)),"")</f>
        <v/>
      </c>
      <c r="P2444" s="312">
        <f>IF(M2444&lt;&gt;ฐาน!$M$45,IF(L2444&lt;&gt;"",($L2444*$N2444/100),0),0)</f>
        <v>0</v>
      </c>
      <c r="Q2444" s="311">
        <f>IF(M2444&lt;&gt;ฐาน!$M$45,IF(L2444&lt;&gt;"",ROUNDUP(($L2444*$N2444/100),-1),0),0)</f>
        <v>0</v>
      </c>
      <c r="R2444" s="311">
        <f t="shared" si="76"/>
        <v>0</v>
      </c>
      <c r="S2444" s="313">
        <f t="shared" si="77"/>
        <v>0</v>
      </c>
      <c r="T2444" s="314">
        <f>IF(M2444&lt;&gt;ฐาน!$M$45,IF(S2444&lt;&gt;"",S2444+R2444,0),0)</f>
        <v>0</v>
      </c>
      <c r="U2444" s="311">
        <f>IF(M2444&lt;&gt;ฐาน!$M$45,IF(S2444=0,J2444+T2444,O2444),J2444)</f>
        <v>0</v>
      </c>
      <c r="V2444" s="98"/>
    </row>
    <row r="2445" spans="1:22" x14ac:dyDescent="0.35">
      <c r="A2445" s="93">
        <v>2437</v>
      </c>
      <c r="B2445" s="84"/>
      <c r="C2445" s="98"/>
      <c r="D2445" s="91"/>
      <c r="E2445" s="89"/>
      <c r="F2445" s="88"/>
      <c r="G2445" s="91"/>
      <c r="H2445" s="91"/>
      <c r="I2445" s="88"/>
      <c r="J2445" s="92"/>
      <c r="K2445" s="212"/>
      <c r="L2445" s="308" t="str">
        <f>IF(K2445&lt;&gt;"",INDEX(ฐาน!$J$4:$M$44,MATCH(INT(K2445),ฐาน!$J$4:$J$44,0),2),"")</f>
        <v/>
      </c>
      <c r="M2445" s="309" t="str">
        <f>IF(L2445&lt;&gt;"",INDEX(ฐาน!$J$4:$M$45,MATCH(L2445,ฐาน!$K$4:$K$45,0),4),"")</f>
        <v/>
      </c>
      <c r="N2445" s="310" t="str">
        <f>IF(I2445&lt;&gt;"",INDEX(ฐาน!$A$4:$F$9,MATCH(I2445,ฐาน!$A$4:$A$9,0),IF(J2445&gt;=INDEX(ฐาน!$A$4:$F$9,MATCH(I2445,ฐาน!$A$4:$A$9,0),3),6,5)),"")</f>
        <v/>
      </c>
      <c r="O2445" s="311" t="str">
        <f>IF(I2445&lt;&gt;"",IF(J2445&gt;=INDEX(ฐาน!$A$4:$G$9,MATCH(I2445,ฐาน!$A$4:$A$9,0),4),INDEX(ฐาน!$A$4:$G$9,MATCH(I2445,ฐาน!$A$4:$A$9,0),7),INDEX(ฐาน!$A$4:$G$9,MATCH(I2445,ฐาน!$A$4:$A$9,0),4)),"")</f>
        <v/>
      </c>
      <c r="P2445" s="312">
        <f>IF(M2445&lt;&gt;ฐาน!$M$45,IF(L2445&lt;&gt;"",($L2445*$N2445/100),0),0)</f>
        <v>0</v>
      </c>
      <c r="Q2445" s="311">
        <f>IF(M2445&lt;&gt;ฐาน!$M$45,IF(L2445&lt;&gt;"",ROUNDUP(($L2445*$N2445/100),-1),0),0)</f>
        <v>0</v>
      </c>
      <c r="R2445" s="311">
        <f t="shared" si="76"/>
        <v>0</v>
      </c>
      <c r="S2445" s="313">
        <f t="shared" si="77"/>
        <v>0</v>
      </c>
      <c r="T2445" s="314">
        <f>IF(M2445&lt;&gt;ฐาน!$M$45,IF(S2445&lt;&gt;"",S2445+R2445,0),0)</f>
        <v>0</v>
      </c>
      <c r="U2445" s="311">
        <f>IF(M2445&lt;&gt;ฐาน!$M$45,IF(S2445=0,J2445+T2445,O2445),J2445)</f>
        <v>0</v>
      </c>
      <c r="V2445" s="98"/>
    </row>
    <row r="2446" spans="1:22" x14ac:dyDescent="0.35">
      <c r="A2446" s="93">
        <v>2438</v>
      </c>
      <c r="B2446" s="84"/>
      <c r="C2446" s="98"/>
      <c r="D2446" s="91"/>
      <c r="E2446" s="89"/>
      <c r="F2446" s="88"/>
      <c r="G2446" s="91"/>
      <c r="H2446" s="91"/>
      <c r="I2446" s="88"/>
      <c r="J2446" s="92"/>
      <c r="K2446" s="212"/>
      <c r="L2446" s="308" t="str">
        <f>IF(K2446&lt;&gt;"",INDEX(ฐาน!$J$4:$M$44,MATCH(INT(K2446),ฐาน!$J$4:$J$44,0),2),"")</f>
        <v/>
      </c>
      <c r="M2446" s="309" t="str">
        <f>IF(L2446&lt;&gt;"",INDEX(ฐาน!$J$4:$M$45,MATCH(L2446,ฐาน!$K$4:$K$45,0),4),"")</f>
        <v/>
      </c>
      <c r="N2446" s="310" t="str">
        <f>IF(I2446&lt;&gt;"",INDEX(ฐาน!$A$4:$F$9,MATCH(I2446,ฐาน!$A$4:$A$9,0),IF(J2446&gt;=INDEX(ฐาน!$A$4:$F$9,MATCH(I2446,ฐาน!$A$4:$A$9,0),3),6,5)),"")</f>
        <v/>
      </c>
      <c r="O2446" s="311" t="str">
        <f>IF(I2446&lt;&gt;"",IF(J2446&gt;=INDEX(ฐาน!$A$4:$G$9,MATCH(I2446,ฐาน!$A$4:$A$9,0),4),INDEX(ฐาน!$A$4:$G$9,MATCH(I2446,ฐาน!$A$4:$A$9,0),7),INDEX(ฐาน!$A$4:$G$9,MATCH(I2446,ฐาน!$A$4:$A$9,0),4)),"")</f>
        <v/>
      </c>
      <c r="P2446" s="312">
        <f>IF(M2446&lt;&gt;ฐาน!$M$45,IF(L2446&lt;&gt;"",($L2446*$N2446/100),0),0)</f>
        <v>0</v>
      </c>
      <c r="Q2446" s="311">
        <f>IF(M2446&lt;&gt;ฐาน!$M$45,IF(L2446&lt;&gt;"",ROUNDUP(($L2446*$N2446/100),-1),0),0)</f>
        <v>0</v>
      </c>
      <c r="R2446" s="311">
        <f t="shared" si="76"/>
        <v>0</v>
      </c>
      <c r="S2446" s="313">
        <f t="shared" si="77"/>
        <v>0</v>
      </c>
      <c r="T2446" s="314">
        <f>IF(M2446&lt;&gt;ฐาน!$M$45,IF(S2446&lt;&gt;"",S2446+R2446,0),0)</f>
        <v>0</v>
      </c>
      <c r="U2446" s="311">
        <f>IF(M2446&lt;&gt;ฐาน!$M$45,IF(S2446=0,J2446+T2446,O2446),J2446)</f>
        <v>0</v>
      </c>
      <c r="V2446" s="98"/>
    </row>
    <row r="2447" spans="1:22" x14ac:dyDescent="0.35">
      <c r="A2447" s="93">
        <v>2439</v>
      </c>
      <c r="B2447" s="84"/>
      <c r="C2447" s="98"/>
      <c r="D2447" s="91"/>
      <c r="E2447" s="89"/>
      <c r="F2447" s="88"/>
      <c r="G2447" s="91"/>
      <c r="H2447" s="91"/>
      <c r="I2447" s="88"/>
      <c r="J2447" s="92"/>
      <c r="K2447" s="212"/>
      <c r="L2447" s="308" t="str">
        <f>IF(K2447&lt;&gt;"",INDEX(ฐาน!$J$4:$M$44,MATCH(INT(K2447),ฐาน!$J$4:$J$44,0),2),"")</f>
        <v/>
      </c>
      <c r="M2447" s="309" t="str">
        <f>IF(L2447&lt;&gt;"",INDEX(ฐาน!$J$4:$M$45,MATCH(L2447,ฐาน!$K$4:$K$45,0),4),"")</f>
        <v/>
      </c>
      <c r="N2447" s="310" t="str">
        <f>IF(I2447&lt;&gt;"",INDEX(ฐาน!$A$4:$F$9,MATCH(I2447,ฐาน!$A$4:$A$9,0),IF(J2447&gt;=INDEX(ฐาน!$A$4:$F$9,MATCH(I2447,ฐาน!$A$4:$A$9,0),3),6,5)),"")</f>
        <v/>
      </c>
      <c r="O2447" s="311" t="str">
        <f>IF(I2447&lt;&gt;"",IF(J2447&gt;=INDEX(ฐาน!$A$4:$G$9,MATCH(I2447,ฐาน!$A$4:$A$9,0),4),INDEX(ฐาน!$A$4:$G$9,MATCH(I2447,ฐาน!$A$4:$A$9,0),7),INDEX(ฐาน!$A$4:$G$9,MATCH(I2447,ฐาน!$A$4:$A$9,0),4)),"")</f>
        <v/>
      </c>
      <c r="P2447" s="312">
        <f>IF(M2447&lt;&gt;ฐาน!$M$45,IF(L2447&lt;&gt;"",($L2447*$N2447/100),0),0)</f>
        <v>0</v>
      </c>
      <c r="Q2447" s="311">
        <f>IF(M2447&lt;&gt;ฐาน!$M$45,IF(L2447&lt;&gt;"",ROUNDUP(($L2447*$N2447/100),-1),0),0)</f>
        <v>0</v>
      </c>
      <c r="R2447" s="311">
        <f t="shared" si="76"/>
        <v>0</v>
      </c>
      <c r="S2447" s="313">
        <f t="shared" si="77"/>
        <v>0</v>
      </c>
      <c r="T2447" s="314">
        <f>IF(M2447&lt;&gt;ฐาน!$M$45,IF(S2447&lt;&gt;"",S2447+R2447,0),0)</f>
        <v>0</v>
      </c>
      <c r="U2447" s="311">
        <f>IF(M2447&lt;&gt;ฐาน!$M$45,IF(S2447=0,J2447+T2447,O2447),J2447)</f>
        <v>0</v>
      </c>
      <c r="V2447" s="98"/>
    </row>
    <row r="2448" spans="1:22" x14ac:dyDescent="0.35">
      <c r="A2448" s="93">
        <v>2440</v>
      </c>
      <c r="B2448" s="84"/>
      <c r="C2448" s="98"/>
      <c r="D2448" s="91"/>
      <c r="E2448" s="89"/>
      <c r="F2448" s="88"/>
      <c r="G2448" s="91"/>
      <c r="H2448" s="91"/>
      <c r="I2448" s="88"/>
      <c r="J2448" s="92"/>
      <c r="K2448" s="212"/>
      <c r="L2448" s="308" t="str">
        <f>IF(K2448&lt;&gt;"",INDEX(ฐาน!$J$4:$M$44,MATCH(INT(K2448),ฐาน!$J$4:$J$44,0),2),"")</f>
        <v/>
      </c>
      <c r="M2448" s="309" t="str">
        <f>IF(L2448&lt;&gt;"",INDEX(ฐาน!$J$4:$M$45,MATCH(L2448,ฐาน!$K$4:$K$45,0),4),"")</f>
        <v/>
      </c>
      <c r="N2448" s="310" t="str">
        <f>IF(I2448&lt;&gt;"",INDEX(ฐาน!$A$4:$F$9,MATCH(I2448,ฐาน!$A$4:$A$9,0),IF(J2448&gt;=INDEX(ฐาน!$A$4:$F$9,MATCH(I2448,ฐาน!$A$4:$A$9,0),3),6,5)),"")</f>
        <v/>
      </c>
      <c r="O2448" s="311" t="str">
        <f>IF(I2448&lt;&gt;"",IF(J2448&gt;=INDEX(ฐาน!$A$4:$G$9,MATCH(I2448,ฐาน!$A$4:$A$9,0),4),INDEX(ฐาน!$A$4:$G$9,MATCH(I2448,ฐาน!$A$4:$A$9,0),7),INDEX(ฐาน!$A$4:$G$9,MATCH(I2448,ฐาน!$A$4:$A$9,0),4)),"")</f>
        <v/>
      </c>
      <c r="P2448" s="312">
        <f>IF(M2448&lt;&gt;ฐาน!$M$45,IF(L2448&lt;&gt;"",($L2448*$N2448/100),0),0)</f>
        <v>0</v>
      </c>
      <c r="Q2448" s="311">
        <f>IF(M2448&lt;&gt;ฐาน!$M$45,IF(L2448&lt;&gt;"",ROUNDUP(($L2448*$N2448/100),-1),0),0)</f>
        <v>0</v>
      </c>
      <c r="R2448" s="311">
        <f t="shared" si="76"/>
        <v>0</v>
      </c>
      <c r="S2448" s="313">
        <f t="shared" si="77"/>
        <v>0</v>
      </c>
      <c r="T2448" s="314">
        <f>IF(M2448&lt;&gt;ฐาน!$M$45,IF(S2448&lt;&gt;"",S2448+R2448,0),0)</f>
        <v>0</v>
      </c>
      <c r="U2448" s="311">
        <f>IF(M2448&lt;&gt;ฐาน!$M$45,IF(S2448=0,J2448+T2448,O2448),J2448)</f>
        <v>0</v>
      </c>
      <c r="V2448" s="98"/>
    </row>
    <row r="2449" spans="1:22" x14ac:dyDescent="0.35">
      <c r="A2449" s="93">
        <v>2441</v>
      </c>
      <c r="B2449" s="84"/>
      <c r="C2449" s="98"/>
      <c r="D2449" s="91"/>
      <c r="E2449" s="89"/>
      <c r="F2449" s="88"/>
      <c r="G2449" s="91"/>
      <c r="H2449" s="91"/>
      <c r="I2449" s="88"/>
      <c r="J2449" s="92"/>
      <c r="K2449" s="212"/>
      <c r="L2449" s="308" t="str">
        <f>IF(K2449&lt;&gt;"",INDEX(ฐาน!$J$4:$M$44,MATCH(INT(K2449),ฐาน!$J$4:$J$44,0),2),"")</f>
        <v/>
      </c>
      <c r="M2449" s="309" t="str">
        <f>IF(L2449&lt;&gt;"",INDEX(ฐาน!$J$4:$M$45,MATCH(L2449,ฐาน!$K$4:$K$45,0),4),"")</f>
        <v/>
      </c>
      <c r="N2449" s="310" t="str">
        <f>IF(I2449&lt;&gt;"",INDEX(ฐาน!$A$4:$F$9,MATCH(I2449,ฐาน!$A$4:$A$9,0),IF(J2449&gt;=INDEX(ฐาน!$A$4:$F$9,MATCH(I2449,ฐาน!$A$4:$A$9,0),3),6,5)),"")</f>
        <v/>
      </c>
      <c r="O2449" s="311" t="str">
        <f>IF(I2449&lt;&gt;"",IF(J2449&gt;=INDEX(ฐาน!$A$4:$G$9,MATCH(I2449,ฐาน!$A$4:$A$9,0),4),INDEX(ฐาน!$A$4:$G$9,MATCH(I2449,ฐาน!$A$4:$A$9,0),7),INDEX(ฐาน!$A$4:$G$9,MATCH(I2449,ฐาน!$A$4:$A$9,0),4)),"")</f>
        <v/>
      </c>
      <c r="P2449" s="312">
        <f>IF(M2449&lt;&gt;ฐาน!$M$45,IF(L2449&lt;&gt;"",($L2449*$N2449/100),0),0)</f>
        <v>0</v>
      </c>
      <c r="Q2449" s="311">
        <f>IF(M2449&lt;&gt;ฐาน!$M$45,IF(L2449&lt;&gt;"",ROUNDUP(($L2449*$N2449/100),-1),0),0)</f>
        <v>0</v>
      </c>
      <c r="R2449" s="311">
        <f t="shared" si="76"/>
        <v>0</v>
      </c>
      <c r="S2449" s="313">
        <f t="shared" si="77"/>
        <v>0</v>
      </c>
      <c r="T2449" s="314">
        <f>IF(M2449&lt;&gt;ฐาน!$M$45,IF(S2449&lt;&gt;"",S2449+R2449,0),0)</f>
        <v>0</v>
      </c>
      <c r="U2449" s="311">
        <f>IF(M2449&lt;&gt;ฐาน!$M$45,IF(S2449=0,J2449+T2449,O2449),J2449)</f>
        <v>0</v>
      </c>
      <c r="V2449" s="98"/>
    </row>
    <row r="2450" spans="1:22" x14ac:dyDescent="0.35">
      <c r="A2450" s="93">
        <v>2442</v>
      </c>
      <c r="B2450" s="84"/>
      <c r="C2450" s="98"/>
      <c r="D2450" s="91"/>
      <c r="E2450" s="89"/>
      <c r="F2450" s="88"/>
      <c r="G2450" s="91"/>
      <c r="H2450" s="91"/>
      <c r="I2450" s="88"/>
      <c r="J2450" s="92"/>
      <c r="K2450" s="212"/>
      <c r="L2450" s="308" t="str">
        <f>IF(K2450&lt;&gt;"",INDEX(ฐาน!$J$4:$M$44,MATCH(INT(K2450),ฐาน!$J$4:$J$44,0),2),"")</f>
        <v/>
      </c>
      <c r="M2450" s="309" t="str">
        <f>IF(L2450&lt;&gt;"",INDEX(ฐาน!$J$4:$M$45,MATCH(L2450,ฐาน!$K$4:$K$45,0),4),"")</f>
        <v/>
      </c>
      <c r="N2450" s="310" t="str">
        <f>IF(I2450&lt;&gt;"",INDEX(ฐาน!$A$4:$F$9,MATCH(I2450,ฐาน!$A$4:$A$9,0),IF(J2450&gt;=INDEX(ฐาน!$A$4:$F$9,MATCH(I2450,ฐาน!$A$4:$A$9,0),3),6,5)),"")</f>
        <v/>
      </c>
      <c r="O2450" s="311" t="str">
        <f>IF(I2450&lt;&gt;"",IF(J2450&gt;=INDEX(ฐาน!$A$4:$G$9,MATCH(I2450,ฐาน!$A$4:$A$9,0),4),INDEX(ฐาน!$A$4:$G$9,MATCH(I2450,ฐาน!$A$4:$A$9,0),7),INDEX(ฐาน!$A$4:$G$9,MATCH(I2450,ฐาน!$A$4:$A$9,0),4)),"")</f>
        <v/>
      </c>
      <c r="P2450" s="312">
        <f>IF(M2450&lt;&gt;ฐาน!$M$45,IF(L2450&lt;&gt;"",($L2450*$N2450/100),0),0)</f>
        <v>0</v>
      </c>
      <c r="Q2450" s="311">
        <f>IF(M2450&lt;&gt;ฐาน!$M$45,IF(L2450&lt;&gt;"",ROUNDUP(($L2450*$N2450/100),-1),0),0)</f>
        <v>0</v>
      </c>
      <c r="R2450" s="311">
        <f t="shared" si="76"/>
        <v>0</v>
      </c>
      <c r="S2450" s="313">
        <f t="shared" si="77"/>
        <v>0</v>
      </c>
      <c r="T2450" s="314">
        <f>IF(M2450&lt;&gt;ฐาน!$M$45,IF(S2450&lt;&gt;"",S2450+R2450,0),0)</f>
        <v>0</v>
      </c>
      <c r="U2450" s="311">
        <f>IF(M2450&lt;&gt;ฐาน!$M$45,IF(S2450=0,J2450+T2450,O2450),J2450)</f>
        <v>0</v>
      </c>
      <c r="V2450" s="98"/>
    </row>
    <row r="2451" spans="1:22" x14ac:dyDescent="0.35">
      <c r="A2451" s="93">
        <v>2443</v>
      </c>
      <c r="B2451" s="84"/>
      <c r="C2451" s="98"/>
      <c r="D2451" s="91"/>
      <c r="E2451" s="89"/>
      <c r="F2451" s="88"/>
      <c r="G2451" s="91"/>
      <c r="H2451" s="91"/>
      <c r="I2451" s="88"/>
      <c r="J2451" s="92"/>
      <c r="K2451" s="212"/>
      <c r="L2451" s="308" t="str">
        <f>IF(K2451&lt;&gt;"",INDEX(ฐาน!$J$4:$M$44,MATCH(INT(K2451),ฐาน!$J$4:$J$44,0),2),"")</f>
        <v/>
      </c>
      <c r="M2451" s="309" t="str">
        <f>IF(L2451&lt;&gt;"",INDEX(ฐาน!$J$4:$M$45,MATCH(L2451,ฐาน!$K$4:$K$45,0),4),"")</f>
        <v/>
      </c>
      <c r="N2451" s="310" t="str">
        <f>IF(I2451&lt;&gt;"",INDEX(ฐาน!$A$4:$F$9,MATCH(I2451,ฐาน!$A$4:$A$9,0),IF(J2451&gt;=INDEX(ฐาน!$A$4:$F$9,MATCH(I2451,ฐาน!$A$4:$A$9,0),3),6,5)),"")</f>
        <v/>
      </c>
      <c r="O2451" s="311" t="str">
        <f>IF(I2451&lt;&gt;"",IF(J2451&gt;=INDEX(ฐาน!$A$4:$G$9,MATCH(I2451,ฐาน!$A$4:$A$9,0),4),INDEX(ฐาน!$A$4:$G$9,MATCH(I2451,ฐาน!$A$4:$A$9,0),7),INDEX(ฐาน!$A$4:$G$9,MATCH(I2451,ฐาน!$A$4:$A$9,0),4)),"")</f>
        <v/>
      </c>
      <c r="P2451" s="312">
        <f>IF(M2451&lt;&gt;ฐาน!$M$45,IF(L2451&lt;&gt;"",($L2451*$N2451/100),0),0)</f>
        <v>0</v>
      </c>
      <c r="Q2451" s="311">
        <f>IF(M2451&lt;&gt;ฐาน!$M$45,IF(L2451&lt;&gt;"",ROUNDUP(($L2451*$N2451/100),-1),0),0)</f>
        <v>0</v>
      </c>
      <c r="R2451" s="311">
        <f t="shared" si="76"/>
        <v>0</v>
      </c>
      <c r="S2451" s="313">
        <f t="shared" si="77"/>
        <v>0</v>
      </c>
      <c r="T2451" s="314">
        <f>IF(M2451&lt;&gt;ฐาน!$M$45,IF(S2451&lt;&gt;"",S2451+R2451,0),0)</f>
        <v>0</v>
      </c>
      <c r="U2451" s="311">
        <f>IF(M2451&lt;&gt;ฐาน!$M$45,IF(S2451=0,J2451+T2451,O2451),J2451)</f>
        <v>0</v>
      </c>
      <c r="V2451" s="98"/>
    </row>
    <row r="2452" spans="1:22" x14ac:dyDescent="0.35">
      <c r="A2452" s="93">
        <v>2444</v>
      </c>
      <c r="B2452" s="84"/>
      <c r="C2452" s="98"/>
      <c r="D2452" s="91"/>
      <c r="E2452" s="89"/>
      <c r="F2452" s="88"/>
      <c r="G2452" s="91"/>
      <c r="H2452" s="91"/>
      <c r="I2452" s="88"/>
      <c r="J2452" s="92"/>
      <c r="K2452" s="212"/>
      <c r="L2452" s="308" t="str">
        <f>IF(K2452&lt;&gt;"",INDEX(ฐาน!$J$4:$M$44,MATCH(INT(K2452),ฐาน!$J$4:$J$44,0),2),"")</f>
        <v/>
      </c>
      <c r="M2452" s="309" t="str">
        <f>IF(L2452&lt;&gt;"",INDEX(ฐาน!$J$4:$M$45,MATCH(L2452,ฐาน!$K$4:$K$45,0),4),"")</f>
        <v/>
      </c>
      <c r="N2452" s="310" t="str">
        <f>IF(I2452&lt;&gt;"",INDEX(ฐาน!$A$4:$F$9,MATCH(I2452,ฐาน!$A$4:$A$9,0),IF(J2452&gt;=INDEX(ฐาน!$A$4:$F$9,MATCH(I2452,ฐาน!$A$4:$A$9,0),3),6,5)),"")</f>
        <v/>
      </c>
      <c r="O2452" s="311" t="str">
        <f>IF(I2452&lt;&gt;"",IF(J2452&gt;=INDEX(ฐาน!$A$4:$G$9,MATCH(I2452,ฐาน!$A$4:$A$9,0),4),INDEX(ฐาน!$A$4:$G$9,MATCH(I2452,ฐาน!$A$4:$A$9,0),7),INDEX(ฐาน!$A$4:$G$9,MATCH(I2452,ฐาน!$A$4:$A$9,0),4)),"")</f>
        <v/>
      </c>
      <c r="P2452" s="312">
        <f>IF(M2452&lt;&gt;ฐาน!$M$45,IF(L2452&lt;&gt;"",($L2452*$N2452/100),0),0)</f>
        <v>0</v>
      </c>
      <c r="Q2452" s="311">
        <f>IF(M2452&lt;&gt;ฐาน!$M$45,IF(L2452&lt;&gt;"",ROUNDUP(($L2452*$N2452/100),-1),0),0)</f>
        <v>0</v>
      </c>
      <c r="R2452" s="311">
        <f t="shared" si="76"/>
        <v>0</v>
      </c>
      <c r="S2452" s="313">
        <f t="shared" si="77"/>
        <v>0</v>
      </c>
      <c r="T2452" s="314">
        <f>IF(M2452&lt;&gt;ฐาน!$M$45,IF(S2452&lt;&gt;"",S2452+R2452,0),0)</f>
        <v>0</v>
      </c>
      <c r="U2452" s="311">
        <f>IF(M2452&lt;&gt;ฐาน!$M$45,IF(S2452=0,J2452+T2452,O2452),J2452)</f>
        <v>0</v>
      </c>
      <c r="V2452" s="98"/>
    </row>
    <row r="2453" spans="1:22" x14ac:dyDescent="0.35">
      <c r="A2453" s="93">
        <v>2445</v>
      </c>
      <c r="B2453" s="84"/>
      <c r="C2453" s="98"/>
      <c r="D2453" s="91"/>
      <c r="E2453" s="89"/>
      <c r="F2453" s="88"/>
      <c r="G2453" s="91"/>
      <c r="H2453" s="91"/>
      <c r="I2453" s="88"/>
      <c r="J2453" s="92"/>
      <c r="K2453" s="212"/>
      <c r="L2453" s="308" t="str">
        <f>IF(K2453&lt;&gt;"",INDEX(ฐาน!$J$4:$M$44,MATCH(INT(K2453),ฐาน!$J$4:$J$44,0),2),"")</f>
        <v/>
      </c>
      <c r="M2453" s="309" t="str">
        <f>IF(L2453&lt;&gt;"",INDEX(ฐาน!$J$4:$M$45,MATCH(L2453,ฐาน!$K$4:$K$45,0),4),"")</f>
        <v/>
      </c>
      <c r="N2453" s="310" t="str">
        <f>IF(I2453&lt;&gt;"",INDEX(ฐาน!$A$4:$F$9,MATCH(I2453,ฐาน!$A$4:$A$9,0),IF(J2453&gt;=INDEX(ฐาน!$A$4:$F$9,MATCH(I2453,ฐาน!$A$4:$A$9,0),3),6,5)),"")</f>
        <v/>
      </c>
      <c r="O2453" s="311" t="str">
        <f>IF(I2453&lt;&gt;"",IF(J2453&gt;=INDEX(ฐาน!$A$4:$G$9,MATCH(I2453,ฐาน!$A$4:$A$9,0),4),INDEX(ฐาน!$A$4:$G$9,MATCH(I2453,ฐาน!$A$4:$A$9,0),7),INDEX(ฐาน!$A$4:$G$9,MATCH(I2453,ฐาน!$A$4:$A$9,0),4)),"")</f>
        <v/>
      </c>
      <c r="P2453" s="312">
        <f>IF(M2453&lt;&gt;ฐาน!$M$45,IF(L2453&lt;&gt;"",($L2453*$N2453/100),0),0)</f>
        <v>0</v>
      </c>
      <c r="Q2453" s="311">
        <f>IF(M2453&lt;&gt;ฐาน!$M$45,IF(L2453&lt;&gt;"",ROUNDUP(($L2453*$N2453/100),-1),0),0)</f>
        <v>0</v>
      </c>
      <c r="R2453" s="311">
        <f t="shared" si="76"/>
        <v>0</v>
      </c>
      <c r="S2453" s="313">
        <f t="shared" si="77"/>
        <v>0</v>
      </c>
      <c r="T2453" s="314">
        <f>IF(M2453&lt;&gt;ฐาน!$M$45,IF(S2453&lt;&gt;"",S2453+R2453,0),0)</f>
        <v>0</v>
      </c>
      <c r="U2453" s="311">
        <f>IF(M2453&lt;&gt;ฐาน!$M$45,IF(S2453=0,J2453+T2453,O2453),J2453)</f>
        <v>0</v>
      </c>
      <c r="V2453" s="98"/>
    </row>
    <row r="2454" spans="1:22" x14ac:dyDescent="0.35">
      <c r="A2454" s="93">
        <v>2446</v>
      </c>
      <c r="B2454" s="84"/>
      <c r="C2454" s="98"/>
      <c r="D2454" s="91"/>
      <c r="E2454" s="89"/>
      <c r="F2454" s="88"/>
      <c r="G2454" s="91"/>
      <c r="H2454" s="91"/>
      <c r="I2454" s="88"/>
      <c r="J2454" s="92"/>
      <c r="K2454" s="212"/>
      <c r="L2454" s="308" t="str">
        <f>IF(K2454&lt;&gt;"",INDEX(ฐาน!$J$4:$M$44,MATCH(INT(K2454),ฐาน!$J$4:$J$44,0),2),"")</f>
        <v/>
      </c>
      <c r="M2454" s="309" t="str">
        <f>IF(L2454&lt;&gt;"",INDEX(ฐาน!$J$4:$M$45,MATCH(L2454,ฐาน!$K$4:$K$45,0),4),"")</f>
        <v/>
      </c>
      <c r="N2454" s="310" t="str">
        <f>IF(I2454&lt;&gt;"",INDEX(ฐาน!$A$4:$F$9,MATCH(I2454,ฐาน!$A$4:$A$9,0),IF(J2454&gt;=INDEX(ฐาน!$A$4:$F$9,MATCH(I2454,ฐาน!$A$4:$A$9,0),3),6,5)),"")</f>
        <v/>
      </c>
      <c r="O2454" s="311" t="str">
        <f>IF(I2454&lt;&gt;"",IF(J2454&gt;=INDEX(ฐาน!$A$4:$G$9,MATCH(I2454,ฐาน!$A$4:$A$9,0),4),INDEX(ฐาน!$A$4:$G$9,MATCH(I2454,ฐาน!$A$4:$A$9,0),7),INDEX(ฐาน!$A$4:$G$9,MATCH(I2454,ฐาน!$A$4:$A$9,0),4)),"")</f>
        <v/>
      </c>
      <c r="P2454" s="312">
        <f>IF(M2454&lt;&gt;ฐาน!$M$45,IF(L2454&lt;&gt;"",($L2454*$N2454/100),0),0)</f>
        <v>0</v>
      </c>
      <c r="Q2454" s="311">
        <f>IF(M2454&lt;&gt;ฐาน!$M$45,IF(L2454&lt;&gt;"",ROUNDUP(($L2454*$N2454/100),-1),0),0)</f>
        <v>0</v>
      </c>
      <c r="R2454" s="311">
        <f t="shared" si="76"/>
        <v>0</v>
      </c>
      <c r="S2454" s="313">
        <f t="shared" si="77"/>
        <v>0</v>
      </c>
      <c r="T2454" s="314">
        <f>IF(M2454&lt;&gt;ฐาน!$M$45,IF(S2454&lt;&gt;"",S2454+R2454,0),0)</f>
        <v>0</v>
      </c>
      <c r="U2454" s="311">
        <f>IF(M2454&lt;&gt;ฐาน!$M$45,IF(S2454=0,J2454+T2454,O2454),J2454)</f>
        <v>0</v>
      </c>
      <c r="V2454" s="98"/>
    </row>
    <row r="2455" spans="1:22" x14ac:dyDescent="0.35">
      <c r="A2455" s="93">
        <v>2447</v>
      </c>
      <c r="B2455" s="84"/>
      <c r="C2455" s="98"/>
      <c r="D2455" s="91"/>
      <c r="E2455" s="89"/>
      <c r="F2455" s="88"/>
      <c r="G2455" s="91"/>
      <c r="H2455" s="91"/>
      <c r="I2455" s="88"/>
      <c r="J2455" s="92"/>
      <c r="K2455" s="212"/>
      <c r="L2455" s="308" t="str">
        <f>IF(K2455&lt;&gt;"",INDEX(ฐาน!$J$4:$M$44,MATCH(INT(K2455),ฐาน!$J$4:$J$44,0),2),"")</f>
        <v/>
      </c>
      <c r="M2455" s="309" t="str">
        <f>IF(L2455&lt;&gt;"",INDEX(ฐาน!$J$4:$M$45,MATCH(L2455,ฐาน!$K$4:$K$45,0),4),"")</f>
        <v/>
      </c>
      <c r="N2455" s="310" t="str">
        <f>IF(I2455&lt;&gt;"",INDEX(ฐาน!$A$4:$F$9,MATCH(I2455,ฐาน!$A$4:$A$9,0),IF(J2455&gt;=INDEX(ฐาน!$A$4:$F$9,MATCH(I2455,ฐาน!$A$4:$A$9,0),3),6,5)),"")</f>
        <v/>
      </c>
      <c r="O2455" s="311" t="str">
        <f>IF(I2455&lt;&gt;"",IF(J2455&gt;=INDEX(ฐาน!$A$4:$G$9,MATCH(I2455,ฐาน!$A$4:$A$9,0),4),INDEX(ฐาน!$A$4:$G$9,MATCH(I2455,ฐาน!$A$4:$A$9,0),7),INDEX(ฐาน!$A$4:$G$9,MATCH(I2455,ฐาน!$A$4:$A$9,0),4)),"")</f>
        <v/>
      </c>
      <c r="P2455" s="312">
        <f>IF(M2455&lt;&gt;ฐาน!$M$45,IF(L2455&lt;&gt;"",($L2455*$N2455/100),0),0)</f>
        <v>0</v>
      </c>
      <c r="Q2455" s="311">
        <f>IF(M2455&lt;&gt;ฐาน!$M$45,IF(L2455&lt;&gt;"",ROUNDUP(($L2455*$N2455/100),-1),0),0)</f>
        <v>0</v>
      </c>
      <c r="R2455" s="311">
        <f t="shared" si="76"/>
        <v>0</v>
      </c>
      <c r="S2455" s="313">
        <f t="shared" si="77"/>
        <v>0</v>
      </c>
      <c r="T2455" s="314">
        <f>IF(M2455&lt;&gt;ฐาน!$M$45,IF(S2455&lt;&gt;"",S2455+R2455,0),0)</f>
        <v>0</v>
      </c>
      <c r="U2455" s="311">
        <f>IF(M2455&lt;&gt;ฐาน!$M$45,IF(S2455=0,J2455+T2455,O2455),J2455)</f>
        <v>0</v>
      </c>
      <c r="V2455" s="98"/>
    </row>
    <row r="2456" spans="1:22" x14ac:dyDescent="0.35">
      <c r="A2456" s="93">
        <v>2448</v>
      </c>
      <c r="B2456" s="84"/>
      <c r="C2456" s="98"/>
      <c r="D2456" s="91"/>
      <c r="E2456" s="89"/>
      <c r="F2456" s="88"/>
      <c r="G2456" s="91"/>
      <c r="H2456" s="91"/>
      <c r="I2456" s="88"/>
      <c r="J2456" s="92"/>
      <c r="K2456" s="212"/>
      <c r="L2456" s="308" t="str">
        <f>IF(K2456&lt;&gt;"",INDEX(ฐาน!$J$4:$M$44,MATCH(INT(K2456),ฐาน!$J$4:$J$44,0),2),"")</f>
        <v/>
      </c>
      <c r="M2456" s="309" t="str">
        <f>IF(L2456&lt;&gt;"",INDEX(ฐาน!$J$4:$M$45,MATCH(L2456,ฐาน!$K$4:$K$45,0),4),"")</f>
        <v/>
      </c>
      <c r="N2456" s="310" t="str">
        <f>IF(I2456&lt;&gt;"",INDEX(ฐาน!$A$4:$F$9,MATCH(I2456,ฐาน!$A$4:$A$9,0),IF(J2456&gt;=INDEX(ฐาน!$A$4:$F$9,MATCH(I2456,ฐาน!$A$4:$A$9,0),3),6,5)),"")</f>
        <v/>
      </c>
      <c r="O2456" s="311" t="str">
        <f>IF(I2456&lt;&gt;"",IF(J2456&gt;=INDEX(ฐาน!$A$4:$G$9,MATCH(I2456,ฐาน!$A$4:$A$9,0),4),INDEX(ฐาน!$A$4:$G$9,MATCH(I2456,ฐาน!$A$4:$A$9,0),7),INDEX(ฐาน!$A$4:$G$9,MATCH(I2456,ฐาน!$A$4:$A$9,0),4)),"")</f>
        <v/>
      </c>
      <c r="P2456" s="312">
        <f>IF(M2456&lt;&gt;ฐาน!$M$45,IF(L2456&lt;&gt;"",($L2456*$N2456/100),0),0)</f>
        <v>0</v>
      </c>
      <c r="Q2456" s="311">
        <f>IF(M2456&lt;&gt;ฐาน!$M$45,IF(L2456&lt;&gt;"",ROUNDUP(($L2456*$N2456/100),-1),0),0)</f>
        <v>0</v>
      </c>
      <c r="R2456" s="311">
        <f t="shared" si="76"/>
        <v>0</v>
      </c>
      <c r="S2456" s="313">
        <f t="shared" si="77"/>
        <v>0</v>
      </c>
      <c r="T2456" s="314">
        <f>IF(M2456&lt;&gt;ฐาน!$M$45,IF(S2456&lt;&gt;"",S2456+R2456,0),0)</f>
        <v>0</v>
      </c>
      <c r="U2456" s="311">
        <f>IF(M2456&lt;&gt;ฐาน!$M$45,IF(S2456=0,J2456+T2456,O2456),J2456)</f>
        <v>0</v>
      </c>
      <c r="V2456" s="98"/>
    </row>
    <row r="2457" spans="1:22" x14ac:dyDescent="0.35">
      <c r="A2457" s="93">
        <v>2449</v>
      </c>
      <c r="B2457" s="84"/>
      <c r="C2457" s="98"/>
      <c r="D2457" s="91"/>
      <c r="E2457" s="89"/>
      <c r="F2457" s="88"/>
      <c r="G2457" s="91"/>
      <c r="H2457" s="91"/>
      <c r="I2457" s="88"/>
      <c r="J2457" s="92"/>
      <c r="K2457" s="212"/>
      <c r="L2457" s="308" t="str">
        <f>IF(K2457&lt;&gt;"",INDEX(ฐาน!$J$4:$M$44,MATCH(INT(K2457),ฐาน!$J$4:$J$44,0),2),"")</f>
        <v/>
      </c>
      <c r="M2457" s="309" t="str">
        <f>IF(L2457&lt;&gt;"",INDEX(ฐาน!$J$4:$M$45,MATCH(L2457,ฐาน!$K$4:$K$45,0),4),"")</f>
        <v/>
      </c>
      <c r="N2457" s="310" t="str">
        <f>IF(I2457&lt;&gt;"",INDEX(ฐาน!$A$4:$F$9,MATCH(I2457,ฐาน!$A$4:$A$9,0),IF(J2457&gt;=INDEX(ฐาน!$A$4:$F$9,MATCH(I2457,ฐาน!$A$4:$A$9,0),3),6,5)),"")</f>
        <v/>
      </c>
      <c r="O2457" s="311" t="str">
        <f>IF(I2457&lt;&gt;"",IF(J2457&gt;=INDEX(ฐาน!$A$4:$G$9,MATCH(I2457,ฐาน!$A$4:$A$9,0),4),INDEX(ฐาน!$A$4:$G$9,MATCH(I2457,ฐาน!$A$4:$A$9,0),7),INDEX(ฐาน!$A$4:$G$9,MATCH(I2457,ฐาน!$A$4:$A$9,0),4)),"")</f>
        <v/>
      </c>
      <c r="P2457" s="312">
        <f>IF(M2457&lt;&gt;ฐาน!$M$45,IF(L2457&lt;&gt;"",($L2457*$N2457/100),0),0)</f>
        <v>0</v>
      </c>
      <c r="Q2457" s="311">
        <f>IF(M2457&lt;&gt;ฐาน!$M$45,IF(L2457&lt;&gt;"",ROUNDUP(($L2457*$N2457/100),-1),0),0)</f>
        <v>0</v>
      </c>
      <c r="R2457" s="311">
        <f t="shared" si="76"/>
        <v>0</v>
      </c>
      <c r="S2457" s="313">
        <f t="shared" si="77"/>
        <v>0</v>
      </c>
      <c r="T2457" s="314">
        <f>IF(M2457&lt;&gt;ฐาน!$M$45,IF(S2457&lt;&gt;"",S2457+R2457,0),0)</f>
        <v>0</v>
      </c>
      <c r="U2457" s="311">
        <f>IF(M2457&lt;&gt;ฐาน!$M$45,IF(S2457=0,J2457+T2457,O2457),J2457)</f>
        <v>0</v>
      </c>
      <c r="V2457" s="98"/>
    </row>
    <row r="2458" spans="1:22" x14ac:dyDescent="0.35">
      <c r="A2458" s="93">
        <v>2450</v>
      </c>
      <c r="B2458" s="84"/>
      <c r="C2458" s="98"/>
      <c r="D2458" s="91"/>
      <c r="E2458" s="89"/>
      <c r="F2458" s="88"/>
      <c r="G2458" s="91"/>
      <c r="H2458" s="91"/>
      <c r="I2458" s="88"/>
      <c r="J2458" s="92"/>
      <c r="K2458" s="212"/>
      <c r="L2458" s="308" t="str">
        <f>IF(K2458&lt;&gt;"",INDEX(ฐาน!$J$4:$M$44,MATCH(INT(K2458),ฐาน!$J$4:$J$44,0),2),"")</f>
        <v/>
      </c>
      <c r="M2458" s="309" t="str">
        <f>IF(L2458&lt;&gt;"",INDEX(ฐาน!$J$4:$M$45,MATCH(L2458,ฐาน!$K$4:$K$45,0),4),"")</f>
        <v/>
      </c>
      <c r="N2458" s="310" t="str">
        <f>IF(I2458&lt;&gt;"",INDEX(ฐาน!$A$4:$F$9,MATCH(I2458,ฐาน!$A$4:$A$9,0),IF(J2458&gt;=INDEX(ฐาน!$A$4:$F$9,MATCH(I2458,ฐาน!$A$4:$A$9,0),3),6,5)),"")</f>
        <v/>
      </c>
      <c r="O2458" s="311" t="str">
        <f>IF(I2458&lt;&gt;"",IF(J2458&gt;=INDEX(ฐาน!$A$4:$G$9,MATCH(I2458,ฐาน!$A$4:$A$9,0),4),INDEX(ฐาน!$A$4:$G$9,MATCH(I2458,ฐาน!$A$4:$A$9,0),7),INDEX(ฐาน!$A$4:$G$9,MATCH(I2458,ฐาน!$A$4:$A$9,0),4)),"")</f>
        <v/>
      </c>
      <c r="P2458" s="312">
        <f>IF(M2458&lt;&gt;ฐาน!$M$45,IF(L2458&lt;&gt;"",($L2458*$N2458/100),0),0)</f>
        <v>0</v>
      </c>
      <c r="Q2458" s="311">
        <f>IF(M2458&lt;&gt;ฐาน!$M$45,IF(L2458&lt;&gt;"",ROUNDUP(($L2458*$N2458/100),-1),0),0)</f>
        <v>0</v>
      </c>
      <c r="R2458" s="311">
        <f t="shared" si="76"/>
        <v>0</v>
      </c>
      <c r="S2458" s="313">
        <f t="shared" si="77"/>
        <v>0</v>
      </c>
      <c r="T2458" s="314">
        <f>IF(M2458&lt;&gt;ฐาน!$M$45,IF(S2458&lt;&gt;"",S2458+R2458,0),0)</f>
        <v>0</v>
      </c>
      <c r="U2458" s="311">
        <f>IF(M2458&lt;&gt;ฐาน!$M$45,IF(S2458=0,J2458+T2458,O2458),J2458)</f>
        <v>0</v>
      </c>
      <c r="V2458" s="98"/>
    </row>
    <row r="2459" spans="1:22" x14ac:dyDescent="0.35">
      <c r="A2459" s="93">
        <v>2451</v>
      </c>
      <c r="B2459" s="84"/>
      <c r="C2459" s="98"/>
      <c r="D2459" s="91"/>
      <c r="E2459" s="89"/>
      <c r="F2459" s="88"/>
      <c r="G2459" s="91"/>
      <c r="H2459" s="91"/>
      <c r="I2459" s="88"/>
      <c r="J2459" s="92"/>
      <c r="K2459" s="212"/>
      <c r="L2459" s="308" t="str">
        <f>IF(K2459&lt;&gt;"",INDEX(ฐาน!$J$4:$M$44,MATCH(INT(K2459),ฐาน!$J$4:$J$44,0),2),"")</f>
        <v/>
      </c>
      <c r="M2459" s="309" t="str">
        <f>IF(L2459&lt;&gt;"",INDEX(ฐาน!$J$4:$M$45,MATCH(L2459,ฐาน!$K$4:$K$45,0),4),"")</f>
        <v/>
      </c>
      <c r="N2459" s="310" t="str">
        <f>IF(I2459&lt;&gt;"",INDEX(ฐาน!$A$4:$F$9,MATCH(I2459,ฐาน!$A$4:$A$9,0),IF(J2459&gt;=INDEX(ฐาน!$A$4:$F$9,MATCH(I2459,ฐาน!$A$4:$A$9,0),3),6,5)),"")</f>
        <v/>
      </c>
      <c r="O2459" s="311" t="str">
        <f>IF(I2459&lt;&gt;"",IF(J2459&gt;=INDEX(ฐาน!$A$4:$G$9,MATCH(I2459,ฐาน!$A$4:$A$9,0),4),INDEX(ฐาน!$A$4:$G$9,MATCH(I2459,ฐาน!$A$4:$A$9,0),7),INDEX(ฐาน!$A$4:$G$9,MATCH(I2459,ฐาน!$A$4:$A$9,0),4)),"")</f>
        <v/>
      </c>
      <c r="P2459" s="312">
        <f>IF(M2459&lt;&gt;ฐาน!$M$45,IF(L2459&lt;&gt;"",($L2459*$N2459/100),0),0)</f>
        <v>0</v>
      </c>
      <c r="Q2459" s="311">
        <f>IF(M2459&lt;&gt;ฐาน!$M$45,IF(L2459&lt;&gt;"",ROUNDUP(($L2459*$N2459/100),-1),0),0)</f>
        <v>0</v>
      </c>
      <c r="R2459" s="311">
        <f t="shared" si="76"/>
        <v>0</v>
      </c>
      <c r="S2459" s="313">
        <f t="shared" si="77"/>
        <v>0</v>
      </c>
      <c r="T2459" s="314">
        <f>IF(M2459&lt;&gt;ฐาน!$M$45,IF(S2459&lt;&gt;"",S2459+R2459,0),0)</f>
        <v>0</v>
      </c>
      <c r="U2459" s="311">
        <f>IF(M2459&lt;&gt;ฐาน!$M$45,IF(S2459=0,J2459+T2459,O2459),J2459)</f>
        <v>0</v>
      </c>
      <c r="V2459" s="98"/>
    </row>
    <row r="2460" spans="1:22" x14ac:dyDescent="0.35">
      <c r="A2460" s="93">
        <v>2452</v>
      </c>
      <c r="B2460" s="84"/>
      <c r="C2460" s="98"/>
      <c r="D2460" s="91"/>
      <c r="E2460" s="89"/>
      <c r="F2460" s="88"/>
      <c r="G2460" s="91"/>
      <c r="H2460" s="91"/>
      <c r="I2460" s="88"/>
      <c r="J2460" s="92"/>
      <c r="K2460" s="212"/>
      <c r="L2460" s="308" t="str">
        <f>IF(K2460&lt;&gt;"",INDEX(ฐาน!$J$4:$M$44,MATCH(INT(K2460),ฐาน!$J$4:$J$44,0),2),"")</f>
        <v/>
      </c>
      <c r="M2460" s="309" t="str">
        <f>IF(L2460&lt;&gt;"",INDEX(ฐาน!$J$4:$M$45,MATCH(L2460,ฐาน!$K$4:$K$45,0),4),"")</f>
        <v/>
      </c>
      <c r="N2460" s="310" t="str">
        <f>IF(I2460&lt;&gt;"",INDEX(ฐาน!$A$4:$F$9,MATCH(I2460,ฐาน!$A$4:$A$9,0),IF(J2460&gt;=INDEX(ฐาน!$A$4:$F$9,MATCH(I2460,ฐาน!$A$4:$A$9,0),3),6,5)),"")</f>
        <v/>
      </c>
      <c r="O2460" s="311" t="str">
        <f>IF(I2460&lt;&gt;"",IF(J2460&gt;=INDEX(ฐาน!$A$4:$G$9,MATCH(I2460,ฐาน!$A$4:$A$9,0),4),INDEX(ฐาน!$A$4:$G$9,MATCH(I2460,ฐาน!$A$4:$A$9,0),7),INDEX(ฐาน!$A$4:$G$9,MATCH(I2460,ฐาน!$A$4:$A$9,0),4)),"")</f>
        <v/>
      </c>
      <c r="P2460" s="312">
        <f>IF(M2460&lt;&gt;ฐาน!$M$45,IF(L2460&lt;&gt;"",($L2460*$N2460/100),0),0)</f>
        <v>0</v>
      </c>
      <c r="Q2460" s="311">
        <f>IF(M2460&lt;&gt;ฐาน!$M$45,IF(L2460&lt;&gt;"",ROUNDUP(($L2460*$N2460/100),-1),0),0)</f>
        <v>0</v>
      </c>
      <c r="R2460" s="311">
        <f t="shared" si="76"/>
        <v>0</v>
      </c>
      <c r="S2460" s="313">
        <f t="shared" si="77"/>
        <v>0</v>
      </c>
      <c r="T2460" s="314">
        <f>IF(M2460&lt;&gt;ฐาน!$M$45,IF(S2460&lt;&gt;"",S2460+R2460,0),0)</f>
        <v>0</v>
      </c>
      <c r="U2460" s="311">
        <f>IF(M2460&lt;&gt;ฐาน!$M$45,IF(S2460=0,J2460+T2460,O2460),J2460)</f>
        <v>0</v>
      </c>
      <c r="V2460" s="98"/>
    </row>
    <row r="2461" spans="1:22" x14ac:dyDescent="0.35">
      <c r="A2461" s="93">
        <v>2453</v>
      </c>
      <c r="B2461" s="84"/>
      <c r="C2461" s="98"/>
      <c r="D2461" s="91"/>
      <c r="E2461" s="89"/>
      <c r="F2461" s="88"/>
      <c r="G2461" s="91"/>
      <c r="H2461" s="91"/>
      <c r="I2461" s="88"/>
      <c r="J2461" s="92"/>
      <c r="K2461" s="212"/>
      <c r="L2461" s="308" t="str">
        <f>IF(K2461&lt;&gt;"",INDEX(ฐาน!$J$4:$M$44,MATCH(INT(K2461),ฐาน!$J$4:$J$44,0),2),"")</f>
        <v/>
      </c>
      <c r="M2461" s="309" t="str">
        <f>IF(L2461&lt;&gt;"",INDEX(ฐาน!$J$4:$M$45,MATCH(L2461,ฐาน!$K$4:$K$45,0),4),"")</f>
        <v/>
      </c>
      <c r="N2461" s="310" t="str">
        <f>IF(I2461&lt;&gt;"",INDEX(ฐาน!$A$4:$F$9,MATCH(I2461,ฐาน!$A$4:$A$9,0),IF(J2461&gt;=INDEX(ฐาน!$A$4:$F$9,MATCH(I2461,ฐาน!$A$4:$A$9,0),3),6,5)),"")</f>
        <v/>
      </c>
      <c r="O2461" s="311" t="str">
        <f>IF(I2461&lt;&gt;"",IF(J2461&gt;=INDEX(ฐาน!$A$4:$G$9,MATCH(I2461,ฐาน!$A$4:$A$9,0),4),INDEX(ฐาน!$A$4:$G$9,MATCH(I2461,ฐาน!$A$4:$A$9,0),7),INDEX(ฐาน!$A$4:$G$9,MATCH(I2461,ฐาน!$A$4:$A$9,0),4)),"")</f>
        <v/>
      </c>
      <c r="P2461" s="312">
        <f>IF(M2461&lt;&gt;ฐาน!$M$45,IF(L2461&lt;&gt;"",($L2461*$N2461/100),0),0)</f>
        <v>0</v>
      </c>
      <c r="Q2461" s="311">
        <f>IF(M2461&lt;&gt;ฐาน!$M$45,IF(L2461&lt;&gt;"",ROUNDUP(($L2461*$N2461/100),-1),0),0)</f>
        <v>0</v>
      </c>
      <c r="R2461" s="311">
        <f t="shared" si="76"/>
        <v>0</v>
      </c>
      <c r="S2461" s="313">
        <f t="shared" si="77"/>
        <v>0</v>
      </c>
      <c r="T2461" s="314">
        <f>IF(M2461&lt;&gt;ฐาน!$M$45,IF(S2461&lt;&gt;"",S2461+R2461,0),0)</f>
        <v>0</v>
      </c>
      <c r="U2461" s="311">
        <f>IF(M2461&lt;&gt;ฐาน!$M$45,IF(S2461=0,J2461+T2461,O2461),J2461)</f>
        <v>0</v>
      </c>
      <c r="V2461" s="98"/>
    </row>
    <row r="2462" spans="1:22" x14ac:dyDescent="0.35">
      <c r="A2462" s="93">
        <v>2454</v>
      </c>
      <c r="B2462" s="84"/>
      <c r="C2462" s="98"/>
      <c r="D2462" s="91"/>
      <c r="E2462" s="89"/>
      <c r="F2462" s="88"/>
      <c r="G2462" s="91"/>
      <c r="H2462" s="91"/>
      <c r="I2462" s="88"/>
      <c r="J2462" s="92"/>
      <c r="K2462" s="212"/>
      <c r="L2462" s="308" t="str">
        <f>IF(K2462&lt;&gt;"",INDEX(ฐาน!$J$4:$M$44,MATCH(INT(K2462),ฐาน!$J$4:$J$44,0),2),"")</f>
        <v/>
      </c>
      <c r="M2462" s="309" t="str">
        <f>IF(L2462&lt;&gt;"",INDEX(ฐาน!$J$4:$M$45,MATCH(L2462,ฐาน!$K$4:$K$45,0),4),"")</f>
        <v/>
      </c>
      <c r="N2462" s="310" t="str">
        <f>IF(I2462&lt;&gt;"",INDEX(ฐาน!$A$4:$F$9,MATCH(I2462,ฐาน!$A$4:$A$9,0),IF(J2462&gt;=INDEX(ฐาน!$A$4:$F$9,MATCH(I2462,ฐาน!$A$4:$A$9,0),3),6,5)),"")</f>
        <v/>
      </c>
      <c r="O2462" s="311" t="str">
        <f>IF(I2462&lt;&gt;"",IF(J2462&gt;=INDEX(ฐาน!$A$4:$G$9,MATCH(I2462,ฐาน!$A$4:$A$9,0),4),INDEX(ฐาน!$A$4:$G$9,MATCH(I2462,ฐาน!$A$4:$A$9,0),7),INDEX(ฐาน!$A$4:$G$9,MATCH(I2462,ฐาน!$A$4:$A$9,0),4)),"")</f>
        <v/>
      </c>
      <c r="P2462" s="312">
        <f>IF(M2462&lt;&gt;ฐาน!$M$45,IF(L2462&lt;&gt;"",($L2462*$N2462/100),0),0)</f>
        <v>0</v>
      </c>
      <c r="Q2462" s="311">
        <f>IF(M2462&lt;&gt;ฐาน!$M$45,IF(L2462&lt;&gt;"",ROUNDUP(($L2462*$N2462/100),-1),0),0)</f>
        <v>0</v>
      </c>
      <c r="R2462" s="311">
        <f t="shared" si="76"/>
        <v>0</v>
      </c>
      <c r="S2462" s="313">
        <f t="shared" si="77"/>
        <v>0</v>
      </c>
      <c r="T2462" s="314">
        <f>IF(M2462&lt;&gt;ฐาน!$M$45,IF(S2462&lt;&gt;"",S2462+R2462,0),0)</f>
        <v>0</v>
      </c>
      <c r="U2462" s="311">
        <f>IF(M2462&lt;&gt;ฐาน!$M$45,IF(S2462=0,J2462+T2462,O2462),J2462)</f>
        <v>0</v>
      </c>
      <c r="V2462" s="98"/>
    </row>
    <row r="2463" spans="1:22" x14ac:dyDescent="0.35">
      <c r="A2463" s="93">
        <v>2455</v>
      </c>
      <c r="B2463" s="84"/>
      <c r="C2463" s="98"/>
      <c r="D2463" s="91"/>
      <c r="E2463" s="89"/>
      <c r="F2463" s="88"/>
      <c r="G2463" s="91"/>
      <c r="H2463" s="91"/>
      <c r="I2463" s="88"/>
      <c r="J2463" s="92"/>
      <c r="K2463" s="212"/>
      <c r="L2463" s="308" t="str">
        <f>IF(K2463&lt;&gt;"",INDEX(ฐาน!$J$4:$M$44,MATCH(INT(K2463),ฐาน!$J$4:$J$44,0),2),"")</f>
        <v/>
      </c>
      <c r="M2463" s="309" t="str">
        <f>IF(L2463&lt;&gt;"",INDEX(ฐาน!$J$4:$M$45,MATCH(L2463,ฐาน!$K$4:$K$45,0),4),"")</f>
        <v/>
      </c>
      <c r="N2463" s="310" t="str">
        <f>IF(I2463&lt;&gt;"",INDEX(ฐาน!$A$4:$F$9,MATCH(I2463,ฐาน!$A$4:$A$9,0),IF(J2463&gt;=INDEX(ฐาน!$A$4:$F$9,MATCH(I2463,ฐาน!$A$4:$A$9,0),3),6,5)),"")</f>
        <v/>
      </c>
      <c r="O2463" s="311" t="str">
        <f>IF(I2463&lt;&gt;"",IF(J2463&gt;=INDEX(ฐาน!$A$4:$G$9,MATCH(I2463,ฐาน!$A$4:$A$9,0),4),INDEX(ฐาน!$A$4:$G$9,MATCH(I2463,ฐาน!$A$4:$A$9,0),7),INDEX(ฐาน!$A$4:$G$9,MATCH(I2463,ฐาน!$A$4:$A$9,0),4)),"")</f>
        <v/>
      </c>
      <c r="P2463" s="312">
        <f>IF(M2463&lt;&gt;ฐาน!$M$45,IF(L2463&lt;&gt;"",($L2463*$N2463/100),0),0)</f>
        <v>0</v>
      </c>
      <c r="Q2463" s="311">
        <f>IF(M2463&lt;&gt;ฐาน!$M$45,IF(L2463&lt;&gt;"",ROUNDUP(($L2463*$N2463/100),-1),0),0)</f>
        <v>0</v>
      </c>
      <c r="R2463" s="311">
        <f t="shared" si="76"/>
        <v>0</v>
      </c>
      <c r="S2463" s="313">
        <f t="shared" si="77"/>
        <v>0</v>
      </c>
      <c r="T2463" s="314">
        <f>IF(M2463&lt;&gt;ฐาน!$M$45,IF(S2463&lt;&gt;"",S2463+R2463,0),0)</f>
        <v>0</v>
      </c>
      <c r="U2463" s="311">
        <f>IF(M2463&lt;&gt;ฐาน!$M$45,IF(S2463=0,J2463+T2463,O2463),J2463)</f>
        <v>0</v>
      </c>
      <c r="V2463" s="98"/>
    </row>
    <row r="2464" spans="1:22" x14ac:dyDescent="0.35">
      <c r="A2464" s="93">
        <v>2456</v>
      </c>
      <c r="B2464" s="84"/>
      <c r="C2464" s="98"/>
      <c r="D2464" s="91"/>
      <c r="E2464" s="89"/>
      <c r="F2464" s="88"/>
      <c r="G2464" s="91"/>
      <c r="H2464" s="91"/>
      <c r="I2464" s="88"/>
      <c r="J2464" s="92"/>
      <c r="K2464" s="212"/>
      <c r="L2464" s="308" t="str">
        <f>IF(K2464&lt;&gt;"",INDEX(ฐาน!$J$4:$M$44,MATCH(INT(K2464),ฐาน!$J$4:$J$44,0),2),"")</f>
        <v/>
      </c>
      <c r="M2464" s="309" t="str">
        <f>IF(L2464&lt;&gt;"",INDEX(ฐาน!$J$4:$M$45,MATCH(L2464,ฐาน!$K$4:$K$45,0),4),"")</f>
        <v/>
      </c>
      <c r="N2464" s="310" t="str">
        <f>IF(I2464&lt;&gt;"",INDEX(ฐาน!$A$4:$F$9,MATCH(I2464,ฐาน!$A$4:$A$9,0),IF(J2464&gt;=INDEX(ฐาน!$A$4:$F$9,MATCH(I2464,ฐาน!$A$4:$A$9,0),3),6,5)),"")</f>
        <v/>
      </c>
      <c r="O2464" s="311" t="str">
        <f>IF(I2464&lt;&gt;"",IF(J2464&gt;=INDEX(ฐาน!$A$4:$G$9,MATCH(I2464,ฐาน!$A$4:$A$9,0),4),INDEX(ฐาน!$A$4:$G$9,MATCH(I2464,ฐาน!$A$4:$A$9,0),7),INDEX(ฐาน!$A$4:$G$9,MATCH(I2464,ฐาน!$A$4:$A$9,0),4)),"")</f>
        <v/>
      </c>
      <c r="P2464" s="312">
        <f>IF(M2464&lt;&gt;ฐาน!$M$45,IF(L2464&lt;&gt;"",($L2464*$N2464/100),0),0)</f>
        <v>0</v>
      </c>
      <c r="Q2464" s="311">
        <f>IF(M2464&lt;&gt;ฐาน!$M$45,IF(L2464&lt;&gt;"",ROUNDUP(($L2464*$N2464/100),-1),0),0)</f>
        <v>0</v>
      </c>
      <c r="R2464" s="311">
        <f t="shared" si="76"/>
        <v>0</v>
      </c>
      <c r="S2464" s="313">
        <f t="shared" si="77"/>
        <v>0</v>
      </c>
      <c r="T2464" s="314">
        <f>IF(M2464&lt;&gt;ฐาน!$M$45,IF(S2464&lt;&gt;"",S2464+R2464,0),0)</f>
        <v>0</v>
      </c>
      <c r="U2464" s="311">
        <f>IF(M2464&lt;&gt;ฐาน!$M$45,IF(S2464=0,J2464+T2464,O2464),J2464)</f>
        <v>0</v>
      </c>
      <c r="V2464" s="98"/>
    </row>
    <row r="2465" spans="1:22" x14ac:dyDescent="0.35">
      <c r="A2465" s="93">
        <v>2457</v>
      </c>
      <c r="B2465" s="84"/>
      <c r="C2465" s="98"/>
      <c r="D2465" s="91"/>
      <c r="E2465" s="89"/>
      <c r="F2465" s="88"/>
      <c r="G2465" s="91"/>
      <c r="H2465" s="91"/>
      <c r="I2465" s="88"/>
      <c r="J2465" s="92"/>
      <c r="K2465" s="212"/>
      <c r="L2465" s="308" t="str">
        <f>IF(K2465&lt;&gt;"",INDEX(ฐาน!$J$4:$M$44,MATCH(INT(K2465),ฐาน!$J$4:$J$44,0),2),"")</f>
        <v/>
      </c>
      <c r="M2465" s="309" t="str">
        <f>IF(L2465&lt;&gt;"",INDEX(ฐาน!$J$4:$M$45,MATCH(L2465,ฐาน!$K$4:$K$45,0),4),"")</f>
        <v/>
      </c>
      <c r="N2465" s="310" t="str">
        <f>IF(I2465&lt;&gt;"",INDEX(ฐาน!$A$4:$F$9,MATCH(I2465,ฐาน!$A$4:$A$9,0),IF(J2465&gt;=INDEX(ฐาน!$A$4:$F$9,MATCH(I2465,ฐาน!$A$4:$A$9,0),3),6,5)),"")</f>
        <v/>
      </c>
      <c r="O2465" s="311" t="str">
        <f>IF(I2465&lt;&gt;"",IF(J2465&gt;=INDEX(ฐาน!$A$4:$G$9,MATCH(I2465,ฐาน!$A$4:$A$9,0),4),INDEX(ฐาน!$A$4:$G$9,MATCH(I2465,ฐาน!$A$4:$A$9,0),7),INDEX(ฐาน!$A$4:$G$9,MATCH(I2465,ฐาน!$A$4:$A$9,0),4)),"")</f>
        <v/>
      </c>
      <c r="P2465" s="312">
        <f>IF(M2465&lt;&gt;ฐาน!$M$45,IF(L2465&lt;&gt;"",($L2465*$N2465/100),0),0)</f>
        <v>0</v>
      </c>
      <c r="Q2465" s="311">
        <f>IF(M2465&lt;&gt;ฐาน!$M$45,IF(L2465&lt;&gt;"",ROUNDUP(($L2465*$N2465/100),-1),0),0)</f>
        <v>0</v>
      </c>
      <c r="R2465" s="311">
        <f t="shared" si="76"/>
        <v>0</v>
      </c>
      <c r="S2465" s="313">
        <f t="shared" si="77"/>
        <v>0</v>
      </c>
      <c r="T2465" s="314">
        <f>IF(M2465&lt;&gt;ฐาน!$M$45,IF(S2465&lt;&gt;"",S2465+R2465,0),0)</f>
        <v>0</v>
      </c>
      <c r="U2465" s="311">
        <f>IF(M2465&lt;&gt;ฐาน!$M$45,IF(S2465=0,J2465+T2465,O2465),J2465)</f>
        <v>0</v>
      </c>
      <c r="V2465" s="98"/>
    </row>
    <row r="2466" spans="1:22" x14ac:dyDescent="0.35">
      <c r="A2466" s="93">
        <v>2458</v>
      </c>
      <c r="B2466" s="84"/>
      <c r="C2466" s="98"/>
      <c r="D2466" s="91"/>
      <c r="E2466" s="89"/>
      <c r="F2466" s="88"/>
      <c r="G2466" s="91"/>
      <c r="H2466" s="91"/>
      <c r="I2466" s="88"/>
      <c r="J2466" s="92"/>
      <c r="K2466" s="212"/>
      <c r="L2466" s="308" t="str">
        <f>IF(K2466&lt;&gt;"",INDEX(ฐาน!$J$4:$M$44,MATCH(INT(K2466),ฐาน!$J$4:$J$44,0),2),"")</f>
        <v/>
      </c>
      <c r="M2466" s="309" t="str">
        <f>IF(L2466&lt;&gt;"",INDEX(ฐาน!$J$4:$M$45,MATCH(L2466,ฐาน!$K$4:$K$45,0),4),"")</f>
        <v/>
      </c>
      <c r="N2466" s="310" t="str">
        <f>IF(I2466&lt;&gt;"",INDEX(ฐาน!$A$4:$F$9,MATCH(I2466,ฐาน!$A$4:$A$9,0),IF(J2466&gt;=INDEX(ฐาน!$A$4:$F$9,MATCH(I2466,ฐาน!$A$4:$A$9,0),3),6,5)),"")</f>
        <v/>
      </c>
      <c r="O2466" s="311" t="str">
        <f>IF(I2466&lt;&gt;"",IF(J2466&gt;=INDEX(ฐาน!$A$4:$G$9,MATCH(I2466,ฐาน!$A$4:$A$9,0),4),INDEX(ฐาน!$A$4:$G$9,MATCH(I2466,ฐาน!$A$4:$A$9,0),7),INDEX(ฐาน!$A$4:$G$9,MATCH(I2466,ฐาน!$A$4:$A$9,0),4)),"")</f>
        <v/>
      </c>
      <c r="P2466" s="312">
        <f>IF(M2466&lt;&gt;ฐาน!$M$45,IF(L2466&lt;&gt;"",($L2466*$N2466/100),0),0)</f>
        <v>0</v>
      </c>
      <c r="Q2466" s="311">
        <f>IF(M2466&lt;&gt;ฐาน!$M$45,IF(L2466&lt;&gt;"",ROUNDUP(($L2466*$N2466/100),-1),0),0)</f>
        <v>0</v>
      </c>
      <c r="R2466" s="311">
        <f t="shared" si="76"/>
        <v>0</v>
      </c>
      <c r="S2466" s="313">
        <f t="shared" si="77"/>
        <v>0</v>
      </c>
      <c r="T2466" s="314">
        <f>IF(M2466&lt;&gt;ฐาน!$M$45,IF(S2466&lt;&gt;"",S2466+R2466,0),0)</f>
        <v>0</v>
      </c>
      <c r="U2466" s="311">
        <f>IF(M2466&lt;&gt;ฐาน!$M$45,IF(S2466=0,J2466+T2466,O2466),J2466)</f>
        <v>0</v>
      </c>
      <c r="V2466" s="98"/>
    </row>
    <row r="2467" spans="1:22" x14ac:dyDescent="0.35">
      <c r="A2467" s="93">
        <v>2459</v>
      </c>
      <c r="B2467" s="84"/>
      <c r="C2467" s="98"/>
      <c r="D2467" s="91"/>
      <c r="E2467" s="89"/>
      <c r="F2467" s="88"/>
      <c r="G2467" s="91"/>
      <c r="H2467" s="91"/>
      <c r="I2467" s="88"/>
      <c r="J2467" s="92"/>
      <c r="K2467" s="212"/>
      <c r="L2467" s="308" t="str">
        <f>IF(K2467&lt;&gt;"",INDEX(ฐาน!$J$4:$M$44,MATCH(INT(K2467),ฐาน!$J$4:$J$44,0),2),"")</f>
        <v/>
      </c>
      <c r="M2467" s="309" t="str">
        <f>IF(L2467&lt;&gt;"",INDEX(ฐาน!$J$4:$M$45,MATCH(L2467,ฐาน!$K$4:$K$45,0),4),"")</f>
        <v/>
      </c>
      <c r="N2467" s="310" t="str">
        <f>IF(I2467&lt;&gt;"",INDEX(ฐาน!$A$4:$F$9,MATCH(I2467,ฐาน!$A$4:$A$9,0),IF(J2467&gt;=INDEX(ฐาน!$A$4:$F$9,MATCH(I2467,ฐาน!$A$4:$A$9,0),3),6,5)),"")</f>
        <v/>
      </c>
      <c r="O2467" s="311" t="str">
        <f>IF(I2467&lt;&gt;"",IF(J2467&gt;=INDEX(ฐาน!$A$4:$G$9,MATCH(I2467,ฐาน!$A$4:$A$9,0),4),INDEX(ฐาน!$A$4:$G$9,MATCH(I2467,ฐาน!$A$4:$A$9,0),7),INDEX(ฐาน!$A$4:$G$9,MATCH(I2467,ฐาน!$A$4:$A$9,0),4)),"")</f>
        <v/>
      </c>
      <c r="P2467" s="312">
        <f>IF(M2467&lt;&gt;ฐาน!$M$45,IF(L2467&lt;&gt;"",($L2467*$N2467/100),0),0)</f>
        <v>0</v>
      </c>
      <c r="Q2467" s="311">
        <f>IF(M2467&lt;&gt;ฐาน!$M$45,IF(L2467&lt;&gt;"",ROUNDUP(($L2467*$N2467/100),-1),0),0)</f>
        <v>0</v>
      </c>
      <c r="R2467" s="311">
        <f t="shared" si="76"/>
        <v>0</v>
      </c>
      <c r="S2467" s="313">
        <f t="shared" si="77"/>
        <v>0</v>
      </c>
      <c r="T2467" s="314">
        <f>IF(M2467&lt;&gt;ฐาน!$M$45,IF(S2467&lt;&gt;"",S2467+R2467,0),0)</f>
        <v>0</v>
      </c>
      <c r="U2467" s="311">
        <f>IF(M2467&lt;&gt;ฐาน!$M$45,IF(S2467=0,J2467+T2467,O2467),J2467)</f>
        <v>0</v>
      </c>
      <c r="V2467" s="98"/>
    </row>
    <row r="2468" spans="1:22" x14ac:dyDescent="0.35">
      <c r="A2468" s="93">
        <v>2460</v>
      </c>
      <c r="B2468" s="84"/>
      <c r="C2468" s="98"/>
      <c r="D2468" s="91"/>
      <c r="E2468" s="89"/>
      <c r="F2468" s="88"/>
      <c r="G2468" s="91"/>
      <c r="H2468" s="91"/>
      <c r="I2468" s="88"/>
      <c r="J2468" s="92"/>
      <c r="K2468" s="212"/>
      <c r="L2468" s="308" t="str">
        <f>IF(K2468&lt;&gt;"",INDEX(ฐาน!$J$4:$M$44,MATCH(INT(K2468),ฐาน!$J$4:$J$44,0),2),"")</f>
        <v/>
      </c>
      <c r="M2468" s="309" t="str">
        <f>IF(L2468&lt;&gt;"",INDEX(ฐาน!$J$4:$M$45,MATCH(L2468,ฐาน!$K$4:$K$45,0),4),"")</f>
        <v/>
      </c>
      <c r="N2468" s="310" t="str">
        <f>IF(I2468&lt;&gt;"",INDEX(ฐาน!$A$4:$F$9,MATCH(I2468,ฐาน!$A$4:$A$9,0),IF(J2468&gt;=INDEX(ฐาน!$A$4:$F$9,MATCH(I2468,ฐาน!$A$4:$A$9,0),3),6,5)),"")</f>
        <v/>
      </c>
      <c r="O2468" s="311" t="str">
        <f>IF(I2468&lt;&gt;"",IF(J2468&gt;=INDEX(ฐาน!$A$4:$G$9,MATCH(I2468,ฐาน!$A$4:$A$9,0),4),INDEX(ฐาน!$A$4:$G$9,MATCH(I2468,ฐาน!$A$4:$A$9,0),7),INDEX(ฐาน!$A$4:$G$9,MATCH(I2468,ฐาน!$A$4:$A$9,0),4)),"")</f>
        <v/>
      </c>
      <c r="P2468" s="312">
        <f>IF(M2468&lt;&gt;ฐาน!$M$45,IF(L2468&lt;&gt;"",($L2468*$N2468/100),0),0)</f>
        <v>0</v>
      </c>
      <c r="Q2468" s="311">
        <f>IF(M2468&lt;&gt;ฐาน!$M$45,IF(L2468&lt;&gt;"",ROUNDUP(($L2468*$N2468/100),-1),0),0)</f>
        <v>0</v>
      </c>
      <c r="R2468" s="311">
        <f t="shared" si="76"/>
        <v>0</v>
      </c>
      <c r="S2468" s="313">
        <f t="shared" si="77"/>
        <v>0</v>
      </c>
      <c r="T2468" s="314">
        <f>IF(M2468&lt;&gt;ฐาน!$M$45,IF(S2468&lt;&gt;"",S2468+R2468,0),0)</f>
        <v>0</v>
      </c>
      <c r="U2468" s="311">
        <f>IF(M2468&lt;&gt;ฐาน!$M$45,IF(S2468=0,J2468+T2468,O2468),J2468)</f>
        <v>0</v>
      </c>
      <c r="V2468" s="98"/>
    </row>
    <row r="2469" spans="1:22" x14ac:dyDescent="0.35">
      <c r="A2469" s="93">
        <v>2461</v>
      </c>
      <c r="B2469" s="84"/>
      <c r="C2469" s="98"/>
      <c r="D2469" s="91"/>
      <c r="E2469" s="89"/>
      <c r="F2469" s="88"/>
      <c r="G2469" s="91"/>
      <c r="H2469" s="91"/>
      <c r="I2469" s="88"/>
      <c r="J2469" s="92"/>
      <c r="K2469" s="212"/>
      <c r="L2469" s="308" t="str">
        <f>IF(K2469&lt;&gt;"",INDEX(ฐาน!$J$4:$M$44,MATCH(INT(K2469),ฐาน!$J$4:$J$44,0),2),"")</f>
        <v/>
      </c>
      <c r="M2469" s="309" t="str">
        <f>IF(L2469&lt;&gt;"",INDEX(ฐาน!$J$4:$M$45,MATCH(L2469,ฐาน!$K$4:$K$45,0),4),"")</f>
        <v/>
      </c>
      <c r="N2469" s="310" t="str">
        <f>IF(I2469&lt;&gt;"",INDEX(ฐาน!$A$4:$F$9,MATCH(I2469,ฐาน!$A$4:$A$9,0),IF(J2469&gt;=INDEX(ฐาน!$A$4:$F$9,MATCH(I2469,ฐาน!$A$4:$A$9,0),3),6,5)),"")</f>
        <v/>
      </c>
      <c r="O2469" s="311" t="str">
        <f>IF(I2469&lt;&gt;"",IF(J2469&gt;=INDEX(ฐาน!$A$4:$G$9,MATCH(I2469,ฐาน!$A$4:$A$9,0),4),INDEX(ฐาน!$A$4:$G$9,MATCH(I2469,ฐาน!$A$4:$A$9,0),7),INDEX(ฐาน!$A$4:$G$9,MATCH(I2469,ฐาน!$A$4:$A$9,0),4)),"")</f>
        <v/>
      </c>
      <c r="P2469" s="312">
        <f>IF(M2469&lt;&gt;ฐาน!$M$45,IF(L2469&lt;&gt;"",($L2469*$N2469/100),0),0)</f>
        <v>0</v>
      </c>
      <c r="Q2469" s="311">
        <f>IF(M2469&lt;&gt;ฐาน!$M$45,IF(L2469&lt;&gt;"",ROUNDUP(($L2469*$N2469/100),-1),0),0)</f>
        <v>0</v>
      </c>
      <c r="R2469" s="311">
        <f t="shared" si="76"/>
        <v>0</v>
      </c>
      <c r="S2469" s="313">
        <f t="shared" si="77"/>
        <v>0</v>
      </c>
      <c r="T2469" s="314">
        <f>IF(M2469&lt;&gt;ฐาน!$M$45,IF(S2469&lt;&gt;"",S2469+R2469,0),0)</f>
        <v>0</v>
      </c>
      <c r="U2469" s="311">
        <f>IF(M2469&lt;&gt;ฐาน!$M$45,IF(S2469=0,J2469+T2469,O2469),J2469)</f>
        <v>0</v>
      </c>
      <c r="V2469" s="98"/>
    </row>
    <row r="2470" spans="1:22" x14ac:dyDescent="0.35">
      <c r="A2470" s="93">
        <v>2462</v>
      </c>
      <c r="B2470" s="84"/>
      <c r="C2470" s="98"/>
      <c r="D2470" s="91"/>
      <c r="E2470" s="89"/>
      <c r="F2470" s="88"/>
      <c r="G2470" s="91"/>
      <c r="H2470" s="91"/>
      <c r="I2470" s="88"/>
      <c r="J2470" s="92"/>
      <c r="K2470" s="212"/>
      <c r="L2470" s="308" t="str">
        <f>IF(K2470&lt;&gt;"",INDEX(ฐาน!$J$4:$M$44,MATCH(INT(K2470),ฐาน!$J$4:$J$44,0),2),"")</f>
        <v/>
      </c>
      <c r="M2470" s="309" t="str">
        <f>IF(L2470&lt;&gt;"",INDEX(ฐาน!$J$4:$M$45,MATCH(L2470,ฐาน!$K$4:$K$45,0),4),"")</f>
        <v/>
      </c>
      <c r="N2470" s="310" t="str">
        <f>IF(I2470&lt;&gt;"",INDEX(ฐาน!$A$4:$F$9,MATCH(I2470,ฐาน!$A$4:$A$9,0),IF(J2470&gt;=INDEX(ฐาน!$A$4:$F$9,MATCH(I2470,ฐาน!$A$4:$A$9,0),3),6,5)),"")</f>
        <v/>
      </c>
      <c r="O2470" s="311" t="str">
        <f>IF(I2470&lt;&gt;"",IF(J2470&gt;=INDEX(ฐาน!$A$4:$G$9,MATCH(I2470,ฐาน!$A$4:$A$9,0),4),INDEX(ฐาน!$A$4:$G$9,MATCH(I2470,ฐาน!$A$4:$A$9,0),7),INDEX(ฐาน!$A$4:$G$9,MATCH(I2470,ฐาน!$A$4:$A$9,0),4)),"")</f>
        <v/>
      </c>
      <c r="P2470" s="312">
        <f>IF(M2470&lt;&gt;ฐาน!$M$45,IF(L2470&lt;&gt;"",($L2470*$N2470/100),0),0)</f>
        <v>0</v>
      </c>
      <c r="Q2470" s="311">
        <f>IF(M2470&lt;&gt;ฐาน!$M$45,IF(L2470&lt;&gt;"",ROUNDUP(($L2470*$N2470/100),-1),0),0)</f>
        <v>0</v>
      </c>
      <c r="R2470" s="311">
        <f t="shared" si="76"/>
        <v>0</v>
      </c>
      <c r="S2470" s="313">
        <f t="shared" si="77"/>
        <v>0</v>
      </c>
      <c r="T2470" s="314">
        <f>IF(M2470&lt;&gt;ฐาน!$M$45,IF(S2470&lt;&gt;"",S2470+R2470,0),0)</f>
        <v>0</v>
      </c>
      <c r="U2470" s="311">
        <f>IF(M2470&lt;&gt;ฐาน!$M$45,IF(S2470=0,J2470+T2470,O2470),J2470)</f>
        <v>0</v>
      </c>
      <c r="V2470" s="98"/>
    </row>
    <row r="2471" spans="1:22" x14ac:dyDescent="0.35">
      <c r="A2471" s="93">
        <v>2463</v>
      </c>
      <c r="B2471" s="84"/>
      <c r="C2471" s="98"/>
      <c r="D2471" s="91"/>
      <c r="E2471" s="89"/>
      <c r="F2471" s="88"/>
      <c r="G2471" s="91"/>
      <c r="H2471" s="91"/>
      <c r="I2471" s="88"/>
      <c r="J2471" s="92"/>
      <c r="K2471" s="212"/>
      <c r="L2471" s="308" t="str">
        <f>IF(K2471&lt;&gt;"",INDEX(ฐาน!$J$4:$M$44,MATCH(INT(K2471),ฐาน!$J$4:$J$44,0),2),"")</f>
        <v/>
      </c>
      <c r="M2471" s="309" t="str">
        <f>IF(L2471&lt;&gt;"",INDEX(ฐาน!$J$4:$M$45,MATCH(L2471,ฐาน!$K$4:$K$45,0),4),"")</f>
        <v/>
      </c>
      <c r="N2471" s="310" t="str">
        <f>IF(I2471&lt;&gt;"",INDEX(ฐาน!$A$4:$F$9,MATCH(I2471,ฐาน!$A$4:$A$9,0),IF(J2471&gt;=INDEX(ฐาน!$A$4:$F$9,MATCH(I2471,ฐาน!$A$4:$A$9,0),3),6,5)),"")</f>
        <v/>
      </c>
      <c r="O2471" s="311" t="str">
        <f>IF(I2471&lt;&gt;"",IF(J2471&gt;=INDEX(ฐาน!$A$4:$G$9,MATCH(I2471,ฐาน!$A$4:$A$9,0),4),INDEX(ฐาน!$A$4:$G$9,MATCH(I2471,ฐาน!$A$4:$A$9,0),7),INDEX(ฐาน!$A$4:$G$9,MATCH(I2471,ฐาน!$A$4:$A$9,0),4)),"")</f>
        <v/>
      </c>
      <c r="P2471" s="312">
        <f>IF(M2471&lt;&gt;ฐาน!$M$45,IF(L2471&lt;&gt;"",($L2471*$N2471/100),0),0)</f>
        <v>0</v>
      </c>
      <c r="Q2471" s="311">
        <f>IF(M2471&lt;&gt;ฐาน!$M$45,IF(L2471&lt;&gt;"",ROUNDUP(($L2471*$N2471/100),-1),0),0)</f>
        <v>0</v>
      </c>
      <c r="R2471" s="311">
        <f t="shared" si="76"/>
        <v>0</v>
      </c>
      <c r="S2471" s="313">
        <f t="shared" si="77"/>
        <v>0</v>
      </c>
      <c r="T2471" s="314">
        <f>IF(M2471&lt;&gt;ฐาน!$M$45,IF(S2471&lt;&gt;"",S2471+R2471,0),0)</f>
        <v>0</v>
      </c>
      <c r="U2471" s="311">
        <f>IF(M2471&lt;&gt;ฐาน!$M$45,IF(S2471=0,J2471+T2471,O2471),J2471)</f>
        <v>0</v>
      </c>
      <c r="V2471" s="98"/>
    </row>
    <row r="2472" spans="1:22" x14ac:dyDescent="0.35">
      <c r="A2472" s="93">
        <v>2464</v>
      </c>
      <c r="B2472" s="84"/>
      <c r="C2472" s="98"/>
      <c r="D2472" s="91"/>
      <c r="E2472" s="89"/>
      <c r="F2472" s="88"/>
      <c r="G2472" s="91"/>
      <c r="H2472" s="91"/>
      <c r="I2472" s="88"/>
      <c r="J2472" s="92"/>
      <c r="K2472" s="212"/>
      <c r="L2472" s="308" t="str">
        <f>IF(K2472&lt;&gt;"",INDEX(ฐาน!$J$4:$M$44,MATCH(INT(K2472),ฐาน!$J$4:$J$44,0),2),"")</f>
        <v/>
      </c>
      <c r="M2472" s="309" t="str">
        <f>IF(L2472&lt;&gt;"",INDEX(ฐาน!$J$4:$M$45,MATCH(L2472,ฐาน!$K$4:$K$45,0),4),"")</f>
        <v/>
      </c>
      <c r="N2472" s="310" t="str">
        <f>IF(I2472&lt;&gt;"",INDEX(ฐาน!$A$4:$F$9,MATCH(I2472,ฐาน!$A$4:$A$9,0),IF(J2472&gt;=INDEX(ฐาน!$A$4:$F$9,MATCH(I2472,ฐาน!$A$4:$A$9,0),3),6,5)),"")</f>
        <v/>
      </c>
      <c r="O2472" s="311" t="str">
        <f>IF(I2472&lt;&gt;"",IF(J2472&gt;=INDEX(ฐาน!$A$4:$G$9,MATCH(I2472,ฐาน!$A$4:$A$9,0),4),INDEX(ฐาน!$A$4:$G$9,MATCH(I2472,ฐาน!$A$4:$A$9,0),7),INDEX(ฐาน!$A$4:$G$9,MATCH(I2472,ฐาน!$A$4:$A$9,0),4)),"")</f>
        <v/>
      </c>
      <c r="P2472" s="312">
        <f>IF(M2472&lt;&gt;ฐาน!$M$45,IF(L2472&lt;&gt;"",($L2472*$N2472/100),0),0)</f>
        <v>0</v>
      </c>
      <c r="Q2472" s="311">
        <f>IF(M2472&lt;&gt;ฐาน!$M$45,IF(L2472&lt;&gt;"",ROUNDUP(($L2472*$N2472/100),-1),0),0)</f>
        <v>0</v>
      </c>
      <c r="R2472" s="311">
        <f t="shared" si="76"/>
        <v>0</v>
      </c>
      <c r="S2472" s="313">
        <f t="shared" si="77"/>
        <v>0</v>
      </c>
      <c r="T2472" s="314">
        <f>IF(M2472&lt;&gt;ฐาน!$M$45,IF(S2472&lt;&gt;"",S2472+R2472,0),0)</f>
        <v>0</v>
      </c>
      <c r="U2472" s="311">
        <f>IF(M2472&lt;&gt;ฐาน!$M$45,IF(S2472=0,J2472+T2472,O2472),J2472)</f>
        <v>0</v>
      </c>
      <c r="V2472" s="98"/>
    </row>
    <row r="2473" spans="1:22" x14ac:dyDescent="0.35">
      <c r="A2473" s="93">
        <v>2465</v>
      </c>
      <c r="B2473" s="84"/>
      <c r="C2473" s="98"/>
      <c r="D2473" s="91"/>
      <c r="E2473" s="89"/>
      <c r="F2473" s="88"/>
      <c r="G2473" s="91"/>
      <c r="H2473" s="91"/>
      <c r="I2473" s="88"/>
      <c r="J2473" s="92"/>
      <c r="K2473" s="212"/>
      <c r="L2473" s="308" t="str">
        <f>IF(K2473&lt;&gt;"",INDEX(ฐาน!$J$4:$M$44,MATCH(INT(K2473),ฐาน!$J$4:$J$44,0),2),"")</f>
        <v/>
      </c>
      <c r="M2473" s="309" t="str">
        <f>IF(L2473&lt;&gt;"",INDEX(ฐาน!$J$4:$M$45,MATCH(L2473,ฐาน!$K$4:$K$45,0),4),"")</f>
        <v/>
      </c>
      <c r="N2473" s="310" t="str">
        <f>IF(I2473&lt;&gt;"",INDEX(ฐาน!$A$4:$F$9,MATCH(I2473,ฐาน!$A$4:$A$9,0),IF(J2473&gt;=INDEX(ฐาน!$A$4:$F$9,MATCH(I2473,ฐาน!$A$4:$A$9,0),3),6,5)),"")</f>
        <v/>
      </c>
      <c r="O2473" s="311" t="str">
        <f>IF(I2473&lt;&gt;"",IF(J2473&gt;=INDEX(ฐาน!$A$4:$G$9,MATCH(I2473,ฐาน!$A$4:$A$9,0),4),INDEX(ฐาน!$A$4:$G$9,MATCH(I2473,ฐาน!$A$4:$A$9,0),7),INDEX(ฐาน!$A$4:$G$9,MATCH(I2473,ฐาน!$A$4:$A$9,0),4)),"")</f>
        <v/>
      </c>
      <c r="P2473" s="312">
        <f>IF(M2473&lt;&gt;ฐาน!$M$45,IF(L2473&lt;&gt;"",($L2473*$N2473/100),0),0)</f>
        <v>0</v>
      </c>
      <c r="Q2473" s="311">
        <f>IF(M2473&lt;&gt;ฐาน!$M$45,IF(L2473&lt;&gt;"",ROUNDUP(($L2473*$N2473/100),-1),0),0)</f>
        <v>0</v>
      </c>
      <c r="R2473" s="311">
        <f t="shared" si="76"/>
        <v>0</v>
      </c>
      <c r="S2473" s="313">
        <f t="shared" si="77"/>
        <v>0</v>
      </c>
      <c r="T2473" s="314">
        <f>IF(M2473&lt;&gt;ฐาน!$M$45,IF(S2473&lt;&gt;"",S2473+R2473,0),0)</f>
        <v>0</v>
      </c>
      <c r="U2473" s="311">
        <f>IF(M2473&lt;&gt;ฐาน!$M$45,IF(S2473=0,J2473+T2473,O2473),J2473)</f>
        <v>0</v>
      </c>
      <c r="V2473" s="98"/>
    </row>
    <row r="2474" spans="1:22" x14ac:dyDescent="0.35">
      <c r="A2474" s="93">
        <v>2466</v>
      </c>
      <c r="B2474" s="84"/>
      <c r="C2474" s="98"/>
      <c r="D2474" s="91"/>
      <c r="E2474" s="89"/>
      <c r="F2474" s="88"/>
      <c r="G2474" s="91"/>
      <c r="H2474" s="91"/>
      <c r="I2474" s="88"/>
      <c r="J2474" s="92"/>
      <c r="K2474" s="212"/>
      <c r="L2474" s="308" t="str">
        <f>IF(K2474&lt;&gt;"",INDEX(ฐาน!$J$4:$M$44,MATCH(INT(K2474),ฐาน!$J$4:$J$44,0),2),"")</f>
        <v/>
      </c>
      <c r="M2474" s="309" t="str">
        <f>IF(L2474&lt;&gt;"",INDEX(ฐาน!$J$4:$M$45,MATCH(L2474,ฐาน!$K$4:$K$45,0),4),"")</f>
        <v/>
      </c>
      <c r="N2474" s="310" t="str">
        <f>IF(I2474&lt;&gt;"",INDEX(ฐาน!$A$4:$F$9,MATCH(I2474,ฐาน!$A$4:$A$9,0),IF(J2474&gt;=INDEX(ฐาน!$A$4:$F$9,MATCH(I2474,ฐาน!$A$4:$A$9,0),3),6,5)),"")</f>
        <v/>
      </c>
      <c r="O2474" s="311" t="str">
        <f>IF(I2474&lt;&gt;"",IF(J2474&gt;=INDEX(ฐาน!$A$4:$G$9,MATCH(I2474,ฐาน!$A$4:$A$9,0),4),INDEX(ฐาน!$A$4:$G$9,MATCH(I2474,ฐาน!$A$4:$A$9,0),7),INDEX(ฐาน!$A$4:$G$9,MATCH(I2474,ฐาน!$A$4:$A$9,0),4)),"")</f>
        <v/>
      </c>
      <c r="P2474" s="312">
        <f>IF(M2474&lt;&gt;ฐาน!$M$45,IF(L2474&lt;&gt;"",($L2474*$N2474/100),0),0)</f>
        <v>0</v>
      </c>
      <c r="Q2474" s="311">
        <f>IF(M2474&lt;&gt;ฐาน!$M$45,IF(L2474&lt;&gt;"",ROUNDUP(($L2474*$N2474/100),-1),0),0)</f>
        <v>0</v>
      </c>
      <c r="R2474" s="311">
        <f t="shared" si="76"/>
        <v>0</v>
      </c>
      <c r="S2474" s="313">
        <f t="shared" si="77"/>
        <v>0</v>
      </c>
      <c r="T2474" s="314">
        <f>IF(M2474&lt;&gt;ฐาน!$M$45,IF(S2474&lt;&gt;"",S2474+R2474,0),0)</f>
        <v>0</v>
      </c>
      <c r="U2474" s="311">
        <f>IF(M2474&lt;&gt;ฐาน!$M$45,IF(S2474=0,J2474+T2474,O2474),J2474)</f>
        <v>0</v>
      </c>
      <c r="V2474" s="98"/>
    </row>
    <row r="2475" spans="1:22" x14ac:dyDescent="0.35">
      <c r="A2475" s="93">
        <v>2467</v>
      </c>
      <c r="B2475" s="84"/>
      <c r="C2475" s="98"/>
      <c r="D2475" s="91"/>
      <c r="E2475" s="89"/>
      <c r="F2475" s="88"/>
      <c r="G2475" s="91"/>
      <c r="H2475" s="91"/>
      <c r="I2475" s="88"/>
      <c r="J2475" s="92"/>
      <c r="K2475" s="212"/>
      <c r="L2475" s="308" t="str">
        <f>IF(K2475&lt;&gt;"",INDEX(ฐาน!$J$4:$M$44,MATCH(INT(K2475),ฐาน!$J$4:$J$44,0),2),"")</f>
        <v/>
      </c>
      <c r="M2475" s="309" t="str">
        <f>IF(L2475&lt;&gt;"",INDEX(ฐาน!$J$4:$M$45,MATCH(L2475,ฐาน!$K$4:$K$45,0),4),"")</f>
        <v/>
      </c>
      <c r="N2475" s="310" t="str">
        <f>IF(I2475&lt;&gt;"",INDEX(ฐาน!$A$4:$F$9,MATCH(I2475,ฐาน!$A$4:$A$9,0),IF(J2475&gt;=INDEX(ฐาน!$A$4:$F$9,MATCH(I2475,ฐาน!$A$4:$A$9,0),3),6,5)),"")</f>
        <v/>
      </c>
      <c r="O2475" s="311" t="str">
        <f>IF(I2475&lt;&gt;"",IF(J2475&gt;=INDEX(ฐาน!$A$4:$G$9,MATCH(I2475,ฐาน!$A$4:$A$9,0),4),INDEX(ฐาน!$A$4:$G$9,MATCH(I2475,ฐาน!$A$4:$A$9,0),7),INDEX(ฐาน!$A$4:$G$9,MATCH(I2475,ฐาน!$A$4:$A$9,0),4)),"")</f>
        <v/>
      </c>
      <c r="P2475" s="312">
        <f>IF(M2475&lt;&gt;ฐาน!$M$45,IF(L2475&lt;&gt;"",($L2475*$N2475/100),0),0)</f>
        <v>0</v>
      </c>
      <c r="Q2475" s="311">
        <f>IF(M2475&lt;&gt;ฐาน!$M$45,IF(L2475&lt;&gt;"",ROUNDUP(($L2475*$N2475/100),-1),0),0)</f>
        <v>0</v>
      </c>
      <c r="R2475" s="311">
        <f t="shared" si="76"/>
        <v>0</v>
      </c>
      <c r="S2475" s="313">
        <f t="shared" si="77"/>
        <v>0</v>
      </c>
      <c r="T2475" s="314">
        <f>IF(M2475&lt;&gt;ฐาน!$M$45,IF(S2475&lt;&gt;"",S2475+R2475,0),0)</f>
        <v>0</v>
      </c>
      <c r="U2475" s="311">
        <f>IF(M2475&lt;&gt;ฐาน!$M$45,IF(S2475=0,J2475+T2475,O2475),J2475)</f>
        <v>0</v>
      </c>
      <c r="V2475" s="98"/>
    </row>
    <row r="2476" spans="1:22" x14ac:dyDescent="0.35">
      <c r="A2476" s="93">
        <v>2468</v>
      </c>
      <c r="B2476" s="84"/>
      <c r="C2476" s="98"/>
      <c r="D2476" s="91"/>
      <c r="E2476" s="89"/>
      <c r="F2476" s="88"/>
      <c r="G2476" s="91"/>
      <c r="H2476" s="91"/>
      <c r="I2476" s="88"/>
      <c r="J2476" s="92"/>
      <c r="K2476" s="212"/>
      <c r="L2476" s="308" t="str">
        <f>IF(K2476&lt;&gt;"",INDEX(ฐาน!$J$4:$M$44,MATCH(INT(K2476),ฐาน!$J$4:$J$44,0),2),"")</f>
        <v/>
      </c>
      <c r="M2476" s="309" t="str">
        <f>IF(L2476&lt;&gt;"",INDEX(ฐาน!$J$4:$M$45,MATCH(L2476,ฐาน!$K$4:$K$45,0),4),"")</f>
        <v/>
      </c>
      <c r="N2476" s="310" t="str">
        <f>IF(I2476&lt;&gt;"",INDEX(ฐาน!$A$4:$F$9,MATCH(I2476,ฐาน!$A$4:$A$9,0),IF(J2476&gt;=INDEX(ฐาน!$A$4:$F$9,MATCH(I2476,ฐาน!$A$4:$A$9,0),3),6,5)),"")</f>
        <v/>
      </c>
      <c r="O2476" s="311" t="str">
        <f>IF(I2476&lt;&gt;"",IF(J2476&gt;=INDEX(ฐาน!$A$4:$G$9,MATCH(I2476,ฐาน!$A$4:$A$9,0),4),INDEX(ฐาน!$A$4:$G$9,MATCH(I2476,ฐาน!$A$4:$A$9,0),7),INDEX(ฐาน!$A$4:$G$9,MATCH(I2476,ฐาน!$A$4:$A$9,0),4)),"")</f>
        <v/>
      </c>
      <c r="P2476" s="312">
        <f>IF(M2476&lt;&gt;ฐาน!$M$45,IF(L2476&lt;&gt;"",($L2476*$N2476/100),0),0)</f>
        <v>0</v>
      </c>
      <c r="Q2476" s="311">
        <f>IF(M2476&lt;&gt;ฐาน!$M$45,IF(L2476&lt;&gt;"",ROUNDUP(($L2476*$N2476/100),-1),0),0)</f>
        <v>0</v>
      </c>
      <c r="R2476" s="311">
        <f t="shared" si="76"/>
        <v>0</v>
      </c>
      <c r="S2476" s="313">
        <f t="shared" si="77"/>
        <v>0</v>
      </c>
      <c r="T2476" s="314">
        <f>IF(M2476&lt;&gt;ฐาน!$M$45,IF(S2476&lt;&gt;"",S2476+R2476,0),0)</f>
        <v>0</v>
      </c>
      <c r="U2476" s="311">
        <f>IF(M2476&lt;&gt;ฐาน!$M$45,IF(S2476=0,J2476+T2476,O2476),J2476)</f>
        <v>0</v>
      </c>
      <c r="V2476" s="98"/>
    </row>
    <row r="2477" spans="1:22" x14ac:dyDescent="0.35">
      <c r="A2477" s="93">
        <v>2469</v>
      </c>
      <c r="B2477" s="84"/>
      <c r="C2477" s="98"/>
      <c r="D2477" s="91"/>
      <c r="E2477" s="89"/>
      <c r="F2477" s="88"/>
      <c r="G2477" s="91"/>
      <c r="H2477" s="91"/>
      <c r="I2477" s="88"/>
      <c r="J2477" s="92"/>
      <c r="K2477" s="212"/>
      <c r="L2477" s="308" t="str">
        <f>IF(K2477&lt;&gt;"",INDEX(ฐาน!$J$4:$M$44,MATCH(INT(K2477),ฐาน!$J$4:$J$44,0),2),"")</f>
        <v/>
      </c>
      <c r="M2477" s="309" t="str">
        <f>IF(L2477&lt;&gt;"",INDEX(ฐาน!$J$4:$M$45,MATCH(L2477,ฐาน!$K$4:$K$45,0),4),"")</f>
        <v/>
      </c>
      <c r="N2477" s="310" t="str">
        <f>IF(I2477&lt;&gt;"",INDEX(ฐาน!$A$4:$F$9,MATCH(I2477,ฐาน!$A$4:$A$9,0),IF(J2477&gt;=INDEX(ฐาน!$A$4:$F$9,MATCH(I2477,ฐาน!$A$4:$A$9,0),3),6,5)),"")</f>
        <v/>
      </c>
      <c r="O2477" s="311" t="str">
        <f>IF(I2477&lt;&gt;"",IF(J2477&gt;=INDEX(ฐาน!$A$4:$G$9,MATCH(I2477,ฐาน!$A$4:$A$9,0),4),INDEX(ฐาน!$A$4:$G$9,MATCH(I2477,ฐาน!$A$4:$A$9,0),7),INDEX(ฐาน!$A$4:$G$9,MATCH(I2477,ฐาน!$A$4:$A$9,0),4)),"")</f>
        <v/>
      </c>
      <c r="P2477" s="312">
        <f>IF(M2477&lt;&gt;ฐาน!$M$45,IF(L2477&lt;&gt;"",($L2477*$N2477/100),0),0)</f>
        <v>0</v>
      </c>
      <c r="Q2477" s="311">
        <f>IF(M2477&lt;&gt;ฐาน!$M$45,IF(L2477&lt;&gt;"",ROUNDUP(($L2477*$N2477/100),-1),0),0)</f>
        <v>0</v>
      </c>
      <c r="R2477" s="311">
        <f t="shared" si="76"/>
        <v>0</v>
      </c>
      <c r="S2477" s="313">
        <f t="shared" si="77"/>
        <v>0</v>
      </c>
      <c r="T2477" s="314">
        <f>IF(M2477&lt;&gt;ฐาน!$M$45,IF(S2477&lt;&gt;"",S2477+R2477,0),0)</f>
        <v>0</v>
      </c>
      <c r="U2477" s="311">
        <f>IF(M2477&lt;&gt;ฐาน!$M$45,IF(S2477=0,J2477+T2477,O2477),J2477)</f>
        <v>0</v>
      </c>
      <c r="V2477" s="98"/>
    </row>
    <row r="2478" spans="1:22" x14ac:dyDescent="0.35">
      <c r="A2478" s="93">
        <v>2470</v>
      </c>
      <c r="B2478" s="84"/>
      <c r="C2478" s="98"/>
      <c r="D2478" s="91"/>
      <c r="E2478" s="89"/>
      <c r="F2478" s="88"/>
      <c r="G2478" s="91"/>
      <c r="H2478" s="91"/>
      <c r="I2478" s="88"/>
      <c r="J2478" s="92"/>
      <c r="K2478" s="212"/>
      <c r="L2478" s="308" t="str">
        <f>IF(K2478&lt;&gt;"",INDEX(ฐาน!$J$4:$M$44,MATCH(INT(K2478),ฐาน!$J$4:$J$44,0),2),"")</f>
        <v/>
      </c>
      <c r="M2478" s="309" t="str">
        <f>IF(L2478&lt;&gt;"",INDEX(ฐาน!$J$4:$M$45,MATCH(L2478,ฐาน!$K$4:$K$45,0),4),"")</f>
        <v/>
      </c>
      <c r="N2478" s="310" t="str">
        <f>IF(I2478&lt;&gt;"",INDEX(ฐาน!$A$4:$F$9,MATCH(I2478,ฐาน!$A$4:$A$9,0),IF(J2478&gt;=INDEX(ฐาน!$A$4:$F$9,MATCH(I2478,ฐาน!$A$4:$A$9,0),3),6,5)),"")</f>
        <v/>
      </c>
      <c r="O2478" s="311" t="str">
        <f>IF(I2478&lt;&gt;"",IF(J2478&gt;=INDEX(ฐาน!$A$4:$G$9,MATCH(I2478,ฐาน!$A$4:$A$9,0),4),INDEX(ฐาน!$A$4:$G$9,MATCH(I2478,ฐาน!$A$4:$A$9,0),7),INDEX(ฐาน!$A$4:$G$9,MATCH(I2478,ฐาน!$A$4:$A$9,0),4)),"")</f>
        <v/>
      </c>
      <c r="P2478" s="312">
        <f>IF(M2478&lt;&gt;ฐาน!$M$45,IF(L2478&lt;&gt;"",($L2478*$N2478/100),0),0)</f>
        <v>0</v>
      </c>
      <c r="Q2478" s="311">
        <f>IF(M2478&lt;&gt;ฐาน!$M$45,IF(L2478&lt;&gt;"",ROUNDUP(($L2478*$N2478/100),-1),0),0)</f>
        <v>0</v>
      </c>
      <c r="R2478" s="311">
        <f t="shared" si="76"/>
        <v>0</v>
      </c>
      <c r="S2478" s="313">
        <f t="shared" si="77"/>
        <v>0</v>
      </c>
      <c r="T2478" s="314">
        <f>IF(M2478&lt;&gt;ฐาน!$M$45,IF(S2478&lt;&gt;"",S2478+R2478,0),0)</f>
        <v>0</v>
      </c>
      <c r="U2478" s="311">
        <f>IF(M2478&lt;&gt;ฐาน!$M$45,IF(S2478=0,J2478+T2478,O2478),J2478)</f>
        <v>0</v>
      </c>
      <c r="V2478" s="98"/>
    </row>
    <row r="2479" spans="1:22" x14ac:dyDescent="0.35">
      <c r="A2479" s="93">
        <v>2471</v>
      </c>
      <c r="B2479" s="84"/>
      <c r="C2479" s="98"/>
      <c r="D2479" s="91"/>
      <c r="E2479" s="89"/>
      <c r="F2479" s="88"/>
      <c r="G2479" s="91"/>
      <c r="H2479" s="91"/>
      <c r="I2479" s="88"/>
      <c r="J2479" s="92"/>
      <c r="K2479" s="212"/>
      <c r="L2479" s="308" t="str">
        <f>IF(K2479&lt;&gt;"",INDEX(ฐาน!$J$4:$M$44,MATCH(INT(K2479),ฐาน!$J$4:$J$44,0),2),"")</f>
        <v/>
      </c>
      <c r="M2479" s="309" t="str">
        <f>IF(L2479&lt;&gt;"",INDEX(ฐาน!$J$4:$M$45,MATCH(L2479,ฐาน!$K$4:$K$45,0),4),"")</f>
        <v/>
      </c>
      <c r="N2479" s="310" t="str">
        <f>IF(I2479&lt;&gt;"",INDEX(ฐาน!$A$4:$F$9,MATCH(I2479,ฐาน!$A$4:$A$9,0),IF(J2479&gt;=INDEX(ฐาน!$A$4:$F$9,MATCH(I2479,ฐาน!$A$4:$A$9,0),3),6,5)),"")</f>
        <v/>
      </c>
      <c r="O2479" s="311" t="str">
        <f>IF(I2479&lt;&gt;"",IF(J2479&gt;=INDEX(ฐาน!$A$4:$G$9,MATCH(I2479,ฐาน!$A$4:$A$9,0),4),INDEX(ฐาน!$A$4:$G$9,MATCH(I2479,ฐาน!$A$4:$A$9,0),7),INDEX(ฐาน!$A$4:$G$9,MATCH(I2479,ฐาน!$A$4:$A$9,0),4)),"")</f>
        <v/>
      </c>
      <c r="P2479" s="312">
        <f>IF(M2479&lt;&gt;ฐาน!$M$45,IF(L2479&lt;&gt;"",($L2479*$N2479/100),0),0)</f>
        <v>0</v>
      </c>
      <c r="Q2479" s="311">
        <f>IF(M2479&lt;&gt;ฐาน!$M$45,IF(L2479&lt;&gt;"",ROUNDUP(($L2479*$N2479/100),-1),0),0)</f>
        <v>0</v>
      </c>
      <c r="R2479" s="311">
        <f t="shared" si="76"/>
        <v>0</v>
      </c>
      <c r="S2479" s="313">
        <f t="shared" si="77"/>
        <v>0</v>
      </c>
      <c r="T2479" s="314">
        <f>IF(M2479&lt;&gt;ฐาน!$M$45,IF(S2479&lt;&gt;"",S2479+R2479,0),0)</f>
        <v>0</v>
      </c>
      <c r="U2479" s="311">
        <f>IF(M2479&lt;&gt;ฐาน!$M$45,IF(S2479=0,J2479+T2479,O2479),J2479)</f>
        <v>0</v>
      </c>
      <c r="V2479" s="98"/>
    </row>
    <row r="2480" spans="1:22" x14ac:dyDescent="0.35">
      <c r="A2480" s="93">
        <v>2472</v>
      </c>
      <c r="B2480" s="84"/>
      <c r="C2480" s="98"/>
      <c r="D2480" s="91"/>
      <c r="E2480" s="89"/>
      <c r="F2480" s="88"/>
      <c r="G2480" s="91"/>
      <c r="H2480" s="91"/>
      <c r="I2480" s="88"/>
      <c r="J2480" s="92"/>
      <c r="K2480" s="212"/>
      <c r="L2480" s="308" t="str">
        <f>IF(K2480&lt;&gt;"",INDEX(ฐาน!$J$4:$M$44,MATCH(INT(K2480),ฐาน!$J$4:$J$44,0),2),"")</f>
        <v/>
      </c>
      <c r="M2480" s="309" t="str">
        <f>IF(L2480&lt;&gt;"",INDEX(ฐาน!$J$4:$M$45,MATCH(L2480,ฐาน!$K$4:$K$45,0),4),"")</f>
        <v/>
      </c>
      <c r="N2480" s="310" t="str">
        <f>IF(I2480&lt;&gt;"",INDEX(ฐาน!$A$4:$F$9,MATCH(I2480,ฐาน!$A$4:$A$9,0),IF(J2480&gt;=INDEX(ฐาน!$A$4:$F$9,MATCH(I2480,ฐาน!$A$4:$A$9,0),3),6,5)),"")</f>
        <v/>
      </c>
      <c r="O2480" s="311" t="str">
        <f>IF(I2480&lt;&gt;"",IF(J2480&gt;=INDEX(ฐาน!$A$4:$G$9,MATCH(I2480,ฐาน!$A$4:$A$9,0),4),INDEX(ฐาน!$A$4:$G$9,MATCH(I2480,ฐาน!$A$4:$A$9,0),7),INDEX(ฐาน!$A$4:$G$9,MATCH(I2480,ฐาน!$A$4:$A$9,0),4)),"")</f>
        <v/>
      </c>
      <c r="P2480" s="312">
        <f>IF(M2480&lt;&gt;ฐาน!$M$45,IF(L2480&lt;&gt;"",($L2480*$N2480/100),0),0)</f>
        <v>0</v>
      </c>
      <c r="Q2480" s="311">
        <f>IF(M2480&lt;&gt;ฐาน!$M$45,IF(L2480&lt;&gt;"",ROUNDUP(($L2480*$N2480/100),-1),0),0)</f>
        <v>0</v>
      </c>
      <c r="R2480" s="311">
        <f t="shared" si="76"/>
        <v>0</v>
      </c>
      <c r="S2480" s="313">
        <f t="shared" si="77"/>
        <v>0</v>
      </c>
      <c r="T2480" s="314">
        <f>IF(M2480&lt;&gt;ฐาน!$M$45,IF(S2480&lt;&gt;"",S2480+R2480,0),0)</f>
        <v>0</v>
      </c>
      <c r="U2480" s="311">
        <f>IF(M2480&lt;&gt;ฐาน!$M$45,IF(S2480=0,J2480+T2480,O2480),J2480)</f>
        <v>0</v>
      </c>
      <c r="V2480" s="98"/>
    </row>
    <row r="2481" spans="1:22" x14ac:dyDescent="0.35">
      <c r="A2481" s="93">
        <v>2473</v>
      </c>
      <c r="B2481" s="84"/>
      <c r="C2481" s="98"/>
      <c r="D2481" s="91"/>
      <c r="E2481" s="89"/>
      <c r="F2481" s="88"/>
      <c r="G2481" s="91"/>
      <c r="H2481" s="91"/>
      <c r="I2481" s="88"/>
      <c r="J2481" s="92"/>
      <c r="K2481" s="212"/>
      <c r="L2481" s="308" t="str">
        <f>IF(K2481&lt;&gt;"",INDEX(ฐาน!$J$4:$M$44,MATCH(INT(K2481),ฐาน!$J$4:$J$44,0),2),"")</f>
        <v/>
      </c>
      <c r="M2481" s="309" t="str">
        <f>IF(L2481&lt;&gt;"",INDEX(ฐาน!$J$4:$M$45,MATCH(L2481,ฐาน!$K$4:$K$45,0),4),"")</f>
        <v/>
      </c>
      <c r="N2481" s="310" t="str">
        <f>IF(I2481&lt;&gt;"",INDEX(ฐาน!$A$4:$F$9,MATCH(I2481,ฐาน!$A$4:$A$9,0),IF(J2481&gt;=INDEX(ฐาน!$A$4:$F$9,MATCH(I2481,ฐาน!$A$4:$A$9,0),3),6,5)),"")</f>
        <v/>
      </c>
      <c r="O2481" s="311" t="str">
        <f>IF(I2481&lt;&gt;"",IF(J2481&gt;=INDEX(ฐาน!$A$4:$G$9,MATCH(I2481,ฐาน!$A$4:$A$9,0),4),INDEX(ฐาน!$A$4:$G$9,MATCH(I2481,ฐาน!$A$4:$A$9,0),7),INDEX(ฐาน!$A$4:$G$9,MATCH(I2481,ฐาน!$A$4:$A$9,0),4)),"")</f>
        <v/>
      </c>
      <c r="P2481" s="312">
        <f>IF(M2481&lt;&gt;ฐาน!$M$45,IF(L2481&lt;&gt;"",($L2481*$N2481/100),0),0)</f>
        <v>0</v>
      </c>
      <c r="Q2481" s="311">
        <f>IF(M2481&lt;&gt;ฐาน!$M$45,IF(L2481&lt;&gt;"",ROUNDUP(($L2481*$N2481/100),-1),0),0)</f>
        <v>0</v>
      </c>
      <c r="R2481" s="311">
        <f t="shared" si="76"/>
        <v>0</v>
      </c>
      <c r="S2481" s="313">
        <f t="shared" si="77"/>
        <v>0</v>
      </c>
      <c r="T2481" s="314">
        <f>IF(M2481&lt;&gt;ฐาน!$M$45,IF(S2481&lt;&gt;"",S2481+R2481,0),0)</f>
        <v>0</v>
      </c>
      <c r="U2481" s="311">
        <f>IF(M2481&lt;&gt;ฐาน!$M$45,IF(S2481=0,J2481+T2481,O2481),J2481)</f>
        <v>0</v>
      </c>
      <c r="V2481" s="98"/>
    </row>
    <row r="2482" spans="1:22" x14ac:dyDescent="0.35">
      <c r="A2482" s="93">
        <v>2474</v>
      </c>
      <c r="B2482" s="84"/>
      <c r="C2482" s="98"/>
      <c r="D2482" s="91"/>
      <c r="E2482" s="89"/>
      <c r="F2482" s="88"/>
      <c r="G2482" s="91"/>
      <c r="H2482" s="91"/>
      <c r="I2482" s="88"/>
      <c r="J2482" s="92"/>
      <c r="K2482" s="212"/>
      <c r="L2482" s="308" t="str">
        <f>IF(K2482&lt;&gt;"",INDEX(ฐาน!$J$4:$M$44,MATCH(INT(K2482),ฐาน!$J$4:$J$44,0),2),"")</f>
        <v/>
      </c>
      <c r="M2482" s="309" t="str">
        <f>IF(L2482&lt;&gt;"",INDEX(ฐาน!$J$4:$M$45,MATCH(L2482,ฐาน!$K$4:$K$45,0),4),"")</f>
        <v/>
      </c>
      <c r="N2482" s="310" t="str">
        <f>IF(I2482&lt;&gt;"",INDEX(ฐาน!$A$4:$F$9,MATCH(I2482,ฐาน!$A$4:$A$9,0),IF(J2482&gt;=INDEX(ฐาน!$A$4:$F$9,MATCH(I2482,ฐาน!$A$4:$A$9,0),3),6,5)),"")</f>
        <v/>
      </c>
      <c r="O2482" s="311" t="str">
        <f>IF(I2482&lt;&gt;"",IF(J2482&gt;=INDEX(ฐาน!$A$4:$G$9,MATCH(I2482,ฐาน!$A$4:$A$9,0),4),INDEX(ฐาน!$A$4:$G$9,MATCH(I2482,ฐาน!$A$4:$A$9,0),7),INDEX(ฐาน!$A$4:$G$9,MATCH(I2482,ฐาน!$A$4:$A$9,0),4)),"")</f>
        <v/>
      </c>
      <c r="P2482" s="312">
        <f>IF(M2482&lt;&gt;ฐาน!$M$45,IF(L2482&lt;&gt;"",($L2482*$N2482/100),0),0)</f>
        <v>0</v>
      </c>
      <c r="Q2482" s="311">
        <f>IF(M2482&lt;&gt;ฐาน!$M$45,IF(L2482&lt;&gt;"",ROUNDUP(($L2482*$N2482/100),-1),0),0)</f>
        <v>0</v>
      </c>
      <c r="R2482" s="311">
        <f t="shared" si="76"/>
        <v>0</v>
      </c>
      <c r="S2482" s="313">
        <f t="shared" si="77"/>
        <v>0</v>
      </c>
      <c r="T2482" s="314">
        <f>IF(M2482&lt;&gt;ฐาน!$M$45,IF(S2482&lt;&gt;"",S2482+R2482,0),0)</f>
        <v>0</v>
      </c>
      <c r="U2482" s="311">
        <f>IF(M2482&lt;&gt;ฐาน!$M$45,IF(S2482=0,J2482+T2482,O2482),J2482)</f>
        <v>0</v>
      </c>
      <c r="V2482" s="98"/>
    </row>
    <row r="2483" spans="1:22" x14ac:dyDescent="0.35">
      <c r="A2483" s="93">
        <v>2475</v>
      </c>
      <c r="B2483" s="84"/>
      <c r="C2483" s="98"/>
      <c r="D2483" s="91"/>
      <c r="E2483" s="89"/>
      <c r="F2483" s="88"/>
      <c r="G2483" s="91"/>
      <c r="H2483" s="91"/>
      <c r="I2483" s="88"/>
      <c r="J2483" s="92"/>
      <c r="K2483" s="212"/>
      <c r="L2483" s="308" t="str">
        <f>IF(K2483&lt;&gt;"",INDEX(ฐาน!$J$4:$M$44,MATCH(INT(K2483),ฐาน!$J$4:$J$44,0),2),"")</f>
        <v/>
      </c>
      <c r="M2483" s="309" t="str">
        <f>IF(L2483&lt;&gt;"",INDEX(ฐาน!$J$4:$M$45,MATCH(L2483,ฐาน!$K$4:$K$45,0),4),"")</f>
        <v/>
      </c>
      <c r="N2483" s="310" t="str">
        <f>IF(I2483&lt;&gt;"",INDEX(ฐาน!$A$4:$F$9,MATCH(I2483,ฐาน!$A$4:$A$9,0),IF(J2483&gt;=INDEX(ฐาน!$A$4:$F$9,MATCH(I2483,ฐาน!$A$4:$A$9,0),3),6,5)),"")</f>
        <v/>
      </c>
      <c r="O2483" s="311" t="str">
        <f>IF(I2483&lt;&gt;"",IF(J2483&gt;=INDEX(ฐาน!$A$4:$G$9,MATCH(I2483,ฐาน!$A$4:$A$9,0),4),INDEX(ฐาน!$A$4:$G$9,MATCH(I2483,ฐาน!$A$4:$A$9,0),7),INDEX(ฐาน!$A$4:$G$9,MATCH(I2483,ฐาน!$A$4:$A$9,0),4)),"")</f>
        <v/>
      </c>
      <c r="P2483" s="312">
        <f>IF(M2483&lt;&gt;ฐาน!$M$45,IF(L2483&lt;&gt;"",($L2483*$N2483/100),0),0)</f>
        <v>0</v>
      </c>
      <c r="Q2483" s="311">
        <f>IF(M2483&lt;&gt;ฐาน!$M$45,IF(L2483&lt;&gt;"",ROUNDUP(($L2483*$N2483/100),-1),0),0)</f>
        <v>0</v>
      </c>
      <c r="R2483" s="311">
        <f t="shared" si="76"/>
        <v>0</v>
      </c>
      <c r="S2483" s="313">
        <f t="shared" si="77"/>
        <v>0</v>
      </c>
      <c r="T2483" s="314">
        <f>IF(M2483&lt;&gt;ฐาน!$M$45,IF(S2483&lt;&gt;"",S2483+R2483,0),0)</f>
        <v>0</v>
      </c>
      <c r="U2483" s="311">
        <f>IF(M2483&lt;&gt;ฐาน!$M$45,IF(S2483=0,J2483+T2483,O2483),J2483)</f>
        <v>0</v>
      </c>
      <c r="V2483" s="98"/>
    </row>
    <row r="2484" spans="1:22" x14ac:dyDescent="0.35">
      <c r="A2484" s="93">
        <v>2476</v>
      </c>
      <c r="B2484" s="84"/>
      <c r="C2484" s="98"/>
      <c r="D2484" s="91"/>
      <c r="E2484" s="89"/>
      <c r="F2484" s="88"/>
      <c r="G2484" s="91"/>
      <c r="H2484" s="91"/>
      <c r="I2484" s="88"/>
      <c r="J2484" s="92"/>
      <c r="K2484" s="212"/>
      <c r="L2484" s="308" t="str">
        <f>IF(K2484&lt;&gt;"",INDEX(ฐาน!$J$4:$M$44,MATCH(INT(K2484),ฐาน!$J$4:$J$44,0),2),"")</f>
        <v/>
      </c>
      <c r="M2484" s="309" t="str">
        <f>IF(L2484&lt;&gt;"",INDEX(ฐาน!$J$4:$M$45,MATCH(L2484,ฐาน!$K$4:$K$45,0),4),"")</f>
        <v/>
      </c>
      <c r="N2484" s="310" t="str">
        <f>IF(I2484&lt;&gt;"",INDEX(ฐาน!$A$4:$F$9,MATCH(I2484,ฐาน!$A$4:$A$9,0),IF(J2484&gt;=INDEX(ฐาน!$A$4:$F$9,MATCH(I2484,ฐาน!$A$4:$A$9,0),3),6,5)),"")</f>
        <v/>
      </c>
      <c r="O2484" s="311" t="str">
        <f>IF(I2484&lt;&gt;"",IF(J2484&gt;=INDEX(ฐาน!$A$4:$G$9,MATCH(I2484,ฐาน!$A$4:$A$9,0),4),INDEX(ฐาน!$A$4:$G$9,MATCH(I2484,ฐาน!$A$4:$A$9,0),7),INDEX(ฐาน!$A$4:$G$9,MATCH(I2484,ฐาน!$A$4:$A$9,0),4)),"")</f>
        <v/>
      </c>
      <c r="P2484" s="312">
        <f>IF(M2484&lt;&gt;ฐาน!$M$45,IF(L2484&lt;&gt;"",($L2484*$N2484/100),0),0)</f>
        <v>0</v>
      </c>
      <c r="Q2484" s="311">
        <f>IF(M2484&lt;&gt;ฐาน!$M$45,IF(L2484&lt;&gt;"",ROUNDUP(($L2484*$N2484/100),-1),0),0)</f>
        <v>0</v>
      </c>
      <c r="R2484" s="311">
        <f t="shared" si="76"/>
        <v>0</v>
      </c>
      <c r="S2484" s="313">
        <f t="shared" si="77"/>
        <v>0</v>
      </c>
      <c r="T2484" s="314">
        <f>IF(M2484&lt;&gt;ฐาน!$M$45,IF(S2484&lt;&gt;"",S2484+R2484,0),0)</f>
        <v>0</v>
      </c>
      <c r="U2484" s="311">
        <f>IF(M2484&lt;&gt;ฐาน!$M$45,IF(S2484=0,J2484+T2484,O2484),J2484)</f>
        <v>0</v>
      </c>
      <c r="V2484" s="98"/>
    </row>
    <row r="2485" spans="1:22" x14ac:dyDescent="0.35">
      <c r="A2485" s="93">
        <v>2477</v>
      </c>
      <c r="B2485" s="84"/>
      <c r="C2485" s="98"/>
      <c r="D2485" s="91"/>
      <c r="E2485" s="89"/>
      <c r="F2485" s="88"/>
      <c r="G2485" s="91"/>
      <c r="H2485" s="91"/>
      <c r="I2485" s="88"/>
      <c r="J2485" s="92"/>
      <c r="K2485" s="212"/>
      <c r="L2485" s="308" t="str">
        <f>IF(K2485&lt;&gt;"",INDEX(ฐาน!$J$4:$M$44,MATCH(INT(K2485),ฐาน!$J$4:$J$44,0),2),"")</f>
        <v/>
      </c>
      <c r="M2485" s="309" t="str">
        <f>IF(L2485&lt;&gt;"",INDEX(ฐาน!$J$4:$M$45,MATCH(L2485,ฐาน!$K$4:$K$45,0),4),"")</f>
        <v/>
      </c>
      <c r="N2485" s="310" t="str">
        <f>IF(I2485&lt;&gt;"",INDEX(ฐาน!$A$4:$F$9,MATCH(I2485,ฐาน!$A$4:$A$9,0),IF(J2485&gt;=INDEX(ฐาน!$A$4:$F$9,MATCH(I2485,ฐาน!$A$4:$A$9,0),3),6,5)),"")</f>
        <v/>
      </c>
      <c r="O2485" s="311" t="str">
        <f>IF(I2485&lt;&gt;"",IF(J2485&gt;=INDEX(ฐาน!$A$4:$G$9,MATCH(I2485,ฐาน!$A$4:$A$9,0),4),INDEX(ฐาน!$A$4:$G$9,MATCH(I2485,ฐาน!$A$4:$A$9,0),7),INDEX(ฐาน!$A$4:$G$9,MATCH(I2485,ฐาน!$A$4:$A$9,0),4)),"")</f>
        <v/>
      </c>
      <c r="P2485" s="312">
        <f>IF(M2485&lt;&gt;ฐาน!$M$45,IF(L2485&lt;&gt;"",($L2485*$N2485/100),0),0)</f>
        <v>0</v>
      </c>
      <c r="Q2485" s="311">
        <f>IF(M2485&lt;&gt;ฐาน!$M$45,IF(L2485&lt;&gt;"",ROUNDUP(($L2485*$N2485/100),-1),0),0)</f>
        <v>0</v>
      </c>
      <c r="R2485" s="311">
        <f t="shared" si="76"/>
        <v>0</v>
      </c>
      <c r="S2485" s="313">
        <f t="shared" si="77"/>
        <v>0</v>
      </c>
      <c r="T2485" s="314">
        <f>IF(M2485&lt;&gt;ฐาน!$M$45,IF(S2485&lt;&gt;"",S2485+R2485,0),0)</f>
        <v>0</v>
      </c>
      <c r="U2485" s="311">
        <f>IF(M2485&lt;&gt;ฐาน!$M$45,IF(S2485=0,J2485+T2485,O2485),J2485)</f>
        <v>0</v>
      </c>
      <c r="V2485" s="98"/>
    </row>
    <row r="2486" spans="1:22" x14ac:dyDescent="0.35">
      <c r="A2486" s="93">
        <v>2478</v>
      </c>
      <c r="B2486" s="84"/>
      <c r="C2486" s="98"/>
      <c r="D2486" s="91"/>
      <c r="E2486" s="89"/>
      <c r="F2486" s="88"/>
      <c r="G2486" s="91"/>
      <c r="H2486" s="91"/>
      <c r="I2486" s="88"/>
      <c r="J2486" s="92"/>
      <c r="K2486" s="212"/>
      <c r="L2486" s="308" t="str">
        <f>IF(K2486&lt;&gt;"",INDEX(ฐาน!$J$4:$M$44,MATCH(INT(K2486),ฐาน!$J$4:$J$44,0),2),"")</f>
        <v/>
      </c>
      <c r="M2486" s="309" t="str">
        <f>IF(L2486&lt;&gt;"",INDEX(ฐาน!$J$4:$M$45,MATCH(L2486,ฐาน!$K$4:$K$45,0),4),"")</f>
        <v/>
      </c>
      <c r="N2486" s="310" t="str">
        <f>IF(I2486&lt;&gt;"",INDEX(ฐาน!$A$4:$F$9,MATCH(I2486,ฐาน!$A$4:$A$9,0),IF(J2486&gt;=INDEX(ฐาน!$A$4:$F$9,MATCH(I2486,ฐาน!$A$4:$A$9,0),3),6,5)),"")</f>
        <v/>
      </c>
      <c r="O2486" s="311" t="str">
        <f>IF(I2486&lt;&gt;"",IF(J2486&gt;=INDEX(ฐาน!$A$4:$G$9,MATCH(I2486,ฐาน!$A$4:$A$9,0),4),INDEX(ฐาน!$A$4:$G$9,MATCH(I2486,ฐาน!$A$4:$A$9,0),7),INDEX(ฐาน!$A$4:$G$9,MATCH(I2486,ฐาน!$A$4:$A$9,0),4)),"")</f>
        <v/>
      </c>
      <c r="P2486" s="312">
        <f>IF(M2486&lt;&gt;ฐาน!$M$45,IF(L2486&lt;&gt;"",($L2486*$N2486/100),0),0)</f>
        <v>0</v>
      </c>
      <c r="Q2486" s="311">
        <f>IF(M2486&lt;&gt;ฐาน!$M$45,IF(L2486&lt;&gt;"",ROUNDUP(($L2486*$N2486/100),-1),0),0)</f>
        <v>0</v>
      </c>
      <c r="R2486" s="311">
        <f t="shared" si="76"/>
        <v>0</v>
      </c>
      <c r="S2486" s="313">
        <f t="shared" si="77"/>
        <v>0</v>
      </c>
      <c r="T2486" s="314">
        <f>IF(M2486&lt;&gt;ฐาน!$M$45,IF(S2486&lt;&gt;"",S2486+R2486,0),0)</f>
        <v>0</v>
      </c>
      <c r="U2486" s="311">
        <f>IF(M2486&lt;&gt;ฐาน!$M$45,IF(S2486=0,J2486+T2486,O2486),J2486)</f>
        <v>0</v>
      </c>
      <c r="V2486" s="98"/>
    </row>
    <row r="2487" spans="1:22" x14ac:dyDescent="0.35">
      <c r="A2487" s="93">
        <v>2479</v>
      </c>
      <c r="B2487" s="84"/>
      <c r="C2487" s="98"/>
      <c r="D2487" s="91"/>
      <c r="E2487" s="89"/>
      <c r="F2487" s="88"/>
      <c r="G2487" s="91"/>
      <c r="H2487" s="91"/>
      <c r="I2487" s="88"/>
      <c r="J2487" s="92"/>
      <c r="K2487" s="212"/>
      <c r="L2487" s="308" t="str">
        <f>IF(K2487&lt;&gt;"",INDEX(ฐาน!$J$4:$M$44,MATCH(INT(K2487),ฐาน!$J$4:$J$44,0),2),"")</f>
        <v/>
      </c>
      <c r="M2487" s="309" t="str">
        <f>IF(L2487&lt;&gt;"",INDEX(ฐาน!$J$4:$M$45,MATCH(L2487,ฐาน!$K$4:$K$45,0),4),"")</f>
        <v/>
      </c>
      <c r="N2487" s="310" t="str">
        <f>IF(I2487&lt;&gt;"",INDEX(ฐาน!$A$4:$F$9,MATCH(I2487,ฐาน!$A$4:$A$9,0),IF(J2487&gt;=INDEX(ฐาน!$A$4:$F$9,MATCH(I2487,ฐาน!$A$4:$A$9,0),3),6,5)),"")</f>
        <v/>
      </c>
      <c r="O2487" s="311" t="str">
        <f>IF(I2487&lt;&gt;"",IF(J2487&gt;=INDEX(ฐาน!$A$4:$G$9,MATCH(I2487,ฐาน!$A$4:$A$9,0),4),INDEX(ฐาน!$A$4:$G$9,MATCH(I2487,ฐาน!$A$4:$A$9,0),7),INDEX(ฐาน!$A$4:$G$9,MATCH(I2487,ฐาน!$A$4:$A$9,0),4)),"")</f>
        <v/>
      </c>
      <c r="P2487" s="312">
        <f>IF(M2487&lt;&gt;ฐาน!$M$45,IF(L2487&lt;&gt;"",($L2487*$N2487/100),0),0)</f>
        <v>0</v>
      </c>
      <c r="Q2487" s="311">
        <f>IF(M2487&lt;&gt;ฐาน!$M$45,IF(L2487&lt;&gt;"",ROUNDUP(($L2487*$N2487/100),-1),0),0)</f>
        <v>0</v>
      </c>
      <c r="R2487" s="311">
        <f t="shared" si="76"/>
        <v>0</v>
      </c>
      <c r="S2487" s="313">
        <f t="shared" si="77"/>
        <v>0</v>
      </c>
      <c r="T2487" s="314">
        <f>IF(M2487&lt;&gt;ฐาน!$M$45,IF(S2487&lt;&gt;"",S2487+R2487,0),0)</f>
        <v>0</v>
      </c>
      <c r="U2487" s="311">
        <f>IF(M2487&lt;&gt;ฐาน!$M$45,IF(S2487=0,J2487+T2487,O2487),J2487)</f>
        <v>0</v>
      </c>
      <c r="V2487" s="98"/>
    </row>
    <row r="2488" spans="1:22" x14ac:dyDescent="0.35">
      <c r="A2488" s="93">
        <v>2480</v>
      </c>
      <c r="B2488" s="84"/>
      <c r="C2488" s="98"/>
      <c r="D2488" s="91"/>
      <c r="E2488" s="89"/>
      <c r="F2488" s="88"/>
      <c r="G2488" s="91"/>
      <c r="H2488" s="91"/>
      <c r="I2488" s="88"/>
      <c r="J2488" s="92"/>
      <c r="K2488" s="212"/>
      <c r="L2488" s="308" t="str">
        <f>IF(K2488&lt;&gt;"",INDEX(ฐาน!$J$4:$M$44,MATCH(INT(K2488),ฐาน!$J$4:$J$44,0),2),"")</f>
        <v/>
      </c>
      <c r="M2488" s="309" t="str">
        <f>IF(L2488&lt;&gt;"",INDEX(ฐาน!$J$4:$M$45,MATCH(L2488,ฐาน!$K$4:$K$45,0),4),"")</f>
        <v/>
      </c>
      <c r="N2488" s="310" t="str">
        <f>IF(I2488&lt;&gt;"",INDEX(ฐาน!$A$4:$F$9,MATCH(I2488,ฐาน!$A$4:$A$9,0),IF(J2488&gt;=INDEX(ฐาน!$A$4:$F$9,MATCH(I2488,ฐาน!$A$4:$A$9,0),3),6,5)),"")</f>
        <v/>
      </c>
      <c r="O2488" s="311" t="str">
        <f>IF(I2488&lt;&gt;"",IF(J2488&gt;=INDEX(ฐาน!$A$4:$G$9,MATCH(I2488,ฐาน!$A$4:$A$9,0),4),INDEX(ฐาน!$A$4:$G$9,MATCH(I2488,ฐาน!$A$4:$A$9,0),7),INDEX(ฐาน!$A$4:$G$9,MATCH(I2488,ฐาน!$A$4:$A$9,0),4)),"")</f>
        <v/>
      </c>
      <c r="P2488" s="312">
        <f>IF(M2488&lt;&gt;ฐาน!$M$45,IF(L2488&lt;&gt;"",($L2488*$N2488/100),0),0)</f>
        <v>0</v>
      </c>
      <c r="Q2488" s="311">
        <f>IF(M2488&lt;&gt;ฐาน!$M$45,IF(L2488&lt;&gt;"",ROUNDUP(($L2488*$N2488/100),-1),0),0)</f>
        <v>0</v>
      </c>
      <c r="R2488" s="311">
        <f t="shared" si="76"/>
        <v>0</v>
      </c>
      <c r="S2488" s="313">
        <f t="shared" si="77"/>
        <v>0</v>
      </c>
      <c r="T2488" s="314">
        <f>IF(M2488&lt;&gt;ฐาน!$M$45,IF(S2488&lt;&gt;"",S2488+R2488,0),0)</f>
        <v>0</v>
      </c>
      <c r="U2488" s="311">
        <f>IF(M2488&lt;&gt;ฐาน!$M$45,IF(S2488=0,J2488+T2488,O2488),J2488)</f>
        <v>0</v>
      </c>
      <c r="V2488" s="98"/>
    </row>
    <row r="2489" spans="1:22" x14ac:dyDescent="0.35">
      <c r="A2489" s="93">
        <v>2481</v>
      </c>
      <c r="B2489" s="84"/>
      <c r="C2489" s="98"/>
      <c r="D2489" s="91"/>
      <c r="E2489" s="89"/>
      <c r="F2489" s="88"/>
      <c r="G2489" s="91"/>
      <c r="H2489" s="91"/>
      <c r="I2489" s="88"/>
      <c r="J2489" s="92"/>
      <c r="K2489" s="212"/>
      <c r="L2489" s="308" t="str">
        <f>IF(K2489&lt;&gt;"",INDEX(ฐาน!$J$4:$M$44,MATCH(INT(K2489),ฐาน!$J$4:$J$44,0),2),"")</f>
        <v/>
      </c>
      <c r="M2489" s="309" t="str">
        <f>IF(L2489&lt;&gt;"",INDEX(ฐาน!$J$4:$M$45,MATCH(L2489,ฐาน!$K$4:$K$45,0),4),"")</f>
        <v/>
      </c>
      <c r="N2489" s="310" t="str">
        <f>IF(I2489&lt;&gt;"",INDEX(ฐาน!$A$4:$F$9,MATCH(I2489,ฐาน!$A$4:$A$9,0),IF(J2489&gt;=INDEX(ฐาน!$A$4:$F$9,MATCH(I2489,ฐาน!$A$4:$A$9,0),3),6,5)),"")</f>
        <v/>
      </c>
      <c r="O2489" s="311" t="str">
        <f>IF(I2489&lt;&gt;"",IF(J2489&gt;=INDEX(ฐาน!$A$4:$G$9,MATCH(I2489,ฐาน!$A$4:$A$9,0),4),INDEX(ฐาน!$A$4:$G$9,MATCH(I2489,ฐาน!$A$4:$A$9,0),7),INDEX(ฐาน!$A$4:$G$9,MATCH(I2489,ฐาน!$A$4:$A$9,0),4)),"")</f>
        <v/>
      </c>
      <c r="P2489" s="312">
        <f>IF(M2489&lt;&gt;ฐาน!$M$45,IF(L2489&lt;&gt;"",($L2489*$N2489/100),0),0)</f>
        <v>0</v>
      </c>
      <c r="Q2489" s="311">
        <f>IF(M2489&lt;&gt;ฐาน!$M$45,IF(L2489&lt;&gt;"",ROUNDUP(($L2489*$N2489/100),-1),0),0)</f>
        <v>0</v>
      </c>
      <c r="R2489" s="311">
        <f t="shared" si="76"/>
        <v>0</v>
      </c>
      <c r="S2489" s="313">
        <f t="shared" si="77"/>
        <v>0</v>
      </c>
      <c r="T2489" s="314">
        <f>IF(M2489&lt;&gt;ฐาน!$M$45,IF(S2489&lt;&gt;"",S2489+R2489,0),0)</f>
        <v>0</v>
      </c>
      <c r="U2489" s="311">
        <f>IF(M2489&lt;&gt;ฐาน!$M$45,IF(S2489=0,J2489+T2489,O2489),J2489)</f>
        <v>0</v>
      </c>
      <c r="V2489" s="98"/>
    </row>
    <row r="2490" spans="1:22" x14ac:dyDescent="0.35">
      <c r="A2490" s="93">
        <v>2482</v>
      </c>
      <c r="B2490" s="84"/>
      <c r="C2490" s="98"/>
      <c r="D2490" s="91"/>
      <c r="E2490" s="89"/>
      <c r="F2490" s="88"/>
      <c r="G2490" s="91"/>
      <c r="H2490" s="91"/>
      <c r="I2490" s="88"/>
      <c r="J2490" s="92"/>
      <c r="K2490" s="212"/>
      <c r="L2490" s="308" t="str">
        <f>IF(K2490&lt;&gt;"",INDEX(ฐาน!$J$4:$M$44,MATCH(INT(K2490),ฐาน!$J$4:$J$44,0),2),"")</f>
        <v/>
      </c>
      <c r="M2490" s="309" t="str">
        <f>IF(L2490&lt;&gt;"",INDEX(ฐาน!$J$4:$M$45,MATCH(L2490,ฐาน!$K$4:$K$45,0),4),"")</f>
        <v/>
      </c>
      <c r="N2490" s="310" t="str">
        <f>IF(I2490&lt;&gt;"",INDEX(ฐาน!$A$4:$F$9,MATCH(I2490,ฐาน!$A$4:$A$9,0),IF(J2490&gt;=INDEX(ฐาน!$A$4:$F$9,MATCH(I2490,ฐาน!$A$4:$A$9,0),3),6,5)),"")</f>
        <v/>
      </c>
      <c r="O2490" s="311" t="str">
        <f>IF(I2490&lt;&gt;"",IF(J2490&gt;=INDEX(ฐาน!$A$4:$G$9,MATCH(I2490,ฐาน!$A$4:$A$9,0),4),INDEX(ฐาน!$A$4:$G$9,MATCH(I2490,ฐาน!$A$4:$A$9,0),7),INDEX(ฐาน!$A$4:$G$9,MATCH(I2490,ฐาน!$A$4:$A$9,0),4)),"")</f>
        <v/>
      </c>
      <c r="P2490" s="312">
        <f>IF(M2490&lt;&gt;ฐาน!$M$45,IF(L2490&lt;&gt;"",($L2490*$N2490/100),0),0)</f>
        <v>0</v>
      </c>
      <c r="Q2490" s="311">
        <f>IF(M2490&lt;&gt;ฐาน!$M$45,IF(L2490&lt;&gt;"",ROUNDUP(($L2490*$N2490/100),-1),0),0)</f>
        <v>0</v>
      </c>
      <c r="R2490" s="311">
        <f t="shared" si="76"/>
        <v>0</v>
      </c>
      <c r="S2490" s="313">
        <f t="shared" si="77"/>
        <v>0</v>
      </c>
      <c r="T2490" s="314">
        <f>IF(M2490&lt;&gt;ฐาน!$M$45,IF(S2490&lt;&gt;"",S2490+R2490,0),0)</f>
        <v>0</v>
      </c>
      <c r="U2490" s="311">
        <f>IF(M2490&lt;&gt;ฐาน!$M$45,IF(S2490=0,J2490+T2490,O2490),J2490)</f>
        <v>0</v>
      </c>
      <c r="V2490" s="98"/>
    </row>
    <row r="2491" spans="1:22" x14ac:dyDescent="0.35">
      <c r="A2491" s="93">
        <v>2483</v>
      </c>
      <c r="B2491" s="84"/>
      <c r="C2491" s="98"/>
      <c r="D2491" s="91"/>
      <c r="E2491" s="89"/>
      <c r="F2491" s="88"/>
      <c r="G2491" s="91"/>
      <c r="H2491" s="91"/>
      <c r="I2491" s="88"/>
      <c r="J2491" s="92"/>
      <c r="K2491" s="212"/>
      <c r="L2491" s="308" t="str">
        <f>IF(K2491&lt;&gt;"",INDEX(ฐาน!$J$4:$M$44,MATCH(INT(K2491),ฐาน!$J$4:$J$44,0),2),"")</f>
        <v/>
      </c>
      <c r="M2491" s="309" t="str">
        <f>IF(L2491&lt;&gt;"",INDEX(ฐาน!$J$4:$M$45,MATCH(L2491,ฐาน!$K$4:$K$45,0),4),"")</f>
        <v/>
      </c>
      <c r="N2491" s="310" t="str">
        <f>IF(I2491&lt;&gt;"",INDEX(ฐาน!$A$4:$F$9,MATCH(I2491,ฐาน!$A$4:$A$9,0),IF(J2491&gt;=INDEX(ฐาน!$A$4:$F$9,MATCH(I2491,ฐาน!$A$4:$A$9,0),3),6,5)),"")</f>
        <v/>
      </c>
      <c r="O2491" s="311" t="str">
        <f>IF(I2491&lt;&gt;"",IF(J2491&gt;=INDEX(ฐาน!$A$4:$G$9,MATCH(I2491,ฐาน!$A$4:$A$9,0),4),INDEX(ฐาน!$A$4:$G$9,MATCH(I2491,ฐาน!$A$4:$A$9,0),7),INDEX(ฐาน!$A$4:$G$9,MATCH(I2491,ฐาน!$A$4:$A$9,0),4)),"")</f>
        <v/>
      </c>
      <c r="P2491" s="312">
        <f>IF(M2491&lt;&gt;ฐาน!$M$45,IF(L2491&lt;&gt;"",($L2491*$N2491/100),0),0)</f>
        <v>0</v>
      </c>
      <c r="Q2491" s="311">
        <f>IF(M2491&lt;&gt;ฐาน!$M$45,IF(L2491&lt;&gt;"",ROUNDUP(($L2491*$N2491/100),-1),0),0)</f>
        <v>0</v>
      </c>
      <c r="R2491" s="311">
        <f t="shared" si="76"/>
        <v>0</v>
      </c>
      <c r="S2491" s="313">
        <f t="shared" si="77"/>
        <v>0</v>
      </c>
      <c r="T2491" s="314">
        <f>IF(M2491&lt;&gt;ฐาน!$M$45,IF(S2491&lt;&gt;"",S2491+R2491,0),0)</f>
        <v>0</v>
      </c>
      <c r="U2491" s="311">
        <f>IF(M2491&lt;&gt;ฐาน!$M$45,IF(S2491=0,J2491+T2491,O2491),J2491)</f>
        <v>0</v>
      </c>
      <c r="V2491" s="98"/>
    </row>
    <row r="2492" spans="1:22" x14ac:dyDescent="0.35">
      <c r="A2492" s="93">
        <v>2484</v>
      </c>
      <c r="B2492" s="84"/>
      <c r="C2492" s="98"/>
      <c r="D2492" s="91"/>
      <c r="E2492" s="89"/>
      <c r="F2492" s="88"/>
      <c r="G2492" s="91"/>
      <c r="H2492" s="91"/>
      <c r="I2492" s="88"/>
      <c r="J2492" s="92"/>
      <c r="K2492" s="212"/>
      <c r="L2492" s="308" t="str">
        <f>IF(K2492&lt;&gt;"",INDEX(ฐาน!$J$4:$M$44,MATCH(INT(K2492),ฐาน!$J$4:$J$44,0),2),"")</f>
        <v/>
      </c>
      <c r="M2492" s="309" t="str">
        <f>IF(L2492&lt;&gt;"",INDEX(ฐาน!$J$4:$M$45,MATCH(L2492,ฐาน!$K$4:$K$45,0),4),"")</f>
        <v/>
      </c>
      <c r="N2492" s="310" t="str">
        <f>IF(I2492&lt;&gt;"",INDEX(ฐาน!$A$4:$F$9,MATCH(I2492,ฐาน!$A$4:$A$9,0),IF(J2492&gt;=INDEX(ฐาน!$A$4:$F$9,MATCH(I2492,ฐาน!$A$4:$A$9,0),3),6,5)),"")</f>
        <v/>
      </c>
      <c r="O2492" s="311" t="str">
        <f>IF(I2492&lt;&gt;"",IF(J2492&gt;=INDEX(ฐาน!$A$4:$G$9,MATCH(I2492,ฐาน!$A$4:$A$9,0),4),INDEX(ฐาน!$A$4:$G$9,MATCH(I2492,ฐาน!$A$4:$A$9,0),7),INDEX(ฐาน!$A$4:$G$9,MATCH(I2492,ฐาน!$A$4:$A$9,0),4)),"")</f>
        <v/>
      </c>
      <c r="P2492" s="312">
        <f>IF(M2492&lt;&gt;ฐาน!$M$45,IF(L2492&lt;&gt;"",($L2492*$N2492/100),0),0)</f>
        <v>0</v>
      </c>
      <c r="Q2492" s="311">
        <f>IF(M2492&lt;&gt;ฐาน!$M$45,IF(L2492&lt;&gt;"",ROUNDUP(($L2492*$N2492/100),-1),0),0)</f>
        <v>0</v>
      </c>
      <c r="R2492" s="311">
        <f t="shared" si="76"/>
        <v>0</v>
      </c>
      <c r="S2492" s="313">
        <f t="shared" si="77"/>
        <v>0</v>
      </c>
      <c r="T2492" s="314">
        <f>IF(M2492&lt;&gt;ฐาน!$M$45,IF(S2492&lt;&gt;"",S2492+R2492,0),0)</f>
        <v>0</v>
      </c>
      <c r="U2492" s="311">
        <f>IF(M2492&lt;&gt;ฐาน!$M$45,IF(S2492=0,J2492+T2492,O2492),J2492)</f>
        <v>0</v>
      </c>
      <c r="V2492" s="98"/>
    </row>
    <row r="2493" spans="1:22" x14ac:dyDescent="0.35">
      <c r="A2493" s="93">
        <v>2485</v>
      </c>
      <c r="B2493" s="84"/>
      <c r="C2493" s="98"/>
      <c r="D2493" s="91"/>
      <c r="E2493" s="89"/>
      <c r="F2493" s="88"/>
      <c r="G2493" s="91"/>
      <c r="H2493" s="91"/>
      <c r="I2493" s="88"/>
      <c r="J2493" s="92"/>
      <c r="K2493" s="212"/>
      <c r="L2493" s="308" t="str">
        <f>IF(K2493&lt;&gt;"",INDEX(ฐาน!$J$4:$M$44,MATCH(INT(K2493),ฐาน!$J$4:$J$44,0),2),"")</f>
        <v/>
      </c>
      <c r="M2493" s="309" t="str">
        <f>IF(L2493&lt;&gt;"",INDEX(ฐาน!$J$4:$M$45,MATCH(L2493,ฐาน!$K$4:$K$45,0),4),"")</f>
        <v/>
      </c>
      <c r="N2493" s="310" t="str">
        <f>IF(I2493&lt;&gt;"",INDEX(ฐาน!$A$4:$F$9,MATCH(I2493,ฐาน!$A$4:$A$9,0),IF(J2493&gt;=INDEX(ฐาน!$A$4:$F$9,MATCH(I2493,ฐาน!$A$4:$A$9,0),3),6,5)),"")</f>
        <v/>
      </c>
      <c r="O2493" s="311" t="str">
        <f>IF(I2493&lt;&gt;"",IF(J2493&gt;=INDEX(ฐาน!$A$4:$G$9,MATCH(I2493,ฐาน!$A$4:$A$9,0),4),INDEX(ฐาน!$A$4:$G$9,MATCH(I2493,ฐาน!$A$4:$A$9,0),7),INDEX(ฐาน!$A$4:$G$9,MATCH(I2493,ฐาน!$A$4:$A$9,0),4)),"")</f>
        <v/>
      </c>
      <c r="P2493" s="312">
        <f>IF(M2493&lt;&gt;ฐาน!$M$45,IF(L2493&lt;&gt;"",($L2493*$N2493/100),0),0)</f>
        <v>0</v>
      </c>
      <c r="Q2493" s="311">
        <f>IF(M2493&lt;&gt;ฐาน!$M$45,IF(L2493&lt;&gt;"",ROUNDUP(($L2493*$N2493/100),-1),0),0)</f>
        <v>0</v>
      </c>
      <c r="R2493" s="311">
        <f t="shared" si="76"/>
        <v>0</v>
      </c>
      <c r="S2493" s="313">
        <f t="shared" si="77"/>
        <v>0</v>
      </c>
      <c r="T2493" s="314">
        <f>IF(M2493&lt;&gt;ฐาน!$M$45,IF(S2493&lt;&gt;"",S2493+R2493,0),0)</f>
        <v>0</v>
      </c>
      <c r="U2493" s="311">
        <f>IF(M2493&lt;&gt;ฐาน!$M$45,IF(S2493=0,J2493+T2493,O2493),J2493)</f>
        <v>0</v>
      </c>
      <c r="V2493" s="98"/>
    </row>
    <row r="2494" spans="1:22" x14ac:dyDescent="0.35">
      <c r="A2494" s="93">
        <v>2486</v>
      </c>
      <c r="B2494" s="84"/>
      <c r="C2494" s="98"/>
      <c r="D2494" s="91"/>
      <c r="E2494" s="89"/>
      <c r="F2494" s="88"/>
      <c r="G2494" s="91"/>
      <c r="H2494" s="91"/>
      <c r="I2494" s="88"/>
      <c r="J2494" s="92"/>
      <c r="K2494" s="212"/>
      <c r="L2494" s="308" t="str">
        <f>IF(K2494&lt;&gt;"",INDEX(ฐาน!$J$4:$M$44,MATCH(INT(K2494),ฐาน!$J$4:$J$44,0),2),"")</f>
        <v/>
      </c>
      <c r="M2494" s="309" t="str">
        <f>IF(L2494&lt;&gt;"",INDEX(ฐาน!$J$4:$M$45,MATCH(L2494,ฐาน!$K$4:$K$45,0),4),"")</f>
        <v/>
      </c>
      <c r="N2494" s="310" t="str">
        <f>IF(I2494&lt;&gt;"",INDEX(ฐาน!$A$4:$F$9,MATCH(I2494,ฐาน!$A$4:$A$9,0),IF(J2494&gt;=INDEX(ฐาน!$A$4:$F$9,MATCH(I2494,ฐาน!$A$4:$A$9,0),3),6,5)),"")</f>
        <v/>
      </c>
      <c r="O2494" s="311" t="str">
        <f>IF(I2494&lt;&gt;"",IF(J2494&gt;=INDEX(ฐาน!$A$4:$G$9,MATCH(I2494,ฐาน!$A$4:$A$9,0),4),INDEX(ฐาน!$A$4:$G$9,MATCH(I2494,ฐาน!$A$4:$A$9,0),7),INDEX(ฐาน!$A$4:$G$9,MATCH(I2494,ฐาน!$A$4:$A$9,0),4)),"")</f>
        <v/>
      </c>
      <c r="P2494" s="312">
        <f>IF(M2494&lt;&gt;ฐาน!$M$45,IF(L2494&lt;&gt;"",($L2494*$N2494/100),0),0)</f>
        <v>0</v>
      </c>
      <c r="Q2494" s="311">
        <f>IF(M2494&lt;&gt;ฐาน!$M$45,IF(L2494&lt;&gt;"",ROUNDUP(($L2494*$N2494/100),-1),0),0)</f>
        <v>0</v>
      </c>
      <c r="R2494" s="311">
        <f t="shared" si="76"/>
        <v>0</v>
      </c>
      <c r="S2494" s="313">
        <f t="shared" si="77"/>
        <v>0</v>
      </c>
      <c r="T2494" s="314">
        <f>IF(M2494&lt;&gt;ฐาน!$M$45,IF(S2494&lt;&gt;"",S2494+R2494,0),0)</f>
        <v>0</v>
      </c>
      <c r="U2494" s="311">
        <f>IF(M2494&lt;&gt;ฐาน!$M$45,IF(S2494=0,J2494+T2494,O2494),J2494)</f>
        <v>0</v>
      </c>
      <c r="V2494" s="98"/>
    </row>
    <row r="2495" spans="1:22" x14ac:dyDescent="0.35">
      <c r="A2495" s="93">
        <v>2487</v>
      </c>
      <c r="B2495" s="84"/>
      <c r="C2495" s="98"/>
      <c r="D2495" s="91"/>
      <c r="E2495" s="89"/>
      <c r="F2495" s="88"/>
      <c r="G2495" s="91"/>
      <c r="H2495" s="91"/>
      <c r="I2495" s="88"/>
      <c r="J2495" s="92"/>
      <c r="K2495" s="212"/>
      <c r="L2495" s="308" t="str">
        <f>IF(K2495&lt;&gt;"",INDEX(ฐาน!$J$4:$M$44,MATCH(INT(K2495),ฐาน!$J$4:$J$44,0),2),"")</f>
        <v/>
      </c>
      <c r="M2495" s="309" t="str">
        <f>IF(L2495&lt;&gt;"",INDEX(ฐาน!$J$4:$M$45,MATCH(L2495,ฐาน!$K$4:$K$45,0),4),"")</f>
        <v/>
      </c>
      <c r="N2495" s="310" t="str">
        <f>IF(I2495&lt;&gt;"",INDEX(ฐาน!$A$4:$F$9,MATCH(I2495,ฐาน!$A$4:$A$9,0),IF(J2495&gt;=INDEX(ฐาน!$A$4:$F$9,MATCH(I2495,ฐาน!$A$4:$A$9,0),3),6,5)),"")</f>
        <v/>
      </c>
      <c r="O2495" s="311" t="str">
        <f>IF(I2495&lt;&gt;"",IF(J2495&gt;=INDEX(ฐาน!$A$4:$G$9,MATCH(I2495,ฐาน!$A$4:$A$9,0),4),INDEX(ฐาน!$A$4:$G$9,MATCH(I2495,ฐาน!$A$4:$A$9,0),7),INDEX(ฐาน!$A$4:$G$9,MATCH(I2495,ฐาน!$A$4:$A$9,0),4)),"")</f>
        <v/>
      </c>
      <c r="P2495" s="312">
        <f>IF(M2495&lt;&gt;ฐาน!$M$45,IF(L2495&lt;&gt;"",($L2495*$N2495/100),0),0)</f>
        <v>0</v>
      </c>
      <c r="Q2495" s="311">
        <f>IF(M2495&lt;&gt;ฐาน!$M$45,IF(L2495&lt;&gt;"",ROUNDUP(($L2495*$N2495/100),-1),0),0)</f>
        <v>0</v>
      </c>
      <c r="R2495" s="311">
        <f t="shared" si="76"/>
        <v>0</v>
      </c>
      <c r="S2495" s="313">
        <f t="shared" si="77"/>
        <v>0</v>
      </c>
      <c r="T2495" s="314">
        <f>IF(M2495&lt;&gt;ฐาน!$M$45,IF(S2495&lt;&gt;"",S2495+R2495,0),0)</f>
        <v>0</v>
      </c>
      <c r="U2495" s="311">
        <f>IF(M2495&lt;&gt;ฐาน!$M$45,IF(S2495=0,J2495+T2495,O2495),J2495)</f>
        <v>0</v>
      </c>
      <c r="V2495" s="98"/>
    </row>
    <row r="2496" spans="1:22" x14ac:dyDescent="0.35">
      <c r="A2496" s="93">
        <v>2488</v>
      </c>
      <c r="B2496" s="84"/>
      <c r="C2496" s="98"/>
      <c r="D2496" s="91"/>
      <c r="E2496" s="89"/>
      <c r="F2496" s="88"/>
      <c r="G2496" s="91"/>
      <c r="H2496" s="91"/>
      <c r="I2496" s="88"/>
      <c r="J2496" s="92"/>
      <c r="K2496" s="212"/>
      <c r="L2496" s="308" t="str">
        <f>IF(K2496&lt;&gt;"",INDEX(ฐาน!$J$4:$M$44,MATCH(INT(K2496),ฐาน!$J$4:$J$44,0),2),"")</f>
        <v/>
      </c>
      <c r="M2496" s="309" t="str">
        <f>IF(L2496&lt;&gt;"",INDEX(ฐาน!$J$4:$M$45,MATCH(L2496,ฐาน!$K$4:$K$45,0),4),"")</f>
        <v/>
      </c>
      <c r="N2496" s="310" t="str">
        <f>IF(I2496&lt;&gt;"",INDEX(ฐาน!$A$4:$F$9,MATCH(I2496,ฐาน!$A$4:$A$9,0),IF(J2496&gt;=INDEX(ฐาน!$A$4:$F$9,MATCH(I2496,ฐาน!$A$4:$A$9,0),3),6,5)),"")</f>
        <v/>
      </c>
      <c r="O2496" s="311" t="str">
        <f>IF(I2496&lt;&gt;"",IF(J2496&gt;=INDEX(ฐาน!$A$4:$G$9,MATCH(I2496,ฐาน!$A$4:$A$9,0),4),INDEX(ฐาน!$A$4:$G$9,MATCH(I2496,ฐาน!$A$4:$A$9,0),7),INDEX(ฐาน!$A$4:$G$9,MATCH(I2496,ฐาน!$A$4:$A$9,0),4)),"")</f>
        <v/>
      </c>
      <c r="P2496" s="312">
        <f>IF(M2496&lt;&gt;ฐาน!$M$45,IF(L2496&lt;&gt;"",($L2496*$N2496/100),0),0)</f>
        <v>0</v>
      </c>
      <c r="Q2496" s="311">
        <f>IF(M2496&lt;&gt;ฐาน!$M$45,IF(L2496&lt;&gt;"",ROUNDUP(($L2496*$N2496/100),-1),0),0)</f>
        <v>0</v>
      </c>
      <c r="R2496" s="311">
        <f t="shared" si="76"/>
        <v>0</v>
      </c>
      <c r="S2496" s="313">
        <f t="shared" si="77"/>
        <v>0</v>
      </c>
      <c r="T2496" s="314">
        <f>IF(M2496&lt;&gt;ฐาน!$M$45,IF(S2496&lt;&gt;"",S2496+R2496,0),0)</f>
        <v>0</v>
      </c>
      <c r="U2496" s="311">
        <f>IF(M2496&lt;&gt;ฐาน!$M$45,IF(S2496=0,J2496+T2496,O2496),J2496)</f>
        <v>0</v>
      </c>
      <c r="V2496" s="98"/>
    </row>
    <row r="2497" spans="1:22" x14ac:dyDescent="0.35">
      <c r="A2497" s="93">
        <v>2489</v>
      </c>
      <c r="B2497" s="84"/>
      <c r="C2497" s="98"/>
      <c r="D2497" s="91"/>
      <c r="E2497" s="89"/>
      <c r="F2497" s="88"/>
      <c r="G2497" s="91"/>
      <c r="H2497" s="91"/>
      <c r="I2497" s="88"/>
      <c r="J2497" s="92"/>
      <c r="K2497" s="212"/>
      <c r="L2497" s="308" t="str">
        <f>IF(K2497&lt;&gt;"",INDEX(ฐาน!$J$4:$M$44,MATCH(INT(K2497),ฐาน!$J$4:$J$44,0),2),"")</f>
        <v/>
      </c>
      <c r="M2497" s="309" t="str">
        <f>IF(L2497&lt;&gt;"",INDEX(ฐาน!$J$4:$M$45,MATCH(L2497,ฐาน!$K$4:$K$45,0),4),"")</f>
        <v/>
      </c>
      <c r="N2497" s="310" t="str">
        <f>IF(I2497&lt;&gt;"",INDEX(ฐาน!$A$4:$F$9,MATCH(I2497,ฐาน!$A$4:$A$9,0),IF(J2497&gt;=INDEX(ฐาน!$A$4:$F$9,MATCH(I2497,ฐาน!$A$4:$A$9,0),3),6,5)),"")</f>
        <v/>
      </c>
      <c r="O2497" s="311" t="str">
        <f>IF(I2497&lt;&gt;"",IF(J2497&gt;=INDEX(ฐาน!$A$4:$G$9,MATCH(I2497,ฐาน!$A$4:$A$9,0),4),INDEX(ฐาน!$A$4:$G$9,MATCH(I2497,ฐาน!$A$4:$A$9,0),7),INDEX(ฐาน!$A$4:$G$9,MATCH(I2497,ฐาน!$A$4:$A$9,0),4)),"")</f>
        <v/>
      </c>
      <c r="P2497" s="312">
        <f>IF(M2497&lt;&gt;ฐาน!$M$45,IF(L2497&lt;&gt;"",($L2497*$N2497/100),0),0)</f>
        <v>0</v>
      </c>
      <c r="Q2497" s="311">
        <f>IF(M2497&lt;&gt;ฐาน!$M$45,IF(L2497&lt;&gt;"",ROUNDUP(($L2497*$N2497/100),-1),0),0)</f>
        <v>0</v>
      </c>
      <c r="R2497" s="311">
        <f t="shared" si="76"/>
        <v>0</v>
      </c>
      <c r="S2497" s="313">
        <f t="shared" si="77"/>
        <v>0</v>
      </c>
      <c r="T2497" s="314">
        <f>IF(M2497&lt;&gt;ฐาน!$M$45,IF(S2497&lt;&gt;"",S2497+R2497,0),0)</f>
        <v>0</v>
      </c>
      <c r="U2497" s="311">
        <f>IF(M2497&lt;&gt;ฐาน!$M$45,IF(S2497=0,J2497+T2497,O2497),J2497)</f>
        <v>0</v>
      </c>
      <c r="V2497" s="98"/>
    </row>
    <row r="2498" spans="1:22" x14ac:dyDescent="0.35">
      <c r="A2498" s="93">
        <v>2490</v>
      </c>
      <c r="B2498" s="84"/>
      <c r="C2498" s="98"/>
      <c r="D2498" s="91"/>
      <c r="E2498" s="89"/>
      <c r="F2498" s="88"/>
      <c r="G2498" s="91"/>
      <c r="H2498" s="91"/>
      <c r="I2498" s="88"/>
      <c r="J2498" s="92"/>
      <c r="K2498" s="212"/>
      <c r="L2498" s="308" t="str">
        <f>IF(K2498&lt;&gt;"",INDEX(ฐาน!$J$4:$M$44,MATCH(INT(K2498),ฐาน!$J$4:$J$44,0),2),"")</f>
        <v/>
      </c>
      <c r="M2498" s="309" t="str">
        <f>IF(L2498&lt;&gt;"",INDEX(ฐาน!$J$4:$M$45,MATCH(L2498,ฐาน!$K$4:$K$45,0),4),"")</f>
        <v/>
      </c>
      <c r="N2498" s="310" t="str">
        <f>IF(I2498&lt;&gt;"",INDEX(ฐาน!$A$4:$F$9,MATCH(I2498,ฐาน!$A$4:$A$9,0),IF(J2498&gt;=INDEX(ฐาน!$A$4:$F$9,MATCH(I2498,ฐาน!$A$4:$A$9,0),3),6,5)),"")</f>
        <v/>
      </c>
      <c r="O2498" s="311" t="str">
        <f>IF(I2498&lt;&gt;"",IF(J2498&gt;=INDEX(ฐาน!$A$4:$G$9,MATCH(I2498,ฐาน!$A$4:$A$9,0),4),INDEX(ฐาน!$A$4:$G$9,MATCH(I2498,ฐาน!$A$4:$A$9,0),7),INDEX(ฐาน!$A$4:$G$9,MATCH(I2498,ฐาน!$A$4:$A$9,0),4)),"")</f>
        <v/>
      </c>
      <c r="P2498" s="312">
        <f>IF(M2498&lt;&gt;ฐาน!$M$45,IF(L2498&lt;&gt;"",($L2498*$N2498/100),0),0)</f>
        <v>0</v>
      </c>
      <c r="Q2498" s="311">
        <f>IF(M2498&lt;&gt;ฐาน!$M$45,IF(L2498&lt;&gt;"",ROUNDUP(($L2498*$N2498/100),-1),0),0)</f>
        <v>0</v>
      </c>
      <c r="R2498" s="311">
        <f t="shared" si="76"/>
        <v>0</v>
      </c>
      <c r="S2498" s="313">
        <f t="shared" si="77"/>
        <v>0</v>
      </c>
      <c r="T2498" s="314">
        <f>IF(M2498&lt;&gt;ฐาน!$M$45,IF(S2498&lt;&gt;"",S2498+R2498,0),0)</f>
        <v>0</v>
      </c>
      <c r="U2498" s="311">
        <f>IF(M2498&lt;&gt;ฐาน!$M$45,IF(S2498=0,J2498+T2498,O2498),J2498)</f>
        <v>0</v>
      </c>
      <c r="V2498" s="98"/>
    </row>
    <row r="2499" spans="1:22" x14ac:dyDescent="0.35">
      <c r="A2499" s="93">
        <v>2491</v>
      </c>
      <c r="B2499" s="84"/>
      <c r="C2499" s="98"/>
      <c r="D2499" s="91"/>
      <c r="E2499" s="89"/>
      <c r="F2499" s="88"/>
      <c r="G2499" s="91"/>
      <c r="H2499" s="91"/>
      <c r="I2499" s="88"/>
      <c r="J2499" s="92"/>
      <c r="K2499" s="212"/>
      <c r="L2499" s="308" t="str">
        <f>IF(K2499&lt;&gt;"",INDEX(ฐาน!$J$4:$M$44,MATCH(INT(K2499),ฐาน!$J$4:$J$44,0),2),"")</f>
        <v/>
      </c>
      <c r="M2499" s="309" t="str">
        <f>IF(L2499&lt;&gt;"",INDEX(ฐาน!$J$4:$M$45,MATCH(L2499,ฐาน!$K$4:$K$45,0),4),"")</f>
        <v/>
      </c>
      <c r="N2499" s="310" t="str">
        <f>IF(I2499&lt;&gt;"",INDEX(ฐาน!$A$4:$F$9,MATCH(I2499,ฐาน!$A$4:$A$9,0),IF(J2499&gt;=INDEX(ฐาน!$A$4:$F$9,MATCH(I2499,ฐาน!$A$4:$A$9,0),3),6,5)),"")</f>
        <v/>
      </c>
      <c r="O2499" s="311" t="str">
        <f>IF(I2499&lt;&gt;"",IF(J2499&gt;=INDEX(ฐาน!$A$4:$G$9,MATCH(I2499,ฐาน!$A$4:$A$9,0),4),INDEX(ฐาน!$A$4:$G$9,MATCH(I2499,ฐาน!$A$4:$A$9,0),7),INDEX(ฐาน!$A$4:$G$9,MATCH(I2499,ฐาน!$A$4:$A$9,0),4)),"")</f>
        <v/>
      </c>
      <c r="P2499" s="312">
        <f>IF(M2499&lt;&gt;ฐาน!$M$45,IF(L2499&lt;&gt;"",($L2499*$N2499/100),0),0)</f>
        <v>0</v>
      </c>
      <c r="Q2499" s="311">
        <f>IF(M2499&lt;&gt;ฐาน!$M$45,IF(L2499&lt;&gt;"",ROUNDUP(($L2499*$N2499/100),-1),0),0)</f>
        <v>0</v>
      </c>
      <c r="R2499" s="311">
        <f t="shared" si="76"/>
        <v>0</v>
      </c>
      <c r="S2499" s="313">
        <f t="shared" si="77"/>
        <v>0</v>
      </c>
      <c r="T2499" s="314">
        <f>IF(M2499&lt;&gt;ฐาน!$M$45,IF(S2499&lt;&gt;"",S2499+R2499,0),0)</f>
        <v>0</v>
      </c>
      <c r="U2499" s="311">
        <f>IF(M2499&lt;&gt;ฐาน!$M$45,IF(S2499=0,J2499+T2499,O2499),J2499)</f>
        <v>0</v>
      </c>
      <c r="V2499" s="98"/>
    </row>
    <row r="2500" spans="1:22" x14ac:dyDescent="0.35">
      <c r="A2500" s="93">
        <v>2492</v>
      </c>
      <c r="B2500" s="84"/>
      <c r="C2500" s="98"/>
      <c r="D2500" s="91"/>
      <c r="E2500" s="89"/>
      <c r="F2500" s="88"/>
      <c r="G2500" s="91"/>
      <c r="H2500" s="91"/>
      <c r="I2500" s="88"/>
      <c r="J2500" s="92"/>
      <c r="K2500" s="212"/>
      <c r="L2500" s="308" t="str">
        <f>IF(K2500&lt;&gt;"",INDEX(ฐาน!$J$4:$M$44,MATCH(INT(K2500),ฐาน!$J$4:$J$44,0),2),"")</f>
        <v/>
      </c>
      <c r="M2500" s="309" t="str">
        <f>IF(L2500&lt;&gt;"",INDEX(ฐาน!$J$4:$M$45,MATCH(L2500,ฐาน!$K$4:$K$45,0),4),"")</f>
        <v/>
      </c>
      <c r="N2500" s="310" t="str">
        <f>IF(I2500&lt;&gt;"",INDEX(ฐาน!$A$4:$F$9,MATCH(I2500,ฐาน!$A$4:$A$9,0),IF(J2500&gt;=INDEX(ฐาน!$A$4:$F$9,MATCH(I2500,ฐาน!$A$4:$A$9,0),3),6,5)),"")</f>
        <v/>
      </c>
      <c r="O2500" s="311" t="str">
        <f>IF(I2500&lt;&gt;"",IF(J2500&gt;=INDEX(ฐาน!$A$4:$G$9,MATCH(I2500,ฐาน!$A$4:$A$9,0),4),INDEX(ฐาน!$A$4:$G$9,MATCH(I2500,ฐาน!$A$4:$A$9,0),7),INDEX(ฐาน!$A$4:$G$9,MATCH(I2500,ฐาน!$A$4:$A$9,0),4)),"")</f>
        <v/>
      </c>
      <c r="P2500" s="312">
        <f>IF(M2500&lt;&gt;ฐาน!$M$45,IF(L2500&lt;&gt;"",($L2500*$N2500/100),0),0)</f>
        <v>0</v>
      </c>
      <c r="Q2500" s="311">
        <f>IF(M2500&lt;&gt;ฐาน!$M$45,IF(L2500&lt;&gt;"",ROUNDUP(($L2500*$N2500/100),-1),0),0)</f>
        <v>0</v>
      </c>
      <c r="R2500" s="311">
        <f t="shared" si="76"/>
        <v>0</v>
      </c>
      <c r="S2500" s="313">
        <f t="shared" si="77"/>
        <v>0</v>
      </c>
      <c r="T2500" s="314">
        <f>IF(M2500&lt;&gt;ฐาน!$M$45,IF(S2500&lt;&gt;"",S2500+R2500,0),0)</f>
        <v>0</v>
      </c>
      <c r="U2500" s="311">
        <f>IF(M2500&lt;&gt;ฐาน!$M$45,IF(S2500=0,J2500+T2500,O2500),J2500)</f>
        <v>0</v>
      </c>
      <c r="V2500" s="98"/>
    </row>
    <row r="2501" spans="1:22" x14ac:dyDescent="0.35">
      <c r="A2501" s="93">
        <v>2493</v>
      </c>
      <c r="B2501" s="84"/>
      <c r="C2501" s="98"/>
      <c r="D2501" s="91"/>
      <c r="E2501" s="89"/>
      <c r="F2501" s="88"/>
      <c r="G2501" s="91"/>
      <c r="H2501" s="91"/>
      <c r="I2501" s="88"/>
      <c r="J2501" s="92"/>
      <c r="K2501" s="212"/>
      <c r="L2501" s="308" t="str">
        <f>IF(K2501&lt;&gt;"",INDEX(ฐาน!$J$4:$M$44,MATCH(INT(K2501),ฐาน!$J$4:$J$44,0),2),"")</f>
        <v/>
      </c>
      <c r="M2501" s="309" t="str">
        <f>IF(L2501&lt;&gt;"",INDEX(ฐาน!$J$4:$M$45,MATCH(L2501,ฐาน!$K$4:$K$45,0),4),"")</f>
        <v/>
      </c>
      <c r="N2501" s="310" t="str">
        <f>IF(I2501&lt;&gt;"",INDEX(ฐาน!$A$4:$F$9,MATCH(I2501,ฐาน!$A$4:$A$9,0),IF(J2501&gt;=INDEX(ฐาน!$A$4:$F$9,MATCH(I2501,ฐาน!$A$4:$A$9,0),3),6,5)),"")</f>
        <v/>
      </c>
      <c r="O2501" s="311" t="str">
        <f>IF(I2501&lt;&gt;"",IF(J2501&gt;=INDEX(ฐาน!$A$4:$G$9,MATCH(I2501,ฐาน!$A$4:$A$9,0),4),INDEX(ฐาน!$A$4:$G$9,MATCH(I2501,ฐาน!$A$4:$A$9,0),7),INDEX(ฐาน!$A$4:$G$9,MATCH(I2501,ฐาน!$A$4:$A$9,0),4)),"")</f>
        <v/>
      </c>
      <c r="P2501" s="312">
        <f>IF(M2501&lt;&gt;ฐาน!$M$45,IF(L2501&lt;&gt;"",($L2501*$N2501/100),0),0)</f>
        <v>0</v>
      </c>
      <c r="Q2501" s="311">
        <f>IF(M2501&lt;&gt;ฐาน!$M$45,IF(L2501&lt;&gt;"",ROUNDUP(($L2501*$N2501/100),-1),0),0)</f>
        <v>0</v>
      </c>
      <c r="R2501" s="311">
        <f t="shared" si="76"/>
        <v>0</v>
      </c>
      <c r="S2501" s="313">
        <f t="shared" si="77"/>
        <v>0</v>
      </c>
      <c r="T2501" s="314">
        <f>IF(M2501&lt;&gt;ฐาน!$M$45,IF(S2501&lt;&gt;"",S2501+R2501,0),0)</f>
        <v>0</v>
      </c>
      <c r="U2501" s="311">
        <f>IF(M2501&lt;&gt;ฐาน!$M$45,IF(S2501=0,J2501+T2501,O2501),J2501)</f>
        <v>0</v>
      </c>
      <c r="V2501" s="98"/>
    </row>
    <row r="2502" spans="1:22" x14ac:dyDescent="0.35">
      <c r="A2502" s="93">
        <v>2494</v>
      </c>
      <c r="B2502" s="84"/>
      <c r="C2502" s="98"/>
      <c r="D2502" s="91"/>
      <c r="E2502" s="89"/>
      <c r="F2502" s="88"/>
      <c r="G2502" s="91"/>
      <c r="H2502" s="91"/>
      <c r="I2502" s="88"/>
      <c r="J2502" s="92"/>
      <c r="K2502" s="212"/>
      <c r="L2502" s="308" t="str">
        <f>IF(K2502&lt;&gt;"",INDEX(ฐาน!$J$4:$M$44,MATCH(INT(K2502),ฐาน!$J$4:$J$44,0),2),"")</f>
        <v/>
      </c>
      <c r="M2502" s="309" t="str">
        <f>IF(L2502&lt;&gt;"",INDEX(ฐาน!$J$4:$M$45,MATCH(L2502,ฐาน!$K$4:$K$45,0),4),"")</f>
        <v/>
      </c>
      <c r="N2502" s="310" t="str">
        <f>IF(I2502&lt;&gt;"",INDEX(ฐาน!$A$4:$F$9,MATCH(I2502,ฐาน!$A$4:$A$9,0),IF(J2502&gt;=INDEX(ฐาน!$A$4:$F$9,MATCH(I2502,ฐาน!$A$4:$A$9,0),3),6,5)),"")</f>
        <v/>
      </c>
      <c r="O2502" s="311" t="str">
        <f>IF(I2502&lt;&gt;"",IF(J2502&gt;=INDEX(ฐาน!$A$4:$G$9,MATCH(I2502,ฐาน!$A$4:$A$9,0),4),INDEX(ฐาน!$A$4:$G$9,MATCH(I2502,ฐาน!$A$4:$A$9,0),7),INDEX(ฐาน!$A$4:$G$9,MATCH(I2502,ฐาน!$A$4:$A$9,0),4)),"")</f>
        <v/>
      </c>
      <c r="P2502" s="312">
        <f>IF(M2502&lt;&gt;ฐาน!$M$45,IF(L2502&lt;&gt;"",($L2502*$N2502/100),0),0)</f>
        <v>0</v>
      </c>
      <c r="Q2502" s="311">
        <f>IF(M2502&lt;&gt;ฐาน!$M$45,IF(L2502&lt;&gt;"",ROUNDUP(($L2502*$N2502/100),-1),0),0)</f>
        <v>0</v>
      </c>
      <c r="R2502" s="311">
        <f t="shared" si="76"/>
        <v>0</v>
      </c>
      <c r="S2502" s="313">
        <f t="shared" si="77"/>
        <v>0</v>
      </c>
      <c r="T2502" s="314">
        <f>IF(M2502&lt;&gt;ฐาน!$M$45,IF(S2502&lt;&gt;"",S2502+R2502,0),0)</f>
        <v>0</v>
      </c>
      <c r="U2502" s="311">
        <f>IF(M2502&lt;&gt;ฐาน!$M$45,IF(S2502=0,J2502+T2502,O2502),J2502)</f>
        <v>0</v>
      </c>
      <c r="V2502" s="98"/>
    </row>
    <row r="2503" spans="1:22" x14ac:dyDescent="0.35">
      <c r="A2503" s="93">
        <v>2495</v>
      </c>
      <c r="B2503" s="84"/>
      <c r="C2503" s="98"/>
      <c r="D2503" s="91"/>
      <c r="E2503" s="89"/>
      <c r="F2503" s="88"/>
      <c r="G2503" s="91"/>
      <c r="H2503" s="91"/>
      <c r="I2503" s="88"/>
      <c r="J2503" s="92"/>
      <c r="K2503" s="212"/>
      <c r="L2503" s="308" t="str">
        <f>IF(K2503&lt;&gt;"",INDEX(ฐาน!$J$4:$M$44,MATCH(INT(K2503),ฐาน!$J$4:$J$44,0),2),"")</f>
        <v/>
      </c>
      <c r="M2503" s="309" t="str">
        <f>IF(L2503&lt;&gt;"",INDEX(ฐาน!$J$4:$M$45,MATCH(L2503,ฐาน!$K$4:$K$45,0),4),"")</f>
        <v/>
      </c>
      <c r="N2503" s="310" t="str">
        <f>IF(I2503&lt;&gt;"",INDEX(ฐาน!$A$4:$F$9,MATCH(I2503,ฐาน!$A$4:$A$9,0),IF(J2503&gt;=INDEX(ฐาน!$A$4:$F$9,MATCH(I2503,ฐาน!$A$4:$A$9,0),3),6,5)),"")</f>
        <v/>
      </c>
      <c r="O2503" s="311" t="str">
        <f>IF(I2503&lt;&gt;"",IF(J2503&gt;=INDEX(ฐาน!$A$4:$G$9,MATCH(I2503,ฐาน!$A$4:$A$9,0),4),INDEX(ฐาน!$A$4:$G$9,MATCH(I2503,ฐาน!$A$4:$A$9,0),7),INDEX(ฐาน!$A$4:$G$9,MATCH(I2503,ฐาน!$A$4:$A$9,0),4)),"")</f>
        <v/>
      </c>
      <c r="P2503" s="312">
        <f>IF(M2503&lt;&gt;ฐาน!$M$45,IF(L2503&lt;&gt;"",($L2503*$N2503/100),0),0)</f>
        <v>0</v>
      </c>
      <c r="Q2503" s="311">
        <f>IF(M2503&lt;&gt;ฐาน!$M$45,IF(L2503&lt;&gt;"",ROUNDUP(($L2503*$N2503/100),-1),0),0)</f>
        <v>0</v>
      </c>
      <c r="R2503" s="311">
        <f t="shared" si="76"/>
        <v>0</v>
      </c>
      <c r="S2503" s="313">
        <f t="shared" si="77"/>
        <v>0</v>
      </c>
      <c r="T2503" s="314">
        <f>IF(M2503&lt;&gt;ฐาน!$M$45,IF(S2503&lt;&gt;"",S2503+R2503,0),0)</f>
        <v>0</v>
      </c>
      <c r="U2503" s="311">
        <f>IF(M2503&lt;&gt;ฐาน!$M$45,IF(S2503=0,J2503+T2503,O2503),J2503)</f>
        <v>0</v>
      </c>
      <c r="V2503" s="98"/>
    </row>
    <row r="2504" spans="1:22" x14ac:dyDescent="0.35">
      <c r="A2504" s="93">
        <v>2496</v>
      </c>
      <c r="B2504" s="84"/>
      <c r="C2504" s="98"/>
      <c r="D2504" s="91"/>
      <c r="E2504" s="89"/>
      <c r="F2504" s="88"/>
      <c r="G2504" s="91"/>
      <c r="H2504" s="91"/>
      <c r="I2504" s="88"/>
      <c r="J2504" s="92"/>
      <c r="K2504" s="212"/>
      <c r="L2504" s="308" t="str">
        <f>IF(K2504&lt;&gt;"",INDEX(ฐาน!$J$4:$M$44,MATCH(INT(K2504),ฐาน!$J$4:$J$44,0),2),"")</f>
        <v/>
      </c>
      <c r="M2504" s="309" t="str">
        <f>IF(L2504&lt;&gt;"",INDEX(ฐาน!$J$4:$M$45,MATCH(L2504,ฐาน!$K$4:$K$45,0),4),"")</f>
        <v/>
      </c>
      <c r="N2504" s="310" t="str">
        <f>IF(I2504&lt;&gt;"",INDEX(ฐาน!$A$4:$F$9,MATCH(I2504,ฐาน!$A$4:$A$9,0),IF(J2504&gt;=INDEX(ฐาน!$A$4:$F$9,MATCH(I2504,ฐาน!$A$4:$A$9,0),3),6,5)),"")</f>
        <v/>
      </c>
      <c r="O2504" s="311" t="str">
        <f>IF(I2504&lt;&gt;"",IF(J2504&gt;=INDEX(ฐาน!$A$4:$G$9,MATCH(I2504,ฐาน!$A$4:$A$9,0),4),INDEX(ฐาน!$A$4:$G$9,MATCH(I2504,ฐาน!$A$4:$A$9,0),7),INDEX(ฐาน!$A$4:$G$9,MATCH(I2504,ฐาน!$A$4:$A$9,0),4)),"")</f>
        <v/>
      </c>
      <c r="P2504" s="312">
        <f>IF(M2504&lt;&gt;ฐาน!$M$45,IF(L2504&lt;&gt;"",($L2504*$N2504/100),0),0)</f>
        <v>0</v>
      </c>
      <c r="Q2504" s="311">
        <f>IF(M2504&lt;&gt;ฐาน!$M$45,IF(L2504&lt;&gt;"",ROUNDUP(($L2504*$N2504/100),-1),0),0)</f>
        <v>0</v>
      </c>
      <c r="R2504" s="311">
        <f t="shared" si="76"/>
        <v>0</v>
      </c>
      <c r="S2504" s="313">
        <f t="shared" si="77"/>
        <v>0</v>
      </c>
      <c r="T2504" s="314">
        <f>IF(M2504&lt;&gt;ฐาน!$M$45,IF(S2504&lt;&gt;"",S2504+R2504,0),0)</f>
        <v>0</v>
      </c>
      <c r="U2504" s="311">
        <f>IF(M2504&lt;&gt;ฐาน!$M$45,IF(S2504=0,J2504+T2504,O2504),J2504)</f>
        <v>0</v>
      </c>
      <c r="V2504" s="98"/>
    </row>
    <row r="2505" spans="1:22" x14ac:dyDescent="0.35">
      <c r="A2505" s="93">
        <v>2497</v>
      </c>
      <c r="B2505" s="84"/>
      <c r="C2505" s="98"/>
      <c r="D2505" s="91"/>
      <c r="E2505" s="89"/>
      <c r="F2505" s="88"/>
      <c r="G2505" s="91"/>
      <c r="H2505" s="91"/>
      <c r="I2505" s="88"/>
      <c r="J2505" s="92"/>
      <c r="K2505" s="212"/>
      <c r="L2505" s="308" t="str">
        <f>IF(K2505&lt;&gt;"",INDEX(ฐาน!$J$4:$M$44,MATCH(INT(K2505),ฐาน!$J$4:$J$44,0),2),"")</f>
        <v/>
      </c>
      <c r="M2505" s="309" t="str">
        <f>IF(L2505&lt;&gt;"",INDEX(ฐาน!$J$4:$M$45,MATCH(L2505,ฐาน!$K$4:$K$45,0),4),"")</f>
        <v/>
      </c>
      <c r="N2505" s="310" t="str">
        <f>IF(I2505&lt;&gt;"",INDEX(ฐาน!$A$4:$F$9,MATCH(I2505,ฐาน!$A$4:$A$9,0),IF(J2505&gt;=INDEX(ฐาน!$A$4:$F$9,MATCH(I2505,ฐาน!$A$4:$A$9,0),3),6,5)),"")</f>
        <v/>
      </c>
      <c r="O2505" s="311" t="str">
        <f>IF(I2505&lt;&gt;"",IF(J2505&gt;=INDEX(ฐาน!$A$4:$G$9,MATCH(I2505,ฐาน!$A$4:$A$9,0),4),INDEX(ฐาน!$A$4:$G$9,MATCH(I2505,ฐาน!$A$4:$A$9,0),7),INDEX(ฐาน!$A$4:$G$9,MATCH(I2505,ฐาน!$A$4:$A$9,0),4)),"")</f>
        <v/>
      </c>
      <c r="P2505" s="312">
        <f>IF(M2505&lt;&gt;ฐาน!$M$45,IF(L2505&lt;&gt;"",($L2505*$N2505/100),0),0)</f>
        <v>0</v>
      </c>
      <c r="Q2505" s="311">
        <f>IF(M2505&lt;&gt;ฐาน!$M$45,IF(L2505&lt;&gt;"",ROUNDUP(($L2505*$N2505/100),-1),0),0)</f>
        <v>0</v>
      </c>
      <c r="R2505" s="311">
        <f t="shared" si="76"/>
        <v>0</v>
      </c>
      <c r="S2505" s="313">
        <f t="shared" si="77"/>
        <v>0</v>
      </c>
      <c r="T2505" s="314">
        <f>IF(M2505&lt;&gt;ฐาน!$M$45,IF(S2505&lt;&gt;"",S2505+R2505,0),0)</f>
        <v>0</v>
      </c>
      <c r="U2505" s="311">
        <f>IF(M2505&lt;&gt;ฐาน!$M$45,IF(S2505=0,J2505+T2505,O2505),J2505)</f>
        <v>0</v>
      </c>
      <c r="V2505" s="98"/>
    </row>
    <row r="2506" spans="1:22" x14ac:dyDescent="0.35">
      <c r="A2506" s="93">
        <v>2498</v>
      </c>
      <c r="B2506" s="84"/>
      <c r="C2506" s="98"/>
      <c r="D2506" s="91"/>
      <c r="E2506" s="89"/>
      <c r="F2506" s="88"/>
      <c r="G2506" s="91"/>
      <c r="H2506" s="91"/>
      <c r="I2506" s="88"/>
      <c r="J2506" s="92"/>
      <c r="K2506" s="212"/>
      <c r="L2506" s="308" t="str">
        <f>IF(K2506&lt;&gt;"",INDEX(ฐาน!$J$4:$M$44,MATCH(INT(K2506),ฐาน!$J$4:$J$44,0),2),"")</f>
        <v/>
      </c>
      <c r="M2506" s="309" t="str">
        <f>IF(L2506&lt;&gt;"",INDEX(ฐาน!$J$4:$M$45,MATCH(L2506,ฐาน!$K$4:$K$45,0),4),"")</f>
        <v/>
      </c>
      <c r="N2506" s="310" t="str">
        <f>IF(I2506&lt;&gt;"",INDEX(ฐาน!$A$4:$F$9,MATCH(I2506,ฐาน!$A$4:$A$9,0),IF(J2506&gt;=INDEX(ฐาน!$A$4:$F$9,MATCH(I2506,ฐาน!$A$4:$A$9,0),3),6,5)),"")</f>
        <v/>
      </c>
      <c r="O2506" s="311" t="str">
        <f>IF(I2506&lt;&gt;"",IF(J2506&gt;=INDEX(ฐาน!$A$4:$G$9,MATCH(I2506,ฐาน!$A$4:$A$9,0),4),INDEX(ฐาน!$A$4:$G$9,MATCH(I2506,ฐาน!$A$4:$A$9,0),7),INDEX(ฐาน!$A$4:$G$9,MATCH(I2506,ฐาน!$A$4:$A$9,0),4)),"")</f>
        <v/>
      </c>
      <c r="P2506" s="312">
        <f>IF(M2506&lt;&gt;ฐาน!$M$45,IF(L2506&lt;&gt;"",($L2506*$N2506/100),0),0)</f>
        <v>0</v>
      </c>
      <c r="Q2506" s="311">
        <f>IF(M2506&lt;&gt;ฐาน!$M$45,IF(L2506&lt;&gt;"",ROUNDUP(($L2506*$N2506/100),-1),0),0)</f>
        <v>0</v>
      </c>
      <c r="R2506" s="311">
        <f t="shared" ref="R2506:R2569" si="78">IF(Q2506&lt;&gt;"",IF($J2506+$P2506&lt;=$O2506,$Q2506,$O2506-$J2506),"")</f>
        <v>0</v>
      </c>
      <c r="S2506" s="313">
        <f t="shared" ref="S2506:S2569" si="79">IF(Q2506&lt;&gt;R2506,P2506-R2506,0)</f>
        <v>0</v>
      </c>
      <c r="T2506" s="314">
        <f>IF(M2506&lt;&gt;ฐาน!$M$45,IF(S2506&lt;&gt;"",S2506+R2506,0),0)</f>
        <v>0</v>
      </c>
      <c r="U2506" s="311">
        <f>IF(M2506&lt;&gt;ฐาน!$M$45,IF(S2506=0,J2506+T2506,O2506),J2506)</f>
        <v>0</v>
      </c>
      <c r="V2506" s="98"/>
    </row>
    <row r="2507" spans="1:22" x14ac:dyDescent="0.35">
      <c r="A2507" s="93">
        <v>2499</v>
      </c>
      <c r="B2507" s="84"/>
      <c r="C2507" s="98"/>
      <c r="D2507" s="91"/>
      <c r="E2507" s="89"/>
      <c r="F2507" s="88"/>
      <c r="G2507" s="91"/>
      <c r="H2507" s="91"/>
      <c r="I2507" s="88"/>
      <c r="J2507" s="92"/>
      <c r="K2507" s="212"/>
      <c r="L2507" s="308" t="str">
        <f>IF(K2507&lt;&gt;"",INDEX(ฐาน!$J$4:$M$44,MATCH(INT(K2507),ฐาน!$J$4:$J$44,0),2),"")</f>
        <v/>
      </c>
      <c r="M2507" s="309" t="str">
        <f>IF(L2507&lt;&gt;"",INDEX(ฐาน!$J$4:$M$45,MATCH(L2507,ฐาน!$K$4:$K$45,0),4),"")</f>
        <v/>
      </c>
      <c r="N2507" s="310" t="str">
        <f>IF(I2507&lt;&gt;"",INDEX(ฐาน!$A$4:$F$9,MATCH(I2507,ฐาน!$A$4:$A$9,0),IF(J2507&gt;=INDEX(ฐาน!$A$4:$F$9,MATCH(I2507,ฐาน!$A$4:$A$9,0),3),6,5)),"")</f>
        <v/>
      </c>
      <c r="O2507" s="311" t="str">
        <f>IF(I2507&lt;&gt;"",IF(J2507&gt;=INDEX(ฐาน!$A$4:$G$9,MATCH(I2507,ฐาน!$A$4:$A$9,0),4),INDEX(ฐาน!$A$4:$G$9,MATCH(I2507,ฐาน!$A$4:$A$9,0),7),INDEX(ฐาน!$A$4:$G$9,MATCH(I2507,ฐาน!$A$4:$A$9,0),4)),"")</f>
        <v/>
      </c>
      <c r="P2507" s="312">
        <f>IF(M2507&lt;&gt;ฐาน!$M$45,IF(L2507&lt;&gt;"",($L2507*$N2507/100),0),0)</f>
        <v>0</v>
      </c>
      <c r="Q2507" s="311">
        <f>IF(M2507&lt;&gt;ฐาน!$M$45,IF(L2507&lt;&gt;"",ROUNDUP(($L2507*$N2507/100),-1),0),0)</f>
        <v>0</v>
      </c>
      <c r="R2507" s="311">
        <f t="shared" si="78"/>
        <v>0</v>
      </c>
      <c r="S2507" s="313">
        <f t="shared" si="79"/>
        <v>0</v>
      </c>
      <c r="T2507" s="314">
        <f>IF(M2507&lt;&gt;ฐาน!$M$45,IF(S2507&lt;&gt;"",S2507+R2507,0),0)</f>
        <v>0</v>
      </c>
      <c r="U2507" s="311">
        <f>IF(M2507&lt;&gt;ฐาน!$M$45,IF(S2507=0,J2507+T2507,O2507),J2507)</f>
        <v>0</v>
      </c>
      <c r="V2507" s="98"/>
    </row>
    <row r="2508" spans="1:22" x14ac:dyDescent="0.35">
      <c r="A2508" s="93">
        <v>2500</v>
      </c>
      <c r="B2508" s="84"/>
      <c r="C2508" s="98"/>
      <c r="D2508" s="91"/>
      <c r="E2508" s="89"/>
      <c r="F2508" s="88"/>
      <c r="G2508" s="91"/>
      <c r="H2508" s="91"/>
      <c r="I2508" s="88"/>
      <c r="J2508" s="92"/>
      <c r="K2508" s="212"/>
      <c r="L2508" s="308" t="str">
        <f>IF(K2508&lt;&gt;"",INDEX(ฐาน!$J$4:$M$44,MATCH(INT(K2508),ฐาน!$J$4:$J$44,0),2),"")</f>
        <v/>
      </c>
      <c r="M2508" s="309" t="str">
        <f>IF(L2508&lt;&gt;"",INDEX(ฐาน!$J$4:$M$45,MATCH(L2508,ฐาน!$K$4:$K$45,0),4),"")</f>
        <v/>
      </c>
      <c r="N2508" s="310" t="str">
        <f>IF(I2508&lt;&gt;"",INDEX(ฐาน!$A$4:$F$9,MATCH(I2508,ฐาน!$A$4:$A$9,0),IF(J2508&gt;=INDEX(ฐาน!$A$4:$F$9,MATCH(I2508,ฐาน!$A$4:$A$9,0),3),6,5)),"")</f>
        <v/>
      </c>
      <c r="O2508" s="311" t="str">
        <f>IF(I2508&lt;&gt;"",IF(J2508&gt;=INDEX(ฐาน!$A$4:$G$9,MATCH(I2508,ฐาน!$A$4:$A$9,0),4),INDEX(ฐาน!$A$4:$G$9,MATCH(I2508,ฐาน!$A$4:$A$9,0),7),INDEX(ฐาน!$A$4:$G$9,MATCH(I2508,ฐาน!$A$4:$A$9,0),4)),"")</f>
        <v/>
      </c>
      <c r="P2508" s="312">
        <f>IF(M2508&lt;&gt;ฐาน!$M$45,IF(L2508&lt;&gt;"",($L2508*$N2508/100),0),0)</f>
        <v>0</v>
      </c>
      <c r="Q2508" s="311">
        <f>IF(M2508&lt;&gt;ฐาน!$M$45,IF(L2508&lt;&gt;"",ROUNDUP(($L2508*$N2508/100),-1),0),0)</f>
        <v>0</v>
      </c>
      <c r="R2508" s="311">
        <f t="shared" si="78"/>
        <v>0</v>
      </c>
      <c r="S2508" s="313">
        <f t="shared" si="79"/>
        <v>0</v>
      </c>
      <c r="T2508" s="314">
        <f>IF(M2508&lt;&gt;ฐาน!$M$45,IF(S2508&lt;&gt;"",S2508+R2508,0),0)</f>
        <v>0</v>
      </c>
      <c r="U2508" s="311">
        <f>IF(M2508&lt;&gt;ฐาน!$M$45,IF(S2508=0,J2508+T2508,O2508),J2508)</f>
        <v>0</v>
      </c>
      <c r="V2508" s="98"/>
    </row>
    <row r="2509" spans="1:22" x14ac:dyDescent="0.35">
      <c r="A2509" s="93">
        <v>2501</v>
      </c>
      <c r="B2509" s="84"/>
      <c r="C2509" s="98"/>
      <c r="D2509" s="91"/>
      <c r="E2509" s="89"/>
      <c r="F2509" s="88"/>
      <c r="G2509" s="91"/>
      <c r="H2509" s="91"/>
      <c r="I2509" s="88"/>
      <c r="J2509" s="92"/>
      <c r="K2509" s="212"/>
      <c r="L2509" s="308" t="str">
        <f>IF(K2509&lt;&gt;"",INDEX(ฐาน!$J$4:$M$44,MATCH(INT(K2509),ฐาน!$J$4:$J$44,0),2),"")</f>
        <v/>
      </c>
      <c r="M2509" s="309" t="str">
        <f>IF(L2509&lt;&gt;"",INDEX(ฐาน!$J$4:$M$45,MATCH(L2509,ฐาน!$K$4:$K$45,0),4),"")</f>
        <v/>
      </c>
      <c r="N2509" s="310" t="str">
        <f>IF(I2509&lt;&gt;"",INDEX(ฐาน!$A$4:$F$9,MATCH(I2509,ฐาน!$A$4:$A$9,0),IF(J2509&gt;=INDEX(ฐาน!$A$4:$F$9,MATCH(I2509,ฐาน!$A$4:$A$9,0),3),6,5)),"")</f>
        <v/>
      </c>
      <c r="O2509" s="311" t="str">
        <f>IF(I2509&lt;&gt;"",IF(J2509&gt;=INDEX(ฐาน!$A$4:$G$9,MATCH(I2509,ฐาน!$A$4:$A$9,0),4),INDEX(ฐาน!$A$4:$G$9,MATCH(I2509,ฐาน!$A$4:$A$9,0),7),INDEX(ฐาน!$A$4:$G$9,MATCH(I2509,ฐาน!$A$4:$A$9,0),4)),"")</f>
        <v/>
      </c>
      <c r="P2509" s="312">
        <f>IF(M2509&lt;&gt;ฐาน!$M$45,IF(L2509&lt;&gt;"",($L2509*$N2509/100),0),0)</f>
        <v>0</v>
      </c>
      <c r="Q2509" s="311">
        <f>IF(M2509&lt;&gt;ฐาน!$M$45,IF(L2509&lt;&gt;"",ROUNDUP(($L2509*$N2509/100),-1),0),0)</f>
        <v>0</v>
      </c>
      <c r="R2509" s="311">
        <f t="shared" si="78"/>
        <v>0</v>
      </c>
      <c r="S2509" s="313">
        <f t="shared" si="79"/>
        <v>0</v>
      </c>
      <c r="T2509" s="314">
        <f>IF(M2509&lt;&gt;ฐาน!$M$45,IF(S2509&lt;&gt;"",S2509+R2509,0),0)</f>
        <v>0</v>
      </c>
      <c r="U2509" s="311">
        <f>IF(M2509&lt;&gt;ฐาน!$M$45,IF(S2509=0,J2509+T2509,O2509),J2509)</f>
        <v>0</v>
      </c>
      <c r="V2509" s="98"/>
    </row>
    <row r="2510" spans="1:22" x14ac:dyDescent="0.35">
      <c r="A2510" s="93">
        <v>2502</v>
      </c>
      <c r="B2510" s="84"/>
      <c r="C2510" s="98"/>
      <c r="D2510" s="91"/>
      <c r="E2510" s="89"/>
      <c r="F2510" s="88"/>
      <c r="G2510" s="91"/>
      <c r="H2510" s="91"/>
      <c r="I2510" s="88"/>
      <c r="J2510" s="92"/>
      <c r="K2510" s="212"/>
      <c r="L2510" s="308" t="str">
        <f>IF(K2510&lt;&gt;"",INDEX(ฐาน!$J$4:$M$44,MATCH(INT(K2510),ฐาน!$J$4:$J$44,0),2),"")</f>
        <v/>
      </c>
      <c r="M2510" s="309" t="str">
        <f>IF(L2510&lt;&gt;"",INDEX(ฐาน!$J$4:$M$45,MATCH(L2510,ฐาน!$K$4:$K$45,0),4),"")</f>
        <v/>
      </c>
      <c r="N2510" s="310" t="str">
        <f>IF(I2510&lt;&gt;"",INDEX(ฐาน!$A$4:$F$9,MATCH(I2510,ฐาน!$A$4:$A$9,0),IF(J2510&gt;=INDEX(ฐาน!$A$4:$F$9,MATCH(I2510,ฐาน!$A$4:$A$9,0),3),6,5)),"")</f>
        <v/>
      </c>
      <c r="O2510" s="311" t="str">
        <f>IF(I2510&lt;&gt;"",IF(J2510&gt;=INDEX(ฐาน!$A$4:$G$9,MATCH(I2510,ฐาน!$A$4:$A$9,0),4),INDEX(ฐาน!$A$4:$G$9,MATCH(I2510,ฐาน!$A$4:$A$9,0),7),INDEX(ฐาน!$A$4:$G$9,MATCH(I2510,ฐาน!$A$4:$A$9,0),4)),"")</f>
        <v/>
      </c>
      <c r="P2510" s="312">
        <f>IF(M2510&lt;&gt;ฐาน!$M$45,IF(L2510&lt;&gt;"",($L2510*$N2510/100),0),0)</f>
        <v>0</v>
      </c>
      <c r="Q2510" s="311">
        <f>IF(M2510&lt;&gt;ฐาน!$M$45,IF(L2510&lt;&gt;"",ROUNDUP(($L2510*$N2510/100),-1),0),0)</f>
        <v>0</v>
      </c>
      <c r="R2510" s="311">
        <f t="shared" si="78"/>
        <v>0</v>
      </c>
      <c r="S2510" s="313">
        <f t="shared" si="79"/>
        <v>0</v>
      </c>
      <c r="T2510" s="314">
        <f>IF(M2510&lt;&gt;ฐาน!$M$45,IF(S2510&lt;&gt;"",S2510+R2510,0),0)</f>
        <v>0</v>
      </c>
      <c r="U2510" s="311">
        <f>IF(M2510&lt;&gt;ฐาน!$M$45,IF(S2510=0,J2510+T2510,O2510),J2510)</f>
        <v>0</v>
      </c>
      <c r="V2510" s="98"/>
    </row>
    <row r="2511" spans="1:22" x14ac:dyDescent="0.35">
      <c r="A2511" s="93">
        <v>2503</v>
      </c>
      <c r="B2511" s="84"/>
      <c r="C2511" s="98"/>
      <c r="D2511" s="91"/>
      <c r="E2511" s="89"/>
      <c r="F2511" s="88"/>
      <c r="G2511" s="91"/>
      <c r="H2511" s="91"/>
      <c r="I2511" s="88"/>
      <c r="J2511" s="92"/>
      <c r="K2511" s="212"/>
      <c r="L2511" s="308" t="str">
        <f>IF(K2511&lt;&gt;"",INDEX(ฐาน!$J$4:$M$44,MATCH(INT(K2511),ฐาน!$J$4:$J$44,0),2),"")</f>
        <v/>
      </c>
      <c r="M2511" s="309" t="str">
        <f>IF(L2511&lt;&gt;"",INDEX(ฐาน!$J$4:$M$45,MATCH(L2511,ฐาน!$K$4:$K$45,0),4),"")</f>
        <v/>
      </c>
      <c r="N2511" s="310" t="str">
        <f>IF(I2511&lt;&gt;"",INDEX(ฐาน!$A$4:$F$9,MATCH(I2511,ฐาน!$A$4:$A$9,0),IF(J2511&gt;=INDEX(ฐาน!$A$4:$F$9,MATCH(I2511,ฐาน!$A$4:$A$9,0),3),6,5)),"")</f>
        <v/>
      </c>
      <c r="O2511" s="311" t="str">
        <f>IF(I2511&lt;&gt;"",IF(J2511&gt;=INDEX(ฐาน!$A$4:$G$9,MATCH(I2511,ฐาน!$A$4:$A$9,0),4),INDEX(ฐาน!$A$4:$G$9,MATCH(I2511,ฐาน!$A$4:$A$9,0),7),INDEX(ฐาน!$A$4:$G$9,MATCH(I2511,ฐาน!$A$4:$A$9,0),4)),"")</f>
        <v/>
      </c>
      <c r="P2511" s="312">
        <f>IF(M2511&lt;&gt;ฐาน!$M$45,IF(L2511&lt;&gt;"",($L2511*$N2511/100),0),0)</f>
        <v>0</v>
      </c>
      <c r="Q2511" s="311">
        <f>IF(M2511&lt;&gt;ฐาน!$M$45,IF(L2511&lt;&gt;"",ROUNDUP(($L2511*$N2511/100),-1),0),0)</f>
        <v>0</v>
      </c>
      <c r="R2511" s="311">
        <f t="shared" si="78"/>
        <v>0</v>
      </c>
      <c r="S2511" s="313">
        <f t="shared" si="79"/>
        <v>0</v>
      </c>
      <c r="T2511" s="314">
        <f>IF(M2511&lt;&gt;ฐาน!$M$45,IF(S2511&lt;&gt;"",S2511+R2511,0),0)</f>
        <v>0</v>
      </c>
      <c r="U2511" s="311">
        <f>IF(M2511&lt;&gt;ฐาน!$M$45,IF(S2511=0,J2511+T2511,O2511),J2511)</f>
        <v>0</v>
      </c>
      <c r="V2511" s="98"/>
    </row>
    <row r="2512" spans="1:22" x14ac:dyDescent="0.35">
      <c r="A2512" s="93">
        <v>2504</v>
      </c>
      <c r="B2512" s="84"/>
      <c r="C2512" s="98"/>
      <c r="D2512" s="91"/>
      <c r="E2512" s="89"/>
      <c r="F2512" s="88"/>
      <c r="G2512" s="91"/>
      <c r="H2512" s="91"/>
      <c r="I2512" s="88"/>
      <c r="J2512" s="92"/>
      <c r="K2512" s="212"/>
      <c r="L2512" s="308" t="str">
        <f>IF(K2512&lt;&gt;"",INDEX(ฐาน!$J$4:$M$44,MATCH(INT(K2512),ฐาน!$J$4:$J$44,0),2),"")</f>
        <v/>
      </c>
      <c r="M2512" s="309" t="str">
        <f>IF(L2512&lt;&gt;"",INDEX(ฐาน!$J$4:$M$45,MATCH(L2512,ฐาน!$K$4:$K$45,0),4),"")</f>
        <v/>
      </c>
      <c r="N2512" s="310" t="str">
        <f>IF(I2512&lt;&gt;"",INDEX(ฐาน!$A$4:$F$9,MATCH(I2512,ฐาน!$A$4:$A$9,0),IF(J2512&gt;=INDEX(ฐาน!$A$4:$F$9,MATCH(I2512,ฐาน!$A$4:$A$9,0),3),6,5)),"")</f>
        <v/>
      </c>
      <c r="O2512" s="311" t="str">
        <f>IF(I2512&lt;&gt;"",IF(J2512&gt;=INDEX(ฐาน!$A$4:$G$9,MATCH(I2512,ฐาน!$A$4:$A$9,0),4),INDEX(ฐาน!$A$4:$G$9,MATCH(I2512,ฐาน!$A$4:$A$9,0),7),INDEX(ฐาน!$A$4:$G$9,MATCH(I2512,ฐาน!$A$4:$A$9,0),4)),"")</f>
        <v/>
      </c>
      <c r="P2512" s="312">
        <f>IF(M2512&lt;&gt;ฐาน!$M$45,IF(L2512&lt;&gt;"",($L2512*$N2512/100),0),0)</f>
        <v>0</v>
      </c>
      <c r="Q2512" s="311">
        <f>IF(M2512&lt;&gt;ฐาน!$M$45,IF(L2512&lt;&gt;"",ROUNDUP(($L2512*$N2512/100),-1),0),0)</f>
        <v>0</v>
      </c>
      <c r="R2512" s="311">
        <f t="shared" si="78"/>
        <v>0</v>
      </c>
      <c r="S2512" s="313">
        <f t="shared" si="79"/>
        <v>0</v>
      </c>
      <c r="T2512" s="314">
        <f>IF(M2512&lt;&gt;ฐาน!$M$45,IF(S2512&lt;&gt;"",S2512+R2512,0),0)</f>
        <v>0</v>
      </c>
      <c r="U2512" s="311">
        <f>IF(M2512&lt;&gt;ฐาน!$M$45,IF(S2512=0,J2512+T2512,O2512),J2512)</f>
        <v>0</v>
      </c>
      <c r="V2512" s="98"/>
    </row>
    <row r="2513" spans="1:22" x14ac:dyDescent="0.35">
      <c r="A2513" s="93">
        <v>2505</v>
      </c>
      <c r="B2513" s="84"/>
      <c r="C2513" s="98"/>
      <c r="D2513" s="91"/>
      <c r="E2513" s="89"/>
      <c r="F2513" s="88"/>
      <c r="G2513" s="91"/>
      <c r="H2513" s="91"/>
      <c r="I2513" s="88"/>
      <c r="J2513" s="92"/>
      <c r="K2513" s="212"/>
      <c r="L2513" s="308" t="str">
        <f>IF(K2513&lt;&gt;"",INDEX(ฐาน!$J$4:$M$44,MATCH(INT(K2513),ฐาน!$J$4:$J$44,0),2),"")</f>
        <v/>
      </c>
      <c r="M2513" s="309" t="str">
        <f>IF(L2513&lt;&gt;"",INDEX(ฐาน!$J$4:$M$45,MATCH(L2513,ฐาน!$K$4:$K$45,0),4),"")</f>
        <v/>
      </c>
      <c r="N2513" s="310" t="str">
        <f>IF(I2513&lt;&gt;"",INDEX(ฐาน!$A$4:$F$9,MATCH(I2513,ฐาน!$A$4:$A$9,0),IF(J2513&gt;=INDEX(ฐาน!$A$4:$F$9,MATCH(I2513,ฐาน!$A$4:$A$9,0),3),6,5)),"")</f>
        <v/>
      </c>
      <c r="O2513" s="311" t="str">
        <f>IF(I2513&lt;&gt;"",IF(J2513&gt;=INDEX(ฐาน!$A$4:$G$9,MATCH(I2513,ฐาน!$A$4:$A$9,0),4),INDEX(ฐาน!$A$4:$G$9,MATCH(I2513,ฐาน!$A$4:$A$9,0),7),INDEX(ฐาน!$A$4:$G$9,MATCH(I2513,ฐาน!$A$4:$A$9,0),4)),"")</f>
        <v/>
      </c>
      <c r="P2513" s="312">
        <f>IF(M2513&lt;&gt;ฐาน!$M$45,IF(L2513&lt;&gt;"",($L2513*$N2513/100),0),0)</f>
        <v>0</v>
      </c>
      <c r="Q2513" s="311">
        <f>IF(M2513&lt;&gt;ฐาน!$M$45,IF(L2513&lt;&gt;"",ROUNDUP(($L2513*$N2513/100),-1),0),0)</f>
        <v>0</v>
      </c>
      <c r="R2513" s="311">
        <f t="shared" si="78"/>
        <v>0</v>
      </c>
      <c r="S2513" s="313">
        <f t="shared" si="79"/>
        <v>0</v>
      </c>
      <c r="T2513" s="314">
        <f>IF(M2513&lt;&gt;ฐาน!$M$45,IF(S2513&lt;&gt;"",S2513+R2513,0),0)</f>
        <v>0</v>
      </c>
      <c r="U2513" s="311">
        <f>IF(M2513&lt;&gt;ฐาน!$M$45,IF(S2513=0,J2513+T2513,O2513),J2513)</f>
        <v>0</v>
      </c>
      <c r="V2513" s="98"/>
    </row>
    <row r="2514" spans="1:22" x14ac:dyDescent="0.35">
      <c r="A2514" s="93">
        <v>2506</v>
      </c>
      <c r="B2514" s="84"/>
      <c r="C2514" s="98"/>
      <c r="D2514" s="91"/>
      <c r="E2514" s="89"/>
      <c r="F2514" s="88"/>
      <c r="G2514" s="91"/>
      <c r="H2514" s="91"/>
      <c r="I2514" s="88"/>
      <c r="J2514" s="92"/>
      <c r="K2514" s="212"/>
      <c r="L2514" s="308" t="str">
        <f>IF(K2514&lt;&gt;"",INDEX(ฐาน!$J$4:$M$44,MATCH(INT(K2514),ฐาน!$J$4:$J$44,0),2),"")</f>
        <v/>
      </c>
      <c r="M2514" s="309" t="str">
        <f>IF(L2514&lt;&gt;"",INDEX(ฐาน!$J$4:$M$45,MATCH(L2514,ฐาน!$K$4:$K$45,0),4),"")</f>
        <v/>
      </c>
      <c r="N2514" s="310" t="str">
        <f>IF(I2514&lt;&gt;"",INDEX(ฐาน!$A$4:$F$9,MATCH(I2514,ฐาน!$A$4:$A$9,0),IF(J2514&gt;=INDEX(ฐาน!$A$4:$F$9,MATCH(I2514,ฐาน!$A$4:$A$9,0),3),6,5)),"")</f>
        <v/>
      </c>
      <c r="O2514" s="311" t="str">
        <f>IF(I2514&lt;&gt;"",IF(J2514&gt;=INDEX(ฐาน!$A$4:$G$9,MATCH(I2514,ฐาน!$A$4:$A$9,0),4),INDEX(ฐาน!$A$4:$G$9,MATCH(I2514,ฐาน!$A$4:$A$9,0),7),INDEX(ฐาน!$A$4:$G$9,MATCH(I2514,ฐาน!$A$4:$A$9,0),4)),"")</f>
        <v/>
      </c>
      <c r="P2514" s="312">
        <f>IF(M2514&lt;&gt;ฐาน!$M$45,IF(L2514&lt;&gt;"",($L2514*$N2514/100),0),0)</f>
        <v>0</v>
      </c>
      <c r="Q2514" s="311">
        <f>IF(M2514&lt;&gt;ฐาน!$M$45,IF(L2514&lt;&gt;"",ROUNDUP(($L2514*$N2514/100),-1),0),0)</f>
        <v>0</v>
      </c>
      <c r="R2514" s="311">
        <f t="shared" si="78"/>
        <v>0</v>
      </c>
      <c r="S2514" s="313">
        <f t="shared" si="79"/>
        <v>0</v>
      </c>
      <c r="T2514" s="314">
        <f>IF(M2514&lt;&gt;ฐาน!$M$45,IF(S2514&lt;&gt;"",S2514+R2514,0),0)</f>
        <v>0</v>
      </c>
      <c r="U2514" s="311">
        <f>IF(M2514&lt;&gt;ฐาน!$M$45,IF(S2514=0,J2514+T2514,O2514),J2514)</f>
        <v>0</v>
      </c>
      <c r="V2514" s="98"/>
    </row>
    <row r="2515" spans="1:22" x14ac:dyDescent="0.35">
      <c r="A2515" s="93">
        <v>2507</v>
      </c>
      <c r="B2515" s="84"/>
      <c r="C2515" s="98"/>
      <c r="D2515" s="91"/>
      <c r="E2515" s="89"/>
      <c r="F2515" s="88"/>
      <c r="G2515" s="91"/>
      <c r="H2515" s="91"/>
      <c r="I2515" s="88"/>
      <c r="J2515" s="92"/>
      <c r="K2515" s="212"/>
      <c r="L2515" s="308" t="str">
        <f>IF(K2515&lt;&gt;"",INDEX(ฐาน!$J$4:$M$44,MATCH(INT(K2515),ฐาน!$J$4:$J$44,0),2),"")</f>
        <v/>
      </c>
      <c r="M2515" s="309" t="str">
        <f>IF(L2515&lt;&gt;"",INDEX(ฐาน!$J$4:$M$45,MATCH(L2515,ฐาน!$K$4:$K$45,0),4),"")</f>
        <v/>
      </c>
      <c r="N2515" s="310" t="str">
        <f>IF(I2515&lt;&gt;"",INDEX(ฐาน!$A$4:$F$9,MATCH(I2515,ฐาน!$A$4:$A$9,0),IF(J2515&gt;=INDEX(ฐาน!$A$4:$F$9,MATCH(I2515,ฐาน!$A$4:$A$9,0),3),6,5)),"")</f>
        <v/>
      </c>
      <c r="O2515" s="311" t="str">
        <f>IF(I2515&lt;&gt;"",IF(J2515&gt;=INDEX(ฐาน!$A$4:$G$9,MATCH(I2515,ฐาน!$A$4:$A$9,0),4),INDEX(ฐาน!$A$4:$G$9,MATCH(I2515,ฐาน!$A$4:$A$9,0),7),INDEX(ฐาน!$A$4:$G$9,MATCH(I2515,ฐาน!$A$4:$A$9,0),4)),"")</f>
        <v/>
      </c>
      <c r="P2515" s="312">
        <f>IF(M2515&lt;&gt;ฐาน!$M$45,IF(L2515&lt;&gt;"",($L2515*$N2515/100),0),0)</f>
        <v>0</v>
      </c>
      <c r="Q2515" s="311">
        <f>IF(M2515&lt;&gt;ฐาน!$M$45,IF(L2515&lt;&gt;"",ROUNDUP(($L2515*$N2515/100),-1),0),0)</f>
        <v>0</v>
      </c>
      <c r="R2515" s="311">
        <f t="shared" si="78"/>
        <v>0</v>
      </c>
      <c r="S2515" s="313">
        <f t="shared" si="79"/>
        <v>0</v>
      </c>
      <c r="T2515" s="314">
        <f>IF(M2515&lt;&gt;ฐาน!$M$45,IF(S2515&lt;&gt;"",S2515+R2515,0),0)</f>
        <v>0</v>
      </c>
      <c r="U2515" s="311">
        <f>IF(M2515&lt;&gt;ฐาน!$M$45,IF(S2515=0,J2515+T2515,O2515),J2515)</f>
        <v>0</v>
      </c>
      <c r="V2515" s="98"/>
    </row>
    <row r="2516" spans="1:22" x14ac:dyDescent="0.35">
      <c r="A2516" s="93">
        <v>2508</v>
      </c>
      <c r="B2516" s="84"/>
      <c r="C2516" s="98"/>
      <c r="D2516" s="91"/>
      <c r="E2516" s="89"/>
      <c r="F2516" s="88"/>
      <c r="G2516" s="91"/>
      <c r="H2516" s="91"/>
      <c r="I2516" s="88"/>
      <c r="J2516" s="92"/>
      <c r="K2516" s="212"/>
      <c r="L2516" s="308" t="str">
        <f>IF(K2516&lt;&gt;"",INDEX(ฐาน!$J$4:$M$44,MATCH(INT(K2516),ฐาน!$J$4:$J$44,0),2),"")</f>
        <v/>
      </c>
      <c r="M2516" s="309" t="str">
        <f>IF(L2516&lt;&gt;"",INDEX(ฐาน!$J$4:$M$45,MATCH(L2516,ฐาน!$K$4:$K$45,0),4),"")</f>
        <v/>
      </c>
      <c r="N2516" s="310" t="str">
        <f>IF(I2516&lt;&gt;"",INDEX(ฐาน!$A$4:$F$9,MATCH(I2516,ฐาน!$A$4:$A$9,0),IF(J2516&gt;=INDEX(ฐาน!$A$4:$F$9,MATCH(I2516,ฐาน!$A$4:$A$9,0),3),6,5)),"")</f>
        <v/>
      </c>
      <c r="O2516" s="311" t="str">
        <f>IF(I2516&lt;&gt;"",IF(J2516&gt;=INDEX(ฐาน!$A$4:$G$9,MATCH(I2516,ฐาน!$A$4:$A$9,0),4),INDEX(ฐาน!$A$4:$G$9,MATCH(I2516,ฐาน!$A$4:$A$9,0),7),INDEX(ฐาน!$A$4:$G$9,MATCH(I2516,ฐาน!$A$4:$A$9,0),4)),"")</f>
        <v/>
      </c>
      <c r="P2516" s="312">
        <f>IF(M2516&lt;&gt;ฐาน!$M$45,IF(L2516&lt;&gt;"",($L2516*$N2516/100),0),0)</f>
        <v>0</v>
      </c>
      <c r="Q2516" s="311">
        <f>IF(M2516&lt;&gt;ฐาน!$M$45,IF(L2516&lt;&gt;"",ROUNDUP(($L2516*$N2516/100),-1),0),0)</f>
        <v>0</v>
      </c>
      <c r="R2516" s="311">
        <f t="shared" si="78"/>
        <v>0</v>
      </c>
      <c r="S2516" s="313">
        <f t="shared" si="79"/>
        <v>0</v>
      </c>
      <c r="T2516" s="314">
        <f>IF(M2516&lt;&gt;ฐาน!$M$45,IF(S2516&lt;&gt;"",S2516+R2516,0),0)</f>
        <v>0</v>
      </c>
      <c r="U2516" s="311">
        <f>IF(M2516&lt;&gt;ฐาน!$M$45,IF(S2516=0,J2516+T2516,O2516),J2516)</f>
        <v>0</v>
      </c>
      <c r="V2516" s="98"/>
    </row>
    <row r="2517" spans="1:22" x14ac:dyDescent="0.35">
      <c r="A2517" s="93">
        <v>2509</v>
      </c>
      <c r="B2517" s="84"/>
      <c r="C2517" s="98"/>
      <c r="D2517" s="91"/>
      <c r="E2517" s="89"/>
      <c r="F2517" s="88"/>
      <c r="G2517" s="91"/>
      <c r="H2517" s="91"/>
      <c r="I2517" s="88"/>
      <c r="J2517" s="92"/>
      <c r="K2517" s="212"/>
      <c r="L2517" s="308" t="str">
        <f>IF(K2517&lt;&gt;"",INDEX(ฐาน!$J$4:$M$44,MATCH(INT(K2517),ฐาน!$J$4:$J$44,0),2),"")</f>
        <v/>
      </c>
      <c r="M2517" s="309" t="str">
        <f>IF(L2517&lt;&gt;"",INDEX(ฐาน!$J$4:$M$45,MATCH(L2517,ฐาน!$K$4:$K$45,0),4),"")</f>
        <v/>
      </c>
      <c r="N2517" s="310" t="str">
        <f>IF(I2517&lt;&gt;"",INDEX(ฐาน!$A$4:$F$9,MATCH(I2517,ฐาน!$A$4:$A$9,0),IF(J2517&gt;=INDEX(ฐาน!$A$4:$F$9,MATCH(I2517,ฐาน!$A$4:$A$9,0),3),6,5)),"")</f>
        <v/>
      </c>
      <c r="O2517" s="311" t="str">
        <f>IF(I2517&lt;&gt;"",IF(J2517&gt;=INDEX(ฐาน!$A$4:$G$9,MATCH(I2517,ฐาน!$A$4:$A$9,0),4),INDEX(ฐาน!$A$4:$G$9,MATCH(I2517,ฐาน!$A$4:$A$9,0),7),INDEX(ฐาน!$A$4:$G$9,MATCH(I2517,ฐาน!$A$4:$A$9,0),4)),"")</f>
        <v/>
      </c>
      <c r="P2517" s="312">
        <f>IF(M2517&lt;&gt;ฐาน!$M$45,IF(L2517&lt;&gt;"",($L2517*$N2517/100),0),0)</f>
        <v>0</v>
      </c>
      <c r="Q2517" s="311">
        <f>IF(M2517&lt;&gt;ฐาน!$M$45,IF(L2517&lt;&gt;"",ROUNDUP(($L2517*$N2517/100),-1),0),0)</f>
        <v>0</v>
      </c>
      <c r="R2517" s="311">
        <f t="shared" si="78"/>
        <v>0</v>
      </c>
      <c r="S2517" s="313">
        <f t="shared" si="79"/>
        <v>0</v>
      </c>
      <c r="T2517" s="314">
        <f>IF(M2517&lt;&gt;ฐาน!$M$45,IF(S2517&lt;&gt;"",S2517+R2517,0),0)</f>
        <v>0</v>
      </c>
      <c r="U2517" s="311">
        <f>IF(M2517&lt;&gt;ฐาน!$M$45,IF(S2517=0,J2517+T2517,O2517),J2517)</f>
        <v>0</v>
      </c>
      <c r="V2517" s="98"/>
    </row>
    <row r="2518" spans="1:22" x14ac:dyDescent="0.35">
      <c r="A2518" s="93">
        <v>2510</v>
      </c>
      <c r="B2518" s="84"/>
      <c r="C2518" s="98"/>
      <c r="D2518" s="91"/>
      <c r="E2518" s="89"/>
      <c r="F2518" s="88"/>
      <c r="G2518" s="91"/>
      <c r="H2518" s="91"/>
      <c r="I2518" s="88"/>
      <c r="J2518" s="92"/>
      <c r="K2518" s="212"/>
      <c r="L2518" s="308" t="str">
        <f>IF(K2518&lt;&gt;"",INDEX(ฐาน!$J$4:$M$44,MATCH(INT(K2518),ฐาน!$J$4:$J$44,0),2),"")</f>
        <v/>
      </c>
      <c r="M2518" s="309" t="str">
        <f>IF(L2518&lt;&gt;"",INDEX(ฐาน!$J$4:$M$45,MATCH(L2518,ฐาน!$K$4:$K$45,0),4),"")</f>
        <v/>
      </c>
      <c r="N2518" s="310" t="str">
        <f>IF(I2518&lt;&gt;"",INDEX(ฐาน!$A$4:$F$9,MATCH(I2518,ฐาน!$A$4:$A$9,0),IF(J2518&gt;=INDEX(ฐาน!$A$4:$F$9,MATCH(I2518,ฐาน!$A$4:$A$9,0),3),6,5)),"")</f>
        <v/>
      </c>
      <c r="O2518" s="311" t="str">
        <f>IF(I2518&lt;&gt;"",IF(J2518&gt;=INDEX(ฐาน!$A$4:$G$9,MATCH(I2518,ฐาน!$A$4:$A$9,0),4),INDEX(ฐาน!$A$4:$G$9,MATCH(I2518,ฐาน!$A$4:$A$9,0),7),INDEX(ฐาน!$A$4:$G$9,MATCH(I2518,ฐาน!$A$4:$A$9,0),4)),"")</f>
        <v/>
      </c>
      <c r="P2518" s="312">
        <f>IF(M2518&lt;&gt;ฐาน!$M$45,IF(L2518&lt;&gt;"",($L2518*$N2518/100),0),0)</f>
        <v>0</v>
      </c>
      <c r="Q2518" s="311">
        <f>IF(M2518&lt;&gt;ฐาน!$M$45,IF(L2518&lt;&gt;"",ROUNDUP(($L2518*$N2518/100),-1),0),0)</f>
        <v>0</v>
      </c>
      <c r="R2518" s="311">
        <f t="shared" si="78"/>
        <v>0</v>
      </c>
      <c r="S2518" s="313">
        <f t="shared" si="79"/>
        <v>0</v>
      </c>
      <c r="T2518" s="314">
        <f>IF(M2518&lt;&gt;ฐาน!$M$45,IF(S2518&lt;&gt;"",S2518+R2518,0),0)</f>
        <v>0</v>
      </c>
      <c r="U2518" s="311">
        <f>IF(M2518&lt;&gt;ฐาน!$M$45,IF(S2518=0,J2518+T2518,O2518),J2518)</f>
        <v>0</v>
      </c>
      <c r="V2518" s="98"/>
    </row>
    <row r="2519" spans="1:22" x14ac:dyDescent="0.35">
      <c r="A2519" s="93">
        <v>2511</v>
      </c>
      <c r="B2519" s="84"/>
      <c r="C2519" s="98"/>
      <c r="D2519" s="91"/>
      <c r="E2519" s="89"/>
      <c r="F2519" s="88"/>
      <c r="G2519" s="91"/>
      <c r="H2519" s="91"/>
      <c r="I2519" s="88"/>
      <c r="J2519" s="92"/>
      <c r="K2519" s="212"/>
      <c r="L2519" s="308" t="str">
        <f>IF(K2519&lt;&gt;"",INDEX(ฐาน!$J$4:$M$44,MATCH(INT(K2519),ฐาน!$J$4:$J$44,0),2),"")</f>
        <v/>
      </c>
      <c r="M2519" s="309" t="str">
        <f>IF(L2519&lt;&gt;"",INDEX(ฐาน!$J$4:$M$45,MATCH(L2519,ฐาน!$K$4:$K$45,0),4),"")</f>
        <v/>
      </c>
      <c r="N2519" s="310" t="str">
        <f>IF(I2519&lt;&gt;"",INDEX(ฐาน!$A$4:$F$9,MATCH(I2519,ฐาน!$A$4:$A$9,0),IF(J2519&gt;=INDEX(ฐาน!$A$4:$F$9,MATCH(I2519,ฐาน!$A$4:$A$9,0),3),6,5)),"")</f>
        <v/>
      </c>
      <c r="O2519" s="311" t="str">
        <f>IF(I2519&lt;&gt;"",IF(J2519&gt;=INDEX(ฐาน!$A$4:$G$9,MATCH(I2519,ฐาน!$A$4:$A$9,0),4),INDEX(ฐาน!$A$4:$G$9,MATCH(I2519,ฐาน!$A$4:$A$9,0),7),INDEX(ฐาน!$A$4:$G$9,MATCH(I2519,ฐาน!$A$4:$A$9,0),4)),"")</f>
        <v/>
      </c>
      <c r="P2519" s="312">
        <f>IF(M2519&lt;&gt;ฐาน!$M$45,IF(L2519&lt;&gt;"",($L2519*$N2519/100),0),0)</f>
        <v>0</v>
      </c>
      <c r="Q2519" s="311">
        <f>IF(M2519&lt;&gt;ฐาน!$M$45,IF(L2519&lt;&gt;"",ROUNDUP(($L2519*$N2519/100),-1),0),0)</f>
        <v>0</v>
      </c>
      <c r="R2519" s="311">
        <f t="shared" si="78"/>
        <v>0</v>
      </c>
      <c r="S2519" s="313">
        <f t="shared" si="79"/>
        <v>0</v>
      </c>
      <c r="T2519" s="314">
        <f>IF(M2519&lt;&gt;ฐาน!$M$45,IF(S2519&lt;&gt;"",S2519+R2519,0),0)</f>
        <v>0</v>
      </c>
      <c r="U2519" s="311">
        <f>IF(M2519&lt;&gt;ฐาน!$M$45,IF(S2519=0,J2519+T2519,O2519),J2519)</f>
        <v>0</v>
      </c>
      <c r="V2519" s="98"/>
    </row>
    <row r="2520" spans="1:22" x14ac:dyDescent="0.35">
      <c r="A2520" s="93">
        <v>2512</v>
      </c>
      <c r="B2520" s="84"/>
      <c r="C2520" s="98"/>
      <c r="D2520" s="91"/>
      <c r="E2520" s="89"/>
      <c r="F2520" s="88"/>
      <c r="G2520" s="91"/>
      <c r="H2520" s="91"/>
      <c r="I2520" s="88"/>
      <c r="J2520" s="92"/>
      <c r="K2520" s="212"/>
      <c r="L2520" s="308" t="str">
        <f>IF(K2520&lt;&gt;"",INDEX(ฐาน!$J$4:$M$44,MATCH(INT(K2520),ฐาน!$J$4:$J$44,0),2),"")</f>
        <v/>
      </c>
      <c r="M2520" s="309" t="str">
        <f>IF(L2520&lt;&gt;"",INDEX(ฐาน!$J$4:$M$45,MATCH(L2520,ฐาน!$K$4:$K$45,0),4),"")</f>
        <v/>
      </c>
      <c r="N2520" s="310" t="str">
        <f>IF(I2520&lt;&gt;"",INDEX(ฐาน!$A$4:$F$9,MATCH(I2520,ฐาน!$A$4:$A$9,0),IF(J2520&gt;=INDEX(ฐาน!$A$4:$F$9,MATCH(I2520,ฐาน!$A$4:$A$9,0),3),6,5)),"")</f>
        <v/>
      </c>
      <c r="O2520" s="311" t="str">
        <f>IF(I2520&lt;&gt;"",IF(J2520&gt;=INDEX(ฐาน!$A$4:$G$9,MATCH(I2520,ฐาน!$A$4:$A$9,0),4),INDEX(ฐาน!$A$4:$G$9,MATCH(I2520,ฐาน!$A$4:$A$9,0),7),INDEX(ฐาน!$A$4:$G$9,MATCH(I2520,ฐาน!$A$4:$A$9,0),4)),"")</f>
        <v/>
      </c>
      <c r="P2520" s="312">
        <f>IF(M2520&lt;&gt;ฐาน!$M$45,IF(L2520&lt;&gt;"",($L2520*$N2520/100),0),0)</f>
        <v>0</v>
      </c>
      <c r="Q2520" s="311">
        <f>IF(M2520&lt;&gt;ฐาน!$M$45,IF(L2520&lt;&gt;"",ROUNDUP(($L2520*$N2520/100),-1),0),0)</f>
        <v>0</v>
      </c>
      <c r="R2520" s="311">
        <f t="shared" si="78"/>
        <v>0</v>
      </c>
      <c r="S2520" s="313">
        <f t="shared" si="79"/>
        <v>0</v>
      </c>
      <c r="T2520" s="314">
        <f>IF(M2520&lt;&gt;ฐาน!$M$45,IF(S2520&lt;&gt;"",S2520+R2520,0),0)</f>
        <v>0</v>
      </c>
      <c r="U2520" s="311">
        <f>IF(M2520&lt;&gt;ฐาน!$M$45,IF(S2520=0,J2520+T2520,O2520),J2520)</f>
        <v>0</v>
      </c>
      <c r="V2520" s="98"/>
    </row>
    <row r="2521" spans="1:22" x14ac:dyDescent="0.35">
      <c r="A2521" s="93">
        <v>2513</v>
      </c>
      <c r="B2521" s="84"/>
      <c r="C2521" s="98"/>
      <c r="D2521" s="91"/>
      <c r="E2521" s="89"/>
      <c r="F2521" s="88"/>
      <c r="G2521" s="91"/>
      <c r="H2521" s="91"/>
      <c r="I2521" s="88"/>
      <c r="J2521" s="92"/>
      <c r="K2521" s="212"/>
      <c r="L2521" s="308" t="str">
        <f>IF(K2521&lt;&gt;"",INDEX(ฐาน!$J$4:$M$44,MATCH(INT(K2521),ฐาน!$J$4:$J$44,0),2),"")</f>
        <v/>
      </c>
      <c r="M2521" s="309" t="str">
        <f>IF(L2521&lt;&gt;"",INDEX(ฐาน!$J$4:$M$45,MATCH(L2521,ฐาน!$K$4:$K$45,0),4),"")</f>
        <v/>
      </c>
      <c r="N2521" s="310" t="str">
        <f>IF(I2521&lt;&gt;"",INDEX(ฐาน!$A$4:$F$9,MATCH(I2521,ฐาน!$A$4:$A$9,0),IF(J2521&gt;=INDEX(ฐาน!$A$4:$F$9,MATCH(I2521,ฐาน!$A$4:$A$9,0),3),6,5)),"")</f>
        <v/>
      </c>
      <c r="O2521" s="311" t="str">
        <f>IF(I2521&lt;&gt;"",IF(J2521&gt;=INDEX(ฐาน!$A$4:$G$9,MATCH(I2521,ฐาน!$A$4:$A$9,0),4),INDEX(ฐาน!$A$4:$G$9,MATCH(I2521,ฐาน!$A$4:$A$9,0),7),INDEX(ฐาน!$A$4:$G$9,MATCH(I2521,ฐาน!$A$4:$A$9,0),4)),"")</f>
        <v/>
      </c>
      <c r="P2521" s="312">
        <f>IF(M2521&lt;&gt;ฐาน!$M$45,IF(L2521&lt;&gt;"",($L2521*$N2521/100),0),0)</f>
        <v>0</v>
      </c>
      <c r="Q2521" s="311">
        <f>IF(M2521&lt;&gt;ฐาน!$M$45,IF(L2521&lt;&gt;"",ROUNDUP(($L2521*$N2521/100),-1),0),0)</f>
        <v>0</v>
      </c>
      <c r="R2521" s="311">
        <f t="shared" si="78"/>
        <v>0</v>
      </c>
      <c r="S2521" s="313">
        <f t="shared" si="79"/>
        <v>0</v>
      </c>
      <c r="T2521" s="314">
        <f>IF(M2521&lt;&gt;ฐาน!$M$45,IF(S2521&lt;&gt;"",S2521+R2521,0),0)</f>
        <v>0</v>
      </c>
      <c r="U2521" s="311">
        <f>IF(M2521&lt;&gt;ฐาน!$M$45,IF(S2521=0,J2521+T2521,O2521),J2521)</f>
        <v>0</v>
      </c>
      <c r="V2521" s="98"/>
    </row>
    <row r="2522" spans="1:22" x14ac:dyDescent="0.35">
      <c r="A2522" s="93">
        <v>2514</v>
      </c>
      <c r="B2522" s="84"/>
      <c r="C2522" s="98"/>
      <c r="D2522" s="91"/>
      <c r="E2522" s="89"/>
      <c r="F2522" s="88"/>
      <c r="G2522" s="91"/>
      <c r="H2522" s="91"/>
      <c r="I2522" s="88"/>
      <c r="J2522" s="92"/>
      <c r="K2522" s="212"/>
      <c r="L2522" s="308" t="str">
        <f>IF(K2522&lt;&gt;"",INDEX(ฐาน!$J$4:$M$44,MATCH(INT(K2522),ฐาน!$J$4:$J$44,0),2),"")</f>
        <v/>
      </c>
      <c r="M2522" s="309" t="str">
        <f>IF(L2522&lt;&gt;"",INDEX(ฐาน!$J$4:$M$45,MATCH(L2522,ฐาน!$K$4:$K$45,0),4),"")</f>
        <v/>
      </c>
      <c r="N2522" s="310" t="str">
        <f>IF(I2522&lt;&gt;"",INDEX(ฐาน!$A$4:$F$9,MATCH(I2522,ฐาน!$A$4:$A$9,0),IF(J2522&gt;=INDEX(ฐาน!$A$4:$F$9,MATCH(I2522,ฐาน!$A$4:$A$9,0),3),6,5)),"")</f>
        <v/>
      </c>
      <c r="O2522" s="311" t="str">
        <f>IF(I2522&lt;&gt;"",IF(J2522&gt;=INDEX(ฐาน!$A$4:$G$9,MATCH(I2522,ฐาน!$A$4:$A$9,0),4),INDEX(ฐาน!$A$4:$G$9,MATCH(I2522,ฐาน!$A$4:$A$9,0),7),INDEX(ฐาน!$A$4:$G$9,MATCH(I2522,ฐาน!$A$4:$A$9,0),4)),"")</f>
        <v/>
      </c>
      <c r="P2522" s="312">
        <f>IF(M2522&lt;&gt;ฐาน!$M$45,IF(L2522&lt;&gt;"",($L2522*$N2522/100),0),0)</f>
        <v>0</v>
      </c>
      <c r="Q2522" s="311">
        <f>IF(M2522&lt;&gt;ฐาน!$M$45,IF(L2522&lt;&gt;"",ROUNDUP(($L2522*$N2522/100),-1),0),0)</f>
        <v>0</v>
      </c>
      <c r="R2522" s="311">
        <f t="shared" si="78"/>
        <v>0</v>
      </c>
      <c r="S2522" s="313">
        <f t="shared" si="79"/>
        <v>0</v>
      </c>
      <c r="T2522" s="314">
        <f>IF(M2522&lt;&gt;ฐาน!$M$45,IF(S2522&lt;&gt;"",S2522+R2522,0),0)</f>
        <v>0</v>
      </c>
      <c r="U2522" s="311">
        <f>IF(M2522&lt;&gt;ฐาน!$M$45,IF(S2522=0,J2522+T2522,O2522),J2522)</f>
        <v>0</v>
      </c>
      <c r="V2522" s="98"/>
    </row>
    <row r="2523" spans="1:22" x14ac:dyDescent="0.35">
      <c r="A2523" s="93">
        <v>2515</v>
      </c>
      <c r="B2523" s="84"/>
      <c r="C2523" s="98"/>
      <c r="D2523" s="91"/>
      <c r="E2523" s="89"/>
      <c r="F2523" s="88"/>
      <c r="G2523" s="91"/>
      <c r="H2523" s="91"/>
      <c r="I2523" s="88"/>
      <c r="J2523" s="92"/>
      <c r="K2523" s="212"/>
      <c r="L2523" s="308" t="str">
        <f>IF(K2523&lt;&gt;"",INDEX(ฐาน!$J$4:$M$44,MATCH(INT(K2523),ฐาน!$J$4:$J$44,0),2),"")</f>
        <v/>
      </c>
      <c r="M2523" s="309" t="str">
        <f>IF(L2523&lt;&gt;"",INDEX(ฐาน!$J$4:$M$45,MATCH(L2523,ฐาน!$K$4:$K$45,0),4),"")</f>
        <v/>
      </c>
      <c r="N2523" s="310" t="str">
        <f>IF(I2523&lt;&gt;"",INDEX(ฐาน!$A$4:$F$9,MATCH(I2523,ฐาน!$A$4:$A$9,0),IF(J2523&gt;=INDEX(ฐาน!$A$4:$F$9,MATCH(I2523,ฐาน!$A$4:$A$9,0),3),6,5)),"")</f>
        <v/>
      </c>
      <c r="O2523" s="311" t="str">
        <f>IF(I2523&lt;&gt;"",IF(J2523&gt;=INDEX(ฐาน!$A$4:$G$9,MATCH(I2523,ฐาน!$A$4:$A$9,0),4),INDEX(ฐาน!$A$4:$G$9,MATCH(I2523,ฐาน!$A$4:$A$9,0),7),INDEX(ฐาน!$A$4:$G$9,MATCH(I2523,ฐาน!$A$4:$A$9,0),4)),"")</f>
        <v/>
      </c>
      <c r="P2523" s="312">
        <f>IF(M2523&lt;&gt;ฐาน!$M$45,IF(L2523&lt;&gt;"",($L2523*$N2523/100),0),0)</f>
        <v>0</v>
      </c>
      <c r="Q2523" s="311">
        <f>IF(M2523&lt;&gt;ฐาน!$M$45,IF(L2523&lt;&gt;"",ROUNDUP(($L2523*$N2523/100),-1),0),0)</f>
        <v>0</v>
      </c>
      <c r="R2523" s="311">
        <f t="shared" si="78"/>
        <v>0</v>
      </c>
      <c r="S2523" s="313">
        <f t="shared" si="79"/>
        <v>0</v>
      </c>
      <c r="T2523" s="314">
        <f>IF(M2523&lt;&gt;ฐาน!$M$45,IF(S2523&lt;&gt;"",S2523+R2523,0),0)</f>
        <v>0</v>
      </c>
      <c r="U2523" s="311">
        <f>IF(M2523&lt;&gt;ฐาน!$M$45,IF(S2523=0,J2523+T2523,O2523),J2523)</f>
        <v>0</v>
      </c>
      <c r="V2523" s="98"/>
    </row>
    <row r="2524" spans="1:22" x14ac:dyDescent="0.35">
      <c r="A2524" s="93">
        <v>2516</v>
      </c>
      <c r="B2524" s="84"/>
      <c r="C2524" s="98"/>
      <c r="D2524" s="91"/>
      <c r="E2524" s="89"/>
      <c r="F2524" s="88"/>
      <c r="G2524" s="91"/>
      <c r="H2524" s="91"/>
      <c r="I2524" s="88"/>
      <c r="J2524" s="92"/>
      <c r="K2524" s="212"/>
      <c r="L2524" s="308" t="str">
        <f>IF(K2524&lt;&gt;"",INDEX(ฐาน!$J$4:$M$44,MATCH(INT(K2524),ฐาน!$J$4:$J$44,0),2),"")</f>
        <v/>
      </c>
      <c r="M2524" s="309" t="str">
        <f>IF(L2524&lt;&gt;"",INDEX(ฐาน!$J$4:$M$45,MATCH(L2524,ฐาน!$K$4:$K$45,0),4),"")</f>
        <v/>
      </c>
      <c r="N2524" s="310" t="str">
        <f>IF(I2524&lt;&gt;"",INDEX(ฐาน!$A$4:$F$9,MATCH(I2524,ฐาน!$A$4:$A$9,0),IF(J2524&gt;=INDEX(ฐาน!$A$4:$F$9,MATCH(I2524,ฐาน!$A$4:$A$9,0),3),6,5)),"")</f>
        <v/>
      </c>
      <c r="O2524" s="311" t="str">
        <f>IF(I2524&lt;&gt;"",IF(J2524&gt;=INDEX(ฐาน!$A$4:$G$9,MATCH(I2524,ฐาน!$A$4:$A$9,0),4),INDEX(ฐาน!$A$4:$G$9,MATCH(I2524,ฐาน!$A$4:$A$9,0),7),INDEX(ฐาน!$A$4:$G$9,MATCH(I2524,ฐาน!$A$4:$A$9,0),4)),"")</f>
        <v/>
      </c>
      <c r="P2524" s="312">
        <f>IF(M2524&lt;&gt;ฐาน!$M$45,IF(L2524&lt;&gt;"",($L2524*$N2524/100),0),0)</f>
        <v>0</v>
      </c>
      <c r="Q2524" s="311">
        <f>IF(M2524&lt;&gt;ฐาน!$M$45,IF(L2524&lt;&gt;"",ROUNDUP(($L2524*$N2524/100),-1),0),0)</f>
        <v>0</v>
      </c>
      <c r="R2524" s="311">
        <f t="shared" si="78"/>
        <v>0</v>
      </c>
      <c r="S2524" s="313">
        <f t="shared" si="79"/>
        <v>0</v>
      </c>
      <c r="T2524" s="314">
        <f>IF(M2524&lt;&gt;ฐาน!$M$45,IF(S2524&lt;&gt;"",S2524+R2524,0),0)</f>
        <v>0</v>
      </c>
      <c r="U2524" s="311">
        <f>IF(M2524&lt;&gt;ฐาน!$M$45,IF(S2524=0,J2524+T2524,O2524),J2524)</f>
        <v>0</v>
      </c>
      <c r="V2524" s="98"/>
    </row>
    <row r="2525" spans="1:22" x14ac:dyDescent="0.35">
      <c r="A2525" s="93">
        <v>2517</v>
      </c>
      <c r="B2525" s="84"/>
      <c r="C2525" s="98"/>
      <c r="D2525" s="91"/>
      <c r="E2525" s="89"/>
      <c r="F2525" s="88"/>
      <c r="G2525" s="91"/>
      <c r="H2525" s="91"/>
      <c r="I2525" s="88"/>
      <c r="J2525" s="92"/>
      <c r="K2525" s="212"/>
      <c r="L2525" s="308" t="str">
        <f>IF(K2525&lt;&gt;"",INDEX(ฐาน!$J$4:$M$44,MATCH(INT(K2525),ฐาน!$J$4:$J$44,0),2),"")</f>
        <v/>
      </c>
      <c r="M2525" s="309" t="str">
        <f>IF(L2525&lt;&gt;"",INDEX(ฐาน!$J$4:$M$45,MATCH(L2525,ฐาน!$K$4:$K$45,0),4),"")</f>
        <v/>
      </c>
      <c r="N2525" s="310" t="str">
        <f>IF(I2525&lt;&gt;"",INDEX(ฐาน!$A$4:$F$9,MATCH(I2525,ฐาน!$A$4:$A$9,0),IF(J2525&gt;=INDEX(ฐาน!$A$4:$F$9,MATCH(I2525,ฐาน!$A$4:$A$9,0),3),6,5)),"")</f>
        <v/>
      </c>
      <c r="O2525" s="311" t="str">
        <f>IF(I2525&lt;&gt;"",IF(J2525&gt;=INDEX(ฐาน!$A$4:$G$9,MATCH(I2525,ฐาน!$A$4:$A$9,0),4),INDEX(ฐาน!$A$4:$G$9,MATCH(I2525,ฐาน!$A$4:$A$9,0),7),INDEX(ฐาน!$A$4:$G$9,MATCH(I2525,ฐาน!$A$4:$A$9,0),4)),"")</f>
        <v/>
      </c>
      <c r="P2525" s="312">
        <f>IF(M2525&lt;&gt;ฐาน!$M$45,IF(L2525&lt;&gt;"",($L2525*$N2525/100),0),0)</f>
        <v>0</v>
      </c>
      <c r="Q2525" s="311">
        <f>IF(M2525&lt;&gt;ฐาน!$M$45,IF(L2525&lt;&gt;"",ROUNDUP(($L2525*$N2525/100),-1),0),0)</f>
        <v>0</v>
      </c>
      <c r="R2525" s="311">
        <f t="shared" si="78"/>
        <v>0</v>
      </c>
      <c r="S2525" s="313">
        <f t="shared" si="79"/>
        <v>0</v>
      </c>
      <c r="T2525" s="314">
        <f>IF(M2525&lt;&gt;ฐาน!$M$45,IF(S2525&lt;&gt;"",S2525+R2525,0),0)</f>
        <v>0</v>
      </c>
      <c r="U2525" s="311">
        <f>IF(M2525&lt;&gt;ฐาน!$M$45,IF(S2525=0,J2525+T2525,O2525),J2525)</f>
        <v>0</v>
      </c>
      <c r="V2525" s="98"/>
    </row>
    <row r="2526" spans="1:22" x14ac:dyDescent="0.35">
      <c r="A2526" s="93">
        <v>2518</v>
      </c>
      <c r="B2526" s="84"/>
      <c r="C2526" s="98"/>
      <c r="D2526" s="91"/>
      <c r="E2526" s="89"/>
      <c r="F2526" s="88"/>
      <c r="G2526" s="91"/>
      <c r="H2526" s="91"/>
      <c r="I2526" s="88"/>
      <c r="J2526" s="92"/>
      <c r="K2526" s="212"/>
      <c r="L2526" s="308" t="str">
        <f>IF(K2526&lt;&gt;"",INDEX(ฐาน!$J$4:$M$44,MATCH(INT(K2526),ฐาน!$J$4:$J$44,0),2),"")</f>
        <v/>
      </c>
      <c r="M2526" s="309" t="str">
        <f>IF(L2526&lt;&gt;"",INDEX(ฐาน!$J$4:$M$45,MATCH(L2526,ฐาน!$K$4:$K$45,0),4),"")</f>
        <v/>
      </c>
      <c r="N2526" s="310" t="str">
        <f>IF(I2526&lt;&gt;"",INDEX(ฐาน!$A$4:$F$9,MATCH(I2526,ฐาน!$A$4:$A$9,0),IF(J2526&gt;=INDEX(ฐาน!$A$4:$F$9,MATCH(I2526,ฐาน!$A$4:$A$9,0),3),6,5)),"")</f>
        <v/>
      </c>
      <c r="O2526" s="311" t="str">
        <f>IF(I2526&lt;&gt;"",IF(J2526&gt;=INDEX(ฐาน!$A$4:$G$9,MATCH(I2526,ฐาน!$A$4:$A$9,0),4),INDEX(ฐาน!$A$4:$G$9,MATCH(I2526,ฐาน!$A$4:$A$9,0),7),INDEX(ฐาน!$A$4:$G$9,MATCH(I2526,ฐาน!$A$4:$A$9,0),4)),"")</f>
        <v/>
      </c>
      <c r="P2526" s="312">
        <f>IF(M2526&lt;&gt;ฐาน!$M$45,IF(L2526&lt;&gt;"",($L2526*$N2526/100),0),0)</f>
        <v>0</v>
      </c>
      <c r="Q2526" s="311">
        <f>IF(M2526&lt;&gt;ฐาน!$M$45,IF(L2526&lt;&gt;"",ROUNDUP(($L2526*$N2526/100),-1),0),0)</f>
        <v>0</v>
      </c>
      <c r="R2526" s="311">
        <f t="shared" si="78"/>
        <v>0</v>
      </c>
      <c r="S2526" s="313">
        <f t="shared" si="79"/>
        <v>0</v>
      </c>
      <c r="T2526" s="314">
        <f>IF(M2526&lt;&gt;ฐาน!$M$45,IF(S2526&lt;&gt;"",S2526+R2526,0),0)</f>
        <v>0</v>
      </c>
      <c r="U2526" s="311">
        <f>IF(M2526&lt;&gt;ฐาน!$M$45,IF(S2526=0,J2526+T2526,O2526),J2526)</f>
        <v>0</v>
      </c>
      <c r="V2526" s="98"/>
    </row>
    <row r="2527" spans="1:22" x14ac:dyDescent="0.35">
      <c r="A2527" s="93">
        <v>2519</v>
      </c>
      <c r="B2527" s="84"/>
      <c r="C2527" s="98"/>
      <c r="D2527" s="91"/>
      <c r="E2527" s="89"/>
      <c r="F2527" s="88"/>
      <c r="G2527" s="91"/>
      <c r="H2527" s="91"/>
      <c r="I2527" s="88"/>
      <c r="J2527" s="92"/>
      <c r="K2527" s="212"/>
      <c r="L2527" s="308" t="str">
        <f>IF(K2527&lt;&gt;"",INDEX(ฐาน!$J$4:$M$44,MATCH(INT(K2527),ฐาน!$J$4:$J$44,0),2),"")</f>
        <v/>
      </c>
      <c r="M2527" s="309" t="str">
        <f>IF(L2527&lt;&gt;"",INDEX(ฐาน!$J$4:$M$45,MATCH(L2527,ฐาน!$K$4:$K$45,0),4),"")</f>
        <v/>
      </c>
      <c r="N2527" s="310" t="str">
        <f>IF(I2527&lt;&gt;"",INDEX(ฐาน!$A$4:$F$9,MATCH(I2527,ฐาน!$A$4:$A$9,0),IF(J2527&gt;=INDEX(ฐาน!$A$4:$F$9,MATCH(I2527,ฐาน!$A$4:$A$9,0),3),6,5)),"")</f>
        <v/>
      </c>
      <c r="O2527" s="311" t="str">
        <f>IF(I2527&lt;&gt;"",IF(J2527&gt;=INDEX(ฐาน!$A$4:$G$9,MATCH(I2527,ฐาน!$A$4:$A$9,0),4),INDEX(ฐาน!$A$4:$G$9,MATCH(I2527,ฐาน!$A$4:$A$9,0),7),INDEX(ฐาน!$A$4:$G$9,MATCH(I2527,ฐาน!$A$4:$A$9,0),4)),"")</f>
        <v/>
      </c>
      <c r="P2527" s="312">
        <f>IF(M2527&lt;&gt;ฐาน!$M$45,IF(L2527&lt;&gt;"",($L2527*$N2527/100),0),0)</f>
        <v>0</v>
      </c>
      <c r="Q2527" s="311">
        <f>IF(M2527&lt;&gt;ฐาน!$M$45,IF(L2527&lt;&gt;"",ROUNDUP(($L2527*$N2527/100),-1),0),0)</f>
        <v>0</v>
      </c>
      <c r="R2527" s="311">
        <f t="shared" si="78"/>
        <v>0</v>
      </c>
      <c r="S2527" s="313">
        <f t="shared" si="79"/>
        <v>0</v>
      </c>
      <c r="T2527" s="314">
        <f>IF(M2527&lt;&gt;ฐาน!$M$45,IF(S2527&lt;&gt;"",S2527+R2527,0),0)</f>
        <v>0</v>
      </c>
      <c r="U2527" s="311">
        <f>IF(M2527&lt;&gt;ฐาน!$M$45,IF(S2527=0,J2527+T2527,O2527),J2527)</f>
        <v>0</v>
      </c>
      <c r="V2527" s="98"/>
    </row>
    <row r="2528" spans="1:22" x14ac:dyDescent="0.35">
      <c r="A2528" s="93">
        <v>2520</v>
      </c>
      <c r="B2528" s="84"/>
      <c r="C2528" s="98"/>
      <c r="D2528" s="91"/>
      <c r="E2528" s="89"/>
      <c r="F2528" s="88"/>
      <c r="G2528" s="91"/>
      <c r="H2528" s="91"/>
      <c r="I2528" s="88"/>
      <c r="J2528" s="92"/>
      <c r="K2528" s="212"/>
      <c r="L2528" s="308" t="str">
        <f>IF(K2528&lt;&gt;"",INDEX(ฐาน!$J$4:$M$44,MATCH(INT(K2528),ฐาน!$J$4:$J$44,0),2),"")</f>
        <v/>
      </c>
      <c r="M2528" s="309" t="str">
        <f>IF(L2528&lt;&gt;"",INDEX(ฐาน!$J$4:$M$45,MATCH(L2528,ฐาน!$K$4:$K$45,0),4),"")</f>
        <v/>
      </c>
      <c r="N2528" s="310" t="str">
        <f>IF(I2528&lt;&gt;"",INDEX(ฐาน!$A$4:$F$9,MATCH(I2528,ฐาน!$A$4:$A$9,0),IF(J2528&gt;=INDEX(ฐาน!$A$4:$F$9,MATCH(I2528,ฐาน!$A$4:$A$9,0),3),6,5)),"")</f>
        <v/>
      </c>
      <c r="O2528" s="311" t="str">
        <f>IF(I2528&lt;&gt;"",IF(J2528&gt;=INDEX(ฐาน!$A$4:$G$9,MATCH(I2528,ฐาน!$A$4:$A$9,0),4),INDEX(ฐาน!$A$4:$G$9,MATCH(I2528,ฐาน!$A$4:$A$9,0),7),INDEX(ฐาน!$A$4:$G$9,MATCH(I2528,ฐาน!$A$4:$A$9,0),4)),"")</f>
        <v/>
      </c>
      <c r="P2528" s="312">
        <f>IF(M2528&lt;&gt;ฐาน!$M$45,IF(L2528&lt;&gt;"",($L2528*$N2528/100),0),0)</f>
        <v>0</v>
      </c>
      <c r="Q2528" s="311">
        <f>IF(M2528&lt;&gt;ฐาน!$M$45,IF(L2528&lt;&gt;"",ROUNDUP(($L2528*$N2528/100),-1),0),0)</f>
        <v>0</v>
      </c>
      <c r="R2528" s="311">
        <f t="shared" si="78"/>
        <v>0</v>
      </c>
      <c r="S2528" s="313">
        <f t="shared" si="79"/>
        <v>0</v>
      </c>
      <c r="T2528" s="314">
        <f>IF(M2528&lt;&gt;ฐาน!$M$45,IF(S2528&lt;&gt;"",S2528+R2528,0),0)</f>
        <v>0</v>
      </c>
      <c r="U2528" s="311">
        <f>IF(M2528&lt;&gt;ฐาน!$M$45,IF(S2528=0,J2528+T2528,O2528),J2528)</f>
        <v>0</v>
      </c>
      <c r="V2528" s="98"/>
    </row>
    <row r="2529" spans="1:22" x14ac:dyDescent="0.35">
      <c r="A2529" s="93">
        <v>2521</v>
      </c>
      <c r="B2529" s="84"/>
      <c r="C2529" s="98"/>
      <c r="D2529" s="91"/>
      <c r="E2529" s="89"/>
      <c r="F2529" s="88"/>
      <c r="G2529" s="91"/>
      <c r="H2529" s="91"/>
      <c r="I2529" s="88"/>
      <c r="J2529" s="92"/>
      <c r="K2529" s="212"/>
      <c r="L2529" s="308" t="str">
        <f>IF(K2529&lt;&gt;"",INDEX(ฐาน!$J$4:$M$44,MATCH(INT(K2529),ฐาน!$J$4:$J$44,0),2),"")</f>
        <v/>
      </c>
      <c r="M2529" s="309" t="str">
        <f>IF(L2529&lt;&gt;"",INDEX(ฐาน!$J$4:$M$45,MATCH(L2529,ฐาน!$K$4:$K$45,0),4),"")</f>
        <v/>
      </c>
      <c r="N2529" s="310" t="str">
        <f>IF(I2529&lt;&gt;"",INDEX(ฐาน!$A$4:$F$9,MATCH(I2529,ฐาน!$A$4:$A$9,0),IF(J2529&gt;=INDEX(ฐาน!$A$4:$F$9,MATCH(I2529,ฐาน!$A$4:$A$9,0),3),6,5)),"")</f>
        <v/>
      </c>
      <c r="O2529" s="311" t="str">
        <f>IF(I2529&lt;&gt;"",IF(J2529&gt;=INDEX(ฐาน!$A$4:$G$9,MATCH(I2529,ฐาน!$A$4:$A$9,0),4),INDEX(ฐาน!$A$4:$G$9,MATCH(I2529,ฐาน!$A$4:$A$9,0),7),INDEX(ฐาน!$A$4:$G$9,MATCH(I2529,ฐาน!$A$4:$A$9,0),4)),"")</f>
        <v/>
      </c>
      <c r="P2529" s="312">
        <f>IF(M2529&lt;&gt;ฐาน!$M$45,IF(L2529&lt;&gt;"",($L2529*$N2529/100),0),0)</f>
        <v>0</v>
      </c>
      <c r="Q2529" s="311">
        <f>IF(M2529&lt;&gt;ฐาน!$M$45,IF(L2529&lt;&gt;"",ROUNDUP(($L2529*$N2529/100),-1),0),0)</f>
        <v>0</v>
      </c>
      <c r="R2529" s="311">
        <f t="shared" si="78"/>
        <v>0</v>
      </c>
      <c r="S2529" s="313">
        <f t="shared" si="79"/>
        <v>0</v>
      </c>
      <c r="T2529" s="314">
        <f>IF(M2529&lt;&gt;ฐาน!$M$45,IF(S2529&lt;&gt;"",S2529+R2529,0),0)</f>
        <v>0</v>
      </c>
      <c r="U2529" s="311">
        <f>IF(M2529&lt;&gt;ฐาน!$M$45,IF(S2529=0,J2529+T2529,O2529),J2529)</f>
        <v>0</v>
      </c>
      <c r="V2529" s="98"/>
    </row>
    <row r="2530" spans="1:22" x14ac:dyDescent="0.35">
      <c r="A2530" s="93">
        <v>2522</v>
      </c>
      <c r="B2530" s="84"/>
      <c r="C2530" s="98"/>
      <c r="D2530" s="91"/>
      <c r="E2530" s="89"/>
      <c r="F2530" s="88"/>
      <c r="G2530" s="91"/>
      <c r="H2530" s="91"/>
      <c r="I2530" s="88"/>
      <c r="J2530" s="92"/>
      <c r="K2530" s="212"/>
      <c r="L2530" s="308" t="str">
        <f>IF(K2530&lt;&gt;"",INDEX(ฐาน!$J$4:$M$44,MATCH(INT(K2530),ฐาน!$J$4:$J$44,0),2),"")</f>
        <v/>
      </c>
      <c r="M2530" s="309" t="str">
        <f>IF(L2530&lt;&gt;"",INDEX(ฐาน!$J$4:$M$45,MATCH(L2530,ฐาน!$K$4:$K$45,0),4),"")</f>
        <v/>
      </c>
      <c r="N2530" s="310" t="str">
        <f>IF(I2530&lt;&gt;"",INDEX(ฐาน!$A$4:$F$9,MATCH(I2530,ฐาน!$A$4:$A$9,0),IF(J2530&gt;=INDEX(ฐาน!$A$4:$F$9,MATCH(I2530,ฐาน!$A$4:$A$9,0),3),6,5)),"")</f>
        <v/>
      </c>
      <c r="O2530" s="311" t="str">
        <f>IF(I2530&lt;&gt;"",IF(J2530&gt;=INDEX(ฐาน!$A$4:$G$9,MATCH(I2530,ฐาน!$A$4:$A$9,0),4),INDEX(ฐาน!$A$4:$G$9,MATCH(I2530,ฐาน!$A$4:$A$9,0),7),INDEX(ฐาน!$A$4:$G$9,MATCH(I2530,ฐาน!$A$4:$A$9,0),4)),"")</f>
        <v/>
      </c>
      <c r="P2530" s="312">
        <f>IF(M2530&lt;&gt;ฐาน!$M$45,IF(L2530&lt;&gt;"",($L2530*$N2530/100),0),0)</f>
        <v>0</v>
      </c>
      <c r="Q2530" s="311">
        <f>IF(M2530&lt;&gt;ฐาน!$M$45,IF(L2530&lt;&gt;"",ROUNDUP(($L2530*$N2530/100),-1),0),0)</f>
        <v>0</v>
      </c>
      <c r="R2530" s="311">
        <f t="shared" si="78"/>
        <v>0</v>
      </c>
      <c r="S2530" s="313">
        <f t="shared" si="79"/>
        <v>0</v>
      </c>
      <c r="T2530" s="314">
        <f>IF(M2530&lt;&gt;ฐาน!$M$45,IF(S2530&lt;&gt;"",S2530+R2530,0),0)</f>
        <v>0</v>
      </c>
      <c r="U2530" s="311">
        <f>IF(M2530&lt;&gt;ฐาน!$M$45,IF(S2530=0,J2530+T2530,O2530),J2530)</f>
        <v>0</v>
      </c>
      <c r="V2530" s="98"/>
    </row>
    <row r="2531" spans="1:22" x14ac:dyDescent="0.35">
      <c r="A2531" s="93">
        <v>2523</v>
      </c>
      <c r="B2531" s="84"/>
      <c r="C2531" s="98"/>
      <c r="D2531" s="91"/>
      <c r="E2531" s="89"/>
      <c r="F2531" s="88"/>
      <c r="G2531" s="91"/>
      <c r="H2531" s="91"/>
      <c r="I2531" s="88"/>
      <c r="J2531" s="92"/>
      <c r="K2531" s="212"/>
      <c r="L2531" s="308" t="str">
        <f>IF(K2531&lt;&gt;"",INDEX(ฐาน!$J$4:$M$44,MATCH(INT(K2531),ฐาน!$J$4:$J$44,0),2),"")</f>
        <v/>
      </c>
      <c r="M2531" s="309" t="str">
        <f>IF(L2531&lt;&gt;"",INDEX(ฐาน!$J$4:$M$45,MATCH(L2531,ฐาน!$K$4:$K$45,0),4),"")</f>
        <v/>
      </c>
      <c r="N2531" s="310" t="str">
        <f>IF(I2531&lt;&gt;"",INDEX(ฐาน!$A$4:$F$9,MATCH(I2531,ฐาน!$A$4:$A$9,0),IF(J2531&gt;=INDEX(ฐาน!$A$4:$F$9,MATCH(I2531,ฐาน!$A$4:$A$9,0),3),6,5)),"")</f>
        <v/>
      </c>
      <c r="O2531" s="311" t="str">
        <f>IF(I2531&lt;&gt;"",IF(J2531&gt;=INDEX(ฐาน!$A$4:$G$9,MATCH(I2531,ฐาน!$A$4:$A$9,0),4),INDEX(ฐาน!$A$4:$G$9,MATCH(I2531,ฐาน!$A$4:$A$9,0),7),INDEX(ฐาน!$A$4:$G$9,MATCH(I2531,ฐาน!$A$4:$A$9,0),4)),"")</f>
        <v/>
      </c>
      <c r="P2531" s="312">
        <f>IF(M2531&lt;&gt;ฐาน!$M$45,IF(L2531&lt;&gt;"",($L2531*$N2531/100),0),0)</f>
        <v>0</v>
      </c>
      <c r="Q2531" s="311">
        <f>IF(M2531&lt;&gt;ฐาน!$M$45,IF(L2531&lt;&gt;"",ROUNDUP(($L2531*$N2531/100),-1),0),0)</f>
        <v>0</v>
      </c>
      <c r="R2531" s="311">
        <f t="shared" si="78"/>
        <v>0</v>
      </c>
      <c r="S2531" s="313">
        <f t="shared" si="79"/>
        <v>0</v>
      </c>
      <c r="T2531" s="314">
        <f>IF(M2531&lt;&gt;ฐาน!$M$45,IF(S2531&lt;&gt;"",S2531+R2531,0),0)</f>
        <v>0</v>
      </c>
      <c r="U2531" s="311">
        <f>IF(M2531&lt;&gt;ฐาน!$M$45,IF(S2531=0,J2531+T2531,O2531),J2531)</f>
        <v>0</v>
      </c>
      <c r="V2531" s="98"/>
    </row>
    <row r="2532" spans="1:22" x14ac:dyDescent="0.35">
      <c r="A2532" s="93">
        <v>2524</v>
      </c>
      <c r="B2532" s="84"/>
      <c r="C2532" s="98"/>
      <c r="D2532" s="91"/>
      <c r="E2532" s="89"/>
      <c r="F2532" s="88"/>
      <c r="G2532" s="91"/>
      <c r="H2532" s="91"/>
      <c r="I2532" s="88"/>
      <c r="J2532" s="92"/>
      <c r="K2532" s="212"/>
      <c r="L2532" s="308" t="str">
        <f>IF(K2532&lt;&gt;"",INDEX(ฐาน!$J$4:$M$44,MATCH(INT(K2532),ฐาน!$J$4:$J$44,0),2),"")</f>
        <v/>
      </c>
      <c r="M2532" s="309" t="str">
        <f>IF(L2532&lt;&gt;"",INDEX(ฐาน!$J$4:$M$45,MATCH(L2532,ฐาน!$K$4:$K$45,0),4),"")</f>
        <v/>
      </c>
      <c r="N2532" s="310" t="str">
        <f>IF(I2532&lt;&gt;"",INDEX(ฐาน!$A$4:$F$9,MATCH(I2532,ฐาน!$A$4:$A$9,0),IF(J2532&gt;=INDEX(ฐาน!$A$4:$F$9,MATCH(I2532,ฐาน!$A$4:$A$9,0),3),6,5)),"")</f>
        <v/>
      </c>
      <c r="O2532" s="311" t="str">
        <f>IF(I2532&lt;&gt;"",IF(J2532&gt;=INDEX(ฐาน!$A$4:$G$9,MATCH(I2532,ฐาน!$A$4:$A$9,0),4),INDEX(ฐาน!$A$4:$G$9,MATCH(I2532,ฐาน!$A$4:$A$9,0),7),INDEX(ฐาน!$A$4:$G$9,MATCH(I2532,ฐาน!$A$4:$A$9,0),4)),"")</f>
        <v/>
      </c>
      <c r="P2532" s="312">
        <f>IF(M2532&lt;&gt;ฐาน!$M$45,IF(L2532&lt;&gt;"",($L2532*$N2532/100),0),0)</f>
        <v>0</v>
      </c>
      <c r="Q2532" s="311">
        <f>IF(M2532&lt;&gt;ฐาน!$M$45,IF(L2532&lt;&gt;"",ROUNDUP(($L2532*$N2532/100),-1),0),0)</f>
        <v>0</v>
      </c>
      <c r="R2532" s="311">
        <f t="shared" si="78"/>
        <v>0</v>
      </c>
      <c r="S2532" s="313">
        <f t="shared" si="79"/>
        <v>0</v>
      </c>
      <c r="T2532" s="314">
        <f>IF(M2532&lt;&gt;ฐาน!$M$45,IF(S2532&lt;&gt;"",S2532+R2532,0),0)</f>
        <v>0</v>
      </c>
      <c r="U2532" s="311">
        <f>IF(M2532&lt;&gt;ฐาน!$M$45,IF(S2532=0,J2532+T2532,O2532),J2532)</f>
        <v>0</v>
      </c>
      <c r="V2532" s="98"/>
    </row>
    <row r="2533" spans="1:22" x14ac:dyDescent="0.35">
      <c r="A2533" s="93">
        <v>2525</v>
      </c>
      <c r="B2533" s="84"/>
      <c r="C2533" s="98"/>
      <c r="D2533" s="91"/>
      <c r="E2533" s="89"/>
      <c r="F2533" s="88"/>
      <c r="G2533" s="91"/>
      <c r="H2533" s="91"/>
      <c r="I2533" s="88"/>
      <c r="J2533" s="92"/>
      <c r="K2533" s="212"/>
      <c r="L2533" s="308" t="str">
        <f>IF(K2533&lt;&gt;"",INDEX(ฐาน!$J$4:$M$44,MATCH(INT(K2533),ฐาน!$J$4:$J$44,0),2),"")</f>
        <v/>
      </c>
      <c r="M2533" s="309" t="str">
        <f>IF(L2533&lt;&gt;"",INDEX(ฐาน!$J$4:$M$45,MATCH(L2533,ฐาน!$K$4:$K$45,0),4),"")</f>
        <v/>
      </c>
      <c r="N2533" s="310" t="str">
        <f>IF(I2533&lt;&gt;"",INDEX(ฐาน!$A$4:$F$9,MATCH(I2533,ฐาน!$A$4:$A$9,0),IF(J2533&gt;=INDEX(ฐาน!$A$4:$F$9,MATCH(I2533,ฐาน!$A$4:$A$9,0),3),6,5)),"")</f>
        <v/>
      </c>
      <c r="O2533" s="311" t="str">
        <f>IF(I2533&lt;&gt;"",IF(J2533&gt;=INDEX(ฐาน!$A$4:$G$9,MATCH(I2533,ฐาน!$A$4:$A$9,0),4),INDEX(ฐาน!$A$4:$G$9,MATCH(I2533,ฐาน!$A$4:$A$9,0),7),INDEX(ฐาน!$A$4:$G$9,MATCH(I2533,ฐาน!$A$4:$A$9,0),4)),"")</f>
        <v/>
      </c>
      <c r="P2533" s="312">
        <f>IF(M2533&lt;&gt;ฐาน!$M$45,IF(L2533&lt;&gt;"",($L2533*$N2533/100),0),0)</f>
        <v>0</v>
      </c>
      <c r="Q2533" s="311">
        <f>IF(M2533&lt;&gt;ฐาน!$M$45,IF(L2533&lt;&gt;"",ROUNDUP(($L2533*$N2533/100),-1),0),0)</f>
        <v>0</v>
      </c>
      <c r="R2533" s="311">
        <f t="shared" si="78"/>
        <v>0</v>
      </c>
      <c r="S2533" s="313">
        <f t="shared" si="79"/>
        <v>0</v>
      </c>
      <c r="T2533" s="314">
        <f>IF(M2533&lt;&gt;ฐาน!$M$45,IF(S2533&lt;&gt;"",S2533+R2533,0),0)</f>
        <v>0</v>
      </c>
      <c r="U2533" s="311">
        <f>IF(M2533&lt;&gt;ฐาน!$M$45,IF(S2533=0,J2533+T2533,O2533),J2533)</f>
        <v>0</v>
      </c>
      <c r="V2533" s="98"/>
    </row>
    <row r="2534" spans="1:22" x14ac:dyDescent="0.35">
      <c r="A2534" s="93">
        <v>2526</v>
      </c>
      <c r="B2534" s="84"/>
      <c r="C2534" s="98"/>
      <c r="D2534" s="91"/>
      <c r="E2534" s="89"/>
      <c r="F2534" s="88"/>
      <c r="G2534" s="91"/>
      <c r="H2534" s="91"/>
      <c r="I2534" s="88"/>
      <c r="J2534" s="92"/>
      <c r="K2534" s="212"/>
      <c r="L2534" s="308" t="str">
        <f>IF(K2534&lt;&gt;"",INDEX(ฐาน!$J$4:$M$44,MATCH(INT(K2534),ฐาน!$J$4:$J$44,0),2),"")</f>
        <v/>
      </c>
      <c r="M2534" s="309" t="str">
        <f>IF(L2534&lt;&gt;"",INDEX(ฐาน!$J$4:$M$45,MATCH(L2534,ฐาน!$K$4:$K$45,0),4),"")</f>
        <v/>
      </c>
      <c r="N2534" s="310" t="str">
        <f>IF(I2534&lt;&gt;"",INDEX(ฐาน!$A$4:$F$9,MATCH(I2534,ฐาน!$A$4:$A$9,0),IF(J2534&gt;=INDEX(ฐาน!$A$4:$F$9,MATCH(I2534,ฐาน!$A$4:$A$9,0),3),6,5)),"")</f>
        <v/>
      </c>
      <c r="O2534" s="311" t="str">
        <f>IF(I2534&lt;&gt;"",IF(J2534&gt;=INDEX(ฐาน!$A$4:$G$9,MATCH(I2534,ฐาน!$A$4:$A$9,0),4),INDEX(ฐาน!$A$4:$G$9,MATCH(I2534,ฐาน!$A$4:$A$9,0),7),INDEX(ฐาน!$A$4:$G$9,MATCH(I2534,ฐาน!$A$4:$A$9,0),4)),"")</f>
        <v/>
      </c>
      <c r="P2534" s="312">
        <f>IF(M2534&lt;&gt;ฐาน!$M$45,IF(L2534&lt;&gt;"",($L2534*$N2534/100),0),0)</f>
        <v>0</v>
      </c>
      <c r="Q2534" s="311">
        <f>IF(M2534&lt;&gt;ฐาน!$M$45,IF(L2534&lt;&gt;"",ROUNDUP(($L2534*$N2534/100),-1),0),0)</f>
        <v>0</v>
      </c>
      <c r="R2534" s="311">
        <f t="shared" si="78"/>
        <v>0</v>
      </c>
      <c r="S2534" s="313">
        <f t="shared" si="79"/>
        <v>0</v>
      </c>
      <c r="T2534" s="314">
        <f>IF(M2534&lt;&gt;ฐาน!$M$45,IF(S2534&lt;&gt;"",S2534+R2534,0),0)</f>
        <v>0</v>
      </c>
      <c r="U2534" s="311">
        <f>IF(M2534&lt;&gt;ฐาน!$M$45,IF(S2534=0,J2534+T2534,O2534),J2534)</f>
        <v>0</v>
      </c>
      <c r="V2534" s="98"/>
    </row>
    <row r="2535" spans="1:22" x14ac:dyDescent="0.35">
      <c r="A2535" s="93">
        <v>2527</v>
      </c>
      <c r="B2535" s="84"/>
      <c r="C2535" s="98"/>
      <c r="D2535" s="91"/>
      <c r="E2535" s="89"/>
      <c r="F2535" s="88"/>
      <c r="G2535" s="91"/>
      <c r="H2535" s="91"/>
      <c r="I2535" s="88"/>
      <c r="J2535" s="92"/>
      <c r="K2535" s="212"/>
      <c r="L2535" s="308" t="str">
        <f>IF(K2535&lt;&gt;"",INDEX(ฐาน!$J$4:$M$44,MATCH(INT(K2535),ฐาน!$J$4:$J$44,0),2),"")</f>
        <v/>
      </c>
      <c r="M2535" s="309" t="str">
        <f>IF(L2535&lt;&gt;"",INDEX(ฐาน!$J$4:$M$45,MATCH(L2535,ฐาน!$K$4:$K$45,0),4),"")</f>
        <v/>
      </c>
      <c r="N2535" s="310" t="str">
        <f>IF(I2535&lt;&gt;"",INDEX(ฐาน!$A$4:$F$9,MATCH(I2535,ฐาน!$A$4:$A$9,0),IF(J2535&gt;=INDEX(ฐาน!$A$4:$F$9,MATCH(I2535,ฐาน!$A$4:$A$9,0),3),6,5)),"")</f>
        <v/>
      </c>
      <c r="O2535" s="311" t="str">
        <f>IF(I2535&lt;&gt;"",IF(J2535&gt;=INDEX(ฐาน!$A$4:$G$9,MATCH(I2535,ฐาน!$A$4:$A$9,0),4),INDEX(ฐาน!$A$4:$G$9,MATCH(I2535,ฐาน!$A$4:$A$9,0),7),INDEX(ฐาน!$A$4:$G$9,MATCH(I2535,ฐาน!$A$4:$A$9,0),4)),"")</f>
        <v/>
      </c>
      <c r="P2535" s="312">
        <f>IF(M2535&lt;&gt;ฐาน!$M$45,IF(L2535&lt;&gt;"",($L2535*$N2535/100),0),0)</f>
        <v>0</v>
      </c>
      <c r="Q2535" s="311">
        <f>IF(M2535&lt;&gt;ฐาน!$M$45,IF(L2535&lt;&gt;"",ROUNDUP(($L2535*$N2535/100),-1),0),0)</f>
        <v>0</v>
      </c>
      <c r="R2535" s="311">
        <f t="shared" si="78"/>
        <v>0</v>
      </c>
      <c r="S2535" s="313">
        <f t="shared" si="79"/>
        <v>0</v>
      </c>
      <c r="T2535" s="314">
        <f>IF(M2535&lt;&gt;ฐาน!$M$45,IF(S2535&lt;&gt;"",S2535+R2535,0),0)</f>
        <v>0</v>
      </c>
      <c r="U2535" s="311">
        <f>IF(M2535&lt;&gt;ฐาน!$M$45,IF(S2535=0,J2535+T2535,O2535),J2535)</f>
        <v>0</v>
      </c>
      <c r="V2535" s="98"/>
    </row>
    <row r="2536" spans="1:22" x14ac:dyDescent="0.35">
      <c r="A2536" s="93">
        <v>2528</v>
      </c>
      <c r="B2536" s="84"/>
      <c r="C2536" s="98"/>
      <c r="D2536" s="91"/>
      <c r="E2536" s="89"/>
      <c r="F2536" s="88"/>
      <c r="G2536" s="91"/>
      <c r="H2536" s="91"/>
      <c r="I2536" s="88"/>
      <c r="J2536" s="92"/>
      <c r="K2536" s="212"/>
      <c r="L2536" s="308" t="str">
        <f>IF(K2536&lt;&gt;"",INDEX(ฐาน!$J$4:$M$44,MATCH(INT(K2536),ฐาน!$J$4:$J$44,0),2),"")</f>
        <v/>
      </c>
      <c r="M2536" s="309" t="str">
        <f>IF(L2536&lt;&gt;"",INDEX(ฐาน!$J$4:$M$45,MATCH(L2536,ฐาน!$K$4:$K$45,0),4),"")</f>
        <v/>
      </c>
      <c r="N2536" s="310" t="str">
        <f>IF(I2536&lt;&gt;"",INDEX(ฐาน!$A$4:$F$9,MATCH(I2536,ฐาน!$A$4:$A$9,0),IF(J2536&gt;=INDEX(ฐาน!$A$4:$F$9,MATCH(I2536,ฐาน!$A$4:$A$9,0),3),6,5)),"")</f>
        <v/>
      </c>
      <c r="O2536" s="311" t="str">
        <f>IF(I2536&lt;&gt;"",IF(J2536&gt;=INDEX(ฐาน!$A$4:$G$9,MATCH(I2536,ฐาน!$A$4:$A$9,0),4),INDEX(ฐาน!$A$4:$G$9,MATCH(I2536,ฐาน!$A$4:$A$9,0),7),INDEX(ฐาน!$A$4:$G$9,MATCH(I2536,ฐาน!$A$4:$A$9,0),4)),"")</f>
        <v/>
      </c>
      <c r="P2536" s="312">
        <f>IF(M2536&lt;&gt;ฐาน!$M$45,IF(L2536&lt;&gt;"",($L2536*$N2536/100),0),0)</f>
        <v>0</v>
      </c>
      <c r="Q2536" s="311">
        <f>IF(M2536&lt;&gt;ฐาน!$M$45,IF(L2536&lt;&gt;"",ROUNDUP(($L2536*$N2536/100),-1),0),0)</f>
        <v>0</v>
      </c>
      <c r="R2536" s="311">
        <f t="shared" si="78"/>
        <v>0</v>
      </c>
      <c r="S2536" s="313">
        <f t="shared" si="79"/>
        <v>0</v>
      </c>
      <c r="T2536" s="314">
        <f>IF(M2536&lt;&gt;ฐาน!$M$45,IF(S2536&lt;&gt;"",S2536+R2536,0),0)</f>
        <v>0</v>
      </c>
      <c r="U2536" s="311">
        <f>IF(M2536&lt;&gt;ฐาน!$M$45,IF(S2536=0,J2536+T2536,O2536),J2536)</f>
        <v>0</v>
      </c>
      <c r="V2536" s="98"/>
    </row>
    <row r="2537" spans="1:22" x14ac:dyDescent="0.35">
      <c r="A2537" s="93">
        <v>2529</v>
      </c>
      <c r="B2537" s="84"/>
      <c r="C2537" s="98"/>
      <c r="D2537" s="91"/>
      <c r="E2537" s="89"/>
      <c r="F2537" s="88"/>
      <c r="G2537" s="91"/>
      <c r="H2537" s="91"/>
      <c r="I2537" s="88"/>
      <c r="J2537" s="92"/>
      <c r="K2537" s="212"/>
      <c r="L2537" s="308" t="str">
        <f>IF(K2537&lt;&gt;"",INDEX(ฐาน!$J$4:$M$44,MATCH(INT(K2537),ฐาน!$J$4:$J$44,0),2),"")</f>
        <v/>
      </c>
      <c r="M2537" s="309" t="str">
        <f>IF(L2537&lt;&gt;"",INDEX(ฐาน!$J$4:$M$45,MATCH(L2537,ฐาน!$K$4:$K$45,0),4),"")</f>
        <v/>
      </c>
      <c r="N2537" s="310" t="str">
        <f>IF(I2537&lt;&gt;"",INDEX(ฐาน!$A$4:$F$9,MATCH(I2537,ฐาน!$A$4:$A$9,0),IF(J2537&gt;=INDEX(ฐาน!$A$4:$F$9,MATCH(I2537,ฐาน!$A$4:$A$9,0),3),6,5)),"")</f>
        <v/>
      </c>
      <c r="O2537" s="311" t="str">
        <f>IF(I2537&lt;&gt;"",IF(J2537&gt;=INDEX(ฐาน!$A$4:$G$9,MATCH(I2537,ฐาน!$A$4:$A$9,0),4),INDEX(ฐาน!$A$4:$G$9,MATCH(I2537,ฐาน!$A$4:$A$9,0),7),INDEX(ฐาน!$A$4:$G$9,MATCH(I2537,ฐาน!$A$4:$A$9,0),4)),"")</f>
        <v/>
      </c>
      <c r="P2537" s="312">
        <f>IF(M2537&lt;&gt;ฐาน!$M$45,IF(L2537&lt;&gt;"",($L2537*$N2537/100),0),0)</f>
        <v>0</v>
      </c>
      <c r="Q2537" s="311">
        <f>IF(M2537&lt;&gt;ฐาน!$M$45,IF(L2537&lt;&gt;"",ROUNDUP(($L2537*$N2537/100),-1),0),0)</f>
        <v>0</v>
      </c>
      <c r="R2537" s="311">
        <f t="shared" si="78"/>
        <v>0</v>
      </c>
      <c r="S2537" s="313">
        <f t="shared" si="79"/>
        <v>0</v>
      </c>
      <c r="T2537" s="314">
        <f>IF(M2537&lt;&gt;ฐาน!$M$45,IF(S2537&lt;&gt;"",S2537+R2537,0),0)</f>
        <v>0</v>
      </c>
      <c r="U2537" s="311">
        <f>IF(M2537&lt;&gt;ฐาน!$M$45,IF(S2537=0,J2537+T2537,O2537),J2537)</f>
        <v>0</v>
      </c>
      <c r="V2537" s="98"/>
    </row>
    <row r="2538" spans="1:22" x14ac:dyDescent="0.35">
      <c r="A2538" s="93">
        <v>2530</v>
      </c>
      <c r="B2538" s="84"/>
      <c r="C2538" s="98"/>
      <c r="D2538" s="91"/>
      <c r="E2538" s="89"/>
      <c r="F2538" s="88"/>
      <c r="G2538" s="91"/>
      <c r="H2538" s="91"/>
      <c r="I2538" s="88"/>
      <c r="J2538" s="92"/>
      <c r="K2538" s="212"/>
      <c r="L2538" s="308" t="str">
        <f>IF(K2538&lt;&gt;"",INDEX(ฐาน!$J$4:$M$44,MATCH(INT(K2538),ฐาน!$J$4:$J$44,0),2),"")</f>
        <v/>
      </c>
      <c r="M2538" s="309" t="str">
        <f>IF(L2538&lt;&gt;"",INDEX(ฐาน!$J$4:$M$45,MATCH(L2538,ฐาน!$K$4:$K$45,0),4),"")</f>
        <v/>
      </c>
      <c r="N2538" s="310" t="str">
        <f>IF(I2538&lt;&gt;"",INDEX(ฐาน!$A$4:$F$9,MATCH(I2538,ฐาน!$A$4:$A$9,0),IF(J2538&gt;=INDEX(ฐาน!$A$4:$F$9,MATCH(I2538,ฐาน!$A$4:$A$9,0),3),6,5)),"")</f>
        <v/>
      </c>
      <c r="O2538" s="311" t="str">
        <f>IF(I2538&lt;&gt;"",IF(J2538&gt;=INDEX(ฐาน!$A$4:$G$9,MATCH(I2538,ฐาน!$A$4:$A$9,0),4),INDEX(ฐาน!$A$4:$G$9,MATCH(I2538,ฐาน!$A$4:$A$9,0),7),INDEX(ฐาน!$A$4:$G$9,MATCH(I2538,ฐาน!$A$4:$A$9,0),4)),"")</f>
        <v/>
      </c>
      <c r="P2538" s="312">
        <f>IF(M2538&lt;&gt;ฐาน!$M$45,IF(L2538&lt;&gt;"",($L2538*$N2538/100),0),0)</f>
        <v>0</v>
      </c>
      <c r="Q2538" s="311">
        <f>IF(M2538&lt;&gt;ฐาน!$M$45,IF(L2538&lt;&gt;"",ROUNDUP(($L2538*$N2538/100),-1),0),0)</f>
        <v>0</v>
      </c>
      <c r="R2538" s="311">
        <f t="shared" si="78"/>
        <v>0</v>
      </c>
      <c r="S2538" s="313">
        <f t="shared" si="79"/>
        <v>0</v>
      </c>
      <c r="T2538" s="314">
        <f>IF(M2538&lt;&gt;ฐาน!$M$45,IF(S2538&lt;&gt;"",S2538+R2538,0),0)</f>
        <v>0</v>
      </c>
      <c r="U2538" s="311">
        <f>IF(M2538&lt;&gt;ฐาน!$M$45,IF(S2538=0,J2538+T2538,O2538),J2538)</f>
        <v>0</v>
      </c>
      <c r="V2538" s="98"/>
    </row>
    <row r="2539" spans="1:22" x14ac:dyDescent="0.35">
      <c r="A2539" s="93">
        <v>2531</v>
      </c>
      <c r="B2539" s="84"/>
      <c r="C2539" s="98"/>
      <c r="D2539" s="91"/>
      <c r="E2539" s="89"/>
      <c r="F2539" s="88"/>
      <c r="G2539" s="91"/>
      <c r="H2539" s="91"/>
      <c r="I2539" s="88"/>
      <c r="J2539" s="92"/>
      <c r="K2539" s="212"/>
      <c r="L2539" s="308" t="str">
        <f>IF(K2539&lt;&gt;"",INDEX(ฐาน!$J$4:$M$44,MATCH(INT(K2539),ฐาน!$J$4:$J$44,0),2),"")</f>
        <v/>
      </c>
      <c r="M2539" s="309" t="str">
        <f>IF(L2539&lt;&gt;"",INDEX(ฐาน!$J$4:$M$45,MATCH(L2539,ฐาน!$K$4:$K$45,0),4),"")</f>
        <v/>
      </c>
      <c r="N2539" s="310" t="str">
        <f>IF(I2539&lt;&gt;"",INDEX(ฐาน!$A$4:$F$9,MATCH(I2539,ฐาน!$A$4:$A$9,0),IF(J2539&gt;=INDEX(ฐาน!$A$4:$F$9,MATCH(I2539,ฐาน!$A$4:$A$9,0),3),6,5)),"")</f>
        <v/>
      </c>
      <c r="O2539" s="311" t="str">
        <f>IF(I2539&lt;&gt;"",IF(J2539&gt;=INDEX(ฐาน!$A$4:$G$9,MATCH(I2539,ฐาน!$A$4:$A$9,0),4),INDEX(ฐาน!$A$4:$G$9,MATCH(I2539,ฐาน!$A$4:$A$9,0),7),INDEX(ฐาน!$A$4:$G$9,MATCH(I2539,ฐาน!$A$4:$A$9,0),4)),"")</f>
        <v/>
      </c>
      <c r="P2539" s="312">
        <f>IF(M2539&lt;&gt;ฐาน!$M$45,IF(L2539&lt;&gt;"",($L2539*$N2539/100),0),0)</f>
        <v>0</v>
      </c>
      <c r="Q2539" s="311">
        <f>IF(M2539&lt;&gt;ฐาน!$M$45,IF(L2539&lt;&gt;"",ROUNDUP(($L2539*$N2539/100),-1),0),0)</f>
        <v>0</v>
      </c>
      <c r="R2539" s="311">
        <f t="shared" si="78"/>
        <v>0</v>
      </c>
      <c r="S2539" s="313">
        <f t="shared" si="79"/>
        <v>0</v>
      </c>
      <c r="T2539" s="314">
        <f>IF(M2539&lt;&gt;ฐาน!$M$45,IF(S2539&lt;&gt;"",S2539+R2539,0),0)</f>
        <v>0</v>
      </c>
      <c r="U2539" s="311">
        <f>IF(M2539&lt;&gt;ฐาน!$M$45,IF(S2539=0,J2539+T2539,O2539),J2539)</f>
        <v>0</v>
      </c>
      <c r="V2539" s="98"/>
    </row>
    <row r="2540" spans="1:22" x14ac:dyDescent="0.35">
      <c r="A2540" s="93">
        <v>2532</v>
      </c>
      <c r="B2540" s="84"/>
      <c r="C2540" s="98"/>
      <c r="D2540" s="91"/>
      <c r="E2540" s="89"/>
      <c r="F2540" s="88"/>
      <c r="G2540" s="91"/>
      <c r="H2540" s="91"/>
      <c r="I2540" s="88"/>
      <c r="J2540" s="92"/>
      <c r="K2540" s="212"/>
      <c r="L2540" s="308" t="str">
        <f>IF(K2540&lt;&gt;"",INDEX(ฐาน!$J$4:$M$44,MATCH(INT(K2540),ฐาน!$J$4:$J$44,0),2),"")</f>
        <v/>
      </c>
      <c r="M2540" s="309" t="str">
        <f>IF(L2540&lt;&gt;"",INDEX(ฐาน!$J$4:$M$45,MATCH(L2540,ฐาน!$K$4:$K$45,0),4),"")</f>
        <v/>
      </c>
      <c r="N2540" s="310" t="str">
        <f>IF(I2540&lt;&gt;"",INDEX(ฐาน!$A$4:$F$9,MATCH(I2540,ฐาน!$A$4:$A$9,0),IF(J2540&gt;=INDEX(ฐาน!$A$4:$F$9,MATCH(I2540,ฐาน!$A$4:$A$9,0),3),6,5)),"")</f>
        <v/>
      </c>
      <c r="O2540" s="311" t="str">
        <f>IF(I2540&lt;&gt;"",IF(J2540&gt;=INDEX(ฐาน!$A$4:$G$9,MATCH(I2540,ฐาน!$A$4:$A$9,0),4),INDEX(ฐาน!$A$4:$G$9,MATCH(I2540,ฐาน!$A$4:$A$9,0),7),INDEX(ฐาน!$A$4:$G$9,MATCH(I2540,ฐาน!$A$4:$A$9,0),4)),"")</f>
        <v/>
      </c>
      <c r="P2540" s="312">
        <f>IF(M2540&lt;&gt;ฐาน!$M$45,IF(L2540&lt;&gt;"",($L2540*$N2540/100),0),0)</f>
        <v>0</v>
      </c>
      <c r="Q2540" s="311">
        <f>IF(M2540&lt;&gt;ฐาน!$M$45,IF(L2540&lt;&gt;"",ROUNDUP(($L2540*$N2540/100),-1),0),0)</f>
        <v>0</v>
      </c>
      <c r="R2540" s="311">
        <f t="shared" si="78"/>
        <v>0</v>
      </c>
      <c r="S2540" s="313">
        <f t="shared" si="79"/>
        <v>0</v>
      </c>
      <c r="T2540" s="314">
        <f>IF(M2540&lt;&gt;ฐาน!$M$45,IF(S2540&lt;&gt;"",S2540+R2540,0),0)</f>
        <v>0</v>
      </c>
      <c r="U2540" s="311">
        <f>IF(M2540&lt;&gt;ฐาน!$M$45,IF(S2540=0,J2540+T2540,O2540),J2540)</f>
        <v>0</v>
      </c>
      <c r="V2540" s="98"/>
    </row>
    <row r="2541" spans="1:22" x14ac:dyDescent="0.35">
      <c r="A2541" s="93">
        <v>2533</v>
      </c>
      <c r="B2541" s="84"/>
      <c r="C2541" s="98"/>
      <c r="D2541" s="91"/>
      <c r="E2541" s="89"/>
      <c r="F2541" s="88"/>
      <c r="G2541" s="91"/>
      <c r="H2541" s="91"/>
      <c r="I2541" s="88"/>
      <c r="J2541" s="92"/>
      <c r="K2541" s="212"/>
      <c r="L2541" s="308" t="str">
        <f>IF(K2541&lt;&gt;"",INDEX(ฐาน!$J$4:$M$44,MATCH(INT(K2541),ฐาน!$J$4:$J$44,0),2),"")</f>
        <v/>
      </c>
      <c r="M2541" s="309" t="str">
        <f>IF(L2541&lt;&gt;"",INDEX(ฐาน!$J$4:$M$45,MATCH(L2541,ฐาน!$K$4:$K$45,0),4),"")</f>
        <v/>
      </c>
      <c r="N2541" s="310" t="str">
        <f>IF(I2541&lt;&gt;"",INDEX(ฐาน!$A$4:$F$9,MATCH(I2541,ฐาน!$A$4:$A$9,0),IF(J2541&gt;=INDEX(ฐาน!$A$4:$F$9,MATCH(I2541,ฐาน!$A$4:$A$9,0),3),6,5)),"")</f>
        <v/>
      </c>
      <c r="O2541" s="311" t="str">
        <f>IF(I2541&lt;&gt;"",IF(J2541&gt;=INDEX(ฐาน!$A$4:$G$9,MATCH(I2541,ฐาน!$A$4:$A$9,0),4),INDEX(ฐาน!$A$4:$G$9,MATCH(I2541,ฐาน!$A$4:$A$9,0),7),INDEX(ฐาน!$A$4:$G$9,MATCH(I2541,ฐาน!$A$4:$A$9,0),4)),"")</f>
        <v/>
      </c>
      <c r="P2541" s="312">
        <f>IF(M2541&lt;&gt;ฐาน!$M$45,IF(L2541&lt;&gt;"",($L2541*$N2541/100),0),0)</f>
        <v>0</v>
      </c>
      <c r="Q2541" s="311">
        <f>IF(M2541&lt;&gt;ฐาน!$M$45,IF(L2541&lt;&gt;"",ROUNDUP(($L2541*$N2541/100),-1),0),0)</f>
        <v>0</v>
      </c>
      <c r="R2541" s="311">
        <f t="shared" si="78"/>
        <v>0</v>
      </c>
      <c r="S2541" s="313">
        <f t="shared" si="79"/>
        <v>0</v>
      </c>
      <c r="T2541" s="314">
        <f>IF(M2541&lt;&gt;ฐาน!$M$45,IF(S2541&lt;&gt;"",S2541+R2541,0),0)</f>
        <v>0</v>
      </c>
      <c r="U2541" s="311">
        <f>IF(M2541&lt;&gt;ฐาน!$M$45,IF(S2541=0,J2541+T2541,O2541),J2541)</f>
        <v>0</v>
      </c>
      <c r="V2541" s="98"/>
    </row>
    <row r="2542" spans="1:22" x14ac:dyDescent="0.35">
      <c r="A2542" s="93">
        <v>2534</v>
      </c>
      <c r="B2542" s="84"/>
      <c r="C2542" s="98"/>
      <c r="D2542" s="91"/>
      <c r="E2542" s="89"/>
      <c r="F2542" s="88"/>
      <c r="G2542" s="91"/>
      <c r="H2542" s="91"/>
      <c r="I2542" s="88"/>
      <c r="J2542" s="92"/>
      <c r="K2542" s="212"/>
      <c r="L2542" s="308" t="str">
        <f>IF(K2542&lt;&gt;"",INDEX(ฐาน!$J$4:$M$44,MATCH(INT(K2542),ฐาน!$J$4:$J$44,0),2),"")</f>
        <v/>
      </c>
      <c r="M2542" s="309" t="str">
        <f>IF(L2542&lt;&gt;"",INDEX(ฐาน!$J$4:$M$45,MATCH(L2542,ฐาน!$K$4:$K$45,0),4),"")</f>
        <v/>
      </c>
      <c r="N2542" s="310" t="str">
        <f>IF(I2542&lt;&gt;"",INDEX(ฐาน!$A$4:$F$9,MATCH(I2542,ฐาน!$A$4:$A$9,0),IF(J2542&gt;=INDEX(ฐาน!$A$4:$F$9,MATCH(I2542,ฐาน!$A$4:$A$9,0),3),6,5)),"")</f>
        <v/>
      </c>
      <c r="O2542" s="311" t="str">
        <f>IF(I2542&lt;&gt;"",IF(J2542&gt;=INDEX(ฐาน!$A$4:$G$9,MATCH(I2542,ฐาน!$A$4:$A$9,0),4),INDEX(ฐาน!$A$4:$G$9,MATCH(I2542,ฐาน!$A$4:$A$9,0),7),INDEX(ฐาน!$A$4:$G$9,MATCH(I2542,ฐาน!$A$4:$A$9,0),4)),"")</f>
        <v/>
      </c>
      <c r="P2542" s="312">
        <f>IF(M2542&lt;&gt;ฐาน!$M$45,IF(L2542&lt;&gt;"",($L2542*$N2542/100),0),0)</f>
        <v>0</v>
      </c>
      <c r="Q2542" s="311">
        <f>IF(M2542&lt;&gt;ฐาน!$M$45,IF(L2542&lt;&gt;"",ROUNDUP(($L2542*$N2542/100),-1),0),0)</f>
        <v>0</v>
      </c>
      <c r="R2542" s="311">
        <f t="shared" si="78"/>
        <v>0</v>
      </c>
      <c r="S2542" s="313">
        <f t="shared" si="79"/>
        <v>0</v>
      </c>
      <c r="T2542" s="314">
        <f>IF(M2542&lt;&gt;ฐาน!$M$45,IF(S2542&lt;&gt;"",S2542+R2542,0),0)</f>
        <v>0</v>
      </c>
      <c r="U2542" s="311">
        <f>IF(M2542&lt;&gt;ฐาน!$M$45,IF(S2542=0,J2542+T2542,O2542),J2542)</f>
        <v>0</v>
      </c>
      <c r="V2542" s="98"/>
    </row>
    <row r="2543" spans="1:22" x14ac:dyDescent="0.35">
      <c r="A2543" s="93">
        <v>2535</v>
      </c>
      <c r="B2543" s="84"/>
      <c r="C2543" s="98"/>
      <c r="D2543" s="91"/>
      <c r="E2543" s="89"/>
      <c r="F2543" s="88"/>
      <c r="G2543" s="91"/>
      <c r="H2543" s="91"/>
      <c r="I2543" s="88"/>
      <c r="J2543" s="92"/>
      <c r="K2543" s="212"/>
      <c r="L2543" s="308" t="str">
        <f>IF(K2543&lt;&gt;"",INDEX(ฐาน!$J$4:$M$44,MATCH(INT(K2543),ฐาน!$J$4:$J$44,0),2),"")</f>
        <v/>
      </c>
      <c r="M2543" s="309" t="str">
        <f>IF(L2543&lt;&gt;"",INDEX(ฐาน!$J$4:$M$45,MATCH(L2543,ฐาน!$K$4:$K$45,0),4),"")</f>
        <v/>
      </c>
      <c r="N2543" s="310" t="str">
        <f>IF(I2543&lt;&gt;"",INDEX(ฐาน!$A$4:$F$9,MATCH(I2543,ฐาน!$A$4:$A$9,0),IF(J2543&gt;=INDEX(ฐาน!$A$4:$F$9,MATCH(I2543,ฐาน!$A$4:$A$9,0),3),6,5)),"")</f>
        <v/>
      </c>
      <c r="O2543" s="311" t="str">
        <f>IF(I2543&lt;&gt;"",IF(J2543&gt;=INDEX(ฐาน!$A$4:$G$9,MATCH(I2543,ฐาน!$A$4:$A$9,0),4),INDEX(ฐาน!$A$4:$G$9,MATCH(I2543,ฐาน!$A$4:$A$9,0),7),INDEX(ฐาน!$A$4:$G$9,MATCH(I2543,ฐาน!$A$4:$A$9,0),4)),"")</f>
        <v/>
      </c>
      <c r="P2543" s="312">
        <f>IF(M2543&lt;&gt;ฐาน!$M$45,IF(L2543&lt;&gt;"",($L2543*$N2543/100),0),0)</f>
        <v>0</v>
      </c>
      <c r="Q2543" s="311">
        <f>IF(M2543&lt;&gt;ฐาน!$M$45,IF(L2543&lt;&gt;"",ROUNDUP(($L2543*$N2543/100),-1),0),0)</f>
        <v>0</v>
      </c>
      <c r="R2543" s="311">
        <f t="shared" si="78"/>
        <v>0</v>
      </c>
      <c r="S2543" s="313">
        <f t="shared" si="79"/>
        <v>0</v>
      </c>
      <c r="T2543" s="314">
        <f>IF(M2543&lt;&gt;ฐาน!$M$45,IF(S2543&lt;&gt;"",S2543+R2543,0),0)</f>
        <v>0</v>
      </c>
      <c r="U2543" s="311">
        <f>IF(M2543&lt;&gt;ฐาน!$M$45,IF(S2543=0,J2543+T2543,O2543),J2543)</f>
        <v>0</v>
      </c>
      <c r="V2543" s="98"/>
    </row>
    <row r="2544" spans="1:22" x14ac:dyDescent="0.35">
      <c r="A2544" s="93">
        <v>2536</v>
      </c>
      <c r="B2544" s="84"/>
      <c r="C2544" s="98"/>
      <c r="D2544" s="91"/>
      <c r="E2544" s="89"/>
      <c r="F2544" s="88"/>
      <c r="G2544" s="91"/>
      <c r="H2544" s="91"/>
      <c r="I2544" s="88"/>
      <c r="J2544" s="92"/>
      <c r="K2544" s="212"/>
      <c r="L2544" s="308" t="str">
        <f>IF(K2544&lt;&gt;"",INDEX(ฐาน!$J$4:$M$44,MATCH(INT(K2544),ฐาน!$J$4:$J$44,0),2),"")</f>
        <v/>
      </c>
      <c r="M2544" s="309" t="str">
        <f>IF(L2544&lt;&gt;"",INDEX(ฐาน!$J$4:$M$45,MATCH(L2544,ฐาน!$K$4:$K$45,0),4),"")</f>
        <v/>
      </c>
      <c r="N2544" s="310" t="str">
        <f>IF(I2544&lt;&gt;"",INDEX(ฐาน!$A$4:$F$9,MATCH(I2544,ฐาน!$A$4:$A$9,0),IF(J2544&gt;=INDEX(ฐาน!$A$4:$F$9,MATCH(I2544,ฐาน!$A$4:$A$9,0),3),6,5)),"")</f>
        <v/>
      </c>
      <c r="O2544" s="311" t="str">
        <f>IF(I2544&lt;&gt;"",IF(J2544&gt;=INDEX(ฐาน!$A$4:$G$9,MATCH(I2544,ฐาน!$A$4:$A$9,0),4),INDEX(ฐาน!$A$4:$G$9,MATCH(I2544,ฐาน!$A$4:$A$9,0),7),INDEX(ฐาน!$A$4:$G$9,MATCH(I2544,ฐาน!$A$4:$A$9,0),4)),"")</f>
        <v/>
      </c>
      <c r="P2544" s="312">
        <f>IF(M2544&lt;&gt;ฐาน!$M$45,IF(L2544&lt;&gt;"",($L2544*$N2544/100),0),0)</f>
        <v>0</v>
      </c>
      <c r="Q2544" s="311">
        <f>IF(M2544&lt;&gt;ฐาน!$M$45,IF(L2544&lt;&gt;"",ROUNDUP(($L2544*$N2544/100),-1),0),0)</f>
        <v>0</v>
      </c>
      <c r="R2544" s="311">
        <f t="shared" si="78"/>
        <v>0</v>
      </c>
      <c r="S2544" s="313">
        <f t="shared" si="79"/>
        <v>0</v>
      </c>
      <c r="T2544" s="314">
        <f>IF(M2544&lt;&gt;ฐาน!$M$45,IF(S2544&lt;&gt;"",S2544+R2544,0),0)</f>
        <v>0</v>
      </c>
      <c r="U2544" s="311">
        <f>IF(M2544&lt;&gt;ฐาน!$M$45,IF(S2544=0,J2544+T2544,O2544),J2544)</f>
        <v>0</v>
      </c>
      <c r="V2544" s="98"/>
    </row>
    <row r="2545" spans="1:22" x14ac:dyDescent="0.35">
      <c r="A2545" s="93">
        <v>2537</v>
      </c>
      <c r="B2545" s="84"/>
      <c r="C2545" s="98"/>
      <c r="D2545" s="91"/>
      <c r="E2545" s="89"/>
      <c r="F2545" s="88"/>
      <c r="G2545" s="91"/>
      <c r="H2545" s="91"/>
      <c r="I2545" s="88"/>
      <c r="J2545" s="92"/>
      <c r="K2545" s="212"/>
      <c r="L2545" s="308" t="str">
        <f>IF(K2545&lt;&gt;"",INDEX(ฐาน!$J$4:$M$44,MATCH(INT(K2545),ฐาน!$J$4:$J$44,0),2),"")</f>
        <v/>
      </c>
      <c r="M2545" s="309" t="str">
        <f>IF(L2545&lt;&gt;"",INDEX(ฐาน!$J$4:$M$45,MATCH(L2545,ฐาน!$K$4:$K$45,0),4),"")</f>
        <v/>
      </c>
      <c r="N2545" s="310" t="str">
        <f>IF(I2545&lt;&gt;"",INDEX(ฐาน!$A$4:$F$9,MATCH(I2545,ฐาน!$A$4:$A$9,0),IF(J2545&gt;=INDEX(ฐาน!$A$4:$F$9,MATCH(I2545,ฐาน!$A$4:$A$9,0),3),6,5)),"")</f>
        <v/>
      </c>
      <c r="O2545" s="311" t="str">
        <f>IF(I2545&lt;&gt;"",IF(J2545&gt;=INDEX(ฐาน!$A$4:$G$9,MATCH(I2545,ฐาน!$A$4:$A$9,0),4),INDEX(ฐาน!$A$4:$G$9,MATCH(I2545,ฐาน!$A$4:$A$9,0),7),INDEX(ฐาน!$A$4:$G$9,MATCH(I2545,ฐาน!$A$4:$A$9,0),4)),"")</f>
        <v/>
      </c>
      <c r="P2545" s="312">
        <f>IF(M2545&lt;&gt;ฐาน!$M$45,IF(L2545&lt;&gt;"",($L2545*$N2545/100),0),0)</f>
        <v>0</v>
      </c>
      <c r="Q2545" s="311">
        <f>IF(M2545&lt;&gt;ฐาน!$M$45,IF(L2545&lt;&gt;"",ROUNDUP(($L2545*$N2545/100),-1),0),0)</f>
        <v>0</v>
      </c>
      <c r="R2545" s="311">
        <f t="shared" si="78"/>
        <v>0</v>
      </c>
      <c r="S2545" s="313">
        <f t="shared" si="79"/>
        <v>0</v>
      </c>
      <c r="T2545" s="314">
        <f>IF(M2545&lt;&gt;ฐาน!$M$45,IF(S2545&lt;&gt;"",S2545+R2545,0),0)</f>
        <v>0</v>
      </c>
      <c r="U2545" s="311">
        <f>IF(M2545&lt;&gt;ฐาน!$M$45,IF(S2545=0,J2545+T2545,O2545),J2545)</f>
        <v>0</v>
      </c>
      <c r="V2545" s="98"/>
    </row>
    <row r="2546" spans="1:22" x14ac:dyDescent="0.35">
      <c r="A2546" s="93">
        <v>2538</v>
      </c>
      <c r="B2546" s="84"/>
      <c r="C2546" s="98"/>
      <c r="D2546" s="91"/>
      <c r="E2546" s="89"/>
      <c r="F2546" s="88"/>
      <c r="G2546" s="91"/>
      <c r="H2546" s="91"/>
      <c r="I2546" s="88"/>
      <c r="J2546" s="92"/>
      <c r="K2546" s="212"/>
      <c r="L2546" s="308" t="str">
        <f>IF(K2546&lt;&gt;"",INDEX(ฐาน!$J$4:$M$44,MATCH(INT(K2546),ฐาน!$J$4:$J$44,0),2),"")</f>
        <v/>
      </c>
      <c r="M2546" s="309" t="str">
        <f>IF(L2546&lt;&gt;"",INDEX(ฐาน!$J$4:$M$45,MATCH(L2546,ฐาน!$K$4:$K$45,0),4),"")</f>
        <v/>
      </c>
      <c r="N2546" s="310" t="str">
        <f>IF(I2546&lt;&gt;"",INDEX(ฐาน!$A$4:$F$9,MATCH(I2546,ฐาน!$A$4:$A$9,0),IF(J2546&gt;=INDEX(ฐาน!$A$4:$F$9,MATCH(I2546,ฐาน!$A$4:$A$9,0),3),6,5)),"")</f>
        <v/>
      </c>
      <c r="O2546" s="311" t="str">
        <f>IF(I2546&lt;&gt;"",IF(J2546&gt;=INDEX(ฐาน!$A$4:$G$9,MATCH(I2546,ฐาน!$A$4:$A$9,0),4),INDEX(ฐาน!$A$4:$G$9,MATCH(I2546,ฐาน!$A$4:$A$9,0),7),INDEX(ฐาน!$A$4:$G$9,MATCH(I2546,ฐาน!$A$4:$A$9,0),4)),"")</f>
        <v/>
      </c>
      <c r="P2546" s="312">
        <f>IF(M2546&lt;&gt;ฐาน!$M$45,IF(L2546&lt;&gt;"",($L2546*$N2546/100),0),0)</f>
        <v>0</v>
      </c>
      <c r="Q2546" s="311">
        <f>IF(M2546&lt;&gt;ฐาน!$M$45,IF(L2546&lt;&gt;"",ROUNDUP(($L2546*$N2546/100),-1),0),0)</f>
        <v>0</v>
      </c>
      <c r="R2546" s="311">
        <f t="shared" si="78"/>
        <v>0</v>
      </c>
      <c r="S2546" s="313">
        <f t="shared" si="79"/>
        <v>0</v>
      </c>
      <c r="T2546" s="314">
        <f>IF(M2546&lt;&gt;ฐาน!$M$45,IF(S2546&lt;&gt;"",S2546+R2546,0),0)</f>
        <v>0</v>
      </c>
      <c r="U2546" s="311">
        <f>IF(M2546&lt;&gt;ฐาน!$M$45,IF(S2546=0,J2546+T2546,O2546),J2546)</f>
        <v>0</v>
      </c>
      <c r="V2546" s="98"/>
    </row>
    <row r="2547" spans="1:22" x14ac:dyDescent="0.35">
      <c r="A2547" s="93">
        <v>2539</v>
      </c>
      <c r="B2547" s="84"/>
      <c r="C2547" s="98"/>
      <c r="D2547" s="91"/>
      <c r="E2547" s="89"/>
      <c r="F2547" s="88"/>
      <c r="G2547" s="91"/>
      <c r="H2547" s="91"/>
      <c r="I2547" s="88"/>
      <c r="J2547" s="92"/>
      <c r="K2547" s="212"/>
      <c r="L2547" s="308" t="str">
        <f>IF(K2547&lt;&gt;"",INDEX(ฐาน!$J$4:$M$44,MATCH(INT(K2547),ฐาน!$J$4:$J$44,0),2),"")</f>
        <v/>
      </c>
      <c r="M2547" s="309" t="str">
        <f>IF(L2547&lt;&gt;"",INDEX(ฐาน!$J$4:$M$45,MATCH(L2547,ฐาน!$K$4:$K$45,0),4),"")</f>
        <v/>
      </c>
      <c r="N2547" s="310" t="str">
        <f>IF(I2547&lt;&gt;"",INDEX(ฐาน!$A$4:$F$9,MATCH(I2547,ฐาน!$A$4:$A$9,0),IF(J2547&gt;=INDEX(ฐาน!$A$4:$F$9,MATCH(I2547,ฐาน!$A$4:$A$9,0),3),6,5)),"")</f>
        <v/>
      </c>
      <c r="O2547" s="311" t="str">
        <f>IF(I2547&lt;&gt;"",IF(J2547&gt;=INDEX(ฐาน!$A$4:$G$9,MATCH(I2547,ฐาน!$A$4:$A$9,0),4),INDEX(ฐาน!$A$4:$G$9,MATCH(I2547,ฐาน!$A$4:$A$9,0),7),INDEX(ฐาน!$A$4:$G$9,MATCH(I2547,ฐาน!$A$4:$A$9,0),4)),"")</f>
        <v/>
      </c>
      <c r="P2547" s="312">
        <f>IF(M2547&lt;&gt;ฐาน!$M$45,IF(L2547&lt;&gt;"",($L2547*$N2547/100),0),0)</f>
        <v>0</v>
      </c>
      <c r="Q2547" s="311">
        <f>IF(M2547&lt;&gt;ฐาน!$M$45,IF(L2547&lt;&gt;"",ROUNDUP(($L2547*$N2547/100),-1),0),0)</f>
        <v>0</v>
      </c>
      <c r="R2547" s="311">
        <f t="shared" si="78"/>
        <v>0</v>
      </c>
      <c r="S2547" s="313">
        <f t="shared" si="79"/>
        <v>0</v>
      </c>
      <c r="T2547" s="314">
        <f>IF(M2547&lt;&gt;ฐาน!$M$45,IF(S2547&lt;&gt;"",S2547+R2547,0),0)</f>
        <v>0</v>
      </c>
      <c r="U2547" s="311">
        <f>IF(M2547&lt;&gt;ฐาน!$M$45,IF(S2547=0,J2547+T2547,O2547),J2547)</f>
        <v>0</v>
      </c>
      <c r="V2547" s="98"/>
    </row>
    <row r="2548" spans="1:22" x14ac:dyDescent="0.35">
      <c r="A2548" s="93">
        <v>2540</v>
      </c>
      <c r="B2548" s="84"/>
      <c r="C2548" s="98"/>
      <c r="D2548" s="91"/>
      <c r="E2548" s="89"/>
      <c r="F2548" s="88"/>
      <c r="G2548" s="91"/>
      <c r="H2548" s="91"/>
      <c r="I2548" s="88"/>
      <c r="J2548" s="92"/>
      <c r="K2548" s="212"/>
      <c r="L2548" s="308" t="str">
        <f>IF(K2548&lt;&gt;"",INDEX(ฐาน!$J$4:$M$44,MATCH(INT(K2548),ฐาน!$J$4:$J$44,0),2),"")</f>
        <v/>
      </c>
      <c r="M2548" s="309" t="str">
        <f>IF(L2548&lt;&gt;"",INDEX(ฐาน!$J$4:$M$45,MATCH(L2548,ฐาน!$K$4:$K$45,0),4),"")</f>
        <v/>
      </c>
      <c r="N2548" s="310" t="str">
        <f>IF(I2548&lt;&gt;"",INDEX(ฐาน!$A$4:$F$9,MATCH(I2548,ฐาน!$A$4:$A$9,0),IF(J2548&gt;=INDEX(ฐาน!$A$4:$F$9,MATCH(I2548,ฐาน!$A$4:$A$9,0),3),6,5)),"")</f>
        <v/>
      </c>
      <c r="O2548" s="311" t="str">
        <f>IF(I2548&lt;&gt;"",IF(J2548&gt;=INDEX(ฐาน!$A$4:$G$9,MATCH(I2548,ฐาน!$A$4:$A$9,0),4),INDEX(ฐาน!$A$4:$G$9,MATCH(I2548,ฐาน!$A$4:$A$9,0),7),INDEX(ฐาน!$A$4:$G$9,MATCH(I2548,ฐาน!$A$4:$A$9,0),4)),"")</f>
        <v/>
      </c>
      <c r="P2548" s="312">
        <f>IF(M2548&lt;&gt;ฐาน!$M$45,IF(L2548&lt;&gt;"",($L2548*$N2548/100),0),0)</f>
        <v>0</v>
      </c>
      <c r="Q2548" s="311">
        <f>IF(M2548&lt;&gt;ฐาน!$M$45,IF(L2548&lt;&gt;"",ROUNDUP(($L2548*$N2548/100),-1),0),0)</f>
        <v>0</v>
      </c>
      <c r="R2548" s="311">
        <f t="shared" si="78"/>
        <v>0</v>
      </c>
      <c r="S2548" s="313">
        <f t="shared" si="79"/>
        <v>0</v>
      </c>
      <c r="T2548" s="314">
        <f>IF(M2548&lt;&gt;ฐาน!$M$45,IF(S2548&lt;&gt;"",S2548+R2548,0),0)</f>
        <v>0</v>
      </c>
      <c r="U2548" s="311">
        <f>IF(M2548&lt;&gt;ฐาน!$M$45,IF(S2548=0,J2548+T2548,O2548),J2548)</f>
        <v>0</v>
      </c>
      <c r="V2548" s="98"/>
    </row>
    <row r="2549" spans="1:22" x14ac:dyDescent="0.35">
      <c r="A2549" s="93">
        <v>2541</v>
      </c>
      <c r="B2549" s="84"/>
      <c r="C2549" s="98"/>
      <c r="D2549" s="91"/>
      <c r="E2549" s="89"/>
      <c r="F2549" s="88"/>
      <c r="G2549" s="91"/>
      <c r="H2549" s="91"/>
      <c r="I2549" s="88"/>
      <c r="J2549" s="92"/>
      <c r="K2549" s="212"/>
      <c r="L2549" s="308" t="str">
        <f>IF(K2549&lt;&gt;"",INDEX(ฐาน!$J$4:$M$44,MATCH(INT(K2549),ฐาน!$J$4:$J$44,0),2),"")</f>
        <v/>
      </c>
      <c r="M2549" s="309" t="str">
        <f>IF(L2549&lt;&gt;"",INDEX(ฐาน!$J$4:$M$45,MATCH(L2549,ฐาน!$K$4:$K$45,0),4),"")</f>
        <v/>
      </c>
      <c r="N2549" s="310" t="str">
        <f>IF(I2549&lt;&gt;"",INDEX(ฐาน!$A$4:$F$9,MATCH(I2549,ฐาน!$A$4:$A$9,0),IF(J2549&gt;=INDEX(ฐาน!$A$4:$F$9,MATCH(I2549,ฐาน!$A$4:$A$9,0),3),6,5)),"")</f>
        <v/>
      </c>
      <c r="O2549" s="311" t="str">
        <f>IF(I2549&lt;&gt;"",IF(J2549&gt;=INDEX(ฐาน!$A$4:$G$9,MATCH(I2549,ฐาน!$A$4:$A$9,0),4),INDEX(ฐาน!$A$4:$G$9,MATCH(I2549,ฐาน!$A$4:$A$9,0),7),INDEX(ฐาน!$A$4:$G$9,MATCH(I2549,ฐาน!$A$4:$A$9,0),4)),"")</f>
        <v/>
      </c>
      <c r="P2549" s="312">
        <f>IF(M2549&lt;&gt;ฐาน!$M$45,IF(L2549&lt;&gt;"",($L2549*$N2549/100),0),0)</f>
        <v>0</v>
      </c>
      <c r="Q2549" s="311">
        <f>IF(M2549&lt;&gt;ฐาน!$M$45,IF(L2549&lt;&gt;"",ROUNDUP(($L2549*$N2549/100),-1),0),0)</f>
        <v>0</v>
      </c>
      <c r="R2549" s="311">
        <f t="shared" si="78"/>
        <v>0</v>
      </c>
      <c r="S2549" s="313">
        <f t="shared" si="79"/>
        <v>0</v>
      </c>
      <c r="T2549" s="314">
        <f>IF(M2549&lt;&gt;ฐาน!$M$45,IF(S2549&lt;&gt;"",S2549+R2549,0),0)</f>
        <v>0</v>
      </c>
      <c r="U2549" s="311">
        <f>IF(M2549&lt;&gt;ฐาน!$M$45,IF(S2549=0,J2549+T2549,O2549),J2549)</f>
        <v>0</v>
      </c>
      <c r="V2549" s="98"/>
    </row>
    <row r="2550" spans="1:22" x14ac:dyDescent="0.35">
      <c r="A2550" s="93">
        <v>2542</v>
      </c>
      <c r="B2550" s="84"/>
      <c r="C2550" s="98"/>
      <c r="D2550" s="91"/>
      <c r="E2550" s="89"/>
      <c r="F2550" s="88"/>
      <c r="G2550" s="91"/>
      <c r="H2550" s="91"/>
      <c r="I2550" s="88"/>
      <c r="J2550" s="92"/>
      <c r="K2550" s="212"/>
      <c r="L2550" s="308" t="str">
        <f>IF(K2550&lt;&gt;"",INDEX(ฐาน!$J$4:$M$44,MATCH(INT(K2550),ฐาน!$J$4:$J$44,0),2),"")</f>
        <v/>
      </c>
      <c r="M2550" s="309" t="str">
        <f>IF(L2550&lt;&gt;"",INDEX(ฐาน!$J$4:$M$45,MATCH(L2550,ฐาน!$K$4:$K$45,0),4),"")</f>
        <v/>
      </c>
      <c r="N2550" s="310" t="str">
        <f>IF(I2550&lt;&gt;"",INDEX(ฐาน!$A$4:$F$9,MATCH(I2550,ฐาน!$A$4:$A$9,0),IF(J2550&gt;=INDEX(ฐาน!$A$4:$F$9,MATCH(I2550,ฐาน!$A$4:$A$9,0),3),6,5)),"")</f>
        <v/>
      </c>
      <c r="O2550" s="311" t="str">
        <f>IF(I2550&lt;&gt;"",IF(J2550&gt;=INDEX(ฐาน!$A$4:$G$9,MATCH(I2550,ฐาน!$A$4:$A$9,0),4),INDEX(ฐาน!$A$4:$G$9,MATCH(I2550,ฐาน!$A$4:$A$9,0),7),INDEX(ฐาน!$A$4:$G$9,MATCH(I2550,ฐาน!$A$4:$A$9,0),4)),"")</f>
        <v/>
      </c>
      <c r="P2550" s="312">
        <f>IF(M2550&lt;&gt;ฐาน!$M$45,IF(L2550&lt;&gt;"",($L2550*$N2550/100),0),0)</f>
        <v>0</v>
      </c>
      <c r="Q2550" s="311">
        <f>IF(M2550&lt;&gt;ฐาน!$M$45,IF(L2550&lt;&gt;"",ROUNDUP(($L2550*$N2550/100),-1),0),0)</f>
        <v>0</v>
      </c>
      <c r="R2550" s="311">
        <f t="shared" si="78"/>
        <v>0</v>
      </c>
      <c r="S2550" s="313">
        <f t="shared" si="79"/>
        <v>0</v>
      </c>
      <c r="T2550" s="314">
        <f>IF(M2550&lt;&gt;ฐาน!$M$45,IF(S2550&lt;&gt;"",S2550+R2550,0),0)</f>
        <v>0</v>
      </c>
      <c r="U2550" s="311">
        <f>IF(M2550&lt;&gt;ฐาน!$M$45,IF(S2550=0,J2550+T2550,O2550),J2550)</f>
        <v>0</v>
      </c>
      <c r="V2550" s="98"/>
    </row>
    <row r="2551" spans="1:22" x14ac:dyDescent="0.35">
      <c r="A2551" s="93">
        <v>2543</v>
      </c>
      <c r="B2551" s="84"/>
      <c r="C2551" s="98"/>
      <c r="D2551" s="91"/>
      <c r="E2551" s="89"/>
      <c r="F2551" s="88"/>
      <c r="G2551" s="91"/>
      <c r="H2551" s="91"/>
      <c r="I2551" s="88"/>
      <c r="J2551" s="92"/>
      <c r="K2551" s="212"/>
      <c r="L2551" s="308" t="str">
        <f>IF(K2551&lt;&gt;"",INDEX(ฐาน!$J$4:$M$44,MATCH(INT(K2551),ฐาน!$J$4:$J$44,0),2),"")</f>
        <v/>
      </c>
      <c r="M2551" s="309" t="str">
        <f>IF(L2551&lt;&gt;"",INDEX(ฐาน!$J$4:$M$45,MATCH(L2551,ฐาน!$K$4:$K$45,0),4),"")</f>
        <v/>
      </c>
      <c r="N2551" s="310" t="str">
        <f>IF(I2551&lt;&gt;"",INDEX(ฐาน!$A$4:$F$9,MATCH(I2551,ฐาน!$A$4:$A$9,0),IF(J2551&gt;=INDEX(ฐาน!$A$4:$F$9,MATCH(I2551,ฐาน!$A$4:$A$9,0),3),6,5)),"")</f>
        <v/>
      </c>
      <c r="O2551" s="311" t="str">
        <f>IF(I2551&lt;&gt;"",IF(J2551&gt;=INDEX(ฐาน!$A$4:$G$9,MATCH(I2551,ฐาน!$A$4:$A$9,0),4),INDEX(ฐาน!$A$4:$G$9,MATCH(I2551,ฐาน!$A$4:$A$9,0),7),INDEX(ฐาน!$A$4:$G$9,MATCH(I2551,ฐาน!$A$4:$A$9,0),4)),"")</f>
        <v/>
      </c>
      <c r="P2551" s="312">
        <f>IF(M2551&lt;&gt;ฐาน!$M$45,IF(L2551&lt;&gt;"",($L2551*$N2551/100),0),0)</f>
        <v>0</v>
      </c>
      <c r="Q2551" s="311">
        <f>IF(M2551&lt;&gt;ฐาน!$M$45,IF(L2551&lt;&gt;"",ROUNDUP(($L2551*$N2551/100),-1),0),0)</f>
        <v>0</v>
      </c>
      <c r="R2551" s="311">
        <f t="shared" si="78"/>
        <v>0</v>
      </c>
      <c r="S2551" s="313">
        <f t="shared" si="79"/>
        <v>0</v>
      </c>
      <c r="T2551" s="314">
        <f>IF(M2551&lt;&gt;ฐาน!$M$45,IF(S2551&lt;&gt;"",S2551+R2551,0),0)</f>
        <v>0</v>
      </c>
      <c r="U2551" s="311">
        <f>IF(M2551&lt;&gt;ฐาน!$M$45,IF(S2551=0,J2551+T2551,O2551),J2551)</f>
        <v>0</v>
      </c>
      <c r="V2551" s="98"/>
    </row>
    <row r="2552" spans="1:22" x14ac:dyDescent="0.35">
      <c r="A2552" s="93">
        <v>2544</v>
      </c>
      <c r="B2552" s="84"/>
      <c r="C2552" s="98"/>
      <c r="D2552" s="91"/>
      <c r="E2552" s="89"/>
      <c r="F2552" s="88"/>
      <c r="G2552" s="91"/>
      <c r="H2552" s="91"/>
      <c r="I2552" s="88"/>
      <c r="J2552" s="92"/>
      <c r="K2552" s="212"/>
      <c r="L2552" s="308" t="str">
        <f>IF(K2552&lt;&gt;"",INDEX(ฐาน!$J$4:$M$44,MATCH(INT(K2552),ฐาน!$J$4:$J$44,0),2),"")</f>
        <v/>
      </c>
      <c r="M2552" s="309" t="str">
        <f>IF(L2552&lt;&gt;"",INDEX(ฐาน!$J$4:$M$45,MATCH(L2552,ฐาน!$K$4:$K$45,0),4),"")</f>
        <v/>
      </c>
      <c r="N2552" s="310" t="str">
        <f>IF(I2552&lt;&gt;"",INDEX(ฐาน!$A$4:$F$9,MATCH(I2552,ฐาน!$A$4:$A$9,0),IF(J2552&gt;=INDEX(ฐาน!$A$4:$F$9,MATCH(I2552,ฐาน!$A$4:$A$9,0),3),6,5)),"")</f>
        <v/>
      </c>
      <c r="O2552" s="311" t="str">
        <f>IF(I2552&lt;&gt;"",IF(J2552&gt;=INDEX(ฐาน!$A$4:$G$9,MATCH(I2552,ฐาน!$A$4:$A$9,0),4),INDEX(ฐาน!$A$4:$G$9,MATCH(I2552,ฐาน!$A$4:$A$9,0),7),INDEX(ฐาน!$A$4:$G$9,MATCH(I2552,ฐาน!$A$4:$A$9,0),4)),"")</f>
        <v/>
      </c>
      <c r="P2552" s="312">
        <f>IF(M2552&lt;&gt;ฐาน!$M$45,IF(L2552&lt;&gt;"",($L2552*$N2552/100),0),0)</f>
        <v>0</v>
      </c>
      <c r="Q2552" s="311">
        <f>IF(M2552&lt;&gt;ฐาน!$M$45,IF(L2552&lt;&gt;"",ROUNDUP(($L2552*$N2552/100),-1),0),0)</f>
        <v>0</v>
      </c>
      <c r="R2552" s="311">
        <f t="shared" si="78"/>
        <v>0</v>
      </c>
      <c r="S2552" s="313">
        <f t="shared" si="79"/>
        <v>0</v>
      </c>
      <c r="T2552" s="314">
        <f>IF(M2552&lt;&gt;ฐาน!$M$45,IF(S2552&lt;&gt;"",S2552+R2552,0),0)</f>
        <v>0</v>
      </c>
      <c r="U2552" s="311">
        <f>IF(M2552&lt;&gt;ฐาน!$M$45,IF(S2552=0,J2552+T2552,O2552),J2552)</f>
        <v>0</v>
      </c>
      <c r="V2552" s="98"/>
    </row>
    <row r="2553" spans="1:22" x14ac:dyDescent="0.35">
      <c r="A2553" s="93">
        <v>2545</v>
      </c>
      <c r="B2553" s="84"/>
      <c r="C2553" s="98"/>
      <c r="D2553" s="91"/>
      <c r="E2553" s="89"/>
      <c r="F2553" s="88"/>
      <c r="G2553" s="91"/>
      <c r="H2553" s="91"/>
      <c r="I2553" s="88"/>
      <c r="J2553" s="92"/>
      <c r="K2553" s="212"/>
      <c r="L2553" s="308" t="str">
        <f>IF(K2553&lt;&gt;"",INDEX(ฐาน!$J$4:$M$44,MATCH(INT(K2553),ฐาน!$J$4:$J$44,0),2),"")</f>
        <v/>
      </c>
      <c r="M2553" s="309" t="str">
        <f>IF(L2553&lt;&gt;"",INDEX(ฐาน!$J$4:$M$45,MATCH(L2553,ฐาน!$K$4:$K$45,0),4),"")</f>
        <v/>
      </c>
      <c r="N2553" s="310" t="str">
        <f>IF(I2553&lt;&gt;"",INDEX(ฐาน!$A$4:$F$9,MATCH(I2553,ฐาน!$A$4:$A$9,0),IF(J2553&gt;=INDEX(ฐาน!$A$4:$F$9,MATCH(I2553,ฐาน!$A$4:$A$9,0),3),6,5)),"")</f>
        <v/>
      </c>
      <c r="O2553" s="311" t="str">
        <f>IF(I2553&lt;&gt;"",IF(J2553&gt;=INDEX(ฐาน!$A$4:$G$9,MATCH(I2553,ฐาน!$A$4:$A$9,0),4),INDEX(ฐาน!$A$4:$G$9,MATCH(I2553,ฐาน!$A$4:$A$9,0),7),INDEX(ฐาน!$A$4:$G$9,MATCH(I2553,ฐาน!$A$4:$A$9,0),4)),"")</f>
        <v/>
      </c>
      <c r="P2553" s="312">
        <f>IF(M2553&lt;&gt;ฐาน!$M$45,IF(L2553&lt;&gt;"",($L2553*$N2553/100),0),0)</f>
        <v>0</v>
      </c>
      <c r="Q2553" s="311">
        <f>IF(M2553&lt;&gt;ฐาน!$M$45,IF(L2553&lt;&gt;"",ROUNDUP(($L2553*$N2553/100),-1),0),0)</f>
        <v>0</v>
      </c>
      <c r="R2553" s="311">
        <f t="shared" si="78"/>
        <v>0</v>
      </c>
      <c r="S2553" s="313">
        <f t="shared" si="79"/>
        <v>0</v>
      </c>
      <c r="T2553" s="314">
        <f>IF(M2553&lt;&gt;ฐาน!$M$45,IF(S2553&lt;&gt;"",S2553+R2553,0),0)</f>
        <v>0</v>
      </c>
      <c r="U2553" s="311">
        <f>IF(M2553&lt;&gt;ฐาน!$M$45,IF(S2553=0,J2553+T2553,O2553),J2553)</f>
        <v>0</v>
      </c>
      <c r="V2553" s="98"/>
    </row>
    <row r="2554" spans="1:22" x14ac:dyDescent="0.35">
      <c r="A2554" s="93">
        <v>2546</v>
      </c>
      <c r="B2554" s="84"/>
      <c r="C2554" s="98"/>
      <c r="D2554" s="91"/>
      <c r="E2554" s="89"/>
      <c r="F2554" s="88"/>
      <c r="G2554" s="91"/>
      <c r="H2554" s="91"/>
      <c r="I2554" s="88"/>
      <c r="J2554" s="92"/>
      <c r="K2554" s="212"/>
      <c r="L2554" s="308" t="str">
        <f>IF(K2554&lt;&gt;"",INDEX(ฐาน!$J$4:$M$44,MATCH(INT(K2554),ฐาน!$J$4:$J$44,0),2),"")</f>
        <v/>
      </c>
      <c r="M2554" s="309" t="str">
        <f>IF(L2554&lt;&gt;"",INDEX(ฐาน!$J$4:$M$45,MATCH(L2554,ฐาน!$K$4:$K$45,0),4),"")</f>
        <v/>
      </c>
      <c r="N2554" s="310" t="str">
        <f>IF(I2554&lt;&gt;"",INDEX(ฐาน!$A$4:$F$9,MATCH(I2554,ฐาน!$A$4:$A$9,0),IF(J2554&gt;=INDEX(ฐาน!$A$4:$F$9,MATCH(I2554,ฐาน!$A$4:$A$9,0),3),6,5)),"")</f>
        <v/>
      </c>
      <c r="O2554" s="311" t="str">
        <f>IF(I2554&lt;&gt;"",IF(J2554&gt;=INDEX(ฐาน!$A$4:$G$9,MATCH(I2554,ฐาน!$A$4:$A$9,0),4),INDEX(ฐาน!$A$4:$G$9,MATCH(I2554,ฐาน!$A$4:$A$9,0),7),INDEX(ฐาน!$A$4:$G$9,MATCH(I2554,ฐาน!$A$4:$A$9,0),4)),"")</f>
        <v/>
      </c>
      <c r="P2554" s="312">
        <f>IF(M2554&lt;&gt;ฐาน!$M$45,IF(L2554&lt;&gt;"",($L2554*$N2554/100),0),0)</f>
        <v>0</v>
      </c>
      <c r="Q2554" s="311">
        <f>IF(M2554&lt;&gt;ฐาน!$M$45,IF(L2554&lt;&gt;"",ROUNDUP(($L2554*$N2554/100),-1),0),0)</f>
        <v>0</v>
      </c>
      <c r="R2554" s="311">
        <f t="shared" si="78"/>
        <v>0</v>
      </c>
      <c r="S2554" s="313">
        <f t="shared" si="79"/>
        <v>0</v>
      </c>
      <c r="T2554" s="314">
        <f>IF(M2554&lt;&gt;ฐาน!$M$45,IF(S2554&lt;&gt;"",S2554+R2554,0),0)</f>
        <v>0</v>
      </c>
      <c r="U2554" s="311">
        <f>IF(M2554&lt;&gt;ฐาน!$M$45,IF(S2554=0,J2554+T2554,O2554),J2554)</f>
        <v>0</v>
      </c>
      <c r="V2554" s="98"/>
    </row>
    <row r="2555" spans="1:22" x14ac:dyDescent="0.35">
      <c r="A2555" s="93">
        <v>2547</v>
      </c>
      <c r="B2555" s="84"/>
      <c r="C2555" s="98"/>
      <c r="D2555" s="91"/>
      <c r="E2555" s="89"/>
      <c r="F2555" s="88"/>
      <c r="G2555" s="91"/>
      <c r="H2555" s="91"/>
      <c r="I2555" s="88"/>
      <c r="J2555" s="92"/>
      <c r="K2555" s="212"/>
      <c r="L2555" s="308" t="str">
        <f>IF(K2555&lt;&gt;"",INDEX(ฐาน!$J$4:$M$44,MATCH(INT(K2555),ฐาน!$J$4:$J$44,0),2),"")</f>
        <v/>
      </c>
      <c r="M2555" s="309" t="str">
        <f>IF(L2555&lt;&gt;"",INDEX(ฐาน!$J$4:$M$45,MATCH(L2555,ฐาน!$K$4:$K$45,0),4),"")</f>
        <v/>
      </c>
      <c r="N2555" s="310" t="str">
        <f>IF(I2555&lt;&gt;"",INDEX(ฐาน!$A$4:$F$9,MATCH(I2555,ฐาน!$A$4:$A$9,0),IF(J2555&gt;=INDEX(ฐาน!$A$4:$F$9,MATCH(I2555,ฐาน!$A$4:$A$9,0),3),6,5)),"")</f>
        <v/>
      </c>
      <c r="O2555" s="311" t="str">
        <f>IF(I2555&lt;&gt;"",IF(J2555&gt;=INDEX(ฐาน!$A$4:$G$9,MATCH(I2555,ฐาน!$A$4:$A$9,0),4),INDEX(ฐาน!$A$4:$G$9,MATCH(I2555,ฐาน!$A$4:$A$9,0),7),INDEX(ฐาน!$A$4:$G$9,MATCH(I2555,ฐาน!$A$4:$A$9,0),4)),"")</f>
        <v/>
      </c>
      <c r="P2555" s="312">
        <f>IF(M2555&lt;&gt;ฐาน!$M$45,IF(L2555&lt;&gt;"",($L2555*$N2555/100),0),0)</f>
        <v>0</v>
      </c>
      <c r="Q2555" s="311">
        <f>IF(M2555&lt;&gt;ฐาน!$M$45,IF(L2555&lt;&gt;"",ROUNDUP(($L2555*$N2555/100),-1),0),0)</f>
        <v>0</v>
      </c>
      <c r="R2555" s="311">
        <f t="shared" si="78"/>
        <v>0</v>
      </c>
      <c r="S2555" s="313">
        <f t="shared" si="79"/>
        <v>0</v>
      </c>
      <c r="T2555" s="314">
        <f>IF(M2555&lt;&gt;ฐาน!$M$45,IF(S2555&lt;&gt;"",S2555+R2555,0),0)</f>
        <v>0</v>
      </c>
      <c r="U2555" s="311">
        <f>IF(M2555&lt;&gt;ฐาน!$M$45,IF(S2555=0,J2555+T2555,O2555),J2555)</f>
        <v>0</v>
      </c>
      <c r="V2555" s="98"/>
    </row>
    <row r="2556" spans="1:22" x14ac:dyDescent="0.35">
      <c r="A2556" s="93">
        <v>2548</v>
      </c>
      <c r="B2556" s="84"/>
      <c r="C2556" s="98"/>
      <c r="D2556" s="91"/>
      <c r="E2556" s="89"/>
      <c r="F2556" s="88"/>
      <c r="G2556" s="91"/>
      <c r="H2556" s="91"/>
      <c r="I2556" s="88"/>
      <c r="J2556" s="92"/>
      <c r="K2556" s="212"/>
      <c r="L2556" s="308" t="str">
        <f>IF(K2556&lt;&gt;"",INDEX(ฐาน!$J$4:$M$44,MATCH(INT(K2556),ฐาน!$J$4:$J$44,0),2),"")</f>
        <v/>
      </c>
      <c r="M2556" s="309" t="str">
        <f>IF(L2556&lt;&gt;"",INDEX(ฐาน!$J$4:$M$45,MATCH(L2556,ฐาน!$K$4:$K$45,0),4),"")</f>
        <v/>
      </c>
      <c r="N2556" s="310" t="str">
        <f>IF(I2556&lt;&gt;"",INDEX(ฐาน!$A$4:$F$9,MATCH(I2556,ฐาน!$A$4:$A$9,0),IF(J2556&gt;=INDEX(ฐาน!$A$4:$F$9,MATCH(I2556,ฐาน!$A$4:$A$9,0),3),6,5)),"")</f>
        <v/>
      </c>
      <c r="O2556" s="311" t="str">
        <f>IF(I2556&lt;&gt;"",IF(J2556&gt;=INDEX(ฐาน!$A$4:$G$9,MATCH(I2556,ฐาน!$A$4:$A$9,0),4),INDEX(ฐาน!$A$4:$G$9,MATCH(I2556,ฐาน!$A$4:$A$9,0),7),INDEX(ฐาน!$A$4:$G$9,MATCH(I2556,ฐาน!$A$4:$A$9,0),4)),"")</f>
        <v/>
      </c>
      <c r="P2556" s="312">
        <f>IF(M2556&lt;&gt;ฐาน!$M$45,IF(L2556&lt;&gt;"",($L2556*$N2556/100),0),0)</f>
        <v>0</v>
      </c>
      <c r="Q2556" s="311">
        <f>IF(M2556&lt;&gt;ฐาน!$M$45,IF(L2556&lt;&gt;"",ROUNDUP(($L2556*$N2556/100),-1),0),0)</f>
        <v>0</v>
      </c>
      <c r="R2556" s="311">
        <f t="shared" si="78"/>
        <v>0</v>
      </c>
      <c r="S2556" s="313">
        <f t="shared" si="79"/>
        <v>0</v>
      </c>
      <c r="T2556" s="314">
        <f>IF(M2556&lt;&gt;ฐาน!$M$45,IF(S2556&lt;&gt;"",S2556+R2556,0),0)</f>
        <v>0</v>
      </c>
      <c r="U2556" s="311">
        <f>IF(M2556&lt;&gt;ฐาน!$M$45,IF(S2556=0,J2556+T2556,O2556),J2556)</f>
        <v>0</v>
      </c>
      <c r="V2556" s="98"/>
    </row>
    <row r="2557" spans="1:22" x14ac:dyDescent="0.35">
      <c r="A2557" s="93">
        <v>2549</v>
      </c>
      <c r="B2557" s="84"/>
      <c r="C2557" s="98"/>
      <c r="D2557" s="91"/>
      <c r="E2557" s="89"/>
      <c r="F2557" s="88"/>
      <c r="G2557" s="91"/>
      <c r="H2557" s="91"/>
      <c r="I2557" s="88"/>
      <c r="J2557" s="92"/>
      <c r="K2557" s="212"/>
      <c r="L2557" s="308" t="str">
        <f>IF(K2557&lt;&gt;"",INDEX(ฐาน!$J$4:$M$44,MATCH(INT(K2557),ฐาน!$J$4:$J$44,0),2),"")</f>
        <v/>
      </c>
      <c r="M2557" s="309" t="str">
        <f>IF(L2557&lt;&gt;"",INDEX(ฐาน!$J$4:$M$45,MATCH(L2557,ฐาน!$K$4:$K$45,0),4),"")</f>
        <v/>
      </c>
      <c r="N2557" s="310" t="str">
        <f>IF(I2557&lt;&gt;"",INDEX(ฐาน!$A$4:$F$9,MATCH(I2557,ฐาน!$A$4:$A$9,0),IF(J2557&gt;=INDEX(ฐาน!$A$4:$F$9,MATCH(I2557,ฐาน!$A$4:$A$9,0),3),6,5)),"")</f>
        <v/>
      </c>
      <c r="O2557" s="311" t="str">
        <f>IF(I2557&lt;&gt;"",IF(J2557&gt;=INDEX(ฐาน!$A$4:$G$9,MATCH(I2557,ฐาน!$A$4:$A$9,0),4),INDEX(ฐาน!$A$4:$G$9,MATCH(I2557,ฐาน!$A$4:$A$9,0),7),INDEX(ฐาน!$A$4:$G$9,MATCH(I2557,ฐาน!$A$4:$A$9,0),4)),"")</f>
        <v/>
      </c>
      <c r="P2557" s="312">
        <f>IF(M2557&lt;&gt;ฐาน!$M$45,IF(L2557&lt;&gt;"",($L2557*$N2557/100),0),0)</f>
        <v>0</v>
      </c>
      <c r="Q2557" s="311">
        <f>IF(M2557&lt;&gt;ฐาน!$M$45,IF(L2557&lt;&gt;"",ROUNDUP(($L2557*$N2557/100),-1),0),0)</f>
        <v>0</v>
      </c>
      <c r="R2557" s="311">
        <f t="shared" si="78"/>
        <v>0</v>
      </c>
      <c r="S2557" s="313">
        <f t="shared" si="79"/>
        <v>0</v>
      </c>
      <c r="T2557" s="314">
        <f>IF(M2557&lt;&gt;ฐาน!$M$45,IF(S2557&lt;&gt;"",S2557+R2557,0),0)</f>
        <v>0</v>
      </c>
      <c r="U2557" s="311">
        <f>IF(M2557&lt;&gt;ฐาน!$M$45,IF(S2557=0,J2557+T2557,O2557),J2557)</f>
        <v>0</v>
      </c>
      <c r="V2557" s="98"/>
    </row>
    <row r="2558" spans="1:22" x14ac:dyDescent="0.35">
      <c r="A2558" s="93">
        <v>2550</v>
      </c>
      <c r="B2558" s="84"/>
      <c r="C2558" s="98"/>
      <c r="D2558" s="91"/>
      <c r="E2558" s="89"/>
      <c r="F2558" s="88"/>
      <c r="G2558" s="91"/>
      <c r="H2558" s="91"/>
      <c r="I2558" s="88"/>
      <c r="J2558" s="92"/>
      <c r="K2558" s="212"/>
      <c r="L2558" s="308" t="str">
        <f>IF(K2558&lt;&gt;"",INDEX(ฐาน!$J$4:$M$44,MATCH(INT(K2558),ฐาน!$J$4:$J$44,0),2),"")</f>
        <v/>
      </c>
      <c r="M2558" s="309" t="str">
        <f>IF(L2558&lt;&gt;"",INDEX(ฐาน!$J$4:$M$45,MATCH(L2558,ฐาน!$K$4:$K$45,0),4),"")</f>
        <v/>
      </c>
      <c r="N2558" s="310" t="str">
        <f>IF(I2558&lt;&gt;"",INDEX(ฐาน!$A$4:$F$9,MATCH(I2558,ฐาน!$A$4:$A$9,0),IF(J2558&gt;=INDEX(ฐาน!$A$4:$F$9,MATCH(I2558,ฐาน!$A$4:$A$9,0),3),6,5)),"")</f>
        <v/>
      </c>
      <c r="O2558" s="311" t="str">
        <f>IF(I2558&lt;&gt;"",IF(J2558&gt;=INDEX(ฐาน!$A$4:$G$9,MATCH(I2558,ฐาน!$A$4:$A$9,0),4),INDEX(ฐาน!$A$4:$G$9,MATCH(I2558,ฐาน!$A$4:$A$9,0),7),INDEX(ฐาน!$A$4:$G$9,MATCH(I2558,ฐาน!$A$4:$A$9,0),4)),"")</f>
        <v/>
      </c>
      <c r="P2558" s="312">
        <f>IF(M2558&lt;&gt;ฐาน!$M$45,IF(L2558&lt;&gt;"",($L2558*$N2558/100),0),0)</f>
        <v>0</v>
      </c>
      <c r="Q2558" s="311">
        <f>IF(M2558&lt;&gt;ฐาน!$M$45,IF(L2558&lt;&gt;"",ROUNDUP(($L2558*$N2558/100),-1),0),0)</f>
        <v>0</v>
      </c>
      <c r="R2558" s="311">
        <f t="shared" si="78"/>
        <v>0</v>
      </c>
      <c r="S2558" s="313">
        <f t="shared" si="79"/>
        <v>0</v>
      </c>
      <c r="T2558" s="314">
        <f>IF(M2558&lt;&gt;ฐาน!$M$45,IF(S2558&lt;&gt;"",S2558+R2558,0),0)</f>
        <v>0</v>
      </c>
      <c r="U2558" s="311">
        <f>IF(M2558&lt;&gt;ฐาน!$M$45,IF(S2558=0,J2558+T2558,O2558),J2558)</f>
        <v>0</v>
      </c>
      <c r="V2558" s="98"/>
    </row>
    <row r="2559" spans="1:22" x14ac:dyDescent="0.35">
      <c r="A2559" s="93">
        <v>2551</v>
      </c>
      <c r="B2559" s="84"/>
      <c r="C2559" s="98"/>
      <c r="D2559" s="91"/>
      <c r="E2559" s="89"/>
      <c r="F2559" s="88"/>
      <c r="G2559" s="91"/>
      <c r="H2559" s="91"/>
      <c r="I2559" s="88"/>
      <c r="J2559" s="92"/>
      <c r="K2559" s="212"/>
      <c r="L2559" s="308" t="str">
        <f>IF(K2559&lt;&gt;"",INDEX(ฐาน!$J$4:$M$44,MATCH(INT(K2559),ฐาน!$J$4:$J$44,0),2),"")</f>
        <v/>
      </c>
      <c r="M2559" s="309" t="str">
        <f>IF(L2559&lt;&gt;"",INDEX(ฐาน!$J$4:$M$45,MATCH(L2559,ฐาน!$K$4:$K$45,0),4),"")</f>
        <v/>
      </c>
      <c r="N2559" s="310" t="str">
        <f>IF(I2559&lt;&gt;"",INDEX(ฐาน!$A$4:$F$9,MATCH(I2559,ฐาน!$A$4:$A$9,0),IF(J2559&gt;=INDEX(ฐาน!$A$4:$F$9,MATCH(I2559,ฐาน!$A$4:$A$9,0),3),6,5)),"")</f>
        <v/>
      </c>
      <c r="O2559" s="311" t="str">
        <f>IF(I2559&lt;&gt;"",IF(J2559&gt;=INDEX(ฐาน!$A$4:$G$9,MATCH(I2559,ฐาน!$A$4:$A$9,0),4),INDEX(ฐาน!$A$4:$G$9,MATCH(I2559,ฐาน!$A$4:$A$9,0),7),INDEX(ฐาน!$A$4:$G$9,MATCH(I2559,ฐาน!$A$4:$A$9,0),4)),"")</f>
        <v/>
      </c>
      <c r="P2559" s="312">
        <f>IF(M2559&lt;&gt;ฐาน!$M$45,IF(L2559&lt;&gt;"",($L2559*$N2559/100),0),0)</f>
        <v>0</v>
      </c>
      <c r="Q2559" s="311">
        <f>IF(M2559&lt;&gt;ฐาน!$M$45,IF(L2559&lt;&gt;"",ROUNDUP(($L2559*$N2559/100),-1),0),0)</f>
        <v>0</v>
      </c>
      <c r="R2559" s="311">
        <f t="shared" si="78"/>
        <v>0</v>
      </c>
      <c r="S2559" s="313">
        <f t="shared" si="79"/>
        <v>0</v>
      </c>
      <c r="T2559" s="314">
        <f>IF(M2559&lt;&gt;ฐาน!$M$45,IF(S2559&lt;&gt;"",S2559+R2559,0),0)</f>
        <v>0</v>
      </c>
      <c r="U2559" s="311">
        <f>IF(M2559&lt;&gt;ฐาน!$M$45,IF(S2559=0,J2559+T2559,O2559),J2559)</f>
        <v>0</v>
      </c>
      <c r="V2559" s="98"/>
    </row>
    <row r="2560" spans="1:22" x14ac:dyDescent="0.35">
      <c r="A2560" s="93">
        <v>2552</v>
      </c>
      <c r="B2560" s="84"/>
      <c r="C2560" s="98"/>
      <c r="D2560" s="91"/>
      <c r="E2560" s="89"/>
      <c r="F2560" s="88"/>
      <c r="G2560" s="91"/>
      <c r="H2560" s="91"/>
      <c r="I2560" s="88"/>
      <c r="J2560" s="92"/>
      <c r="K2560" s="212"/>
      <c r="L2560" s="308" t="str">
        <f>IF(K2560&lt;&gt;"",INDEX(ฐาน!$J$4:$M$44,MATCH(INT(K2560),ฐาน!$J$4:$J$44,0),2),"")</f>
        <v/>
      </c>
      <c r="M2560" s="309" t="str">
        <f>IF(L2560&lt;&gt;"",INDEX(ฐาน!$J$4:$M$45,MATCH(L2560,ฐาน!$K$4:$K$45,0),4),"")</f>
        <v/>
      </c>
      <c r="N2560" s="310" t="str">
        <f>IF(I2560&lt;&gt;"",INDEX(ฐาน!$A$4:$F$9,MATCH(I2560,ฐาน!$A$4:$A$9,0),IF(J2560&gt;=INDEX(ฐาน!$A$4:$F$9,MATCH(I2560,ฐาน!$A$4:$A$9,0),3),6,5)),"")</f>
        <v/>
      </c>
      <c r="O2560" s="311" t="str">
        <f>IF(I2560&lt;&gt;"",IF(J2560&gt;=INDEX(ฐาน!$A$4:$G$9,MATCH(I2560,ฐาน!$A$4:$A$9,0),4),INDEX(ฐาน!$A$4:$G$9,MATCH(I2560,ฐาน!$A$4:$A$9,0),7),INDEX(ฐาน!$A$4:$G$9,MATCH(I2560,ฐาน!$A$4:$A$9,0),4)),"")</f>
        <v/>
      </c>
      <c r="P2560" s="312">
        <f>IF(M2560&lt;&gt;ฐาน!$M$45,IF(L2560&lt;&gt;"",($L2560*$N2560/100),0),0)</f>
        <v>0</v>
      </c>
      <c r="Q2560" s="311">
        <f>IF(M2560&lt;&gt;ฐาน!$M$45,IF(L2560&lt;&gt;"",ROUNDUP(($L2560*$N2560/100),-1),0),0)</f>
        <v>0</v>
      </c>
      <c r="R2560" s="311">
        <f t="shared" si="78"/>
        <v>0</v>
      </c>
      <c r="S2560" s="313">
        <f t="shared" si="79"/>
        <v>0</v>
      </c>
      <c r="T2560" s="314">
        <f>IF(M2560&lt;&gt;ฐาน!$M$45,IF(S2560&lt;&gt;"",S2560+R2560,0),0)</f>
        <v>0</v>
      </c>
      <c r="U2560" s="311">
        <f>IF(M2560&lt;&gt;ฐาน!$M$45,IF(S2560=0,J2560+T2560,O2560),J2560)</f>
        <v>0</v>
      </c>
      <c r="V2560" s="98"/>
    </row>
    <row r="2561" spans="1:22" x14ac:dyDescent="0.35">
      <c r="A2561" s="93">
        <v>2553</v>
      </c>
      <c r="B2561" s="84"/>
      <c r="C2561" s="98"/>
      <c r="D2561" s="91"/>
      <c r="E2561" s="89"/>
      <c r="F2561" s="88"/>
      <c r="G2561" s="91"/>
      <c r="H2561" s="91"/>
      <c r="I2561" s="88"/>
      <c r="J2561" s="92"/>
      <c r="K2561" s="212"/>
      <c r="L2561" s="308" t="str">
        <f>IF(K2561&lt;&gt;"",INDEX(ฐาน!$J$4:$M$44,MATCH(INT(K2561),ฐาน!$J$4:$J$44,0),2),"")</f>
        <v/>
      </c>
      <c r="M2561" s="309" t="str">
        <f>IF(L2561&lt;&gt;"",INDEX(ฐาน!$J$4:$M$45,MATCH(L2561,ฐาน!$K$4:$K$45,0),4),"")</f>
        <v/>
      </c>
      <c r="N2561" s="310" t="str">
        <f>IF(I2561&lt;&gt;"",INDEX(ฐาน!$A$4:$F$9,MATCH(I2561,ฐาน!$A$4:$A$9,0),IF(J2561&gt;=INDEX(ฐาน!$A$4:$F$9,MATCH(I2561,ฐาน!$A$4:$A$9,0),3),6,5)),"")</f>
        <v/>
      </c>
      <c r="O2561" s="311" t="str">
        <f>IF(I2561&lt;&gt;"",IF(J2561&gt;=INDEX(ฐาน!$A$4:$G$9,MATCH(I2561,ฐาน!$A$4:$A$9,0),4),INDEX(ฐาน!$A$4:$G$9,MATCH(I2561,ฐาน!$A$4:$A$9,0),7),INDEX(ฐาน!$A$4:$G$9,MATCH(I2561,ฐาน!$A$4:$A$9,0),4)),"")</f>
        <v/>
      </c>
      <c r="P2561" s="312">
        <f>IF(M2561&lt;&gt;ฐาน!$M$45,IF(L2561&lt;&gt;"",($L2561*$N2561/100),0),0)</f>
        <v>0</v>
      </c>
      <c r="Q2561" s="311">
        <f>IF(M2561&lt;&gt;ฐาน!$M$45,IF(L2561&lt;&gt;"",ROUNDUP(($L2561*$N2561/100),-1),0),0)</f>
        <v>0</v>
      </c>
      <c r="R2561" s="311">
        <f t="shared" si="78"/>
        <v>0</v>
      </c>
      <c r="S2561" s="313">
        <f t="shared" si="79"/>
        <v>0</v>
      </c>
      <c r="T2561" s="314">
        <f>IF(M2561&lt;&gt;ฐาน!$M$45,IF(S2561&lt;&gt;"",S2561+R2561,0),0)</f>
        <v>0</v>
      </c>
      <c r="U2561" s="311">
        <f>IF(M2561&lt;&gt;ฐาน!$M$45,IF(S2561=0,J2561+T2561,O2561),J2561)</f>
        <v>0</v>
      </c>
      <c r="V2561" s="98"/>
    </row>
    <row r="2562" spans="1:22" x14ac:dyDescent="0.35">
      <c r="A2562" s="93">
        <v>2554</v>
      </c>
      <c r="B2562" s="84"/>
      <c r="C2562" s="98"/>
      <c r="D2562" s="91"/>
      <c r="E2562" s="89"/>
      <c r="F2562" s="88"/>
      <c r="G2562" s="91"/>
      <c r="H2562" s="91"/>
      <c r="I2562" s="88"/>
      <c r="J2562" s="92"/>
      <c r="K2562" s="212"/>
      <c r="L2562" s="308" t="str">
        <f>IF(K2562&lt;&gt;"",INDEX(ฐาน!$J$4:$M$44,MATCH(INT(K2562),ฐาน!$J$4:$J$44,0),2),"")</f>
        <v/>
      </c>
      <c r="M2562" s="309" t="str">
        <f>IF(L2562&lt;&gt;"",INDEX(ฐาน!$J$4:$M$45,MATCH(L2562,ฐาน!$K$4:$K$45,0),4),"")</f>
        <v/>
      </c>
      <c r="N2562" s="310" t="str">
        <f>IF(I2562&lt;&gt;"",INDEX(ฐาน!$A$4:$F$9,MATCH(I2562,ฐาน!$A$4:$A$9,0),IF(J2562&gt;=INDEX(ฐาน!$A$4:$F$9,MATCH(I2562,ฐาน!$A$4:$A$9,0),3),6,5)),"")</f>
        <v/>
      </c>
      <c r="O2562" s="311" t="str">
        <f>IF(I2562&lt;&gt;"",IF(J2562&gt;=INDEX(ฐาน!$A$4:$G$9,MATCH(I2562,ฐาน!$A$4:$A$9,0),4),INDEX(ฐาน!$A$4:$G$9,MATCH(I2562,ฐาน!$A$4:$A$9,0),7),INDEX(ฐาน!$A$4:$G$9,MATCH(I2562,ฐาน!$A$4:$A$9,0),4)),"")</f>
        <v/>
      </c>
      <c r="P2562" s="312">
        <f>IF(M2562&lt;&gt;ฐาน!$M$45,IF(L2562&lt;&gt;"",($L2562*$N2562/100),0),0)</f>
        <v>0</v>
      </c>
      <c r="Q2562" s="311">
        <f>IF(M2562&lt;&gt;ฐาน!$M$45,IF(L2562&lt;&gt;"",ROUNDUP(($L2562*$N2562/100),-1),0),0)</f>
        <v>0</v>
      </c>
      <c r="R2562" s="311">
        <f t="shared" si="78"/>
        <v>0</v>
      </c>
      <c r="S2562" s="313">
        <f t="shared" si="79"/>
        <v>0</v>
      </c>
      <c r="T2562" s="314">
        <f>IF(M2562&lt;&gt;ฐาน!$M$45,IF(S2562&lt;&gt;"",S2562+R2562,0),0)</f>
        <v>0</v>
      </c>
      <c r="U2562" s="311">
        <f>IF(M2562&lt;&gt;ฐาน!$M$45,IF(S2562=0,J2562+T2562,O2562),J2562)</f>
        <v>0</v>
      </c>
      <c r="V2562" s="98"/>
    </row>
    <row r="2563" spans="1:22" x14ac:dyDescent="0.35">
      <c r="A2563" s="93">
        <v>2555</v>
      </c>
      <c r="B2563" s="84"/>
      <c r="C2563" s="98"/>
      <c r="D2563" s="91"/>
      <c r="E2563" s="89"/>
      <c r="F2563" s="88"/>
      <c r="G2563" s="91"/>
      <c r="H2563" s="91"/>
      <c r="I2563" s="88"/>
      <c r="J2563" s="92"/>
      <c r="K2563" s="212"/>
      <c r="L2563" s="308" t="str">
        <f>IF(K2563&lt;&gt;"",INDEX(ฐาน!$J$4:$M$44,MATCH(INT(K2563),ฐาน!$J$4:$J$44,0),2),"")</f>
        <v/>
      </c>
      <c r="M2563" s="309" t="str">
        <f>IF(L2563&lt;&gt;"",INDEX(ฐาน!$J$4:$M$45,MATCH(L2563,ฐาน!$K$4:$K$45,0),4),"")</f>
        <v/>
      </c>
      <c r="N2563" s="310" t="str">
        <f>IF(I2563&lt;&gt;"",INDEX(ฐาน!$A$4:$F$9,MATCH(I2563,ฐาน!$A$4:$A$9,0),IF(J2563&gt;=INDEX(ฐาน!$A$4:$F$9,MATCH(I2563,ฐาน!$A$4:$A$9,0),3),6,5)),"")</f>
        <v/>
      </c>
      <c r="O2563" s="311" t="str">
        <f>IF(I2563&lt;&gt;"",IF(J2563&gt;=INDEX(ฐาน!$A$4:$G$9,MATCH(I2563,ฐาน!$A$4:$A$9,0),4),INDEX(ฐาน!$A$4:$G$9,MATCH(I2563,ฐาน!$A$4:$A$9,0),7),INDEX(ฐาน!$A$4:$G$9,MATCH(I2563,ฐาน!$A$4:$A$9,0),4)),"")</f>
        <v/>
      </c>
      <c r="P2563" s="312">
        <f>IF(M2563&lt;&gt;ฐาน!$M$45,IF(L2563&lt;&gt;"",($L2563*$N2563/100),0),0)</f>
        <v>0</v>
      </c>
      <c r="Q2563" s="311">
        <f>IF(M2563&lt;&gt;ฐาน!$M$45,IF(L2563&lt;&gt;"",ROUNDUP(($L2563*$N2563/100),-1),0),0)</f>
        <v>0</v>
      </c>
      <c r="R2563" s="311">
        <f t="shared" si="78"/>
        <v>0</v>
      </c>
      <c r="S2563" s="313">
        <f t="shared" si="79"/>
        <v>0</v>
      </c>
      <c r="T2563" s="314">
        <f>IF(M2563&lt;&gt;ฐาน!$M$45,IF(S2563&lt;&gt;"",S2563+R2563,0),0)</f>
        <v>0</v>
      </c>
      <c r="U2563" s="311">
        <f>IF(M2563&lt;&gt;ฐาน!$M$45,IF(S2563=0,J2563+T2563,O2563),J2563)</f>
        <v>0</v>
      </c>
      <c r="V2563" s="98"/>
    </row>
    <row r="2564" spans="1:22" x14ac:dyDescent="0.35">
      <c r="A2564" s="93">
        <v>2556</v>
      </c>
      <c r="B2564" s="84"/>
      <c r="C2564" s="98"/>
      <c r="D2564" s="91"/>
      <c r="E2564" s="89"/>
      <c r="F2564" s="88"/>
      <c r="G2564" s="91"/>
      <c r="H2564" s="91"/>
      <c r="I2564" s="88"/>
      <c r="J2564" s="92"/>
      <c r="K2564" s="212"/>
      <c r="L2564" s="308" t="str">
        <f>IF(K2564&lt;&gt;"",INDEX(ฐาน!$J$4:$M$44,MATCH(INT(K2564),ฐาน!$J$4:$J$44,0),2),"")</f>
        <v/>
      </c>
      <c r="M2564" s="309" t="str">
        <f>IF(L2564&lt;&gt;"",INDEX(ฐาน!$J$4:$M$45,MATCH(L2564,ฐาน!$K$4:$K$45,0),4),"")</f>
        <v/>
      </c>
      <c r="N2564" s="310" t="str">
        <f>IF(I2564&lt;&gt;"",INDEX(ฐาน!$A$4:$F$9,MATCH(I2564,ฐาน!$A$4:$A$9,0),IF(J2564&gt;=INDEX(ฐาน!$A$4:$F$9,MATCH(I2564,ฐาน!$A$4:$A$9,0),3),6,5)),"")</f>
        <v/>
      </c>
      <c r="O2564" s="311" t="str">
        <f>IF(I2564&lt;&gt;"",IF(J2564&gt;=INDEX(ฐาน!$A$4:$G$9,MATCH(I2564,ฐาน!$A$4:$A$9,0),4),INDEX(ฐาน!$A$4:$G$9,MATCH(I2564,ฐาน!$A$4:$A$9,0),7),INDEX(ฐาน!$A$4:$G$9,MATCH(I2564,ฐาน!$A$4:$A$9,0),4)),"")</f>
        <v/>
      </c>
      <c r="P2564" s="312">
        <f>IF(M2564&lt;&gt;ฐาน!$M$45,IF(L2564&lt;&gt;"",($L2564*$N2564/100),0),0)</f>
        <v>0</v>
      </c>
      <c r="Q2564" s="311">
        <f>IF(M2564&lt;&gt;ฐาน!$M$45,IF(L2564&lt;&gt;"",ROUNDUP(($L2564*$N2564/100),-1),0),0)</f>
        <v>0</v>
      </c>
      <c r="R2564" s="311">
        <f t="shared" si="78"/>
        <v>0</v>
      </c>
      <c r="S2564" s="313">
        <f t="shared" si="79"/>
        <v>0</v>
      </c>
      <c r="T2564" s="314">
        <f>IF(M2564&lt;&gt;ฐาน!$M$45,IF(S2564&lt;&gt;"",S2564+R2564,0),0)</f>
        <v>0</v>
      </c>
      <c r="U2564" s="311">
        <f>IF(M2564&lt;&gt;ฐาน!$M$45,IF(S2564=0,J2564+T2564,O2564),J2564)</f>
        <v>0</v>
      </c>
      <c r="V2564" s="98"/>
    </row>
    <row r="2565" spans="1:22" x14ac:dyDescent="0.35">
      <c r="A2565" s="93">
        <v>2557</v>
      </c>
      <c r="B2565" s="84"/>
      <c r="C2565" s="98"/>
      <c r="D2565" s="91"/>
      <c r="E2565" s="89"/>
      <c r="F2565" s="88"/>
      <c r="G2565" s="91"/>
      <c r="H2565" s="91"/>
      <c r="I2565" s="88"/>
      <c r="J2565" s="92"/>
      <c r="K2565" s="212"/>
      <c r="L2565" s="308" t="str">
        <f>IF(K2565&lt;&gt;"",INDEX(ฐาน!$J$4:$M$44,MATCH(INT(K2565),ฐาน!$J$4:$J$44,0),2),"")</f>
        <v/>
      </c>
      <c r="M2565" s="309" t="str">
        <f>IF(L2565&lt;&gt;"",INDEX(ฐาน!$J$4:$M$45,MATCH(L2565,ฐาน!$K$4:$K$45,0),4),"")</f>
        <v/>
      </c>
      <c r="N2565" s="310" t="str">
        <f>IF(I2565&lt;&gt;"",INDEX(ฐาน!$A$4:$F$9,MATCH(I2565,ฐาน!$A$4:$A$9,0),IF(J2565&gt;=INDEX(ฐาน!$A$4:$F$9,MATCH(I2565,ฐาน!$A$4:$A$9,0),3),6,5)),"")</f>
        <v/>
      </c>
      <c r="O2565" s="311" t="str">
        <f>IF(I2565&lt;&gt;"",IF(J2565&gt;=INDEX(ฐาน!$A$4:$G$9,MATCH(I2565,ฐาน!$A$4:$A$9,0),4),INDEX(ฐาน!$A$4:$G$9,MATCH(I2565,ฐาน!$A$4:$A$9,0),7),INDEX(ฐาน!$A$4:$G$9,MATCH(I2565,ฐาน!$A$4:$A$9,0),4)),"")</f>
        <v/>
      </c>
      <c r="P2565" s="312">
        <f>IF(M2565&lt;&gt;ฐาน!$M$45,IF(L2565&lt;&gt;"",($L2565*$N2565/100),0),0)</f>
        <v>0</v>
      </c>
      <c r="Q2565" s="311">
        <f>IF(M2565&lt;&gt;ฐาน!$M$45,IF(L2565&lt;&gt;"",ROUNDUP(($L2565*$N2565/100),-1),0),0)</f>
        <v>0</v>
      </c>
      <c r="R2565" s="311">
        <f t="shared" si="78"/>
        <v>0</v>
      </c>
      <c r="S2565" s="313">
        <f t="shared" si="79"/>
        <v>0</v>
      </c>
      <c r="T2565" s="314">
        <f>IF(M2565&lt;&gt;ฐาน!$M$45,IF(S2565&lt;&gt;"",S2565+R2565,0),0)</f>
        <v>0</v>
      </c>
      <c r="U2565" s="311">
        <f>IF(M2565&lt;&gt;ฐาน!$M$45,IF(S2565=0,J2565+T2565,O2565),J2565)</f>
        <v>0</v>
      </c>
      <c r="V2565" s="98"/>
    </row>
    <row r="2566" spans="1:22" x14ac:dyDescent="0.35">
      <c r="A2566" s="93">
        <v>2558</v>
      </c>
      <c r="B2566" s="84"/>
      <c r="C2566" s="98"/>
      <c r="D2566" s="91"/>
      <c r="E2566" s="89"/>
      <c r="F2566" s="88"/>
      <c r="G2566" s="91"/>
      <c r="H2566" s="91"/>
      <c r="I2566" s="88"/>
      <c r="J2566" s="92"/>
      <c r="K2566" s="212"/>
      <c r="L2566" s="308" t="str">
        <f>IF(K2566&lt;&gt;"",INDEX(ฐาน!$J$4:$M$44,MATCH(INT(K2566),ฐาน!$J$4:$J$44,0),2),"")</f>
        <v/>
      </c>
      <c r="M2566" s="309" t="str">
        <f>IF(L2566&lt;&gt;"",INDEX(ฐาน!$J$4:$M$45,MATCH(L2566,ฐาน!$K$4:$K$45,0),4),"")</f>
        <v/>
      </c>
      <c r="N2566" s="310" t="str">
        <f>IF(I2566&lt;&gt;"",INDEX(ฐาน!$A$4:$F$9,MATCH(I2566,ฐาน!$A$4:$A$9,0),IF(J2566&gt;=INDEX(ฐาน!$A$4:$F$9,MATCH(I2566,ฐาน!$A$4:$A$9,0),3),6,5)),"")</f>
        <v/>
      </c>
      <c r="O2566" s="311" t="str">
        <f>IF(I2566&lt;&gt;"",IF(J2566&gt;=INDEX(ฐาน!$A$4:$G$9,MATCH(I2566,ฐาน!$A$4:$A$9,0),4),INDEX(ฐาน!$A$4:$G$9,MATCH(I2566,ฐาน!$A$4:$A$9,0),7),INDEX(ฐาน!$A$4:$G$9,MATCH(I2566,ฐาน!$A$4:$A$9,0),4)),"")</f>
        <v/>
      </c>
      <c r="P2566" s="312">
        <f>IF(M2566&lt;&gt;ฐาน!$M$45,IF(L2566&lt;&gt;"",($L2566*$N2566/100),0),0)</f>
        <v>0</v>
      </c>
      <c r="Q2566" s="311">
        <f>IF(M2566&lt;&gt;ฐาน!$M$45,IF(L2566&lt;&gt;"",ROUNDUP(($L2566*$N2566/100),-1),0),0)</f>
        <v>0</v>
      </c>
      <c r="R2566" s="311">
        <f t="shared" si="78"/>
        <v>0</v>
      </c>
      <c r="S2566" s="313">
        <f t="shared" si="79"/>
        <v>0</v>
      </c>
      <c r="T2566" s="314">
        <f>IF(M2566&lt;&gt;ฐาน!$M$45,IF(S2566&lt;&gt;"",S2566+R2566,0),0)</f>
        <v>0</v>
      </c>
      <c r="U2566" s="311">
        <f>IF(M2566&lt;&gt;ฐาน!$M$45,IF(S2566=0,J2566+T2566,O2566),J2566)</f>
        <v>0</v>
      </c>
      <c r="V2566" s="98"/>
    </row>
    <row r="2567" spans="1:22" x14ac:dyDescent="0.35">
      <c r="A2567" s="93">
        <v>2559</v>
      </c>
      <c r="B2567" s="84"/>
      <c r="C2567" s="98"/>
      <c r="D2567" s="91"/>
      <c r="E2567" s="89"/>
      <c r="F2567" s="88"/>
      <c r="G2567" s="91"/>
      <c r="H2567" s="91"/>
      <c r="I2567" s="88"/>
      <c r="J2567" s="92"/>
      <c r="K2567" s="212"/>
      <c r="L2567" s="308" t="str">
        <f>IF(K2567&lt;&gt;"",INDEX(ฐาน!$J$4:$M$44,MATCH(INT(K2567),ฐาน!$J$4:$J$44,0),2),"")</f>
        <v/>
      </c>
      <c r="M2567" s="309" t="str">
        <f>IF(L2567&lt;&gt;"",INDEX(ฐาน!$J$4:$M$45,MATCH(L2567,ฐาน!$K$4:$K$45,0),4),"")</f>
        <v/>
      </c>
      <c r="N2567" s="310" t="str">
        <f>IF(I2567&lt;&gt;"",INDEX(ฐาน!$A$4:$F$9,MATCH(I2567,ฐาน!$A$4:$A$9,0),IF(J2567&gt;=INDEX(ฐาน!$A$4:$F$9,MATCH(I2567,ฐาน!$A$4:$A$9,0),3),6,5)),"")</f>
        <v/>
      </c>
      <c r="O2567" s="311" t="str">
        <f>IF(I2567&lt;&gt;"",IF(J2567&gt;=INDEX(ฐาน!$A$4:$G$9,MATCH(I2567,ฐาน!$A$4:$A$9,0),4),INDEX(ฐาน!$A$4:$G$9,MATCH(I2567,ฐาน!$A$4:$A$9,0),7),INDEX(ฐาน!$A$4:$G$9,MATCH(I2567,ฐาน!$A$4:$A$9,0),4)),"")</f>
        <v/>
      </c>
      <c r="P2567" s="312">
        <f>IF(M2567&lt;&gt;ฐาน!$M$45,IF(L2567&lt;&gt;"",($L2567*$N2567/100),0),0)</f>
        <v>0</v>
      </c>
      <c r="Q2567" s="311">
        <f>IF(M2567&lt;&gt;ฐาน!$M$45,IF(L2567&lt;&gt;"",ROUNDUP(($L2567*$N2567/100),-1),0),0)</f>
        <v>0</v>
      </c>
      <c r="R2567" s="311">
        <f t="shared" si="78"/>
        <v>0</v>
      </c>
      <c r="S2567" s="313">
        <f t="shared" si="79"/>
        <v>0</v>
      </c>
      <c r="T2567" s="314">
        <f>IF(M2567&lt;&gt;ฐาน!$M$45,IF(S2567&lt;&gt;"",S2567+R2567,0),0)</f>
        <v>0</v>
      </c>
      <c r="U2567" s="311">
        <f>IF(M2567&lt;&gt;ฐาน!$M$45,IF(S2567=0,J2567+T2567,O2567),J2567)</f>
        <v>0</v>
      </c>
      <c r="V2567" s="98"/>
    </row>
    <row r="2568" spans="1:22" x14ac:dyDescent="0.35">
      <c r="A2568" s="93">
        <v>2560</v>
      </c>
      <c r="B2568" s="84"/>
      <c r="C2568" s="98"/>
      <c r="D2568" s="91"/>
      <c r="E2568" s="89"/>
      <c r="F2568" s="88"/>
      <c r="G2568" s="91"/>
      <c r="H2568" s="91"/>
      <c r="I2568" s="88"/>
      <c r="J2568" s="92"/>
      <c r="K2568" s="212"/>
      <c r="L2568" s="308" t="str">
        <f>IF(K2568&lt;&gt;"",INDEX(ฐาน!$J$4:$M$44,MATCH(INT(K2568),ฐาน!$J$4:$J$44,0),2),"")</f>
        <v/>
      </c>
      <c r="M2568" s="309" t="str">
        <f>IF(L2568&lt;&gt;"",INDEX(ฐาน!$J$4:$M$45,MATCH(L2568,ฐาน!$K$4:$K$45,0),4),"")</f>
        <v/>
      </c>
      <c r="N2568" s="310" t="str">
        <f>IF(I2568&lt;&gt;"",INDEX(ฐาน!$A$4:$F$9,MATCH(I2568,ฐาน!$A$4:$A$9,0),IF(J2568&gt;=INDEX(ฐาน!$A$4:$F$9,MATCH(I2568,ฐาน!$A$4:$A$9,0),3),6,5)),"")</f>
        <v/>
      </c>
      <c r="O2568" s="311" t="str">
        <f>IF(I2568&lt;&gt;"",IF(J2568&gt;=INDEX(ฐาน!$A$4:$G$9,MATCH(I2568,ฐาน!$A$4:$A$9,0),4),INDEX(ฐาน!$A$4:$G$9,MATCH(I2568,ฐาน!$A$4:$A$9,0),7),INDEX(ฐาน!$A$4:$G$9,MATCH(I2568,ฐาน!$A$4:$A$9,0),4)),"")</f>
        <v/>
      </c>
      <c r="P2568" s="312">
        <f>IF(M2568&lt;&gt;ฐาน!$M$45,IF(L2568&lt;&gt;"",($L2568*$N2568/100),0),0)</f>
        <v>0</v>
      </c>
      <c r="Q2568" s="311">
        <f>IF(M2568&lt;&gt;ฐาน!$M$45,IF(L2568&lt;&gt;"",ROUNDUP(($L2568*$N2568/100),-1),0),0)</f>
        <v>0</v>
      </c>
      <c r="R2568" s="311">
        <f t="shared" si="78"/>
        <v>0</v>
      </c>
      <c r="S2568" s="313">
        <f t="shared" si="79"/>
        <v>0</v>
      </c>
      <c r="T2568" s="314">
        <f>IF(M2568&lt;&gt;ฐาน!$M$45,IF(S2568&lt;&gt;"",S2568+R2568,0),0)</f>
        <v>0</v>
      </c>
      <c r="U2568" s="311">
        <f>IF(M2568&lt;&gt;ฐาน!$M$45,IF(S2568=0,J2568+T2568,O2568),J2568)</f>
        <v>0</v>
      </c>
      <c r="V2568" s="98"/>
    </row>
    <row r="2569" spans="1:22" x14ac:dyDescent="0.35">
      <c r="A2569" s="93">
        <v>2561</v>
      </c>
      <c r="B2569" s="84"/>
      <c r="C2569" s="98"/>
      <c r="D2569" s="91"/>
      <c r="E2569" s="89"/>
      <c r="F2569" s="88"/>
      <c r="G2569" s="91"/>
      <c r="H2569" s="91"/>
      <c r="I2569" s="88"/>
      <c r="J2569" s="92"/>
      <c r="K2569" s="212"/>
      <c r="L2569" s="308" t="str">
        <f>IF(K2569&lt;&gt;"",INDEX(ฐาน!$J$4:$M$44,MATCH(INT(K2569),ฐาน!$J$4:$J$44,0),2),"")</f>
        <v/>
      </c>
      <c r="M2569" s="309" t="str">
        <f>IF(L2569&lt;&gt;"",INDEX(ฐาน!$J$4:$M$45,MATCH(L2569,ฐาน!$K$4:$K$45,0),4),"")</f>
        <v/>
      </c>
      <c r="N2569" s="310" t="str">
        <f>IF(I2569&lt;&gt;"",INDEX(ฐาน!$A$4:$F$9,MATCH(I2569,ฐาน!$A$4:$A$9,0),IF(J2569&gt;=INDEX(ฐาน!$A$4:$F$9,MATCH(I2569,ฐาน!$A$4:$A$9,0),3),6,5)),"")</f>
        <v/>
      </c>
      <c r="O2569" s="311" t="str">
        <f>IF(I2569&lt;&gt;"",IF(J2569&gt;=INDEX(ฐาน!$A$4:$G$9,MATCH(I2569,ฐาน!$A$4:$A$9,0),4),INDEX(ฐาน!$A$4:$G$9,MATCH(I2569,ฐาน!$A$4:$A$9,0),7),INDEX(ฐาน!$A$4:$G$9,MATCH(I2569,ฐาน!$A$4:$A$9,0),4)),"")</f>
        <v/>
      </c>
      <c r="P2569" s="312">
        <f>IF(M2569&lt;&gt;ฐาน!$M$45,IF(L2569&lt;&gt;"",($L2569*$N2569/100),0),0)</f>
        <v>0</v>
      </c>
      <c r="Q2569" s="311">
        <f>IF(M2569&lt;&gt;ฐาน!$M$45,IF(L2569&lt;&gt;"",ROUNDUP(($L2569*$N2569/100),-1),0),0)</f>
        <v>0</v>
      </c>
      <c r="R2569" s="311">
        <f t="shared" si="78"/>
        <v>0</v>
      </c>
      <c r="S2569" s="313">
        <f t="shared" si="79"/>
        <v>0</v>
      </c>
      <c r="T2569" s="314">
        <f>IF(M2569&lt;&gt;ฐาน!$M$45,IF(S2569&lt;&gt;"",S2569+R2569,0),0)</f>
        <v>0</v>
      </c>
      <c r="U2569" s="311">
        <f>IF(M2569&lt;&gt;ฐาน!$M$45,IF(S2569=0,J2569+T2569,O2569),J2569)</f>
        <v>0</v>
      </c>
      <c r="V2569" s="98"/>
    </row>
    <row r="2570" spans="1:22" x14ac:dyDescent="0.35">
      <c r="A2570" s="93">
        <v>2562</v>
      </c>
      <c r="B2570" s="84"/>
      <c r="C2570" s="98"/>
      <c r="D2570" s="91"/>
      <c r="E2570" s="89"/>
      <c r="F2570" s="88"/>
      <c r="G2570" s="91"/>
      <c r="H2570" s="91"/>
      <c r="I2570" s="88"/>
      <c r="J2570" s="92"/>
      <c r="K2570" s="212"/>
      <c r="L2570" s="308" t="str">
        <f>IF(K2570&lt;&gt;"",INDEX(ฐาน!$J$4:$M$44,MATCH(INT(K2570),ฐาน!$J$4:$J$44,0),2),"")</f>
        <v/>
      </c>
      <c r="M2570" s="309" t="str">
        <f>IF(L2570&lt;&gt;"",INDEX(ฐาน!$J$4:$M$45,MATCH(L2570,ฐาน!$K$4:$K$45,0),4),"")</f>
        <v/>
      </c>
      <c r="N2570" s="310" t="str">
        <f>IF(I2570&lt;&gt;"",INDEX(ฐาน!$A$4:$F$9,MATCH(I2570,ฐาน!$A$4:$A$9,0),IF(J2570&gt;=INDEX(ฐาน!$A$4:$F$9,MATCH(I2570,ฐาน!$A$4:$A$9,0),3),6,5)),"")</f>
        <v/>
      </c>
      <c r="O2570" s="311" t="str">
        <f>IF(I2570&lt;&gt;"",IF(J2570&gt;=INDEX(ฐาน!$A$4:$G$9,MATCH(I2570,ฐาน!$A$4:$A$9,0),4),INDEX(ฐาน!$A$4:$G$9,MATCH(I2570,ฐาน!$A$4:$A$9,0),7),INDEX(ฐาน!$A$4:$G$9,MATCH(I2570,ฐาน!$A$4:$A$9,0),4)),"")</f>
        <v/>
      </c>
      <c r="P2570" s="312">
        <f>IF(M2570&lt;&gt;ฐาน!$M$45,IF(L2570&lt;&gt;"",($L2570*$N2570/100),0),0)</f>
        <v>0</v>
      </c>
      <c r="Q2570" s="311">
        <f>IF(M2570&lt;&gt;ฐาน!$M$45,IF(L2570&lt;&gt;"",ROUNDUP(($L2570*$N2570/100),-1),0),0)</f>
        <v>0</v>
      </c>
      <c r="R2570" s="311">
        <f t="shared" ref="R2570:R2633" si="80">IF(Q2570&lt;&gt;"",IF($J2570+$P2570&lt;=$O2570,$Q2570,$O2570-$J2570),"")</f>
        <v>0</v>
      </c>
      <c r="S2570" s="313">
        <f t="shared" ref="S2570:S2633" si="81">IF(Q2570&lt;&gt;R2570,P2570-R2570,0)</f>
        <v>0</v>
      </c>
      <c r="T2570" s="314">
        <f>IF(M2570&lt;&gt;ฐาน!$M$45,IF(S2570&lt;&gt;"",S2570+R2570,0),0)</f>
        <v>0</v>
      </c>
      <c r="U2570" s="311">
        <f>IF(M2570&lt;&gt;ฐาน!$M$45,IF(S2570=0,J2570+T2570,O2570),J2570)</f>
        <v>0</v>
      </c>
      <c r="V2570" s="98"/>
    </row>
    <row r="2571" spans="1:22" x14ac:dyDescent="0.35">
      <c r="A2571" s="93">
        <v>2563</v>
      </c>
      <c r="B2571" s="84"/>
      <c r="C2571" s="98"/>
      <c r="D2571" s="91"/>
      <c r="E2571" s="89"/>
      <c r="F2571" s="88"/>
      <c r="G2571" s="91"/>
      <c r="H2571" s="91"/>
      <c r="I2571" s="88"/>
      <c r="J2571" s="92"/>
      <c r="K2571" s="212"/>
      <c r="L2571" s="308" t="str">
        <f>IF(K2571&lt;&gt;"",INDEX(ฐาน!$J$4:$M$44,MATCH(INT(K2571),ฐาน!$J$4:$J$44,0),2),"")</f>
        <v/>
      </c>
      <c r="M2571" s="309" t="str">
        <f>IF(L2571&lt;&gt;"",INDEX(ฐาน!$J$4:$M$45,MATCH(L2571,ฐาน!$K$4:$K$45,0),4),"")</f>
        <v/>
      </c>
      <c r="N2571" s="310" t="str">
        <f>IF(I2571&lt;&gt;"",INDEX(ฐาน!$A$4:$F$9,MATCH(I2571,ฐาน!$A$4:$A$9,0),IF(J2571&gt;=INDEX(ฐาน!$A$4:$F$9,MATCH(I2571,ฐาน!$A$4:$A$9,0),3),6,5)),"")</f>
        <v/>
      </c>
      <c r="O2571" s="311" t="str">
        <f>IF(I2571&lt;&gt;"",IF(J2571&gt;=INDEX(ฐาน!$A$4:$G$9,MATCH(I2571,ฐาน!$A$4:$A$9,0),4),INDEX(ฐาน!$A$4:$G$9,MATCH(I2571,ฐาน!$A$4:$A$9,0),7),INDEX(ฐาน!$A$4:$G$9,MATCH(I2571,ฐาน!$A$4:$A$9,0),4)),"")</f>
        <v/>
      </c>
      <c r="P2571" s="312">
        <f>IF(M2571&lt;&gt;ฐาน!$M$45,IF(L2571&lt;&gt;"",($L2571*$N2571/100),0),0)</f>
        <v>0</v>
      </c>
      <c r="Q2571" s="311">
        <f>IF(M2571&lt;&gt;ฐาน!$M$45,IF(L2571&lt;&gt;"",ROUNDUP(($L2571*$N2571/100),-1),0),0)</f>
        <v>0</v>
      </c>
      <c r="R2571" s="311">
        <f t="shared" si="80"/>
        <v>0</v>
      </c>
      <c r="S2571" s="313">
        <f t="shared" si="81"/>
        <v>0</v>
      </c>
      <c r="T2571" s="314">
        <f>IF(M2571&lt;&gt;ฐาน!$M$45,IF(S2571&lt;&gt;"",S2571+R2571,0),0)</f>
        <v>0</v>
      </c>
      <c r="U2571" s="311">
        <f>IF(M2571&lt;&gt;ฐาน!$M$45,IF(S2571=0,J2571+T2571,O2571),J2571)</f>
        <v>0</v>
      </c>
      <c r="V2571" s="98"/>
    </row>
    <row r="2572" spans="1:22" x14ac:dyDescent="0.35">
      <c r="A2572" s="93">
        <v>2564</v>
      </c>
      <c r="B2572" s="84"/>
      <c r="C2572" s="98"/>
      <c r="D2572" s="91"/>
      <c r="E2572" s="89"/>
      <c r="F2572" s="88"/>
      <c r="G2572" s="91"/>
      <c r="H2572" s="91"/>
      <c r="I2572" s="88"/>
      <c r="J2572" s="92"/>
      <c r="K2572" s="212"/>
      <c r="L2572" s="308" t="str">
        <f>IF(K2572&lt;&gt;"",INDEX(ฐาน!$J$4:$M$44,MATCH(INT(K2572),ฐาน!$J$4:$J$44,0),2),"")</f>
        <v/>
      </c>
      <c r="M2572" s="309" t="str">
        <f>IF(L2572&lt;&gt;"",INDEX(ฐาน!$J$4:$M$45,MATCH(L2572,ฐาน!$K$4:$K$45,0),4),"")</f>
        <v/>
      </c>
      <c r="N2572" s="310" t="str">
        <f>IF(I2572&lt;&gt;"",INDEX(ฐาน!$A$4:$F$9,MATCH(I2572,ฐาน!$A$4:$A$9,0),IF(J2572&gt;=INDEX(ฐาน!$A$4:$F$9,MATCH(I2572,ฐาน!$A$4:$A$9,0),3),6,5)),"")</f>
        <v/>
      </c>
      <c r="O2572" s="311" t="str">
        <f>IF(I2572&lt;&gt;"",IF(J2572&gt;=INDEX(ฐาน!$A$4:$G$9,MATCH(I2572,ฐาน!$A$4:$A$9,0),4),INDEX(ฐาน!$A$4:$G$9,MATCH(I2572,ฐาน!$A$4:$A$9,0),7),INDEX(ฐาน!$A$4:$G$9,MATCH(I2572,ฐาน!$A$4:$A$9,0),4)),"")</f>
        <v/>
      </c>
      <c r="P2572" s="312">
        <f>IF(M2572&lt;&gt;ฐาน!$M$45,IF(L2572&lt;&gt;"",($L2572*$N2572/100),0),0)</f>
        <v>0</v>
      </c>
      <c r="Q2572" s="311">
        <f>IF(M2572&lt;&gt;ฐาน!$M$45,IF(L2572&lt;&gt;"",ROUNDUP(($L2572*$N2572/100),-1),0),0)</f>
        <v>0</v>
      </c>
      <c r="R2572" s="311">
        <f t="shared" si="80"/>
        <v>0</v>
      </c>
      <c r="S2572" s="313">
        <f t="shared" si="81"/>
        <v>0</v>
      </c>
      <c r="T2572" s="314">
        <f>IF(M2572&lt;&gt;ฐาน!$M$45,IF(S2572&lt;&gt;"",S2572+R2572,0),0)</f>
        <v>0</v>
      </c>
      <c r="U2572" s="311">
        <f>IF(M2572&lt;&gt;ฐาน!$M$45,IF(S2572=0,J2572+T2572,O2572),J2572)</f>
        <v>0</v>
      </c>
      <c r="V2572" s="98"/>
    </row>
    <row r="2573" spans="1:22" x14ac:dyDescent="0.35">
      <c r="A2573" s="93">
        <v>2565</v>
      </c>
      <c r="B2573" s="84"/>
      <c r="C2573" s="98"/>
      <c r="D2573" s="91"/>
      <c r="E2573" s="89"/>
      <c r="F2573" s="88"/>
      <c r="G2573" s="91"/>
      <c r="H2573" s="91"/>
      <c r="I2573" s="88"/>
      <c r="J2573" s="92"/>
      <c r="K2573" s="212"/>
      <c r="L2573" s="308" t="str">
        <f>IF(K2573&lt;&gt;"",INDEX(ฐาน!$J$4:$M$44,MATCH(INT(K2573),ฐาน!$J$4:$J$44,0),2),"")</f>
        <v/>
      </c>
      <c r="M2573" s="309" t="str">
        <f>IF(L2573&lt;&gt;"",INDEX(ฐาน!$J$4:$M$45,MATCH(L2573,ฐาน!$K$4:$K$45,0),4),"")</f>
        <v/>
      </c>
      <c r="N2573" s="310" t="str">
        <f>IF(I2573&lt;&gt;"",INDEX(ฐาน!$A$4:$F$9,MATCH(I2573,ฐาน!$A$4:$A$9,0),IF(J2573&gt;=INDEX(ฐาน!$A$4:$F$9,MATCH(I2573,ฐาน!$A$4:$A$9,0),3),6,5)),"")</f>
        <v/>
      </c>
      <c r="O2573" s="311" t="str">
        <f>IF(I2573&lt;&gt;"",IF(J2573&gt;=INDEX(ฐาน!$A$4:$G$9,MATCH(I2573,ฐาน!$A$4:$A$9,0),4),INDEX(ฐาน!$A$4:$G$9,MATCH(I2573,ฐาน!$A$4:$A$9,0),7),INDEX(ฐาน!$A$4:$G$9,MATCH(I2573,ฐาน!$A$4:$A$9,0),4)),"")</f>
        <v/>
      </c>
      <c r="P2573" s="312">
        <f>IF(M2573&lt;&gt;ฐาน!$M$45,IF(L2573&lt;&gt;"",($L2573*$N2573/100),0),0)</f>
        <v>0</v>
      </c>
      <c r="Q2573" s="311">
        <f>IF(M2573&lt;&gt;ฐาน!$M$45,IF(L2573&lt;&gt;"",ROUNDUP(($L2573*$N2573/100),-1),0),0)</f>
        <v>0</v>
      </c>
      <c r="R2573" s="311">
        <f t="shared" si="80"/>
        <v>0</v>
      </c>
      <c r="S2573" s="313">
        <f t="shared" si="81"/>
        <v>0</v>
      </c>
      <c r="T2573" s="314">
        <f>IF(M2573&lt;&gt;ฐาน!$M$45,IF(S2573&lt;&gt;"",S2573+R2573,0),0)</f>
        <v>0</v>
      </c>
      <c r="U2573" s="311">
        <f>IF(M2573&lt;&gt;ฐาน!$M$45,IF(S2573=0,J2573+T2573,O2573),J2573)</f>
        <v>0</v>
      </c>
      <c r="V2573" s="98"/>
    </row>
    <row r="2574" spans="1:22" x14ac:dyDescent="0.35">
      <c r="A2574" s="93">
        <v>2566</v>
      </c>
      <c r="B2574" s="84"/>
      <c r="C2574" s="98"/>
      <c r="D2574" s="91"/>
      <c r="E2574" s="89"/>
      <c r="F2574" s="88"/>
      <c r="G2574" s="91"/>
      <c r="H2574" s="91"/>
      <c r="I2574" s="88"/>
      <c r="J2574" s="92"/>
      <c r="K2574" s="212"/>
      <c r="L2574" s="308" t="str">
        <f>IF(K2574&lt;&gt;"",INDEX(ฐาน!$J$4:$M$44,MATCH(INT(K2574),ฐาน!$J$4:$J$44,0),2),"")</f>
        <v/>
      </c>
      <c r="M2574" s="309" t="str">
        <f>IF(L2574&lt;&gt;"",INDEX(ฐาน!$J$4:$M$45,MATCH(L2574,ฐาน!$K$4:$K$45,0),4),"")</f>
        <v/>
      </c>
      <c r="N2574" s="310" t="str">
        <f>IF(I2574&lt;&gt;"",INDEX(ฐาน!$A$4:$F$9,MATCH(I2574,ฐาน!$A$4:$A$9,0),IF(J2574&gt;=INDEX(ฐาน!$A$4:$F$9,MATCH(I2574,ฐาน!$A$4:$A$9,0),3),6,5)),"")</f>
        <v/>
      </c>
      <c r="O2574" s="311" t="str">
        <f>IF(I2574&lt;&gt;"",IF(J2574&gt;=INDEX(ฐาน!$A$4:$G$9,MATCH(I2574,ฐาน!$A$4:$A$9,0),4),INDEX(ฐาน!$A$4:$G$9,MATCH(I2574,ฐาน!$A$4:$A$9,0),7),INDEX(ฐาน!$A$4:$G$9,MATCH(I2574,ฐาน!$A$4:$A$9,0),4)),"")</f>
        <v/>
      </c>
      <c r="P2574" s="312">
        <f>IF(M2574&lt;&gt;ฐาน!$M$45,IF(L2574&lt;&gt;"",($L2574*$N2574/100),0),0)</f>
        <v>0</v>
      </c>
      <c r="Q2574" s="311">
        <f>IF(M2574&lt;&gt;ฐาน!$M$45,IF(L2574&lt;&gt;"",ROUNDUP(($L2574*$N2574/100),-1),0),0)</f>
        <v>0</v>
      </c>
      <c r="R2574" s="311">
        <f t="shared" si="80"/>
        <v>0</v>
      </c>
      <c r="S2574" s="313">
        <f t="shared" si="81"/>
        <v>0</v>
      </c>
      <c r="T2574" s="314">
        <f>IF(M2574&lt;&gt;ฐาน!$M$45,IF(S2574&lt;&gt;"",S2574+R2574,0),0)</f>
        <v>0</v>
      </c>
      <c r="U2574" s="311">
        <f>IF(M2574&lt;&gt;ฐาน!$M$45,IF(S2574=0,J2574+T2574,O2574),J2574)</f>
        <v>0</v>
      </c>
      <c r="V2574" s="98"/>
    </row>
    <row r="2575" spans="1:22" x14ac:dyDescent="0.35">
      <c r="A2575" s="93">
        <v>2567</v>
      </c>
      <c r="B2575" s="84"/>
      <c r="C2575" s="98"/>
      <c r="D2575" s="91"/>
      <c r="E2575" s="89"/>
      <c r="F2575" s="88"/>
      <c r="G2575" s="91"/>
      <c r="H2575" s="91"/>
      <c r="I2575" s="88"/>
      <c r="J2575" s="92"/>
      <c r="K2575" s="212"/>
      <c r="L2575" s="308" t="str">
        <f>IF(K2575&lt;&gt;"",INDEX(ฐาน!$J$4:$M$44,MATCH(INT(K2575),ฐาน!$J$4:$J$44,0),2),"")</f>
        <v/>
      </c>
      <c r="M2575" s="309" t="str">
        <f>IF(L2575&lt;&gt;"",INDEX(ฐาน!$J$4:$M$45,MATCH(L2575,ฐาน!$K$4:$K$45,0),4),"")</f>
        <v/>
      </c>
      <c r="N2575" s="310" t="str">
        <f>IF(I2575&lt;&gt;"",INDEX(ฐาน!$A$4:$F$9,MATCH(I2575,ฐาน!$A$4:$A$9,0),IF(J2575&gt;=INDEX(ฐาน!$A$4:$F$9,MATCH(I2575,ฐาน!$A$4:$A$9,0),3),6,5)),"")</f>
        <v/>
      </c>
      <c r="O2575" s="311" t="str">
        <f>IF(I2575&lt;&gt;"",IF(J2575&gt;=INDEX(ฐาน!$A$4:$G$9,MATCH(I2575,ฐาน!$A$4:$A$9,0),4),INDEX(ฐาน!$A$4:$G$9,MATCH(I2575,ฐาน!$A$4:$A$9,0),7),INDEX(ฐาน!$A$4:$G$9,MATCH(I2575,ฐาน!$A$4:$A$9,0),4)),"")</f>
        <v/>
      </c>
      <c r="P2575" s="312">
        <f>IF(M2575&lt;&gt;ฐาน!$M$45,IF(L2575&lt;&gt;"",($L2575*$N2575/100),0),0)</f>
        <v>0</v>
      </c>
      <c r="Q2575" s="311">
        <f>IF(M2575&lt;&gt;ฐาน!$M$45,IF(L2575&lt;&gt;"",ROUNDUP(($L2575*$N2575/100),-1),0),0)</f>
        <v>0</v>
      </c>
      <c r="R2575" s="311">
        <f t="shared" si="80"/>
        <v>0</v>
      </c>
      <c r="S2575" s="313">
        <f t="shared" si="81"/>
        <v>0</v>
      </c>
      <c r="T2575" s="314">
        <f>IF(M2575&lt;&gt;ฐาน!$M$45,IF(S2575&lt;&gt;"",S2575+R2575,0),0)</f>
        <v>0</v>
      </c>
      <c r="U2575" s="311">
        <f>IF(M2575&lt;&gt;ฐาน!$M$45,IF(S2575=0,J2575+T2575,O2575),J2575)</f>
        <v>0</v>
      </c>
      <c r="V2575" s="98"/>
    </row>
    <row r="2576" spans="1:22" x14ac:dyDescent="0.35">
      <c r="A2576" s="93">
        <v>2568</v>
      </c>
      <c r="B2576" s="84"/>
      <c r="C2576" s="98"/>
      <c r="D2576" s="91"/>
      <c r="E2576" s="89"/>
      <c r="F2576" s="88"/>
      <c r="G2576" s="91"/>
      <c r="H2576" s="91"/>
      <c r="I2576" s="88"/>
      <c r="J2576" s="92"/>
      <c r="K2576" s="212"/>
      <c r="L2576" s="308" t="str">
        <f>IF(K2576&lt;&gt;"",INDEX(ฐาน!$J$4:$M$44,MATCH(INT(K2576),ฐาน!$J$4:$J$44,0),2),"")</f>
        <v/>
      </c>
      <c r="M2576" s="309" t="str">
        <f>IF(L2576&lt;&gt;"",INDEX(ฐาน!$J$4:$M$45,MATCH(L2576,ฐาน!$K$4:$K$45,0),4),"")</f>
        <v/>
      </c>
      <c r="N2576" s="310" t="str">
        <f>IF(I2576&lt;&gt;"",INDEX(ฐาน!$A$4:$F$9,MATCH(I2576,ฐาน!$A$4:$A$9,0),IF(J2576&gt;=INDEX(ฐาน!$A$4:$F$9,MATCH(I2576,ฐาน!$A$4:$A$9,0),3),6,5)),"")</f>
        <v/>
      </c>
      <c r="O2576" s="311" t="str">
        <f>IF(I2576&lt;&gt;"",IF(J2576&gt;=INDEX(ฐาน!$A$4:$G$9,MATCH(I2576,ฐาน!$A$4:$A$9,0),4),INDEX(ฐาน!$A$4:$G$9,MATCH(I2576,ฐาน!$A$4:$A$9,0),7),INDEX(ฐาน!$A$4:$G$9,MATCH(I2576,ฐาน!$A$4:$A$9,0),4)),"")</f>
        <v/>
      </c>
      <c r="P2576" s="312">
        <f>IF(M2576&lt;&gt;ฐาน!$M$45,IF(L2576&lt;&gt;"",($L2576*$N2576/100),0),0)</f>
        <v>0</v>
      </c>
      <c r="Q2576" s="311">
        <f>IF(M2576&lt;&gt;ฐาน!$M$45,IF(L2576&lt;&gt;"",ROUNDUP(($L2576*$N2576/100),-1),0),0)</f>
        <v>0</v>
      </c>
      <c r="R2576" s="311">
        <f t="shared" si="80"/>
        <v>0</v>
      </c>
      <c r="S2576" s="313">
        <f t="shared" si="81"/>
        <v>0</v>
      </c>
      <c r="T2576" s="314">
        <f>IF(M2576&lt;&gt;ฐาน!$M$45,IF(S2576&lt;&gt;"",S2576+R2576,0),0)</f>
        <v>0</v>
      </c>
      <c r="U2576" s="311">
        <f>IF(M2576&lt;&gt;ฐาน!$M$45,IF(S2576=0,J2576+T2576,O2576),J2576)</f>
        <v>0</v>
      </c>
      <c r="V2576" s="98"/>
    </row>
    <row r="2577" spans="1:22" x14ac:dyDescent="0.35">
      <c r="A2577" s="93">
        <v>2569</v>
      </c>
      <c r="B2577" s="84"/>
      <c r="C2577" s="98"/>
      <c r="D2577" s="91"/>
      <c r="E2577" s="89"/>
      <c r="F2577" s="88"/>
      <c r="G2577" s="91"/>
      <c r="H2577" s="91"/>
      <c r="I2577" s="88"/>
      <c r="J2577" s="92"/>
      <c r="K2577" s="212"/>
      <c r="L2577" s="308" t="str">
        <f>IF(K2577&lt;&gt;"",INDEX(ฐาน!$J$4:$M$44,MATCH(INT(K2577),ฐาน!$J$4:$J$44,0),2),"")</f>
        <v/>
      </c>
      <c r="M2577" s="309" t="str">
        <f>IF(L2577&lt;&gt;"",INDEX(ฐาน!$J$4:$M$45,MATCH(L2577,ฐาน!$K$4:$K$45,0),4),"")</f>
        <v/>
      </c>
      <c r="N2577" s="310" t="str">
        <f>IF(I2577&lt;&gt;"",INDEX(ฐาน!$A$4:$F$9,MATCH(I2577,ฐาน!$A$4:$A$9,0),IF(J2577&gt;=INDEX(ฐาน!$A$4:$F$9,MATCH(I2577,ฐาน!$A$4:$A$9,0),3),6,5)),"")</f>
        <v/>
      </c>
      <c r="O2577" s="311" t="str">
        <f>IF(I2577&lt;&gt;"",IF(J2577&gt;=INDEX(ฐาน!$A$4:$G$9,MATCH(I2577,ฐาน!$A$4:$A$9,0),4),INDEX(ฐาน!$A$4:$G$9,MATCH(I2577,ฐาน!$A$4:$A$9,0),7),INDEX(ฐาน!$A$4:$G$9,MATCH(I2577,ฐาน!$A$4:$A$9,0),4)),"")</f>
        <v/>
      </c>
      <c r="P2577" s="312">
        <f>IF(M2577&lt;&gt;ฐาน!$M$45,IF(L2577&lt;&gt;"",($L2577*$N2577/100),0),0)</f>
        <v>0</v>
      </c>
      <c r="Q2577" s="311">
        <f>IF(M2577&lt;&gt;ฐาน!$M$45,IF(L2577&lt;&gt;"",ROUNDUP(($L2577*$N2577/100),-1),0),0)</f>
        <v>0</v>
      </c>
      <c r="R2577" s="311">
        <f t="shared" si="80"/>
        <v>0</v>
      </c>
      <c r="S2577" s="313">
        <f t="shared" si="81"/>
        <v>0</v>
      </c>
      <c r="T2577" s="314">
        <f>IF(M2577&lt;&gt;ฐาน!$M$45,IF(S2577&lt;&gt;"",S2577+R2577,0),0)</f>
        <v>0</v>
      </c>
      <c r="U2577" s="311">
        <f>IF(M2577&lt;&gt;ฐาน!$M$45,IF(S2577=0,J2577+T2577,O2577),J2577)</f>
        <v>0</v>
      </c>
      <c r="V2577" s="98"/>
    </row>
    <row r="2578" spans="1:22" x14ac:dyDescent="0.35">
      <c r="A2578" s="93">
        <v>2570</v>
      </c>
      <c r="B2578" s="84"/>
      <c r="C2578" s="98"/>
      <c r="D2578" s="91"/>
      <c r="E2578" s="89"/>
      <c r="F2578" s="88"/>
      <c r="G2578" s="91"/>
      <c r="H2578" s="91"/>
      <c r="I2578" s="88"/>
      <c r="J2578" s="92"/>
      <c r="K2578" s="212"/>
      <c r="L2578" s="308" t="str">
        <f>IF(K2578&lt;&gt;"",INDEX(ฐาน!$J$4:$M$44,MATCH(INT(K2578),ฐาน!$J$4:$J$44,0),2),"")</f>
        <v/>
      </c>
      <c r="M2578" s="309" t="str">
        <f>IF(L2578&lt;&gt;"",INDEX(ฐาน!$J$4:$M$45,MATCH(L2578,ฐาน!$K$4:$K$45,0),4),"")</f>
        <v/>
      </c>
      <c r="N2578" s="310" t="str">
        <f>IF(I2578&lt;&gt;"",INDEX(ฐาน!$A$4:$F$9,MATCH(I2578,ฐาน!$A$4:$A$9,0),IF(J2578&gt;=INDEX(ฐาน!$A$4:$F$9,MATCH(I2578,ฐาน!$A$4:$A$9,0),3),6,5)),"")</f>
        <v/>
      </c>
      <c r="O2578" s="311" t="str">
        <f>IF(I2578&lt;&gt;"",IF(J2578&gt;=INDEX(ฐาน!$A$4:$G$9,MATCH(I2578,ฐาน!$A$4:$A$9,0),4),INDEX(ฐาน!$A$4:$G$9,MATCH(I2578,ฐาน!$A$4:$A$9,0),7),INDEX(ฐาน!$A$4:$G$9,MATCH(I2578,ฐาน!$A$4:$A$9,0),4)),"")</f>
        <v/>
      </c>
      <c r="P2578" s="312">
        <f>IF(M2578&lt;&gt;ฐาน!$M$45,IF(L2578&lt;&gt;"",($L2578*$N2578/100),0),0)</f>
        <v>0</v>
      </c>
      <c r="Q2578" s="311">
        <f>IF(M2578&lt;&gt;ฐาน!$M$45,IF(L2578&lt;&gt;"",ROUNDUP(($L2578*$N2578/100),-1),0),0)</f>
        <v>0</v>
      </c>
      <c r="R2578" s="311">
        <f t="shared" si="80"/>
        <v>0</v>
      </c>
      <c r="S2578" s="313">
        <f t="shared" si="81"/>
        <v>0</v>
      </c>
      <c r="T2578" s="314">
        <f>IF(M2578&lt;&gt;ฐาน!$M$45,IF(S2578&lt;&gt;"",S2578+R2578,0),0)</f>
        <v>0</v>
      </c>
      <c r="U2578" s="311">
        <f>IF(M2578&lt;&gt;ฐาน!$M$45,IF(S2578=0,J2578+T2578,O2578),J2578)</f>
        <v>0</v>
      </c>
      <c r="V2578" s="98"/>
    </row>
    <row r="2579" spans="1:22" x14ac:dyDescent="0.35">
      <c r="A2579" s="93">
        <v>2571</v>
      </c>
      <c r="B2579" s="84"/>
      <c r="C2579" s="98"/>
      <c r="D2579" s="91"/>
      <c r="E2579" s="89"/>
      <c r="F2579" s="88"/>
      <c r="G2579" s="91"/>
      <c r="H2579" s="91"/>
      <c r="I2579" s="88"/>
      <c r="J2579" s="92"/>
      <c r="K2579" s="212"/>
      <c r="L2579" s="308" t="str">
        <f>IF(K2579&lt;&gt;"",INDEX(ฐาน!$J$4:$M$44,MATCH(INT(K2579),ฐาน!$J$4:$J$44,0),2),"")</f>
        <v/>
      </c>
      <c r="M2579" s="309" t="str">
        <f>IF(L2579&lt;&gt;"",INDEX(ฐาน!$J$4:$M$45,MATCH(L2579,ฐาน!$K$4:$K$45,0),4),"")</f>
        <v/>
      </c>
      <c r="N2579" s="310" t="str">
        <f>IF(I2579&lt;&gt;"",INDEX(ฐาน!$A$4:$F$9,MATCH(I2579,ฐาน!$A$4:$A$9,0),IF(J2579&gt;=INDEX(ฐาน!$A$4:$F$9,MATCH(I2579,ฐาน!$A$4:$A$9,0),3),6,5)),"")</f>
        <v/>
      </c>
      <c r="O2579" s="311" t="str">
        <f>IF(I2579&lt;&gt;"",IF(J2579&gt;=INDEX(ฐาน!$A$4:$G$9,MATCH(I2579,ฐาน!$A$4:$A$9,0),4),INDEX(ฐาน!$A$4:$G$9,MATCH(I2579,ฐาน!$A$4:$A$9,0),7),INDEX(ฐาน!$A$4:$G$9,MATCH(I2579,ฐาน!$A$4:$A$9,0),4)),"")</f>
        <v/>
      </c>
      <c r="P2579" s="312">
        <f>IF(M2579&lt;&gt;ฐาน!$M$45,IF(L2579&lt;&gt;"",($L2579*$N2579/100),0),0)</f>
        <v>0</v>
      </c>
      <c r="Q2579" s="311">
        <f>IF(M2579&lt;&gt;ฐาน!$M$45,IF(L2579&lt;&gt;"",ROUNDUP(($L2579*$N2579/100),-1),0),0)</f>
        <v>0</v>
      </c>
      <c r="R2579" s="311">
        <f t="shared" si="80"/>
        <v>0</v>
      </c>
      <c r="S2579" s="313">
        <f t="shared" si="81"/>
        <v>0</v>
      </c>
      <c r="T2579" s="314">
        <f>IF(M2579&lt;&gt;ฐาน!$M$45,IF(S2579&lt;&gt;"",S2579+R2579,0),0)</f>
        <v>0</v>
      </c>
      <c r="U2579" s="311">
        <f>IF(M2579&lt;&gt;ฐาน!$M$45,IF(S2579=0,J2579+T2579,O2579),J2579)</f>
        <v>0</v>
      </c>
      <c r="V2579" s="98"/>
    </row>
    <row r="2580" spans="1:22" x14ac:dyDescent="0.35">
      <c r="A2580" s="93">
        <v>2572</v>
      </c>
      <c r="B2580" s="84"/>
      <c r="C2580" s="98"/>
      <c r="D2580" s="91"/>
      <c r="E2580" s="89"/>
      <c r="F2580" s="88"/>
      <c r="G2580" s="91"/>
      <c r="H2580" s="91"/>
      <c r="I2580" s="88"/>
      <c r="J2580" s="92"/>
      <c r="K2580" s="212"/>
      <c r="L2580" s="308" t="str">
        <f>IF(K2580&lt;&gt;"",INDEX(ฐาน!$J$4:$M$44,MATCH(INT(K2580),ฐาน!$J$4:$J$44,0),2),"")</f>
        <v/>
      </c>
      <c r="M2580" s="309" t="str">
        <f>IF(L2580&lt;&gt;"",INDEX(ฐาน!$J$4:$M$45,MATCH(L2580,ฐาน!$K$4:$K$45,0),4),"")</f>
        <v/>
      </c>
      <c r="N2580" s="310" t="str">
        <f>IF(I2580&lt;&gt;"",INDEX(ฐาน!$A$4:$F$9,MATCH(I2580,ฐาน!$A$4:$A$9,0),IF(J2580&gt;=INDEX(ฐาน!$A$4:$F$9,MATCH(I2580,ฐาน!$A$4:$A$9,0),3),6,5)),"")</f>
        <v/>
      </c>
      <c r="O2580" s="311" t="str">
        <f>IF(I2580&lt;&gt;"",IF(J2580&gt;=INDEX(ฐาน!$A$4:$G$9,MATCH(I2580,ฐาน!$A$4:$A$9,0),4),INDEX(ฐาน!$A$4:$G$9,MATCH(I2580,ฐาน!$A$4:$A$9,0),7),INDEX(ฐาน!$A$4:$G$9,MATCH(I2580,ฐาน!$A$4:$A$9,0),4)),"")</f>
        <v/>
      </c>
      <c r="P2580" s="312">
        <f>IF(M2580&lt;&gt;ฐาน!$M$45,IF(L2580&lt;&gt;"",($L2580*$N2580/100),0),0)</f>
        <v>0</v>
      </c>
      <c r="Q2580" s="311">
        <f>IF(M2580&lt;&gt;ฐาน!$M$45,IF(L2580&lt;&gt;"",ROUNDUP(($L2580*$N2580/100),-1),0),0)</f>
        <v>0</v>
      </c>
      <c r="R2580" s="311">
        <f t="shared" si="80"/>
        <v>0</v>
      </c>
      <c r="S2580" s="313">
        <f t="shared" si="81"/>
        <v>0</v>
      </c>
      <c r="T2580" s="314">
        <f>IF(M2580&lt;&gt;ฐาน!$M$45,IF(S2580&lt;&gt;"",S2580+R2580,0),0)</f>
        <v>0</v>
      </c>
      <c r="U2580" s="311">
        <f>IF(M2580&lt;&gt;ฐาน!$M$45,IF(S2580=0,J2580+T2580,O2580),J2580)</f>
        <v>0</v>
      </c>
      <c r="V2580" s="98"/>
    </row>
    <row r="2581" spans="1:22" x14ac:dyDescent="0.35">
      <c r="A2581" s="93">
        <v>2573</v>
      </c>
      <c r="B2581" s="84"/>
      <c r="C2581" s="98"/>
      <c r="D2581" s="91"/>
      <c r="E2581" s="89"/>
      <c r="F2581" s="88"/>
      <c r="G2581" s="91"/>
      <c r="H2581" s="91"/>
      <c r="I2581" s="88"/>
      <c r="J2581" s="92"/>
      <c r="K2581" s="212"/>
      <c r="L2581" s="308" t="str">
        <f>IF(K2581&lt;&gt;"",INDEX(ฐาน!$J$4:$M$44,MATCH(INT(K2581),ฐาน!$J$4:$J$44,0),2),"")</f>
        <v/>
      </c>
      <c r="M2581" s="309" t="str">
        <f>IF(L2581&lt;&gt;"",INDEX(ฐาน!$J$4:$M$45,MATCH(L2581,ฐาน!$K$4:$K$45,0),4),"")</f>
        <v/>
      </c>
      <c r="N2581" s="310" t="str">
        <f>IF(I2581&lt;&gt;"",INDEX(ฐาน!$A$4:$F$9,MATCH(I2581,ฐาน!$A$4:$A$9,0),IF(J2581&gt;=INDEX(ฐาน!$A$4:$F$9,MATCH(I2581,ฐาน!$A$4:$A$9,0),3),6,5)),"")</f>
        <v/>
      </c>
      <c r="O2581" s="311" t="str">
        <f>IF(I2581&lt;&gt;"",IF(J2581&gt;=INDEX(ฐาน!$A$4:$G$9,MATCH(I2581,ฐาน!$A$4:$A$9,0),4),INDEX(ฐาน!$A$4:$G$9,MATCH(I2581,ฐาน!$A$4:$A$9,0),7),INDEX(ฐาน!$A$4:$G$9,MATCH(I2581,ฐาน!$A$4:$A$9,0),4)),"")</f>
        <v/>
      </c>
      <c r="P2581" s="312">
        <f>IF(M2581&lt;&gt;ฐาน!$M$45,IF(L2581&lt;&gt;"",($L2581*$N2581/100),0),0)</f>
        <v>0</v>
      </c>
      <c r="Q2581" s="311">
        <f>IF(M2581&lt;&gt;ฐาน!$M$45,IF(L2581&lt;&gt;"",ROUNDUP(($L2581*$N2581/100),-1),0),0)</f>
        <v>0</v>
      </c>
      <c r="R2581" s="311">
        <f t="shared" si="80"/>
        <v>0</v>
      </c>
      <c r="S2581" s="313">
        <f t="shared" si="81"/>
        <v>0</v>
      </c>
      <c r="T2581" s="314">
        <f>IF(M2581&lt;&gt;ฐาน!$M$45,IF(S2581&lt;&gt;"",S2581+R2581,0),0)</f>
        <v>0</v>
      </c>
      <c r="U2581" s="311">
        <f>IF(M2581&lt;&gt;ฐาน!$M$45,IF(S2581=0,J2581+T2581,O2581),J2581)</f>
        <v>0</v>
      </c>
      <c r="V2581" s="98"/>
    </row>
    <row r="2582" spans="1:22" x14ac:dyDescent="0.35">
      <c r="A2582" s="93">
        <v>2574</v>
      </c>
      <c r="B2582" s="84"/>
      <c r="C2582" s="98"/>
      <c r="D2582" s="91"/>
      <c r="E2582" s="89"/>
      <c r="F2582" s="88"/>
      <c r="G2582" s="91"/>
      <c r="H2582" s="91"/>
      <c r="I2582" s="88"/>
      <c r="J2582" s="92"/>
      <c r="K2582" s="212"/>
      <c r="L2582" s="308" t="str">
        <f>IF(K2582&lt;&gt;"",INDEX(ฐาน!$J$4:$M$44,MATCH(INT(K2582),ฐาน!$J$4:$J$44,0),2),"")</f>
        <v/>
      </c>
      <c r="M2582" s="309" t="str">
        <f>IF(L2582&lt;&gt;"",INDEX(ฐาน!$J$4:$M$45,MATCH(L2582,ฐาน!$K$4:$K$45,0),4),"")</f>
        <v/>
      </c>
      <c r="N2582" s="310" t="str">
        <f>IF(I2582&lt;&gt;"",INDEX(ฐาน!$A$4:$F$9,MATCH(I2582,ฐาน!$A$4:$A$9,0),IF(J2582&gt;=INDEX(ฐาน!$A$4:$F$9,MATCH(I2582,ฐาน!$A$4:$A$9,0),3),6,5)),"")</f>
        <v/>
      </c>
      <c r="O2582" s="311" t="str">
        <f>IF(I2582&lt;&gt;"",IF(J2582&gt;=INDEX(ฐาน!$A$4:$G$9,MATCH(I2582,ฐาน!$A$4:$A$9,0),4),INDEX(ฐาน!$A$4:$G$9,MATCH(I2582,ฐาน!$A$4:$A$9,0),7),INDEX(ฐาน!$A$4:$G$9,MATCH(I2582,ฐาน!$A$4:$A$9,0),4)),"")</f>
        <v/>
      </c>
      <c r="P2582" s="312">
        <f>IF(M2582&lt;&gt;ฐาน!$M$45,IF(L2582&lt;&gt;"",($L2582*$N2582/100),0),0)</f>
        <v>0</v>
      </c>
      <c r="Q2582" s="311">
        <f>IF(M2582&lt;&gt;ฐาน!$M$45,IF(L2582&lt;&gt;"",ROUNDUP(($L2582*$N2582/100),-1),0),0)</f>
        <v>0</v>
      </c>
      <c r="R2582" s="311">
        <f t="shared" si="80"/>
        <v>0</v>
      </c>
      <c r="S2582" s="313">
        <f t="shared" si="81"/>
        <v>0</v>
      </c>
      <c r="T2582" s="314">
        <f>IF(M2582&lt;&gt;ฐาน!$M$45,IF(S2582&lt;&gt;"",S2582+R2582,0),0)</f>
        <v>0</v>
      </c>
      <c r="U2582" s="311">
        <f>IF(M2582&lt;&gt;ฐาน!$M$45,IF(S2582=0,J2582+T2582,O2582),J2582)</f>
        <v>0</v>
      </c>
      <c r="V2582" s="98"/>
    </row>
    <row r="2583" spans="1:22" x14ac:dyDescent="0.35">
      <c r="A2583" s="93">
        <v>2575</v>
      </c>
      <c r="B2583" s="84"/>
      <c r="C2583" s="98"/>
      <c r="D2583" s="91"/>
      <c r="E2583" s="89"/>
      <c r="F2583" s="88"/>
      <c r="G2583" s="91"/>
      <c r="H2583" s="91"/>
      <c r="I2583" s="88"/>
      <c r="J2583" s="92"/>
      <c r="K2583" s="212"/>
      <c r="L2583" s="308" t="str">
        <f>IF(K2583&lt;&gt;"",INDEX(ฐาน!$J$4:$M$44,MATCH(INT(K2583),ฐาน!$J$4:$J$44,0),2),"")</f>
        <v/>
      </c>
      <c r="M2583" s="309" t="str">
        <f>IF(L2583&lt;&gt;"",INDEX(ฐาน!$J$4:$M$45,MATCH(L2583,ฐาน!$K$4:$K$45,0),4),"")</f>
        <v/>
      </c>
      <c r="N2583" s="310" t="str">
        <f>IF(I2583&lt;&gt;"",INDEX(ฐาน!$A$4:$F$9,MATCH(I2583,ฐาน!$A$4:$A$9,0),IF(J2583&gt;=INDEX(ฐาน!$A$4:$F$9,MATCH(I2583,ฐาน!$A$4:$A$9,0),3),6,5)),"")</f>
        <v/>
      </c>
      <c r="O2583" s="311" t="str">
        <f>IF(I2583&lt;&gt;"",IF(J2583&gt;=INDEX(ฐาน!$A$4:$G$9,MATCH(I2583,ฐาน!$A$4:$A$9,0),4),INDEX(ฐาน!$A$4:$G$9,MATCH(I2583,ฐาน!$A$4:$A$9,0),7),INDEX(ฐาน!$A$4:$G$9,MATCH(I2583,ฐาน!$A$4:$A$9,0),4)),"")</f>
        <v/>
      </c>
      <c r="P2583" s="312">
        <f>IF(M2583&lt;&gt;ฐาน!$M$45,IF(L2583&lt;&gt;"",($L2583*$N2583/100),0),0)</f>
        <v>0</v>
      </c>
      <c r="Q2583" s="311">
        <f>IF(M2583&lt;&gt;ฐาน!$M$45,IF(L2583&lt;&gt;"",ROUNDUP(($L2583*$N2583/100),-1),0),0)</f>
        <v>0</v>
      </c>
      <c r="R2583" s="311">
        <f t="shared" si="80"/>
        <v>0</v>
      </c>
      <c r="S2583" s="313">
        <f t="shared" si="81"/>
        <v>0</v>
      </c>
      <c r="T2583" s="314">
        <f>IF(M2583&lt;&gt;ฐาน!$M$45,IF(S2583&lt;&gt;"",S2583+R2583,0),0)</f>
        <v>0</v>
      </c>
      <c r="U2583" s="311">
        <f>IF(M2583&lt;&gt;ฐาน!$M$45,IF(S2583=0,J2583+T2583,O2583),J2583)</f>
        <v>0</v>
      </c>
      <c r="V2583" s="98"/>
    </row>
    <row r="2584" spans="1:22" x14ac:dyDescent="0.35">
      <c r="A2584" s="93">
        <v>2576</v>
      </c>
      <c r="B2584" s="84"/>
      <c r="C2584" s="98"/>
      <c r="D2584" s="91"/>
      <c r="E2584" s="89"/>
      <c r="F2584" s="88"/>
      <c r="G2584" s="91"/>
      <c r="H2584" s="91"/>
      <c r="I2584" s="88"/>
      <c r="J2584" s="92"/>
      <c r="K2584" s="212"/>
      <c r="L2584" s="308" t="str">
        <f>IF(K2584&lt;&gt;"",INDEX(ฐาน!$J$4:$M$44,MATCH(INT(K2584),ฐาน!$J$4:$J$44,0),2),"")</f>
        <v/>
      </c>
      <c r="M2584" s="309" t="str">
        <f>IF(L2584&lt;&gt;"",INDEX(ฐาน!$J$4:$M$45,MATCH(L2584,ฐาน!$K$4:$K$45,0),4),"")</f>
        <v/>
      </c>
      <c r="N2584" s="310" t="str">
        <f>IF(I2584&lt;&gt;"",INDEX(ฐาน!$A$4:$F$9,MATCH(I2584,ฐาน!$A$4:$A$9,0),IF(J2584&gt;=INDEX(ฐาน!$A$4:$F$9,MATCH(I2584,ฐาน!$A$4:$A$9,0),3),6,5)),"")</f>
        <v/>
      </c>
      <c r="O2584" s="311" t="str">
        <f>IF(I2584&lt;&gt;"",IF(J2584&gt;=INDEX(ฐาน!$A$4:$G$9,MATCH(I2584,ฐาน!$A$4:$A$9,0),4),INDEX(ฐาน!$A$4:$G$9,MATCH(I2584,ฐาน!$A$4:$A$9,0),7),INDEX(ฐาน!$A$4:$G$9,MATCH(I2584,ฐาน!$A$4:$A$9,0),4)),"")</f>
        <v/>
      </c>
      <c r="P2584" s="312">
        <f>IF(M2584&lt;&gt;ฐาน!$M$45,IF(L2584&lt;&gt;"",($L2584*$N2584/100),0),0)</f>
        <v>0</v>
      </c>
      <c r="Q2584" s="311">
        <f>IF(M2584&lt;&gt;ฐาน!$M$45,IF(L2584&lt;&gt;"",ROUNDUP(($L2584*$N2584/100),-1),0),0)</f>
        <v>0</v>
      </c>
      <c r="R2584" s="311">
        <f t="shared" si="80"/>
        <v>0</v>
      </c>
      <c r="S2584" s="313">
        <f t="shared" si="81"/>
        <v>0</v>
      </c>
      <c r="T2584" s="314">
        <f>IF(M2584&lt;&gt;ฐาน!$M$45,IF(S2584&lt;&gt;"",S2584+R2584,0),0)</f>
        <v>0</v>
      </c>
      <c r="U2584" s="311">
        <f>IF(M2584&lt;&gt;ฐาน!$M$45,IF(S2584=0,J2584+T2584,O2584),J2584)</f>
        <v>0</v>
      </c>
      <c r="V2584" s="98"/>
    </row>
    <row r="2585" spans="1:22" x14ac:dyDescent="0.35">
      <c r="A2585" s="93">
        <v>2577</v>
      </c>
      <c r="B2585" s="84"/>
      <c r="C2585" s="98"/>
      <c r="D2585" s="91"/>
      <c r="E2585" s="89"/>
      <c r="F2585" s="88"/>
      <c r="G2585" s="91"/>
      <c r="H2585" s="91"/>
      <c r="I2585" s="88"/>
      <c r="J2585" s="92"/>
      <c r="K2585" s="212"/>
      <c r="L2585" s="308" t="str">
        <f>IF(K2585&lt;&gt;"",INDEX(ฐาน!$J$4:$M$44,MATCH(INT(K2585),ฐาน!$J$4:$J$44,0),2),"")</f>
        <v/>
      </c>
      <c r="M2585" s="309" t="str">
        <f>IF(L2585&lt;&gt;"",INDEX(ฐาน!$J$4:$M$45,MATCH(L2585,ฐาน!$K$4:$K$45,0),4),"")</f>
        <v/>
      </c>
      <c r="N2585" s="310" t="str">
        <f>IF(I2585&lt;&gt;"",INDEX(ฐาน!$A$4:$F$9,MATCH(I2585,ฐาน!$A$4:$A$9,0),IF(J2585&gt;=INDEX(ฐาน!$A$4:$F$9,MATCH(I2585,ฐาน!$A$4:$A$9,0),3),6,5)),"")</f>
        <v/>
      </c>
      <c r="O2585" s="311" t="str">
        <f>IF(I2585&lt;&gt;"",IF(J2585&gt;=INDEX(ฐาน!$A$4:$G$9,MATCH(I2585,ฐาน!$A$4:$A$9,0),4),INDEX(ฐาน!$A$4:$G$9,MATCH(I2585,ฐาน!$A$4:$A$9,0),7),INDEX(ฐาน!$A$4:$G$9,MATCH(I2585,ฐาน!$A$4:$A$9,0),4)),"")</f>
        <v/>
      </c>
      <c r="P2585" s="312">
        <f>IF(M2585&lt;&gt;ฐาน!$M$45,IF(L2585&lt;&gt;"",($L2585*$N2585/100),0),0)</f>
        <v>0</v>
      </c>
      <c r="Q2585" s="311">
        <f>IF(M2585&lt;&gt;ฐาน!$M$45,IF(L2585&lt;&gt;"",ROUNDUP(($L2585*$N2585/100),-1),0),0)</f>
        <v>0</v>
      </c>
      <c r="R2585" s="311">
        <f t="shared" si="80"/>
        <v>0</v>
      </c>
      <c r="S2585" s="313">
        <f t="shared" si="81"/>
        <v>0</v>
      </c>
      <c r="T2585" s="314">
        <f>IF(M2585&lt;&gt;ฐาน!$M$45,IF(S2585&lt;&gt;"",S2585+R2585,0),0)</f>
        <v>0</v>
      </c>
      <c r="U2585" s="311">
        <f>IF(M2585&lt;&gt;ฐาน!$M$45,IF(S2585=0,J2585+T2585,O2585),J2585)</f>
        <v>0</v>
      </c>
      <c r="V2585" s="98"/>
    </row>
    <row r="2586" spans="1:22" x14ac:dyDescent="0.35">
      <c r="A2586" s="93">
        <v>2578</v>
      </c>
      <c r="B2586" s="84"/>
      <c r="C2586" s="98"/>
      <c r="D2586" s="91"/>
      <c r="E2586" s="89"/>
      <c r="F2586" s="88"/>
      <c r="G2586" s="91"/>
      <c r="H2586" s="91"/>
      <c r="I2586" s="88"/>
      <c r="J2586" s="92"/>
      <c r="K2586" s="212"/>
      <c r="L2586" s="308" t="str">
        <f>IF(K2586&lt;&gt;"",INDEX(ฐาน!$J$4:$M$44,MATCH(INT(K2586),ฐาน!$J$4:$J$44,0),2),"")</f>
        <v/>
      </c>
      <c r="M2586" s="309" t="str">
        <f>IF(L2586&lt;&gt;"",INDEX(ฐาน!$J$4:$M$45,MATCH(L2586,ฐาน!$K$4:$K$45,0),4),"")</f>
        <v/>
      </c>
      <c r="N2586" s="310" t="str">
        <f>IF(I2586&lt;&gt;"",INDEX(ฐาน!$A$4:$F$9,MATCH(I2586,ฐาน!$A$4:$A$9,0),IF(J2586&gt;=INDEX(ฐาน!$A$4:$F$9,MATCH(I2586,ฐาน!$A$4:$A$9,0),3),6,5)),"")</f>
        <v/>
      </c>
      <c r="O2586" s="311" t="str">
        <f>IF(I2586&lt;&gt;"",IF(J2586&gt;=INDEX(ฐาน!$A$4:$G$9,MATCH(I2586,ฐาน!$A$4:$A$9,0),4),INDEX(ฐาน!$A$4:$G$9,MATCH(I2586,ฐาน!$A$4:$A$9,0),7),INDEX(ฐาน!$A$4:$G$9,MATCH(I2586,ฐาน!$A$4:$A$9,0),4)),"")</f>
        <v/>
      </c>
      <c r="P2586" s="312">
        <f>IF(M2586&lt;&gt;ฐาน!$M$45,IF(L2586&lt;&gt;"",($L2586*$N2586/100),0),0)</f>
        <v>0</v>
      </c>
      <c r="Q2586" s="311">
        <f>IF(M2586&lt;&gt;ฐาน!$M$45,IF(L2586&lt;&gt;"",ROUNDUP(($L2586*$N2586/100),-1),0),0)</f>
        <v>0</v>
      </c>
      <c r="R2586" s="311">
        <f t="shared" si="80"/>
        <v>0</v>
      </c>
      <c r="S2586" s="313">
        <f t="shared" si="81"/>
        <v>0</v>
      </c>
      <c r="T2586" s="314">
        <f>IF(M2586&lt;&gt;ฐาน!$M$45,IF(S2586&lt;&gt;"",S2586+R2586,0),0)</f>
        <v>0</v>
      </c>
      <c r="U2586" s="311">
        <f>IF(M2586&lt;&gt;ฐาน!$M$45,IF(S2586=0,J2586+T2586,O2586),J2586)</f>
        <v>0</v>
      </c>
      <c r="V2586" s="98"/>
    </row>
    <row r="2587" spans="1:22" x14ac:dyDescent="0.35">
      <c r="A2587" s="93">
        <v>2579</v>
      </c>
      <c r="B2587" s="84"/>
      <c r="C2587" s="98"/>
      <c r="D2587" s="91"/>
      <c r="E2587" s="89"/>
      <c r="F2587" s="88"/>
      <c r="G2587" s="91"/>
      <c r="H2587" s="91"/>
      <c r="I2587" s="88"/>
      <c r="J2587" s="92"/>
      <c r="K2587" s="212"/>
      <c r="L2587" s="308" t="str">
        <f>IF(K2587&lt;&gt;"",INDEX(ฐาน!$J$4:$M$44,MATCH(INT(K2587),ฐาน!$J$4:$J$44,0),2),"")</f>
        <v/>
      </c>
      <c r="M2587" s="309" t="str">
        <f>IF(L2587&lt;&gt;"",INDEX(ฐาน!$J$4:$M$45,MATCH(L2587,ฐาน!$K$4:$K$45,0),4),"")</f>
        <v/>
      </c>
      <c r="N2587" s="310" t="str">
        <f>IF(I2587&lt;&gt;"",INDEX(ฐาน!$A$4:$F$9,MATCH(I2587,ฐาน!$A$4:$A$9,0),IF(J2587&gt;=INDEX(ฐาน!$A$4:$F$9,MATCH(I2587,ฐาน!$A$4:$A$9,0),3),6,5)),"")</f>
        <v/>
      </c>
      <c r="O2587" s="311" t="str">
        <f>IF(I2587&lt;&gt;"",IF(J2587&gt;=INDEX(ฐาน!$A$4:$G$9,MATCH(I2587,ฐาน!$A$4:$A$9,0),4),INDEX(ฐาน!$A$4:$G$9,MATCH(I2587,ฐาน!$A$4:$A$9,0),7),INDEX(ฐาน!$A$4:$G$9,MATCH(I2587,ฐาน!$A$4:$A$9,0),4)),"")</f>
        <v/>
      </c>
      <c r="P2587" s="312">
        <f>IF(M2587&lt;&gt;ฐาน!$M$45,IF(L2587&lt;&gt;"",($L2587*$N2587/100),0),0)</f>
        <v>0</v>
      </c>
      <c r="Q2587" s="311">
        <f>IF(M2587&lt;&gt;ฐาน!$M$45,IF(L2587&lt;&gt;"",ROUNDUP(($L2587*$N2587/100),-1),0),0)</f>
        <v>0</v>
      </c>
      <c r="R2587" s="311">
        <f t="shared" si="80"/>
        <v>0</v>
      </c>
      <c r="S2587" s="313">
        <f t="shared" si="81"/>
        <v>0</v>
      </c>
      <c r="T2587" s="314">
        <f>IF(M2587&lt;&gt;ฐาน!$M$45,IF(S2587&lt;&gt;"",S2587+R2587,0),0)</f>
        <v>0</v>
      </c>
      <c r="U2587" s="311">
        <f>IF(M2587&lt;&gt;ฐาน!$M$45,IF(S2587=0,J2587+T2587,O2587),J2587)</f>
        <v>0</v>
      </c>
      <c r="V2587" s="98"/>
    </row>
    <row r="2588" spans="1:22" x14ac:dyDescent="0.35">
      <c r="A2588" s="93">
        <v>2580</v>
      </c>
      <c r="B2588" s="84"/>
      <c r="C2588" s="98"/>
      <c r="D2588" s="91"/>
      <c r="E2588" s="89"/>
      <c r="F2588" s="88"/>
      <c r="G2588" s="91"/>
      <c r="H2588" s="91"/>
      <c r="I2588" s="88"/>
      <c r="J2588" s="92"/>
      <c r="K2588" s="212"/>
      <c r="L2588" s="308" t="str">
        <f>IF(K2588&lt;&gt;"",INDEX(ฐาน!$J$4:$M$44,MATCH(INT(K2588),ฐาน!$J$4:$J$44,0),2),"")</f>
        <v/>
      </c>
      <c r="M2588" s="309" t="str">
        <f>IF(L2588&lt;&gt;"",INDEX(ฐาน!$J$4:$M$45,MATCH(L2588,ฐาน!$K$4:$K$45,0),4),"")</f>
        <v/>
      </c>
      <c r="N2588" s="310" t="str">
        <f>IF(I2588&lt;&gt;"",INDEX(ฐาน!$A$4:$F$9,MATCH(I2588,ฐาน!$A$4:$A$9,0),IF(J2588&gt;=INDEX(ฐาน!$A$4:$F$9,MATCH(I2588,ฐาน!$A$4:$A$9,0),3),6,5)),"")</f>
        <v/>
      </c>
      <c r="O2588" s="311" t="str">
        <f>IF(I2588&lt;&gt;"",IF(J2588&gt;=INDEX(ฐาน!$A$4:$G$9,MATCH(I2588,ฐาน!$A$4:$A$9,0),4),INDEX(ฐาน!$A$4:$G$9,MATCH(I2588,ฐาน!$A$4:$A$9,0),7),INDEX(ฐาน!$A$4:$G$9,MATCH(I2588,ฐาน!$A$4:$A$9,0),4)),"")</f>
        <v/>
      </c>
      <c r="P2588" s="312">
        <f>IF(M2588&lt;&gt;ฐาน!$M$45,IF(L2588&lt;&gt;"",($L2588*$N2588/100),0),0)</f>
        <v>0</v>
      </c>
      <c r="Q2588" s="311">
        <f>IF(M2588&lt;&gt;ฐาน!$M$45,IF(L2588&lt;&gt;"",ROUNDUP(($L2588*$N2588/100),-1),0),0)</f>
        <v>0</v>
      </c>
      <c r="R2588" s="311">
        <f t="shared" si="80"/>
        <v>0</v>
      </c>
      <c r="S2588" s="313">
        <f t="shared" si="81"/>
        <v>0</v>
      </c>
      <c r="T2588" s="314">
        <f>IF(M2588&lt;&gt;ฐาน!$M$45,IF(S2588&lt;&gt;"",S2588+R2588,0),0)</f>
        <v>0</v>
      </c>
      <c r="U2588" s="311">
        <f>IF(M2588&lt;&gt;ฐาน!$M$45,IF(S2588=0,J2588+T2588,O2588),J2588)</f>
        <v>0</v>
      </c>
      <c r="V2588" s="98"/>
    </row>
    <row r="2589" spans="1:22" x14ac:dyDescent="0.35">
      <c r="A2589" s="93">
        <v>2581</v>
      </c>
      <c r="B2589" s="84"/>
      <c r="C2589" s="98"/>
      <c r="D2589" s="91"/>
      <c r="E2589" s="89"/>
      <c r="F2589" s="88"/>
      <c r="G2589" s="91"/>
      <c r="H2589" s="91"/>
      <c r="I2589" s="88"/>
      <c r="J2589" s="92"/>
      <c r="K2589" s="212"/>
      <c r="L2589" s="308" t="str">
        <f>IF(K2589&lt;&gt;"",INDEX(ฐาน!$J$4:$M$44,MATCH(INT(K2589),ฐาน!$J$4:$J$44,0),2),"")</f>
        <v/>
      </c>
      <c r="M2589" s="309" t="str">
        <f>IF(L2589&lt;&gt;"",INDEX(ฐาน!$J$4:$M$45,MATCH(L2589,ฐาน!$K$4:$K$45,0),4),"")</f>
        <v/>
      </c>
      <c r="N2589" s="310" t="str">
        <f>IF(I2589&lt;&gt;"",INDEX(ฐาน!$A$4:$F$9,MATCH(I2589,ฐาน!$A$4:$A$9,0),IF(J2589&gt;=INDEX(ฐาน!$A$4:$F$9,MATCH(I2589,ฐาน!$A$4:$A$9,0),3),6,5)),"")</f>
        <v/>
      </c>
      <c r="O2589" s="311" t="str">
        <f>IF(I2589&lt;&gt;"",IF(J2589&gt;=INDEX(ฐาน!$A$4:$G$9,MATCH(I2589,ฐาน!$A$4:$A$9,0),4),INDEX(ฐาน!$A$4:$G$9,MATCH(I2589,ฐาน!$A$4:$A$9,0),7),INDEX(ฐาน!$A$4:$G$9,MATCH(I2589,ฐาน!$A$4:$A$9,0),4)),"")</f>
        <v/>
      </c>
      <c r="P2589" s="312">
        <f>IF(M2589&lt;&gt;ฐาน!$M$45,IF(L2589&lt;&gt;"",($L2589*$N2589/100),0),0)</f>
        <v>0</v>
      </c>
      <c r="Q2589" s="311">
        <f>IF(M2589&lt;&gt;ฐาน!$M$45,IF(L2589&lt;&gt;"",ROUNDUP(($L2589*$N2589/100),-1),0),0)</f>
        <v>0</v>
      </c>
      <c r="R2589" s="311">
        <f t="shared" si="80"/>
        <v>0</v>
      </c>
      <c r="S2589" s="313">
        <f t="shared" si="81"/>
        <v>0</v>
      </c>
      <c r="T2589" s="314">
        <f>IF(M2589&lt;&gt;ฐาน!$M$45,IF(S2589&lt;&gt;"",S2589+R2589,0),0)</f>
        <v>0</v>
      </c>
      <c r="U2589" s="311">
        <f>IF(M2589&lt;&gt;ฐาน!$M$45,IF(S2589=0,J2589+T2589,O2589),J2589)</f>
        <v>0</v>
      </c>
      <c r="V2589" s="98"/>
    </row>
    <row r="2590" spans="1:22" x14ac:dyDescent="0.35">
      <c r="A2590" s="93">
        <v>2582</v>
      </c>
      <c r="B2590" s="84"/>
      <c r="C2590" s="98"/>
      <c r="D2590" s="91"/>
      <c r="E2590" s="89"/>
      <c r="F2590" s="88"/>
      <c r="G2590" s="91"/>
      <c r="H2590" s="91"/>
      <c r="I2590" s="88"/>
      <c r="J2590" s="92"/>
      <c r="K2590" s="212"/>
      <c r="L2590" s="308" t="str">
        <f>IF(K2590&lt;&gt;"",INDEX(ฐาน!$J$4:$M$44,MATCH(INT(K2590),ฐาน!$J$4:$J$44,0),2),"")</f>
        <v/>
      </c>
      <c r="M2590" s="309" t="str">
        <f>IF(L2590&lt;&gt;"",INDEX(ฐาน!$J$4:$M$45,MATCH(L2590,ฐาน!$K$4:$K$45,0),4),"")</f>
        <v/>
      </c>
      <c r="N2590" s="310" t="str">
        <f>IF(I2590&lt;&gt;"",INDEX(ฐาน!$A$4:$F$9,MATCH(I2590,ฐาน!$A$4:$A$9,0),IF(J2590&gt;=INDEX(ฐาน!$A$4:$F$9,MATCH(I2590,ฐาน!$A$4:$A$9,0),3),6,5)),"")</f>
        <v/>
      </c>
      <c r="O2590" s="311" t="str">
        <f>IF(I2590&lt;&gt;"",IF(J2590&gt;=INDEX(ฐาน!$A$4:$G$9,MATCH(I2590,ฐาน!$A$4:$A$9,0),4),INDEX(ฐาน!$A$4:$G$9,MATCH(I2590,ฐาน!$A$4:$A$9,0),7),INDEX(ฐาน!$A$4:$G$9,MATCH(I2590,ฐาน!$A$4:$A$9,0),4)),"")</f>
        <v/>
      </c>
      <c r="P2590" s="312">
        <f>IF(M2590&lt;&gt;ฐาน!$M$45,IF(L2590&lt;&gt;"",($L2590*$N2590/100),0),0)</f>
        <v>0</v>
      </c>
      <c r="Q2590" s="311">
        <f>IF(M2590&lt;&gt;ฐาน!$M$45,IF(L2590&lt;&gt;"",ROUNDUP(($L2590*$N2590/100),-1),0),0)</f>
        <v>0</v>
      </c>
      <c r="R2590" s="311">
        <f t="shared" si="80"/>
        <v>0</v>
      </c>
      <c r="S2590" s="313">
        <f t="shared" si="81"/>
        <v>0</v>
      </c>
      <c r="T2590" s="314">
        <f>IF(M2590&lt;&gt;ฐาน!$M$45,IF(S2590&lt;&gt;"",S2590+R2590,0),0)</f>
        <v>0</v>
      </c>
      <c r="U2590" s="311">
        <f>IF(M2590&lt;&gt;ฐาน!$M$45,IF(S2590=0,J2590+T2590,O2590),J2590)</f>
        <v>0</v>
      </c>
      <c r="V2590" s="98"/>
    </row>
    <row r="2591" spans="1:22" x14ac:dyDescent="0.35">
      <c r="A2591" s="93">
        <v>2583</v>
      </c>
      <c r="B2591" s="84"/>
      <c r="C2591" s="98"/>
      <c r="D2591" s="91"/>
      <c r="E2591" s="89"/>
      <c r="F2591" s="88"/>
      <c r="G2591" s="91"/>
      <c r="H2591" s="91"/>
      <c r="I2591" s="88"/>
      <c r="J2591" s="92"/>
      <c r="K2591" s="212"/>
      <c r="L2591" s="308" t="str">
        <f>IF(K2591&lt;&gt;"",INDEX(ฐาน!$J$4:$M$44,MATCH(INT(K2591),ฐาน!$J$4:$J$44,0),2),"")</f>
        <v/>
      </c>
      <c r="M2591" s="309" t="str">
        <f>IF(L2591&lt;&gt;"",INDEX(ฐาน!$J$4:$M$45,MATCH(L2591,ฐาน!$K$4:$K$45,0),4),"")</f>
        <v/>
      </c>
      <c r="N2591" s="310" t="str">
        <f>IF(I2591&lt;&gt;"",INDEX(ฐาน!$A$4:$F$9,MATCH(I2591,ฐาน!$A$4:$A$9,0),IF(J2591&gt;=INDEX(ฐาน!$A$4:$F$9,MATCH(I2591,ฐาน!$A$4:$A$9,0),3),6,5)),"")</f>
        <v/>
      </c>
      <c r="O2591" s="311" t="str">
        <f>IF(I2591&lt;&gt;"",IF(J2591&gt;=INDEX(ฐาน!$A$4:$G$9,MATCH(I2591,ฐาน!$A$4:$A$9,0),4),INDEX(ฐาน!$A$4:$G$9,MATCH(I2591,ฐาน!$A$4:$A$9,0),7),INDEX(ฐาน!$A$4:$G$9,MATCH(I2591,ฐาน!$A$4:$A$9,0),4)),"")</f>
        <v/>
      </c>
      <c r="P2591" s="312">
        <f>IF(M2591&lt;&gt;ฐาน!$M$45,IF(L2591&lt;&gt;"",($L2591*$N2591/100),0),0)</f>
        <v>0</v>
      </c>
      <c r="Q2591" s="311">
        <f>IF(M2591&lt;&gt;ฐาน!$M$45,IF(L2591&lt;&gt;"",ROUNDUP(($L2591*$N2591/100),-1),0),0)</f>
        <v>0</v>
      </c>
      <c r="R2591" s="311">
        <f t="shared" si="80"/>
        <v>0</v>
      </c>
      <c r="S2591" s="313">
        <f t="shared" si="81"/>
        <v>0</v>
      </c>
      <c r="T2591" s="314">
        <f>IF(M2591&lt;&gt;ฐาน!$M$45,IF(S2591&lt;&gt;"",S2591+R2591,0),0)</f>
        <v>0</v>
      </c>
      <c r="U2591" s="311">
        <f>IF(M2591&lt;&gt;ฐาน!$M$45,IF(S2591=0,J2591+T2591,O2591),J2591)</f>
        <v>0</v>
      </c>
      <c r="V2591" s="98"/>
    </row>
    <row r="2592" spans="1:22" x14ac:dyDescent="0.35">
      <c r="A2592" s="93">
        <v>2584</v>
      </c>
      <c r="B2592" s="84"/>
      <c r="C2592" s="98"/>
      <c r="D2592" s="91"/>
      <c r="E2592" s="89"/>
      <c r="F2592" s="88"/>
      <c r="G2592" s="91"/>
      <c r="H2592" s="91"/>
      <c r="I2592" s="88"/>
      <c r="J2592" s="92"/>
      <c r="K2592" s="212"/>
      <c r="L2592" s="308" t="str">
        <f>IF(K2592&lt;&gt;"",INDEX(ฐาน!$J$4:$M$44,MATCH(INT(K2592),ฐาน!$J$4:$J$44,0),2),"")</f>
        <v/>
      </c>
      <c r="M2592" s="309" t="str">
        <f>IF(L2592&lt;&gt;"",INDEX(ฐาน!$J$4:$M$45,MATCH(L2592,ฐาน!$K$4:$K$45,0),4),"")</f>
        <v/>
      </c>
      <c r="N2592" s="310" t="str">
        <f>IF(I2592&lt;&gt;"",INDEX(ฐาน!$A$4:$F$9,MATCH(I2592,ฐาน!$A$4:$A$9,0),IF(J2592&gt;=INDEX(ฐาน!$A$4:$F$9,MATCH(I2592,ฐาน!$A$4:$A$9,0),3),6,5)),"")</f>
        <v/>
      </c>
      <c r="O2592" s="311" t="str">
        <f>IF(I2592&lt;&gt;"",IF(J2592&gt;=INDEX(ฐาน!$A$4:$G$9,MATCH(I2592,ฐาน!$A$4:$A$9,0),4),INDEX(ฐาน!$A$4:$G$9,MATCH(I2592,ฐาน!$A$4:$A$9,0),7),INDEX(ฐาน!$A$4:$G$9,MATCH(I2592,ฐาน!$A$4:$A$9,0),4)),"")</f>
        <v/>
      </c>
      <c r="P2592" s="312">
        <f>IF(M2592&lt;&gt;ฐาน!$M$45,IF(L2592&lt;&gt;"",($L2592*$N2592/100),0),0)</f>
        <v>0</v>
      </c>
      <c r="Q2592" s="311">
        <f>IF(M2592&lt;&gt;ฐาน!$M$45,IF(L2592&lt;&gt;"",ROUNDUP(($L2592*$N2592/100),-1),0),0)</f>
        <v>0</v>
      </c>
      <c r="R2592" s="311">
        <f t="shared" si="80"/>
        <v>0</v>
      </c>
      <c r="S2592" s="313">
        <f t="shared" si="81"/>
        <v>0</v>
      </c>
      <c r="T2592" s="314">
        <f>IF(M2592&lt;&gt;ฐาน!$M$45,IF(S2592&lt;&gt;"",S2592+R2592,0),0)</f>
        <v>0</v>
      </c>
      <c r="U2592" s="311">
        <f>IF(M2592&lt;&gt;ฐาน!$M$45,IF(S2592=0,J2592+T2592,O2592),J2592)</f>
        <v>0</v>
      </c>
      <c r="V2592" s="98"/>
    </row>
    <row r="2593" spans="1:22" x14ac:dyDescent="0.35">
      <c r="A2593" s="93">
        <v>2585</v>
      </c>
      <c r="B2593" s="84"/>
      <c r="C2593" s="98"/>
      <c r="D2593" s="91"/>
      <c r="E2593" s="89"/>
      <c r="F2593" s="88"/>
      <c r="G2593" s="91"/>
      <c r="H2593" s="91"/>
      <c r="I2593" s="88"/>
      <c r="J2593" s="92"/>
      <c r="K2593" s="212"/>
      <c r="L2593" s="308" t="str">
        <f>IF(K2593&lt;&gt;"",INDEX(ฐาน!$J$4:$M$44,MATCH(INT(K2593),ฐาน!$J$4:$J$44,0),2),"")</f>
        <v/>
      </c>
      <c r="M2593" s="309" t="str">
        <f>IF(L2593&lt;&gt;"",INDEX(ฐาน!$J$4:$M$45,MATCH(L2593,ฐาน!$K$4:$K$45,0),4),"")</f>
        <v/>
      </c>
      <c r="N2593" s="310" t="str">
        <f>IF(I2593&lt;&gt;"",INDEX(ฐาน!$A$4:$F$9,MATCH(I2593,ฐาน!$A$4:$A$9,0),IF(J2593&gt;=INDEX(ฐาน!$A$4:$F$9,MATCH(I2593,ฐาน!$A$4:$A$9,0),3),6,5)),"")</f>
        <v/>
      </c>
      <c r="O2593" s="311" t="str">
        <f>IF(I2593&lt;&gt;"",IF(J2593&gt;=INDEX(ฐาน!$A$4:$G$9,MATCH(I2593,ฐาน!$A$4:$A$9,0),4),INDEX(ฐาน!$A$4:$G$9,MATCH(I2593,ฐาน!$A$4:$A$9,0),7),INDEX(ฐาน!$A$4:$G$9,MATCH(I2593,ฐาน!$A$4:$A$9,0),4)),"")</f>
        <v/>
      </c>
      <c r="P2593" s="312">
        <f>IF(M2593&lt;&gt;ฐาน!$M$45,IF(L2593&lt;&gt;"",($L2593*$N2593/100),0),0)</f>
        <v>0</v>
      </c>
      <c r="Q2593" s="311">
        <f>IF(M2593&lt;&gt;ฐาน!$M$45,IF(L2593&lt;&gt;"",ROUNDUP(($L2593*$N2593/100),-1),0),0)</f>
        <v>0</v>
      </c>
      <c r="R2593" s="311">
        <f t="shared" si="80"/>
        <v>0</v>
      </c>
      <c r="S2593" s="313">
        <f t="shared" si="81"/>
        <v>0</v>
      </c>
      <c r="T2593" s="314">
        <f>IF(M2593&lt;&gt;ฐาน!$M$45,IF(S2593&lt;&gt;"",S2593+R2593,0),0)</f>
        <v>0</v>
      </c>
      <c r="U2593" s="311">
        <f>IF(M2593&lt;&gt;ฐาน!$M$45,IF(S2593=0,J2593+T2593,O2593),J2593)</f>
        <v>0</v>
      </c>
      <c r="V2593" s="98"/>
    </row>
    <row r="2594" spans="1:22" x14ac:dyDescent="0.35">
      <c r="A2594" s="93">
        <v>2586</v>
      </c>
      <c r="B2594" s="84"/>
      <c r="C2594" s="98"/>
      <c r="D2594" s="91"/>
      <c r="E2594" s="89"/>
      <c r="F2594" s="88"/>
      <c r="G2594" s="91"/>
      <c r="H2594" s="91"/>
      <c r="I2594" s="88"/>
      <c r="J2594" s="92"/>
      <c r="K2594" s="212"/>
      <c r="L2594" s="308" t="str">
        <f>IF(K2594&lt;&gt;"",INDEX(ฐาน!$J$4:$M$44,MATCH(INT(K2594),ฐาน!$J$4:$J$44,0),2),"")</f>
        <v/>
      </c>
      <c r="M2594" s="309" t="str">
        <f>IF(L2594&lt;&gt;"",INDEX(ฐาน!$J$4:$M$45,MATCH(L2594,ฐาน!$K$4:$K$45,0),4),"")</f>
        <v/>
      </c>
      <c r="N2594" s="310" t="str">
        <f>IF(I2594&lt;&gt;"",INDEX(ฐาน!$A$4:$F$9,MATCH(I2594,ฐาน!$A$4:$A$9,0),IF(J2594&gt;=INDEX(ฐาน!$A$4:$F$9,MATCH(I2594,ฐาน!$A$4:$A$9,0),3),6,5)),"")</f>
        <v/>
      </c>
      <c r="O2594" s="311" t="str">
        <f>IF(I2594&lt;&gt;"",IF(J2594&gt;=INDEX(ฐาน!$A$4:$G$9,MATCH(I2594,ฐาน!$A$4:$A$9,0),4),INDEX(ฐาน!$A$4:$G$9,MATCH(I2594,ฐาน!$A$4:$A$9,0),7),INDEX(ฐาน!$A$4:$G$9,MATCH(I2594,ฐาน!$A$4:$A$9,0),4)),"")</f>
        <v/>
      </c>
      <c r="P2594" s="312">
        <f>IF(M2594&lt;&gt;ฐาน!$M$45,IF(L2594&lt;&gt;"",($L2594*$N2594/100),0),0)</f>
        <v>0</v>
      </c>
      <c r="Q2594" s="311">
        <f>IF(M2594&lt;&gt;ฐาน!$M$45,IF(L2594&lt;&gt;"",ROUNDUP(($L2594*$N2594/100),-1),0),0)</f>
        <v>0</v>
      </c>
      <c r="R2594" s="311">
        <f t="shared" si="80"/>
        <v>0</v>
      </c>
      <c r="S2594" s="313">
        <f t="shared" si="81"/>
        <v>0</v>
      </c>
      <c r="T2594" s="314">
        <f>IF(M2594&lt;&gt;ฐาน!$M$45,IF(S2594&lt;&gt;"",S2594+R2594,0),0)</f>
        <v>0</v>
      </c>
      <c r="U2594" s="311">
        <f>IF(M2594&lt;&gt;ฐาน!$M$45,IF(S2594=0,J2594+T2594,O2594),J2594)</f>
        <v>0</v>
      </c>
      <c r="V2594" s="98"/>
    </row>
    <row r="2595" spans="1:22" x14ac:dyDescent="0.35">
      <c r="A2595" s="93">
        <v>2587</v>
      </c>
      <c r="B2595" s="84"/>
      <c r="C2595" s="98"/>
      <c r="D2595" s="91"/>
      <c r="E2595" s="89"/>
      <c r="F2595" s="88"/>
      <c r="G2595" s="91"/>
      <c r="H2595" s="91"/>
      <c r="I2595" s="88"/>
      <c r="J2595" s="92"/>
      <c r="K2595" s="212"/>
      <c r="L2595" s="308" t="str">
        <f>IF(K2595&lt;&gt;"",INDEX(ฐาน!$J$4:$M$44,MATCH(INT(K2595),ฐาน!$J$4:$J$44,0),2),"")</f>
        <v/>
      </c>
      <c r="M2595" s="309" t="str">
        <f>IF(L2595&lt;&gt;"",INDEX(ฐาน!$J$4:$M$45,MATCH(L2595,ฐาน!$K$4:$K$45,0),4),"")</f>
        <v/>
      </c>
      <c r="N2595" s="310" t="str">
        <f>IF(I2595&lt;&gt;"",INDEX(ฐาน!$A$4:$F$9,MATCH(I2595,ฐาน!$A$4:$A$9,0),IF(J2595&gt;=INDEX(ฐาน!$A$4:$F$9,MATCH(I2595,ฐาน!$A$4:$A$9,0),3),6,5)),"")</f>
        <v/>
      </c>
      <c r="O2595" s="311" t="str">
        <f>IF(I2595&lt;&gt;"",IF(J2595&gt;=INDEX(ฐาน!$A$4:$G$9,MATCH(I2595,ฐาน!$A$4:$A$9,0),4),INDEX(ฐาน!$A$4:$G$9,MATCH(I2595,ฐาน!$A$4:$A$9,0),7),INDEX(ฐาน!$A$4:$G$9,MATCH(I2595,ฐาน!$A$4:$A$9,0),4)),"")</f>
        <v/>
      </c>
      <c r="P2595" s="312">
        <f>IF(M2595&lt;&gt;ฐาน!$M$45,IF(L2595&lt;&gt;"",($L2595*$N2595/100),0),0)</f>
        <v>0</v>
      </c>
      <c r="Q2595" s="311">
        <f>IF(M2595&lt;&gt;ฐาน!$M$45,IF(L2595&lt;&gt;"",ROUNDUP(($L2595*$N2595/100),-1),0),0)</f>
        <v>0</v>
      </c>
      <c r="R2595" s="311">
        <f t="shared" si="80"/>
        <v>0</v>
      </c>
      <c r="S2595" s="313">
        <f t="shared" si="81"/>
        <v>0</v>
      </c>
      <c r="T2595" s="314">
        <f>IF(M2595&lt;&gt;ฐาน!$M$45,IF(S2595&lt;&gt;"",S2595+R2595,0),0)</f>
        <v>0</v>
      </c>
      <c r="U2595" s="311">
        <f>IF(M2595&lt;&gt;ฐาน!$M$45,IF(S2595=0,J2595+T2595,O2595),J2595)</f>
        <v>0</v>
      </c>
      <c r="V2595" s="98"/>
    </row>
    <row r="2596" spans="1:22" x14ac:dyDescent="0.35">
      <c r="A2596" s="93">
        <v>2588</v>
      </c>
      <c r="B2596" s="84"/>
      <c r="C2596" s="98"/>
      <c r="D2596" s="91"/>
      <c r="E2596" s="89"/>
      <c r="F2596" s="88"/>
      <c r="G2596" s="91"/>
      <c r="H2596" s="91"/>
      <c r="I2596" s="88"/>
      <c r="J2596" s="92"/>
      <c r="K2596" s="212"/>
      <c r="L2596" s="308" t="str">
        <f>IF(K2596&lt;&gt;"",INDEX(ฐาน!$J$4:$M$44,MATCH(INT(K2596),ฐาน!$J$4:$J$44,0),2),"")</f>
        <v/>
      </c>
      <c r="M2596" s="309" t="str">
        <f>IF(L2596&lt;&gt;"",INDEX(ฐาน!$J$4:$M$45,MATCH(L2596,ฐาน!$K$4:$K$45,0),4),"")</f>
        <v/>
      </c>
      <c r="N2596" s="310" t="str">
        <f>IF(I2596&lt;&gt;"",INDEX(ฐาน!$A$4:$F$9,MATCH(I2596,ฐาน!$A$4:$A$9,0),IF(J2596&gt;=INDEX(ฐาน!$A$4:$F$9,MATCH(I2596,ฐาน!$A$4:$A$9,0),3),6,5)),"")</f>
        <v/>
      </c>
      <c r="O2596" s="311" t="str">
        <f>IF(I2596&lt;&gt;"",IF(J2596&gt;=INDEX(ฐาน!$A$4:$G$9,MATCH(I2596,ฐาน!$A$4:$A$9,0),4),INDEX(ฐาน!$A$4:$G$9,MATCH(I2596,ฐาน!$A$4:$A$9,0),7),INDEX(ฐาน!$A$4:$G$9,MATCH(I2596,ฐาน!$A$4:$A$9,0),4)),"")</f>
        <v/>
      </c>
      <c r="P2596" s="312">
        <f>IF(M2596&lt;&gt;ฐาน!$M$45,IF(L2596&lt;&gt;"",($L2596*$N2596/100),0),0)</f>
        <v>0</v>
      </c>
      <c r="Q2596" s="311">
        <f>IF(M2596&lt;&gt;ฐาน!$M$45,IF(L2596&lt;&gt;"",ROUNDUP(($L2596*$N2596/100),-1),0),0)</f>
        <v>0</v>
      </c>
      <c r="R2596" s="311">
        <f t="shared" si="80"/>
        <v>0</v>
      </c>
      <c r="S2596" s="313">
        <f t="shared" si="81"/>
        <v>0</v>
      </c>
      <c r="T2596" s="314">
        <f>IF(M2596&lt;&gt;ฐาน!$M$45,IF(S2596&lt;&gt;"",S2596+R2596,0),0)</f>
        <v>0</v>
      </c>
      <c r="U2596" s="311">
        <f>IF(M2596&lt;&gt;ฐาน!$M$45,IF(S2596=0,J2596+T2596,O2596),J2596)</f>
        <v>0</v>
      </c>
      <c r="V2596" s="98"/>
    </row>
    <row r="2597" spans="1:22" x14ac:dyDescent="0.35">
      <c r="A2597" s="93">
        <v>2589</v>
      </c>
      <c r="B2597" s="84"/>
      <c r="C2597" s="98"/>
      <c r="D2597" s="91"/>
      <c r="E2597" s="89"/>
      <c r="F2597" s="88"/>
      <c r="G2597" s="91"/>
      <c r="H2597" s="91"/>
      <c r="I2597" s="88"/>
      <c r="J2597" s="92"/>
      <c r="K2597" s="212"/>
      <c r="L2597" s="308" t="str">
        <f>IF(K2597&lt;&gt;"",INDEX(ฐาน!$J$4:$M$44,MATCH(INT(K2597),ฐาน!$J$4:$J$44,0),2),"")</f>
        <v/>
      </c>
      <c r="M2597" s="309" t="str">
        <f>IF(L2597&lt;&gt;"",INDEX(ฐาน!$J$4:$M$45,MATCH(L2597,ฐาน!$K$4:$K$45,0),4),"")</f>
        <v/>
      </c>
      <c r="N2597" s="310" t="str">
        <f>IF(I2597&lt;&gt;"",INDEX(ฐาน!$A$4:$F$9,MATCH(I2597,ฐาน!$A$4:$A$9,0),IF(J2597&gt;=INDEX(ฐาน!$A$4:$F$9,MATCH(I2597,ฐาน!$A$4:$A$9,0),3),6,5)),"")</f>
        <v/>
      </c>
      <c r="O2597" s="311" t="str">
        <f>IF(I2597&lt;&gt;"",IF(J2597&gt;=INDEX(ฐาน!$A$4:$G$9,MATCH(I2597,ฐาน!$A$4:$A$9,0),4),INDEX(ฐาน!$A$4:$G$9,MATCH(I2597,ฐาน!$A$4:$A$9,0),7),INDEX(ฐาน!$A$4:$G$9,MATCH(I2597,ฐาน!$A$4:$A$9,0),4)),"")</f>
        <v/>
      </c>
      <c r="P2597" s="312">
        <f>IF(M2597&lt;&gt;ฐาน!$M$45,IF(L2597&lt;&gt;"",($L2597*$N2597/100),0),0)</f>
        <v>0</v>
      </c>
      <c r="Q2597" s="311">
        <f>IF(M2597&lt;&gt;ฐาน!$M$45,IF(L2597&lt;&gt;"",ROUNDUP(($L2597*$N2597/100),-1),0),0)</f>
        <v>0</v>
      </c>
      <c r="R2597" s="311">
        <f t="shared" si="80"/>
        <v>0</v>
      </c>
      <c r="S2597" s="313">
        <f t="shared" si="81"/>
        <v>0</v>
      </c>
      <c r="T2597" s="314">
        <f>IF(M2597&lt;&gt;ฐาน!$M$45,IF(S2597&lt;&gt;"",S2597+R2597,0),0)</f>
        <v>0</v>
      </c>
      <c r="U2597" s="311">
        <f>IF(M2597&lt;&gt;ฐาน!$M$45,IF(S2597=0,J2597+T2597,O2597),J2597)</f>
        <v>0</v>
      </c>
      <c r="V2597" s="98"/>
    </row>
    <row r="2598" spans="1:22" x14ac:dyDescent="0.35">
      <c r="A2598" s="93">
        <v>2590</v>
      </c>
      <c r="B2598" s="84"/>
      <c r="C2598" s="98"/>
      <c r="D2598" s="91"/>
      <c r="E2598" s="89"/>
      <c r="F2598" s="88"/>
      <c r="G2598" s="91"/>
      <c r="H2598" s="91"/>
      <c r="I2598" s="88"/>
      <c r="J2598" s="92"/>
      <c r="K2598" s="212"/>
      <c r="L2598" s="308" t="str">
        <f>IF(K2598&lt;&gt;"",INDEX(ฐาน!$J$4:$M$44,MATCH(INT(K2598),ฐาน!$J$4:$J$44,0),2),"")</f>
        <v/>
      </c>
      <c r="M2598" s="309" t="str">
        <f>IF(L2598&lt;&gt;"",INDEX(ฐาน!$J$4:$M$45,MATCH(L2598,ฐาน!$K$4:$K$45,0),4),"")</f>
        <v/>
      </c>
      <c r="N2598" s="310" t="str">
        <f>IF(I2598&lt;&gt;"",INDEX(ฐาน!$A$4:$F$9,MATCH(I2598,ฐาน!$A$4:$A$9,0),IF(J2598&gt;=INDEX(ฐาน!$A$4:$F$9,MATCH(I2598,ฐาน!$A$4:$A$9,0),3),6,5)),"")</f>
        <v/>
      </c>
      <c r="O2598" s="311" t="str">
        <f>IF(I2598&lt;&gt;"",IF(J2598&gt;=INDEX(ฐาน!$A$4:$G$9,MATCH(I2598,ฐาน!$A$4:$A$9,0),4),INDEX(ฐาน!$A$4:$G$9,MATCH(I2598,ฐาน!$A$4:$A$9,0),7),INDEX(ฐาน!$A$4:$G$9,MATCH(I2598,ฐาน!$A$4:$A$9,0),4)),"")</f>
        <v/>
      </c>
      <c r="P2598" s="312">
        <f>IF(M2598&lt;&gt;ฐาน!$M$45,IF(L2598&lt;&gt;"",($L2598*$N2598/100),0),0)</f>
        <v>0</v>
      </c>
      <c r="Q2598" s="311">
        <f>IF(M2598&lt;&gt;ฐาน!$M$45,IF(L2598&lt;&gt;"",ROUNDUP(($L2598*$N2598/100),-1),0),0)</f>
        <v>0</v>
      </c>
      <c r="R2598" s="311">
        <f t="shared" si="80"/>
        <v>0</v>
      </c>
      <c r="S2598" s="313">
        <f t="shared" si="81"/>
        <v>0</v>
      </c>
      <c r="T2598" s="314">
        <f>IF(M2598&lt;&gt;ฐาน!$M$45,IF(S2598&lt;&gt;"",S2598+R2598,0),0)</f>
        <v>0</v>
      </c>
      <c r="U2598" s="311">
        <f>IF(M2598&lt;&gt;ฐาน!$M$45,IF(S2598=0,J2598+T2598,O2598),J2598)</f>
        <v>0</v>
      </c>
      <c r="V2598" s="98"/>
    </row>
    <row r="2599" spans="1:22" x14ac:dyDescent="0.35">
      <c r="A2599" s="93">
        <v>2591</v>
      </c>
      <c r="B2599" s="84"/>
      <c r="C2599" s="98"/>
      <c r="D2599" s="91"/>
      <c r="E2599" s="89"/>
      <c r="F2599" s="88"/>
      <c r="G2599" s="91"/>
      <c r="H2599" s="91"/>
      <c r="I2599" s="88"/>
      <c r="J2599" s="92"/>
      <c r="K2599" s="212"/>
      <c r="L2599" s="308" t="str">
        <f>IF(K2599&lt;&gt;"",INDEX(ฐาน!$J$4:$M$44,MATCH(INT(K2599),ฐาน!$J$4:$J$44,0),2),"")</f>
        <v/>
      </c>
      <c r="M2599" s="309" t="str">
        <f>IF(L2599&lt;&gt;"",INDEX(ฐาน!$J$4:$M$45,MATCH(L2599,ฐาน!$K$4:$K$45,0),4),"")</f>
        <v/>
      </c>
      <c r="N2599" s="310" t="str">
        <f>IF(I2599&lt;&gt;"",INDEX(ฐาน!$A$4:$F$9,MATCH(I2599,ฐาน!$A$4:$A$9,0),IF(J2599&gt;=INDEX(ฐาน!$A$4:$F$9,MATCH(I2599,ฐาน!$A$4:$A$9,0),3),6,5)),"")</f>
        <v/>
      </c>
      <c r="O2599" s="311" t="str">
        <f>IF(I2599&lt;&gt;"",IF(J2599&gt;=INDEX(ฐาน!$A$4:$G$9,MATCH(I2599,ฐาน!$A$4:$A$9,0),4),INDEX(ฐาน!$A$4:$G$9,MATCH(I2599,ฐาน!$A$4:$A$9,0),7),INDEX(ฐาน!$A$4:$G$9,MATCH(I2599,ฐาน!$A$4:$A$9,0),4)),"")</f>
        <v/>
      </c>
      <c r="P2599" s="312">
        <f>IF(M2599&lt;&gt;ฐาน!$M$45,IF(L2599&lt;&gt;"",($L2599*$N2599/100),0),0)</f>
        <v>0</v>
      </c>
      <c r="Q2599" s="311">
        <f>IF(M2599&lt;&gt;ฐาน!$M$45,IF(L2599&lt;&gt;"",ROUNDUP(($L2599*$N2599/100),-1),0),0)</f>
        <v>0</v>
      </c>
      <c r="R2599" s="311">
        <f t="shared" si="80"/>
        <v>0</v>
      </c>
      <c r="S2599" s="313">
        <f t="shared" si="81"/>
        <v>0</v>
      </c>
      <c r="T2599" s="314">
        <f>IF(M2599&lt;&gt;ฐาน!$M$45,IF(S2599&lt;&gt;"",S2599+R2599,0),0)</f>
        <v>0</v>
      </c>
      <c r="U2599" s="311">
        <f>IF(M2599&lt;&gt;ฐาน!$M$45,IF(S2599=0,J2599+T2599,O2599),J2599)</f>
        <v>0</v>
      </c>
      <c r="V2599" s="98"/>
    </row>
    <row r="2600" spans="1:22" x14ac:dyDescent="0.35">
      <c r="A2600" s="93">
        <v>2592</v>
      </c>
      <c r="B2600" s="84"/>
      <c r="C2600" s="98"/>
      <c r="D2600" s="91"/>
      <c r="E2600" s="89"/>
      <c r="F2600" s="88"/>
      <c r="G2600" s="91"/>
      <c r="H2600" s="91"/>
      <c r="I2600" s="88"/>
      <c r="J2600" s="92"/>
      <c r="K2600" s="212"/>
      <c r="L2600" s="308" t="str">
        <f>IF(K2600&lt;&gt;"",INDEX(ฐาน!$J$4:$M$44,MATCH(INT(K2600),ฐาน!$J$4:$J$44,0),2),"")</f>
        <v/>
      </c>
      <c r="M2600" s="309" t="str">
        <f>IF(L2600&lt;&gt;"",INDEX(ฐาน!$J$4:$M$45,MATCH(L2600,ฐาน!$K$4:$K$45,0),4),"")</f>
        <v/>
      </c>
      <c r="N2600" s="310" t="str">
        <f>IF(I2600&lt;&gt;"",INDEX(ฐาน!$A$4:$F$9,MATCH(I2600,ฐาน!$A$4:$A$9,0),IF(J2600&gt;=INDEX(ฐาน!$A$4:$F$9,MATCH(I2600,ฐาน!$A$4:$A$9,0),3),6,5)),"")</f>
        <v/>
      </c>
      <c r="O2600" s="311" t="str">
        <f>IF(I2600&lt;&gt;"",IF(J2600&gt;=INDEX(ฐาน!$A$4:$G$9,MATCH(I2600,ฐาน!$A$4:$A$9,0),4),INDEX(ฐาน!$A$4:$G$9,MATCH(I2600,ฐาน!$A$4:$A$9,0),7),INDEX(ฐาน!$A$4:$G$9,MATCH(I2600,ฐาน!$A$4:$A$9,0),4)),"")</f>
        <v/>
      </c>
      <c r="P2600" s="312">
        <f>IF(M2600&lt;&gt;ฐาน!$M$45,IF(L2600&lt;&gt;"",($L2600*$N2600/100),0),0)</f>
        <v>0</v>
      </c>
      <c r="Q2600" s="311">
        <f>IF(M2600&lt;&gt;ฐาน!$M$45,IF(L2600&lt;&gt;"",ROUNDUP(($L2600*$N2600/100),-1),0),0)</f>
        <v>0</v>
      </c>
      <c r="R2600" s="311">
        <f t="shared" si="80"/>
        <v>0</v>
      </c>
      <c r="S2600" s="313">
        <f t="shared" si="81"/>
        <v>0</v>
      </c>
      <c r="T2600" s="314">
        <f>IF(M2600&lt;&gt;ฐาน!$M$45,IF(S2600&lt;&gt;"",S2600+R2600,0),0)</f>
        <v>0</v>
      </c>
      <c r="U2600" s="311">
        <f>IF(M2600&lt;&gt;ฐาน!$M$45,IF(S2600=0,J2600+T2600,O2600),J2600)</f>
        <v>0</v>
      </c>
      <c r="V2600" s="98"/>
    </row>
    <row r="2601" spans="1:22" x14ac:dyDescent="0.35">
      <c r="A2601" s="93">
        <v>2593</v>
      </c>
      <c r="B2601" s="84"/>
      <c r="C2601" s="98"/>
      <c r="D2601" s="91"/>
      <c r="E2601" s="89"/>
      <c r="F2601" s="88"/>
      <c r="G2601" s="91"/>
      <c r="H2601" s="91"/>
      <c r="I2601" s="88"/>
      <c r="J2601" s="92"/>
      <c r="K2601" s="212"/>
      <c r="L2601" s="308" t="str">
        <f>IF(K2601&lt;&gt;"",INDEX(ฐาน!$J$4:$M$44,MATCH(INT(K2601),ฐาน!$J$4:$J$44,0),2),"")</f>
        <v/>
      </c>
      <c r="M2601" s="309" t="str">
        <f>IF(L2601&lt;&gt;"",INDEX(ฐาน!$J$4:$M$45,MATCH(L2601,ฐาน!$K$4:$K$45,0),4),"")</f>
        <v/>
      </c>
      <c r="N2601" s="310" t="str">
        <f>IF(I2601&lt;&gt;"",INDEX(ฐาน!$A$4:$F$9,MATCH(I2601,ฐาน!$A$4:$A$9,0),IF(J2601&gt;=INDEX(ฐาน!$A$4:$F$9,MATCH(I2601,ฐาน!$A$4:$A$9,0),3),6,5)),"")</f>
        <v/>
      </c>
      <c r="O2601" s="311" t="str">
        <f>IF(I2601&lt;&gt;"",IF(J2601&gt;=INDEX(ฐาน!$A$4:$G$9,MATCH(I2601,ฐาน!$A$4:$A$9,0),4),INDEX(ฐาน!$A$4:$G$9,MATCH(I2601,ฐาน!$A$4:$A$9,0),7),INDEX(ฐาน!$A$4:$G$9,MATCH(I2601,ฐาน!$A$4:$A$9,0),4)),"")</f>
        <v/>
      </c>
      <c r="P2601" s="312">
        <f>IF(M2601&lt;&gt;ฐาน!$M$45,IF(L2601&lt;&gt;"",($L2601*$N2601/100),0),0)</f>
        <v>0</v>
      </c>
      <c r="Q2601" s="311">
        <f>IF(M2601&lt;&gt;ฐาน!$M$45,IF(L2601&lt;&gt;"",ROUNDUP(($L2601*$N2601/100),-1),0),0)</f>
        <v>0</v>
      </c>
      <c r="R2601" s="311">
        <f t="shared" si="80"/>
        <v>0</v>
      </c>
      <c r="S2601" s="313">
        <f t="shared" si="81"/>
        <v>0</v>
      </c>
      <c r="T2601" s="314">
        <f>IF(M2601&lt;&gt;ฐาน!$M$45,IF(S2601&lt;&gt;"",S2601+R2601,0),0)</f>
        <v>0</v>
      </c>
      <c r="U2601" s="311">
        <f>IF(M2601&lt;&gt;ฐาน!$M$45,IF(S2601=0,J2601+T2601,O2601),J2601)</f>
        <v>0</v>
      </c>
      <c r="V2601" s="98"/>
    </row>
    <row r="2602" spans="1:22" x14ac:dyDescent="0.35">
      <c r="A2602" s="93">
        <v>2594</v>
      </c>
      <c r="B2602" s="84"/>
      <c r="C2602" s="98"/>
      <c r="D2602" s="91"/>
      <c r="E2602" s="89"/>
      <c r="F2602" s="88"/>
      <c r="G2602" s="91"/>
      <c r="H2602" s="91"/>
      <c r="I2602" s="88"/>
      <c r="J2602" s="92"/>
      <c r="K2602" s="212"/>
      <c r="L2602" s="308" t="str">
        <f>IF(K2602&lt;&gt;"",INDEX(ฐาน!$J$4:$M$44,MATCH(INT(K2602),ฐาน!$J$4:$J$44,0),2),"")</f>
        <v/>
      </c>
      <c r="M2602" s="309" t="str">
        <f>IF(L2602&lt;&gt;"",INDEX(ฐาน!$J$4:$M$45,MATCH(L2602,ฐาน!$K$4:$K$45,0),4),"")</f>
        <v/>
      </c>
      <c r="N2602" s="310" t="str">
        <f>IF(I2602&lt;&gt;"",INDEX(ฐาน!$A$4:$F$9,MATCH(I2602,ฐาน!$A$4:$A$9,0),IF(J2602&gt;=INDEX(ฐาน!$A$4:$F$9,MATCH(I2602,ฐาน!$A$4:$A$9,0),3),6,5)),"")</f>
        <v/>
      </c>
      <c r="O2602" s="311" t="str">
        <f>IF(I2602&lt;&gt;"",IF(J2602&gt;=INDEX(ฐาน!$A$4:$G$9,MATCH(I2602,ฐาน!$A$4:$A$9,0),4),INDEX(ฐาน!$A$4:$G$9,MATCH(I2602,ฐาน!$A$4:$A$9,0),7),INDEX(ฐาน!$A$4:$G$9,MATCH(I2602,ฐาน!$A$4:$A$9,0),4)),"")</f>
        <v/>
      </c>
      <c r="P2602" s="312">
        <f>IF(M2602&lt;&gt;ฐาน!$M$45,IF(L2602&lt;&gt;"",($L2602*$N2602/100),0),0)</f>
        <v>0</v>
      </c>
      <c r="Q2602" s="311">
        <f>IF(M2602&lt;&gt;ฐาน!$M$45,IF(L2602&lt;&gt;"",ROUNDUP(($L2602*$N2602/100),-1),0),0)</f>
        <v>0</v>
      </c>
      <c r="R2602" s="311">
        <f t="shared" si="80"/>
        <v>0</v>
      </c>
      <c r="S2602" s="313">
        <f t="shared" si="81"/>
        <v>0</v>
      </c>
      <c r="T2602" s="314">
        <f>IF(M2602&lt;&gt;ฐาน!$M$45,IF(S2602&lt;&gt;"",S2602+R2602,0),0)</f>
        <v>0</v>
      </c>
      <c r="U2602" s="311">
        <f>IF(M2602&lt;&gt;ฐาน!$M$45,IF(S2602=0,J2602+T2602,O2602),J2602)</f>
        <v>0</v>
      </c>
      <c r="V2602" s="98"/>
    </row>
    <row r="2603" spans="1:22" x14ac:dyDescent="0.35">
      <c r="A2603" s="93">
        <v>2595</v>
      </c>
      <c r="B2603" s="84"/>
      <c r="C2603" s="98"/>
      <c r="D2603" s="91"/>
      <c r="E2603" s="89"/>
      <c r="F2603" s="88"/>
      <c r="G2603" s="91"/>
      <c r="H2603" s="91"/>
      <c r="I2603" s="88"/>
      <c r="J2603" s="92"/>
      <c r="K2603" s="212"/>
      <c r="L2603" s="308" t="str">
        <f>IF(K2603&lt;&gt;"",INDEX(ฐาน!$J$4:$M$44,MATCH(INT(K2603),ฐาน!$J$4:$J$44,0),2),"")</f>
        <v/>
      </c>
      <c r="M2603" s="309" t="str">
        <f>IF(L2603&lt;&gt;"",INDEX(ฐาน!$J$4:$M$45,MATCH(L2603,ฐาน!$K$4:$K$45,0),4),"")</f>
        <v/>
      </c>
      <c r="N2603" s="310" t="str">
        <f>IF(I2603&lt;&gt;"",INDEX(ฐาน!$A$4:$F$9,MATCH(I2603,ฐาน!$A$4:$A$9,0),IF(J2603&gt;=INDEX(ฐาน!$A$4:$F$9,MATCH(I2603,ฐาน!$A$4:$A$9,0),3),6,5)),"")</f>
        <v/>
      </c>
      <c r="O2603" s="311" t="str">
        <f>IF(I2603&lt;&gt;"",IF(J2603&gt;=INDEX(ฐาน!$A$4:$G$9,MATCH(I2603,ฐาน!$A$4:$A$9,0),4),INDEX(ฐาน!$A$4:$G$9,MATCH(I2603,ฐาน!$A$4:$A$9,0),7),INDEX(ฐาน!$A$4:$G$9,MATCH(I2603,ฐาน!$A$4:$A$9,0),4)),"")</f>
        <v/>
      </c>
      <c r="P2603" s="312">
        <f>IF(M2603&lt;&gt;ฐาน!$M$45,IF(L2603&lt;&gt;"",($L2603*$N2603/100),0),0)</f>
        <v>0</v>
      </c>
      <c r="Q2603" s="311">
        <f>IF(M2603&lt;&gt;ฐาน!$M$45,IF(L2603&lt;&gt;"",ROUNDUP(($L2603*$N2603/100),-1),0),0)</f>
        <v>0</v>
      </c>
      <c r="R2603" s="311">
        <f t="shared" si="80"/>
        <v>0</v>
      </c>
      <c r="S2603" s="313">
        <f t="shared" si="81"/>
        <v>0</v>
      </c>
      <c r="T2603" s="314">
        <f>IF(M2603&lt;&gt;ฐาน!$M$45,IF(S2603&lt;&gt;"",S2603+R2603,0),0)</f>
        <v>0</v>
      </c>
      <c r="U2603" s="311">
        <f>IF(M2603&lt;&gt;ฐาน!$M$45,IF(S2603=0,J2603+T2603,O2603),J2603)</f>
        <v>0</v>
      </c>
      <c r="V2603" s="98"/>
    </row>
    <row r="2604" spans="1:22" x14ac:dyDescent="0.35">
      <c r="A2604" s="93">
        <v>2596</v>
      </c>
      <c r="B2604" s="84"/>
      <c r="C2604" s="98"/>
      <c r="D2604" s="91"/>
      <c r="E2604" s="89"/>
      <c r="F2604" s="88"/>
      <c r="G2604" s="91"/>
      <c r="H2604" s="91"/>
      <c r="I2604" s="88"/>
      <c r="J2604" s="92"/>
      <c r="K2604" s="212"/>
      <c r="L2604" s="308" t="str">
        <f>IF(K2604&lt;&gt;"",INDEX(ฐาน!$J$4:$M$44,MATCH(INT(K2604),ฐาน!$J$4:$J$44,0),2),"")</f>
        <v/>
      </c>
      <c r="M2604" s="309" t="str">
        <f>IF(L2604&lt;&gt;"",INDEX(ฐาน!$J$4:$M$45,MATCH(L2604,ฐาน!$K$4:$K$45,0),4),"")</f>
        <v/>
      </c>
      <c r="N2604" s="310" t="str">
        <f>IF(I2604&lt;&gt;"",INDEX(ฐาน!$A$4:$F$9,MATCH(I2604,ฐาน!$A$4:$A$9,0),IF(J2604&gt;=INDEX(ฐาน!$A$4:$F$9,MATCH(I2604,ฐาน!$A$4:$A$9,0),3),6,5)),"")</f>
        <v/>
      </c>
      <c r="O2604" s="311" t="str">
        <f>IF(I2604&lt;&gt;"",IF(J2604&gt;=INDEX(ฐาน!$A$4:$G$9,MATCH(I2604,ฐาน!$A$4:$A$9,0),4),INDEX(ฐาน!$A$4:$G$9,MATCH(I2604,ฐาน!$A$4:$A$9,0),7),INDEX(ฐาน!$A$4:$G$9,MATCH(I2604,ฐาน!$A$4:$A$9,0),4)),"")</f>
        <v/>
      </c>
      <c r="P2604" s="312">
        <f>IF(M2604&lt;&gt;ฐาน!$M$45,IF(L2604&lt;&gt;"",($L2604*$N2604/100),0),0)</f>
        <v>0</v>
      </c>
      <c r="Q2604" s="311">
        <f>IF(M2604&lt;&gt;ฐาน!$M$45,IF(L2604&lt;&gt;"",ROUNDUP(($L2604*$N2604/100),-1),0),0)</f>
        <v>0</v>
      </c>
      <c r="R2604" s="311">
        <f t="shared" si="80"/>
        <v>0</v>
      </c>
      <c r="S2604" s="313">
        <f t="shared" si="81"/>
        <v>0</v>
      </c>
      <c r="T2604" s="314">
        <f>IF(M2604&lt;&gt;ฐาน!$M$45,IF(S2604&lt;&gt;"",S2604+R2604,0),0)</f>
        <v>0</v>
      </c>
      <c r="U2604" s="311">
        <f>IF(M2604&lt;&gt;ฐาน!$M$45,IF(S2604=0,J2604+T2604,O2604),J2604)</f>
        <v>0</v>
      </c>
      <c r="V2604" s="98"/>
    </row>
    <row r="2605" spans="1:22" x14ac:dyDescent="0.35">
      <c r="A2605" s="93">
        <v>2597</v>
      </c>
      <c r="B2605" s="84"/>
      <c r="C2605" s="98"/>
      <c r="D2605" s="91"/>
      <c r="E2605" s="89"/>
      <c r="F2605" s="88"/>
      <c r="G2605" s="91"/>
      <c r="H2605" s="91"/>
      <c r="I2605" s="88"/>
      <c r="J2605" s="92"/>
      <c r="K2605" s="212"/>
      <c r="L2605" s="308" t="str">
        <f>IF(K2605&lt;&gt;"",INDEX(ฐาน!$J$4:$M$44,MATCH(INT(K2605),ฐาน!$J$4:$J$44,0),2),"")</f>
        <v/>
      </c>
      <c r="M2605" s="309" t="str">
        <f>IF(L2605&lt;&gt;"",INDEX(ฐาน!$J$4:$M$45,MATCH(L2605,ฐาน!$K$4:$K$45,0),4),"")</f>
        <v/>
      </c>
      <c r="N2605" s="310" t="str">
        <f>IF(I2605&lt;&gt;"",INDEX(ฐาน!$A$4:$F$9,MATCH(I2605,ฐาน!$A$4:$A$9,0),IF(J2605&gt;=INDEX(ฐาน!$A$4:$F$9,MATCH(I2605,ฐาน!$A$4:$A$9,0),3),6,5)),"")</f>
        <v/>
      </c>
      <c r="O2605" s="311" t="str">
        <f>IF(I2605&lt;&gt;"",IF(J2605&gt;=INDEX(ฐาน!$A$4:$G$9,MATCH(I2605,ฐาน!$A$4:$A$9,0),4),INDEX(ฐาน!$A$4:$G$9,MATCH(I2605,ฐาน!$A$4:$A$9,0),7),INDEX(ฐาน!$A$4:$G$9,MATCH(I2605,ฐาน!$A$4:$A$9,0),4)),"")</f>
        <v/>
      </c>
      <c r="P2605" s="312">
        <f>IF(M2605&lt;&gt;ฐาน!$M$45,IF(L2605&lt;&gt;"",($L2605*$N2605/100),0),0)</f>
        <v>0</v>
      </c>
      <c r="Q2605" s="311">
        <f>IF(M2605&lt;&gt;ฐาน!$M$45,IF(L2605&lt;&gt;"",ROUNDUP(($L2605*$N2605/100),-1),0),0)</f>
        <v>0</v>
      </c>
      <c r="R2605" s="311">
        <f t="shared" si="80"/>
        <v>0</v>
      </c>
      <c r="S2605" s="313">
        <f t="shared" si="81"/>
        <v>0</v>
      </c>
      <c r="T2605" s="314">
        <f>IF(M2605&lt;&gt;ฐาน!$M$45,IF(S2605&lt;&gt;"",S2605+R2605,0),0)</f>
        <v>0</v>
      </c>
      <c r="U2605" s="311">
        <f>IF(M2605&lt;&gt;ฐาน!$M$45,IF(S2605=0,J2605+T2605,O2605),J2605)</f>
        <v>0</v>
      </c>
      <c r="V2605" s="98"/>
    </row>
    <row r="2606" spans="1:22" x14ac:dyDescent="0.35">
      <c r="A2606" s="93">
        <v>2598</v>
      </c>
      <c r="B2606" s="84"/>
      <c r="C2606" s="98"/>
      <c r="D2606" s="91"/>
      <c r="E2606" s="89"/>
      <c r="F2606" s="88"/>
      <c r="G2606" s="91"/>
      <c r="H2606" s="91"/>
      <c r="I2606" s="88"/>
      <c r="J2606" s="92"/>
      <c r="K2606" s="212"/>
      <c r="L2606" s="308" t="str">
        <f>IF(K2606&lt;&gt;"",INDEX(ฐาน!$J$4:$M$44,MATCH(INT(K2606),ฐาน!$J$4:$J$44,0),2),"")</f>
        <v/>
      </c>
      <c r="M2606" s="309" t="str">
        <f>IF(L2606&lt;&gt;"",INDEX(ฐาน!$J$4:$M$45,MATCH(L2606,ฐาน!$K$4:$K$45,0),4),"")</f>
        <v/>
      </c>
      <c r="N2606" s="310" t="str">
        <f>IF(I2606&lt;&gt;"",INDEX(ฐาน!$A$4:$F$9,MATCH(I2606,ฐาน!$A$4:$A$9,0),IF(J2606&gt;=INDEX(ฐาน!$A$4:$F$9,MATCH(I2606,ฐาน!$A$4:$A$9,0),3),6,5)),"")</f>
        <v/>
      </c>
      <c r="O2606" s="311" t="str">
        <f>IF(I2606&lt;&gt;"",IF(J2606&gt;=INDEX(ฐาน!$A$4:$G$9,MATCH(I2606,ฐาน!$A$4:$A$9,0),4),INDEX(ฐาน!$A$4:$G$9,MATCH(I2606,ฐาน!$A$4:$A$9,0),7),INDEX(ฐาน!$A$4:$G$9,MATCH(I2606,ฐาน!$A$4:$A$9,0),4)),"")</f>
        <v/>
      </c>
      <c r="P2606" s="312">
        <f>IF(M2606&lt;&gt;ฐาน!$M$45,IF(L2606&lt;&gt;"",($L2606*$N2606/100),0),0)</f>
        <v>0</v>
      </c>
      <c r="Q2606" s="311">
        <f>IF(M2606&lt;&gt;ฐาน!$M$45,IF(L2606&lt;&gt;"",ROUNDUP(($L2606*$N2606/100),-1),0),0)</f>
        <v>0</v>
      </c>
      <c r="R2606" s="311">
        <f t="shared" si="80"/>
        <v>0</v>
      </c>
      <c r="S2606" s="313">
        <f t="shared" si="81"/>
        <v>0</v>
      </c>
      <c r="T2606" s="314">
        <f>IF(M2606&lt;&gt;ฐาน!$M$45,IF(S2606&lt;&gt;"",S2606+R2606,0),0)</f>
        <v>0</v>
      </c>
      <c r="U2606" s="311">
        <f>IF(M2606&lt;&gt;ฐาน!$M$45,IF(S2606=0,J2606+T2606,O2606),J2606)</f>
        <v>0</v>
      </c>
      <c r="V2606" s="98"/>
    </row>
    <row r="2607" spans="1:22" x14ac:dyDescent="0.35">
      <c r="A2607" s="93">
        <v>2599</v>
      </c>
      <c r="B2607" s="84"/>
      <c r="C2607" s="98"/>
      <c r="D2607" s="91"/>
      <c r="E2607" s="89"/>
      <c r="F2607" s="88"/>
      <c r="G2607" s="91"/>
      <c r="H2607" s="91"/>
      <c r="I2607" s="88"/>
      <c r="J2607" s="92"/>
      <c r="K2607" s="212"/>
      <c r="L2607" s="308" t="str">
        <f>IF(K2607&lt;&gt;"",INDEX(ฐาน!$J$4:$M$44,MATCH(INT(K2607),ฐาน!$J$4:$J$44,0),2),"")</f>
        <v/>
      </c>
      <c r="M2607" s="309" t="str">
        <f>IF(L2607&lt;&gt;"",INDEX(ฐาน!$J$4:$M$45,MATCH(L2607,ฐาน!$K$4:$K$45,0),4),"")</f>
        <v/>
      </c>
      <c r="N2607" s="310" t="str">
        <f>IF(I2607&lt;&gt;"",INDEX(ฐาน!$A$4:$F$9,MATCH(I2607,ฐาน!$A$4:$A$9,0),IF(J2607&gt;=INDEX(ฐาน!$A$4:$F$9,MATCH(I2607,ฐาน!$A$4:$A$9,0),3),6,5)),"")</f>
        <v/>
      </c>
      <c r="O2607" s="311" t="str">
        <f>IF(I2607&lt;&gt;"",IF(J2607&gt;=INDEX(ฐาน!$A$4:$G$9,MATCH(I2607,ฐาน!$A$4:$A$9,0),4),INDEX(ฐาน!$A$4:$G$9,MATCH(I2607,ฐาน!$A$4:$A$9,0),7),INDEX(ฐาน!$A$4:$G$9,MATCH(I2607,ฐาน!$A$4:$A$9,0),4)),"")</f>
        <v/>
      </c>
      <c r="P2607" s="312">
        <f>IF(M2607&lt;&gt;ฐาน!$M$45,IF(L2607&lt;&gt;"",($L2607*$N2607/100),0),0)</f>
        <v>0</v>
      </c>
      <c r="Q2607" s="311">
        <f>IF(M2607&lt;&gt;ฐาน!$M$45,IF(L2607&lt;&gt;"",ROUNDUP(($L2607*$N2607/100),-1),0),0)</f>
        <v>0</v>
      </c>
      <c r="R2607" s="311">
        <f t="shared" si="80"/>
        <v>0</v>
      </c>
      <c r="S2607" s="313">
        <f t="shared" si="81"/>
        <v>0</v>
      </c>
      <c r="T2607" s="314">
        <f>IF(M2607&lt;&gt;ฐาน!$M$45,IF(S2607&lt;&gt;"",S2607+R2607,0),0)</f>
        <v>0</v>
      </c>
      <c r="U2607" s="311">
        <f>IF(M2607&lt;&gt;ฐาน!$M$45,IF(S2607=0,J2607+T2607,O2607),J2607)</f>
        <v>0</v>
      </c>
      <c r="V2607" s="98"/>
    </row>
    <row r="2608" spans="1:22" x14ac:dyDescent="0.35">
      <c r="A2608" s="93">
        <v>2600</v>
      </c>
      <c r="B2608" s="84"/>
      <c r="C2608" s="98"/>
      <c r="D2608" s="91"/>
      <c r="E2608" s="89"/>
      <c r="F2608" s="88"/>
      <c r="G2608" s="91"/>
      <c r="H2608" s="91"/>
      <c r="I2608" s="88"/>
      <c r="J2608" s="92"/>
      <c r="K2608" s="212"/>
      <c r="L2608" s="308" t="str">
        <f>IF(K2608&lt;&gt;"",INDEX(ฐาน!$J$4:$M$44,MATCH(INT(K2608),ฐาน!$J$4:$J$44,0),2),"")</f>
        <v/>
      </c>
      <c r="M2608" s="309" t="str">
        <f>IF(L2608&lt;&gt;"",INDEX(ฐาน!$J$4:$M$45,MATCH(L2608,ฐาน!$K$4:$K$45,0),4),"")</f>
        <v/>
      </c>
      <c r="N2608" s="310" t="str">
        <f>IF(I2608&lt;&gt;"",INDEX(ฐาน!$A$4:$F$9,MATCH(I2608,ฐาน!$A$4:$A$9,0),IF(J2608&gt;=INDEX(ฐาน!$A$4:$F$9,MATCH(I2608,ฐาน!$A$4:$A$9,0),3),6,5)),"")</f>
        <v/>
      </c>
      <c r="O2608" s="311" t="str">
        <f>IF(I2608&lt;&gt;"",IF(J2608&gt;=INDEX(ฐาน!$A$4:$G$9,MATCH(I2608,ฐาน!$A$4:$A$9,0),4),INDEX(ฐาน!$A$4:$G$9,MATCH(I2608,ฐาน!$A$4:$A$9,0),7),INDEX(ฐาน!$A$4:$G$9,MATCH(I2608,ฐาน!$A$4:$A$9,0),4)),"")</f>
        <v/>
      </c>
      <c r="P2608" s="312">
        <f>IF(M2608&lt;&gt;ฐาน!$M$45,IF(L2608&lt;&gt;"",($L2608*$N2608/100),0),0)</f>
        <v>0</v>
      </c>
      <c r="Q2608" s="311">
        <f>IF(M2608&lt;&gt;ฐาน!$M$45,IF(L2608&lt;&gt;"",ROUNDUP(($L2608*$N2608/100),-1),0),0)</f>
        <v>0</v>
      </c>
      <c r="R2608" s="311">
        <f t="shared" si="80"/>
        <v>0</v>
      </c>
      <c r="S2608" s="313">
        <f t="shared" si="81"/>
        <v>0</v>
      </c>
      <c r="T2608" s="314">
        <f>IF(M2608&lt;&gt;ฐาน!$M$45,IF(S2608&lt;&gt;"",S2608+R2608,0),0)</f>
        <v>0</v>
      </c>
      <c r="U2608" s="311">
        <f>IF(M2608&lt;&gt;ฐาน!$M$45,IF(S2608=0,J2608+T2608,O2608),J2608)</f>
        <v>0</v>
      </c>
      <c r="V2608" s="98"/>
    </row>
    <row r="2609" spans="1:22" x14ac:dyDescent="0.35">
      <c r="A2609" s="93">
        <v>2601</v>
      </c>
      <c r="B2609" s="84"/>
      <c r="C2609" s="98"/>
      <c r="D2609" s="91"/>
      <c r="E2609" s="89"/>
      <c r="F2609" s="88"/>
      <c r="G2609" s="91"/>
      <c r="H2609" s="91"/>
      <c r="I2609" s="88"/>
      <c r="J2609" s="92"/>
      <c r="K2609" s="212"/>
      <c r="L2609" s="308" t="str">
        <f>IF(K2609&lt;&gt;"",INDEX(ฐาน!$J$4:$M$44,MATCH(INT(K2609),ฐาน!$J$4:$J$44,0),2),"")</f>
        <v/>
      </c>
      <c r="M2609" s="309" t="str">
        <f>IF(L2609&lt;&gt;"",INDEX(ฐาน!$J$4:$M$45,MATCH(L2609,ฐาน!$K$4:$K$45,0),4),"")</f>
        <v/>
      </c>
      <c r="N2609" s="310" t="str">
        <f>IF(I2609&lt;&gt;"",INDEX(ฐาน!$A$4:$F$9,MATCH(I2609,ฐาน!$A$4:$A$9,0),IF(J2609&gt;=INDEX(ฐาน!$A$4:$F$9,MATCH(I2609,ฐาน!$A$4:$A$9,0),3),6,5)),"")</f>
        <v/>
      </c>
      <c r="O2609" s="311" t="str">
        <f>IF(I2609&lt;&gt;"",IF(J2609&gt;=INDEX(ฐาน!$A$4:$G$9,MATCH(I2609,ฐาน!$A$4:$A$9,0),4),INDEX(ฐาน!$A$4:$G$9,MATCH(I2609,ฐาน!$A$4:$A$9,0),7),INDEX(ฐาน!$A$4:$G$9,MATCH(I2609,ฐาน!$A$4:$A$9,0),4)),"")</f>
        <v/>
      </c>
      <c r="P2609" s="312">
        <f>IF(M2609&lt;&gt;ฐาน!$M$45,IF(L2609&lt;&gt;"",($L2609*$N2609/100),0),0)</f>
        <v>0</v>
      </c>
      <c r="Q2609" s="311">
        <f>IF(M2609&lt;&gt;ฐาน!$M$45,IF(L2609&lt;&gt;"",ROUNDUP(($L2609*$N2609/100),-1),0),0)</f>
        <v>0</v>
      </c>
      <c r="R2609" s="311">
        <f t="shared" si="80"/>
        <v>0</v>
      </c>
      <c r="S2609" s="313">
        <f t="shared" si="81"/>
        <v>0</v>
      </c>
      <c r="T2609" s="314">
        <f>IF(M2609&lt;&gt;ฐาน!$M$45,IF(S2609&lt;&gt;"",S2609+R2609,0),0)</f>
        <v>0</v>
      </c>
      <c r="U2609" s="311">
        <f>IF(M2609&lt;&gt;ฐาน!$M$45,IF(S2609=0,J2609+T2609,O2609),J2609)</f>
        <v>0</v>
      </c>
      <c r="V2609" s="98"/>
    </row>
    <row r="2610" spans="1:22" x14ac:dyDescent="0.35">
      <c r="A2610" s="93">
        <v>2602</v>
      </c>
      <c r="B2610" s="84"/>
      <c r="C2610" s="98"/>
      <c r="D2610" s="91"/>
      <c r="E2610" s="89"/>
      <c r="F2610" s="88"/>
      <c r="G2610" s="91"/>
      <c r="H2610" s="91"/>
      <c r="I2610" s="88"/>
      <c r="J2610" s="92"/>
      <c r="K2610" s="212"/>
      <c r="L2610" s="308" t="str">
        <f>IF(K2610&lt;&gt;"",INDEX(ฐาน!$J$4:$M$44,MATCH(INT(K2610),ฐาน!$J$4:$J$44,0),2),"")</f>
        <v/>
      </c>
      <c r="M2610" s="309" t="str">
        <f>IF(L2610&lt;&gt;"",INDEX(ฐาน!$J$4:$M$45,MATCH(L2610,ฐาน!$K$4:$K$45,0),4),"")</f>
        <v/>
      </c>
      <c r="N2610" s="310" t="str">
        <f>IF(I2610&lt;&gt;"",INDEX(ฐาน!$A$4:$F$9,MATCH(I2610,ฐาน!$A$4:$A$9,0),IF(J2610&gt;=INDEX(ฐาน!$A$4:$F$9,MATCH(I2610,ฐาน!$A$4:$A$9,0),3),6,5)),"")</f>
        <v/>
      </c>
      <c r="O2610" s="311" t="str">
        <f>IF(I2610&lt;&gt;"",IF(J2610&gt;=INDEX(ฐาน!$A$4:$G$9,MATCH(I2610,ฐาน!$A$4:$A$9,0),4),INDEX(ฐาน!$A$4:$G$9,MATCH(I2610,ฐาน!$A$4:$A$9,0),7),INDEX(ฐาน!$A$4:$G$9,MATCH(I2610,ฐาน!$A$4:$A$9,0),4)),"")</f>
        <v/>
      </c>
      <c r="P2610" s="312">
        <f>IF(M2610&lt;&gt;ฐาน!$M$45,IF(L2610&lt;&gt;"",($L2610*$N2610/100),0),0)</f>
        <v>0</v>
      </c>
      <c r="Q2610" s="311">
        <f>IF(M2610&lt;&gt;ฐาน!$M$45,IF(L2610&lt;&gt;"",ROUNDUP(($L2610*$N2610/100),-1),0),0)</f>
        <v>0</v>
      </c>
      <c r="R2610" s="311">
        <f t="shared" si="80"/>
        <v>0</v>
      </c>
      <c r="S2610" s="313">
        <f t="shared" si="81"/>
        <v>0</v>
      </c>
      <c r="T2610" s="314">
        <f>IF(M2610&lt;&gt;ฐาน!$M$45,IF(S2610&lt;&gt;"",S2610+R2610,0),0)</f>
        <v>0</v>
      </c>
      <c r="U2610" s="311">
        <f>IF(M2610&lt;&gt;ฐาน!$M$45,IF(S2610=0,J2610+T2610,O2610),J2610)</f>
        <v>0</v>
      </c>
      <c r="V2610" s="98"/>
    </row>
    <row r="2611" spans="1:22" x14ac:dyDescent="0.35">
      <c r="A2611" s="93">
        <v>2603</v>
      </c>
      <c r="B2611" s="84"/>
      <c r="C2611" s="98"/>
      <c r="D2611" s="91"/>
      <c r="E2611" s="89"/>
      <c r="F2611" s="88"/>
      <c r="G2611" s="91"/>
      <c r="H2611" s="91"/>
      <c r="I2611" s="88"/>
      <c r="J2611" s="92"/>
      <c r="K2611" s="212"/>
      <c r="L2611" s="308" t="str">
        <f>IF(K2611&lt;&gt;"",INDEX(ฐาน!$J$4:$M$44,MATCH(INT(K2611),ฐาน!$J$4:$J$44,0),2),"")</f>
        <v/>
      </c>
      <c r="M2611" s="309" t="str">
        <f>IF(L2611&lt;&gt;"",INDEX(ฐาน!$J$4:$M$45,MATCH(L2611,ฐาน!$K$4:$K$45,0),4),"")</f>
        <v/>
      </c>
      <c r="N2611" s="310" t="str">
        <f>IF(I2611&lt;&gt;"",INDEX(ฐาน!$A$4:$F$9,MATCH(I2611,ฐาน!$A$4:$A$9,0),IF(J2611&gt;=INDEX(ฐาน!$A$4:$F$9,MATCH(I2611,ฐาน!$A$4:$A$9,0),3),6,5)),"")</f>
        <v/>
      </c>
      <c r="O2611" s="311" t="str">
        <f>IF(I2611&lt;&gt;"",IF(J2611&gt;=INDEX(ฐาน!$A$4:$G$9,MATCH(I2611,ฐาน!$A$4:$A$9,0),4),INDEX(ฐาน!$A$4:$G$9,MATCH(I2611,ฐาน!$A$4:$A$9,0),7),INDEX(ฐาน!$A$4:$G$9,MATCH(I2611,ฐาน!$A$4:$A$9,0),4)),"")</f>
        <v/>
      </c>
      <c r="P2611" s="312">
        <f>IF(M2611&lt;&gt;ฐาน!$M$45,IF(L2611&lt;&gt;"",($L2611*$N2611/100),0),0)</f>
        <v>0</v>
      </c>
      <c r="Q2611" s="311">
        <f>IF(M2611&lt;&gt;ฐาน!$M$45,IF(L2611&lt;&gt;"",ROUNDUP(($L2611*$N2611/100),-1),0),0)</f>
        <v>0</v>
      </c>
      <c r="R2611" s="311">
        <f t="shared" si="80"/>
        <v>0</v>
      </c>
      <c r="S2611" s="313">
        <f t="shared" si="81"/>
        <v>0</v>
      </c>
      <c r="T2611" s="314">
        <f>IF(M2611&lt;&gt;ฐาน!$M$45,IF(S2611&lt;&gt;"",S2611+R2611,0),0)</f>
        <v>0</v>
      </c>
      <c r="U2611" s="311">
        <f>IF(M2611&lt;&gt;ฐาน!$M$45,IF(S2611=0,J2611+T2611,O2611),J2611)</f>
        <v>0</v>
      </c>
      <c r="V2611" s="98"/>
    </row>
    <row r="2612" spans="1:22" x14ac:dyDescent="0.35">
      <c r="A2612" s="93">
        <v>2604</v>
      </c>
      <c r="B2612" s="84"/>
      <c r="C2612" s="98"/>
      <c r="D2612" s="91"/>
      <c r="E2612" s="89"/>
      <c r="F2612" s="88"/>
      <c r="G2612" s="91"/>
      <c r="H2612" s="91"/>
      <c r="I2612" s="88"/>
      <c r="J2612" s="92"/>
      <c r="K2612" s="212"/>
      <c r="L2612" s="308" t="str">
        <f>IF(K2612&lt;&gt;"",INDEX(ฐาน!$J$4:$M$44,MATCH(INT(K2612),ฐาน!$J$4:$J$44,0),2),"")</f>
        <v/>
      </c>
      <c r="M2612" s="309" t="str">
        <f>IF(L2612&lt;&gt;"",INDEX(ฐาน!$J$4:$M$45,MATCH(L2612,ฐาน!$K$4:$K$45,0),4),"")</f>
        <v/>
      </c>
      <c r="N2612" s="310" t="str">
        <f>IF(I2612&lt;&gt;"",INDEX(ฐาน!$A$4:$F$9,MATCH(I2612,ฐาน!$A$4:$A$9,0),IF(J2612&gt;=INDEX(ฐาน!$A$4:$F$9,MATCH(I2612,ฐาน!$A$4:$A$9,0),3),6,5)),"")</f>
        <v/>
      </c>
      <c r="O2612" s="311" t="str">
        <f>IF(I2612&lt;&gt;"",IF(J2612&gt;=INDEX(ฐาน!$A$4:$G$9,MATCH(I2612,ฐาน!$A$4:$A$9,0),4),INDEX(ฐาน!$A$4:$G$9,MATCH(I2612,ฐาน!$A$4:$A$9,0),7),INDEX(ฐาน!$A$4:$G$9,MATCH(I2612,ฐาน!$A$4:$A$9,0),4)),"")</f>
        <v/>
      </c>
      <c r="P2612" s="312">
        <f>IF(M2612&lt;&gt;ฐาน!$M$45,IF(L2612&lt;&gt;"",($L2612*$N2612/100),0),0)</f>
        <v>0</v>
      </c>
      <c r="Q2612" s="311">
        <f>IF(M2612&lt;&gt;ฐาน!$M$45,IF(L2612&lt;&gt;"",ROUNDUP(($L2612*$N2612/100),-1),0),0)</f>
        <v>0</v>
      </c>
      <c r="R2612" s="311">
        <f t="shared" si="80"/>
        <v>0</v>
      </c>
      <c r="S2612" s="313">
        <f t="shared" si="81"/>
        <v>0</v>
      </c>
      <c r="T2612" s="314">
        <f>IF(M2612&lt;&gt;ฐาน!$M$45,IF(S2612&lt;&gt;"",S2612+R2612,0),0)</f>
        <v>0</v>
      </c>
      <c r="U2612" s="311">
        <f>IF(M2612&lt;&gt;ฐาน!$M$45,IF(S2612=0,J2612+T2612,O2612),J2612)</f>
        <v>0</v>
      </c>
      <c r="V2612" s="98"/>
    </row>
    <row r="2613" spans="1:22" x14ac:dyDescent="0.35">
      <c r="A2613" s="93">
        <v>2605</v>
      </c>
      <c r="B2613" s="84"/>
      <c r="C2613" s="98"/>
      <c r="D2613" s="91"/>
      <c r="E2613" s="89"/>
      <c r="F2613" s="88"/>
      <c r="G2613" s="91"/>
      <c r="H2613" s="91"/>
      <c r="I2613" s="88"/>
      <c r="J2613" s="92"/>
      <c r="K2613" s="212"/>
      <c r="L2613" s="308" t="str">
        <f>IF(K2613&lt;&gt;"",INDEX(ฐาน!$J$4:$M$44,MATCH(INT(K2613),ฐาน!$J$4:$J$44,0),2),"")</f>
        <v/>
      </c>
      <c r="M2613" s="309" t="str">
        <f>IF(L2613&lt;&gt;"",INDEX(ฐาน!$J$4:$M$45,MATCH(L2613,ฐาน!$K$4:$K$45,0),4),"")</f>
        <v/>
      </c>
      <c r="N2613" s="310" t="str">
        <f>IF(I2613&lt;&gt;"",INDEX(ฐาน!$A$4:$F$9,MATCH(I2613,ฐาน!$A$4:$A$9,0),IF(J2613&gt;=INDEX(ฐาน!$A$4:$F$9,MATCH(I2613,ฐาน!$A$4:$A$9,0),3),6,5)),"")</f>
        <v/>
      </c>
      <c r="O2613" s="311" t="str">
        <f>IF(I2613&lt;&gt;"",IF(J2613&gt;=INDEX(ฐาน!$A$4:$G$9,MATCH(I2613,ฐาน!$A$4:$A$9,0),4),INDEX(ฐาน!$A$4:$G$9,MATCH(I2613,ฐาน!$A$4:$A$9,0),7),INDEX(ฐาน!$A$4:$G$9,MATCH(I2613,ฐาน!$A$4:$A$9,0),4)),"")</f>
        <v/>
      </c>
      <c r="P2613" s="312">
        <f>IF(M2613&lt;&gt;ฐาน!$M$45,IF(L2613&lt;&gt;"",($L2613*$N2613/100),0),0)</f>
        <v>0</v>
      </c>
      <c r="Q2613" s="311">
        <f>IF(M2613&lt;&gt;ฐาน!$M$45,IF(L2613&lt;&gt;"",ROUNDUP(($L2613*$N2613/100),-1),0),0)</f>
        <v>0</v>
      </c>
      <c r="R2613" s="311">
        <f t="shared" si="80"/>
        <v>0</v>
      </c>
      <c r="S2613" s="313">
        <f t="shared" si="81"/>
        <v>0</v>
      </c>
      <c r="T2613" s="314">
        <f>IF(M2613&lt;&gt;ฐาน!$M$45,IF(S2613&lt;&gt;"",S2613+R2613,0),0)</f>
        <v>0</v>
      </c>
      <c r="U2613" s="311">
        <f>IF(M2613&lt;&gt;ฐาน!$M$45,IF(S2613=0,J2613+T2613,O2613),J2613)</f>
        <v>0</v>
      </c>
      <c r="V2613" s="98"/>
    </row>
    <row r="2614" spans="1:22" x14ac:dyDescent="0.35">
      <c r="A2614" s="93">
        <v>2606</v>
      </c>
      <c r="B2614" s="84"/>
      <c r="C2614" s="98"/>
      <c r="D2614" s="91"/>
      <c r="E2614" s="89"/>
      <c r="F2614" s="88"/>
      <c r="G2614" s="91"/>
      <c r="H2614" s="91"/>
      <c r="I2614" s="88"/>
      <c r="J2614" s="92"/>
      <c r="K2614" s="212"/>
      <c r="L2614" s="308" t="str">
        <f>IF(K2614&lt;&gt;"",INDEX(ฐาน!$J$4:$M$44,MATCH(INT(K2614),ฐาน!$J$4:$J$44,0),2),"")</f>
        <v/>
      </c>
      <c r="M2614" s="309" t="str">
        <f>IF(L2614&lt;&gt;"",INDEX(ฐาน!$J$4:$M$45,MATCH(L2614,ฐาน!$K$4:$K$45,0),4),"")</f>
        <v/>
      </c>
      <c r="N2614" s="310" t="str">
        <f>IF(I2614&lt;&gt;"",INDEX(ฐาน!$A$4:$F$9,MATCH(I2614,ฐาน!$A$4:$A$9,0),IF(J2614&gt;=INDEX(ฐาน!$A$4:$F$9,MATCH(I2614,ฐาน!$A$4:$A$9,0),3),6,5)),"")</f>
        <v/>
      </c>
      <c r="O2614" s="311" t="str">
        <f>IF(I2614&lt;&gt;"",IF(J2614&gt;=INDEX(ฐาน!$A$4:$G$9,MATCH(I2614,ฐาน!$A$4:$A$9,0),4),INDEX(ฐาน!$A$4:$G$9,MATCH(I2614,ฐาน!$A$4:$A$9,0),7),INDEX(ฐาน!$A$4:$G$9,MATCH(I2614,ฐาน!$A$4:$A$9,0),4)),"")</f>
        <v/>
      </c>
      <c r="P2614" s="312">
        <f>IF(M2614&lt;&gt;ฐาน!$M$45,IF(L2614&lt;&gt;"",($L2614*$N2614/100),0),0)</f>
        <v>0</v>
      </c>
      <c r="Q2614" s="311">
        <f>IF(M2614&lt;&gt;ฐาน!$M$45,IF(L2614&lt;&gt;"",ROUNDUP(($L2614*$N2614/100),-1),0),0)</f>
        <v>0</v>
      </c>
      <c r="R2614" s="311">
        <f t="shared" si="80"/>
        <v>0</v>
      </c>
      <c r="S2614" s="313">
        <f t="shared" si="81"/>
        <v>0</v>
      </c>
      <c r="T2614" s="314">
        <f>IF(M2614&lt;&gt;ฐาน!$M$45,IF(S2614&lt;&gt;"",S2614+R2614,0),0)</f>
        <v>0</v>
      </c>
      <c r="U2614" s="311">
        <f>IF(M2614&lt;&gt;ฐาน!$M$45,IF(S2614=0,J2614+T2614,O2614),J2614)</f>
        <v>0</v>
      </c>
      <c r="V2614" s="98"/>
    </row>
    <row r="2615" spans="1:22" x14ac:dyDescent="0.35">
      <c r="A2615" s="93">
        <v>2607</v>
      </c>
      <c r="B2615" s="84"/>
      <c r="C2615" s="98"/>
      <c r="D2615" s="91"/>
      <c r="E2615" s="89"/>
      <c r="F2615" s="88"/>
      <c r="G2615" s="91"/>
      <c r="H2615" s="91"/>
      <c r="I2615" s="88"/>
      <c r="J2615" s="92"/>
      <c r="K2615" s="212"/>
      <c r="L2615" s="308" t="str">
        <f>IF(K2615&lt;&gt;"",INDEX(ฐาน!$J$4:$M$44,MATCH(INT(K2615),ฐาน!$J$4:$J$44,0),2),"")</f>
        <v/>
      </c>
      <c r="M2615" s="309" t="str">
        <f>IF(L2615&lt;&gt;"",INDEX(ฐาน!$J$4:$M$45,MATCH(L2615,ฐาน!$K$4:$K$45,0),4),"")</f>
        <v/>
      </c>
      <c r="N2615" s="310" t="str">
        <f>IF(I2615&lt;&gt;"",INDEX(ฐาน!$A$4:$F$9,MATCH(I2615,ฐาน!$A$4:$A$9,0),IF(J2615&gt;=INDEX(ฐาน!$A$4:$F$9,MATCH(I2615,ฐาน!$A$4:$A$9,0),3),6,5)),"")</f>
        <v/>
      </c>
      <c r="O2615" s="311" t="str">
        <f>IF(I2615&lt;&gt;"",IF(J2615&gt;=INDEX(ฐาน!$A$4:$G$9,MATCH(I2615,ฐาน!$A$4:$A$9,0),4),INDEX(ฐาน!$A$4:$G$9,MATCH(I2615,ฐาน!$A$4:$A$9,0),7),INDEX(ฐาน!$A$4:$G$9,MATCH(I2615,ฐาน!$A$4:$A$9,0),4)),"")</f>
        <v/>
      </c>
      <c r="P2615" s="312">
        <f>IF(M2615&lt;&gt;ฐาน!$M$45,IF(L2615&lt;&gt;"",($L2615*$N2615/100),0),0)</f>
        <v>0</v>
      </c>
      <c r="Q2615" s="311">
        <f>IF(M2615&lt;&gt;ฐาน!$M$45,IF(L2615&lt;&gt;"",ROUNDUP(($L2615*$N2615/100),-1),0),0)</f>
        <v>0</v>
      </c>
      <c r="R2615" s="311">
        <f t="shared" si="80"/>
        <v>0</v>
      </c>
      <c r="S2615" s="313">
        <f t="shared" si="81"/>
        <v>0</v>
      </c>
      <c r="T2615" s="314">
        <f>IF(M2615&lt;&gt;ฐาน!$M$45,IF(S2615&lt;&gt;"",S2615+R2615,0),0)</f>
        <v>0</v>
      </c>
      <c r="U2615" s="311">
        <f>IF(M2615&lt;&gt;ฐาน!$M$45,IF(S2615=0,J2615+T2615,O2615),J2615)</f>
        <v>0</v>
      </c>
      <c r="V2615" s="98"/>
    </row>
    <row r="2616" spans="1:22" x14ac:dyDescent="0.35">
      <c r="A2616" s="93">
        <v>2608</v>
      </c>
      <c r="B2616" s="84"/>
      <c r="C2616" s="98"/>
      <c r="D2616" s="91"/>
      <c r="E2616" s="89"/>
      <c r="F2616" s="88"/>
      <c r="G2616" s="91"/>
      <c r="H2616" s="91"/>
      <c r="I2616" s="88"/>
      <c r="J2616" s="92"/>
      <c r="K2616" s="212"/>
      <c r="L2616" s="308" t="str">
        <f>IF(K2616&lt;&gt;"",INDEX(ฐาน!$J$4:$M$44,MATCH(INT(K2616),ฐาน!$J$4:$J$44,0),2),"")</f>
        <v/>
      </c>
      <c r="M2616" s="309" t="str">
        <f>IF(L2616&lt;&gt;"",INDEX(ฐาน!$J$4:$M$45,MATCH(L2616,ฐาน!$K$4:$K$45,0),4),"")</f>
        <v/>
      </c>
      <c r="N2616" s="310" t="str">
        <f>IF(I2616&lt;&gt;"",INDEX(ฐาน!$A$4:$F$9,MATCH(I2616,ฐาน!$A$4:$A$9,0),IF(J2616&gt;=INDEX(ฐาน!$A$4:$F$9,MATCH(I2616,ฐาน!$A$4:$A$9,0),3),6,5)),"")</f>
        <v/>
      </c>
      <c r="O2616" s="311" t="str">
        <f>IF(I2616&lt;&gt;"",IF(J2616&gt;=INDEX(ฐาน!$A$4:$G$9,MATCH(I2616,ฐาน!$A$4:$A$9,0),4),INDEX(ฐาน!$A$4:$G$9,MATCH(I2616,ฐาน!$A$4:$A$9,0),7),INDEX(ฐาน!$A$4:$G$9,MATCH(I2616,ฐาน!$A$4:$A$9,0),4)),"")</f>
        <v/>
      </c>
      <c r="P2616" s="312">
        <f>IF(M2616&lt;&gt;ฐาน!$M$45,IF(L2616&lt;&gt;"",($L2616*$N2616/100),0),0)</f>
        <v>0</v>
      </c>
      <c r="Q2616" s="311">
        <f>IF(M2616&lt;&gt;ฐาน!$M$45,IF(L2616&lt;&gt;"",ROUNDUP(($L2616*$N2616/100),-1),0),0)</f>
        <v>0</v>
      </c>
      <c r="R2616" s="311">
        <f t="shared" si="80"/>
        <v>0</v>
      </c>
      <c r="S2616" s="313">
        <f t="shared" si="81"/>
        <v>0</v>
      </c>
      <c r="T2616" s="314">
        <f>IF(M2616&lt;&gt;ฐาน!$M$45,IF(S2616&lt;&gt;"",S2616+R2616,0),0)</f>
        <v>0</v>
      </c>
      <c r="U2616" s="311">
        <f>IF(M2616&lt;&gt;ฐาน!$M$45,IF(S2616=0,J2616+T2616,O2616),J2616)</f>
        <v>0</v>
      </c>
      <c r="V2616" s="98"/>
    </row>
    <row r="2617" spans="1:22" x14ac:dyDescent="0.35">
      <c r="A2617" s="93">
        <v>2609</v>
      </c>
      <c r="B2617" s="84"/>
      <c r="C2617" s="98"/>
      <c r="D2617" s="91"/>
      <c r="E2617" s="89"/>
      <c r="F2617" s="88"/>
      <c r="G2617" s="91"/>
      <c r="H2617" s="91"/>
      <c r="I2617" s="88"/>
      <c r="J2617" s="92"/>
      <c r="K2617" s="212"/>
      <c r="L2617" s="308" t="str">
        <f>IF(K2617&lt;&gt;"",INDEX(ฐาน!$J$4:$M$44,MATCH(INT(K2617),ฐาน!$J$4:$J$44,0),2),"")</f>
        <v/>
      </c>
      <c r="M2617" s="309" t="str">
        <f>IF(L2617&lt;&gt;"",INDEX(ฐาน!$J$4:$M$45,MATCH(L2617,ฐาน!$K$4:$K$45,0),4),"")</f>
        <v/>
      </c>
      <c r="N2617" s="310" t="str">
        <f>IF(I2617&lt;&gt;"",INDEX(ฐาน!$A$4:$F$9,MATCH(I2617,ฐาน!$A$4:$A$9,0),IF(J2617&gt;=INDEX(ฐาน!$A$4:$F$9,MATCH(I2617,ฐาน!$A$4:$A$9,0),3),6,5)),"")</f>
        <v/>
      </c>
      <c r="O2617" s="311" t="str">
        <f>IF(I2617&lt;&gt;"",IF(J2617&gt;=INDEX(ฐาน!$A$4:$G$9,MATCH(I2617,ฐาน!$A$4:$A$9,0),4),INDEX(ฐาน!$A$4:$G$9,MATCH(I2617,ฐาน!$A$4:$A$9,0),7),INDEX(ฐาน!$A$4:$G$9,MATCH(I2617,ฐาน!$A$4:$A$9,0),4)),"")</f>
        <v/>
      </c>
      <c r="P2617" s="312">
        <f>IF(M2617&lt;&gt;ฐาน!$M$45,IF(L2617&lt;&gt;"",($L2617*$N2617/100),0),0)</f>
        <v>0</v>
      </c>
      <c r="Q2617" s="311">
        <f>IF(M2617&lt;&gt;ฐาน!$M$45,IF(L2617&lt;&gt;"",ROUNDUP(($L2617*$N2617/100),-1),0),0)</f>
        <v>0</v>
      </c>
      <c r="R2617" s="311">
        <f t="shared" si="80"/>
        <v>0</v>
      </c>
      <c r="S2617" s="313">
        <f t="shared" si="81"/>
        <v>0</v>
      </c>
      <c r="T2617" s="314">
        <f>IF(M2617&lt;&gt;ฐาน!$M$45,IF(S2617&lt;&gt;"",S2617+R2617,0),0)</f>
        <v>0</v>
      </c>
      <c r="U2617" s="311">
        <f>IF(M2617&lt;&gt;ฐาน!$M$45,IF(S2617=0,J2617+T2617,O2617),J2617)</f>
        <v>0</v>
      </c>
      <c r="V2617" s="98"/>
    </row>
    <row r="2618" spans="1:22" x14ac:dyDescent="0.35">
      <c r="A2618" s="93">
        <v>2610</v>
      </c>
      <c r="B2618" s="84"/>
      <c r="C2618" s="98"/>
      <c r="D2618" s="91"/>
      <c r="E2618" s="89"/>
      <c r="F2618" s="88"/>
      <c r="G2618" s="91"/>
      <c r="H2618" s="91"/>
      <c r="I2618" s="88"/>
      <c r="J2618" s="92"/>
      <c r="K2618" s="212"/>
      <c r="L2618" s="308" t="str">
        <f>IF(K2618&lt;&gt;"",INDEX(ฐาน!$J$4:$M$44,MATCH(INT(K2618),ฐาน!$J$4:$J$44,0),2),"")</f>
        <v/>
      </c>
      <c r="M2618" s="309" t="str">
        <f>IF(L2618&lt;&gt;"",INDEX(ฐาน!$J$4:$M$45,MATCH(L2618,ฐาน!$K$4:$K$45,0),4),"")</f>
        <v/>
      </c>
      <c r="N2618" s="310" t="str">
        <f>IF(I2618&lt;&gt;"",INDEX(ฐาน!$A$4:$F$9,MATCH(I2618,ฐาน!$A$4:$A$9,0),IF(J2618&gt;=INDEX(ฐาน!$A$4:$F$9,MATCH(I2618,ฐาน!$A$4:$A$9,0),3),6,5)),"")</f>
        <v/>
      </c>
      <c r="O2618" s="311" t="str">
        <f>IF(I2618&lt;&gt;"",IF(J2618&gt;=INDEX(ฐาน!$A$4:$G$9,MATCH(I2618,ฐาน!$A$4:$A$9,0),4),INDEX(ฐาน!$A$4:$G$9,MATCH(I2618,ฐาน!$A$4:$A$9,0),7),INDEX(ฐาน!$A$4:$G$9,MATCH(I2618,ฐาน!$A$4:$A$9,0),4)),"")</f>
        <v/>
      </c>
      <c r="P2618" s="312">
        <f>IF(M2618&lt;&gt;ฐาน!$M$45,IF(L2618&lt;&gt;"",($L2618*$N2618/100),0),0)</f>
        <v>0</v>
      </c>
      <c r="Q2618" s="311">
        <f>IF(M2618&lt;&gt;ฐาน!$M$45,IF(L2618&lt;&gt;"",ROUNDUP(($L2618*$N2618/100),-1),0),0)</f>
        <v>0</v>
      </c>
      <c r="R2618" s="311">
        <f t="shared" si="80"/>
        <v>0</v>
      </c>
      <c r="S2618" s="313">
        <f t="shared" si="81"/>
        <v>0</v>
      </c>
      <c r="T2618" s="314">
        <f>IF(M2618&lt;&gt;ฐาน!$M$45,IF(S2618&lt;&gt;"",S2618+R2618,0),0)</f>
        <v>0</v>
      </c>
      <c r="U2618" s="311">
        <f>IF(M2618&lt;&gt;ฐาน!$M$45,IF(S2618=0,J2618+T2618,O2618),J2618)</f>
        <v>0</v>
      </c>
      <c r="V2618" s="98"/>
    </row>
    <row r="2619" spans="1:22" x14ac:dyDescent="0.35">
      <c r="A2619" s="93">
        <v>2611</v>
      </c>
      <c r="B2619" s="84"/>
      <c r="C2619" s="98"/>
      <c r="D2619" s="91"/>
      <c r="E2619" s="89"/>
      <c r="F2619" s="88"/>
      <c r="G2619" s="91"/>
      <c r="H2619" s="91"/>
      <c r="I2619" s="88"/>
      <c r="J2619" s="92"/>
      <c r="K2619" s="212"/>
      <c r="L2619" s="308" t="str">
        <f>IF(K2619&lt;&gt;"",INDEX(ฐาน!$J$4:$M$44,MATCH(INT(K2619),ฐาน!$J$4:$J$44,0),2),"")</f>
        <v/>
      </c>
      <c r="M2619" s="309" t="str">
        <f>IF(L2619&lt;&gt;"",INDEX(ฐาน!$J$4:$M$45,MATCH(L2619,ฐาน!$K$4:$K$45,0),4),"")</f>
        <v/>
      </c>
      <c r="N2619" s="310" t="str">
        <f>IF(I2619&lt;&gt;"",INDEX(ฐาน!$A$4:$F$9,MATCH(I2619,ฐาน!$A$4:$A$9,0),IF(J2619&gt;=INDEX(ฐาน!$A$4:$F$9,MATCH(I2619,ฐาน!$A$4:$A$9,0),3),6,5)),"")</f>
        <v/>
      </c>
      <c r="O2619" s="311" t="str">
        <f>IF(I2619&lt;&gt;"",IF(J2619&gt;=INDEX(ฐาน!$A$4:$G$9,MATCH(I2619,ฐาน!$A$4:$A$9,0),4),INDEX(ฐาน!$A$4:$G$9,MATCH(I2619,ฐาน!$A$4:$A$9,0),7),INDEX(ฐาน!$A$4:$G$9,MATCH(I2619,ฐาน!$A$4:$A$9,0),4)),"")</f>
        <v/>
      </c>
      <c r="P2619" s="312">
        <f>IF(M2619&lt;&gt;ฐาน!$M$45,IF(L2619&lt;&gt;"",($L2619*$N2619/100),0),0)</f>
        <v>0</v>
      </c>
      <c r="Q2619" s="311">
        <f>IF(M2619&lt;&gt;ฐาน!$M$45,IF(L2619&lt;&gt;"",ROUNDUP(($L2619*$N2619/100),-1),0),0)</f>
        <v>0</v>
      </c>
      <c r="R2619" s="311">
        <f t="shared" si="80"/>
        <v>0</v>
      </c>
      <c r="S2619" s="313">
        <f t="shared" si="81"/>
        <v>0</v>
      </c>
      <c r="T2619" s="314">
        <f>IF(M2619&lt;&gt;ฐาน!$M$45,IF(S2619&lt;&gt;"",S2619+R2619,0),0)</f>
        <v>0</v>
      </c>
      <c r="U2619" s="311">
        <f>IF(M2619&lt;&gt;ฐาน!$M$45,IF(S2619=0,J2619+T2619,O2619),J2619)</f>
        <v>0</v>
      </c>
      <c r="V2619" s="98"/>
    </row>
    <row r="2620" spans="1:22" x14ac:dyDescent="0.35">
      <c r="A2620" s="93">
        <v>2612</v>
      </c>
      <c r="B2620" s="84"/>
      <c r="C2620" s="98"/>
      <c r="D2620" s="91"/>
      <c r="E2620" s="89"/>
      <c r="F2620" s="88"/>
      <c r="G2620" s="91"/>
      <c r="H2620" s="91"/>
      <c r="I2620" s="88"/>
      <c r="J2620" s="92"/>
      <c r="K2620" s="212"/>
      <c r="L2620" s="308" t="str">
        <f>IF(K2620&lt;&gt;"",INDEX(ฐาน!$J$4:$M$44,MATCH(INT(K2620),ฐาน!$J$4:$J$44,0),2),"")</f>
        <v/>
      </c>
      <c r="M2620" s="309" t="str">
        <f>IF(L2620&lt;&gt;"",INDEX(ฐาน!$J$4:$M$45,MATCH(L2620,ฐาน!$K$4:$K$45,0),4),"")</f>
        <v/>
      </c>
      <c r="N2620" s="310" t="str">
        <f>IF(I2620&lt;&gt;"",INDEX(ฐาน!$A$4:$F$9,MATCH(I2620,ฐาน!$A$4:$A$9,0),IF(J2620&gt;=INDEX(ฐาน!$A$4:$F$9,MATCH(I2620,ฐาน!$A$4:$A$9,0),3),6,5)),"")</f>
        <v/>
      </c>
      <c r="O2620" s="311" t="str">
        <f>IF(I2620&lt;&gt;"",IF(J2620&gt;=INDEX(ฐาน!$A$4:$G$9,MATCH(I2620,ฐาน!$A$4:$A$9,0),4),INDEX(ฐาน!$A$4:$G$9,MATCH(I2620,ฐาน!$A$4:$A$9,0),7),INDEX(ฐาน!$A$4:$G$9,MATCH(I2620,ฐาน!$A$4:$A$9,0),4)),"")</f>
        <v/>
      </c>
      <c r="P2620" s="312">
        <f>IF(M2620&lt;&gt;ฐาน!$M$45,IF(L2620&lt;&gt;"",($L2620*$N2620/100),0),0)</f>
        <v>0</v>
      </c>
      <c r="Q2620" s="311">
        <f>IF(M2620&lt;&gt;ฐาน!$M$45,IF(L2620&lt;&gt;"",ROUNDUP(($L2620*$N2620/100),-1),0),0)</f>
        <v>0</v>
      </c>
      <c r="R2620" s="311">
        <f t="shared" si="80"/>
        <v>0</v>
      </c>
      <c r="S2620" s="313">
        <f t="shared" si="81"/>
        <v>0</v>
      </c>
      <c r="T2620" s="314">
        <f>IF(M2620&lt;&gt;ฐาน!$M$45,IF(S2620&lt;&gt;"",S2620+R2620,0),0)</f>
        <v>0</v>
      </c>
      <c r="U2620" s="311">
        <f>IF(M2620&lt;&gt;ฐาน!$M$45,IF(S2620=0,J2620+T2620,O2620),J2620)</f>
        <v>0</v>
      </c>
      <c r="V2620" s="98"/>
    </row>
    <row r="2621" spans="1:22" x14ac:dyDescent="0.35">
      <c r="A2621" s="93">
        <v>2613</v>
      </c>
      <c r="B2621" s="84"/>
      <c r="C2621" s="98"/>
      <c r="D2621" s="91"/>
      <c r="E2621" s="89"/>
      <c r="F2621" s="88"/>
      <c r="G2621" s="91"/>
      <c r="H2621" s="91"/>
      <c r="I2621" s="88"/>
      <c r="J2621" s="92"/>
      <c r="K2621" s="212"/>
      <c r="L2621" s="308" t="str">
        <f>IF(K2621&lt;&gt;"",INDEX(ฐาน!$J$4:$M$44,MATCH(INT(K2621),ฐาน!$J$4:$J$44,0),2),"")</f>
        <v/>
      </c>
      <c r="M2621" s="309" t="str">
        <f>IF(L2621&lt;&gt;"",INDEX(ฐาน!$J$4:$M$45,MATCH(L2621,ฐาน!$K$4:$K$45,0),4),"")</f>
        <v/>
      </c>
      <c r="N2621" s="310" t="str">
        <f>IF(I2621&lt;&gt;"",INDEX(ฐาน!$A$4:$F$9,MATCH(I2621,ฐาน!$A$4:$A$9,0),IF(J2621&gt;=INDEX(ฐาน!$A$4:$F$9,MATCH(I2621,ฐาน!$A$4:$A$9,0),3),6,5)),"")</f>
        <v/>
      </c>
      <c r="O2621" s="311" t="str">
        <f>IF(I2621&lt;&gt;"",IF(J2621&gt;=INDEX(ฐาน!$A$4:$G$9,MATCH(I2621,ฐาน!$A$4:$A$9,0),4),INDEX(ฐาน!$A$4:$G$9,MATCH(I2621,ฐาน!$A$4:$A$9,0),7),INDEX(ฐาน!$A$4:$G$9,MATCH(I2621,ฐาน!$A$4:$A$9,0),4)),"")</f>
        <v/>
      </c>
      <c r="P2621" s="312">
        <f>IF(M2621&lt;&gt;ฐาน!$M$45,IF(L2621&lt;&gt;"",($L2621*$N2621/100),0),0)</f>
        <v>0</v>
      </c>
      <c r="Q2621" s="311">
        <f>IF(M2621&lt;&gt;ฐาน!$M$45,IF(L2621&lt;&gt;"",ROUNDUP(($L2621*$N2621/100),-1),0),0)</f>
        <v>0</v>
      </c>
      <c r="R2621" s="311">
        <f t="shared" si="80"/>
        <v>0</v>
      </c>
      <c r="S2621" s="313">
        <f t="shared" si="81"/>
        <v>0</v>
      </c>
      <c r="T2621" s="314">
        <f>IF(M2621&lt;&gt;ฐาน!$M$45,IF(S2621&lt;&gt;"",S2621+R2621,0),0)</f>
        <v>0</v>
      </c>
      <c r="U2621" s="311">
        <f>IF(M2621&lt;&gt;ฐาน!$M$45,IF(S2621=0,J2621+T2621,O2621),J2621)</f>
        <v>0</v>
      </c>
      <c r="V2621" s="98"/>
    </row>
    <row r="2622" spans="1:22" x14ac:dyDescent="0.35">
      <c r="A2622" s="93">
        <v>2614</v>
      </c>
      <c r="B2622" s="84"/>
      <c r="C2622" s="98"/>
      <c r="D2622" s="91"/>
      <c r="E2622" s="89"/>
      <c r="F2622" s="88"/>
      <c r="G2622" s="91"/>
      <c r="H2622" s="91"/>
      <c r="I2622" s="88"/>
      <c r="J2622" s="92"/>
      <c r="K2622" s="212"/>
      <c r="L2622" s="308" t="str">
        <f>IF(K2622&lt;&gt;"",INDEX(ฐาน!$J$4:$M$44,MATCH(INT(K2622),ฐาน!$J$4:$J$44,0),2),"")</f>
        <v/>
      </c>
      <c r="M2622" s="309" t="str">
        <f>IF(L2622&lt;&gt;"",INDEX(ฐาน!$J$4:$M$45,MATCH(L2622,ฐาน!$K$4:$K$45,0),4),"")</f>
        <v/>
      </c>
      <c r="N2622" s="310" t="str">
        <f>IF(I2622&lt;&gt;"",INDEX(ฐาน!$A$4:$F$9,MATCH(I2622,ฐาน!$A$4:$A$9,0),IF(J2622&gt;=INDEX(ฐาน!$A$4:$F$9,MATCH(I2622,ฐาน!$A$4:$A$9,0),3),6,5)),"")</f>
        <v/>
      </c>
      <c r="O2622" s="311" t="str">
        <f>IF(I2622&lt;&gt;"",IF(J2622&gt;=INDEX(ฐาน!$A$4:$G$9,MATCH(I2622,ฐาน!$A$4:$A$9,0),4),INDEX(ฐาน!$A$4:$G$9,MATCH(I2622,ฐาน!$A$4:$A$9,0),7),INDEX(ฐาน!$A$4:$G$9,MATCH(I2622,ฐาน!$A$4:$A$9,0),4)),"")</f>
        <v/>
      </c>
      <c r="P2622" s="312">
        <f>IF(M2622&lt;&gt;ฐาน!$M$45,IF(L2622&lt;&gt;"",($L2622*$N2622/100),0),0)</f>
        <v>0</v>
      </c>
      <c r="Q2622" s="311">
        <f>IF(M2622&lt;&gt;ฐาน!$M$45,IF(L2622&lt;&gt;"",ROUNDUP(($L2622*$N2622/100),-1),0),0)</f>
        <v>0</v>
      </c>
      <c r="R2622" s="311">
        <f t="shared" si="80"/>
        <v>0</v>
      </c>
      <c r="S2622" s="313">
        <f t="shared" si="81"/>
        <v>0</v>
      </c>
      <c r="T2622" s="314">
        <f>IF(M2622&lt;&gt;ฐาน!$M$45,IF(S2622&lt;&gt;"",S2622+R2622,0),0)</f>
        <v>0</v>
      </c>
      <c r="U2622" s="311">
        <f>IF(M2622&lt;&gt;ฐาน!$M$45,IF(S2622=0,J2622+T2622,O2622),J2622)</f>
        <v>0</v>
      </c>
      <c r="V2622" s="98"/>
    </row>
    <row r="2623" spans="1:22" x14ac:dyDescent="0.35">
      <c r="A2623" s="93">
        <v>2615</v>
      </c>
      <c r="B2623" s="84"/>
      <c r="C2623" s="98"/>
      <c r="D2623" s="91"/>
      <c r="E2623" s="89"/>
      <c r="F2623" s="88"/>
      <c r="G2623" s="91"/>
      <c r="H2623" s="91"/>
      <c r="I2623" s="88"/>
      <c r="J2623" s="92"/>
      <c r="K2623" s="212"/>
      <c r="L2623" s="308" t="str">
        <f>IF(K2623&lt;&gt;"",INDEX(ฐาน!$J$4:$M$44,MATCH(INT(K2623),ฐาน!$J$4:$J$44,0),2),"")</f>
        <v/>
      </c>
      <c r="M2623" s="309" t="str">
        <f>IF(L2623&lt;&gt;"",INDEX(ฐาน!$J$4:$M$45,MATCH(L2623,ฐาน!$K$4:$K$45,0),4),"")</f>
        <v/>
      </c>
      <c r="N2623" s="310" t="str">
        <f>IF(I2623&lt;&gt;"",INDEX(ฐาน!$A$4:$F$9,MATCH(I2623,ฐาน!$A$4:$A$9,0),IF(J2623&gt;=INDEX(ฐาน!$A$4:$F$9,MATCH(I2623,ฐาน!$A$4:$A$9,0),3),6,5)),"")</f>
        <v/>
      </c>
      <c r="O2623" s="311" t="str">
        <f>IF(I2623&lt;&gt;"",IF(J2623&gt;=INDEX(ฐาน!$A$4:$G$9,MATCH(I2623,ฐาน!$A$4:$A$9,0),4),INDEX(ฐาน!$A$4:$G$9,MATCH(I2623,ฐาน!$A$4:$A$9,0),7),INDEX(ฐาน!$A$4:$G$9,MATCH(I2623,ฐาน!$A$4:$A$9,0),4)),"")</f>
        <v/>
      </c>
      <c r="P2623" s="312">
        <f>IF(M2623&lt;&gt;ฐาน!$M$45,IF(L2623&lt;&gt;"",($L2623*$N2623/100),0),0)</f>
        <v>0</v>
      </c>
      <c r="Q2623" s="311">
        <f>IF(M2623&lt;&gt;ฐาน!$M$45,IF(L2623&lt;&gt;"",ROUNDUP(($L2623*$N2623/100),-1),0),0)</f>
        <v>0</v>
      </c>
      <c r="R2623" s="311">
        <f t="shared" si="80"/>
        <v>0</v>
      </c>
      <c r="S2623" s="313">
        <f t="shared" si="81"/>
        <v>0</v>
      </c>
      <c r="T2623" s="314">
        <f>IF(M2623&lt;&gt;ฐาน!$M$45,IF(S2623&lt;&gt;"",S2623+R2623,0),0)</f>
        <v>0</v>
      </c>
      <c r="U2623" s="311">
        <f>IF(M2623&lt;&gt;ฐาน!$M$45,IF(S2623=0,J2623+T2623,O2623),J2623)</f>
        <v>0</v>
      </c>
      <c r="V2623" s="98"/>
    </row>
    <row r="2624" spans="1:22" x14ac:dyDescent="0.35">
      <c r="A2624" s="93">
        <v>2616</v>
      </c>
      <c r="B2624" s="84"/>
      <c r="C2624" s="98"/>
      <c r="D2624" s="91"/>
      <c r="E2624" s="89"/>
      <c r="F2624" s="88"/>
      <c r="G2624" s="91"/>
      <c r="H2624" s="91"/>
      <c r="I2624" s="88"/>
      <c r="J2624" s="92"/>
      <c r="K2624" s="212"/>
      <c r="L2624" s="308" t="str">
        <f>IF(K2624&lt;&gt;"",INDEX(ฐาน!$J$4:$M$44,MATCH(INT(K2624),ฐาน!$J$4:$J$44,0),2),"")</f>
        <v/>
      </c>
      <c r="M2624" s="309" t="str">
        <f>IF(L2624&lt;&gt;"",INDEX(ฐาน!$J$4:$M$45,MATCH(L2624,ฐาน!$K$4:$K$45,0),4),"")</f>
        <v/>
      </c>
      <c r="N2624" s="310" t="str">
        <f>IF(I2624&lt;&gt;"",INDEX(ฐาน!$A$4:$F$9,MATCH(I2624,ฐาน!$A$4:$A$9,0),IF(J2624&gt;=INDEX(ฐาน!$A$4:$F$9,MATCH(I2624,ฐาน!$A$4:$A$9,0),3),6,5)),"")</f>
        <v/>
      </c>
      <c r="O2624" s="311" t="str">
        <f>IF(I2624&lt;&gt;"",IF(J2624&gt;=INDEX(ฐาน!$A$4:$G$9,MATCH(I2624,ฐาน!$A$4:$A$9,0),4),INDEX(ฐาน!$A$4:$G$9,MATCH(I2624,ฐาน!$A$4:$A$9,0),7),INDEX(ฐาน!$A$4:$G$9,MATCH(I2624,ฐาน!$A$4:$A$9,0),4)),"")</f>
        <v/>
      </c>
      <c r="P2624" s="312">
        <f>IF(M2624&lt;&gt;ฐาน!$M$45,IF(L2624&lt;&gt;"",($L2624*$N2624/100),0),0)</f>
        <v>0</v>
      </c>
      <c r="Q2624" s="311">
        <f>IF(M2624&lt;&gt;ฐาน!$M$45,IF(L2624&lt;&gt;"",ROUNDUP(($L2624*$N2624/100),-1),0),0)</f>
        <v>0</v>
      </c>
      <c r="R2624" s="311">
        <f t="shared" si="80"/>
        <v>0</v>
      </c>
      <c r="S2624" s="313">
        <f t="shared" si="81"/>
        <v>0</v>
      </c>
      <c r="T2624" s="314">
        <f>IF(M2624&lt;&gt;ฐาน!$M$45,IF(S2624&lt;&gt;"",S2624+R2624,0),0)</f>
        <v>0</v>
      </c>
      <c r="U2624" s="311">
        <f>IF(M2624&lt;&gt;ฐาน!$M$45,IF(S2624=0,J2624+T2624,O2624),J2624)</f>
        <v>0</v>
      </c>
      <c r="V2624" s="98"/>
    </row>
    <row r="2625" spans="1:22" x14ac:dyDescent="0.35">
      <c r="A2625" s="93">
        <v>2617</v>
      </c>
      <c r="B2625" s="84"/>
      <c r="C2625" s="98"/>
      <c r="D2625" s="91"/>
      <c r="E2625" s="89"/>
      <c r="F2625" s="88"/>
      <c r="G2625" s="91"/>
      <c r="H2625" s="91"/>
      <c r="I2625" s="88"/>
      <c r="J2625" s="92"/>
      <c r="K2625" s="212"/>
      <c r="L2625" s="308" t="str">
        <f>IF(K2625&lt;&gt;"",INDEX(ฐาน!$J$4:$M$44,MATCH(INT(K2625),ฐาน!$J$4:$J$44,0),2),"")</f>
        <v/>
      </c>
      <c r="M2625" s="309" t="str">
        <f>IF(L2625&lt;&gt;"",INDEX(ฐาน!$J$4:$M$45,MATCH(L2625,ฐาน!$K$4:$K$45,0),4),"")</f>
        <v/>
      </c>
      <c r="N2625" s="310" t="str">
        <f>IF(I2625&lt;&gt;"",INDEX(ฐาน!$A$4:$F$9,MATCH(I2625,ฐาน!$A$4:$A$9,0),IF(J2625&gt;=INDEX(ฐาน!$A$4:$F$9,MATCH(I2625,ฐาน!$A$4:$A$9,0),3),6,5)),"")</f>
        <v/>
      </c>
      <c r="O2625" s="311" t="str">
        <f>IF(I2625&lt;&gt;"",IF(J2625&gt;=INDEX(ฐาน!$A$4:$G$9,MATCH(I2625,ฐาน!$A$4:$A$9,0),4),INDEX(ฐาน!$A$4:$G$9,MATCH(I2625,ฐาน!$A$4:$A$9,0),7),INDEX(ฐาน!$A$4:$G$9,MATCH(I2625,ฐาน!$A$4:$A$9,0),4)),"")</f>
        <v/>
      </c>
      <c r="P2625" s="312">
        <f>IF(M2625&lt;&gt;ฐาน!$M$45,IF(L2625&lt;&gt;"",($L2625*$N2625/100),0),0)</f>
        <v>0</v>
      </c>
      <c r="Q2625" s="311">
        <f>IF(M2625&lt;&gt;ฐาน!$M$45,IF(L2625&lt;&gt;"",ROUNDUP(($L2625*$N2625/100),-1),0),0)</f>
        <v>0</v>
      </c>
      <c r="R2625" s="311">
        <f t="shared" si="80"/>
        <v>0</v>
      </c>
      <c r="S2625" s="313">
        <f t="shared" si="81"/>
        <v>0</v>
      </c>
      <c r="T2625" s="314">
        <f>IF(M2625&lt;&gt;ฐาน!$M$45,IF(S2625&lt;&gt;"",S2625+R2625,0),0)</f>
        <v>0</v>
      </c>
      <c r="U2625" s="311">
        <f>IF(M2625&lt;&gt;ฐาน!$M$45,IF(S2625=0,J2625+T2625,O2625),J2625)</f>
        <v>0</v>
      </c>
      <c r="V2625" s="98"/>
    </row>
    <row r="2626" spans="1:22" x14ac:dyDescent="0.35">
      <c r="A2626" s="93">
        <v>2618</v>
      </c>
      <c r="B2626" s="84"/>
      <c r="C2626" s="98"/>
      <c r="D2626" s="91"/>
      <c r="E2626" s="89"/>
      <c r="F2626" s="88"/>
      <c r="G2626" s="91"/>
      <c r="H2626" s="91"/>
      <c r="I2626" s="88"/>
      <c r="J2626" s="92"/>
      <c r="K2626" s="212"/>
      <c r="L2626" s="308" t="str">
        <f>IF(K2626&lt;&gt;"",INDEX(ฐาน!$J$4:$M$44,MATCH(INT(K2626),ฐาน!$J$4:$J$44,0),2),"")</f>
        <v/>
      </c>
      <c r="M2626" s="309" t="str">
        <f>IF(L2626&lt;&gt;"",INDEX(ฐาน!$J$4:$M$45,MATCH(L2626,ฐาน!$K$4:$K$45,0),4),"")</f>
        <v/>
      </c>
      <c r="N2626" s="310" t="str">
        <f>IF(I2626&lt;&gt;"",INDEX(ฐาน!$A$4:$F$9,MATCH(I2626,ฐาน!$A$4:$A$9,0),IF(J2626&gt;=INDEX(ฐาน!$A$4:$F$9,MATCH(I2626,ฐาน!$A$4:$A$9,0),3),6,5)),"")</f>
        <v/>
      </c>
      <c r="O2626" s="311" t="str">
        <f>IF(I2626&lt;&gt;"",IF(J2626&gt;=INDEX(ฐาน!$A$4:$G$9,MATCH(I2626,ฐาน!$A$4:$A$9,0),4),INDEX(ฐาน!$A$4:$G$9,MATCH(I2626,ฐาน!$A$4:$A$9,0),7),INDEX(ฐาน!$A$4:$G$9,MATCH(I2626,ฐาน!$A$4:$A$9,0),4)),"")</f>
        <v/>
      </c>
      <c r="P2626" s="312">
        <f>IF(M2626&lt;&gt;ฐาน!$M$45,IF(L2626&lt;&gt;"",($L2626*$N2626/100),0),0)</f>
        <v>0</v>
      </c>
      <c r="Q2626" s="311">
        <f>IF(M2626&lt;&gt;ฐาน!$M$45,IF(L2626&lt;&gt;"",ROUNDUP(($L2626*$N2626/100),-1),0),0)</f>
        <v>0</v>
      </c>
      <c r="R2626" s="311">
        <f t="shared" si="80"/>
        <v>0</v>
      </c>
      <c r="S2626" s="313">
        <f t="shared" si="81"/>
        <v>0</v>
      </c>
      <c r="T2626" s="314">
        <f>IF(M2626&lt;&gt;ฐาน!$M$45,IF(S2626&lt;&gt;"",S2626+R2626,0),0)</f>
        <v>0</v>
      </c>
      <c r="U2626" s="311">
        <f>IF(M2626&lt;&gt;ฐาน!$M$45,IF(S2626=0,J2626+T2626,O2626),J2626)</f>
        <v>0</v>
      </c>
      <c r="V2626" s="98"/>
    </row>
    <row r="2627" spans="1:22" x14ac:dyDescent="0.35">
      <c r="A2627" s="93">
        <v>2619</v>
      </c>
      <c r="B2627" s="84"/>
      <c r="C2627" s="98"/>
      <c r="D2627" s="91"/>
      <c r="E2627" s="89"/>
      <c r="F2627" s="88"/>
      <c r="G2627" s="91"/>
      <c r="H2627" s="91"/>
      <c r="I2627" s="88"/>
      <c r="J2627" s="92"/>
      <c r="K2627" s="212"/>
      <c r="L2627" s="308" t="str">
        <f>IF(K2627&lt;&gt;"",INDEX(ฐาน!$J$4:$M$44,MATCH(INT(K2627),ฐาน!$J$4:$J$44,0),2),"")</f>
        <v/>
      </c>
      <c r="M2627" s="309" t="str">
        <f>IF(L2627&lt;&gt;"",INDEX(ฐาน!$J$4:$M$45,MATCH(L2627,ฐาน!$K$4:$K$45,0),4),"")</f>
        <v/>
      </c>
      <c r="N2627" s="310" t="str">
        <f>IF(I2627&lt;&gt;"",INDEX(ฐาน!$A$4:$F$9,MATCH(I2627,ฐาน!$A$4:$A$9,0),IF(J2627&gt;=INDEX(ฐาน!$A$4:$F$9,MATCH(I2627,ฐาน!$A$4:$A$9,0),3),6,5)),"")</f>
        <v/>
      </c>
      <c r="O2627" s="311" t="str">
        <f>IF(I2627&lt;&gt;"",IF(J2627&gt;=INDEX(ฐาน!$A$4:$G$9,MATCH(I2627,ฐาน!$A$4:$A$9,0),4),INDEX(ฐาน!$A$4:$G$9,MATCH(I2627,ฐาน!$A$4:$A$9,0),7),INDEX(ฐาน!$A$4:$G$9,MATCH(I2627,ฐาน!$A$4:$A$9,0),4)),"")</f>
        <v/>
      </c>
      <c r="P2627" s="312">
        <f>IF(M2627&lt;&gt;ฐาน!$M$45,IF(L2627&lt;&gt;"",($L2627*$N2627/100),0),0)</f>
        <v>0</v>
      </c>
      <c r="Q2627" s="311">
        <f>IF(M2627&lt;&gt;ฐาน!$M$45,IF(L2627&lt;&gt;"",ROUNDUP(($L2627*$N2627/100),-1),0),0)</f>
        <v>0</v>
      </c>
      <c r="R2627" s="311">
        <f t="shared" si="80"/>
        <v>0</v>
      </c>
      <c r="S2627" s="313">
        <f t="shared" si="81"/>
        <v>0</v>
      </c>
      <c r="T2627" s="314">
        <f>IF(M2627&lt;&gt;ฐาน!$M$45,IF(S2627&lt;&gt;"",S2627+R2627,0),0)</f>
        <v>0</v>
      </c>
      <c r="U2627" s="311">
        <f>IF(M2627&lt;&gt;ฐาน!$M$45,IF(S2627=0,J2627+T2627,O2627),J2627)</f>
        <v>0</v>
      </c>
      <c r="V2627" s="98"/>
    </row>
    <row r="2628" spans="1:22" x14ac:dyDescent="0.35">
      <c r="A2628" s="93">
        <v>2620</v>
      </c>
      <c r="B2628" s="84"/>
      <c r="C2628" s="98"/>
      <c r="D2628" s="91"/>
      <c r="E2628" s="89"/>
      <c r="F2628" s="88"/>
      <c r="G2628" s="91"/>
      <c r="H2628" s="91"/>
      <c r="I2628" s="88"/>
      <c r="J2628" s="92"/>
      <c r="K2628" s="212"/>
      <c r="L2628" s="308" t="str">
        <f>IF(K2628&lt;&gt;"",INDEX(ฐาน!$J$4:$M$44,MATCH(INT(K2628),ฐาน!$J$4:$J$44,0),2),"")</f>
        <v/>
      </c>
      <c r="M2628" s="309" t="str">
        <f>IF(L2628&lt;&gt;"",INDEX(ฐาน!$J$4:$M$45,MATCH(L2628,ฐาน!$K$4:$K$45,0),4),"")</f>
        <v/>
      </c>
      <c r="N2628" s="310" t="str">
        <f>IF(I2628&lt;&gt;"",INDEX(ฐาน!$A$4:$F$9,MATCH(I2628,ฐาน!$A$4:$A$9,0),IF(J2628&gt;=INDEX(ฐาน!$A$4:$F$9,MATCH(I2628,ฐาน!$A$4:$A$9,0),3),6,5)),"")</f>
        <v/>
      </c>
      <c r="O2628" s="311" t="str">
        <f>IF(I2628&lt;&gt;"",IF(J2628&gt;=INDEX(ฐาน!$A$4:$G$9,MATCH(I2628,ฐาน!$A$4:$A$9,0),4),INDEX(ฐาน!$A$4:$G$9,MATCH(I2628,ฐาน!$A$4:$A$9,0),7),INDEX(ฐาน!$A$4:$G$9,MATCH(I2628,ฐาน!$A$4:$A$9,0),4)),"")</f>
        <v/>
      </c>
      <c r="P2628" s="312">
        <f>IF(M2628&lt;&gt;ฐาน!$M$45,IF(L2628&lt;&gt;"",($L2628*$N2628/100),0),0)</f>
        <v>0</v>
      </c>
      <c r="Q2628" s="311">
        <f>IF(M2628&lt;&gt;ฐาน!$M$45,IF(L2628&lt;&gt;"",ROUNDUP(($L2628*$N2628/100),-1),0),0)</f>
        <v>0</v>
      </c>
      <c r="R2628" s="311">
        <f t="shared" si="80"/>
        <v>0</v>
      </c>
      <c r="S2628" s="313">
        <f t="shared" si="81"/>
        <v>0</v>
      </c>
      <c r="T2628" s="314">
        <f>IF(M2628&lt;&gt;ฐาน!$M$45,IF(S2628&lt;&gt;"",S2628+R2628,0),0)</f>
        <v>0</v>
      </c>
      <c r="U2628" s="311">
        <f>IF(M2628&lt;&gt;ฐาน!$M$45,IF(S2628=0,J2628+T2628,O2628),J2628)</f>
        <v>0</v>
      </c>
      <c r="V2628" s="98"/>
    </row>
    <row r="2629" spans="1:22" x14ac:dyDescent="0.35">
      <c r="A2629" s="93">
        <v>2621</v>
      </c>
      <c r="B2629" s="84"/>
      <c r="C2629" s="98"/>
      <c r="D2629" s="91"/>
      <c r="E2629" s="89"/>
      <c r="F2629" s="88"/>
      <c r="G2629" s="91"/>
      <c r="H2629" s="91"/>
      <c r="I2629" s="88"/>
      <c r="J2629" s="92"/>
      <c r="K2629" s="212"/>
      <c r="L2629" s="308" t="str">
        <f>IF(K2629&lt;&gt;"",INDEX(ฐาน!$J$4:$M$44,MATCH(INT(K2629),ฐาน!$J$4:$J$44,0),2),"")</f>
        <v/>
      </c>
      <c r="M2629" s="309" t="str">
        <f>IF(L2629&lt;&gt;"",INDEX(ฐาน!$J$4:$M$45,MATCH(L2629,ฐาน!$K$4:$K$45,0),4),"")</f>
        <v/>
      </c>
      <c r="N2629" s="310" t="str">
        <f>IF(I2629&lt;&gt;"",INDEX(ฐาน!$A$4:$F$9,MATCH(I2629,ฐาน!$A$4:$A$9,0),IF(J2629&gt;=INDEX(ฐาน!$A$4:$F$9,MATCH(I2629,ฐาน!$A$4:$A$9,0),3),6,5)),"")</f>
        <v/>
      </c>
      <c r="O2629" s="311" t="str">
        <f>IF(I2629&lt;&gt;"",IF(J2629&gt;=INDEX(ฐาน!$A$4:$G$9,MATCH(I2629,ฐาน!$A$4:$A$9,0),4),INDEX(ฐาน!$A$4:$G$9,MATCH(I2629,ฐาน!$A$4:$A$9,0),7),INDEX(ฐาน!$A$4:$G$9,MATCH(I2629,ฐาน!$A$4:$A$9,0),4)),"")</f>
        <v/>
      </c>
      <c r="P2629" s="312">
        <f>IF(M2629&lt;&gt;ฐาน!$M$45,IF(L2629&lt;&gt;"",($L2629*$N2629/100),0),0)</f>
        <v>0</v>
      </c>
      <c r="Q2629" s="311">
        <f>IF(M2629&lt;&gt;ฐาน!$M$45,IF(L2629&lt;&gt;"",ROUNDUP(($L2629*$N2629/100),-1),0),0)</f>
        <v>0</v>
      </c>
      <c r="R2629" s="311">
        <f t="shared" si="80"/>
        <v>0</v>
      </c>
      <c r="S2629" s="313">
        <f t="shared" si="81"/>
        <v>0</v>
      </c>
      <c r="T2629" s="314">
        <f>IF(M2629&lt;&gt;ฐาน!$M$45,IF(S2629&lt;&gt;"",S2629+R2629,0),0)</f>
        <v>0</v>
      </c>
      <c r="U2629" s="311">
        <f>IF(M2629&lt;&gt;ฐาน!$M$45,IF(S2629=0,J2629+T2629,O2629),J2629)</f>
        <v>0</v>
      </c>
      <c r="V2629" s="98"/>
    </row>
    <row r="2630" spans="1:22" x14ac:dyDescent="0.35">
      <c r="A2630" s="93">
        <v>2622</v>
      </c>
      <c r="B2630" s="84"/>
      <c r="C2630" s="98"/>
      <c r="D2630" s="91"/>
      <c r="E2630" s="89"/>
      <c r="F2630" s="88"/>
      <c r="G2630" s="91"/>
      <c r="H2630" s="91"/>
      <c r="I2630" s="88"/>
      <c r="J2630" s="92"/>
      <c r="K2630" s="212"/>
      <c r="L2630" s="308" t="str">
        <f>IF(K2630&lt;&gt;"",INDEX(ฐาน!$J$4:$M$44,MATCH(INT(K2630),ฐาน!$J$4:$J$44,0),2),"")</f>
        <v/>
      </c>
      <c r="M2630" s="309" t="str">
        <f>IF(L2630&lt;&gt;"",INDEX(ฐาน!$J$4:$M$45,MATCH(L2630,ฐาน!$K$4:$K$45,0),4),"")</f>
        <v/>
      </c>
      <c r="N2630" s="310" t="str">
        <f>IF(I2630&lt;&gt;"",INDEX(ฐาน!$A$4:$F$9,MATCH(I2630,ฐาน!$A$4:$A$9,0),IF(J2630&gt;=INDEX(ฐาน!$A$4:$F$9,MATCH(I2630,ฐาน!$A$4:$A$9,0),3),6,5)),"")</f>
        <v/>
      </c>
      <c r="O2630" s="311" t="str">
        <f>IF(I2630&lt;&gt;"",IF(J2630&gt;=INDEX(ฐาน!$A$4:$G$9,MATCH(I2630,ฐาน!$A$4:$A$9,0),4),INDEX(ฐาน!$A$4:$G$9,MATCH(I2630,ฐาน!$A$4:$A$9,0),7),INDEX(ฐาน!$A$4:$G$9,MATCH(I2630,ฐาน!$A$4:$A$9,0),4)),"")</f>
        <v/>
      </c>
      <c r="P2630" s="312">
        <f>IF(M2630&lt;&gt;ฐาน!$M$45,IF(L2630&lt;&gt;"",($L2630*$N2630/100),0),0)</f>
        <v>0</v>
      </c>
      <c r="Q2630" s="311">
        <f>IF(M2630&lt;&gt;ฐาน!$M$45,IF(L2630&lt;&gt;"",ROUNDUP(($L2630*$N2630/100),-1),0),0)</f>
        <v>0</v>
      </c>
      <c r="R2630" s="311">
        <f t="shared" si="80"/>
        <v>0</v>
      </c>
      <c r="S2630" s="313">
        <f t="shared" si="81"/>
        <v>0</v>
      </c>
      <c r="T2630" s="314">
        <f>IF(M2630&lt;&gt;ฐาน!$M$45,IF(S2630&lt;&gt;"",S2630+R2630,0),0)</f>
        <v>0</v>
      </c>
      <c r="U2630" s="311">
        <f>IF(M2630&lt;&gt;ฐาน!$M$45,IF(S2630=0,J2630+T2630,O2630),J2630)</f>
        <v>0</v>
      </c>
      <c r="V2630" s="98"/>
    </row>
    <row r="2631" spans="1:22" x14ac:dyDescent="0.35">
      <c r="A2631" s="93">
        <v>2623</v>
      </c>
      <c r="B2631" s="84"/>
      <c r="C2631" s="98"/>
      <c r="D2631" s="91"/>
      <c r="E2631" s="89"/>
      <c r="F2631" s="88"/>
      <c r="G2631" s="91"/>
      <c r="H2631" s="91"/>
      <c r="I2631" s="88"/>
      <c r="J2631" s="92"/>
      <c r="K2631" s="212"/>
      <c r="L2631" s="308" t="str">
        <f>IF(K2631&lt;&gt;"",INDEX(ฐาน!$J$4:$M$44,MATCH(INT(K2631),ฐาน!$J$4:$J$44,0),2),"")</f>
        <v/>
      </c>
      <c r="M2631" s="309" t="str">
        <f>IF(L2631&lt;&gt;"",INDEX(ฐาน!$J$4:$M$45,MATCH(L2631,ฐาน!$K$4:$K$45,0),4),"")</f>
        <v/>
      </c>
      <c r="N2631" s="310" t="str">
        <f>IF(I2631&lt;&gt;"",INDEX(ฐาน!$A$4:$F$9,MATCH(I2631,ฐาน!$A$4:$A$9,0),IF(J2631&gt;=INDEX(ฐาน!$A$4:$F$9,MATCH(I2631,ฐาน!$A$4:$A$9,0),3),6,5)),"")</f>
        <v/>
      </c>
      <c r="O2631" s="311" t="str">
        <f>IF(I2631&lt;&gt;"",IF(J2631&gt;=INDEX(ฐาน!$A$4:$G$9,MATCH(I2631,ฐาน!$A$4:$A$9,0),4),INDEX(ฐาน!$A$4:$G$9,MATCH(I2631,ฐาน!$A$4:$A$9,0),7),INDEX(ฐาน!$A$4:$G$9,MATCH(I2631,ฐาน!$A$4:$A$9,0),4)),"")</f>
        <v/>
      </c>
      <c r="P2631" s="312">
        <f>IF(M2631&lt;&gt;ฐาน!$M$45,IF(L2631&lt;&gt;"",($L2631*$N2631/100),0),0)</f>
        <v>0</v>
      </c>
      <c r="Q2631" s="311">
        <f>IF(M2631&lt;&gt;ฐาน!$M$45,IF(L2631&lt;&gt;"",ROUNDUP(($L2631*$N2631/100),-1),0),0)</f>
        <v>0</v>
      </c>
      <c r="R2631" s="311">
        <f t="shared" si="80"/>
        <v>0</v>
      </c>
      <c r="S2631" s="313">
        <f t="shared" si="81"/>
        <v>0</v>
      </c>
      <c r="T2631" s="314">
        <f>IF(M2631&lt;&gt;ฐาน!$M$45,IF(S2631&lt;&gt;"",S2631+R2631,0),0)</f>
        <v>0</v>
      </c>
      <c r="U2631" s="311">
        <f>IF(M2631&lt;&gt;ฐาน!$M$45,IF(S2631=0,J2631+T2631,O2631),J2631)</f>
        <v>0</v>
      </c>
      <c r="V2631" s="98"/>
    </row>
    <row r="2632" spans="1:22" x14ac:dyDescent="0.35">
      <c r="A2632" s="93">
        <v>2624</v>
      </c>
      <c r="B2632" s="84"/>
      <c r="C2632" s="98"/>
      <c r="D2632" s="91"/>
      <c r="E2632" s="89"/>
      <c r="F2632" s="88"/>
      <c r="G2632" s="91"/>
      <c r="H2632" s="91"/>
      <c r="I2632" s="88"/>
      <c r="J2632" s="92"/>
      <c r="K2632" s="212"/>
      <c r="L2632" s="308" t="str">
        <f>IF(K2632&lt;&gt;"",INDEX(ฐาน!$J$4:$M$44,MATCH(INT(K2632),ฐาน!$J$4:$J$44,0),2),"")</f>
        <v/>
      </c>
      <c r="M2632" s="309" t="str">
        <f>IF(L2632&lt;&gt;"",INDEX(ฐาน!$J$4:$M$45,MATCH(L2632,ฐาน!$K$4:$K$45,0),4),"")</f>
        <v/>
      </c>
      <c r="N2632" s="310" t="str">
        <f>IF(I2632&lt;&gt;"",INDEX(ฐาน!$A$4:$F$9,MATCH(I2632,ฐาน!$A$4:$A$9,0),IF(J2632&gt;=INDEX(ฐาน!$A$4:$F$9,MATCH(I2632,ฐาน!$A$4:$A$9,0),3),6,5)),"")</f>
        <v/>
      </c>
      <c r="O2632" s="311" t="str">
        <f>IF(I2632&lt;&gt;"",IF(J2632&gt;=INDEX(ฐาน!$A$4:$G$9,MATCH(I2632,ฐาน!$A$4:$A$9,0),4),INDEX(ฐาน!$A$4:$G$9,MATCH(I2632,ฐาน!$A$4:$A$9,0),7),INDEX(ฐาน!$A$4:$G$9,MATCH(I2632,ฐาน!$A$4:$A$9,0),4)),"")</f>
        <v/>
      </c>
      <c r="P2632" s="312">
        <f>IF(M2632&lt;&gt;ฐาน!$M$45,IF(L2632&lt;&gt;"",($L2632*$N2632/100),0),0)</f>
        <v>0</v>
      </c>
      <c r="Q2632" s="311">
        <f>IF(M2632&lt;&gt;ฐาน!$M$45,IF(L2632&lt;&gt;"",ROUNDUP(($L2632*$N2632/100),-1),0),0)</f>
        <v>0</v>
      </c>
      <c r="R2632" s="311">
        <f t="shared" si="80"/>
        <v>0</v>
      </c>
      <c r="S2632" s="313">
        <f t="shared" si="81"/>
        <v>0</v>
      </c>
      <c r="T2632" s="314">
        <f>IF(M2632&lt;&gt;ฐาน!$M$45,IF(S2632&lt;&gt;"",S2632+R2632,0),0)</f>
        <v>0</v>
      </c>
      <c r="U2632" s="311">
        <f>IF(M2632&lt;&gt;ฐาน!$M$45,IF(S2632=0,J2632+T2632,O2632),J2632)</f>
        <v>0</v>
      </c>
      <c r="V2632" s="98"/>
    </row>
    <row r="2633" spans="1:22" x14ac:dyDescent="0.35">
      <c r="A2633" s="93">
        <v>2625</v>
      </c>
      <c r="B2633" s="84"/>
      <c r="C2633" s="98"/>
      <c r="D2633" s="91"/>
      <c r="E2633" s="89"/>
      <c r="F2633" s="88"/>
      <c r="G2633" s="91"/>
      <c r="H2633" s="91"/>
      <c r="I2633" s="88"/>
      <c r="J2633" s="92"/>
      <c r="K2633" s="212"/>
      <c r="L2633" s="308" t="str">
        <f>IF(K2633&lt;&gt;"",INDEX(ฐาน!$J$4:$M$44,MATCH(INT(K2633),ฐาน!$J$4:$J$44,0),2),"")</f>
        <v/>
      </c>
      <c r="M2633" s="309" t="str">
        <f>IF(L2633&lt;&gt;"",INDEX(ฐาน!$J$4:$M$45,MATCH(L2633,ฐาน!$K$4:$K$45,0),4),"")</f>
        <v/>
      </c>
      <c r="N2633" s="310" t="str">
        <f>IF(I2633&lt;&gt;"",INDEX(ฐาน!$A$4:$F$9,MATCH(I2633,ฐาน!$A$4:$A$9,0),IF(J2633&gt;=INDEX(ฐาน!$A$4:$F$9,MATCH(I2633,ฐาน!$A$4:$A$9,0),3),6,5)),"")</f>
        <v/>
      </c>
      <c r="O2633" s="311" t="str">
        <f>IF(I2633&lt;&gt;"",IF(J2633&gt;=INDEX(ฐาน!$A$4:$G$9,MATCH(I2633,ฐาน!$A$4:$A$9,0),4),INDEX(ฐาน!$A$4:$G$9,MATCH(I2633,ฐาน!$A$4:$A$9,0),7),INDEX(ฐาน!$A$4:$G$9,MATCH(I2633,ฐาน!$A$4:$A$9,0),4)),"")</f>
        <v/>
      </c>
      <c r="P2633" s="312">
        <f>IF(M2633&lt;&gt;ฐาน!$M$45,IF(L2633&lt;&gt;"",($L2633*$N2633/100),0),0)</f>
        <v>0</v>
      </c>
      <c r="Q2633" s="311">
        <f>IF(M2633&lt;&gt;ฐาน!$M$45,IF(L2633&lt;&gt;"",ROUNDUP(($L2633*$N2633/100),-1),0),0)</f>
        <v>0</v>
      </c>
      <c r="R2633" s="311">
        <f t="shared" si="80"/>
        <v>0</v>
      </c>
      <c r="S2633" s="313">
        <f t="shared" si="81"/>
        <v>0</v>
      </c>
      <c r="T2633" s="314">
        <f>IF(M2633&lt;&gt;ฐาน!$M$45,IF(S2633&lt;&gt;"",S2633+R2633,0),0)</f>
        <v>0</v>
      </c>
      <c r="U2633" s="311">
        <f>IF(M2633&lt;&gt;ฐาน!$M$45,IF(S2633=0,J2633+T2633,O2633),J2633)</f>
        <v>0</v>
      </c>
      <c r="V2633" s="98"/>
    </row>
    <row r="2634" spans="1:22" x14ac:dyDescent="0.35">
      <c r="A2634" s="93">
        <v>2626</v>
      </c>
      <c r="B2634" s="84"/>
      <c r="C2634" s="98"/>
      <c r="D2634" s="91"/>
      <c r="E2634" s="89"/>
      <c r="F2634" s="88"/>
      <c r="G2634" s="91"/>
      <c r="H2634" s="91"/>
      <c r="I2634" s="88"/>
      <c r="J2634" s="92"/>
      <c r="K2634" s="212"/>
      <c r="L2634" s="308" t="str">
        <f>IF(K2634&lt;&gt;"",INDEX(ฐาน!$J$4:$M$44,MATCH(INT(K2634),ฐาน!$J$4:$J$44,0),2),"")</f>
        <v/>
      </c>
      <c r="M2634" s="309" t="str">
        <f>IF(L2634&lt;&gt;"",INDEX(ฐาน!$J$4:$M$45,MATCH(L2634,ฐาน!$K$4:$K$45,0),4),"")</f>
        <v/>
      </c>
      <c r="N2634" s="310" t="str">
        <f>IF(I2634&lt;&gt;"",INDEX(ฐาน!$A$4:$F$9,MATCH(I2634,ฐาน!$A$4:$A$9,0),IF(J2634&gt;=INDEX(ฐาน!$A$4:$F$9,MATCH(I2634,ฐาน!$A$4:$A$9,0),3),6,5)),"")</f>
        <v/>
      </c>
      <c r="O2634" s="311" t="str">
        <f>IF(I2634&lt;&gt;"",IF(J2634&gt;=INDEX(ฐาน!$A$4:$G$9,MATCH(I2634,ฐาน!$A$4:$A$9,0),4),INDEX(ฐาน!$A$4:$G$9,MATCH(I2634,ฐาน!$A$4:$A$9,0),7),INDEX(ฐาน!$A$4:$G$9,MATCH(I2634,ฐาน!$A$4:$A$9,0),4)),"")</f>
        <v/>
      </c>
      <c r="P2634" s="312">
        <f>IF(M2634&lt;&gt;ฐาน!$M$45,IF(L2634&lt;&gt;"",($L2634*$N2634/100),0),0)</f>
        <v>0</v>
      </c>
      <c r="Q2634" s="311">
        <f>IF(M2634&lt;&gt;ฐาน!$M$45,IF(L2634&lt;&gt;"",ROUNDUP(($L2634*$N2634/100),-1),0),0)</f>
        <v>0</v>
      </c>
      <c r="R2634" s="311">
        <f t="shared" ref="R2634:R2697" si="82">IF(Q2634&lt;&gt;"",IF($J2634+$P2634&lt;=$O2634,$Q2634,$O2634-$J2634),"")</f>
        <v>0</v>
      </c>
      <c r="S2634" s="313">
        <f t="shared" ref="S2634:S2697" si="83">IF(Q2634&lt;&gt;R2634,P2634-R2634,0)</f>
        <v>0</v>
      </c>
      <c r="T2634" s="314">
        <f>IF(M2634&lt;&gt;ฐาน!$M$45,IF(S2634&lt;&gt;"",S2634+R2634,0),0)</f>
        <v>0</v>
      </c>
      <c r="U2634" s="311">
        <f>IF(M2634&lt;&gt;ฐาน!$M$45,IF(S2634=0,J2634+T2634,O2634),J2634)</f>
        <v>0</v>
      </c>
      <c r="V2634" s="98"/>
    </row>
    <row r="2635" spans="1:22" x14ac:dyDescent="0.35">
      <c r="A2635" s="93">
        <v>2627</v>
      </c>
      <c r="B2635" s="84"/>
      <c r="C2635" s="98"/>
      <c r="D2635" s="91"/>
      <c r="E2635" s="89"/>
      <c r="F2635" s="88"/>
      <c r="G2635" s="91"/>
      <c r="H2635" s="91"/>
      <c r="I2635" s="88"/>
      <c r="J2635" s="92"/>
      <c r="K2635" s="212"/>
      <c r="L2635" s="308" t="str">
        <f>IF(K2635&lt;&gt;"",INDEX(ฐาน!$J$4:$M$44,MATCH(INT(K2635),ฐาน!$J$4:$J$44,0),2),"")</f>
        <v/>
      </c>
      <c r="M2635" s="309" t="str">
        <f>IF(L2635&lt;&gt;"",INDEX(ฐาน!$J$4:$M$45,MATCH(L2635,ฐาน!$K$4:$K$45,0),4),"")</f>
        <v/>
      </c>
      <c r="N2635" s="310" t="str">
        <f>IF(I2635&lt;&gt;"",INDEX(ฐาน!$A$4:$F$9,MATCH(I2635,ฐาน!$A$4:$A$9,0),IF(J2635&gt;=INDEX(ฐาน!$A$4:$F$9,MATCH(I2635,ฐาน!$A$4:$A$9,0),3),6,5)),"")</f>
        <v/>
      </c>
      <c r="O2635" s="311" t="str">
        <f>IF(I2635&lt;&gt;"",IF(J2635&gt;=INDEX(ฐาน!$A$4:$G$9,MATCH(I2635,ฐาน!$A$4:$A$9,0),4),INDEX(ฐาน!$A$4:$G$9,MATCH(I2635,ฐาน!$A$4:$A$9,0),7),INDEX(ฐาน!$A$4:$G$9,MATCH(I2635,ฐาน!$A$4:$A$9,0),4)),"")</f>
        <v/>
      </c>
      <c r="P2635" s="312">
        <f>IF(M2635&lt;&gt;ฐาน!$M$45,IF(L2635&lt;&gt;"",($L2635*$N2635/100),0),0)</f>
        <v>0</v>
      </c>
      <c r="Q2635" s="311">
        <f>IF(M2635&lt;&gt;ฐาน!$M$45,IF(L2635&lt;&gt;"",ROUNDUP(($L2635*$N2635/100),-1),0),0)</f>
        <v>0</v>
      </c>
      <c r="R2635" s="311">
        <f t="shared" si="82"/>
        <v>0</v>
      </c>
      <c r="S2635" s="313">
        <f t="shared" si="83"/>
        <v>0</v>
      </c>
      <c r="T2635" s="314">
        <f>IF(M2635&lt;&gt;ฐาน!$M$45,IF(S2635&lt;&gt;"",S2635+R2635,0),0)</f>
        <v>0</v>
      </c>
      <c r="U2635" s="311">
        <f>IF(M2635&lt;&gt;ฐาน!$M$45,IF(S2635=0,J2635+T2635,O2635),J2635)</f>
        <v>0</v>
      </c>
      <c r="V2635" s="98"/>
    </row>
    <row r="2636" spans="1:22" x14ac:dyDescent="0.35">
      <c r="A2636" s="93">
        <v>2628</v>
      </c>
      <c r="B2636" s="84"/>
      <c r="C2636" s="98"/>
      <c r="D2636" s="91"/>
      <c r="E2636" s="89"/>
      <c r="F2636" s="88"/>
      <c r="G2636" s="91"/>
      <c r="H2636" s="91"/>
      <c r="I2636" s="88"/>
      <c r="J2636" s="92"/>
      <c r="K2636" s="212"/>
      <c r="L2636" s="308" t="str">
        <f>IF(K2636&lt;&gt;"",INDEX(ฐาน!$J$4:$M$44,MATCH(INT(K2636),ฐาน!$J$4:$J$44,0),2),"")</f>
        <v/>
      </c>
      <c r="M2636" s="309" t="str">
        <f>IF(L2636&lt;&gt;"",INDEX(ฐาน!$J$4:$M$45,MATCH(L2636,ฐาน!$K$4:$K$45,0),4),"")</f>
        <v/>
      </c>
      <c r="N2636" s="310" t="str">
        <f>IF(I2636&lt;&gt;"",INDEX(ฐาน!$A$4:$F$9,MATCH(I2636,ฐาน!$A$4:$A$9,0),IF(J2636&gt;=INDEX(ฐาน!$A$4:$F$9,MATCH(I2636,ฐาน!$A$4:$A$9,0),3),6,5)),"")</f>
        <v/>
      </c>
      <c r="O2636" s="311" t="str">
        <f>IF(I2636&lt;&gt;"",IF(J2636&gt;=INDEX(ฐาน!$A$4:$G$9,MATCH(I2636,ฐาน!$A$4:$A$9,0),4),INDEX(ฐาน!$A$4:$G$9,MATCH(I2636,ฐาน!$A$4:$A$9,0),7),INDEX(ฐาน!$A$4:$G$9,MATCH(I2636,ฐาน!$A$4:$A$9,0),4)),"")</f>
        <v/>
      </c>
      <c r="P2636" s="312">
        <f>IF(M2636&lt;&gt;ฐาน!$M$45,IF(L2636&lt;&gt;"",($L2636*$N2636/100),0),0)</f>
        <v>0</v>
      </c>
      <c r="Q2636" s="311">
        <f>IF(M2636&lt;&gt;ฐาน!$M$45,IF(L2636&lt;&gt;"",ROUNDUP(($L2636*$N2636/100),-1),0),0)</f>
        <v>0</v>
      </c>
      <c r="R2636" s="311">
        <f t="shared" si="82"/>
        <v>0</v>
      </c>
      <c r="S2636" s="313">
        <f t="shared" si="83"/>
        <v>0</v>
      </c>
      <c r="T2636" s="314">
        <f>IF(M2636&lt;&gt;ฐาน!$M$45,IF(S2636&lt;&gt;"",S2636+R2636,0),0)</f>
        <v>0</v>
      </c>
      <c r="U2636" s="311">
        <f>IF(M2636&lt;&gt;ฐาน!$M$45,IF(S2636=0,J2636+T2636,O2636),J2636)</f>
        <v>0</v>
      </c>
      <c r="V2636" s="98"/>
    </row>
    <row r="2637" spans="1:22" x14ac:dyDescent="0.35">
      <c r="A2637" s="93">
        <v>2629</v>
      </c>
      <c r="B2637" s="84"/>
      <c r="C2637" s="98"/>
      <c r="D2637" s="91"/>
      <c r="E2637" s="89"/>
      <c r="F2637" s="88"/>
      <c r="G2637" s="91"/>
      <c r="H2637" s="91"/>
      <c r="I2637" s="88"/>
      <c r="J2637" s="92"/>
      <c r="K2637" s="212"/>
      <c r="L2637" s="308" t="str">
        <f>IF(K2637&lt;&gt;"",INDEX(ฐาน!$J$4:$M$44,MATCH(INT(K2637),ฐาน!$J$4:$J$44,0),2),"")</f>
        <v/>
      </c>
      <c r="M2637" s="309" t="str">
        <f>IF(L2637&lt;&gt;"",INDEX(ฐาน!$J$4:$M$45,MATCH(L2637,ฐาน!$K$4:$K$45,0),4),"")</f>
        <v/>
      </c>
      <c r="N2637" s="310" t="str">
        <f>IF(I2637&lt;&gt;"",INDEX(ฐาน!$A$4:$F$9,MATCH(I2637,ฐาน!$A$4:$A$9,0),IF(J2637&gt;=INDEX(ฐาน!$A$4:$F$9,MATCH(I2637,ฐาน!$A$4:$A$9,0),3),6,5)),"")</f>
        <v/>
      </c>
      <c r="O2637" s="311" t="str">
        <f>IF(I2637&lt;&gt;"",IF(J2637&gt;=INDEX(ฐาน!$A$4:$G$9,MATCH(I2637,ฐาน!$A$4:$A$9,0),4),INDEX(ฐาน!$A$4:$G$9,MATCH(I2637,ฐาน!$A$4:$A$9,0),7),INDEX(ฐาน!$A$4:$G$9,MATCH(I2637,ฐาน!$A$4:$A$9,0),4)),"")</f>
        <v/>
      </c>
      <c r="P2637" s="312">
        <f>IF(M2637&lt;&gt;ฐาน!$M$45,IF(L2637&lt;&gt;"",($L2637*$N2637/100),0),0)</f>
        <v>0</v>
      </c>
      <c r="Q2637" s="311">
        <f>IF(M2637&lt;&gt;ฐาน!$M$45,IF(L2637&lt;&gt;"",ROUNDUP(($L2637*$N2637/100),-1),0),0)</f>
        <v>0</v>
      </c>
      <c r="R2637" s="311">
        <f t="shared" si="82"/>
        <v>0</v>
      </c>
      <c r="S2637" s="313">
        <f t="shared" si="83"/>
        <v>0</v>
      </c>
      <c r="T2637" s="314">
        <f>IF(M2637&lt;&gt;ฐาน!$M$45,IF(S2637&lt;&gt;"",S2637+R2637,0),0)</f>
        <v>0</v>
      </c>
      <c r="U2637" s="311">
        <f>IF(M2637&lt;&gt;ฐาน!$M$45,IF(S2637=0,J2637+T2637,O2637),J2637)</f>
        <v>0</v>
      </c>
      <c r="V2637" s="98"/>
    </row>
    <row r="2638" spans="1:22" x14ac:dyDescent="0.35">
      <c r="A2638" s="93">
        <v>2630</v>
      </c>
      <c r="B2638" s="84"/>
      <c r="C2638" s="98"/>
      <c r="D2638" s="91"/>
      <c r="E2638" s="89"/>
      <c r="F2638" s="88"/>
      <c r="G2638" s="91"/>
      <c r="H2638" s="91"/>
      <c r="I2638" s="88"/>
      <c r="J2638" s="92"/>
      <c r="K2638" s="212"/>
      <c r="L2638" s="308" t="str">
        <f>IF(K2638&lt;&gt;"",INDEX(ฐาน!$J$4:$M$44,MATCH(INT(K2638),ฐาน!$J$4:$J$44,0),2),"")</f>
        <v/>
      </c>
      <c r="M2638" s="309" t="str">
        <f>IF(L2638&lt;&gt;"",INDEX(ฐาน!$J$4:$M$45,MATCH(L2638,ฐาน!$K$4:$K$45,0),4),"")</f>
        <v/>
      </c>
      <c r="N2638" s="310" t="str">
        <f>IF(I2638&lt;&gt;"",INDEX(ฐาน!$A$4:$F$9,MATCH(I2638,ฐาน!$A$4:$A$9,0),IF(J2638&gt;=INDEX(ฐาน!$A$4:$F$9,MATCH(I2638,ฐาน!$A$4:$A$9,0),3),6,5)),"")</f>
        <v/>
      </c>
      <c r="O2638" s="311" t="str">
        <f>IF(I2638&lt;&gt;"",IF(J2638&gt;=INDEX(ฐาน!$A$4:$G$9,MATCH(I2638,ฐาน!$A$4:$A$9,0),4),INDEX(ฐาน!$A$4:$G$9,MATCH(I2638,ฐาน!$A$4:$A$9,0),7),INDEX(ฐาน!$A$4:$G$9,MATCH(I2638,ฐาน!$A$4:$A$9,0),4)),"")</f>
        <v/>
      </c>
      <c r="P2638" s="312">
        <f>IF(M2638&lt;&gt;ฐาน!$M$45,IF(L2638&lt;&gt;"",($L2638*$N2638/100),0),0)</f>
        <v>0</v>
      </c>
      <c r="Q2638" s="311">
        <f>IF(M2638&lt;&gt;ฐาน!$M$45,IF(L2638&lt;&gt;"",ROUNDUP(($L2638*$N2638/100),-1),0),0)</f>
        <v>0</v>
      </c>
      <c r="R2638" s="311">
        <f t="shared" si="82"/>
        <v>0</v>
      </c>
      <c r="S2638" s="313">
        <f t="shared" si="83"/>
        <v>0</v>
      </c>
      <c r="T2638" s="314">
        <f>IF(M2638&lt;&gt;ฐาน!$M$45,IF(S2638&lt;&gt;"",S2638+R2638,0),0)</f>
        <v>0</v>
      </c>
      <c r="U2638" s="311">
        <f>IF(M2638&lt;&gt;ฐาน!$M$45,IF(S2638=0,J2638+T2638,O2638),J2638)</f>
        <v>0</v>
      </c>
      <c r="V2638" s="98"/>
    </row>
    <row r="2639" spans="1:22" x14ac:dyDescent="0.35">
      <c r="A2639" s="93">
        <v>2631</v>
      </c>
      <c r="B2639" s="84"/>
      <c r="C2639" s="98"/>
      <c r="D2639" s="91"/>
      <c r="E2639" s="89"/>
      <c r="F2639" s="88"/>
      <c r="G2639" s="91"/>
      <c r="H2639" s="91"/>
      <c r="I2639" s="88"/>
      <c r="J2639" s="92"/>
      <c r="K2639" s="212"/>
      <c r="L2639" s="308" t="str">
        <f>IF(K2639&lt;&gt;"",INDEX(ฐาน!$J$4:$M$44,MATCH(INT(K2639),ฐาน!$J$4:$J$44,0),2),"")</f>
        <v/>
      </c>
      <c r="M2639" s="309" t="str">
        <f>IF(L2639&lt;&gt;"",INDEX(ฐาน!$J$4:$M$45,MATCH(L2639,ฐาน!$K$4:$K$45,0),4),"")</f>
        <v/>
      </c>
      <c r="N2639" s="310" t="str">
        <f>IF(I2639&lt;&gt;"",INDEX(ฐาน!$A$4:$F$9,MATCH(I2639,ฐาน!$A$4:$A$9,0),IF(J2639&gt;=INDEX(ฐาน!$A$4:$F$9,MATCH(I2639,ฐาน!$A$4:$A$9,0),3),6,5)),"")</f>
        <v/>
      </c>
      <c r="O2639" s="311" t="str">
        <f>IF(I2639&lt;&gt;"",IF(J2639&gt;=INDEX(ฐาน!$A$4:$G$9,MATCH(I2639,ฐาน!$A$4:$A$9,0),4),INDEX(ฐาน!$A$4:$G$9,MATCH(I2639,ฐาน!$A$4:$A$9,0),7),INDEX(ฐาน!$A$4:$G$9,MATCH(I2639,ฐาน!$A$4:$A$9,0),4)),"")</f>
        <v/>
      </c>
      <c r="P2639" s="312">
        <f>IF(M2639&lt;&gt;ฐาน!$M$45,IF(L2639&lt;&gt;"",($L2639*$N2639/100),0),0)</f>
        <v>0</v>
      </c>
      <c r="Q2639" s="311">
        <f>IF(M2639&lt;&gt;ฐาน!$M$45,IF(L2639&lt;&gt;"",ROUNDUP(($L2639*$N2639/100),-1),0),0)</f>
        <v>0</v>
      </c>
      <c r="R2639" s="311">
        <f t="shared" si="82"/>
        <v>0</v>
      </c>
      <c r="S2639" s="313">
        <f t="shared" si="83"/>
        <v>0</v>
      </c>
      <c r="T2639" s="314">
        <f>IF(M2639&lt;&gt;ฐาน!$M$45,IF(S2639&lt;&gt;"",S2639+R2639,0),0)</f>
        <v>0</v>
      </c>
      <c r="U2639" s="311">
        <f>IF(M2639&lt;&gt;ฐาน!$M$45,IF(S2639=0,J2639+T2639,O2639),J2639)</f>
        <v>0</v>
      </c>
      <c r="V2639" s="98"/>
    </row>
    <row r="2640" spans="1:22" x14ac:dyDescent="0.35">
      <c r="A2640" s="93">
        <v>2632</v>
      </c>
      <c r="B2640" s="84"/>
      <c r="C2640" s="98"/>
      <c r="D2640" s="91"/>
      <c r="E2640" s="89"/>
      <c r="F2640" s="88"/>
      <c r="G2640" s="91"/>
      <c r="H2640" s="91"/>
      <c r="I2640" s="88"/>
      <c r="J2640" s="92"/>
      <c r="K2640" s="212"/>
      <c r="L2640" s="308" t="str">
        <f>IF(K2640&lt;&gt;"",INDEX(ฐาน!$J$4:$M$44,MATCH(INT(K2640),ฐาน!$J$4:$J$44,0),2),"")</f>
        <v/>
      </c>
      <c r="M2640" s="309" t="str">
        <f>IF(L2640&lt;&gt;"",INDEX(ฐาน!$J$4:$M$45,MATCH(L2640,ฐาน!$K$4:$K$45,0),4),"")</f>
        <v/>
      </c>
      <c r="N2640" s="310" t="str">
        <f>IF(I2640&lt;&gt;"",INDEX(ฐาน!$A$4:$F$9,MATCH(I2640,ฐาน!$A$4:$A$9,0),IF(J2640&gt;=INDEX(ฐาน!$A$4:$F$9,MATCH(I2640,ฐาน!$A$4:$A$9,0),3),6,5)),"")</f>
        <v/>
      </c>
      <c r="O2640" s="311" t="str">
        <f>IF(I2640&lt;&gt;"",IF(J2640&gt;=INDEX(ฐาน!$A$4:$G$9,MATCH(I2640,ฐาน!$A$4:$A$9,0),4),INDEX(ฐาน!$A$4:$G$9,MATCH(I2640,ฐาน!$A$4:$A$9,0),7),INDEX(ฐาน!$A$4:$G$9,MATCH(I2640,ฐาน!$A$4:$A$9,0),4)),"")</f>
        <v/>
      </c>
      <c r="P2640" s="312">
        <f>IF(M2640&lt;&gt;ฐาน!$M$45,IF(L2640&lt;&gt;"",($L2640*$N2640/100),0),0)</f>
        <v>0</v>
      </c>
      <c r="Q2640" s="311">
        <f>IF(M2640&lt;&gt;ฐาน!$M$45,IF(L2640&lt;&gt;"",ROUNDUP(($L2640*$N2640/100),-1),0),0)</f>
        <v>0</v>
      </c>
      <c r="R2640" s="311">
        <f t="shared" si="82"/>
        <v>0</v>
      </c>
      <c r="S2640" s="313">
        <f t="shared" si="83"/>
        <v>0</v>
      </c>
      <c r="T2640" s="314">
        <f>IF(M2640&lt;&gt;ฐาน!$M$45,IF(S2640&lt;&gt;"",S2640+R2640,0),0)</f>
        <v>0</v>
      </c>
      <c r="U2640" s="311">
        <f>IF(M2640&lt;&gt;ฐาน!$M$45,IF(S2640=0,J2640+T2640,O2640),J2640)</f>
        <v>0</v>
      </c>
      <c r="V2640" s="98"/>
    </row>
    <row r="2641" spans="1:22" x14ac:dyDescent="0.35">
      <c r="A2641" s="93">
        <v>2633</v>
      </c>
      <c r="B2641" s="84"/>
      <c r="C2641" s="98"/>
      <c r="D2641" s="91"/>
      <c r="E2641" s="89"/>
      <c r="F2641" s="88"/>
      <c r="G2641" s="91"/>
      <c r="H2641" s="91"/>
      <c r="I2641" s="88"/>
      <c r="J2641" s="92"/>
      <c r="K2641" s="212"/>
      <c r="L2641" s="308" t="str">
        <f>IF(K2641&lt;&gt;"",INDEX(ฐาน!$J$4:$M$44,MATCH(INT(K2641),ฐาน!$J$4:$J$44,0),2),"")</f>
        <v/>
      </c>
      <c r="M2641" s="309" t="str">
        <f>IF(L2641&lt;&gt;"",INDEX(ฐาน!$J$4:$M$45,MATCH(L2641,ฐาน!$K$4:$K$45,0),4),"")</f>
        <v/>
      </c>
      <c r="N2641" s="310" t="str">
        <f>IF(I2641&lt;&gt;"",INDEX(ฐาน!$A$4:$F$9,MATCH(I2641,ฐาน!$A$4:$A$9,0),IF(J2641&gt;=INDEX(ฐาน!$A$4:$F$9,MATCH(I2641,ฐาน!$A$4:$A$9,0),3),6,5)),"")</f>
        <v/>
      </c>
      <c r="O2641" s="311" t="str">
        <f>IF(I2641&lt;&gt;"",IF(J2641&gt;=INDEX(ฐาน!$A$4:$G$9,MATCH(I2641,ฐาน!$A$4:$A$9,0),4),INDEX(ฐาน!$A$4:$G$9,MATCH(I2641,ฐาน!$A$4:$A$9,0),7),INDEX(ฐาน!$A$4:$G$9,MATCH(I2641,ฐาน!$A$4:$A$9,0),4)),"")</f>
        <v/>
      </c>
      <c r="P2641" s="312">
        <f>IF(M2641&lt;&gt;ฐาน!$M$45,IF(L2641&lt;&gt;"",($L2641*$N2641/100),0),0)</f>
        <v>0</v>
      </c>
      <c r="Q2641" s="311">
        <f>IF(M2641&lt;&gt;ฐาน!$M$45,IF(L2641&lt;&gt;"",ROUNDUP(($L2641*$N2641/100),-1),0),0)</f>
        <v>0</v>
      </c>
      <c r="R2641" s="311">
        <f t="shared" si="82"/>
        <v>0</v>
      </c>
      <c r="S2641" s="313">
        <f t="shared" si="83"/>
        <v>0</v>
      </c>
      <c r="T2641" s="314">
        <f>IF(M2641&lt;&gt;ฐาน!$M$45,IF(S2641&lt;&gt;"",S2641+R2641,0),0)</f>
        <v>0</v>
      </c>
      <c r="U2641" s="311">
        <f>IF(M2641&lt;&gt;ฐาน!$M$45,IF(S2641=0,J2641+T2641,O2641),J2641)</f>
        <v>0</v>
      </c>
      <c r="V2641" s="98"/>
    </row>
    <row r="2642" spans="1:22" x14ac:dyDescent="0.35">
      <c r="A2642" s="93">
        <v>2634</v>
      </c>
      <c r="B2642" s="84"/>
      <c r="C2642" s="98"/>
      <c r="D2642" s="91"/>
      <c r="E2642" s="89"/>
      <c r="F2642" s="88"/>
      <c r="G2642" s="91"/>
      <c r="H2642" s="91"/>
      <c r="I2642" s="88"/>
      <c r="J2642" s="92"/>
      <c r="K2642" s="212"/>
      <c r="L2642" s="308" t="str">
        <f>IF(K2642&lt;&gt;"",INDEX(ฐาน!$J$4:$M$44,MATCH(INT(K2642),ฐาน!$J$4:$J$44,0),2),"")</f>
        <v/>
      </c>
      <c r="M2642" s="309" t="str">
        <f>IF(L2642&lt;&gt;"",INDEX(ฐาน!$J$4:$M$45,MATCH(L2642,ฐาน!$K$4:$K$45,0),4),"")</f>
        <v/>
      </c>
      <c r="N2642" s="310" t="str">
        <f>IF(I2642&lt;&gt;"",INDEX(ฐาน!$A$4:$F$9,MATCH(I2642,ฐาน!$A$4:$A$9,0),IF(J2642&gt;=INDEX(ฐาน!$A$4:$F$9,MATCH(I2642,ฐาน!$A$4:$A$9,0),3),6,5)),"")</f>
        <v/>
      </c>
      <c r="O2642" s="311" t="str">
        <f>IF(I2642&lt;&gt;"",IF(J2642&gt;=INDEX(ฐาน!$A$4:$G$9,MATCH(I2642,ฐาน!$A$4:$A$9,0),4),INDEX(ฐาน!$A$4:$G$9,MATCH(I2642,ฐาน!$A$4:$A$9,0),7),INDEX(ฐาน!$A$4:$G$9,MATCH(I2642,ฐาน!$A$4:$A$9,0),4)),"")</f>
        <v/>
      </c>
      <c r="P2642" s="312">
        <f>IF(M2642&lt;&gt;ฐาน!$M$45,IF(L2642&lt;&gt;"",($L2642*$N2642/100),0),0)</f>
        <v>0</v>
      </c>
      <c r="Q2642" s="311">
        <f>IF(M2642&lt;&gt;ฐาน!$M$45,IF(L2642&lt;&gt;"",ROUNDUP(($L2642*$N2642/100),-1),0),0)</f>
        <v>0</v>
      </c>
      <c r="R2642" s="311">
        <f t="shared" si="82"/>
        <v>0</v>
      </c>
      <c r="S2642" s="313">
        <f t="shared" si="83"/>
        <v>0</v>
      </c>
      <c r="T2642" s="314">
        <f>IF(M2642&lt;&gt;ฐาน!$M$45,IF(S2642&lt;&gt;"",S2642+R2642,0),0)</f>
        <v>0</v>
      </c>
      <c r="U2642" s="311">
        <f>IF(M2642&lt;&gt;ฐาน!$M$45,IF(S2642=0,J2642+T2642,O2642),J2642)</f>
        <v>0</v>
      </c>
      <c r="V2642" s="98"/>
    </row>
    <row r="2643" spans="1:22" x14ac:dyDescent="0.35">
      <c r="A2643" s="93">
        <v>2635</v>
      </c>
      <c r="B2643" s="84"/>
      <c r="C2643" s="98"/>
      <c r="D2643" s="91"/>
      <c r="E2643" s="89"/>
      <c r="F2643" s="88"/>
      <c r="G2643" s="91"/>
      <c r="H2643" s="91"/>
      <c r="I2643" s="88"/>
      <c r="J2643" s="92"/>
      <c r="K2643" s="212"/>
      <c r="L2643" s="308" t="str">
        <f>IF(K2643&lt;&gt;"",INDEX(ฐาน!$J$4:$M$44,MATCH(INT(K2643),ฐาน!$J$4:$J$44,0),2),"")</f>
        <v/>
      </c>
      <c r="M2643" s="309" t="str">
        <f>IF(L2643&lt;&gt;"",INDEX(ฐาน!$J$4:$M$45,MATCH(L2643,ฐาน!$K$4:$K$45,0),4),"")</f>
        <v/>
      </c>
      <c r="N2643" s="310" t="str">
        <f>IF(I2643&lt;&gt;"",INDEX(ฐาน!$A$4:$F$9,MATCH(I2643,ฐาน!$A$4:$A$9,0),IF(J2643&gt;=INDEX(ฐาน!$A$4:$F$9,MATCH(I2643,ฐาน!$A$4:$A$9,0),3),6,5)),"")</f>
        <v/>
      </c>
      <c r="O2643" s="311" t="str">
        <f>IF(I2643&lt;&gt;"",IF(J2643&gt;=INDEX(ฐาน!$A$4:$G$9,MATCH(I2643,ฐาน!$A$4:$A$9,0),4),INDEX(ฐาน!$A$4:$G$9,MATCH(I2643,ฐาน!$A$4:$A$9,0),7),INDEX(ฐาน!$A$4:$G$9,MATCH(I2643,ฐาน!$A$4:$A$9,0),4)),"")</f>
        <v/>
      </c>
      <c r="P2643" s="312">
        <f>IF(M2643&lt;&gt;ฐาน!$M$45,IF(L2643&lt;&gt;"",($L2643*$N2643/100),0),0)</f>
        <v>0</v>
      </c>
      <c r="Q2643" s="311">
        <f>IF(M2643&lt;&gt;ฐาน!$M$45,IF(L2643&lt;&gt;"",ROUNDUP(($L2643*$N2643/100),-1),0),0)</f>
        <v>0</v>
      </c>
      <c r="R2643" s="311">
        <f t="shared" si="82"/>
        <v>0</v>
      </c>
      <c r="S2643" s="313">
        <f t="shared" si="83"/>
        <v>0</v>
      </c>
      <c r="T2643" s="314">
        <f>IF(M2643&lt;&gt;ฐาน!$M$45,IF(S2643&lt;&gt;"",S2643+R2643,0),0)</f>
        <v>0</v>
      </c>
      <c r="U2643" s="311">
        <f>IF(M2643&lt;&gt;ฐาน!$M$45,IF(S2643=0,J2643+T2643,O2643),J2643)</f>
        <v>0</v>
      </c>
      <c r="V2643" s="98"/>
    </row>
    <row r="2644" spans="1:22" x14ac:dyDescent="0.35">
      <c r="A2644" s="93">
        <v>2636</v>
      </c>
      <c r="B2644" s="84"/>
      <c r="C2644" s="98"/>
      <c r="D2644" s="91"/>
      <c r="E2644" s="89"/>
      <c r="F2644" s="88"/>
      <c r="G2644" s="91"/>
      <c r="H2644" s="91"/>
      <c r="I2644" s="88"/>
      <c r="J2644" s="92"/>
      <c r="K2644" s="212"/>
      <c r="L2644" s="308" t="str">
        <f>IF(K2644&lt;&gt;"",INDEX(ฐาน!$J$4:$M$44,MATCH(INT(K2644),ฐาน!$J$4:$J$44,0),2),"")</f>
        <v/>
      </c>
      <c r="M2644" s="309" t="str">
        <f>IF(L2644&lt;&gt;"",INDEX(ฐาน!$J$4:$M$45,MATCH(L2644,ฐาน!$K$4:$K$45,0),4),"")</f>
        <v/>
      </c>
      <c r="N2644" s="310" t="str">
        <f>IF(I2644&lt;&gt;"",INDEX(ฐาน!$A$4:$F$9,MATCH(I2644,ฐาน!$A$4:$A$9,0),IF(J2644&gt;=INDEX(ฐาน!$A$4:$F$9,MATCH(I2644,ฐาน!$A$4:$A$9,0),3),6,5)),"")</f>
        <v/>
      </c>
      <c r="O2644" s="311" t="str">
        <f>IF(I2644&lt;&gt;"",IF(J2644&gt;=INDEX(ฐาน!$A$4:$G$9,MATCH(I2644,ฐาน!$A$4:$A$9,0),4),INDEX(ฐาน!$A$4:$G$9,MATCH(I2644,ฐาน!$A$4:$A$9,0),7),INDEX(ฐาน!$A$4:$G$9,MATCH(I2644,ฐาน!$A$4:$A$9,0),4)),"")</f>
        <v/>
      </c>
      <c r="P2644" s="312">
        <f>IF(M2644&lt;&gt;ฐาน!$M$45,IF(L2644&lt;&gt;"",($L2644*$N2644/100),0),0)</f>
        <v>0</v>
      </c>
      <c r="Q2644" s="311">
        <f>IF(M2644&lt;&gt;ฐาน!$M$45,IF(L2644&lt;&gt;"",ROUNDUP(($L2644*$N2644/100),-1),0),0)</f>
        <v>0</v>
      </c>
      <c r="R2644" s="311">
        <f t="shared" si="82"/>
        <v>0</v>
      </c>
      <c r="S2644" s="313">
        <f t="shared" si="83"/>
        <v>0</v>
      </c>
      <c r="T2644" s="314">
        <f>IF(M2644&lt;&gt;ฐาน!$M$45,IF(S2644&lt;&gt;"",S2644+R2644,0),0)</f>
        <v>0</v>
      </c>
      <c r="U2644" s="311">
        <f>IF(M2644&lt;&gt;ฐาน!$M$45,IF(S2644=0,J2644+T2644,O2644),J2644)</f>
        <v>0</v>
      </c>
      <c r="V2644" s="98"/>
    </row>
    <row r="2645" spans="1:22" x14ac:dyDescent="0.35">
      <c r="A2645" s="93">
        <v>2637</v>
      </c>
      <c r="B2645" s="84"/>
      <c r="C2645" s="98"/>
      <c r="D2645" s="91"/>
      <c r="E2645" s="89"/>
      <c r="F2645" s="88"/>
      <c r="G2645" s="91"/>
      <c r="H2645" s="91"/>
      <c r="I2645" s="88"/>
      <c r="J2645" s="92"/>
      <c r="K2645" s="212"/>
      <c r="L2645" s="308" t="str">
        <f>IF(K2645&lt;&gt;"",INDEX(ฐาน!$J$4:$M$44,MATCH(INT(K2645),ฐาน!$J$4:$J$44,0),2),"")</f>
        <v/>
      </c>
      <c r="M2645" s="309" t="str">
        <f>IF(L2645&lt;&gt;"",INDEX(ฐาน!$J$4:$M$45,MATCH(L2645,ฐาน!$K$4:$K$45,0),4),"")</f>
        <v/>
      </c>
      <c r="N2645" s="310" t="str">
        <f>IF(I2645&lt;&gt;"",INDEX(ฐาน!$A$4:$F$9,MATCH(I2645,ฐาน!$A$4:$A$9,0),IF(J2645&gt;=INDEX(ฐาน!$A$4:$F$9,MATCH(I2645,ฐาน!$A$4:$A$9,0),3),6,5)),"")</f>
        <v/>
      </c>
      <c r="O2645" s="311" t="str">
        <f>IF(I2645&lt;&gt;"",IF(J2645&gt;=INDEX(ฐาน!$A$4:$G$9,MATCH(I2645,ฐาน!$A$4:$A$9,0),4),INDEX(ฐาน!$A$4:$G$9,MATCH(I2645,ฐาน!$A$4:$A$9,0),7),INDEX(ฐาน!$A$4:$G$9,MATCH(I2645,ฐาน!$A$4:$A$9,0),4)),"")</f>
        <v/>
      </c>
      <c r="P2645" s="312">
        <f>IF(M2645&lt;&gt;ฐาน!$M$45,IF(L2645&lt;&gt;"",($L2645*$N2645/100),0),0)</f>
        <v>0</v>
      </c>
      <c r="Q2645" s="311">
        <f>IF(M2645&lt;&gt;ฐาน!$M$45,IF(L2645&lt;&gt;"",ROUNDUP(($L2645*$N2645/100),-1),0),0)</f>
        <v>0</v>
      </c>
      <c r="R2645" s="311">
        <f t="shared" si="82"/>
        <v>0</v>
      </c>
      <c r="S2645" s="313">
        <f t="shared" si="83"/>
        <v>0</v>
      </c>
      <c r="T2645" s="314">
        <f>IF(M2645&lt;&gt;ฐาน!$M$45,IF(S2645&lt;&gt;"",S2645+R2645,0),0)</f>
        <v>0</v>
      </c>
      <c r="U2645" s="311">
        <f>IF(M2645&lt;&gt;ฐาน!$M$45,IF(S2645=0,J2645+T2645,O2645),J2645)</f>
        <v>0</v>
      </c>
      <c r="V2645" s="98"/>
    </row>
    <row r="2646" spans="1:22" x14ac:dyDescent="0.35">
      <c r="A2646" s="93">
        <v>2638</v>
      </c>
      <c r="B2646" s="84"/>
      <c r="C2646" s="98"/>
      <c r="D2646" s="91"/>
      <c r="E2646" s="89"/>
      <c r="F2646" s="88"/>
      <c r="G2646" s="91"/>
      <c r="H2646" s="91"/>
      <c r="I2646" s="88"/>
      <c r="J2646" s="92"/>
      <c r="K2646" s="212"/>
      <c r="L2646" s="308" t="str">
        <f>IF(K2646&lt;&gt;"",INDEX(ฐาน!$J$4:$M$44,MATCH(INT(K2646),ฐาน!$J$4:$J$44,0),2),"")</f>
        <v/>
      </c>
      <c r="M2646" s="309" t="str">
        <f>IF(L2646&lt;&gt;"",INDEX(ฐาน!$J$4:$M$45,MATCH(L2646,ฐาน!$K$4:$K$45,0),4),"")</f>
        <v/>
      </c>
      <c r="N2646" s="310" t="str">
        <f>IF(I2646&lt;&gt;"",INDEX(ฐาน!$A$4:$F$9,MATCH(I2646,ฐาน!$A$4:$A$9,0),IF(J2646&gt;=INDEX(ฐาน!$A$4:$F$9,MATCH(I2646,ฐาน!$A$4:$A$9,0),3),6,5)),"")</f>
        <v/>
      </c>
      <c r="O2646" s="311" t="str">
        <f>IF(I2646&lt;&gt;"",IF(J2646&gt;=INDEX(ฐาน!$A$4:$G$9,MATCH(I2646,ฐาน!$A$4:$A$9,0),4),INDEX(ฐาน!$A$4:$G$9,MATCH(I2646,ฐาน!$A$4:$A$9,0),7),INDEX(ฐาน!$A$4:$G$9,MATCH(I2646,ฐาน!$A$4:$A$9,0),4)),"")</f>
        <v/>
      </c>
      <c r="P2646" s="312">
        <f>IF(M2646&lt;&gt;ฐาน!$M$45,IF(L2646&lt;&gt;"",($L2646*$N2646/100),0),0)</f>
        <v>0</v>
      </c>
      <c r="Q2646" s="311">
        <f>IF(M2646&lt;&gt;ฐาน!$M$45,IF(L2646&lt;&gt;"",ROUNDUP(($L2646*$N2646/100),-1),0),0)</f>
        <v>0</v>
      </c>
      <c r="R2646" s="311">
        <f t="shared" si="82"/>
        <v>0</v>
      </c>
      <c r="S2646" s="313">
        <f t="shared" si="83"/>
        <v>0</v>
      </c>
      <c r="T2646" s="314">
        <f>IF(M2646&lt;&gt;ฐาน!$M$45,IF(S2646&lt;&gt;"",S2646+R2646,0),0)</f>
        <v>0</v>
      </c>
      <c r="U2646" s="311">
        <f>IF(M2646&lt;&gt;ฐาน!$M$45,IF(S2646=0,J2646+T2646,O2646),J2646)</f>
        <v>0</v>
      </c>
      <c r="V2646" s="98"/>
    </row>
    <row r="2647" spans="1:22" x14ac:dyDescent="0.35">
      <c r="A2647" s="93">
        <v>2639</v>
      </c>
      <c r="B2647" s="84"/>
      <c r="C2647" s="98"/>
      <c r="D2647" s="91"/>
      <c r="E2647" s="89"/>
      <c r="F2647" s="88"/>
      <c r="G2647" s="91"/>
      <c r="H2647" s="91"/>
      <c r="I2647" s="88"/>
      <c r="J2647" s="92"/>
      <c r="K2647" s="212"/>
      <c r="L2647" s="308" t="str">
        <f>IF(K2647&lt;&gt;"",INDEX(ฐาน!$J$4:$M$44,MATCH(INT(K2647),ฐาน!$J$4:$J$44,0),2),"")</f>
        <v/>
      </c>
      <c r="M2647" s="309" t="str">
        <f>IF(L2647&lt;&gt;"",INDEX(ฐาน!$J$4:$M$45,MATCH(L2647,ฐาน!$K$4:$K$45,0),4),"")</f>
        <v/>
      </c>
      <c r="N2647" s="310" t="str">
        <f>IF(I2647&lt;&gt;"",INDEX(ฐาน!$A$4:$F$9,MATCH(I2647,ฐาน!$A$4:$A$9,0),IF(J2647&gt;=INDEX(ฐาน!$A$4:$F$9,MATCH(I2647,ฐาน!$A$4:$A$9,0),3),6,5)),"")</f>
        <v/>
      </c>
      <c r="O2647" s="311" t="str">
        <f>IF(I2647&lt;&gt;"",IF(J2647&gt;=INDEX(ฐาน!$A$4:$G$9,MATCH(I2647,ฐาน!$A$4:$A$9,0),4),INDEX(ฐาน!$A$4:$G$9,MATCH(I2647,ฐาน!$A$4:$A$9,0),7),INDEX(ฐาน!$A$4:$G$9,MATCH(I2647,ฐาน!$A$4:$A$9,0),4)),"")</f>
        <v/>
      </c>
      <c r="P2647" s="312">
        <f>IF(M2647&lt;&gt;ฐาน!$M$45,IF(L2647&lt;&gt;"",($L2647*$N2647/100),0),0)</f>
        <v>0</v>
      </c>
      <c r="Q2647" s="311">
        <f>IF(M2647&lt;&gt;ฐาน!$M$45,IF(L2647&lt;&gt;"",ROUNDUP(($L2647*$N2647/100),-1),0),0)</f>
        <v>0</v>
      </c>
      <c r="R2647" s="311">
        <f t="shared" si="82"/>
        <v>0</v>
      </c>
      <c r="S2647" s="313">
        <f t="shared" si="83"/>
        <v>0</v>
      </c>
      <c r="T2647" s="314">
        <f>IF(M2647&lt;&gt;ฐาน!$M$45,IF(S2647&lt;&gt;"",S2647+R2647,0),0)</f>
        <v>0</v>
      </c>
      <c r="U2647" s="311">
        <f>IF(M2647&lt;&gt;ฐาน!$M$45,IF(S2647=0,J2647+T2647,O2647),J2647)</f>
        <v>0</v>
      </c>
      <c r="V2647" s="98"/>
    </row>
    <row r="2648" spans="1:22" x14ac:dyDescent="0.35">
      <c r="A2648" s="93">
        <v>2640</v>
      </c>
      <c r="B2648" s="84"/>
      <c r="C2648" s="98"/>
      <c r="D2648" s="91"/>
      <c r="E2648" s="89"/>
      <c r="F2648" s="88"/>
      <c r="G2648" s="91"/>
      <c r="H2648" s="91"/>
      <c r="I2648" s="88"/>
      <c r="J2648" s="92"/>
      <c r="K2648" s="212"/>
      <c r="L2648" s="308" t="str">
        <f>IF(K2648&lt;&gt;"",INDEX(ฐาน!$J$4:$M$44,MATCH(INT(K2648),ฐาน!$J$4:$J$44,0),2),"")</f>
        <v/>
      </c>
      <c r="M2648" s="309" t="str">
        <f>IF(L2648&lt;&gt;"",INDEX(ฐาน!$J$4:$M$45,MATCH(L2648,ฐาน!$K$4:$K$45,0),4),"")</f>
        <v/>
      </c>
      <c r="N2648" s="310" t="str">
        <f>IF(I2648&lt;&gt;"",INDEX(ฐาน!$A$4:$F$9,MATCH(I2648,ฐาน!$A$4:$A$9,0),IF(J2648&gt;=INDEX(ฐาน!$A$4:$F$9,MATCH(I2648,ฐาน!$A$4:$A$9,0),3),6,5)),"")</f>
        <v/>
      </c>
      <c r="O2648" s="311" t="str">
        <f>IF(I2648&lt;&gt;"",IF(J2648&gt;=INDEX(ฐาน!$A$4:$G$9,MATCH(I2648,ฐาน!$A$4:$A$9,0),4),INDEX(ฐาน!$A$4:$G$9,MATCH(I2648,ฐาน!$A$4:$A$9,0),7),INDEX(ฐาน!$A$4:$G$9,MATCH(I2648,ฐาน!$A$4:$A$9,0),4)),"")</f>
        <v/>
      </c>
      <c r="P2648" s="312">
        <f>IF(M2648&lt;&gt;ฐาน!$M$45,IF(L2648&lt;&gt;"",($L2648*$N2648/100),0),0)</f>
        <v>0</v>
      </c>
      <c r="Q2648" s="311">
        <f>IF(M2648&lt;&gt;ฐาน!$M$45,IF(L2648&lt;&gt;"",ROUNDUP(($L2648*$N2648/100),-1),0),0)</f>
        <v>0</v>
      </c>
      <c r="R2648" s="311">
        <f t="shared" si="82"/>
        <v>0</v>
      </c>
      <c r="S2648" s="313">
        <f t="shared" si="83"/>
        <v>0</v>
      </c>
      <c r="T2648" s="314">
        <f>IF(M2648&lt;&gt;ฐาน!$M$45,IF(S2648&lt;&gt;"",S2648+R2648,0),0)</f>
        <v>0</v>
      </c>
      <c r="U2648" s="311">
        <f>IF(M2648&lt;&gt;ฐาน!$M$45,IF(S2648=0,J2648+T2648,O2648),J2648)</f>
        <v>0</v>
      </c>
      <c r="V2648" s="98"/>
    </row>
    <row r="2649" spans="1:22" x14ac:dyDescent="0.35">
      <c r="A2649" s="93">
        <v>2641</v>
      </c>
      <c r="B2649" s="84"/>
      <c r="C2649" s="98"/>
      <c r="D2649" s="91"/>
      <c r="E2649" s="89"/>
      <c r="F2649" s="88"/>
      <c r="G2649" s="91"/>
      <c r="H2649" s="91"/>
      <c r="I2649" s="88"/>
      <c r="J2649" s="92"/>
      <c r="K2649" s="212"/>
      <c r="L2649" s="308" t="str">
        <f>IF(K2649&lt;&gt;"",INDEX(ฐาน!$J$4:$M$44,MATCH(INT(K2649),ฐาน!$J$4:$J$44,0),2),"")</f>
        <v/>
      </c>
      <c r="M2649" s="309" t="str">
        <f>IF(L2649&lt;&gt;"",INDEX(ฐาน!$J$4:$M$45,MATCH(L2649,ฐาน!$K$4:$K$45,0),4),"")</f>
        <v/>
      </c>
      <c r="N2649" s="310" t="str">
        <f>IF(I2649&lt;&gt;"",INDEX(ฐาน!$A$4:$F$9,MATCH(I2649,ฐาน!$A$4:$A$9,0),IF(J2649&gt;=INDEX(ฐาน!$A$4:$F$9,MATCH(I2649,ฐาน!$A$4:$A$9,0),3),6,5)),"")</f>
        <v/>
      </c>
      <c r="O2649" s="311" t="str">
        <f>IF(I2649&lt;&gt;"",IF(J2649&gt;=INDEX(ฐาน!$A$4:$G$9,MATCH(I2649,ฐาน!$A$4:$A$9,0),4),INDEX(ฐาน!$A$4:$G$9,MATCH(I2649,ฐาน!$A$4:$A$9,0),7),INDEX(ฐาน!$A$4:$G$9,MATCH(I2649,ฐาน!$A$4:$A$9,0),4)),"")</f>
        <v/>
      </c>
      <c r="P2649" s="312">
        <f>IF(M2649&lt;&gt;ฐาน!$M$45,IF(L2649&lt;&gt;"",($L2649*$N2649/100),0),0)</f>
        <v>0</v>
      </c>
      <c r="Q2649" s="311">
        <f>IF(M2649&lt;&gt;ฐาน!$M$45,IF(L2649&lt;&gt;"",ROUNDUP(($L2649*$N2649/100),-1),0),0)</f>
        <v>0</v>
      </c>
      <c r="R2649" s="311">
        <f t="shared" si="82"/>
        <v>0</v>
      </c>
      <c r="S2649" s="313">
        <f t="shared" si="83"/>
        <v>0</v>
      </c>
      <c r="T2649" s="314">
        <f>IF(M2649&lt;&gt;ฐาน!$M$45,IF(S2649&lt;&gt;"",S2649+R2649,0),0)</f>
        <v>0</v>
      </c>
      <c r="U2649" s="311">
        <f>IF(M2649&lt;&gt;ฐาน!$M$45,IF(S2649=0,J2649+T2649,O2649),J2649)</f>
        <v>0</v>
      </c>
      <c r="V2649" s="98"/>
    </row>
    <row r="2650" spans="1:22" x14ac:dyDescent="0.35">
      <c r="A2650" s="93">
        <v>2642</v>
      </c>
      <c r="B2650" s="84"/>
      <c r="C2650" s="98"/>
      <c r="D2650" s="91"/>
      <c r="E2650" s="89"/>
      <c r="F2650" s="88"/>
      <c r="G2650" s="91"/>
      <c r="H2650" s="91"/>
      <c r="I2650" s="88"/>
      <c r="J2650" s="92"/>
      <c r="K2650" s="212"/>
      <c r="L2650" s="308" t="str">
        <f>IF(K2650&lt;&gt;"",INDEX(ฐาน!$J$4:$M$44,MATCH(INT(K2650),ฐาน!$J$4:$J$44,0),2),"")</f>
        <v/>
      </c>
      <c r="M2650" s="309" t="str">
        <f>IF(L2650&lt;&gt;"",INDEX(ฐาน!$J$4:$M$45,MATCH(L2650,ฐาน!$K$4:$K$45,0),4),"")</f>
        <v/>
      </c>
      <c r="N2650" s="310" t="str">
        <f>IF(I2650&lt;&gt;"",INDEX(ฐาน!$A$4:$F$9,MATCH(I2650,ฐาน!$A$4:$A$9,0),IF(J2650&gt;=INDEX(ฐาน!$A$4:$F$9,MATCH(I2650,ฐาน!$A$4:$A$9,0),3),6,5)),"")</f>
        <v/>
      </c>
      <c r="O2650" s="311" t="str">
        <f>IF(I2650&lt;&gt;"",IF(J2650&gt;=INDEX(ฐาน!$A$4:$G$9,MATCH(I2650,ฐาน!$A$4:$A$9,0),4),INDEX(ฐาน!$A$4:$G$9,MATCH(I2650,ฐาน!$A$4:$A$9,0),7),INDEX(ฐาน!$A$4:$G$9,MATCH(I2650,ฐาน!$A$4:$A$9,0),4)),"")</f>
        <v/>
      </c>
      <c r="P2650" s="312">
        <f>IF(M2650&lt;&gt;ฐาน!$M$45,IF(L2650&lt;&gt;"",($L2650*$N2650/100),0),0)</f>
        <v>0</v>
      </c>
      <c r="Q2650" s="311">
        <f>IF(M2650&lt;&gt;ฐาน!$M$45,IF(L2650&lt;&gt;"",ROUNDUP(($L2650*$N2650/100),-1),0),0)</f>
        <v>0</v>
      </c>
      <c r="R2650" s="311">
        <f t="shared" si="82"/>
        <v>0</v>
      </c>
      <c r="S2650" s="313">
        <f t="shared" si="83"/>
        <v>0</v>
      </c>
      <c r="T2650" s="314">
        <f>IF(M2650&lt;&gt;ฐาน!$M$45,IF(S2650&lt;&gt;"",S2650+R2650,0),0)</f>
        <v>0</v>
      </c>
      <c r="U2650" s="311">
        <f>IF(M2650&lt;&gt;ฐาน!$M$45,IF(S2650=0,J2650+T2650,O2650),J2650)</f>
        <v>0</v>
      </c>
      <c r="V2650" s="98"/>
    </row>
    <row r="2651" spans="1:22" x14ac:dyDescent="0.35">
      <c r="A2651" s="93">
        <v>2643</v>
      </c>
      <c r="B2651" s="84"/>
      <c r="C2651" s="98"/>
      <c r="D2651" s="91"/>
      <c r="E2651" s="89"/>
      <c r="F2651" s="88"/>
      <c r="G2651" s="91"/>
      <c r="H2651" s="91"/>
      <c r="I2651" s="88"/>
      <c r="J2651" s="92"/>
      <c r="K2651" s="212"/>
      <c r="L2651" s="308" t="str">
        <f>IF(K2651&lt;&gt;"",INDEX(ฐาน!$J$4:$M$44,MATCH(INT(K2651),ฐาน!$J$4:$J$44,0),2),"")</f>
        <v/>
      </c>
      <c r="M2651" s="309" t="str">
        <f>IF(L2651&lt;&gt;"",INDEX(ฐาน!$J$4:$M$45,MATCH(L2651,ฐาน!$K$4:$K$45,0),4),"")</f>
        <v/>
      </c>
      <c r="N2651" s="310" t="str">
        <f>IF(I2651&lt;&gt;"",INDEX(ฐาน!$A$4:$F$9,MATCH(I2651,ฐาน!$A$4:$A$9,0),IF(J2651&gt;=INDEX(ฐาน!$A$4:$F$9,MATCH(I2651,ฐาน!$A$4:$A$9,0),3),6,5)),"")</f>
        <v/>
      </c>
      <c r="O2651" s="311" t="str">
        <f>IF(I2651&lt;&gt;"",IF(J2651&gt;=INDEX(ฐาน!$A$4:$G$9,MATCH(I2651,ฐาน!$A$4:$A$9,0),4),INDEX(ฐาน!$A$4:$G$9,MATCH(I2651,ฐาน!$A$4:$A$9,0),7),INDEX(ฐาน!$A$4:$G$9,MATCH(I2651,ฐาน!$A$4:$A$9,0),4)),"")</f>
        <v/>
      </c>
      <c r="P2651" s="312">
        <f>IF(M2651&lt;&gt;ฐาน!$M$45,IF(L2651&lt;&gt;"",($L2651*$N2651/100),0),0)</f>
        <v>0</v>
      </c>
      <c r="Q2651" s="311">
        <f>IF(M2651&lt;&gt;ฐาน!$M$45,IF(L2651&lt;&gt;"",ROUNDUP(($L2651*$N2651/100),-1),0),0)</f>
        <v>0</v>
      </c>
      <c r="R2651" s="311">
        <f t="shared" si="82"/>
        <v>0</v>
      </c>
      <c r="S2651" s="313">
        <f t="shared" si="83"/>
        <v>0</v>
      </c>
      <c r="T2651" s="314">
        <f>IF(M2651&lt;&gt;ฐาน!$M$45,IF(S2651&lt;&gt;"",S2651+R2651,0),0)</f>
        <v>0</v>
      </c>
      <c r="U2651" s="311">
        <f>IF(M2651&lt;&gt;ฐาน!$M$45,IF(S2651=0,J2651+T2651,O2651),J2651)</f>
        <v>0</v>
      </c>
      <c r="V2651" s="98"/>
    </row>
    <row r="2652" spans="1:22" x14ac:dyDescent="0.35">
      <c r="A2652" s="93">
        <v>2644</v>
      </c>
      <c r="B2652" s="84"/>
      <c r="C2652" s="98"/>
      <c r="D2652" s="91"/>
      <c r="E2652" s="89"/>
      <c r="F2652" s="88"/>
      <c r="G2652" s="91"/>
      <c r="H2652" s="91"/>
      <c r="I2652" s="88"/>
      <c r="J2652" s="92"/>
      <c r="K2652" s="212"/>
      <c r="L2652" s="308" t="str">
        <f>IF(K2652&lt;&gt;"",INDEX(ฐาน!$J$4:$M$44,MATCH(INT(K2652),ฐาน!$J$4:$J$44,0),2),"")</f>
        <v/>
      </c>
      <c r="M2652" s="309" t="str">
        <f>IF(L2652&lt;&gt;"",INDEX(ฐาน!$J$4:$M$45,MATCH(L2652,ฐาน!$K$4:$K$45,0),4),"")</f>
        <v/>
      </c>
      <c r="N2652" s="310" t="str">
        <f>IF(I2652&lt;&gt;"",INDEX(ฐาน!$A$4:$F$9,MATCH(I2652,ฐาน!$A$4:$A$9,0),IF(J2652&gt;=INDEX(ฐาน!$A$4:$F$9,MATCH(I2652,ฐาน!$A$4:$A$9,0),3),6,5)),"")</f>
        <v/>
      </c>
      <c r="O2652" s="311" t="str">
        <f>IF(I2652&lt;&gt;"",IF(J2652&gt;=INDEX(ฐาน!$A$4:$G$9,MATCH(I2652,ฐาน!$A$4:$A$9,0),4),INDEX(ฐาน!$A$4:$G$9,MATCH(I2652,ฐาน!$A$4:$A$9,0),7),INDEX(ฐาน!$A$4:$G$9,MATCH(I2652,ฐาน!$A$4:$A$9,0),4)),"")</f>
        <v/>
      </c>
      <c r="P2652" s="312">
        <f>IF(M2652&lt;&gt;ฐาน!$M$45,IF(L2652&lt;&gt;"",($L2652*$N2652/100),0),0)</f>
        <v>0</v>
      </c>
      <c r="Q2652" s="311">
        <f>IF(M2652&lt;&gt;ฐาน!$M$45,IF(L2652&lt;&gt;"",ROUNDUP(($L2652*$N2652/100),-1),0),0)</f>
        <v>0</v>
      </c>
      <c r="R2652" s="311">
        <f t="shared" si="82"/>
        <v>0</v>
      </c>
      <c r="S2652" s="313">
        <f t="shared" si="83"/>
        <v>0</v>
      </c>
      <c r="T2652" s="314">
        <f>IF(M2652&lt;&gt;ฐาน!$M$45,IF(S2652&lt;&gt;"",S2652+R2652,0),0)</f>
        <v>0</v>
      </c>
      <c r="U2652" s="311">
        <f>IF(M2652&lt;&gt;ฐาน!$M$45,IF(S2652=0,J2652+T2652,O2652),J2652)</f>
        <v>0</v>
      </c>
      <c r="V2652" s="98"/>
    </row>
    <row r="2653" spans="1:22" x14ac:dyDescent="0.35">
      <c r="A2653" s="93">
        <v>2645</v>
      </c>
      <c r="B2653" s="84"/>
      <c r="C2653" s="98"/>
      <c r="D2653" s="91"/>
      <c r="E2653" s="89"/>
      <c r="F2653" s="88"/>
      <c r="G2653" s="91"/>
      <c r="H2653" s="91"/>
      <c r="I2653" s="88"/>
      <c r="J2653" s="92"/>
      <c r="K2653" s="212"/>
      <c r="L2653" s="308" t="str">
        <f>IF(K2653&lt;&gt;"",INDEX(ฐาน!$J$4:$M$44,MATCH(INT(K2653),ฐาน!$J$4:$J$44,0),2),"")</f>
        <v/>
      </c>
      <c r="M2653" s="309" t="str">
        <f>IF(L2653&lt;&gt;"",INDEX(ฐาน!$J$4:$M$45,MATCH(L2653,ฐาน!$K$4:$K$45,0),4),"")</f>
        <v/>
      </c>
      <c r="N2653" s="310" t="str">
        <f>IF(I2653&lt;&gt;"",INDEX(ฐาน!$A$4:$F$9,MATCH(I2653,ฐาน!$A$4:$A$9,0),IF(J2653&gt;=INDEX(ฐาน!$A$4:$F$9,MATCH(I2653,ฐาน!$A$4:$A$9,0),3),6,5)),"")</f>
        <v/>
      </c>
      <c r="O2653" s="311" t="str">
        <f>IF(I2653&lt;&gt;"",IF(J2653&gt;=INDEX(ฐาน!$A$4:$G$9,MATCH(I2653,ฐาน!$A$4:$A$9,0),4),INDEX(ฐาน!$A$4:$G$9,MATCH(I2653,ฐาน!$A$4:$A$9,0),7),INDEX(ฐาน!$A$4:$G$9,MATCH(I2653,ฐาน!$A$4:$A$9,0),4)),"")</f>
        <v/>
      </c>
      <c r="P2653" s="312">
        <f>IF(M2653&lt;&gt;ฐาน!$M$45,IF(L2653&lt;&gt;"",($L2653*$N2653/100),0),0)</f>
        <v>0</v>
      </c>
      <c r="Q2653" s="311">
        <f>IF(M2653&lt;&gt;ฐาน!$M$45,IF(L2653&lt;&gt;"",ROUNDUP(($L2653*$N2653/100),-1),0),0)</f>
        <v>0</v>
      </c>
      <c r="R2653" s="311">
        <f t="shared" si="82"/>
        <v>0</v>
      </c>
      <c r="S2653" s="313">
        <f t="shared" si="83"/>
        <v>0</v>
      </c>
      <c r="T2653" s="314">
        <f>IF(M2653&lt;&gt;ฐาน!$M$45,IF(S2653&lt;&gt;"",S2653+R2653,0),0)</f>
        <v>0</v>
      </c>
      <c r="U2653" s="311">
        <f>IF(M2653&lt;&gt;ฐาน!$M$45,IF(S2653=0,J2653+T2653,O2653),J2653)</f>
        <v>0</v>
      </c>
      <c r="V2653" s="98"/>
    </row>
    <row r="2654" spans="1:22" x14ac:dyDescent="0.35">
      <c r="A2654" s="93">
        <v>2646</v>
      </c>
      <c r="B2654" s="84"/>
      <c r="C2654" s="98"/>
      <c r="D2654" s="91"/>
      <c r="E2654" s="89"/>
      <c r="F2654" s="88"/>
      <c r="G2654" s="91"/>
      <c r="H2654" s="91"/>
      <c r="I2654" s="88"/>
      <c r="J2654" s="92"/>
      <c r="K2654" s="212"/>
      <c r="L2654" s="308" t="str">
        <f>IF(K2654&lt;&gt;"",INDEX(ฐาน!$J$4:$M$44,MATCH(INT(K2654),ฐาน!$J$4:$J$44,0),2),"")</f>
        <v/>
      </c>
      <c r="M2654" s="309" t="str">
        <f>IF(L2654&lt;&gt;"",INDEX(ฐาน!$J$4:$M$45,MATCH(L2654,ฐาน!$K$4:$K$45,0),4),"")</f>
        <v/>
      </c>
      <c r="N2654" s="310" t="str">
        <f>IF(I2654&lt;&gt;"",INDEX(ฐาน!$A$4:$F$9,MATCH(I2654,ฐาน!$A$4:$A$9,0),IF(J2654&gt;=INDEX(ฐาน!$A$4:$F$9,MATCH(I2654,ฐาน!$A$4:$A$9,0),3),6,5)),"")</f>
        <v/>
      </c>
      <c r="O2654" s="311" t="str">
        <f>IF(I2654&lt;&gt;"",IF(J2654&gt;=INDEX(ฐาน!$A$4:$G$9,MATCH(I2654,ฐาน!$A$4:$A$9,0),4),INDEX(ฐาน!$A$4:$G$9,MATCH(I2654,ฐาน!$A$4:$A$9,0),7),INDEX(ฐาน!$A$4:$G$9,MATCH(I2654,ฐาน!$A$4:$A$9,0),4)),"")</f>
        <v/>
      </c>
      <c r="P2654" s="312">
        <f>IF(M2654&lt;&gt;ฐาน!$M$45,IF(L2654&lt;&gt;"",($L2654*$N2654/100),0),0)</f>
        <v>0</v>
      </c>
      <c r="Q2654" s="311">
        <f>IF(M2654&lt;&gt;ฐาน!$M$45,IF(L2654&lt;&gt;"",ROUNDUP(($L2654*$N2654/100),-1),0),0)</f>
        <v>0</v>
      </c>
      <c r="R2654" s="311">
        <f t="shared" si="82"/>
        <v>0</v>
      </c>
      <c r="S2654" s="313">
        <f t="shared" si="83"/>
        <v>0</v>
      </c>
      <c r="T2654" s="314">
        <f>IF(M2654&lt;&gt;ฐาน!$M$45,IF(S2654&lt;&gt;"",S2654+R2654,0),0)</f>
        <v>0</v>
      </c>
      <c r="U2654" s="311">
        <f>IF(M2654&lt;&gt;ฐาน!$M$45,IF(S2654=0,J2654+T2654,O2654),J2654)</f>
        <v>0</v>
      </c>
      <c r="V2654" s="98"/>
    </row>
    <row r="2655" spans="1:22" x14ac:dyDescent="0.35">
      <c r="A2655" s="93">
        <v>2647</v>
      </c>
      <c r="B2655" s="84"/>
      <c r="C2655" s="98"/>
      <c r="D2655" s="91"/>
      <c r="E2655" s="89"/>
      <c r="F2655" s="88"/>
      <c r="G2655" s="91"/>
      <c r="H2655" s="91"/>
      <c r="I2655" s="88"/>
      <c r="J2655" s="92"/>
      <c r="K2655" s="212"/>
      <c r="L2655" s="308" t="str">
        <f>IF(K2655&lt;&gt;"",INDEX(ฐาน!$J$4:$M$44,MATCH(INT(K2655),ฐาน!$J$4:$J$44,0),2),"")</f>
        <v/>
      </c>
      <c r="M2655" s="309" t="str">
        <f>IF(L2655&lt;&gt;"",INDEX(ฐาน!$J$4:$M$45,MATCH(L2655,ฐาน!$K$4:$K$45,0),4),"")</f>
        <v/>
      </c>
      <c r="N2655" s="310" t="str">
        <f>IF(I2655&lt;&gt;"",INDEX(ฐาน!$A$4:$F$9,MATCH(I2655,ฐาน!$A$4:$A$9,0),IF(J2655&gt;=INDEX(ฐาน!$A$4:$F$9,MATCH(I2655,ฐาน!$A$4:$A$9,0),3),6,5)),"")</f>
        <v/>
      </c>
      <c r="O2655" s="311" t="str">
        <f>IF(I2655&lt;&gt;"",IF(J2655&gt;=INDEX(ฐาน!$A$4:$G$9,MATCH(I2655,ฐาน!$A$4:$A$9,0),4),INDEX(ฐาน!$A$4:$G$9,MATCH(I2655,ฐาน!$A$4:$A$9,0),7),INDEX(ฐาน!$A$4:$G$9,MATCH(I2655,ฐาน!$A$4:$A$9,0),4)),"")</f>
        <v/>
      </c>
      <c r="P2655" s="312">
        <f>IF(M2655&lt;&gt;ฐาน!$M$45,IF(L2655&lt;&gt;"",($L2655*$N2655/100),0),0)</f>
        <v>0</v>
      </c>
      <c r="Q2655" s="311">
        <f>IF(M2655&lt;&gt;ฐาน!$M$45,IF(L2655&lt;&gt;"",ROUNDUP(($L2655*$N2655/100),-1),0),0)</f>
        <v>0</v>
      </c>
      <c r="R2655" s="311">
        <f t="shared" si="82"/>
        <v>0</v>
      </c>
      <c r="S2655" s="313">
        <f t="shared" si="83"/>
        <v>0</v>
      </c>
      <c r="T2655" s="314">
        <f>IF(M2655&lt;&gt;ฐาน!$M$45,IF(S2655&lt;&gt;"",S2655+R2655,0),0)</f>
        <v>0</v>
      </c>
      <c r="U2655" s="311">
        <f>IF(M2655&lt;&gt;ฐาน!$M$45,IF(S2655=0,J2655+T2655,O2655),J2655)</f>
        <v>0</v>
      </c>
      <c r="V2655" s="98"/>
    </row>
    <row r="2656" spans="1:22" x14ac:dyDescent="0.35">
      <c r="A2656" s="93">
        <v>2648</v>
      </c>
      <c r="B2656" s="84"/>
      <c r="C2656" s="98"/>
      <c r="D2656" s="91"/>
      <c r="E2656" s="89"/>
      <c r="F2656" s="88"/>
      <c r="G2656" s="91"/>
      <c r="H2656" s="91"/>
      <c r="I2656" s="88"/>
      <c r="J2656" s="92"/>
      <c r="K2656" s="212"/>
      <c r="L2656" s="308" t="str">
        <f>IF(K2656&lt;&gt;"",INDEX(ฐาน!$J$4:$M$44,MATCH(INT(K2656),ฐาน!$J$4:$J$44,0),2),"")</f>
        <v/>
      </c>
      <c r="M2656" s="309" t="str">
        <f>IF(L2656&lt;&gt;"",INDEX(ฐาน!$J$4:$M$45,MATCH(L2656,ฐาน!$K$4:$K$45,0),4),"")</f>
        <v/>
      </c>
      <c r="N2656" s="310" t="str">
        <f>IF(I2656&lt;&gt;"",INDEX(ฐาน!$A$4:$F$9,MATCH(I2656,ฐาน!$A$4:$A$9,0),IF(J2656&gt;=INDEX(ฐาน!$A$4:$F$9,MATCH(I2656,ฐาน!$A$4:$A$9,0),3),6,5)),"")</f>
        <v/>
      </c>
      <c r="O2656" s="311" t="str">
        <f>IF(I2656&lt;&gt;"",IF(J2656&gt;=INDEX(ฐาน!$A$4:$G$9,MATCH(I2656,ฐาน!$A$4:$A$9,0),4),INDEX(ฐาน!$A$4:$G$9,MATCH(I2656,ฐาน!$A$4:$A$9,0),7),INDEX(ฐาน!$A$4:$G$9,MATCH(I2656,ฐาน!$A$4:$A$9,0),4)),"")</f>
        <v/>
      </c>
      <c r="P2656" s="312">
        <f>IF(M2656&lt;&gt;ฐาน!$M$45,IF(L2656&lt;&gt;"",($L2656*$N2656/100),0),0)</f>
        <v>0</v>
      </c>
      <c r="Q2656" s="311">
        <f>IF(M2656&lt;&gt;ฐาน!$M$45,IF(L2656&lt;&gt;"",ROUNDUP(($L2656*$N2656/100),-1),0),0)</f>
        <v>0</v>
      </c>
      <c r="R2656" s="311">
        <f t="shared" si="82"/>
        <v>0</v>
      </c>
      <c r="S2656" s="313">
        <f t="shared" si="83"/>
        <v>0</v>
      </c>
      <c r="T2656" s="314">
        <f>IF(M2656&lt;&gt;ฐาน!$M$45,IF(S2656&lt;&gt;"",S2656+R2656,0),0)</f>
        <v>0</v>
      </c>
      <c r="U2656" s="311">
        <f>IF(M2656&lt;&gt;ฐาน!$M$45,IF(S2656=0,J2656+T2656,O2656),J2656)</f>
        <v>0</v>
      </c>
      <c r="V2656" s="98"/>
    </row>
    <row r="2657" spans="1:22" x14ac:dyDescent="0.35">
      <c r="A2657" s="93">
        <v>2649</v>
      </c>
      <c r="B2657" s="84"/>
      <c r="C2657" s="98"/>
      <c r="D2657" s="91"/>
      <c r="E2657" s="89"/>
      <c r="F2657" s="88"/>
      <c r="G2657" s="91"/>
      <c r="H2657" s="91"/>
      <c r="I2657" s="88"/>
      <c r="J2657" s="92"/>
      <c r="K2657" s="212"/>
      <c r="L2657" s="308" t="str">
        <f>IF(K2657&lt;&gt;"",INDEX(ฐาน!$J$4:$M$44,MATCH(INT(K2657),ฐาน!$J$4:$J$44,0),2),"")</f>
        <v/>
      </c>
      <c r="M2657" s="309" t="str">
        <f>IF(L2657&lt;&gt;"",INDEX(ฐาน!$J$4:$M$45,MATCH(L2657,ฐาน!$K$4:$K$45,0),4),"")</f>
        <v/>
      </c>
      <c r="N2657" s="310" t="str">
        <f>IF(I2657&lt;&gt;"",INDEX(ฐาน!$A$4:$F$9,MATCH(I2657,ฐาน!$A$4:$A$9,0),IF(J2657&gt;=INDEX(ฐาน!$A$4:$F$9,MATCH(I2657,ฐาน!$A$4:$A$9,0),3),6,5)),"")</f>
        <v/>
      </c>
      <c r="O2657" s="311" t="str">
        <f>IF(I2657&lt;&gt;"",IF(J2657&gt;=INDEX(ฐาน!$A$4:$G$9,MATCH(I2657,ฐาน!$A$4:$A$9,0),4),INDEX(ฐาน!$A$4:$G$9,MATCH(I2657,ฐาน!$A$4:$A$9,0),7),INDEX(ฐาน!$A$4:$G$9,MATCH(I2657,ฐาน!$A$4:$A$9,0),4)),"")</f>
        <v/>
      </c>
      <c r="P2657" s="312">
        <f>IF(M2657&lt;&gt;ฐาน!$M$45,IF(L2657&lt;&gt;"",($L2657*$N2657/100),0),0)</f>
        <v>0</v>
      </c>
      <c r="Q2657" s="311">
        <f>IF(M2657&lt;&gt;ฐาน!$M$45,IF(L2657&lt;&gt;"",ROUNDUP(($L2657*$N2657/100),-1),0),0)</f>
        <v>0</v>
      </c>
      <c r="R2657" s="311">
        <f t="shared" si="82"/>
        <v>0</v>
      </c>
      <c r="S2657" s="313">
        <f t="shared" si="83"/>
        <v>0</v>
      </c>
      <c r="T2657" s="314">
        <f>IF(M2657&lt;&gt;ฐาน!$M$45,IF(S2657&lt;&gt;"",S2657+R2657,0),0)</f>
        <v>0</v>
      </c>
      <c r="U2657" s="311">
        <f>IF(M2657&lt;&gt;ฐาน!$M$45,IF(S2657=0,J2657+T2657,O2657),J2657)</f>
        <v>0</v>
      </c>
      <c r="V2657" s="98"/>
    </row>
    <row r="2658" spans="1:22" x14ac:dyDescent="0.35">
      <c r="A2658" s="93">
        <v>2650</v>
      </c>
      <c r="B2658" s="84"/>
      <c r="C2658" s="98"/>
      <c r="D2658" s="91"/>
      <c r="E2658" s="89"/>
      <c r="F2658" s="88"/>
      <c r="G2658" s="91"/>
      <c r="H2658" s="91"/>
      <c r="I2658" s="88"/>
      <c r="J2658" s="92"/>
      <c r="K2658" s="212"/>
      <c r="L2658" s="308" t="str">
        <f>IF(K2658&lt;&gt;"",INDEX(ฐาน!$J$4:$M$44,MATCH(INT(K2658),ฐาน!$J$4:$J$44,0),2),"")</f>
        <v/>
      </c>
      <c r="M2658" s="309" t="str">
        <f>IF(L2658&lt;&gt;"",INDEX(ฐาน!$J$4:$M$45,MATCH(L2658,ฐาน!$K$4:$K$45,0),4),"")</f>
        <v/>
      </c>
      <c r="N2658" s="310" t="str">
        <f>IF(I2658&lt;&gt;"",INDEX(ฐาน!$A$4:$F$9,MATCH(I2658,ฐาน!$A$4:$A$9,0),IF(J2658&gt;=INDEX(ฐาน!$A$4:$F$9,MATCH(I2658,ฐาน!$A$4:$A$9,0),3),6,5)),"")</f>
        <v/>
      </c>
      <c r="O2658" s="311" t="str">
        <f>IF(I2658&lt;&gt;"",IF(J2658&gt;=INDEX(ฐาน!$A$4:$G$9,MATCH(I2658,ฐาน!$A$4:$A$9,0),4),INDEX(ฐาน!$A$4:$G$9,MATCH(I2658,ฐาน!$A$4:$A$9,0),7),INDEX(ฐาน!$A$4:$G$9,MATCH(I2658,ฐาน!$A$4:$A$9,0),4)),"")</f>
        <v/>
      </c>
      <c r="P2658" s="312">
        <f>IF(M2658&lt;&gt;ฐาน!$M$45,IF(L2658&lt;&gt;"",($L2658*$N2658/100),0),0)</f>
        <v>0</v>
      </c>
      <c r="Q2658" s="311">
        <f>IF(M2658&lt;&gt;ฐาน!$M$45,IF(L2658&lt;&gt;"",ROUNDUP(($L2658*$N2658/100),-1),0),0)</f>
        <v>0</v>
      </c>
      <c r="R2658" s="311">
        <f t="shared" si="82"/>
        <v>0</v>
      </c>
      <c r="S2658" s="313">
        <f t="shared" si="83"/>
        <v>0</v>
      </c>
      <c r="T2658" s="314">
        <f>IF(M2658&lt;&gt;ฐาน!$M$45,IF(S2658&lt;&gt;"",S2658+R2658,0),0)</f>
        <v>0</v>
      </c>
      <c r="U2658" s="311">
        <f>IF(M2658&lt;&gt;ฐาน!$M$45,IF(S2658=0,J2658+T2658,O2658),J2658)</f>
        <v>0</v>
      </c>
      <c r="V2658" s="98"/>
    </row>
    <row r="2659" spans="1:22" x14ac:dyDescent="0.35">
      <c r="A2659" s="93">
        <v>2651</v>
      </c>
      <c r="B2659" s="84"/>
      <c r="C2659" s="98"/>
      <c r="D2659" s="91"/>
      <c r="E2659" s="89"/>
      <c r="F2659" s="88"/>
      <c r="G2659" s="91"/>
      <c r="H2659" s="91"/>
      <c r="I2659" s="88"/>
      <c r="J2659" s="92"/>
      <c r="K2659" s="212"/>
      <c r="L2659" s="308" t="str">
        <f>IF(K2659&lt;&gt;"",INDEX(ฐาน!$J$4:$M$44,MATCH(INT(K2659),ฐาน!$J$4:$J$44,0),2),"")</f>
        <v/>
      </c>
      <c r="M2659" s="309" t="str">
        <f>IF(L2659&lt;&gt;"",INDEX(ฐาน!$J$4:$M$45,MATCH(L2659,ฐาน!$K$4:$K$45,0),4),"")</f>
        <v/>
      </c>
      <c r="N2659" s="310" t="str">
        <f>IF(I2659&lt;&gt;"",INDEX(ฐาน!$A$4:$F$9,MATCH(I2659,ฐาน!$A$4:$A$9,0),IF(J2659&gt;=INDEX(ฐาน!$A$4:$F$9,MATCH(I2659,ฐาน!$A$4:$A$9,0),3),6,5)),"")</f>
        <v/>
      </c>
      <c r="O2659" s="311" t="str">
        <f>IF(I2659&lt;&gt;"",IF(J2659&gt;=INDEX(ฐาน!$A$4:$G$9,MATCH(I2659,ฐาน!$A$4:$A$9,0),4),INDEX(ฐาน!$A$4:$G$9,MATCH(I2659,ฐาน!$A$4:$A$9,0),7),INDEX(ฐาน!$A$4:$G$9,MATCH(I2659,ฐาน!$A$4:$A$9,0),4)),"")</f>
        <v/>
      </c>
      <c r="P2659" s="312">
        <f>IF(M2659&lt;&gt;ฐาน!$M$45,IF(L2659&lt;&gt;"",($L2659*$N2659/100),0),0)</f>
        <v>0</v>
      </c>
      <c r="Q2659" s="311">
        <f>IF(M2659&lt;&gt;ฐาน!$M$45,IF(L2659&lt;&gt;"",ROUNDUP(($L2659*$N2659/100),-1),0),0)</f>
        <v>0</v>
      </c>
      <c r="R2659" s="311">
        <f t="shared" si="82"/>
        <v>0</v>
      </c>
      <c r="S2659" s="313">
        <f t="shared" si="83"/>
        <v>0</v>
      </c>
      <c r="T2659" s="314">
        <f>IF(M2659&lt;&gt;ฐาน!$M$45,IF(S2659&lt;&gt;"",S2659+R2659,0),0)</f>
        <v>0</v>
      </c>
      <c r="U2659" s="311">
        <f>IF(M2659&lt;&gt;ฐาน!$M$45,IF(S2659=0,J2659+T2659,O2659),J2659)</f>
        <v>0</v>
      </c>
      <c r="V2659" s="98"/>
    </row>
    <row r="2660" spans="1:22" x14ac:dyDescent="0.35">
      <c r="A2660" s="93">
        <v>2652</v>
      </c>
      <c r="B2660" s="84"/>
      <c r="C2660" s="98"/>
      <c r="D2660" s="91"/>
      <c r="E2660" s="89"/>
      <c r="F2660" s="88"/>
      <c r="G2660" s="91"/>
      <c r="H2660" s="91"/>
      <c r="I2660" s="88"/>
      <c r="J2660" s="92"/>
      <c r="K2660" s="212"/>
      <c r="L2660" s="308" t="str">
        <f>IF(K2660&lt;&gt;"",INDEX(ฐาน!$J$4:$M$44,MATCH(INT(K2660),ฐาน!$J$4:$J$44,0),2),"")</f>
        <v/>
      </c>
      <c r="M2660" s="309" t="str">
        <f>IF(L2660&lt;&gt;"",INDEX(ฐาน!$J$4:$M$45,MATCH(L2660,ฐาน!$K$4:$K$45,0),4),"")</f>
        <v/>
      </c>
      <c r="N2660" s="310" t="str">
        <f>IF(I2660&lt;&gt;"",INDEX(ฐาน!$A$4:$F$9,MATCH(I2660,ฐาน!$A$4:$A$9,0),IF(J2660&gt;=INDEX(ฐาน!$A$4:$F$9,MATCH(I2660,ฐาน!$A$4:$A$9,0),3),6,5)),"")</f>
        <v/>
      </c>
      <c r="O2660" s="311" t="str">
        <f>IF(I2660&lt;&gt;"",IF(J2660&gt;=INDEX(ฐาน!$A$4:$G$9,MATCH(I2660,ฐาน!$A$4:$A$9,0),4),INDEX(ฐาน!$A$4:$G$9,MATCH(I2660,ฐาน!$A$4:$A$9,0),7),INDEX(ฐาน!$A$4:$G$9,MATCH(I2660,ฐาน!$A$4:$A$9,0),4)),"")</f>
        <v/>
      </c>
      <c r="P2660" s="312">
        <f>IF(M2660&lt;&gt;ฐาน!$M$45,IF(L2660&lt;&gt;"",($L2660*$N2660/100),0),0)</f>
        <v>0</v>
      </c>
      <c r="Q2660" s="311">
        <f>IF(M2660&lt;&gt;ฐาน!$M$45,IF(L2660&lt;&gt;"",ROUNDUP(($L2660*$N2660/100),-1),0),0)</f>
        <v>0</v>
      </c>
      <c r="R2660" s="311">
        <f t="shared" si="82"/>
        <v>0</v>
      </c>
      <c r="S2660" s="313">
        <f t="shared" si="83"/>
        <v>0</v>
      </c>
      <c r="T2660" s="314">
        <f>IF(M2660&lt;&gt;ฐาน!$M$45,IF(S2660&lt;&gt;"",S2660+R2660,0),0)</f>
        <v>0</v>
      </c>
      <c r="U2660" s="311">
        <f>IF(M2660&lt;&gt;ฐาน!$M$45,IF(S2660=0,J2660+T2660,O2660),J2660)</f>
        <v>0</v>
      </c>
      <c r="V2660" s="98"/>
    </row>
    <row r="2661" spans="1:22" x14ac:dyDescent="0.35">
      <c r="A2661" s="93">
        <v>2653</v>
      </c>
      <c r="B2661" s="84"/>
      <c r="C2661" s="98"/>
      <c r="D2661" s="91"/>
      <c r="E2661" s="89"/>
      <c r="F2661" s="88"/>
      <c r="G2661" s="91"/>
      <c r="H2661" s="91"/>
      <c r="I2661" s="88"/>
      <c r="J2661" s="92"/>
      <c r="K2661" s="212"/>
      <c r="L2661" s="308" t="str">
        <f>IF(K2661&lt;&gt;"",INDEX(ฐาน!$J$4:$M$44,MATCH(INT(K2661),ฐาน!$J$4:$J$44,0),2),"")</f>
        <v/>
      </c>
      <c r="M2661" s="309" t="str">
        <f>IF(L2661&lt;&gt;"",INDEX(ฐาน!$J$4:$M$45,MATCH(L2661,ฐาน!$K$4:$K$45,0),4),"")</f>
        <v/>
      </c>
      <c r="N2661" s="310" t="str">
        <f>IF(I2661&lt;&gt;"",INDEX(ฐาน!$A$4:$F$9,MATCH(I2661,ฐาน!$A$4:$A$9,0),IF(J2661&gt;=INDEX(ฐาน!$A$4:$F$9,MATCH(I2661,ฐาน!$A$4:$A$9,0),3),6,5)),"")</f>
        <v/>
      </c>
      <c r="O2661" s="311" t="str">
        <f>IF(I2661&lt;&gt;"",IF(J2661&gt;=INDEX(ฐาน!$A$4:$G$9,MATCH(I2661,ฐาน!$A$4:$A$9,0),4),INDEX(ฐาน!$A$4:$G$9,MATCH(I2661,ฐาน!$A$4:$A$9,0),7),INDEX(ฐาน!$A$4:$G$9,MATCH(I2661,ฐาน!$A$4:$A$9,0),4)),"")</f>
        <v/>
      </c>
      <c r="P2661" s="312">
        <f>IF(M2661&lt;&gt;ฐาน!$M$45,IF(L2661&lt;&gt;"",($L2661*$N2661/100),0),0)</f>
        <v>0</v>
      </c>
      <c r="Q2661" s="311">
        <f>IF(M2661&lt;&gt;ฐาน!$M$45,IF(L2661&lt;&gt;"",ROUNDUP(($L2661*$N2661/100),-1),0),0)</f>
        <v>0</v>
      </c>
      <c r="R2661" s="311">
        <f t="shared" si="82"/>
        <v>0</v>
      </c>
      <c r="S2661" s="313">
        <f t="shared" si="83"/>
        <v>0</v>
      </c>
      <c r="T2661" s="314">
        <f>IF(M2661&lt;&gt;ฐาน!$M$45,IF(S2661&lt;&gt;"",S2661+R2661,0),0)</f>
        <v>0</v>
      </c>
      <c r="U2661" s="311">
        <f>IF(M2661&lt;&gt;ฐาน!$M$45,IF(S2661=0,J2661+T2661,O2661),J2661)</f>
        <v>0</v>
      </c>
      <c r="V2661" s="98"/>
    </row>
    <row r="2662" spans="1:22" x14ac:dyDescent="0.35">
      <c r="A2662" s="93">
        <v>2654</v>
      </c>
      <c r="B2662" s="84"/>
      <c r="C2662" s="98"/>
      <c r="D2662" s="91"/>
      <c r="E2662" s="89"/>
      <c r="F2662" s="88"/>
      <c r="G2662" s="91"/>
      <c r="H2662" s="91"/>
      <c r="I2662" s="88"/>
      <c r="J2662" s="92"/>
      <c r="K2662" s="212"/>
      <c r="L2662" s="308" t="str">
        <f>IF(K2662&lt;&gt;"",INDEX(ฐาน!$J$4:$M$44,MATCH(INT(K2662),ฐาน!$J$4:$J$44,0),2),"")</f>
        <v/>
      </c>
      <c r="M2662" s="309" t="str">
        <f>IF(L2662&lt;&gt;"",INDEX(ฐาน!$J$4:$M$45,MATCH(L2662,ฐาน!$K$4:$K$45,0),4),"")</f>
        <v/>
      </c>
      <c r="N2662" s="310" t="str">
        <f>IF(I2662&lt;&gt;"",INDEX(ฐาน!$A$4:$F$9,MATCH(I2662,ฐาน!$A$4:$A$9,0),IF(J2662&gt;=INDEX(ฐาน!$A$4:$F$9,MATCH(I2662,ฐาน!$A$4:$A$9,0),3),6,5)),"")</f>
        <v/>
      </c>
      <c r="O2662" s="311" t="str">
        <f>IF(I2662&lt;&gt;"",IF(J2662&gt;=INDEX(ฐาน!$A$4:$G$9,MATCH(I2662,ฐาน!$A$4:$A$9,0),4),INDEX(ฐาน!$A$4:$G$9,MATCH(I2662,ฐาน!$A$4:$A$9,0),7),INDEX(ฐาน!$A$4:$G$9,MATCH(I2662,ฐาน!$A$4:$A$9,0),4)),"")</f>
        <v/>
      </c>
      <c r="P2662" s="312">
        <f>IF(M2662&lt;&gt;ฐาน!$M$45,IF(L2662&lt;&gt;"",($L2662*$N2662/100),0),0)</f>
        <v>0</v>
      </c>
      <c r="Q2662" s="311">
        <f>IF(M2662&lt;&gt;ฐาน!$M$45,IF(L2662&lt;&gt;"",ROUNDUP(($L2662*$N2662/100),-1),0),0)</f>
        <v>0</v>
      </c>
      <c r="R2662" s="311">
        <f t="shared" si="82"/>
        <v>0</v>
      </c>
      <c r="S2662" s="313">
        <f t="shared" si="83"/>
        <v>0</v>
      </c>
      <c r="T2662" s="314">
        <f>IF(M2662&lt;&gt;ฐาน!$M$45,IF(S2662&lt;&gt;"",S2662+R2662,0),0)</f>
        <v>0</v>
      </c>
      <c r="U2662" s="311">
        <f>IF(M2662&lt;&gt;ฐาน!$M$45,IF(S2662=0,J2662+T2662,O2662),J2662)</f>
        <v>0</v>
      </c>
      <c r="V2662" s="98"/>
    </row>
    <row r="2663" spans="1:22" x14ac:dyDescent="0.35">
      <c r="A2663" s="93">
        <v>2655</v>
      </c>
      <c r="B2663" s="84"/>
      <c r="C2663" s="98"/>
      <c r="D2663" s="91"/>
      <c r="E2663" s="89"/>
      <c r="F2663" s="88"/>
      <c r="G2663" s="91"/>
      <c r="H2663" s="91"/>
      <c r="I2663" s="88"/>
      <c r="J2663" s="92"/>
      <c r="K2663" s="212"/>
      <c r="L2663" s="308" t="str">
        <f>IF(K2663&lt;&gt;"",INDEX(ฐาน!$J$4:$M$44,MATCH(INT(K2663),ฐาน!$J$4:$J$44,0),2),"")</f>
        <v/>
      </c>
      <c r="M2663" s="309" t="str">
        <f>IF(L2663&lt;&gt;"",INDEX(ฐาน!$J$4:$M$45,MATCH(L2663,ฐาน!$K$4:$K$45,0),4),"")</f>
        <v/>
      </c>
      <c r="N2663" s="310" t="str">
        <f>IF(I2663&lt;&gt;"",INDEX(ฐาน!$A$4:$F$9,MATCH(I2663,ฐาน!$A$4:$A$9,0),IF(J2663&gt;=INDEX(ฐาน!$A$4:$F$9,MATCH(I2663,ฐาน!$A$4:$A$9,0),3),6,5)),"")</f>
        <v/>
      </c>
      <c r="O2663" s="311" t="str">
        <f>IF(I2663&lt;&gt;"",IF(J2663&gt;=INDEX(ฐาน!$A$4:$G$9,MATCH(I2663,ฐาน!$A$4:$A$9,0),4),INDEX(ฐาน!$A$4:$G$9,MATCH(I2663,ฐาน!$A$4:$A$9,0),7),INDEX(ฐาน!$A$4:$G$9,MATCH(I2663,ฐาน!$A$4:$A$9,0),4)),"")</f>
        <v/>
      </c>
      <c r="P2663" s="312">
        <f>IF(M2663&lt;&gt;ฐาน!$M$45,IF(L2663&lt;&gt;"",($L2663*$N2663/100),0),0)</f>
        <v>0</v>
      </c>
      <c r="Q2663" s="311">
        <f>IF(M2663&lt;&gt;ฐาน!$M$45,IF(L2663&lt;&gt;"",ROUNDUP(($L2663*$N2663/100),-1),0),0)</f>
        <v>0</v>
      </c>
      <c r="R2663" s="311">
        <f t="shared" si="82"/>
        <v>0</v>
      </c>
      <c r="S2663" s="313">
        <f t="shared" si="83"/>
        <v>0</v>
      </c>
      <c r="T2663" s="314">
        <f>IF(M2663&lt;&gt;ฐาน!$M$45,IF(S2663&lt;&gt;"",S2663+R2663,0),0)</f>
        <v>0</v>
      </c>
      <c r="U2663" s="311">
        <f>IF(M2663&lt;&gt;ฐาน!$M$45,IF(S2663=0,J2663+T2663,O2663),J2663)</f>
        <v>0</v>
      </c>
      <c r="V2663" s="98"/>
    </row>
    <row r="2664" spans="1:22" x14ac:dyDescent="0.35">
      <c r="A2664" s="93">
        <v>2656</v>
      </c>
      <c r="B2664" s="84"/>
      <c r="C2664" s="98"/>
      <c r="D2664" s="91"/>
      <c r="E2664" s="89"/>
      <c r="F2664" s="88"/>
      <c r="G2664" s="91"/>
      <c r="H2664" s="91"/>
      <c r="I2664" s="88"/>
      <c r="J2664" s="92"/>
      <c r="K2664" s="212"/>
      <c r="L2664" s="308" t="str">
        <f>IF(K2664&lt;&gt;"",INDEX(ฐาน!$J$4:$M$44,MATCH(INT(K2664),ฐาน!$J$4:$J$44,0),2),"")</f>
        <v/>
      </c>
      <c r="M2664" s="309" t="str">
        <f>IF(L2664&lt;&gt;"",INDEX(ฐาน!$J$4:$M$45,MATCH(L2664,ฐาน!$K$4:$K$45,0),4),"")</f>
        <v/>
      </c>
      <c r="N2664" s="310" t="str">
        <f>IF(I2664&lt;&gt;"",INDEX(ฐาน!$A$4:$F$9,MATCH(I2664,ฐาน!$A$4:$A$9,0),IF(J2664&gt;=INDEX(ฐาน!$A$4:$F$9,MATCH(I2664,ฐาน!$A$4:$A$9,0),3),6,5)),"")</f>
        <v/>
      </c>
      <c r="O2664" s="311" t="str">
        <f>IF(I2664&lt;&gt;"",IF(J2664&gt;=INDEX(ฐาน!$A$4:$G$9,MATCH(I2664,ฐาน!$A$4:$A$9,0),4),INDEX(ฐาน!$A$4:$G$9,MATCH(I2664,ฐาน!$A$4:$A$9,0),7),INDEX(ฐาน!$A$4:$G$9,MATCH(I2664,ฐาน!$A$4:$A$9,0),4)),"")</f>
        <v/>
      </c>
      <c r="P2664" s="312">
        <f>IF(M2664&lt;&gt;ฐาน!$M$45,IF(L2664&lt;&gt;"",($L2664*$N2664/100),0),0)</f>
        <v>0</v>
      </c>
      <c r="Q2664" s="311">
        <f>IF(M2664&lt;&gt;ฐาน!$M$45,IF(L2664&lt;&gt;"",ROUNDUP(($L2664*$N2664/100),-1),0),0)</f>
        <v>0</v>
      </c>
      <c r="R2664" s="311">
        <f t="shared" si="82"/>
        <v>0</v>
      </c>
      <c r="S2664" s="313">
        <f t="shared" si="83"/>
        <v>0</v>
      </c>
      <c r="T2664" s="314">
        <f>IF(M2664&lt;&gt;ฐาน!$M$45,IF(S2664&lt;&gt;"",S2664+R2664,0),0)</f>
        <v>0</v>
      </c>
      <c r="U2664" s="311">
        <f>IF(M2664&lt;&gt;ฐาน!$M$45,IF(S2664=0,J2664+T2664,O2664),J2664)</f>
        <v>0</v>
      </c>
      <c r="V2664" s="98"/>
    </row>
    <row r="2665" spans="1:22" x14ac:dyDescent="0.35">
      <c r="A2665" s="93">
        <v>2657</v>
      </c>
      <c r="B2665" s="84"/>
      <c r="C2665" s="98"/>
      <c r="D2665" s="91"/>
      <c r="E2665" s="89"/>
      <c r="F2665" s="88"/>
      <c r="G2665" s="91"/>
      <c r="H2665" s="91"/>
      <c r="I2665" s="88"/>
      <c r="J2665" s="92"/>
      <c r="K2665" s="212"/>
      <c r="L2665" s="308" t="str">
        <f>IF(K2665&lt;&gt;"",INDEX(ฐาน!$J$4:$M$44,MATCH(INT(K2665),ฐาน!$J$4:$J$44,0),2),"")</f>
        <v/>
      </c>
      <c r="M2665" s="309" t="str">
        <f>IF(L2665&lt;&gt;"",INDEX(ฐาน!$J$4:$M$45,MATCH(L2665,ฐาน!$K$4:$K$45,0),4),"")</f>
        <v/>
      </c>
      <c r="N2665" s="310" t="str">
        <f>IF(I2665&lt;&gt;"",INDEX(ฐาน!$A$4:$F$9,MATCH(I2665,ฐาน!$A$4:$A$9,0),IF(J2665&gt;=INDEX(ฐาน!$A$4:$F$9,MATCH(I2665,ฐาน!$A$4:$A$9,0),3),6,5)),"")</f>
        <v/>
      </c>
      <c r="O2665" s="311" t="str">
        <f>IF(I2665&lt;&gt;"",IF(J2665&gt;=INDEX(ฐาน!$A$4:$G$9,MATCH(I2665,ฐาน!$A$4:$A$9,0),4),INDEX(ฐาน!$A$4:$G$9,MATCH(I2665,ฐาน!$A$4:$A$9,0),7),INDEX(ฐาน!$A$4:$G$9,MATCH(I2665,ฐาน!$A$4:$A$9,0),4)),"")</f>
        <v/>
      </c>
      <c r="P2665" s="312">
        <f>IF(M2665&lt;&gt;ฐาน!$M$45,IF(L2665&lt;&gt;"",($L2665*$N2665/100),0),0)</f>
        <v>0</v>
      </c>
      <c r="Q2665" s="311">
        <f>IF(M2665&lt;&gt;ฐาน!$M$45,IF(L2665&lt;&gt;"",ROUNDUP(($L2665*$N2665/100),-1),0),0)</f>
        <v>0</v>
      </c>
      <c r="R2665" s="311">
        <f t="shared" si="82"/>
        <v>0</v>
      </c>
      <c r="S2665" s="313">
        <f t="shared" si="83"/>
        <v>0</v>
      </c>
      <c r="T2665" s="314">
        <f>IF(M2665&lt;&gt;ฐาน!$M$45,IF(S2665&lt;&gt;"",S2665+R2665,0),0)</f>
        <v>0</v>
      </c>
      <c r="U2665" s="311">
        <f>IF(M2665&lt;&gt;ฐาน!$M$45,IF(S2665=0,J2665+T2665,O2665),J2665)</f>
        <v>0</v>
      </c>
      <c r="V2665" s="98"/>
    </row>
    <row r="2666" spans="1:22" x14ac:dyDescent="0.35">
      <c r="A2666" s="93">
        <v>2658</v>
      </c>
      <c r="B2666" s="84"/>
      <c r="C2666" s="98"/>
      <c r="D2666" s="91"/>
      <c r="E2666" s="89"/>
      <c r="F2666" s="88"/>
      <c r="G2666" s="91"/>
      <c r="H2666" s="91"/>
      <c r="I2666" s="88"/>
      <c r="J2666" s="92"/>
      <c r="K2666" s="212"/>
      <c r="L2666" s="308" t="str">
        <f>IF(K2666&lt;&gt;"",INDEX(ฐาน!$J$4:$M$44,MATCH(INT(K2666),ฐาน!$J$4:$J$44,0),2),"")</f>
        <v/>
      </c>
      <c r="M2666" s="309" t="str">
        <f>IF(L2666&lt;&gt;"",INDEX(ฐาน!$J$4:$M$45,MATCH(L2666,ฐาน!$K$4:$K$45,0),4),"")</f>
        <v/>
      </c>
      <c r="N2666" s="310" t="str">
        <f>IF(I2666&lt;&gt;"",INDEX(ฐาน!$A$4:$F$9,MATCH(I2666,ฐาน!$A$4:$A$9,0),IF(J2666&gt;=INDEX(ฐาน!$A$4:$F$9,MATCH(I2666,ฐาน!$A$4:$A$9,0),3),6,5)),"")</f>
        <v/>
      </c>
      <c r="O2666" s="311" t="str">
        <f>IF(I2666&lt;&gt;"",IF(J2666&gt;=INDEX(ฐาน!$A$4:$G$9,MATCH(I2666,ฐาน!$A$4:$A$9,0),4),INDEX(ฐาน!$A$4:$G$9,MATCH(I2666,ฐาน!$A$4:$A$9,0),7),INDEX(ฐาน!$A$4:$G$9,MATCH(I2666,ฐาน!$A$4:$A$9,0),4)),"")</f>
        <v/>
      </c>
      <c r="P2666" s="312">
        <f>IF(M2666&lt;&gt;ฐาน!$M$45,IF(L2666&lt;&gt;"",($L2666*$N2666/100),0),0)</f>
        <v>0</v>
      </c>
      <c r="Q2666" s="311">
        <f>IF(M2666&lt;&gt;ฐาน!$M$45,IF(L2666&lt;&gt;"",ROUNDUP(($L2666*$N2666/100),-1),0),0)</f>
        <v>0</v>
      </c>
      <c r="R2666" s="311">
        <f t="shared" si="82"/>
        <v>0</v>
      </c>
      <c r="S2666" s="313">
        <f t="shared" si="83"/>
        <v>0</v>
      </c>
      <c r="T2666" s="314">
        <f>IF(M2666&lt;&gt;ฐาน!$M$45,IF(S2666&lt;&gt;"",S2666+R2666,0),0)</f>
        <v>0</v>
      </c>
      <c r="U2666" s="311">
        <f>IF(M2666&lt;&gt;ฐาน!$M$45,IF(S2666=0,J2666+T2666,O2666),J2666)</f>
        <v>0</v>
      </c>
      <c r="V2666" s="98"/>
    </row>
    <row r="2667" spans="1:22" x14ac:dyDescent="0.35">
      <c r="A2667" s="93">
        <v>2659</v>
      </c>
      <c r="B2667" s="84"/>
      <c r="C2667" s="98"/>
      <c r="D2667" s="91"/>
      <c r="E2667" s="89"/>
      <c r="F2667" s="88"/>
      <c r="G2667" s="91"/>
      <c r="H2667" s="91"/>
      <c r="I2667" s="88"/>
      <c r="J2667" s="92"/>
      <c r="K2667" s="212"/>
      <c r="L2667" s="308" t="str">
        <f>IF(K2667&lt;&gt;"",INDEX(ฐาน!$J$4:$M$44,MATCH(INT(K2667),ฐาน!$J$4:$J$44,0),2),"")</f>
        <v/>
      </c>
      <c r="M2667" s="309" t="str">
        <f>IF(L2667&lt;&gt;"",INDEX(ฐาน!$J$4:$M$45,MATCH(L2667,ฐาน!$K$4:$K$45,0),4),"")</f>
        <v/>
      </c>
      <c r="N2667" s="310" t="str">
        <f>IF(I2667&lt;&gt;"",INDEX(ฐาน!$A$4:$F$9,MATCH(I2667,ฐาน!$A$4:$A$9,0),IF(J2667&gt;=INDEX(ฐาน!$A$4:$F$9,MATCH(I2667,ฐาน!$A$4:$A$9,0),3),6,5)),"")</f>
        <v/>
      </c>
      <c r="O2667" s="311" t="str">
        <f>IF(I2667&lt;&gt;"",IF(J2667&gt;=INDEX(ฐาน!$A$4:$G$9,MATCH(I2667,ฐาน!$A$4:$A$9,0),4),INDEX(ฐาน!$A$4:$G$9,MATCH(I2667,ฐาน!$A$4:$A$9,0),7),INDEX(ฐาน!$A$4:$G$9,MATCH(I2667,ฐาน!$A$4:$A$9,0),4)),"")</f>
        <v/>
      </c>
      <c r="P2667" s="312">
        <f>IF(M2667&lt;&gt;ฐาน!$M$45,IF(L2667&lt;&gt;"",($L2667*$N2667/100),0),0)</f>
        <v>0</v>
      </c>
      <c r="Q2667" s="311">
        <f>IF(M2667&lt;&gt;ฐาน!$M$45,IF(L2667&lt;&gt;"",ROUNDUP(($L2667*$N2667/100),-1),0),0)</f>
        <v>0</v>
      </c>
      <c r="R2667" s="311">
        <f t="shared" si="82"/>
        <v>0</v>
      </c>
      <c r="S2667" s="313">
        <f t="shared" si="83"/>
        <v>0</v>
      </c>
      <c r="T2667" s="314">
        <f>IF(M2667&lt;&gt;ฐาน!$M$45,IF(S2667&lt;&gt;"",S2667+R2667,0),0)</f>
        <v>0</v>
      </c>
      <c r="U2667" s="311">
        <f>IF(M2667&lt;&gt;ฐาน!$M$45,IF(S2667=0,J2667+T2667,O2667),J2667)</f>
        <v>0</v>
      </c>
      <c r="V2667" s="98"/>
    </row>
    <row r="2668" spans="1:22" x14ac:dyDescent="0.35">
      <c r="A2668" s="93">
        <v>2660</v>
      </c>
      <c r="B2668" s="84"/>
      <c r="C2668" s="98"/>
      <c r="D2668" s="91"/>
      <c r="E2668" s="89"/>
      <c r="F2668" s="88"/>
      <c r="G2668" s="91"/>
      <c r="H2668" s="91"/>
      <c r="I2668" s="88"/>
      <c r="J2668" s="92"/>
      <c r="K2668" s="212"/>
      <c r="L2668" s="308" t="str">
        <f>IF(K2668&lt;&gt;"",INDEX(ฐาน!$J$4:$M$44,MATCH(INT(K2668),ฐาน!$J$4:$J$44,0),2),"")</f>
        <v/>
      </c>
      <c r="M2668" s="309" t="str">
        <f>IF(L2668&lt;&gt;"",INDEX(ฐาน!$J$4:$M$45,MATCH(L2668,ฐาน!$K$4:$K$45,0),4),"")</f>
        <v/>
      </c>
      <c r="N2668" s="310" t="str">
        <f>IF(I2668&lt;&gt;"",INDEX(ฐาน!$A$4:$F$9,MATCH(I2668,ฐาน!$A$4:$A$9,0),IF(J2668&gt;=INDEX(ฐาน!$A$4:$F$9,MATCH(I2668,ฐาน!$A$4:$A$9,0),3),6,5)),"")</f>
        <v/>
      </c>
      <c r="O2668" s="311" t="str">
        <f>IF(I2668&lt;&gt;"",IF(J2668&gt;=INDEX(ฐาน!$A$4:$G$9,MATCH(I2668,ฐาน!$A$4:$A$9,0),4),INDEX(ฐาน!$A$4:$G$9,MATCH(I2668,ฐาน!$A$4:$A$9,0),7),INDEX(ฐาน!$A$4:$G$9,MATCH(I2668,ฐาน!$A$4:$A$9,0),4)),"")</f>
        <v/>
      </c>
      <c r="P2668" s="312">
        <f>IF(M2668&lt;&gt;ฐาน!$M$45,IF(L2668&lt;&gt;"",($L2668*$N2668/100),0),0)</f>
        <v>0</v>
      </c>
      <c r="Q2668" s="311">
        <f>IF(M2668&lt;&gt;ฐาน!$M$45,IF(L2668&lt;&gt;"",ROUNDUP(($L2668*$N2668/100),-1),0),0)</f>
        <v>0</v>
      </c>
      <c r="R2668" s="311">
        <f t="shared" si="82"/>
        <v>0</v>
      </c>
      <c r="S2668" s="313">
        <f t="shared" si="83"/>
        <v>0</v>
      </c>
      <c r="T2668" s="314">
        <f>IF(M2668&lt;&gt;ฐาน!$M$45,IF(S2668&lt;&gt;"",S2668+R2668,0),0)</f>
        <v>0</v>
      </c>
      <c r="U2668" s="311">
        <f>IF(M2668&lt;&gt;ฐาน!$M$45,IF(S2668=0,J2668+T2668,O2668),J2668)</f>
        <v>0</v>
      </c>
      <c r="V2668" s="98"/>
    </row>
    <row r="2669" spans="1:22" x14ac:dyDescent="0.35">
      <c r="A2669" s="93">
        <v>2661</v>
      </c>
      <c r="B2669" s="84"/>
      <c r="C2669" s="98"/>
      <c r="D2669" s="91"/>
      <c r="E2669" s="89"/>
      <c r="F2669" s="88"/>
      <c r="G2669" s="91"/>
      <c r="H2669" s="91"/>
      <c r="I2669" s="88"/>
      <c r="J2669" s="92"/>
      <c r="K2669" s="212"/>
      <c r="L2669" s="308" t="str">
        <f>IF(K2669&lt;&gt;"",INDEX(ฐาน!$J$4:$M$44,MATCH(INT(K2669),ฐาน!$J$4:$J$44,0),2),"")</f>
        <v/>
      </c>
      <c r="M2669" s="309" t="str">
        <f>IF(L2669&lt;&gt;"",INDEX(ฐาน!$J$4:$M$45,MATCH(L2669,ฐาน!$K$4:$K$45,0),4),"")</f>
        <v/>
      </c>
      <c r="N2669" s="310" t="str">
        <f>IF(I2669&lt;&gt;"",INDEX(ฐาน!$A$4:$F$9,MATCH(I2669,ฐาน!$A$4:$A$9,0),IF(J2669&gt;=INDEX(ฐาน!$A$4:$F$9,MATCH(I2669,ฐาน!$A$4:$A$9,0),3),6,5)),"")</f>
        <v/>
      </c>
      <c r="O2669" s="311" t="str">
        <f>IF(I2669&lt;&gt;"",IF(J2669&gt;=INDEX(ฐาน!$A$4:$G$9,MATCH(I2669,ฐาน!$A$4:$A$9,0),4),INDEX(ฐาน!$A$4:$G$9,MATCH(I2669,ฐาน!$A$4:$A$9,0),7),INDEX(ฐาน!$A$4:$G$9,MATCH(I2669,ฐาน!$A$4:$A$9,0),4)),"")</f>
        <v/>
      </c>
      <c r="P2669" s="312">
        <f>IF(M2669&lt;&gt;ฐาน!$M$45,IF(L2669&lt;&gt;"",($L2669*$N2669/100),0),0)</f>
        <v>0</v>
      </c>
      <c r="Q2669" s="311">
        <f>IF(M2669&lt;&gt;ฐาน!$M$45,IF(L2669&lt;&gt;"",ROUNDUP(($L2669*$N2669/100),-1),0),0)</f>
        <v>0</v>
      </c>
      <c r="R2669" s="311">
        <f t="shared" si="82"/>
        <v>0</v>
      </c>
      <c r="S2669" s="313">
        <f t="shared" si="83"/>
        <v>0</v>
      </c>
      <c r="T2669" s="314">
        <f>IF(M2669&lt;&gt;ฐาน!$M$45,IF(S2669&lt;&gt;"",S2669+R2669,0),0)</f>
        <v>0</v>
      </c>
      <c r="U2669" s="311">
        <f>IF(M2669&lt;&gt;ฐาน!$M$45,IF(S2669=0,J2669+T2669,O2669),J2669)</f>
        <v>0</v>
      </c>
      <c r="V2669" s="98"/>
    </row>
    <row r="2670" spans="1:22" x14ac:dyDescent="0.35">
      <c r="A2670" s="93">
        <v>2662</v>
      </c>
      <c r="B2670" s="84"/>
      <c r="C2670" s="98"/>
      <c r="D2670" s="91"/>
      <c r="E2670" s="89"/>
      <c r="F2670" s="88"/>
      <c r="G2670" s="91"/>
      <c r="H2670" s="91"/>
      <c r="I2670" s="88"/>
      <c r="J2670" s="92"/>
      <c r="K2670" s="212"/>
      <c r="L2670" s="308" t="str">
        <f>IF(K2670&lt;&gt;"",INDEX(ฐาน!$J$4:$M$44,MATCH(INT(K2670),ฐาน!$J$4:$J$44,0),2),"")</f>
        <v/>
      </c>
      <c r="M2670" s="309" t="str">
        <f>IF(L2670&lt;&gt;"",INDEX(ฐาน!$J$4:$M$45,MATCH(L2670,ฐาน!$K$4:$K$45,0),4),"")</f>
        <v/>
      </c>
      <c r="N2670" s="310" t="str">
        <f>IF(I2670&lt;&gt;"",INDEX(ฐาน!$A$4:$F$9,MATCH(I2670,ฐาน!$A$4:$A$9,0),IF(J2670&gt;=INDEX(ฐาน!$A$4:$F$9,MATCH(I2670,ฐาน!$A$4:$A$9,0),3),6,5)),"")</f>
        <v/>
      </c>
      <c r="O2670" s="311" t="str">
        <f>IF(I2670&lt;&gt;"",IF(J2670&gt;=INDEX(ฐาน!$A$4:$G$9,MATCH(I2670,ฐาน!$A$4:$A$9,0),4),INDEX(ฐาน!$A$4:$G$9,MATCH(I2670,ฐาน!$A$4:$A$9,0),7),INDEX(ฐาน!$A$4:$G$9,MATCH(I2670,ฐาน!$A$4:$A$9,0),4)),"")</f>
        <v/>
      </c>
      <c r="P2670" s="312">
        <f>IF(M2670&lt;&gt;ฐาน!$M$45,IF(L2670&lt;&gt;"",($L2670*$N2670/100),0),0)</f>
        <v>0</v>
      </c>
      <c r="Q2670" s="311">
        <f>IF(M2670&lt;&gt;ฐาน!$M$45,IF(L2670&lt;&gt;"",ROUNDUP(($L2670*$N2670/100),-1),0),0)</f>
        <v>0</v>
      </c>
      <c r="R2670" s="311">
        <f t="shared" si="82"/>
        <v>0</v>
      </c>
      <c r="S2670" s="313">
        <f t="shared" si="83"/>
        <v>0</v>
      </c>
      <c r="T2670" s="314">
        <f>IF(M2670&lt;&gt;ฐาน!$M$45,IF(S2670&lt;&gt;"",S2670+R2670,0),0)</f>
        <v>0</v>
      </c>
      <c r="U2670" s="311">
        <f>IF(M2670&lt;&gt;ฐาน!$M$45,IF(S2670=0,J2670+T2670,O2670),J2670)</f>
        <v>0</v>
      </c>
      <c r="V2670" s="98"/>
    </row>
    <row r="2671" spans="1:22" x14ac:dyDescent="0.35">
      <c r="A2671" s="93">
        <v>2663</v>
      </c>
      <c r="B2671" s="84"/>
      <c r="C2671" s="98"/>
      <c r="D2671" s="91"/>
      <c r="E2671" s="89"/>
      <c r="F2671" s="88"/>
      <c r="G2671" s="91"/>
      <c r="H2671" s="91"/>
      <c r="I2671" s="88"/>
      <c r="J2671" s="92"/>
      <c r="K2671" s="212"/>
      <c r="L2671" s="308" t="str">
        <f>IF(K2671&lt;&gt;"",INDEX(ฐาน!$J$4:$M$44,MATCH(INT(K2671),ฐาน!$J$4:$J$44,0),2),"")</f>
        <v/>
      </c>
      <c r="M2671" s="309" t="str">
        <f>IF(L2671&lt;&gt;"",INDEX(ฐาน!$J$4:$M$45,MATCH(L2671,ฐาน!$K$4:$K$45,0),4),"")</f>
        <v/>
      </c>
      <c r="N2671" s="310" t="str">
        <f>IF(I2671&lt;&gt;"",INDEX(ฐาน!$A$4:$F$9,MATCH(I2671,ฐาน!$A$4:$A$9,0),IF(J2671&gt;=INDEX(ฐาน!$A$4:$F$9,MATCH(I2671,ฐาน!$A$4:$A$9,0),3),6,5)),"")</f>
        <v/>
      </c>
      <c r="O2671" s="311" t="str">
        <f>IF(I2671&lt;&gt;"",IF(J2671&gt;=INDEX(ฐาน!$A$4:$G$9,MATCH(I2671,ฐาน!$A$4:$A$9,0),4),INDEX(ฐาน!$A$4:$G$9,MATCH(I2671,ฐาน!$A$4:$A$9,0),7),INDEX(ฐาน!$A$4:$G$9,MATCH(I2671,ฐาน!$A$4:$A$9,0),4)),"")</f>
        <v/>
      </c>
      <c r="P2671" s="312">
        <f>IF(M2671&lt;&gt;ฐาน!$M$45,IF(L2671&lt;&gt;"",($L2671*$N2671/100),0),0)</f>
        <v>0</v>
      </c>
      <c r="Q2671" s="311">
        <f>IF(M2671&lt;&gt;ฐาน!$M$45,IF(L2671&lt;&gt;"",ROUNDUP(($L2671*$N2671/100),-1),0),0)</f>
        <v>0</v>
      </c>
      <c r="R2671" s="311">
        <f t="shared" si="82"/>
        <v>0</v>
      </c>
      <c r="S2671" s="313">
        <f t="shared" si="83"/>
        <v>0</v>
      </c>
      <c r="T2671" s="314">
        <f>IF(M2671&lt;&gt;ฐาน!$M$45,IF(S2671&lt;&gt;"",S2671+R2671,0),0)</f>
        <v>0</v>
      </c>
      <c r="U2671" s="311">
        <f>IF(M2671&lt;&gt;ฐาน!$M$45,IF(S2671=0,J2671+T2671,O2671),J2671)</f>
        <v>0</v>
      </c>
      <c r="V2671" s="98"/>
    </row>
    <row r="2672" spans="1:22" x14ac:dyDescent="0.35">
      <c r="A2672" s="93">
        <v>2664</v>
      </c>
      <c r="B2672" s="84"/>
      <c r="C2672" s="98"/>
      <c r="D2672" s="91"/>
      <c r="E2672" s="89"/>
      <c r="F2672" s="88"/>
      <c r="G2672" s="91"/>
      <c r="H2672" s="91"/>
      <c r="I2672" s="88"/>
      <c r="J2672" s="92"/>
      <c r="K2672" s="212"/>
      <c r="L2672" s="308" t="str">
        <f>IF(K2672&lt;&gt;"",INDEX(ฐาน!$J$4:$M$44,MATCH(INT(K2672),ฐาน!$J$4:$J$44,0),2),"")</f>
        <v/>
      </c>
      <c r="M2672" s="309" t="str">
        <f>IF(L2672&lt;&gt;"",INDEX(ฐาน!$J$4:$M$45,MATCH(L2672,ฐาน!$K$4:$K$45,0),4),"")</f>
        <v/>
      </c>
      <c r="N2672" s="310" t="str">
        <f>IF(I2672&lt;&gt;"",INDEX(ฐาน!$A$4:$F$9,MATCH(I2672,ฐาน!$A$4:$A$9,0),IF(J2672&gt;=INDEX(ฐาน!$A$4:$F$9,MATCH(I2672,ฐาน!$A$4:$A$9,0),3),6,5)),"")</f>
        <v/>
      </c>
      <c r="O2672" s="311" t="str">
        <f>IF(I2672&lt;&gt;"",IF(J2672&gt;=INDEX(ฐาน!$A$4:$G$9,MATCH(I2672,ฐาน!$A$4:$A$9,0),4),INDEX(ฐาน!$A$4:$G$9,MATCH(I2672,ฐาน!$A$4:$A$9,0),7),INDEX(ฐาน!$A$4:$G$9,MATCH(I2672,ฐาน!$A$4:$A$9,0),4)),"")</f>
        <v/>
      </c>
      <c r="P2672" s="312">
        <f>IF(M2672&lt;&gt;ฐาน!$M$45,IF(L2672&lt;&gt;"",($L2672*$N2672/100),0),0)</f>
        <v>0</v>
      </c>
      <c r="Q2672" s="311">
        <f>IF(M2672&lt;&gt;ฐาน!$M$45,IF(L2672&lt;&gt;"",ROUNDUP(($L2672*$N2672/100),-1),0),0)</f>
        <v>0</v>
      </c>
      <c r="R2672" s="311">
        <f t="shared" si="82"/>
        <v>0</v>
      </c>
      <c r="S2672" s="313">
        <f t="shared" si="83"/>
        <v>0</v>
      </c>
      <c r="T2672" s="314">
        <f>IF(M2672&lt;&gt;ฐาน!$M$45,IF(S2672&lt;&gt;"",S2672+R2672,0),0)</f>
        <v>0</v>
      </c>
      <c r="U2672" s="311">
        <f>IF(M2672&lt;&gt;ฐาน!$M$45,IF(S2672=0,J2672+T2672,O2672),J2672)</f>
        <v>0</v>
      </c>
      <c r="V2672" s="98"/>
    </row>
    <row r="2673" spans="1:22" x14ac:dyDescent="0.35">
      <c r="A2673" s="93">
        <v>2665</v>
      </c>
      <c r="B2673" s="84"/>
      <c r="C2673" s="98"/>
      <c r="D2673" s="91"/>
      <c r="E2673" s="89"/>
      <c r="F2673" s="88"/>
      <c r="G2673" s="91"/>
      <c r="H2673" s="91"/>
      <c r="I2673" s="88"/>
      <c r="J2673" s="92"/>
      <c r="K2673" s="212"/>
      <c r="L2673" s="308" t="str">
        <f>IF(K2673&lt;&gt;"",INDEX(ฐาน!$J$4:$M$44,MATCH(INT(K2673),ฐาน!$J$4:$J$44,0),2),"")</f>
        <v/>
      </c>
      <c r="M2673" s="309" t="str">
        <f>IF(L2673&lt;&gt;"",INDEX(ฐาน!$J$4:$M$45,MATCH(L2673,ฐาน!$K$4:$K$45,0),4),"")</f>
        <v/>
      </c>
      <c r="N2673" s="310" t="str">
        <f>IF(I2673&lt;&gt;"",INDEX(ฐาน!$A$4:$F$9,MATCH(I2673,ฐาน!$A$4:$A$9,0),IF(J2673&gt;=INDEX(ฐาน!$A$4:$F$9,MATCH(I2673,ฐาน!$A$4:$A$9,0),3),6,5)),"")</f>
        <v/>
      </c>
      <c r="O2673" s="311" t="str">
        <f>IF(I2673&lt;&gt;"",IF(J2673&gt;=INDEX(ฐาน!$A$4:$G$9,MATCH(I2673,ฐาน!$A$4:$A$9,0),4),INDEX(ฐาน!$A$4:$G$9,MATCH(I2673,ฐาน!$A$4:$A$9,0),7),INDEX(ฐาน!$A$4:$G$9,MATCH(I2673,ฐาน!$A$4:$A$9,0),4)),"")</f>
        <v/>
      </c>
      <c r="P2673" s="312">
        <f>IF(M2673&lt;&gt;ฐาน!$M$45,IF(L2673&lt;&gt;"",($L2673*$N2673/100),0),0)</f>
        <v>0</v>
      </c>
      <c r="Q2673" s="311">
        <f>IF(M2673&lt;&gt;ฐาน!$M$45,IF(L2673&lt;&gt;"",ROUNDUP(($L2673*$N2673/100),-1),0),0)</f>
        <v>0</v>
      </c>
      <c r="R2673" s="311">
        <f t="shared" si="82"/>
        <v>0</v>
      </c>
      <c r="S2673" s="313">
        <f t="shared" si="83"/>
        <v>0</v>
      </c>
      <c r="T2673" s="314">
        <f>IF(M2673&lt;&gt;ฐาน!$M$45,IF(S2673&lt;&gt;"",S2673+R2673,0),0)</f>
        <v>0</v>
      </c>
      <c r="U2673" s="311">
        <f>IF(M2673&lt;&gt;ฐาน!$M$45,IF(S2673=0,J2673+T2673,O2673),J2673)</f>
        <v>0</v>
      </c>
      <c r="V2673" s="98"/>
    </row>
    <row r="2674" spans="1:22" x14ac:dyDescent="0.35">
      <c r="A2674" s="93">
        <v>2666</v>
      </c>
      <c r="B2674" s="84"/>
      <c r="C2674" s="98"/>
      <c r="D2674" s="91"/>
      <c r="E2674" s="89"/>
      <c r="F2674" s="88"/>
      <c r="G2674" s="91"/>
      <c r="H2674" s="91"/>
      <c r="I2674" s="88"/>
      <c r="J2674" s="92"/>
      <c r="K2674" s="212"/>
      <c r="L2674" s="308" t="str">
        <f>IF(K2674&lt;&gt;"",INDEX(ฐาน!$J$4:$M$44,MATCH(INT(K2674),ฐาน!$J$4:$J$44,0),2),"")</f>
        <v/>
      </c>
      <c r="M2674" s="309" t="str">
        <f>IF(L2674&lt;&gt;"",INDEX(ฐาน!$J$4:$M$45,MATCH(L2674,ฐาน!$K$4:$K$45,0),4),"")</f>
        <v/>
      </c>
      <c r="N2674" s="310" t="str">
        <f>IF(I2674&lt;&gt;"",INDEX(ฐาน!$A$4:$F$9,MATCH(I2674,ฐาน!$A$4:$A$9,0),IF(J2674&gt;=INDEX(ฐาน!$A$4:$F$9,MATCH(I2674,ฐาน!$A$4:$A$9,0),3),6,5)),"")</f>
        <v/>
      </c>
      <c r="O2674" s="311" t="str">
        <f>IF(I2674&lt;&gt;"",IF(J2674&gt;=INDEX(ฐาน!$A$4:$G$9,MATCH(I2674,ฐาน!$A$4:$A$9,0),4),INDEX(ฐาน!$A$4:$G$9,MATCH(I2674,ฐาน!$A$4:$A$9,0),7),INDEX(ฐาน!$A$4:$G$9,MATCH(I2674,ฐาน!$A$4:$A$9,0),4)),"")</f>
        <v/>
      </c>
      <c r="P2674" s="312">
        <f>IF(M2674&lt;&gt;ฐาน!$M$45,IF(L2674&lt;&gt;"",($L2674*$N2674/100),0),0)</f>
        <v>0</v>
      </c>
      <c r="Q2674" s="311">
        <f>IF(M2674&lt;&gt;ฐาน!$M$45,IF(L2674&lt;&gt;"",ROUNDUP(($L2674*$N2674/100),-1),0),0)</f>
        <v>0</v>
      </c>
      <c r="R2674" s="311">
        <f t="shared" si="82"/>
        <v>0</v>
      </c>
      <c r="S2674" s="313">
        <f t="shared" si="83"/>
        <v>0</v>
      </c>
      <c r="T2674" s="314">
        <f>IF(M2674&lt;&gt;ฐาน!$M$45,IF(S2674&lt;&gt;"",S2674+R2674,0),0)</f>
        <v>0</v>
      </c>
      <c r="U2674" s="311">
        <f>IF(M2674&lt;&gt;ฐาน!$M$45,IF(S2674=0,J2674+T2674,O2674),J2674)</f>
        <v>0</v>
      </c>
      <c r="V2674" s="98"/>
    </row>
    <row r="2675" spans="1:22" x14ac:dyDescent="0.35">
      <c r="A2675" s="93">
        <v>2667</v>
      </c>
      <c r="B2675" s="84"/>
      <c r="C2675" s="98"/>
      <c r="D2675" s="91"/>
      <c r="E2675" s="89"/>
      <c r="F2675" s="88"/>
      <c r="G2675" s="91"/>
      <c r="H2675" s="91"/>
      <c r="I2675" s="88"/>
      <c r="J2675" s="92"/>
      <c r="K2675" s="212"/>
      <c r="L2675" s="308" t="str">
        <f>IF(K2675&lt;&gt;"",INDEX(ฐาน!$J$4:$M$44,MATCH(INT(K2675),ฐาน!$J$4:$J$44,0),2),"")</f>
        <v/>
      </c>
      <c r="M2675" s="309" t="str">
        <f>IF(L2675&lt;&gt;"",INDEX(ฐาน!$J$4:$M$45,MATCH(L2675,ฐาน!$K$4:$K$45,0),4),"")</f>
        <v/>
      </c>
      <c r="N2675" s="310" t="str">
        <f>IF(I2675&lt;&gt;"",INDEX(ฐาน!$A$4:$F$9,MATCH(I2675,ฐาน!$A$4:$A$9,0),IF(J2675&gt;=INDEX(ฐาน!$A$4:$F$9,MATCH(I2675,ฐาน!$A$4:$A$9,0),3),6,5)),"")</f>
        <v/>
      </c>
      <c r="O2675" s="311" t="str">
        <f>IF(I2675&lt;&gt;"",IF(J2675&gt;=INDEX(ฐาน!$A$4:$G$9,MATCH(I2675,ฐาน!$A$4:$A$9,0),4),INDEX(ฐาน!$A$4:$G$9,MATCH(I2675,ฐาน!$A$4:$A$9,0),7),INDEX(ฐาน!$A$4:$G$9,MATCH(I2675,ฐาน!$A$4:$A$9,0),4)),"")</f>
        <v/>
      </c>
      <c r="P2675" s="312">
        <f>IF(M2675&lt;&gt;ฐาน!$M$45,IF(L2675&lt;&gt;"",($L2675*$N2675/100),0),0)</f>
        <v>0</v>
      </c>
      <c r="Q2675" s="311">
        <f>IF(M2675&lt;&gt;ฐาน!$M$45,IF(L2675&lt;&gt;"",ROUNDUP(($L2675*$N2675/100),-1),0),0)</f>
        <v>0</v>
      </c>
      <c r="R2675" s="311">
        <f t="shared" si="82"/>
        <v>0</v>
      </c>
      <c r="S2675" s="313">
        <f t="shared" si="83"/>
        <v>0</v>
      </c>
      <c r="T2675" s="314">
        <f>IF(M2675&lt;&gt;ฐาน!$M$45,IF(S2675&lt;&gt;"",S2675+R2675,0),0)</f>
        <v>0</v>
      </c>
      <c r="U2675" s="311">
        <f>IF(M2675&lt;&gt;ฐาน!$M$45,IF(S2675=0,J2675+T2675,O2675),J2675)</f>
        <v>0</v>
      </c>
      <c r="V2675" s="98"/>
    </row>
    <row r="2676" spans="1:22" x14ac:dyDescent="0.35">
      <c r="A2676" s="93">
        <v>2668</v>
      </c>
      <c r="B2676" s="84"/>
      <c r="C2676" s="98"/>
      <c r="D2676" s="91"/>
      <c r="E2676" s="89"/>
      <c r="F2676" s="88"/>
      <c r="G2676" s="91"/>
      <c r="H2676" s="91"/>
      <c r="I2676" s="88"/>
      <c r="J2676" s="92"/>
      <c r="K2676" s="212"/>
      <c r="L2676" s="308" t="str">
        <f>IF(K2676&lt;&gt;"",INDEX(ฐาน!$J$4:$M$44,MATCH(INT(K2676),ฐาน!$J$4:$J$44,0),2),"")</f>
        <v/>
      </c>
      <c r="M2676" s="309" t="str">
        <f>IF(L2676&lt;&gt;"",INDEX(ฐาน!$J$4:$M$45,MATCH(L2676,ฐาน!$K$4:$K$45,0),4),"")</f>
        <v/>
      </c>
      <c r="N2676" s="310" t="str">
        <f>IF(I2676&lt;&gt;"",INDEX(ฐาน!$A$4:$F$9,MATCH(I2676,ฐาน!$A$4:$A$9,0),IF(J2676&gt;=INDEX(ฐาน!$A$4:$F$9,MATCH(I2676,ฐาน!$A$4:$A$9,0),3),6,5)),"")</f>
        <v/>
      </c>
      <c r="O2676" s="311" t="str">
        <f>IF(I2676&lt;&gt;"",IF(J2676&gt;=INDEX(ฐาน!$A$4:$G$9,MATCH(I2676,ฐาน!$A$4:$A$9,0),4),INDEX(ฐาน!$A$4:$G$9,MATCH(I2676,ฐาน!$A$4:$A$9,0),7),INDEX(ฐาน!$A$4:$G$9,MATCH(I2676,ฐาน!$A$4:$A$9,0),4)),"")</f>
        <v/>
      </c>
      <c r="P2676" s="312">
        <f>IF(M2676&lt;&gt;ฐาน!$M$45,IF(L2676&lt;&gt;"",($L2676*$N2676/100),0),0)</f>
        <v>0</v>
      </c>
      <c r="Q2676" s="311">
        <f>IF(M2676&lt;&gt;ฐาน!$M$45,IF(L2676&lt;&gt;"",ROUNDUP(($L2676*$N2676/100),-1),0),0)</f>
        <v>0</v>
      </c>
      <c r="R2676" s="311">
        <f t="shared" si="82"/>
        <v>0</v>
      </c>
      <c r="S2676" s="313">
        <f t="shared" si="83"/>
        <v>0</v>
      </c>
      <c r="T2676" s="314">
        <f>IF(M2676&lt;&gt;ฐาน!$M$45,IF(S2676&lt;&gt;"",S2676+R2676,0),0)</f>
        <v>0</v>
      </c>
      <c r="U2676" s="311">
        <f>IF(M2676&lt;&gt;ฐาน!$M$45,IF(S2676=0,J2676+T2676,O2676),J2676)</f>
        <v>0</v>
      </c>
      <c r="V2676" s="98"/>
    </row>
    <row r="2677" spans="1:22" x14ac:dyDescent="0.35">
      <c r="A2677" s="93">
        <v>2669</v>
      </c>
      <c r="B2677" s="84"/>
      <c r="C2677" s="98"/>
      <c r="D2677" s="91"/>
      <c r="E2677" s="89"/>
      <c r="F2677" s="88"/>
      <c r="G2677" s="91"/>
      <c r="H2677" s="91"/>
      <c r="I2677" s="88"/>
      <c r="J2677" s="92"/>
      <c r="K2677" s="212"/>
      <c r="L2677" s="308" t="str">
        <f>IF(K2677&lt;&gt;"",INDEX(ฐาน!$J$4:$M$44,MATCH(INT(K2677),ฐาน!$J$4:$J$44,0),2),"")</f>
        <v/>
      </c>
      <c r="M2677" s="309" t="str">
        <f>IF(L2677&lt;&gt;"",INDEX(ฐาน!$J$4:$M$45,MATCH(L2677,ฐาน!$K$4:$K$45,0),4),"")</f>
        <v/>
      </c>
      <c r="N2677" s="310" t="str">
        <f>IF(I2677&lt;&gt;"",INDEX(ฐาน!$A$4:$F$9,MATCH(I2677,ฐาน!$A$4:$A$9,0),IF(J2677&gt;=INDEX(ฐาน!$A$4:$F$9,MATCH(I2677,ฐาน!$A$4:$A$9,0),3),6,5)),"")</f>
        <v/>
      </c>
      <c r="O2677" s="311" t="str">
        <f>IF(I2677&lt;&gt;"",IF(J2677&gt;=INDEX(ฐาน!$A$4:$G$9,MATCH(I2677,ฐาน!$A$4:$A$9,0),4),INDEX(ฐาน!$A$4:$G$9,MATCH(I2677,ฐาน!$A$4:$A$9,0),7),INDEX(ฐาน!$A$4:$G$9,MATCH(I2677,ฐาน!$A$4:$A$9,0),4)),"")</f>
        <v/>
      </c>
      <c r="P2677" s="312">
        <f>IF(M2677&lt;&gt;ฐาน!$M$45,IF(L2677&lt;&gt;"",($L2677*$N2677/100),0),0)</f>
        <v>0</v>
      </c>
      <c r="Q2677" s="311">
        <f>IF(M2677&lt;&gt;ฐาน!$M$45,IF(L2677&lt;&gt;"",ROUNDUP(($L2677*$N2677/100),-1),0),0)</f>
        <v>0</v>
      </c>
      <c r="R2677" s="311">
        <f t="shared" si="82"/>
        <v>0</v>
      </c>
      <c r="S2677" s="313">
        <f t="shared" si="83"/>
        <v>0</v>
      </c>
      <c r="T2677" s="314">
        <f>IF(M2677&lt;&gt;ฐาน!$M$45,IF(S2677&lt;&gt;"",S2677+R2677,0),0)</f>
        <v>0</v>
      </c>
      <c r="U2677" s="311">
        <f>IF(M2677&lt;&gt;ฐาน!$M$45,IF(S2677=0,J2677+T2677,O2677),J2677)</f>
        <v>0</v>
      </c>
      <c r="V2677" s="98"/>
    </row>
    <row r="2678" spans="1:22" x14ac:dyDescent="0.35">
      <c r="A2678" s="93">
        <v>2670</v>
      </c>
      <c r="B2678" s="84"/>
      <c r="C2678" s="98"/>
      <c r="D2678" s="91"/>
      <c r="E2678" s="89"/>
      <c r="F2678" s="88"/>
      <c r="G2678" s="91"/>
      <c r="H2678" s="91"/>
      <c r="I2678" s="88"/>
      <c r="J2678" s="92"/>
      <c r="K2678" s="212"/>
      <c r="L2678" s="308" t="str">
        <f>IF(K2678&lt;&gt;"",INDEX(ฐาน!$J$4:$M$44,MATCH(INT(K2678),ฐาน!$J$4:$J$44,0),2),"")</f>
        <v/>
      </c>
      <c r="M2678" s="309" t="str">
        <f>IF(L2678&lt;&gt;"",INDEX(ฐาน!$J$4:$M$45,MATCH(L2678,ฐาน!$K$4:$K$45,0),4),"")</f>
        <v/>
      </c>
      <c r="N2678" s="310" t="str">
        <f>IF(I2678&lt;&gt;"",INDEX(ฐาน!$A$4:$F$9,MATCH(I2678,ฐาน!$A$4:$A$9,0),IF(J2678&gt;=INDEX(ฐาน!$A$4:$F$9,MATCH(I2678,ฐาน!$A$4:$A$9,0),3),6,5)),"")</f>
        <v/>
      </c>
      <c r="O2678" s="311" t="str">
        <f>IF(I2678&lt;&gt;"",IF(J2678&gt;=INDEX(ฐาน!$A$4:$G$9,MATCH(I2678,ฐาน!$A$4:$A$9,0),4),INDEX(ฐาน!$A$4:$G$9,MATCH(I2678,ฐาน!$A$4:$A$9,0),7),INDEX(ฐาน!$A$4:$G$9,MATCH(I2678,ฐาน!$A$4:$A$9,0),4)),"")</f>
        <v/>
      </c>
      <c r="P2678" s="312">
        <f>IF(M2678&lt;&gt;ฐาน!$M$45,IF(L2678&lt;&gt;"",($L2678*$N2678/100),0),0)</f>
        <v>0</v>
      </c>
      <c r="Q2678" s="311">
        <f>IF(M2678&lt;&gt;ฐาน!$M$45,IF(L2678&lt;&gt;"",ROUNDUP(($L2678*$N2678/100),-1),0),0)</f>
        <v>0</v>
      </c>
      <c r="R2678" s="311">
        <f t="shared" si="82"/>
        <v>0</v>
      </c>
      <c r="S2678" s="313">
        <f t="shared" si="83"/>
        <v>0</v>
      </c>
      <c r="T2678" s="314">
        <f>IF(M2678&lt;&gt;ฐาน!$M$45,IF(S2678&lt;&gt;"",S2678+R2678,0),0)</f>
        <v>0</v>
      </c>
      <c r="U2678" s="311">
        <f>IF(M2678&lt;&gt;ฐาน!$M$45,IF(S2678=0,J2678+T2678,O2678),J2678)</f>
        <v>0</v>
      </c>
      <c r="V2678" s="98"/>
    </row>
    <row r="2679" spans="1:22" x14ac:dyDescent="0.35">
      <c r="A2679" s="93">
        <v>2671</v>
      </c>
      <c r="B2679" s="84"/>
      <c r="C2679" s="98"/>
      <c r="D2679" s="91"/>
      <c r="E2679" s="89"/>
      <c r="F2679" s="88"/>
      <c r="G2679" s="91"/>
      <c r="H2679" s="91"/>
      <c r="I2679" s="88"/>
      <c r="J2679" s="92"/>
      <c r="K2679" s="212"/>
      <c r="L2679" s="308" t="str">
        <f>IF(K2679&lt;&gt;"",INDEX(ฐาน!$J$4:$M$44,MATCH(INT(K2679),ฐาน!$J$4:$J$44,0),2),"")</f>
        <v/>
      </c>
      <c r="M2679" s="309" t="str">
        <f>IF(L2679&lt;&gt;"",INDEX(ฐาน!$J$4:$M$45,MATCH(L2679,ฐาน!$K$4:$K$45,0),4),"")</f>
        <v/>
      </c>
      <c r="N2679" s="310" t="str">
        <f>IF(I2679&lt;&gt;"",INDEX(ฐาน!$A$4:$F$9,MATCH(I2679,ฐาน!$A$4:$A$9,0),IF(J2679&gt;=INDEX(ฐาน!$A$4:$F$9,MATCH(I2679,ฐาน!$A$4:$A$9,0),3),6,5)),"")</f>
        <v/>
      </c>
      <c r="O2679" s="311" t="str">
        <f>IF(I2679&lt;&gt;"",IF(J2679&gt;=INDEX(ฐาน!$A$4:$G$9,MATCH(I2679,ฐาน!$A$4:$A$9,0),4),INDEX(ฐาน!$A$4:$G$9,MATCH(I2679,ฐาน!$A$4:$A$9,0),7),INDEX(ฐาน!$A$4:$G$9,MATCH(I2679,ฐาน!$A$4:$A$9,0),4)),"")</f>
        <v/>
      </c>
      <c r="P2679" s="312">
        <f>IF(M2679&lt;&gt;ฐาน!$M$45,IF(L2679&lt;&gt;"",($L2679*$N2679/100),0),0)</f>
        <v>0</v>
      </c>
      <c r="Q2679" s="311">
        <f>IF(M2679&lt;&gt;ฐาน!$M$45,IF(L2679&lt;&gt;"",ROUNDUP(($L2679*$N2679/100),-1),0),0)</f>
        <v>0</v>
      </c>
      <c r="R2679" s="311">
        <f t="shared" si="82"/>
        <v>0</v>
      </c>
      <c r="S2679" s="313">
        <f t="shared" si="83"/>
        <v>0</v>
      </c>
      <c r="T2679" s="314">
        <f>IF(M2679&lt;&gt;ฐาน!$M$45,IF(S2679&lt;&gt;"",S2679+R2679,0),0)</f>
        <v>0</v>
      </c>
      <c r="U2679" s="311">
        <f>IF(M2679&lt;&gt;ฐาน!$M$45,IF(S2679=0,J2679+T2679,O2679),J2679)</f>
        <v>0</v>
      </c>
      <c r="V2679" s="98"/>
    </row>
    <row r="2680" spans="1:22" x14ac:dyDescent="0.35">
      <c r="A2680" s="93">
        <v>2672</v>
      </c>
      <c r="B2680" s="84"/>
      <c r="C2680" s="98"/>
      <c r="D2680" s="91"/>
      <c r="E2680" s="89"/>
      <c r="F2680" s="88"/>
      <c r="G2680" s="91"/>
      <c r="H2680" s="91"/>
      <c r="I2680" s="88"/>
      <c r="J2680" s="92"/>
      <c r="K2680" s="212"/>
      <c r="L2680" s="308" t="str">
        <f>IF(K2680&lt;&gt;"",INDEX(ฐาน!$J$4:$M$44,MATCH(INT(K2680),ฐาน!$J$4:$J$44,0),2),"")</f>
        <v/>
      </c>
      <c r="M2680" s="309" t="str">
        <f>IF(L2680&lt;&gt;"",INDEX(ฐาน!$J$4:$M$45,MATCH(L2680,ฐาน!$K$4:$K$45,0),4),"")</f>
        <v/>
      </c>
      <c r="N2680" s="310" t="str">
        <f>IF(I2680&lt;&gt;"",INDEX(ฐาน!$A$4:$F$9,MATCH(I2680,ฐาน!$A$4:$A$9,0),IF(J2680&gt;=INDEX(ฐาน!$A$4:$F$9,MATCH(I2680,ฐาน!$A$4:$A$9,0),3),6,5)),"")</f>
        <v/>
      </c>
      <c r="O2680" s="311" t="str">
        <f>IF(I2680&lt;&gt;"",IF(J2680&gt;=INDEX(ฐาน!$A$4:$G$9,MATCH(I2680,ฐาน!$A$4:$A$9,0),4),INDEX(ฐาน!$A$4:$G$9,MATCH(I2680,ฐาน!$A$4:$A$9,0),7),INDEX(ฐาน!$A$4:$G$9,MATCH(I2680,ฐาน!$A$4:$A$9,0),4)),"")</f>
        <v/>
      </c>
      <c r="P2680" s="312">
        <f>IF(M2680&lt;&gt;ฐาน!$M$45,IF(L2680&lt;&gt;"",($L2680*$N2680/100),0),0)</f>
        <v>0</v>
      </c>
      <c r="Q2680" s="311">
        <f>IF(M2680&lt;&gt;ฐาน!$M$45,IF(L2680&lt;&gt;"",ROUNDUP(($L2680*$N2680/100),-1),0),0)</f>
        <v>0</v>
      </c>
      <c r="R2680" s="311">
        <f t="shared" si="82"/>
        <v>0</v>
      </c>
      <c r="S2680" s="313">
        <f t="shared" si="83"/>
        <v>0</v>
      </c>
      <c r="T2680" s="314">
        <f>IF(M2680&lt;&gt;ฐาน!$M$45,IF(S2680&lt;&gt;"",S2680+R2680,0),0)</f>
        <v>0</v>
      </c>
      <c r="U2680" s="311">
        <f>IF(M2680&lt;&gt;ฐาน!$M$45,IF(S2680=0,J2680+T2680,O2680),J2680)</f>
        <v>0</v>
      </c>
      <c r="V2680" s="98"/>
    </row>
    <row r="2681" spans="1:22" x14ac:dyDescent="0.35">
      <c r="A2681" s="93">
        <v>2673</v>
      </c>
      <c r="B2681" s="84"/>
      <c r="C2681" s="98"/>
      <c r="D2681" s="91"/>
      <c r="E2681" s="89"/>
      <c r="F2681" s="88"/>
      <c r="G2681" s="91"/>
      <c r="H2681" s="91"/>
      <c r="I2681" s="88"/>
      <c r="J2681" s="92"/>
      <c r="K2681" s="212"/>
      <c r="L2681" s="308" t="str">
        <f>IF(K2681&lt;&gt;"",INDEX(ฐาน!$J$4:$M$44,MATCH(INT(K2681),ฐาน!$J$4:$J$44,0),2),"")</f>
        <v/>
      </c>
      <c r="M2681" s="309" t="str">
        <f>IF(L2681&lt;&gt;"",INDEX(ฐาน!$J$4:$M$45,MATCH(L2681,ฐาน!$K$4:$K$45,0),4),"")</f>
        <v/>
      </c>
      <c r="N2681" s="310" t="str">
        <f>IF(I2681&lt;&gt;"",INDEX(ฐาน!$A$4:$F$9,MATCH(I2681,ฐาน!$A$4:$A$9,0),IF(J2681&gt;=INDEX(ฐาน!$A$4:$F$9,MATCH(I2681,ฐาน!$A$4:$A$9,0),3),6,5)),"")</f>
        <v/>
      </c>
      <c r="O2681" s="311" t="str">
        <f>IF(I2681&lt;&gt;"",IF(J2681&gt;=INDEX(ฐาน!$A$4:$G$9,MATCH(I2681,ฐาน!$A$4:$A$9,0),4),INDEX(ฐาน!$A$4:$G$9,MATCH(I2681,ฐาน!$A$4:$A$9,0),7),INDEX(ฐาน!$A$4:$G$9,MATCH(I2681,ฐาน!$A$4:$A$9,0),4)),"")</f>
        <v/>
      </c>
      <c r="P2681" s="312">
        <f>IF(M2681&lt;&gt;ฐาน!$M$45,IF(L2681&lt;&gt;"",($L2681*$N2681/100),0),0)</f>
        <v>0</v>
      </c>
      <c r="Q2681" s="311">
        <f>IF(M2681&lt;&gt;ฐาน!$M$45,IF(L2681&lt;&gt;"",ROUNDUP(($L2681*$N2681/100),-1),0),0)</f>
        <v>0</v>
      </c>
      <c r="R2681" s="311">
        <f t="shared" si="82"/>
        <v>0</v>
      </c>
      <c r="S2681" s="313">
        <f t="shared" si="83"/>
        <v>0</v>
      </c>
      <c r="T2681" s="314">
        <f>IF(M2681&lt;&gt;ฐาน!$M$45,IF(S2681&lt;&gt;"",S2681+R2681,0),0)</f>
        <v>0</v>
      </c>
      <c r="U2681" s="311">
        <f>IF(M2681&lt;&gt;ฐาน!$M$45,IF(S2681=0,J2681+T2681,O2681),J2681)</f>
        <v>0</v>
      </c>
      <c r="V2681" s="98"/>
    </row>
    <row r="2682" spans="1:22" x14ac:dyDescent="0.35">
      <c r="A2682" s="93">
        <v>2674</v>
      </c>
      <c r="B2682" s="84"/>
      <c r="C2682" s="98"/>
      <c r="D2682" s="91"/>
      <c r="E2682" s="89"/>
      <c r="F2682" s="88"/>
      <c r="G2682" s="91"/>
      <c r="H2682" s="91"/>
      <c r="I2682" s="88"/>
      <c r="J2682" s="92"/>
      <c r="K2682" s="212"/>
      <c r="L2682" s="308" t="str">
        <f>IF(K2682&lt;&gt;"",INDEX(ฐาน!$J$4:$M$44,MATCH(INT(K2682),ฐาน!$J$4:$J$44,0),2),"")</f>
        <v/>
      </c>
      <c r="M2682" s="309" t="str">
        <f>IF(L2682&lt;&gt;"",INDEX(ฐาน!$J$4:$M$45,MATCH(L2682,ฐาน!$K$4:$K$45,0),4),"")</f>
        <v/>
      </c>
      <c r="N2682" s="310" t="str">
        <f>IF(I2682&lt;&gt;"",INDEX(ฐาน!$A$4:$F$9,MATCH(I2682,ฐาน!$A$4:$A$9,0),IF(J2682&gt;=INDEX(ฐาน!$A$4:$F$9,MATCH(I2682,ฐาน!$A$4:$A$9,0),3),6,5)),"")</f>
        <v/>
      </c>
      <c r="O2682" s="311" t="str">
        <f>IF(I2682&lt;&gt;"",IF(J2682&gt;=INDEX(ฐาน!$A$4:$G$9,MATCH(I2682,ฐาน!$A$4:$A$9,0),4),INDEX(ฐาน!$A$4:$G$9,MATCH(I2682,ฐาน!$A$4:$A$9,0),7),INDEX(ฐาน!$A$4:$G$9,MATCH(I2682,ฐาน!$A$4:$A$9,0),4)),"")</f>
        <v/>
      </c>
      <c r="P2682" s="312">
        <f>IF(M2682&lt;&gt;ฐาน!$M$45,IF(L2682&lt;&gt;"",($L2682*$N2682/100),0),0)</f>
        <v>0</v>
      </c>
      <c r="Q2682" s="311">
        <f>IF(M2682&lt;&gt;ฐาน!$M$45,IF(L2682&lt;&gt;"",ROUNDUP(($L2682*$N2682/100),-1),0),0)</f>
        <v>0</v>
      </c>
      <c r="R2682" s="311">
        <f t="shared" si="82"/>
        <v>0</v>
      </c>
      <c r="S2682" s="313">
        <f t="shared" si="83"/>
        <v>0</v>
      </c>
      <c r="T2682" s="314">
        <f>IF(M2682&lt;&gt;ฐาน!$M$45,IF(S2682&lt;&gt;"",S2682+R2682,0),0)</f>
        <v>0</v>
      </c>
      <c r="U2682" s="311">
        <f>IF(M2682&lt;&gt;ฐาน!$M$45,IF(S2682=0,J2682+T2682,O2682),J2682)</f>
        <v>0</v>
      </c>
      <c r="V2682" s="98"/>
    </row>
    <row r="2683" spans="1:22" x14ac:dyDescent="0.35">
      <c r="A2683" s="93">
        <v>2675</v>
      </c>
      <c r="B2683" s="84"/>
      <c r="C2683" s="98"/>
      <c r="D2683" s="91"/>
      <c r="E2683" s="89"/>
      <c r="F2683" s="88"/>
      <c r="G2683" s="91"/>
      <c r="H2683" s="91"/>
      <c r="I2683" s="88"/>
      <c r="J2683" s="92"/>
      <c r="K2683" s="212"/>
      <c r="L2683" s="308" t="str">
        <f>IF(K2683&lt;&gt;"",INDEX(ฐาน!$J$4:$M$44,MATCH(INT(K2683),ฐาน!$J$4:$J$44,0),2),"")</f>
        <v/>
      </c>
      <c r="M2683" s="309" t="str">
        <f>IF(L2683&lt;&gt;"",INDEX(ฐาน!$J$4:$M$45,MATCH(L2683,ฐาน!$K$4:$K$45,0),4),"")</f>
        <v/>
      </c>
      <c r="N2683" s="310" t="str">
        <f>IF(I2683&lt;&gt;"",INDEX(ฐาน!$A$4:$F$9,MATCH(I2683,ฐาน!$A$4:$A$9,0),IF(J2683&gt;=INDEX(ฐาน!$A$4:$F$9,MATCH(I2683,ฐาน!$A$4:$A$9,0),3),6,5)),"")</f>
        <v/>
      </c>
      <c r="O2683" s="311" t="str">
        <f>IF(I2683&lt;&gt;"",IF(J2683&gt;=INDEX(ฐาน!$A$4:$G$9,MATCH(I2683,ฐาน!$A$4:$A$9,0),4),INDEX(ฐาน!$A$4:$G$9,MATCH(I2683,ฐาน!$A$4:$A$9,0),7),INDEX(ฐาน!$A$4:$G$9,MATCH(I2683,ฐาน!$A$4:$A$9,0),4)),"")</f>
        <v/>
      </c>
      <c r="P2683" s="312">
        <f>IF(M2683&lt;&gt;ฐาน!$M$45,IF(L2683&lt;&gt;"",($L2683*$N2683/100),0),0)</f>
        <v>0</v>
      </c>
      <c r="Q2683" s="311">
        <f>IF(M2683&lt;&gt;ฐาน!$M$45,IF(L2683&lt;&gt;"",ROUNDUP(($L2683*$N2683/100),-1),0),0)</f>
        <v>0</v>
      </c>
      <c r="R2683" s="311">
        <f t="shared" si="82"/>
        <v>0</v>
      </c>
      <c r="S2683" s="313">
        <f t="shared" si="83"/>
        <v>0</v>
      </c>
      <c r="T2683" s="314">
        <f>IF(M2683&lt;&gt;ฐาน!$M$45,IF(S2683&lt;&gt;"",S2683+R2683,0),0)</f>
        <v>0</v>
      </c>
      <c r="U2683" s="311">
        <f>IF(M2683&lt;&gt;ฐาน!$M$45,IF(S2683=0,J2683+T2683,O2683),J2683)</f>
        <v>0</v>
      </c>
      <c r="V2683" s="98"/>
    </row>
    <row r="2684" spans="1:22" x14ac:dyDescent="0.35">
      <c r="A2684" s="93">
        <v>2676</v>
      </c>
      <c r="B2684" s="84"/>
      <c r="C2684" s="98"/>
      <c r="D2684" s="91"/>
      <c r="E2684" s="89"/>
      <c r="F2684" s="88"/>
      <c r="G2684" s="91"/>
      <c r="H2684" s="91"/>
      <c r="I2684" s="88"/>
      <c r="J2684" s="92"/>
      <c r="K2684" s="212"/>
      <c r="L2684" s="308" t="str">
        <f>IF(K2684&lt;&gt;"",INDEX(ฐาน!$J$4:$M$44,MATCH(INT(K2684),ฐาน!$J$4:$J$44,0),2),"")</f>
        <v/>
      </c>
      <c r="M2684" s="309" t="str">
        <f>IF(L2684&lt;&gt;"",INDEX(ฐาน!$J$4:$M$45,MATCH(L2684,ฐาน!$K$4:$K$45,0),4),"")</f>
        <v/>
      </c>
      <c r="N2684" s="310" t="str">
        <f>IF(I2684&lt;&gt;"",INDEX(ฐาน!$A$4:$F$9,MATCH(I2684,ฐาน!$A$4:$A$9,0),IF(J2684&gt;=INDEX(ฐาน!$A$4:$F$9,MATCH(I2684,ฐาน!$A$4:$A$9,0),3),6,5)),"")</f>
        <v/>
      </c>
      <c r="O2684" s="311" t="str">
        <f>IF(I2684&lt;&gt;"",IF(J2684&gt;=INDEX(ฐาน!$A$4:$G$9,MATCH(I2684,ฐาน!$A$4:$A$9,0),4),INDEX(ฐาน!$A$4:$G$9,MATCH(I2684,ฐาน!$A$4:$A$9,0),7),INDEX(ฐาน!$A$4:$G$9,MATCH(I2684,ฐาน!$A$4:$A$9,0),4)),"")</f>
        <v/>
      </c>
      <c r="P2684" s="312">
        <f>IF(M2684&lt;&gt;ฐาน!$M$45,IF(L2684&lt;&gt;"",($L2684*$N2684/100),0),0)</f>
        <v>0</v>
      </c>
      <c r="Q2684" s="311">
        <f>IF(M2684&lt;&gt;ฐาน!$M$45,IF(L2684&lt;&gt;"",ROUNDUP(($L2684*$N2684/100),-1),0),0)</f>
        <v>0</v>
      </c>
      <c r="R2684" s="311">
        <f t="shared" si="82"/>
        <v>0</v>
      </c>
      <c r="S2684" s="313">
        <f t="shared" si="83"/>
        <v>0</v>
      </c>
      <c r="T2684" s="314">
        <f>IF(M2684&lt;&gt;ฐาน!$M$45,IF(S2684&lt;&gt;"",S2684+R2684,0),0)</f>
        <v>0</v>
      </c>
      <c r="U2684" s="311">
        <f>IF(M2684&lt;&gt;ฐาน!$M$45,IF(S2684=0,J2684+T2684,O2684),J2684)</f>
        <v>0</v>
      </c>
      <c r="V2684" s="98"/>
    </row>
    <row r="2685" spans="1:22" x14ac:dyDescent="0.35">
      <c r="A2685" s="93">
        <v>2677</v>
      </c>
      <c r="B2685" s="84"/>
      <c r="C2685" s="98"/>
      <c r="D2685" s="91"/>
      <c r="E2685" s="89"/>
      <c r="F2685" s="88"/>
      <c r="G2685" s="91"/>
      <c r="H2685" s="91"/>
      <c r="I2685" s="88"/>
      <c r="J2685" s="92"/>
      <c r="K2685" s="212"/>
      <c r="L2685" s="308" t="str">
        <f>IF(K2685&lt;&gt;"",INDEX(ฐาน!$J$4:$M$44,MATCH(INT(K2685),ฐาน!$J$4:$J$44,0),2),"")</f>
        <v/>
      </c>
      <c r="M2685" s="309" t="str">
        <f>IF(L2685&lt;&gt;"",INDEX(ฐาน!$J$4:$M$45,MATCH(L2685,ฐาน!$K$4:$K$45,0),4),"")</f>
        <v/>
      </c>
      <c r="N2685" s="310" t="str">
        <f>IF(I2685&lt;&gt;"",INDEX(ฐาน!$A$4:$F$9,MATCH(I2685,ฐาน!$A$4:$A$9,0),IF(J2685&gt;=INDEX(ฐาน!$A$4:$F$9,MATCH(I2685,ฐาน!$A$4:$A$9,0),3),6,5)),"")</f>
        <v/>
      </c>
      <c r="O2685" s="311" t="str">
        <f>IF(I2685&lt;&gt;"",IF(J2685&gt;=INDEX(ฐาน!$A$4:$G$9,MATCH(I2685,ฐาน!$A$4:$A$9,0),4),INDEX(ฐาน!$A$4:$G$9,MATCH(I2685,ฐาน!$A$4:$A$9,0),7),INDEX(ฐาน!$A$4:$G$9,MATCH(I2685,ฐาน!$A$4:$A$9,0),4)),"")</f>
        <v/>
      </c>
      <c r="P2685" s="312">
        <f>IF(M2685&lt;&gt;ฐาน!$M$45,IF(L2685&lt;&gt;"",($L2685*$N2685/100),0),0)</f>
        <v>0</v>
      </c>
      <c r="Q2685" s="311">
        <f>IF(M2685&lt;&gt;ฐาน!$M$45,IF(L2685&lt;&gt;"",ROUNDUP(($L2685*$N2685/100),-1),0),0)</f>
        <v>0</v>
      </c>
      <c r="R2685" s="311">
        <f t="shared" si="82"/>
        <v>0</v>
      </c>
      <c r="S2685" s="313">
        <f t="shared" si="83"/>
        <v>0</v>
      </c>
      <c r="T2685" s="314">
        <f>IF(M2685&lt;&gt;ฐาน!$M$45,IF(S2685&lt;&gt;"",S2685+R2685,0),0)</f>
        <v>0</v>
      </c>
      <c r="U2685" s="311">
        <f>IF(M2685&lt;&gt;ฐาน!$M$45,IF(S2685=0,J2685+T2685,O2685),J2685)</f>
        <v>0</v>
      </c>
      <c r="V2685" s="98"/>
    </row>
    <row r="2686" spans="1:22" x14ac:dyDescent="0.35">
      <c r="A2686" s="93">
        <v>2678</v>
      </c>
      <c r="B2686" s="84"/>
      <c r="C2686" s="98"/>
      <c r="D2686" s="91"/>
      <c r="E2686" s="89"/>
      <c r="F2686" s="88"/>
      <c r="G2686" s="91"/>
      <c r="H2686" s="91"/>
      <c r="I2686" s="88"/>
      <c r="J2686" s="92"/>
      <c r="K2686" s="212"/>
      <c r="L2686" s="308" t="str">
        <f>IF(K2686&lt;&gt;"",INDEX(ฐาน!$J$4:$M$44,MATCH(INT(K2686),ฐาน!$J$4:$J$44,0),2),"")</f>
        <v/>
      </c>
      <c r="M2686" s="309" t="str">
        <f>IF(L2686&lt;&gt;"",INDEX(ฐาน!$J$4:$M$45,MATCH(L2686,ฐาน!$K$4:$K$45,0),4),"")</f>
        <v/>
      </c>
      <c r="N2686" s="310" t="str">
        <f>IF(I2686&lt;&gt;"",INDEX(ฐาน!$A$4:$F$9,MATCH(I2686,ฐาน!$A$4:$A$9,0),IF(J2686&gt;=INDEX(ฐาน!$A$4:$F$9,MATCH(I2686,ฐาน!$A$4:$A$9,0),3),6,5)),"")</f>
        <v/>
      </c>
      <c r="O2686" s="311" t="str">
        <f>IF(I2686&lt;&gt;"",IF(J2686&gt;=INDEX(ฐาน!$A$4:$G$9,MATCH(I2686,ฐาน!$A$4:$A$9,0),4),INDEX(ฐาน!$A$4:$G$9,MATCH(I2686,ฐาน!$A$4:$A$9,0),7),INDEX(ฐาน!$A$4:$G$9,MATCH(I2686,ฐาน!$A$4:$A$9,0),4)),"")</f>
        <v/>
      </c>
      <c r="P2686" s="312">
        <f>IF(M2686&lt;&gt;ฐาน!$M$45,IF(L2686&lt;&gt;"",($L2686*$N2686/100),0),0)</f>
        <v>0</v>
      </c>
      <c r="Q2686" s="311">
        <f>IF(M2686&lt;&gt;ฐาน!$M$45,IF(L2686&lt;&gt;"",ROUNDUP(($L2686*$N2686/100),-1),0),0)</f>
        <v>0</v>
      </c>
      <c r="R2686" s="311">
        <f t="shared" si="82"/>
        <v>0</v>
      </c>
      <c r="S2686" s="313">
        <f t="shared" si="83"/>
        <v>0</v>
      </c>
      <c r="T2686" s="314">
        <f>IF(M2686&lt;&gt;ฐาน!$M$45,IF(S2686&lt;&gt;"",S2686+R2686,0),0)</f>
        <v>0</v>
      </c>
      <c r="U2686" s="311">
        <f>IF(M2686&lt;&gt;ฐาน!$M$45,IF(S2686=0,J2686+T2686,O2686),J2686)</f>
        <v>0</v>
      </c>
      <c r="V2686" s="98"/>
    </row>
    <row r="2687" spans="1:22" x14ac:dyDescent="0.35">
      <c r="A2687" s="93">
        <v>2679</v>
      </c>
      <c r="B2687" s="84"/>
      <c r="C2687" s="98"/>
      <c r="D2687" s="91"/>
      <c r="E2687" s="89"/>
      <c r="F2687" s="88"/>
      <c r="G2687" s="91"/>
      <c r="H2687" s="91"/>
      <c r="I2687" s="88"/>
      <c r="J2687" s="92"/>
      <c r="K2687" s="212"/>
      <c r="L2687" s="308" t="str">
        <f>IF(K2687&lt;&gt;"",INDEX(ฐาน!$J$4:$M$44,MATCH(INT(K2687),ฐาน!$J$4:$J$44,0),2),"")</f>
        <v/>
      </c>
      <c r="M2687" s="309" t="str">
        <f>IF(L2687&lt;&gt;"",INDEX(ฐาน!$J$4:$M$45,MATCH(L2687,ฐาน!$K$4:$K$45,0),4),"")</f>
        <v/>
      </c>
      <c r="N2687" s="310" t="str">
        <f>IF(I2687&lt;&gt;"",INDEX(ฐาน!$A$4:$F$9,MATCH(I2687,ฐาน!$A$4:$A$9,0),IF(J2687&gt;=INDEX(ฐาน!$A$4:$F$9,MATCH(I2687,ฐาน!$A$4:$A$9,0),3),6,5)),"")</f>
        <v/>
      </c>
      <c r="O2687" s="311" t="str">
        <f>IF(I2687&lt;&gt;"",IF(J2687&gt;=INDEX(ฐาน!$A$4:$G$9,MATCH(I2687,ฐาน!$A$4:$A$9,0),4),INDEX(ฐาน!$A$4:$G$9,MATCH(I2687,ฐาน!$A$4:$A$9,0),7),INDEX(ฐาน!$A$4:$G$9,MATCH(I2687,ฐาน!$A$4:$A$9,0),4)),"")</f>
        <v/>
      </c>
      <c r="P2687" s="312">
        <f>IF(M2687&lt;&gt;ฐาน!$M$45,IF(L2687&lt;&gt;"",($L2687*$N2687/100),0),0)</f>
        <v>0</v>
      </c>
      <c r="Q2687" s="311">
        <f>IF(M2687&lt;&gt;ฐาน!$M$45,IF(L2687&lt;&gt;"",ROUNDUP(($L2687*$N2687/100),-1),0),0)</f>
        <v>0</v>
      </c>
      <c r="R2687" s="311">
        <f t="shared" si="82"/>
        <v>0</v>
      </c>
      <c r="S2687" s="313">
        <f t="shared" si="83"/>
        <v>0</v>
      </c>
      <c r="T2687" s="314">
        <f>IF(M2687&lt;&gt;ฐาน!$M$45,IF(S2687&lt;&gt;"",S2687+R2687,0),0)</f>
        <v>0</v>
      </c>
      <c r="U2687" s="311">
        <f>IF(M2687&lt;&gt;ฐาน!$M$45,IF(S2687=0,J2687+T2687,O2687),J2687)</f>
        <v>0</v>
      </c>
      <c r="V2687" s="98"/>
    </row>
    <row r="2688" spans="1:22" x14ac:dyDescent="0.35">
      <c r="A2688" s="93">
        <v>2680</v>
      </c>
      <c r="B2688" s="84"/>
      <c r="C2688" s="98"/>
      <c r="D2688" s="91"/>
      <c r="E2688" s="89"/>
      <c r="F2688" s="88"/>
      <c r="G2688" s="91"/>
      <c r="H2688" s="91"/>
      <c r="I2688" s="88"/>
      <c r="J2688" s="92"/>
      <c r="K2688" s="212"/>
      <c r="L2688" s="308" t="str">
        <f>IF(K2688&lt;&gt;"",INDEX(ฐาน!$J$4:$M$44,MATCH(INT(K2688),ฐาน!$J$4:$J$44,0),2),"")</f>
        <v/>
      </c>
      <c r="M2688" s="309" t="str">
        <f>IF(L2688&lt;&gt;"",INDEX(ฐาน!$J$4:$M$45,MATCH(L2688,ฐาน!$K$4:$K$45,0),4),"")</f>
        <v/>
      </c>
      <c r="N2688" s="310" t="str">
        <f>IF(I2688&lt;&gt;"",INDEX(ฐาน!$A$4:$F$9,MATCH(I2688,ฐาน!$A$4:$A$9,0),IF(J2688&gt;=INDEX(ฐาน!$A$4:$F$9,MATCH(I2688,ฐาน!$A$4:$A$9,0),3),6,5)),"")</f>
        <v/>
      </c>
      <c r="O2688" s="311" t="str">
        <f>IF(I2688&lt;&gt;"",IF(J2688&gt;=INDEX(ฐาน!$A$4:$G$9,MATCH(I2688,ฐาน!$A$4:$A$9,0),4),INDEX(ฐาน!$A$4:$G$9,MATCH(I2688,ฐาน!$A$4:$A$9,0),7),INDEX(ฐาน!$A$4:$G$9,MATCH(I2688,ฐาน!$A$4:$A$9,0),4)),"")</f>
        <v/>
      </c>
      <c r="P2688" s="312">
        <f>IF(M2688&lt;&gt;ฐาน!$M$45,IF(L2688&lt;&gt;"",($L2688*$N2688/100),0),0)</f>
        <v>0</v>
      </c>
      <c r="Q2688" s="311">
        <f>IF(M2688&lt;&gt;ฐาน!$M$45,IF(L2688&lt;&gt;"",ROUNDUP(($L2688*$N2688/100),-1),0),0)</f>
        <v>0</v>
      </c>
      <c r="R2688" s="311">
        <f t="shared" si="82"/>
        <v>0</v>
      </c>
      <c r="S2688" s="313">
        <f t="shared" si="83"/>
        <v>0</v>
      </c>
      <c r="T2688" s="314">
        <f>IF(M2688&lt;&gt;ฐาน!$M$45,IF(S2688&lt;&gt;"",S2688+R2688,0),0)</f>
        <v>0</v>
      </c>
      <c r="U2688" s="311">
        <f>IF(M2688&lt;&gt;ฐาน!$M$45,IF(S2688=0,J2688+T2688,O2688),J2688)</f>
        <v>0</v>
      </c>
      <c r="V2688" s="98"/>
    </row>
    <row r="2689" spans="1:22" x14ac:dyDescent="0.35">
      <c r="A2689" s="93">
        <v>2681</v>
      </c>
      <c r="B2689" s="84"/>
      <c r="C2689" s="98"/>
      <c r="D2689" s="91"/>
      <c r="E2689" s="89"/>
      <c r="F2689" s="88"/>
      <c r="G2689" s="91"/>
      <c r="H2689" s="91"/>
      <c r="I2689" s="88"/>
      <c r="J2689" s="92"/>
      <c r="K2689" s="212"/>
      <c r="L2689" s="308" t="str">
        <f>IF(K2689&lt;&gt;"",INDEX(ฐาน!$J$4:$M$44,MATCH(INT(K2689),ฐาน!$J$4:$J$44,0),2),"")</f>
        <v/>
      </c>
      <c r="M2689" s="309" t="str">
        <f>IF(L2689&lt;&gt;"",INDEX(ฐาน!$J$4:$M$45,MATCH(L2689,ฐาน!$K$4:$K$45,0),4),"")</f>
        <v/>
      </c>
      <c r="N2689" s="310" t="str">
        <f>IF(I2689&lt;&gt;"",INDEX(ฐาน!$A$4:$F$9,MATCH(I2689,ฐาน!$A$4:$A$9,0),IF(J2689&gt;=INDEX(ฐาน!$A$4:$F$9,MATCH(I2689,ฐาน!$A$4:$A$9,0),3),6,5)),"")</f>
        <v/>
      </c>
      <c r="O2689" s="311" t="str">
        <f>IF(I2689&lt;&gt;"",IF(J2689&gt;=INDEX(ฐาน!$A$4:$G$9,MATCH(I2689,ฐาน!$A$4:$A$9,0),4),INDEX(ฐาน!$A$4:$G$9,MATCH(I2689,ฐาน!$A$4:$A$9,0),7),INDEX(ฐาน!$A$4:$G$9,MATCH(I2689,ฐาน!$A$4:$A$9,0),4)),"")</f>
        <v/>
      </c>
      <c r="P2689" s="312">
        <f>IF(M2689&lt;&gt;ฐาน!$M$45,IF(L2689&lt;&gt;"",($L2689*$N2689/100),0),0)</f>
        <v>0</v>
      </c>
      <c r="Q2689" s="311">
        <f>IF(M2689&lt;&gt;ฐาน!$M$45,IF(L2689&lt;&gt;"",ROUNDUP(($L2689*$N2689/100),-1),0),0)</f>
        <v>0</v>
      </c>
      <c r="R2689" s="311">
        <f t="shared" si="82"/>
        <v>0</v>
      </c>
      <c r="S2689" s="313">
        <f t="shared" si="83"/>
        <v>0</v>
      </c>
      <c r="T2689" s="314">
        <f>IF(M2689&lt;&gt;ฐาน!$M$45,IF(S2689&lt;&gt;"",S2689+R2689,0),0)</f>
        <v>0</v>
      </c>
      <c r="U2689" s="311">
        <f>IF(M2689&lt;&gt;ฐาน!$M$45,IF(S2689=0,J2689+T2689,O2689),J2689)</f>
        <v>0</v>
      </c>
      <c r="V2689" s="98"/>
    </row>
    <row r="2690" spans="1:22" x14ac:dyDescent="0.35">
      <c r="A2690" s="93">
        <v>2682</v>
      </c>
      <c r="B2690" s="84"/>
      <c r="C2690" s="98"/>
      <c r="D2690" s="91"/>
      <c r="E2690" s="89"/>
      <c r="F2690" s="88"/>
      <c r="G2690" s="91"/>
      <c r="H2690" s="91"/>
      <c r="I2690" s="88"/>
      <c r="J2690" s="92"/>
      <c r="K2690" s="212"/>
      <c r="L2690" s="308" t="str">
        <f>IF(K2690&lt;&gt;"",INDEX(ฐาน!$J$4:$M$44,MATCH(INT(K2690),ฐาน!$J$4:$J$44,0),2),"")</f>
        <v/>
      </c>
      <c r="M2690" s="309" t="str">
        <f>IF(L2690&lt;&gt;"",INDEX(ฐาน!$J$4:$M$45,MATCH(L2690,ฐาน!$K$4:$K$45,0),4),"")</f>
        <v/>
      </c>
      <c r="N2690" s="310" t="str">
        <f>IF(I2690&lt;&gt;"",INDEX(ฐาน!$A$4:$F$9,MATCH(I2690,ฐาน!$A$4:$A$9,0),IF(J2690&gt;=INDEX(ฐาน!$A$4:$F$9,MATCH(I2690,ฐาน!$A$4:$A$9,0),3),6,5)),"")</f>
        <v/>
      </c>
      <c r="O2690" s="311" t="str">
        <f>IF(I2690&lt;&gt;"",IF(J2690&gt;=INDEX(ฐาน!$A$4:$G$9,MATCH(I2690,ฐาน!$A$4:$A$9,0),4),INDEX(ฐาน!$A$4:$G$9,MATCH(I2690,ฐาน!$A$4:$A$9,0),7),INDEX(ฐาน!$A$4:$G$9,MATCH(I2690,ฐาน!$A$4:$A$9,0),4)),"")</f>
        <v/>
      </c>
      <c r="P2690" s="312">
        <f>IF(M2690&lt;&gt;ฐาน!$M$45,IF(L2690&lt;&gt;"",($L2690*$N2690/100),0),0)</f>
        <v>0</v>
      </c>
      <c r="Q2690" s="311">
        <f>IF(M2690&lt;&gt;ฐาน!$M$45,IF(L2690&lt;&gt;"",ROUNDUP(($L2690*$N2690/100),-1),0),0)</f>
        <v>0</v>
      </c>
      <c r="R2690" s="311">
        <f t="shared" si="82"/>
        <v>0</v>
      </c>
      <c r="S2690" s="313">
        <f t="shared" si="83"/>
        <v>0</v>
      </c>
      <c r="T2690" s="314">
        <f>IF(M2690&lt;&gt;ฐาน!$M$45,IF(S2690&lt;&gt;"",S2690+R2690,0),0)</f>
        <v>0</v>
      </c>
      <c r="U2690" s="311">
        <f>IF(M2690&lt;&gt;ฐาน!$M$45,IF(S2690=0,J2690+T2690,O2690),J2690)</f>
        <v>0</v>
      </c>
      <c r="V2690" s="98"/>
    </row>
    <row r="2691" spans="1:22" x14ac:dyDescent="0.35">
      <c r="A2691" s="93">
        <v>2683</v>
      </c>
      <c r="B2691" s="84"/>
      <c r="C2691" s="98"/>
      <c r="D2691" s="91"/>
      <c r="E2691" s="89"/>
      <c r="F2691" s="88"/>
      <c r="G2691" s="91"/>
      <c r="H2691" s="91"/>
      <c r="I2691" s="88"/>
      <c r="J2691" s="92"/>
      <c r="K2691" s="212"/>
      <c r="L2691" s="308" t="str">
        <f>IF(K2691&lt;&gt;"",INDEX(ฐาน!$J$4:$M$44,MATCH(INT(K2691),ฐาน!$J$4:$J$44,0),2),"")</f>
        <v/>
      </c>
      <c r="M2691" s="309" t="str">
        <f>IF(L2691&lt;&gt;"",INDEX(ฐาน!$J$4:$M$45,MATCH(L2691,ฐาน!$K$4:$K$45,0),4),"")</f>
        <v/>
      </c>
      <c r="N2691" s="310" t="str">
        <f>IF(I2691&lt;&gt;"",INDEX(ฐาน!$A$4:$F$9,MATCH(I2691,ฐาน!$A$4:$A$9,0),IF(J2691&gt;=INDEX(ฐาน!$A$4:$F$9,MATCH(I2691,ฐาน!$A$4:$A$9,0),3),6,5)),"")</f>
        <v/>
      </c>
      <c r="O2691" s="311" t="str">
        <f>IF(I2691&lt;&gt;"",IF(J2691&gt;=INDEX(ฐาน!$A$4:$G$9,MATCH(I2691,ฐาน!$A$4:$A$9,0),4),INDEX(ฐาน!$A$4:$G$9,MATCH(I2691,ฐาน!$A$4:$A$9,0),7),INDEX(ฐาน!$A$4:$G$9,MATCH(I2691,ฐาน!$A$4:$A$9,0),4)),"")</f>
        <v/>
      </c>
      <c r="P2691" s="312">
        <f>IF(M2691&lt;&gt;ฐาน!$M$45,IF(L2691&lt;&gt;"",($L2691*$N2691/100),0),0)</f>
        <v>0</v>
      </c>
      <c r="Q2691" s="311">
        <f>IF(M2691&lt;&gt;ฐาน!$M$45,IF(L2691&lt;&gt;"",ROUNDUP(($L2691*$N2691/100),-1),0),0)</f>
        <v>0</v>
      </c>
      <c r="R2691" s="311">
        <f t="shared" si="82"/>
        <v>0</v>
      </c>
      <c r="S2691" s="313">
        <f t="shared" si="83"/>
        <v>0</v>
      </c>
      <c r="T2691" s="314">
        <f>IF(M2691&lt;&gt;ฐาน!$M$45,IF(S2691&lt;&gt;"",S2691+R2691,0),0)</f>
        <v>0</v>
      </c>
      <c r="U2691" s="311">
        <f>IF(M2691&lt;&gt;ฐาน!$M$45,IF(S2691=0,J2691+T2691,O2691),J2691)</f>
        <v>0</v>
      </c>
      <c r="V2691" s="98"/>
    </row>
    <row r="2692" spans="1:22" x14ac:dyDescent="0.35">
      <c r="A2692" s="93">
        <v>2684</v>
      </c>
      <c r="B2692" s="84"/>
      <c r="C2692" s="98"/>
      <c r="D2692" s="91"/>
      <c r="E2692" s="89"/>
      <c r="F2692" s="88"/>
      <c r="G2692" s="91"/>
      <c r="H2692" s="91"/>
      <c r="I2692" s="88"/>
      <c r="J2692" s="92"/>
      <c r="K2692" s="212"/>
      <c r="L2692" s="308" t="str">
        <f>IF(K2692&lt;&gt;"",INDEX(ฐาน!$J$4:$M$44,MATCH(INT(K2692),ฐาน!$J$4:$J$44,0),2),"")</f>
        <v/>
      </c>
      <c r="M2692" s="309" t="str">
        <f>IF(L2692&lt;&gt;"",INDEX(ฐาน!$J$4:$M$45,MATCH(L2692,ฐาน!$K$4:$K$45,0),4),"")</f>
        <v/>
      </c>
      <c r="N2692" s="310" t="str">
        <f>IF(I2692&lt;&gt;"",INDEX(ฐาน!$A$4:$F$9,MATCH(I2692,ฐาน!$A$4:$A$9,0),IF(J2692&gt;=INDEX(ฐาน!$A$4:$F$9,MATCH(I2692,ฐาน!$A$4:$A$9,0),3),6,5)),"")</f>
        <v/>
      </c>
      <c r="O2692" s="311" t="str">
        <f>IF(I2692&lt;&gt;"",IF(J2692&gt;=INDEX(ฐาน!$A$4:$G$9,MATCH(I2692,ฐาน!$A$4:$A$9,0),4),INDEX(ฐาน!$A$4:$G$9,MATCH(I2692,ฐาน!$A$4:$A$9,0),7),INDEX(ฐาน!$A$4:$G$9,MATCH(I2692,ฐาน!$A$4:$A$9,0),4)),"")</f>
        <v/>
      </c>
      <c r="P2692" s="312">
        <f>IF(M2692&lt;&gt;ฐาน!$M$45,IF(L2692&lt;&gt;"",($L2692*$N2692/100),0),0)</f>
        <v>0</v>
      </c>
      <c r="Q2692" s="311">
        <f>IF(M2692&lt;&gt;ฐาน!$M$45,IF(L2692&lt;&gt;"",ROUNDUP(($L2692*$N2692/100),-1),0),0)</f>
        <v>0</v>
      </c>
      <c r="R2692" s="311">
        <f t="shared" si="82"/>
        <v>0</v>
      </c>
      <c r="S2692" s="313">
        <f t="shared" si="83"/>
        <v>0</v>
      </c>
      <c r="T2692" s="314">
        <f>IF(M2692&lt;&gt;ฐาน!$M$45,IF(S2692&lt;&gt;"",S2692+R2692,0),0)</f>
        <v>0</v>
      </c>
      <c r="U2692" s="311">
        <f>IF(M2692&lt;&gt;ฐาน!$M$45,IF(S2692=0,J2692+T2692,O2692),J2692)</f>
        <v>0</v>
      </c>
      <c r="V2692" s="98"/>
    </row>
    <row r="2693" spans="1:22" x14ac:dyDescent="0.35">
      <c r="A2693" s="93">
        <v>2685</v>
      </c>
      <c r="B2693" s="84"/>
      <c r="C2693" s="98"/>
      <c r="D2693" s="91"/>
      <c r="E2693" s="89"/>
      <c r="F2693" s="88"/>
      <c r="G2693" s="91"/>
      <c r="H2693" s="91"/>
      <c r="I2693" s="88"/>
      <c r="J2693" s="92"/>
      <c r="K2693" s="212"/>
      <c r="L2693" s="308" t="str">
        <f>IF(K2693&lt;&gt;"",INDEX(ฐาน!$J$4:$M$44,MATCH(INT(K2693),ฐาน!$J$4:$J$44,0),2),"")</f>
        <v/>
      </c>
      <c r="M2693" s="309" t="str">
        <f>IF(L2693&lt;&gt;"",INDEX(ฐาน!$J$4:$M$45,MATCH(L2693,ฐาน!$K$4:$K$45,0),4),"")</f>
        <v/>
      </c>
      <c r="N2693" s="310" t="str">
        <f>IF(I2693&lt;&gt;"",INDEX(ฐาน!$A$4:$F$9,MATCH(I2693,ฐาน!$A$4:$A$9,0),IF(J2693&gt;=INDEX(ฐาน!$A$4:$F$9,MATCH(I2693,ฐาน!$A$4:$A$9,0),3),6,5)),"")</f>
        <v/>
      </c>
      <c r="O2693" s="311" t="str">
        <f>IF(I2693&lt;&gt;"",IF(J2693&gt;=INDEX(ฐาน!$A$4:$G$9,MATCH(I2693,ฐาน!$A$4:$A$9,0),4),INDEX(ฐาน!$A$4:$G$9,MATCH(I2693,ฐาน!$A$4:$A$9,0),7),INDEX(ฐาน!$A$4:$G$9,MATCH(I2693,ฐาน!$A$4:$A$9,0),4)),"")</f>
        <v/>
      </c>
      <c r="P2693" s="312">
        <f>IF(M2693&lt;&gt;ฐาน!$M$45,IF(L2693&lt;&gt;"",($L2693*$N2693/100),0),0)</f>
        <v>0</v>
      </c>
      <c r="Q2693" s="311">
        <f>IF(M2693&lt;&gt;ฐาน!$M$45,IF(L2693&lt;&gt;"",ROUNDUP(($L2693*$N2693/100),-1),0),0)</f>
        <v>0</v>
      </c>
      <c r="R2693" s="311">
        <f t="shared" si="82"/>
        <v>0</v>
      </c>
      <c r="S2693" s="313">
        <f t="shared" si="83"/>
        <v>0</v>
      </c>
      <c r="T2693" s="314">
        <f>IF(M2693&lt;&gt;ฐาน!$M$45,IF(S2693&lt;&gt;"",S2693+R2693,0),0)</f>
        <v>0</v>
      </c>
      <c r="U2693" s="311">
        <f>IF(M2693&lt;&gt;ฐาน!$M$45,IF(S2693=0,J2693+T2693,O2693),J2693)</f>
        <v>0</v>
      </c>
      <c r="V2693" s="98"/>
    </row>
    <row r="2694" spans="1:22" x14ac:dyDescent="0.35">
      <c r="A2694" s="93">
        <v>2686</v>
      </c>
      <c r="B2694" s="84"/>
      <c r="C2694" s="98"/>
      <c r="D2694" s="91"/>
      <c r="E2694" s="89"/>
      <c r="F2694" s="88"/>
      <c r="G2694" s="91"/>
      <c r="H2694" s="91"/>
      <c r="I2694" s="88"/>
      <c r="J2694" s="92"/>
      <c r="K2694" s="212"/>
      <c r="L2694" s="308" t="str">
        <f>IF(K2694&lt;&gt;"",INDEX(ฐาน!$J$4:$M$44,MATCH(INT(K2694),ฐาน!$J$4:$J$44,0),2),"")</f>
        <v/>
      </c>
      <c r="M2694" s="309" t="str">
        <f>IF(L2694&lt;&gt;"",INDEX(ฐาน!$J$4:$M$45,MATCH(L2694,ฐาน!$K$4:$K$45,0),4),"")</f>
        <v/>
      </c>
      <c r="N2694" s="310" t="str">
        <f>IF(I2694&lt;&gt;"",INDEX(ฐาน!$A$4:$F$9,MATCH(I2694,ฐาน!$A$4:$A$9,0),IF(J2694&gt;=INDEX(ฐาน!$A$4:$F$9,MATCH(I2694,ฐาน!$A$4:$A$9,0),3),6,5)),"")</f>
        <v/>
      </c>
      <c r="O2694" s="311" t="str">
        <f>IF(I2694&lt;&gt;"",IF(J2694&gt;=INDEX(ฐาน!$A$4:$G$9,MATCH(I2694,ฐาน!$A$4:$A$9,0),4),INDEX(ฐาน!$A$4:$G$9,MATCH(I2694,ฐาน!$A$4:$A$9,0),7),INDEX(ฐาน!$A$4:$G$9,MATCH(I2694,ฐาน!$A$4:$A$9,0),4)),"")</f>
        <v/>
      </c>
      <c r="P2694" s="312">
        <f>IF(M2694&lt;&gt;ฐาน!$M$45,IF(L2694&lt;&gt;"",($L2694*$N2694/100),0),0)</f>
        <v>0</v>
      </c>
      <c r="Q2694" s="311">
        <f>IF(M2694&lt;&gt;ฐาน!$M$45,IF(L2694&lt;&gt;"",ROUNDUP(($L2694*$N2694/100),-1),0),0)</f>
        <v>0</v>
      </c>
      <c r="R2694" s="311">
        <f t="shared" si="82"/>
        <v>0</v>
      </c>
      <c r="S2694" s="313">
        <f t="shared" si="83"/>
        <v>0</v>
      </c>
      <c r="T2694" s="314">
        <f>IF(M2694&lt;&gt;ฐาน!$M$45,IF(S2694&lt;&gt;"",S2694+R2694,0),0)</f>
        <v>0</v>
      </c>
      <c r="U2694" s="311">
        <f>IF(M2694&lt;&gt;ฐาน!$M$45,IF(S2694=0,J2694+T2694,O2694),J2694)</f>
        <v>0</v>
      </c>
      <c r="V2694" s="98"/>
    </row>
    <row r="2695" spans="1:22" x14ac:dyDescent="0.35">
      <c r="A2695" s="93">
        <v>2687</v>
      </c>
      <c r="B2695" s="84"/>
      <c r="C2695" s="98"/>
      <c r="D2695" s="91"/>
      <c r="E2695" s="89"/>
      <c r="F2695" s="88"/>
      <c r="G2695" s="91"/>
      <c r="H2695" s="91"/>
      <c r="I2695" s="88"/>
      <c r="J2695" s="92"/>
      <c r="K2695" s="212"/>
      <c r="L2695" s="308" t="str">
        <f>IF(K2695&lt;&gt;"",INDEX(ฐาน!$J$4:$M$44,MATCH(INT(K2695),ฐาน!$J$4:$J$44,0),2),"")</f>
        <v/>
      </c>
      <c r="M2695" s="309" t="str">
        <f>IF(L2695&lt;&gt;"",INDEX(ฐาน!$J$4:$M$45,MATCH(L2695,ฐาน!$K$4:$K$45,0),4),"")</f>
        <v/>
      </c>
      <c r="N2695" s="310" t="str">
        <f>IF(I2695&lt;&gt;"",INDEX(ฐาน!$A$4:$F$9,MATCH(I2695,ฐาน!$A$4:$A$9,0),IF(J2695&gt;=INDEX(ฐาน!$A$4:$F$9,MATCH(I2695,ฐาน!$A$4:$A$9,0),3),6,5)),"")</f>
        <v/>
      </c>
      <c r="O2695" s="311" t="str">
        <f>IF(I2695&lt;&gt;"",IF(J2695&gt;=INDEX(ฐาน!$A$4:$G$9,MATCH(I2695,ฐาน!$A$4:$A$9,0),4),INDEX(ฐาน!$A$4:$G$9,MATCH(I2695,ฐาน!$A$4:$A$9,0),7),INDEX(ฐาน!$A$4:$G$9,MATCH(I2695,ฐาน!$A$4:$A$9,0),4)),"")</f>
        <v/>
      </c>
      <c r="P2695" s="312">
        <f>IF(M2695&lt;&gt;ฐาน!$M$45,IF(L2695&lt;&gt;"",($L2695*$N2695/100),0),0)</f>
        <v>0</v>
      </c>
      <c r="Q2695" s="311">
        <f>IF(M2695&lt;&gt;ฐาน!$M$45,IF(L2695&lt;&gt;"",ROUNDUP(($L2695*$N2695/100),-1),0),0)</f>
        <v>0</v>
      </c>
      <c r="R2695" s="311">
        <f t="shared" si="82"/>
        <v>0</v>
      </c>
      <c r="S2695" s="313">
        <f t="shared" si="83"/>
        <v>0</v>
      </c>
      <c r="T2695" s="314">
        <f>IF(M2695&lt;&gt;ฐาน!$M$45,IF(S2695&lt;&gt;"",S2695+R2695,0),0)</f>
        <v>0</v>
      </c>
      <c r="U2695" s="311">
        <f>IF(M2695&lt;&gt;ฐาน!$M$45,IF(S2695=0,J2695+T2695,O2695),J2695)</f>
        <v>0</v>
      </c>
      <c r="V2695" s="98"/>
    </row>
    <row r="2696" spans="1:22" x14ac:dyDescent="0.35">
      <c r="A2696" s="93">
        <v>2688</v>
      </c>
      <c r="B2696" s="84"/>
      <c r="C2696" s="98"/>
      <c r="D2696" s="91"/>
      <c r="E2696" s="89"/>
      <c r="F2696" s="88"/>
      <c r="G2696" s="91"/>
      <c r="H2696" s="91"/>
      <c r="I2696" s="88"/>
      <c r="J2696" s="92"/>
      <c r="K2696" s="212"/>
      <c r="L2696" s="308" t="str">
        <f>IF(K2696&lt;&gt;"",INDEX(ฐาน!$J$4:$M$44,MATCH(INT(K2696),ฐาน!$J$4:$J$44,0),2),"")</f>
        <v/>
      </c>
      <c r="M2696" s="309" t="str">
        <f>IF(L2696&lt;&gt;"",INDEX(ฐาน!$J$4:$M$45,MATCH(L2696,ฐาน!$K$4:$K$45,0),4),"")</f>
        <v/>
      </c>
      <c r="N2696" s="310" t="str">
        <f>IF(I2696&lt;&gt;"",INDEX(ฐาน!$A$4:$F$9,MATCH(I2696,ฐาน!$A$4:$A$9,0),IF(J2696&gt;=INDEX(ฐาน!$A$4:$F$9,MATCH(I2696,ฐาน!$A$4:$A$9,0),3),6,5)),"")</f>
        <v/>
      </c>
      <c r="O2696" s="311" t="str">
        <f>IF(I2696&lt;&gt;"",IF(J2696&gt;=INDEX(ฐาน!$A$4:$G$9,MATCH(I2696,ฐาน!$A$4:$A$9,0),4),INDEX(ฐาน!$A$4:$G$9,MATCH(I2696,ฐาน!$A$4:$A$9,0),7),INDEX(ฐาน!$A$4:$G$9,MATCH(I2696,ฐาน!$A$4:$A$9,0),4)),"")</f>
        <v/>
      </c>
      <c r="P2696" s="312">
        <f>IF(M2696&lt;&gt;ฐาน!$M$45,IF(L2696&lt;&gt;"",($L2696*$N2696/100),0),0)</f>
        <v>0</v>
      </c>
      <c r="Q2696" s="311">
        <f>IF(M2696&lt;&gt;ฐาน!$M$45,IF(L2696&lt;&gt;"",ROUNDUP(($L2696*$N2696/100),-1),0),0)</f>
        <v>0</v>
      </c>
      <c r="R2696" s="311">
        <f t="shared" si="82"/>
        <v>0</v>
      </c>
      <c r="S2696" s="313">
        <f t="shared" si="83"/>
        <v>0</v>
      </c>
      <c r="T2696" s="314">
        <f>IF(M2696&lt;&gt;ฐาน!$M$45,IF(S2696&lt;&gt;"",S2696+R2696,0),0)</f>
        <v>0</v>
      </c>
      <c r="U2696" s="311">
        <f>IF(M2696&lt;&gt;ฐาน!$M$45,IF(S2696=0,J2696+T2696,O2696),J2696)</f>
        <v>0</v>
      </c>
      <c r="V2696" s="98"/>
    </row>
    <row r="2697" spans="1:22" x14ac:dyDescent="0.35">
      <c r="A2697" s="93">
        <v>2689</v>
      </c>
      <c r="B2697" s="84"/>
      <c r="C2697" s="98"/>
      <c r="D2697" s="91"/>
      <c r="E2697" s="89"/>
      <c r="F2697" s="88"/>
      <c r="G2697" s="91"/>
      <c r="H2697" s="91"/>
      <c r="I2697" s="88"/>
      <c r="J2697" s="92"/>
      <c r="K2697" s="212"/>
      <c r="L2697" s="308" t="str">
        <f>IF(K2697&lt;&gt;"",INDEX(ฐาน!$J$4:$M$44,MATCH(INT(K2697),ฐาน!$J$4:$J$44,0),2),"")</f>
        <v/>
      </c>
      <c r="M2697" s="309" t="str">
        <f>IF(L2697&lt;&gt;"",INDEX(ฐาน!$J$4:$M$45,MATCH(L2697,ฐาน!$K$4:$K$45,0),4),"")</f>
        <v/>
      </c>
      <c r="N2697" s="310" t="str">
        <f>IF(I2697&lt;&gt;"",INDEX(ฐาน!$A$4:$F$9,MATCH(I2697,ฐาน!$A$4:$A$9,0),IF(J2697&gt;=INDEX(ฐาน!$A$4:$F$9,MATCH(I2697,ฐาน!$A$4:$A$9,0),3),6,5)),"")</f>
        <v/>
      </c>
      <c r="O2697" s="311" t="str">
        <f>IF(I2697&lt;&gt;"",IF(J2697&gt;=INDEX(ฐาน!$A$4:$G$9,MATCH(I2697,ฐาน!$A$4:$A$9,0),4),INDEX(ฐาน!$A$4:$G$9,MATCH(I2697,ฐาน!$A$4:$A$9,0),7),INDEX(ฐาน!$A$4:$G$9,MATCH(I2697,ฐาน!$A$4:$A$9,0),4)),"")</f>
        <v/>
      </c>
      <c r="P2697" s="312">
        <f>IF(M2697&lt;&gt;ฐาน!$M$45,IF(L2697&lt;&gt;"",($L2697*$N2697/100),0),0)</f>
        <v>0</v>
      </c>
      <c r="Q2697" s="311">
        <f>IF(M2697&lt;&gt;ฐาน!$M$45,IF(L2697&lt;&gt;"",ROUNDUP(($L2697*$N2697/100),-1),0),0)</f>
        <v>0</v>
      </c>
      <c r="R2697" s="311">
        <f t="shared" si="82"/>
        <v>0</v>
      </c>
      <c r="S2697" s="313">
        <f t="shared" si="83"/>
        <v>0</v>
      </c>
      <c r="T2697" s="314">
        <f>IF(M2697&lt;&gt;ฐาน!$M$45,IF(S2697&lt;&gt;"",S2697+R2697,0),0)</f>
        <v>0</v>
      </c>
      <c r="U2697" s="311">
        <f>IF(M2697&lt;&gt;ฐาน!$M$45,IF(S2697=0,J2697+T2697,O2697),J2697)</f>
        <v>0</v>
      </c>
      <c r="V2697" s="98"/>
    </row>
    <row r="2698" spans="1:22" x14ac:dyDescent="0.35">
      <c r="A2698" s="93">
        <v>2690</v>
      </c>
      <c r="B2698" s="84"/>
      <c r="C2698" s="98"/>
      <c r="D2698" s="91"/>
      <c r="E2698" s="89"/>
      <c r="F2698" s="88"/>
      <c r="G2698" s="91"/>
      <c r="H2698" s="91"/>
      <c r="I2698" s="88"/>
      <c r="J2698" s="92"/>
      <c r="K2698" s="212"/>
      <c r="L2698" s="308" t="str">
        <f>IF(K2698&lt;&gt;"",INDEX(ฐาน!$J$4:$M$44,MATCH(INT(K2698),ฐาน!$J$4:$J$44,0),2),"")</f>
        <v/>
      </c>
      <c r="M2698" s="309" t="str">
        <f>IF(L2698&lt;&gt;"",INDEX(ฐาน!$J$4:$M$45,MATCH(L2698,ฐาน!$K$4:$K$45,0),4),"")</f>
        <v/>
      </c>
      <c r="N2698" s="310" t="str">
        <f>IF(I2698&lt;&gt;"",INDEX(ฐาน!$A$4:$F$9,MATCH(I2698,ฐาน!$A$4:$A$9,0),IF(J2698&gt;=INDEX(ฐาน!$A$4:$F$9,MATCH(I2698,ฐาน!$A$4:$A$9,0),3),6,5)),"")</f>
        <v/>
      </c>
      <c r="O2698" s="311" t="str">
        <f>IF(I2698&lt;&gt;"",IF(J2698&gt;=INDEX(ฐาน!$A$4:$G$9,MATCH(I2698,ฐาน!$A$4:$A$9,0),4),INDEX(ฐาน!$A$4:$G$9,MATCH(I2698,ฐาน!$A$4:$A$9,0),7),INDEX(ฐาน!$A$4:$G$9,MATCH(I2698,ฐาน!$A$4:$A$9,0),4)),"")</f>
        <v/>
      </c>
      <c r="P2698" s="312">
        <f>IF(M2698&lt;&gt;ฐาน!$M$45,IF(L2698&lt;&gt;"",($L2698*$N2698/100),0),0)</f>
        <v>0</v>
      </c>
      <c r="Q2698" s="311">
        <f>IF(M2698&lt;&gt;ฐาน!$M$45,IF(L2698&lt;&gt;"",ROUNDUP(($L2698*$N2698/100),-1),0),0)</f>
        <v>0</v>
      </c>
      <c r="R2698" s="311">
        <f t="shared" ref="R2698:R2761" si="84">IF(Q2698&lt;&gt;"",IF($J2698+$P2698&lt;=$O2698,$Q2698,$O2698-$J2698),"")</f>
        <v>0</v>
      </c>
      <c r="S2698" s="313">
        <f t="shared" ref="S2698:S2761" si="85">IF(Q2698&lt;&gt;R2698,P2698-R2698,0)</f>
        <v>0</v>
      </c>
      <c r="T2698" s="314">
        <f>IF(M2698&lt;&gt;ฐาน!$M$45,IF(S2698&lt;&gt;"",S2698+R2698,0),0)</f>
        <v>0</v>
      </c>
      <c r="U2698" s="311">
        <f>IF(M2698&lt;&gt;ฐาน!$M$45,IF(S2698=0,J2698+T2698,O2698),J2698)</f>
        <v>0</v>
      </c>
      <c r="V2698" s="98"/>
    </row>
    <row r="2699" spans="1:22" x14ac:dyDescent="0.35">
      <c r="A2699" s="93">
        <v>2691</v>
      </c>
      <c r="B2699" s="84"/>
      <c r="C2699" s="98"/>
      <c r="D2699" s="91"/>
      <c r="E2699" s="89"/>
      <c r="F2699" s="88"/>
      <c r="G2699" s="91"/>
      <c r="H2699" s="91"/>
      <c r="I2699" s="88"/>
      <c r="J2699" s="92"/>
      <c r="K2699" s="212"/>
      <c r="L2699" s="308" t="str">
        <f>IF(K2699&lt;&gt;"",INDEX(ฐาน!$J$4:$M$44,MATCH(INT(K2699),ฐาน!$J$4:$J$44,0),2),"")</f>
        <v/>
      </c>
      <c r="M2699" s="309" t="str">
        <f>IF(L2699&lt;&gt;"",INDEX(ฐาน!$J$4:$M$45,MATCH(L2699,ฐาน!$K$4:$K$45,0),4),"")</f>
        <v/>
      </c>
      <c r="N2699" s="310" t="str">
        <f>IF(I2699&lt;&gt;"",INDEX(ฐาน!$A$4:$F$9,MATCH(I2699,ฐาน!$A$4:$A$9,0),IF(J2699&gt;=INDEX(ฐาน!$A$4:$F$9,MATCH(I2699,ฐาน!$A$4:$A$9,0),3),6,5)),"")</f>
        <v/>
      </c>
      <c r="O2699" s="311" t="str">
        <f>IF(I2699&lt;&gt;"",IF(J2699&gt;=INDEX(ฐาน!$A$4:$G$9,MATCH(I2699,ฐาน!$A$4:$A$9,0),4),INDEX(ฐาน!$A$4:$G$9,MATCH(I2699,ฐาน!$A$4:$A$9,0),7),INDEX(ฐาน!$A$4:$G$9,MATCH(I2699,ฐาน!$A$4:$A$9,0),4)),"")</f>
        <v/>
      </c>
      <c r="P2699" s="312">
        <f>IF(M2699&lt;&gt;ฐาน!$M$45,IF(L2699&lt;&gt;"",($L2699*$N2699/100),0),0)</f>
        <v>0</v>
      </c>
      <c r="Q2699" s="311">
        <f>IF(M2699&lt;&gt;ฐาน!$M$45,IF(L2699&lt;&gt;"",ROUNDUP(($L2699*$N2699/100),-1),0),0)</f>
        <v>0</v>
      </c>
      <c r="R2699" s="311">
        <f t="shared" si="84"/>
        <v>0</v>
      </c>
      <c r="S2699" s="313">
        <f t="shared" si="85"/>
        <v>0</v>
      </c>
      <c r="T2699" s="314">
        <f>IF(M2699&lt;&gt;ฐาน!$M$45,IF(S2699&lt;&gt;"",S2699+R2699,0),0)</f>
        <v>0</v>
      </c>
      <c r="U2699" s="311">
        <f>IF(M2699&lt;&gt;ฐาน!$M$45,IF(S2699=0,J2699+T2699,O2699),J2699)</f>
        <v>0</v>
      </c>
      <c r="V2699" s="98"/>
    </row>
    <row r="2700" spans="1:22" x14ac:dyDescent="0.35">
      <c r="A2700" s="93">
        <v>2692</v>
      </c>
      <c r="B2700" s="84"/>
      <c r="C2700" s="98"/>
      <c r="D2700" s="91"/>
      <c r="E2700" s="89"/>
      <c r="F2700" s="88"/>
      <c r="G2700" s="91"/>
      <c r="H2700" s="91"/>
      <c r="I2700" s="88"/>
      <c r="J2700" s="92"/>
      <c r="K2700" s="212"/>
      <c r="L2700" s="308" t="str">
        <f>IF(K2700&lt;&gt;"",INDEX(ฐาน!$J$4:$M$44,MATCH(INT(K2700),ฐาน!$J$4:$J$44,0),2),"")</f>
        <v/>
      </c>
      <c r="M2700" s="309" t="str">
        <f>IF(L2700&lt;&gt;"",INDEX(ฐาน!$J$4:$M$45,MATCH(L2700,ฐาน!$K$4:$K$45,0),4),"")</f>
        <v/>
      </c>
      <c r="N2700" s="310" t="str">
        <f>IF(I2700&lt;&gt;"",INDEX(ฐาน!$A$4:$F$9,MATCH(I2700,ฐาน!$A$4:$A$9,0),IF(J2700&gt;=INDEX(ฐาน!$A$4:$F$9,MATCH(I2700,ฐาน!$A$4:$A$9,0),3),6,5)),"")</f>
        <v/>
      </c>
      <c r="O2700" s="311" t="str">
        <f>IF(I2700&lt;&gt;"",IF(J2700&gt;=INDEX(ฐาน!$A$4:$G$9,MATCH(I2700,ฐาน!$A$4:$A$9,0),4),INDEX(ฐาน!$A$4:$G$9,MATCH(I2700,ฐาน!$A$4:$A$9,0),7),INDEX(ฐาน!$A$4:$G$9,MATCH(I2700,ฐาน!$A$4:$A$9,0),4)),"")</f>
        <v/>
      </c>
      <c r="P2700" s="312">
        <f>IF(M2700&lt;&gt;ฐาน!$M$45,IF(L2700&lt;&gt;"",($L2700*$N2700/100),0),0)</f>
        <v>0</v>
      </c>
      <c r="Q2700" s="311">
        <f>IF(M2700&lt;&gt;ฐาน!$M$45,IF(L2700&lt;&gt;"",ROUNDUP(($L2700*$N2700/100),-1),0),0)</f>
        <v>0</v>
      </c>
      <c r="R2700" s="311">
        <f t="shared" si="84"/>
        <v>0</v>
      </c>
      <c r="S2700" s="313">
        <f t="shared" si="85"/>
        <v>0</v>
      </c>
      <c r="T2700" s="314">
        <f>IF(M2700&lt;&gt;ฐาน!$M$45,IF(S2700&lt;&gt;"",S2700+R2700,0),0)</f>
        <v>0</v>
      </c>
      <c r="U2700" s="311">
        <f>IF(M2700&lt;&gt;ฐาน!$M$45,IF(S2700=0,J2700+T2700,O2700),J2700)</f>
        <v>0</v>
      </c>
      <c r="V2700" s="98"/>
    </row>
    <row r="2701" spans="1:22" x14ac:dyDescent="0.35">
      <c r="A2701" s="93">
        <v>2693</v>
      </c>
      <c r="B2701" s="84"/>
      <c r="C2701" s="98"/>
      <c r="D2701" s="91"/>
      <c r="E2701" s="89"/>
      <c r="F2701" s="88"/>
      <c r="G2701" s="91"/>
      <c r="H2701" s="91"/>
      <c r="I2701" s="88"/>
      <c r="J2701" s="92"/>
      <c r="K2701" s="212"/>
      <c r="L2701" s="308" t="str">
        <f>IF(K2701&lt;&gt;"",INDEX(ฐาน!$J$4:$M$44,MATCH(INT(K2701),ฐาน!$J$4:$J$44,0),2),"")</f>
        <v/>
      </c>
      <c r="M2701" s="309" t="str">
        <f>IF(L2701&lt;&gt;"",INDEX(ฐาน!$J$4:$M$45,MATCH(L2701,ฐาน!$K$4:$K$45,0),4),"")</f>
        <v/>
      </c>
      <c r="N2701" s="310" t="str">
        <f>IF(I2701&lt;&gt;"",INDEX(ฐาน!$A$4:$F$9,MATCH(I2701,ฐาน!$A$4:$A$9,0),IF(J2701&gt;=INDEX(ฐาน!$A$4:$F$9,MATCH(I2701,ฐาน!$A$4:$A$9,0),3),6,5)),"")</f>
        <v/>
      </c>
      <c r="O2701" s="311" t="str">
        <f>IF(I2701&lt;&gt;"",IF(J2701&gt;=INDEX(ฐาน!$A$4:$G$9,MATCH(I2701,ฐาน!$A$4:$A$9,0),4),INDEX(ฐาน!$A$4:$G$9,MATCH(I2701,ฐาน!$A$4:$A$9,0),7),INDEX(ฐาน!$A$4:$G$9,MATCH(I2701,ฐาน!$A$4:$A$9,0),4)),"")</f>
        <v/>
      </c>
      <c r="P2701" s="312">
        <f>IF(M2701&lt;&gt;ฐาน!$M$45,IF(L2701&lt;&gt;"",($L2701*$N2701/100),0),0)</f>
        <v>0</v>
      </c>
      <c r="Q2701" s="311">
        <f>IF(M2701&lt;&gt;ฐาน!$M$45,IF(L2701&lt;&gt;"",ROUNDUP(($L2701*$N2701/100),-1),0),0)</f>
        <v>0</v>
      </c>
      <c r="R2701" s="311">
        <f t="shared" si="84"/>
        <v>0</v>
      </c>
      <c r="S2701" s="313">
        <f t="shared" si="85"/>
        <v>0</v>
      </c>
      <c r="T2701" s="314">
        <f>IF(M2701&lt;&gt;ฐาน!$M$45,IF(S2701&lt;&gt;"",S2701+R2701,0),0)</f>
        <v>0</v>
      </c>
      <c r="U2701" s="311">
        <f>IF(M2701&lt;&gt;ฐาน!$M$45,IF(S2701=0,J2701+T2701,O2701),J2701)</f>
        <v>0</v>
      </c>
      <c r="V2701" s="98"/>
    </row>
    <row r="2702" spans="1:22" x14ac:dyDescent="0.35">
      <c r="A2702" s="93">
        <v>2694</v>
      </c>
      <c r="B2702" s="84"/>
      <c r="C2702" s="98"/>
      <c r="D2702" s="91"/>
      <c r="E2702" s="89"/>
      <c r="F2702" s="88"/>
      <c r="G2702" s="91"/>
      <c r="H2702" s="91"/>
      <c r="I2702" s="88"/>
      <c r="J2702" s="92"/>
      <c r="K2702" s="212"/>
      <c r="L2702" s="308" t="str">
        <f>IF(K2702&lt;&gt;"",INDEX(ฐาน!$J$4:$M$44,MATCH(INT(K2702),ฐาน!$J$4:$J$44,0),2),"")</f>
        <v/>
      </c>
      <c r="M2702" s="309" t="str">
        <f>IF(L2702&lt;&gt;"",INDEX(ฐาน!$J$4:$M$45,MATCH(L2702,ฐาน!$K$4:$K$45,0),4),"")</f>
        <v/>
      </c>
      <c r="N2702" s="310" t="str">
        <f>IF(I2702&lt;&gt;"",INDEX(ฐาน!$A$4:$F$9,MATCH(I2702,ฐาน!$A$4:$A$9,0),IF(J2702&gt;=INDEX(ฐาน!$A$4:$F$9,MATCH(I2702,ฐาน!$A$4:$A$9,0),3),6,5)),"")</f>
        <v/>
      </c>
      <c r="O2702" s="311" t="str">
        <f>IF(I2702&lt;&gt;"",IF(J2702&gt;=INDEX(ฐาน!$A$4:$G$9,MATCH(I2702,ฐาน!$A$4:$A$9,0),4),INDEX(ฐาน!$A$4:$G$9,MATCH(I2702,ฐาน!$A$4:$A$9,0),7),INDEX(ฐาน!$A$4:$G$9,MATCH(I2702,ฐาน!$A$4:$A$9,0),4)),"")</f>
        <v/>
      </c>
      <c r="P2702" s="312">
        <f>IF(M2702&lt;&gt;ฐาน!$M$45,IF(L2702&lt;&gt;"",($L2702*$N2702/100),0),0)</f>
        <v>0</v>
      </c>
      <c r="Q2702" s="311">
        <f>IF(M2702&lt;&gt;ฐาน!$M$45,IF(L2702&lt;&gt;"",ROUNDUP(($L2702*$N2702/100),-1),0),0)</f>
        <v>0</v>
      </c>
      <c r="R2702" s="311">
        <f t="shared" si="84"/>
        <v>0</v>
      </c>
      <c r="S2702" s="313">
        <f t="shared" si="85"/>
        <v>0</v>
      </c>
      <c r="T2702" s="314">
        <f>IF(M2702&lt;&gt;ฐาน!$M$45,IF(S2702&lt;&gt;"",S2702+R2702,0),0)</f>
        <v>0</v>
      </c>
      <c r="U2702" s="311">
        <f>IF(M2702&lt;&gt;ฐาน!$M$45,IF(S2702=0,J2702+T2702,O2702),J2702)</f>
        <v>0</v>
      </c>
      <c r="V2702" s="98"/>
    </row>
    <row r="2703" spans="1:22" x14ac:dyDescent="0.35">
      <c r="A2703" s="93">
        <v>2695</v>
      </c>
      <c r="B2703" s="84"/>
      <c r="C2703" s="98"/>
      <c r="D2703" s="91"/>
      <c r="E2703" s="89"/>
      <c r="F2703" s="88"/>
      <c r="G2703" s="91"/>
      <c r="H2703" s="91"/>
      <c r="I2703" s="88"/>
      <c r="J2703" s="92"/>
      <c r="K2703" s="212"/>
      <c r="L2703" s="308" t="str">
        <f>IF(K2703&lt;&gt;"",INDEX(ฐาน!$J$4:$M$44,MATCH(INT(K2703),ฐาน!$J$4:$J$44,0),2),"")</f>
        <v/>
      </c>
      <c r="M2703" s="309" t="str">
        <f>IF(L2703&lt;&gt;"",INDEX(ฐาน!$J$4:$M$45,MATCH(L2703,ฐาน!$K$4:$K$45,0),4),"")</f>
        <v/>
      </c>
      <c r="N2703" s="310" t="str">
        <f>IF(I2703&lt;&gt;"",INDEX(ฐาน!$A$4:$F$9,MATCH(I2703,ฐาน!$A$4:$A$9,0),IF(J2703&gt;=INDEX(ฐาน!$A$4:$F$9,MATCH(I2703,ฐาน!$A$4:$A$9,0),3),6,5)),"")</f>
        <v/>
      </c>
      <c r="O2703" s="311" t="str">
        <f>IF(I2703&lt;&gt;"",IF(J2703&gt;=INDEX(ฐาน!$A$4:$G$9,MATCH(I2703,ฐาน!$A$4:$A$9,0),4),INDEX(ฐาน!$A$4:$G$9,MATCH(I2703,ฐาน!$A$4:$A$9,0),7),INDEX(ฐาน!$A$4:$G$9,MATCH(I2703,ฐาน!$A$4:$A$9,0),4)),"")</f>
        <v/>
      </c>
      <c r="P2703" s="312">
        <f>IF(M2703&lt;&gt;ฐาน!$M$45,IF(L2703&lt;&gt;"",($L2703*$N2703/100),0),0)</f>
        <v>0</v>
      </c>
      <c r="Q2703" s="311">
        <f>IF(M2703&lt;&gt;ฐาน!$M$45,IF(L2703&lt;&gt;"",ROUNDUP(($L2703*$N2703/100),-1),0),0)</f>
        <v>0</v>
      </c>
      <c r="R2703" s="311">
        <f t="shared" si="84"/>
        <v>0</v>
      </c>
      <c r="S2703" s="313">
        <f t="shared" si="85"/>
        <v>0</v>
      </c>
      <c r="T2703" s="314">
        <f>IF(M2703&lt;&gt;ฐาน!$M$45,IF(S2703&lt;&gt;"",S2703+R2703,0),0)</f>
        <v>0</v>
      </c>
      <c r="U2703" s="311">
        <f>IF(M2703&lt;&gt;ฐาน!$M$45,IF(S2703=0,J2703+T2703,O2703),J2703)</f>
        <v>0</v>
      </c>
      <c r="V2703" s="98"/>
    </row>
    <row r="2704" spans="1:22" x14ac:dyDescent="0.35">
      <c r="A2704" s="93">
        <v>2696</v>
      </c>
      <c r="B2704" s="84"/>
      <c r="C2704" s="98"/>
      <c r="D2704" s="91"/>
      <c r="E2704" s="89"/>
      <c r="F2704" s="88"/>
      <c r="G2704" s="91"/>
      <c r="H2704" s="91"/>
      <c r="I2704" s="88"/>
      <c r="J2704" s="92"/>
      <c r="K2704" s="212"/>
      <c r="L2704" s="308" t="str">
        <f>IF(K2704&lt;&gt;"",INDEX(ฐาน!$J$4:$M$44,MATCH(INT(K2704),ฐาน!$J$4:$J$44,0),2),"")</f>
        <v/>
      </c>
      <c r="M2704" s="309" t="str">
        <f>IF(L2704&lt;&gt;"",INDEX(ฐาน!$J$4:$M$45,MATCH(L2704,ฐาน!$K$4:$K$45,0),4),"")</f>
        <v/>
      </c>
      <c r="N2704" s="310" t="str">
        <f>IF(I2704&lt;&gt;"",INDEX(ฐาน!$A$4:$F$9,MATCH(I2704,ฐาน!$A$4:$A$9,0),IF(J2704&gt;=INDEX(ฐาน!$A$4:$F$9,MATCH(I2704,ฐาน!$A$4:$A$9,0),3),6,5)),"")</f>
        <v/>
      </c>
      <c r="O2704" s="311" t="str">
        <f>IF(I2704&lt;&gt;"",IF(J2704&gt;=INDEX(ฐาน!$A$4:$G$9,MATCH(I2704,ฐาน!$A$4:$A$9,0),4),INDEX(ฐาน!$A$4:$G$9,MATCH(I2704,ฐาน!$A$4:$A$9,0),7),INDEX(ฐาน!$A$4:$G$9,MATCH(I2704,ฐาน!$A$4:$A$9,0),4)),"")</f>
        <v/>
      </c>
      <c r="P2704" s="312">
        <f>IF(M2704&lt;&gt;ฐาน!$M$45,IF(L2704&lt;&gt;"",($L2704*$N2704/100),0),0)</f>
        <v>0</v>
      </c>
      <c r="Q2704" s="311">
        <f>IF(M2704&lt;&gt;ฐาน!$M$45,IF(L2704&lt;&gt;"",ROUNDUP(($L2704*$N2704/100),-1),0),0)</f>
        <v>0</v>
      </c>
      <c r="R2704" s="311">
        <f t="shared" si="84"/>
        <v>0</v>
      </c>
      <c r="S2704" s="313">
        <f t="shared" si="85"/>
        <v>0</v>
      </c>
      <c r="T2704" s="314">
        <f>IF(M2704&lt;&gt;ฐาน!$M$45,IF(S2704&lt;&gt;"",S2704+R2704,0),0)</f>
        <v>0</v>
      </c>
      <c r="U2704" s="311">
        <f>IF(M2704&lt;&gt;ฐาน!$M$45,IF(S2704=0,J2704+T2704,O2704),J2704)</f>
        <v>0</v>
      </c>
      <c r="V2704" s="98"/>
    </row>
    <row r="2705" spans="1:22" x14ac:dyDescent="0.35">
      <c r="A2705" s="93">
        <v>2697</v>
      </c>
      <c r="B2705" s="84"/>
      <c r="C2705" s="98"/>
      <c r="D2705" s="91"/>
      <c r="E2705" s="89"/>
      <c r="F2705" s="88"/>
      <c r="G2705" s="91"/>
      <c r="H2705" s="91"/>
      <c r="I2705" s="88"/>
      <c r="J2705" s="92"/>
      <c r="K2705" s="212"/>
      <c r="L2705" s="308" t="str">
        <f>IF(K2705&lt;&gt;"",INDEX(ฐาน!$J$4:$M$44,MATCH(INT(K2705),ฐาน!$J$4:$J$44,0),2),"")</f>
        <v/>
      </c>
      <c r="M2705" s="309" t="str">
        <f>IF(L2705&lt;&gt;"",INDEX(ฐาน!$J$4:$M$45,MATCH(L2705,ฐาน!$K$4:$K$45,0),4),"")</f>
        <v/>
      </c>
      <c r="N2705" s="310" t="str">
        <f>IF(I2705&lt;&gt;"",INDEX(ฐาน!$A$4:$F$9,MATCH(I2705,ฐาน!$A$4:$A$9,0),IF(J2705&gt;=INDEX(ฐาน!$A$4:$F$9,MATCH(I2705,ฐาน!$A$4:$A$9,0),3),6,5)),"")</f>
        <v/>
      </c>
      <c r="O2705" s="311" t="str">
        <f>IF(I2705&lt;&gt;"",IF(J2705&gt;=INDEX(ฐาน!$A$4:$G$9,MATCH(I2705,ฐาน!$A$4:$A$9,0),4),INDEX(ฐาน!$A$4:$G$9,MATCH(I2705,ฐาน!$A$4:$A$9,0),7),INDEX(ฐาน!$A$4:$G$9,MATCH(I2705,ฐาน!$A$4:$A$9,0),4)),"")</f>
        <v/>
      </c>
      <c r="P2705" s="312">
        <f>IF(M2705&lt;&gt;ฐาน!$M$45,IF(L2705&lt;&gt;"",($L2705*$N2705/100),0),0)</f>
        <v>0</v>
      </c>
      <c r="Q2705" s="311">
        <f>IF(M2705&lt;&gt;ฐาน!$M$45,IF(L2705&lt;&gt;"",ROUNDUP(($L2705*$N2705/100),-1),0),0)</f>
        <v>0</v>
      </c>
      <c r="R2705" s="311">
        <f t="shared" si="84"/>
        <v>0</v>
      </c>
      <c r="S2705" s="313">
        <f t="shared" si="85"/>
        <v>0</v>
      </c>
      <c r="T2705" s="314">
        <f>IF(M2705&lt;&gt;ฐาน!$M$45,IF(S2705&lt;&gt;"",S2705+R2705,0),0)</f>
        <v>0</v>
      </c>
      <c r="U2705" s="311">
        <f>IF(M2705&lt;&gt;ฐาน!$M$45,IF(S2705=0,J2705+T2705,O2705),J2705)</f>
        <v>0</v>
      </c>
      <c r="V2705" s="98"/>
    </row>
    <row r="2706" spans="1:22" x14ac:dyDescent="0.35">
      <c r="A2706" s="93">
        <v>2698</v>
      </c>
      <c r="B2706" s="84"/>
      <c r="C2706" s="98"/>
      <c r="D2706" s="91"/>
      <c r="E2706" s="89"/>
      <c r="F2706" s="88"/>
      <c r="G2706" s="91"/>
      <c r="H2706" s="91"/>
      <c r="I2706" s="88"/>
      <c r="J2706" s="92"/>
      <c r="K2706" s="212"/>
      <c r="L2706" s="308" t="str">
        <f>IF(K2706&lt;&gt;"",INDEX(ฐาน!$J$4:$M$44,MATCH(INT(K2706),ฐาน!$J$4:$J$44,0),2),"")</f>
        <v/>
      </c>
      <c r="M2706" s="309" t="str">
        <f>IF(L2706&lt;&gt;"",INDEX(ฐาน!$J$4:$M$45,MATCH(L2706,ฐาน!$K$4:$K$45,0),4),"")</f>
        <v/>
      </c>
      <c r="N2706" s="310" t="str">
        <f>IF(I2706&lt;&gt;"",INDEX(ฐาน!$A$4:$F$9,MATCH(I2706,ฐาน!$A$4:$A$9,0),IF(J2706&gt;=INDEX(ฐาน!$A$4:$F$9,MATCH(I2706,ฐาน!$A$4:$A$9,0),3),6,5)),"")</f>
        <v/>
      </c>
      <c r="O2706" s="311" t="str">
        <f>IF(I2706&lt;&gt;"",IF(J2706&gt;=INDEX(ฐาน!$A$4:$G$9,MATCH(I2706,ฐาน!$A$4:$A$9,0),4),INDEX(ฐาน!$A$4:$G$9,MATCH(I2706,ฐาน!$A$4:$A$9,0),7),INDEX(ฐาน!$A$4:$G$9,MATCH(I2706,ฐาน!$A$4:$A$9,0),4)),"")</f>
        <v/>
      </c>
      <c r="P2706" s="312">
        <f>IF(M2706&lt;&gt;ฐาน!$M$45,IF(L2706&lt;&gt;"",($L2706*$N2706/100),0),0)</f>
        <v>0</v>
      </c>
      <c r="Q2706" s="311">
        <f>IF(M2706&lt;&gt;ฐาน!$M$45,IF(L2706&lt;&gt;"",ROUNDUP(($L2706*$N2706/100),-1),0),0)</f>
        <v>0</v>
      </c>
      <c r="R2706" s="311">
        <f t="shared" si="84"/>
        <v>0</v>
      </c>
      <c r="S2706" s="313">
        <f t="shared" si="85"/>
        <v>0</v>
      </c>
      <c r="T2706" s="314">
        <f>IF(M2706&lt;&gt;ฐาน!$M$45,IF(S2706&lt;&gt;"",S2706+R2706,0),0)</f>
        <v>0</v>
      </c>
      <c r="U2706" s="311">
        <f>IF(M2706&lt;&gt;ฐาน!$M$45,IF(S2706=0,J2706+T2706,O2706),J2706)</f>
        <v>0</v>
      </c>
      <c r="V2706" s="98"/>
    </row>
    <row r="2707" spans="1:22" x14ac:dyDescent="0.35">
      <c r="A2707" s="93">
        <v>2699</v>
      </c>
      <c r="B2707" s="84"/>
      <c r="C2707" s="98"/>
      <c r="D2707" s="91"/>
      <c r="E2707" s="89"/>
      <c r="F2707" s="88"/>
      <c r="G2707" s="91"/>
      <c r="H2707" s="91"/>
      <c r="I2707" s="88"/>
      <c r="J2707" s="92"/>
      <c r="K2707" s="212"/>
      <c r="L2707" s="308" t="str">
        <f>IF(K2707&lt;&gt;"",INDEX(ฐาน!$J$4:$M$44,MATCH(INT(K2707),ฐาน!$J$4:$J$44,0),2),"")</f>
        <v/>
      </c>
      <c r="M2707" s="309" t="str">
        <f>IF(L2707&lt;&gt;"",INDEX(ฐาน!$J$4:$M$45,MATCH(L2707,ฐาน!$K$4:$K$45,0),4),"")</f>
        <v/>
      </c>
      <c r="N2707" s="310" t="str">
        <f>IF(I2707&lt;&gt;"",INDEX(ฐาน!$A$4:$F$9,MATCH(I2707,ฐาน!$A$4:$A$9,0),IF(J2707&gt;=INDEX(ฐาน!$A$4:$F$9,MATCH(I2707,ฐาน!$A$4:$A$9,0),3),6,5)),"")</f>
        <v/>
      </c>
      <c r="O2707" s="311" t="str">
        <f>IF(I2707&lt;&gt;"",IF(J2707&gt;=INDEX(ฐาน!$A$4:$G$9,MATCH(I2707,ฐาน!$A$4:$A$9,0),4),INDEX(ฐาน!$A$4:$G$9,MATCH(I2707,ฐาน!$A$4:$A$9,0),7),INDEX(ฐาน!$A$4:$G$9,MATCH(I2707,ฐาน!$A$4:$A$9,0),4)),"")</f>
        <v/>
      </c>
      <c r="P2707" s="312">
        <f>IF(M2707&lt;&gt;ฐาน!$M$45,IF(L2707&lt;&gt;"",($L2707*$N2707/100),0),0)</f>
        <v>0</v>
      </c>
      <c r="Q2707" s="311">
        <f>IF(M2707&lt;&gt;ฐาน!$M$45,IF(L2707&lt;&gt;"",ROUNDUP(($L2707*$N2707/100),-1),0),0)</f>
        <v>0</v>
      </c>
      <c r="R2707" s="311">
        <f t="shared" si="84"/>
        <v>0</v>
      </c>
      <c r="S2707" s="313">
        <f t="shared" si="85"/>
        <v>0</v>
      </c>
      <c r="T2707" s="314">
        <f>IF(M2707&lt;&gt;ฐาน!$M$45,IF(S2707&lt;&gt;"",S2707+R2707,0),0)</f>
        <v>0</v>
      </c>
      <c r="U2707" s="311">
        <f>IF(M2707&lt;&gt;ฐาน!$M$45,IF(S2707=0,J2707+T2707,O2707),J2707)</f>
        <v>0</v>
      </c>
      <c r="V2707" s="98"/>
    </row>
    <row r="2708" spans="1:22" x14ac:dyDescent="0.35">
      <c r="A2708" s="93">
        <v>2700</v>
      </c>
      <c r="B2708" s="84"/>
      <c r="C2708" s="98"/>
      <c r="D2708" s="91"/>
      <c r="E2708" s="89"/>
      <c r="F2708" s="88"/>
      <c r="G2708" s="91"/>
      <c r="H2708" s="91"/>
      <c r="I2708" s="88"/>
      <c r="J2708" s="92"/>
      <c r="K2708" s="212"/>
      <c r="L2708" s="308" t="str">
        <f>IF(K2708&lt;&gt;"",INDEX(ฐาน!$J$4:$M$44,MATCH(INT(K2708),ฐาน!$J$4:$J$44,0),2),"")</f>
        <v/>
      </c>
      <c r="M2708" s="309" t="str">
        <f>IF(L2708&lt;&gt;"",INDEX(ฐาน!$J$4:$M$45,MATCH(L2708,ฐาน!$K$4:$K$45,0),4),"")</f>
        <v/>
      </c>
      <c r="N2708" s="310" t="str">
        <f>IF(I2708&lt;&gt;"",INDEX(ฐาน!$A$4:$F$9,MATCH(I2708,ฐาน!$A$4:$A$9,0),IF(J2708&gt;=INDEX(ฐาน!$A$4:$F$9,MATCH(I2708,ฐาน!$A$4:$A$9,0),3),6,5)),"")</f>
        <v/>
      </c>
      <c r="O2708" s="311" t="str">
        <f>IF(I2708&lt;&gt;"",IF(J2708&gt;=INDEX(ฐาน!$A$4:$G$9,MATCH(I2708,ฐาน!$A$4:$A$9,0),4),INDEX(ฐาน!$A$4:$G$9,MATCH(I2708,ฐาน!$A$4:$A$9,0),7),INDEX(ฐาน!$A$4:$G$9,MATCH(I2708,ฐาน!$A$4:$A$9,0),4)),"")</f>
        <v/>
      </c>
      <c r="P2708" s="312">
        <f>IF(M2708&lt;&gt;ฐาน!$M$45,IF(L2708&lt;&gt;"",($L2708*$N2708/100),0),0)</f>
        <v>0</v>
      </c>
      <c r="Q2708" s="311">
        <f>IF(M2708&lt;&gt;ฐาน!$M$45,IF(L2708&lt;&gt;"",ROUNDUP(($L2708*$N2708/100),-1),0),0)</f>
        <v>0</v>
      </c>
      <c r="R2708" s="311">
        <f t="shared" si="84"/>
        <v>0</v>
      </c>
      <c r="S2708" s="313">
        <f t="shared" si="85"/>
        <v>0</v>
      </c>
      <c r="T2708" s="314">
        <f>IF(M2708&lt;&gt;ฐาน!$M$45,IF(S2708&lt;&gt;"",S2708+R2708,0),0)</f>
        <v>0</v>
      </c>
      <c r="U2708" s="311">
        <f>IF(M2708&lt;&gt;ฐาน!$M$45,IF(S2708=0,J2708+T2708,O2708),J2708)</f>
        <v>0</v>
      </c>
      <c r="V2708" s="98"/>
    </row>
    <row r="2709" spans="1:22" x14ac:dyDescent="0.35">
      <c r="A2709" s="93">
        <v>2701</v>
      </c>
      <c r="B2709" s="84"/>
      <c r="C2709" s="98"/>
      <c r="D2709" s="91"/>
      <c r="E2709" s="89"/>
      <c r="F2709" s="88"/>
      <c r="G2709" s="91"/>
      <c r="H2709" s="91"/>
      <c r="I2709" s="88"/>
      <c r="J2709" s="92"/>
      <c r="K2709" s="212"/>
      <c r="L2709" s="308" t="str">
        <f>IF(K2709&lt;&gt;"",INDEX(ฐาน!$J$4:$M$44,MATCH(INT(K2709),ฐาน!$J$4:$J$44,0),2),"")</f>
        <v/>
      </c>
      <c r="M2709" s="309" t="str">
        <f>IF(L2709&lt;&gt;"",INDEX(ฐาน!$J$4:$M$45,MATCH(L2709,ฐาน!$K$4:$K$45,0),4),"")</f>
        <v/>
      </c>
      <c r="N2709" s="310" t="str">
        <f>IF(I2709&lt;&gt;"",INDEX(ฐาน!$A$4:$F$9,MATCH(I2709,ฐาน!$A$4:$A$9,0),IF(J2709&gt;=INDEX(ฐาน!$A$4:$F$9,MATCH(I2709,ฐาน!$A$4:$A$9,0),3),6,5)),"")</f>
        <v/>
      </c>
      <c r="O2709" s="311" t="str">
        <f>IF(I2709&lt;&gt;"",IF(J2709&gt;=INDEX(ฐาน!$A$4:$G$9,MATCH(I2709,ฐาน!$A$4:$A$9,0),4),INDEX(ฐาน!$A$4:$G$9,MATCH(I2709,ฐาน!$A$4:$A$9,0),7),INDEX(ฐาน!$A$4:$G$9,MATCH(I2709,ฐาน!$A$4:$A$9,0),4)),"")</f>
        <v/>
      </c>
      <c r="P2709" s="312">
        <f>IF(M2709&lt;&gt;ฐาน!$M$45,IF(L2709&lt;&gt;"",($L2709*$N2709/100),0),0)</f>
        <v>0</v>
      </c>
      <c r="Q2709" s="311">
        <f>IF(M2709&lt;&gt;ฐาน!$M$45,IF(L2709&lt;&gt;"",ROUNDUP(($L2709*$N2709/100),-1),0),0)</f>
        <v>0</v>
      </c>
      <c r="R2709" s="311">
        <f t="shared" si="84"/>
        <v>0</v>
      </c>
      <c r="S2709" s="313">
        <f t="shared" si="85"/>
        <v>0</v>
      </c>
      <c r="T2709" s="314">
        <f>IF(M2709&lt;&gt;ฐาน!$M$45,IF(S2709&lt;&gt;"",S2709+R2709,0),0)</f>
        <v>0</v>
      </c>
      <c r="U2709" s="311">
        <f>IF(M2709&lt;&gt;ฐาน!$M$45,IF(S2709=0,J2709+T2709,O2709),J2709)</f>
        <v>0</v>
      </c>
      <c r="V2709" s="98"/>
    </row>
    <row r="2710" spans="1:22" x14ac:dyDescent="0.35">
      <c r="A2710" s="93">
        <v>2702</v>
      </c>
      <c r="B2710" s="84"/>
      <c r="C2710" s="98"/>
      <c r="D2710" s="91"/>
      <c r="E2710" s="89"/>
      <c r="F2710" s="88"/>
      <c r="G2710" s="91"/>
      <c r="H2710" s="91"/>
      <c r="I2710" s="88"/>
      <c r="J2710" s="92"/>
      <c r="K2710" s="212"/>
      <c r="L2710" s="308" t="str">
        <f>IF(K2710&lt;&gt;"",INDEX(ฐาน!$J$4:$M$44,MATCH(INT(K2710),ฐาน!$J$4:$J$44,0),2),"")</f>
        <v/>
      </c>
      <c r="M2710" s="309" t="str">
        <f>IF(L2710&lt;&gt;"",INDEX(ฐาน!$J$4:$M$45,MATCH(L2710,ฐาน!$K$4:$K$45,0),4),"")</f>
        <v/>
      </c>
      <c r="N2710" s="310" t="str">
        <f>IF(I2710&lt;&gt;"",INDEX(ฐาน!$A$4:$F$9,MATCH(I2710,ฐาน!$A$4:$A$9,0),IF(J2710&gt;=INDEX(ฐาน!$A$4:$F$9,MATCH(I2710,ฐาน!$A$4:$A$9,0),3),6,5)),"")</f>
        <v/>
      </c>
      <c r="O2710" s="311" t="str">
        <f>IF(I2710&lt;&gt;"",IF(J2710&gt;=INDEX(ฐาน!$A$4:$G$9,MATCH(I2710,ฐาน!$A$4:$A$9,0),4),INDEX(ฐาน!$A$4:$G$9,MATCH(I2710,ฐาน!$A$4:$A$9,0),7),INDEX(ฐาน!$A$4:$G$9,MATCH(I2710,ฐาน!$A$4:$A$9,0),4)),"")</f>
        <v/>
      </c>
      <c r="P2710" s="312">
        <f>IF(M2710&lt;&gt;ฐาน!$M$45,IF(L2710&lt;&gt;"",($L2710*$N2710/100),0),0)</f>
        <v>0</v>
      </c>
      <c r="Q2710" s="311">
        <f>IF(M2710&lt;&gt;ฐาน!$M$45,IF(L2710&lt;&gt;"",ROUNDUP(($L2710*$N2710/100),-1),0),0)</f>
        <v>0</v>
      </c>
      <c r="R2710" s="311">
        <f t="shared" si="84"/>
        <v>0</v>
      </c>
      <c r="S2710" s="313">
        <f t="shared" si="85"/>
        <v>0</v>
      </c>
      <c r="T2710" s="314">
        <f>IF(M2710&lt;&gt;ฐาน!$M$45,IF(S2710&lt;&gt;"",S2710+R2710,0),0)</f>
        <v>0</v>
      </c>
      <c r="U2710" s="311">
        <f>IF(M2710&lt;&gt;ฐาน!$M$45,IF(S2710=0,J2710+T2710,O2710),J2710)</f>
        <v>0</v>
      </c>
      <c r="V2710" s="98"/>
    </row>
    <row r="2711" spans="1:22" x14ac:dyDescent="0.35">
      <c r="A2711" s="93">
        <v>2703</v>
      </c>
      <c r="B2711" s="84"/>
      <c r="C2711" s="98"/>
      <c r="D2711" s="91"/>
      <c r="E2711" s="89"/>
      <c r="F2711" s="88"/>
      <c r="G2711" s="91"/>
      <c r="H2711" s="91"/>
      <c r="I2711" s="88"/>
      <c r="J2711" s="92"/>
      <c r="K2711" s="212"/>
      <c r="L2711" s="308" t="str">
        <f>IF(K2711&lt;&gt;"",INDEX(ฐาน!$J$4:$M$44,MATCH(INT(K2711),ฐาน!$J$4:$J$44,0),2),"")</f>
        <v/>
      </c>
      <c r="M2711" s="309" t="str">
        <f>IF(L2711&lt;&gt;"",INDEX(ฐาน!$J$4:$M$45,MATCH(L2711,ฐาน!$K$4:$K$45,0),4),"")</f>
        <v/>
      </c>
      <c r="N2711" s="310" t="str">
        <f>IF(I2711&lt;&gt;"",INDEX(ฐาน!$A$4:$F$9,MATCH(I2711,ฐาน!$A$4:$A$9,0),IF(J2711&gt;=INDEX(ฐาน!$A$4:$F$9,MATCH(I2711,ฐาน!$A$4:$A$9,0),3),6,5)),"")</f>
        <v/>
      </c>
      <c r="O2711" s="311" t="str">
        <f>IF(I2711&lt;&gt;"",IF(J2711&gt;=INDEX(ฐาน!$A$4:$G$9,MATCH(I2711,ฐาน!$A$4:$A$9,0),4),INDEX(ฐาน!$A$4:$G$9,MATCH(I2711,ฐาน!$A$4:$A$9,0),7),INDEX(ฐาน!$A$4:$G$9,MATCH(I2711,ฐาน!$A$4:$A$9,0),4)),"")</f>
        <v/>
      </c>
      <c r="P2711" s="312">
        <f>IF(M2711&lt;&gt;ฐาน!$M$45,IF(L2711&lt;&gt;"",($L2711*$N2711/100),0),0)</f>
        <v>0</v>
      </c>
      <c r="Q2711" s="311">
        <f>IF(M2711&lt;&gt;ฐาน!$M$45,IF(L2711&lt;&gt;"",ROUNDUP(($L2711*$N2711/100),-1),0),0)</f>
        <v>0</v>
      </c>
      <c r="R2711" s="311">
        <f t="shared" si="84"/>
        <v>0</v>
      </c>
      <c r="S2711" s="313">
        <f t="shared" si="85"/>
        <v>0</v>
      </c>
      <c r="T2711" s="314">
        <f>IF(M2711&lt;&gt;ฐาน!$M$45,IF(S2711&lt;&gt;"",S2711+R2711,0),0)</f>
        <v>0</v>
      </c>
      <c r="U2711" s="311">
        <f>IF(M2711&lt;&gt;ฐาน!$M$45,IF(S2711=0,J2711+T2711,O2711),J2711)</f>
        <v>0</v>
      </c>
      <c r="V2711" s="98"/>
    </row>
    <row r="2712" spans="1:22" x14ac:dyDescent="0.35">
      <c r="A2712" s="93">
        <v>2704</v>
      </c>
      <c r="B2712" s="84"/>
      <c r="C2712" s="98"/>
      <c r="D2712" s="91"/>
      <c r="E2712" s="89"/>
      <c r="F2712" s="88"/>
      <c r="G2712" s="91"/>
      <c r="H2712" s="91"/>
      <c r="I2712" s="88"/>
      <c r="J2712" s="92"/>
      <c r="K2712" s="212"/>
      <c r="L2712" s="308" t="str">
        <f>IF(K2712&lt;&gt;"",INDEX(ฐาน!$J$4:$M$44,MATCH(INT(K2712),ฐาน!$J$4:$J$44,0),2),"")</f>
        <v/>
      </c>
      <c r="M2712" s="309" t="str">
        <f>IF(L2712&lt;&gt;"",INDEX(ฐาน!$J$4:$M$45,MATCH(L2712,ฐาน!$K$4:$K$45,0),4),"")</f>
        <v/>
      </c>
      <c r="N2712" s="310" t="str">
        <f>IF(I2712&lt;&gt;"",INDEX(ฐาน!$A$4:$F$9,MATCH(I2712,ฐาน!$A$4:$A$9,0),IF(J2712&gt;=INDEX(ฐาน!$A$4:$F$9,MATCH(I2712,ฐาน!$A$4:$A$9,0),3),6,5)),"")</f>
        <v/>
      </c>
      <c r="O2712" s="311" t="str">
        <f>IF(I2712&lt;&gt;"",IF(J2712&gt;=INDEX(ฐาน!$A$4:$G$9,MATCH(I2712,ฐาน!$A$4:$A$9,0),4),INDEX(ฐาน!$A$4:$G$9,MATCH(I2712,ฐาน!$A$4:$A$9,0),7),INDEX(ฐาน!$A$4:$G$9,MATCH(I2712,ฐาน!$A$4:$A$9,0),4)),"")</f>
        <v/>
      </c>
      <c r="P2712" s="312">
        <f>IF(M2712&lt;&gt;ฐาน!$M$45,IF(L2712&lt;&gt;"",($L2712*$N2712/100),0),0)</f>
        <v>0</v>
      </c>
      <c r="Q2712" s="311">
        <f>IF(M2712&lt;&gt;ฐาน!$M$45,IF(L2712&lt;&gt;"",ROUNDUP(($L2712*$N2712/100),-1),0),0)</f>
        <v>0</v>
      </c>
      <c r="R2712" s="311">
        <f t="shared" si="84"/>
        <v>0</v>
      </c>
      <c r="S2712" s="313">
        <f t="shared" si="85"/>
        <v>0</v>
      </c>
      <c r="T2712" s="314">
        <f>IF(M2712&lt;&gt;ฐาน!$M$45,IF(S2712&lt;&gt;"",S2712+R2712,0),0)</f>
        <v>0</v>
      </c>
      <c r="U2712" s="311">
        <f>IF(M2712&lt;&gt;ฐาน!$M$45,IF(S2712=0,J2712+T2712,O2712),J2712)</f>
        <v>0</v>
      </c>
      <c r="V2712" s="98"/>
    </row>
    <row r="2713" spans="1:22" x14ac:dyDescent="0.35">
      <c r="A2713" s="93">
        <v>2705</v>
      </c>
      <c r="B2713" s="84"/>
      <c r="C2713" s="98"/>
      <c r="D2713" s="91"/>
      <c r="E2713" s="89"/>
      <c r="F2713" s="88"/>
      <c r="G2713" s="91"/>
      <c r="H2713" s="91"/>
      <c r="I2713" s="88"/>
      <c r="J2713" s="92"/>
      <c r="K2713" s="212"/>
      <c r="L2713" s="308" t="str">
        <f>IF(K2713&lt;&gt;"",INDEX(ฐาน!$J$4:$M$44,MATCH(INT(K2713),ฐาน!$J$4:$J$44,0),2),"")</f>
        <v/>
      </c>
      <c r="M2713" s="309" t="str">
        <f>IF(L2713&lt;&gt;"",INDEX(ฐาน!$J$4:$M$45,MATCH(L2713,ฐาน!$K$4:$K$45,0),4),"")</f>
        <v/>
      </c>
      <c r="N2713" s="310" t="str">
        <f>IF(I2713&lt;&gt;"",INDEX(ฐาน!$A$4:$F$9,MATCH(I2713,ฐาน!$A$4:$A$9,0),IF(J2713&gt;=INDEX(ฐาน!$A$4:$F$9,MATCH(I2713,ฐาน!$A$4:$A$9,0),3),6,5)),"")</f>
        <v/>
      </c>
      <c r="O2713" s="311" t="str">
        <f>IF(I2713&lt;&gt;"",IF(J2713&gt;=INDEX(ฐาน!$A$4:$G$9,MATCH(I2713,ฐาน!$A$4:$A$9,0),4),INDEX(ฐาน!$A$4:$G$9,MATCH(I2713,ฐาน!$A$4:$A$9,0),7),INDEX(ฐาน!$A$4:$G$9,MATCH(I2713,ฐาน!$A$4:$A$9,0),4)),"")</f>
        <v/>
      </c>
      <c r="P2713" s="312">
        <f>IF(M2713&lt;&gt;ฐาน!$M$45,IF(L2713&lt;&gt;"",($L2713*$N2713/100),0),0)</f>
        <v>0</v>
      </c>
      <c r="Q2713" s="311">
        <f>IF(M2713&lt;&gt;ฐาน!$M$45,IF(L2713&lt;&gt;"",ROUNDUP(($L2713*$N2713/100),-1),0),0)</f>
        <v>0</v>
      </c>
      <c r="R2713" s="311">
        <f t="shared" si="84"/>
        <v>0</v>
      </c>
      <c r="S2713" s="313">
        <f t="shared" si="85"/>
        <v>0</v>
      </c>
      <c r="T2713" s="314">
        <f>IF(M2713&lt;&gt;ฐาน!$M$45,IF(S2713&lt;&gt;"",S2713+R2713,0),0)</f>
        <v>0</v>
      </c>
      <c r="U2713" s="311">
        <f>IF(M2713&lt;&gt;ฐาน!$M$45,IF(S2713=0,J2713+T2713,O2713),J2713)</f>
        <v>0</v>
      </c>
      <c r="V2713" s="98"/>
    </row>
    <row r="2714" spans="1:22" x14ac:dyDescent="0.35">
      <c r="A2714" s="93">
        <v>2706</v>
      </c>
      <c r="B2714" s="84"/>
      <c r="C2714" s="98"/>
      <c r="D2714" s="91"/>
      <c r="E2714" s="89"/>
      <c r="F2714" s="88"/>
      <c r="G2714" s="91"/>
      <c r="H2714" s="91"/>
      <c r="I2714" s="88"/>
      <c r="J2714" s="92"/>
      <c r="K2714" s="212"/>
      <c r="L2714" s="308" t="str">
        <f>IF(K2714&lt;&gt;"",INDEX(ฐาน!$J$4:$M$44,MATCH(INT(K2714),ฐาน!$J$4:$J$44,0),2),"")</f>
        <v/>
      </c>
      <c r="M2714" s="309" t="str">
        <f>IF(L2714&lt;&gt;"",INDEX(ฐาน!$J$4:$M$45,MATCH(L2714,ฐาน!$K$4:$K$45,0),4),"")</f>
        <v/>
      </c>
      <c r="N2714" s="310" t="str">
        <f>IF(I2714&lt;&gt;"",INDEX(ฐาน!$A$4:$F$9,MATCH(I2714,ฐาน!$A$4:$A$9,0),IF(J2714&gt;=INDEX(ฐาน!$A$4:$F$9,MATCH(I2714,ฐาน!$A$4:$A$9,0),3),6,5)),"")</f>
        <v/>
      </c>
      <c r="O2714" s="311" t="str">
        <f>IF(I2714&lt;&gt;"",IF(J2714&gt;=INDEX(ฐาน!$A$4:$G$9,MATCH(I2714,ฐาน!$A$4:$A$9,0),4),INDEX(ฐาน!$A$4:$G$9,MATCH(I2714,ฐาน!$A$4:$A$9,0),7),INDEX(ฐาน!$A$4:$G$9,MATCH(I2714,ฐาน!$A$4:$A$9,0),4)),"")</f>
        <v/>
      </c>
      <c r="P2714" s="312">
        <f>IF(M2714&lt;&gt;ฐาน!$M$45,IF(L2714&lt;&gt;"",($L2714*$N2714/100),0),0)</f>
        <v>0</v>
      </c>
      <c r="Q2714" s="311">
        <f>IF(M2714&lt;&gt;ฐาน!$M$45,IF(L2714&lt;&gt;"",ROUNDUP(($L2714*$N2714/100),-1),0),0)</f>
        <v>0</v>
      </c>
      <c r="R2714" s="311">
        <f t="shared" si="84"/>
        <v>0</v>
      </c>
      <c r="S2714" s="313">
        <f t="shared" si="85"/>
        <v>0</v>
      </c>
      <c r="T2714" s="314">
        <f>IF(M2714&lt;&gt;ฐาน!$M$45,IF(S2714&lt;&gt;"",S2714+R2714,0),0)</f>
        <v>0</v>
      </c>
      <c r="U2714" s="311">
        <f>IF(M2714&lt;&gt;ฐาน!$M$45,IF(S2714=0,J2714+T2714,O2714),J2714)</f>
        <v>0</v>
      </c>
      <c r="V2714" s="98"/>
    </row>
    <row r="2715" spans="1:22" x14ac:dyDescent="0.35">
      <c r="A2715" s="93">
        <v>2707</v>
      </c>
      <c r="B2715" s="84"/>
      <c r="C2715" s="98"/>
      <c r="D2715" s="91"/>
      <c r="E2715" s="89"/>
      <c r="F2715" s="88"/>
      <c r="G2715" s="91"/>
      <c r="H2715" s="91"/>
      <c r="I2715" s="88"/>
      <c r="J2715" s="92"/>
      <c r="K2715" s="212"/>
      <c r="L2715" s="308" t="str">
        <f>IF(K2715&lt;&gt;"",INDEX(ฐาน!$J$4:$M$44,MATCH(INT(K2715),ฐาน!$J$4:$J$44,0),2),"")</f>
        <v/>
      </c>
      <c r="M2715" s="309" t="str">
        <f>IF(L2715&lt;&gt;"",INDEX(ฐาน!$J$4:$M$45,MATCH(L2715,ฐาน!$K$4:$K$45,0),4),"")</f>
        <v/>
      </c>
      <c r="N2715" s="310" t="str">
        <f>IF(I2715&lt;&gt;"",INDEX(ฐาน!$A$4:$F$9,MATCH(I2715,ฐาน!$A$4:$A$9,0),IF(J2715&gt;=INDEX(ฐาน!$A$4:$F$9,MATCH(I2715,ฐาน!$A$4:$A$9,0),3),6,5)),"")</f>
        <v/>
      </c>
      <c r="O2715" s="311" t="str">
        <f>IF(I2715&lt;&gt;"",IF(J2715&gt;=INDEX(ฐาน!$A$4:$G$9,MATCH(I2715,ฐาน!$A$4:$A$9,0),4),INDEX(ฐาน!$A$4:$G$9,MATCH(I2715,ฐาน!$A$4:$A$9,0),7),INDEX(ฐาน!$A$4:$G$9,MATCH(I2715,ฐาน!$A$4:$A$9,0),4)),"")</f>
        <v/>
      </c>
      <c r="P2715" s="312">
        <f>IF(M2715&lt;&gt;ฐาน!$M$45,IF(L2715&lt;&gt;"",($L2715*$N2715/100),0),0)</f>
        <v>0</v>
      </c>
      <c r="Q2715" s="311">
        <f>IF(M2715&lt;&gt;ฐาน!$M$45,IF(L2715&lt;&gt;"",ROUNDUP(($L2715*$N2715/100),-1),0),0)</f>
        <v>0</v>
      </c>
      <c r="R2715" s="311">
        <f t="shared" si="84"/>
        <v>0</v>
      </c>
      <c r="S2715" s="313">
        <f t="shared" si="85"/>
        <v>0</v>
      </c>
      <c r="T2715" s="314">
        <f>IF(M2715&lt;&gt;ฐาน!$M$45,IF(S2715&lt;&gt;"",S2715+R2715,0),0)</f>
        <v>0</v>
      </c>
      <c r="U2715" s="311">
        <f>IF(M2715&lt;&gt;ฐาน!$M$45,IF(S2715=0,J2715+T2715,O2715),J2715)</f>
        <v>0</v>
      </c>
      <c r="V2715" s="98"/>
    </row>
    <row r="2716" spans="1:22" x14ac:dyDescent="0.35">
      <c r="A2716" s="93">
        <v>2708</v>
      </c>
      <c r="B2716" s="84"/>
      <c r="C2716" s="98"/>
      <c r="D2716" s="91"/>
      <c r="E2716" s="89"/>
      <c r="F2716" s="88"/>
      <c r="G2716" s="91"/>
      <c r="H2716" s="91"/>
      <c r="I2716" s="88"/>
      <c r="J2716" s="92"/>
      <c r="K2716" s="212"/>
      <c r="L2716" s="308" t="str">
        <f>IF(K2716&lt;&gt;"",INDEX(ฐาน!$J$4:$M$44,MATCH(INT(K2716),ฐาน!$J$4:$J$44,0),2),"")</f>
        <v/>
      </c>
      <c r="M2716" s="309" t="str">
        <f>IF(L2716&lt;&gt;"",INDEX(ฐาน!$J$4:$M$45,MATCH(L2716,ฐาน!$K$4:$K$45,0),4),"")</f>
        <v/>
      </c>
      <c r="N2716" s="310" t="str">
        <f>IF(I2716&lt;&gt;"",INDEX(ฐาน!$A$4:$F$9,MATCH(I2716,ฐาน!$A$4:$A$9,0),IF(J2716&gt;=INDEX(ฐาน!$A$4:$F$9,MATCH(I2716,ฐาน!$A$4:$A$9,0),3),6,5)),"")</f>
        <v/>
      </c>
      <c r="O2716" s="311" t="str">
        <f>IF(I2716&lt;&gt;"",IF(J2716&gt;=INDEX(ฐาน!$A$4:$G$9,MATCH(I2716,ฐาน!$A$4:$A$9,0),4),INDEX(ฐาน!$A$4:$G$9,MATCH(I2716,ฐาน!$A$4:$A$9,0),7),INDEX(ฐาน!$A$4:$G$9,MATCH(I2716,ฐาน!$A$4:$A$9,0),4)),"")</f>
        <v/>
      </c>
      <c r="P2716" s="312">
        <f>IF(M2716&lt;&gt;ฐาน!$M$45,IF(L2716&lt;&gt;"",($L2716*$N2716/100),0),0)</f>
        <v>0</v>
      </c>
      <c r="Q2716" s="311">
        <f>IF(M2716&lt;&gt;ฐาน!$M$45,IF(L2716&lt;&gt;"",ROUNDUP(($L2716*$N2716/100),-1),0),0)</f>
        <v>0</v>
      </c>
      <c r="R2716" s="311">
        <f t="shared" si="84"/>
        <v>0</v>
      </c>
      <c r="S2716" s="313">
        <f t="shared" si="85"/>
        <v>0</v>
      </c>
      <c r="T2716" s="314">
        <f>IF(M2716&lt;&gt;ฐาน!$M$45,IF(S2716&lt;&gt;"",S2716+R2716,0),0)</f>
        <v>0</v>
      </c>
      <c r="U2716" s="311">
        <f>IF(M2716&lt;&gt;ฐาน!$M$45,IF(S2716=0,J2716+T2716,O2716),J2716)</f>
        <v>0</v>
      </c>
      <c r="V2716" s="98"/>
    </row>
    <row r="2717" spans="1:22" x14ac:dyDescent="0.35">
      <c r="A2717" s="93">
        <v>2709</v>
      </c>
      <c r="B2717" s="84"/>
      <c r="C2717" s="98"/>
      <c r="D2717" s="91"/>
      <c r="E2717" s="89"/>
      <c r="F2717" s="88"/>
      <c r="G2717" s="91"/>
      <c r="H2717" s="91"/>
      <c r="I2717" s="88"/>
      <c r="J2717" s="92"/>
      <c r="K2717" s="212"/>
      <c r="L2717" s="308" t="str">
        <f>IF(K2717&lt;&gt;"",INDEX(ฐาน!$J$4:$M$44,MATCH(INT(K2717),ฐาน!$J$4:$J$44,0),2),"")</f>
        <v/>
      </c>
      <c r="M2717" s="309" t="str">
        <f>IF(L2717&lt;&gt;"",INDEX(ฐาน!$J$4:$M$45,MATCH(L2717,ฐาน!$K$4:$K$45,0),4),"")</f>
        <v/>
      </c>
      <c r="N2717" s="310" t="str">
        <f>IF(I2717&lt;&gt;"",INDEX(ฐาน!$A$4:$F$9,MATCH(I2717,ฐาน!$A$4:$A$9,0),IF(J2717&gt;=INDEX(ฐาน!$A$4:$F$9,MATCH(I2717,ฐาน!$A$4:$A$9,0),3),6,5)),"")</f>
        <v/>
      </c>
      <c r="O2717" s="311" t="str">
        <f>IF(I2717&lt;&gt;"",IF(J2717&gt;=INDEX(ฐาน!$A$4:$G$9,MATCH(I2717,ฐาน!$A$4:$A$9,0),4),INDEX(ฐาน!$A$4:$G$9,MATCH(I2717,ฐาน!$A$4:$A$9,0),7),INDEX(ฐาน!$A$4:$G$9,MATCH(I2717,ฐาน!$A$4:$A$9,0),4)),"")</f>
        <v/>
      </c>
      <c r="P2717" s="312">
        <f>IF(M2717&lt;&gt;ฐาน!$M$45,IF(L2717&lt;&gt;"",($L2717*$N2717/100),0),0)</f>
        <v>0</v>
      </c>
      <c r="Q2717" s="311">
        <f>IF(M2717&lt;&gt;ฐาน!$M$45,IF(L2717&lt;&gt;"",ROUNDUP(($L2717*$N2717/100),-1),0),0)</f>
        <v>0</v>
      </c>
      <c r="R2717" s="311">
        <f t="shared" si="84"/>
        <v>0</v>
      </c>
      <c r="S2717" s="313">
        <f t="shared" si="85"/>
        <v>0</v>
      </c>
      <c r="T2717" s="314">
        <f>IF(M2717&lt;&gt;ฐาน!$M$45,IF(S2717&lt;&gt;"",S2717+R2717,0),0)</f>
        <v>0</v>
      </c>
      <c r="U2717" s="311">
        <f>IF(M2717&lt;&gt;ฐาน!$M$45,IF(S2717=0,J2717+T2717,O2717),J2717)</f>
        <v>0</v>
      </c>
      <c r="V2717" s="98"/>
    </row>
    <row r="2718" spans="1:22" x14ac:dyDescent="0.35">
      <c r="A2718" s="93">
        <v>2710</v>
      </c>
      <c r="B2718" s="84"/>
      <c r="C2718" s="98"/>
      <c r="D2718" s="91"/>
      <c r="E2718" s="89"/>
      <c r="F2718" s="88"/>
      <c r="G2718" s="91"/>
      <c r="H2718" s="91"/>
      <c r="I2718" s="88"/>
      <c r="J2718" s="92"/>
      <c r="K2718" s="212"/>
      <c r="L2718" s="308" t="str">
        <f>IF(K2718&lt;&gt;"",INDEX(ฐาน!$J$4:$M$44,MATCH(INT(K2718),ฐาน!$J$4:$J$44,0),2),"")</f>
        <v/>
      </c>
      <c r="M2718" s="309" t="str">
        <f>IF(L2718&lt;&gt;"",INDEX(ฐาน!$J$4:$M$45,MATCH(L2718,ฐาน!$K$4:$K$45,0),4),"")</f>
        <v/>
      </c>
      <c r="N2718" s="310" t="str">
        <f>IF(I2718&lt;&gt;"",INDEX(ฐาน!$A$4:$F$9,MATCH(I2718,ฐาน!$A$4:$A$9,0),IF(J2718&gt;=INDEX(ฐาน!$A$4:$F$9,MATCH(I2718,ฐาน!$A$4:$A$9,0),3),6,5)),"")</f>
        <v/>
      </c>
      <c r="O2718" s="311" t="str">
        <f>IF(I2718&lt;&gt;"",IF(J2718&gt;=INDEX(ฐาน!$A$4:$G$9,MATCH(I2718,ฐาน!$A$4:$A$9,0),4),INDEX(ฐาน!$A$4:$G$9,MATCH(I2718,ฐาน!$A$4:$A$9,0),7),INDEX(ฐาน!$A$4:$G$9,MATCH(I2718,ฐาน!$A$4:$A$9,0),4)),"")</f>
        <v/>
      </c>
      <c r="P2718" s="312">
        <f>IF(M2718&lt;&gt;ฐาน!$M$45,IF(L2718&lt;&gt;"",($L2718*$N2718/100),0),0)</f>
        <v>0</v>
      </c>
      <c r="Q2718" s="311">
        <f>IF(M2718&lt;&gt;ฐาน!$M$45,IF(L2718&lt;&gt;"",ROUNDUP(($L2718*$N2718/100),-1),0),0)</f>
        <v>0</v>
      </c>
      <c r="R2718" s="311">
        <f t="shared" si="84"/>
        <v>0</v>
      </c>
      <c r="S2718" s="313">
        <f t="shared" si="85"/>
        <v>0</v>
      </c>
      <c r="T2718" s="314">
        <f>IF(M2718&lt;&gt;ฐาน!$M$45,IF(S2718&lt;&gt;"",S2718+R2718,0),0)</f>
        <v>0</v>
      </c>
      <c r="U2718" s="311">
        <f>IF(M2718&lt;&gt;ฐาน!$M$45,IF(S2718=0,J2718+T2718,O2718),J2718)</f>
        <v>0</v>
      </c>
      <c r="V2718" s="98"/>
    </row>
    <row r="2719" spans="1:22" x14ac:dyDescent="0.35">
      <c r="A2719" s="93">
        <v>2711</v>
      </c>
      <c r="B2719" s="84"/>
      <c r="C2719" s="98"/>
      <c r="D2719" s="91"/>
      <c r="E2719" s="89"/>
      <c r="F2719" s="88"/>
      <c r="G2719" s="91"/>
      <c r="H2719" s="91"/>
      <c r="I2719" s="88"/>
      <c r="J2719" s="92"/>
      <c r="K2719" s="212"/>
      <c r="L2719" s="308" t="str">
        <f>IF(K2719&lt;&gt;"",INDEX(ฐาน!$J$4:$M$44,MATCH(INT(K2719),ฐาน!$J$4:$J$44,0),2),"")</f>
        <v/>
      </c>
      <c r="M2719" s="309" t="str">
        <f>IF(L2719&lt;&gt;"",INDEX(ฐาน!$J$4:$M$45,MATCH(L2719,ฐาน!$K$4:$K$45,0),4),"")</f>
        <v/>
      </c>
      <c r="N2719" s="310" t="str">
        <f>IF(I2719&lt;&gt;"",INDEX(ฐาน!$A$4:$F$9,MATCH(I2719,ฐาน!$A$4:$A$9,0),IF(J2719&gt;=INDEX(ฐาน!$A$4:$F$9,MATCH(I2719,ฐาน!$A$4:$A$9,0),3),6,5)),"")</f>
        <v/>
      </c>
      <c r="O2719" s="311" t="str">
        <f>IF(I2719&lt;&gt;"",IF(J2719&gt;=INDEX(ฐาน!$A$4:$G$9,MATCH(I2719,ฐาน!$A$4:$A$9,0),4),INDEX(ฐาน!$A$4:$G$9,MATCH(I2719,ฐาน!$A$4:$A$9,0),7),INDEX(ฐาน!$A$4:$G$9,MATCH(I2719,ฐาน!$A$4:$A$9,0),4)),"")</f>
        <v/>
      </c>
      <c r="P2719" s="312">
        <f>IF(M2719&lt;&gt;ฐาน!$M$45,IF(L2719&lt;&gt;"",($L2719*$N2719/100),0),0)</f>
        <v>0</v>
      </c>
      <c r="Q2719" s="311">
        <f>IF(M2719&lt;&gt;ฐาน!$M$45,IF(L2719&lt;&gt;"",ROUNDUP(($L2719*$N2719/100),-1),0),0)</f>
        <v>0</v>
      </c>
      <c r="R2719" s="311">
        <f t="shared" si="84"/>
        <v>0</v>
      </c>
      <c r="S2719" s="313">
        <f t="shared" si="85"/>
        <v>0</v>
      </c>
      <c r="T2719" s="314">
        <f>IF(M2719&lt;&gt;ฐาน!$M$45,IF(S2719&lt;&gt;"",S2719+R2719,0),0)</f>
        <v>0</v>
      </c>
      <c r="U2719" s="311">
        <f>IF(M2719&lt;&gt;ฐาน!$M$45,IF(S2719=0,J2719+T2719,O2719),J2719)</f>
        <v>0</v>
      </c>
      <c r="V2719" s="98"/>
    </row>
    <row r="2720" spans="1:22" x14ac:dyDescent="0.35">
      <c r="A2720" s="93">
        <v>2712</v>
      </c>
      <c r="B2720" s="84"/>
      <c r="C2720" s="98"/>
      <c r="D2720" s="91"/>
      <c r="E2720" s="89"/>
      <c r="F2720" s="88"/>
      <c r="G2720" s="91"/>
      <c r="H2720" s="91"/>
      <c r="I2720" s="88"/>
      <c r="J2720" s="92"/>
      <c r="K2720" s="212"/>
      <c r="L2720" s="308" t="str">
        <f>IF(K2720&lt;&gt;"",INDEX(ฐาน!$J$4:$M$44,MATCH(INT(K2720),ฐาน!$J$4:$J$44,0),2),"")</f>
        <v/>
      </c>
      <c r="M2720" s="309" t="str">
        <f>IF(L2720&lt;&gt;"",INDEX(ฐาน!$J$4:$M$45,MATCH(L2720,ฐาน!$K$4:$K$45,0),4),"")</f>
        <v/>
      </c>
      <c r="N2720" s="310" t="str">
        <f>IF(I2720&lt;&gt;"",INDEX(ฐาน!$A$4:$F$9,MATCH(I2720,ฐาน!$A$4:$A$9,0),IF(J2720&gt;=INDEX(ฐาน!$A$4:$F$9,MATCH(I2720,ฐาน!$A$4:$A$9,0),3),6,5)),"")</f>
        <v/>
      </c>
      <c r="O2720" s="311" t="str">
        <f>IF(I2720&lt;&gt;"",IF(J2720&gt;=INDEX(ฐาน!$A$4:$G$9,MATCH(I2720,ฐาน!$A$4:$A$9,0),4),INDEX(ฐาน!$A$4:$G$9,MATCH(I2720,ฐาน!$A$4:$A$9,0),7),INDEX(ฐาน!$A$4:$G$9,MATCH(I2720,ฐาน!$A$4:$A$9,0),4)),"")</f>
        <v/>
      </c>
      <c r="P2720" s="312">
        <f>IF(M2720&lt;&gt;ฐาน!$M$45,IF(L2720&lt;&gt;"",($L2720*$N2720/100),0),0)</f>
        <v>0</v>
      </c>
      <c r="Q2720" s="311">
        <f>IF(M2720&lt;&gt;ฐาน!$M$45,IF(L2720&lt;&gt;"",ROUNDUP(($L2720*$N2720/100),-1),0),0)</f>
        <v>0</v>
      </c>
      <c r="R2720" s="311">
        <f t="shared" si="84"/>
        <v>0</v>
      </c>
      <c r="S2720" s="313">
        <f t="shared" si="85"/>
        <v>0</v>
      </c>
      <c r="T2720" s="314">
        <f>IF(M2720&lt;&gt;ฐาน!$M$45,IF(S2720&lt;&gt;"",S2720+R2720,0),0)</f>
        <v>0</v>
      </c>
      <c r="U2720" s="311">
        <f>IF(M2720&lt;&gt;ฐาน!$M$45,IF(S2720=0,J2720+T2720,O2720),J2720)</f>
        <v>0</v>
      </c>
      <c r="V2720" s="98"/>
    </row>
    <row r="2721" spans="1:22" x14ac:dyDescent="0.35">
      <c r="A2721" s="93">
        <v>2713</v>
      </c>
      <c r="B2721" s="84"/>
      <c r="C2721" s="98"/>
      <c r="D2721" s="91"/>
      <c r="E2721" s="89"/>
      <c r="F2721" s="88"/>
      <c r="G2721" s="91"/>
      <c r="H2721" s="91"/>
      <c r="I2721" s="88"/>
      <c r="J2721" s="92"/>
      <c r="K2721" s="212"/>
      <c r="L2721" s="308" t="str">
        <f>IF(K2721&lt;&gt;"",INDEX(ฐาน!$J$4:$M$44,MATCH(INT(K2721),ฐาน!$J$4:$J$44,0),2),"")</f>
        <v/>
      </c>
      <c r="M2721" s="309" t="str">
        <f>IF(L2721&lt;&gt;"",INDEX(ฐาน!$J$4:$M$45,MATCH(L2721,ฐาน!$K$4:$K$45,0),4),"")</f>
        <v/>
      </c>
      <c r="N2721" s="310" t="str">
        <f>IF(I2721&lt;&gt;"",INDEX(ฐาน!$A$4:$F$9,MATCH(I2721,ฐาน!$A$4:$A$9,0),IF(J2721&gt;=INDEX(ฐาน!$A$4:$F$9,MATCH(I2721,ฐาน!$A$4:$A$9,0),3),6,5)),"")</f>
        <v/>
      </c>
      <c r="O2721" s="311" t="str">
        <f>IF(I2721&lt;&gt;"",IF(J2721&gt;=INDEX(ฐาน!$A$4:$G$9,MATCH(I2721,ฐาน!$A$4:$A$9,0),4),INDEX(ฐาน!$A$4:$G$9,MATCH(I2721,ฐาน!$A$4:$A$9,0),7),INDEX(ฐาน!$A$4:$G$9,MATCH(I2721,ฐาน!$A$4:$A$9,0),4)),"")</f>
        <v/>
      </c>
      <c r="P2721" s="312">
        <f>IF(M2721&lt;&gt;ฐาน!$M$45,IF(L2721&lt;&gt;"",($L2721*$N2721/100),0),0)</f>
        <v>0</v>
      </c>
      <c r="Q2721" s="311">
        <f>IF(M2721&lt;&gt;ฐาน!$M$45,IF(L2721&lt;&gt;"",ROUNDUP(($L2721*$N2721/100),-1),0),0)</f>
        <v>0</v>
      </c>
      <c r="R2721" s="311">
        <f t="shared" si="84"/>
        <v>0</v>
      </c>
      <c r="S2721" s="313">
        <f t="shared" si="85"/>
        <v>0</v>
      </c>
      <c r="T2721" s="314">
        <f>IF(M2721&lt;&gt;ฐาน!$M$45,IF(S2721&lt;&gt;"",S2721+R2721,0),0)</f>
        <v>0</v>
      </c>
      <c r="U2721" s="311">
        <f>IF(M2721&lt;&gt;ฐาน!$M$45,IF(S2721=0,J2721+T2721,O2721),J2721)</f>
        <v>0</v>
      </c>
      <c r="V2721" s="98"/>
    </row>
    <row r="2722" spans="1:22" x14ac:dyDescent="0.35">
      <c r="A2722" s="93">
        <v>2714</v>
      </c>
      <c r="B2722" s="84"/>
      <c r="C2722" s="98"/>
      <c r="D2722" s="91"/>
      <c r="E2722" s="89"/>
      <c r="F2722" s="88"/>
      <c r="G2722" s="91"/>
      <c r="H2722" s="91"/>
      <c r="I2722" s="88"/>
      <c r="J2722" s="92"/>
      <c r="K2722" s="212"/>
      <c r="L2722" s="308" t="str">
        <f>IF(K2722&lt;&gt;"",INDEX(ฐาน!$J$4:$M$44,MATCH(INT(K2722),ฐาน!$J$4:$J$44,0),2),"")</f>
        <v/>
      </c>
      <c r="M2722" s="309" t="str">
        <f>IF(L2722&lt;&gt;"",INDEX(ฐาน!$J$4:$M$45,MATCH(L2722,ฐาน!$K$4:$K$45,0),4),"")</f>
        <v/>
      </c>
      <c r="N2722" s="310" t="str">
        <f>IF(I2722&lt;&gt;"",INDEX(ฐาน!$A$4:$F$9,MATCH(I2722,ฐาน!$A$4:$A$9,0),IF(J2722&gt;=INDEX(ฐาน!$A$4:$F$9,MATCH(I2722,ฐาน!$A$4:$A$9,0),3),6,5)),"")</f>
        <v/>
      </c>
      <c r="O2722" s="311" t="str">
        <f>IF(I2722&lt;&gt;"",IF(J2722&gt;=INDEX(ฐาน!$A$4:$G$9,MATCH(I2722,ฐาน!$A$4:$A$9,0),4),INDEX(ฐาน!$A$4:$G$9,MATCH(I2722,ฐาน!$A$4:$A$9,0),7),INDEX(ฐาน!$A$4:$G$9,MATCH(I2722,ฐาน!$A$4:$A$9,0),4)),"")</f>
        <v/>
      </c>
      <c r="P2722" s="312">
        <f>IF(M2722&lt;&gt;ฐาน!$M$45,IF(L2722&lt;&gt;"",($L2722*$N2722/100),0),0)</f>
        <v>0</v>
      </c>
      <c r="Q2722" s="311">
        <f>IF(M2722&lt;&gt;ฐาน!$M$45,IF(L2722&lt;&gt;"",ROUNDUP(($L2722*$N2722/100),-1),0),0)</f>
        <v>0</v>
      </c>
      <c r="R2722" s="311">
        <f t="shared" si="84"/>
        <v>0</v>
      </c>
      <c r="S2722" s="313">
        <f t="shared" si="85"/>
        <v>0</v>
      </c>
      <c r="T2722" s="314">
        <f>IF(M2722&lt;&gt;ฐาน!$M$45,IF(S2722&lt;&gt;"",S2722+R2722,0),0)</f>
        <v>0</v>
      </c>
      <c r="U2722" s="311">
        <f>IF(M2722&lt;&gt;ฐาน!$M$45,IF(S2722=0,J2722+T2722,O2722),J2722)</f>
        <v>0</v>
      </c>
      <c r="V2722" s="98"/>
    </row>
    <row r="2723" spans="1:22" x14ac:dyDescent="0.35">
      <c r="A2723" s="93">
        <v>2715</v>
      </c>
      <c r="B2723" s="84"/>
      <c r="C2723" s="98"/>
      <c r="D2723" s="91"/>
      <c r="E2723" s="89"/>
      <c r="F2723" s="88"/>
      <c r="G2723" s="91"/>
      <c r="H2723" s="91"/>
      <c r="I2723" s="88"/>
      <c r="J2723" s="92"/>
      <c r="K2723" s="212"/>
      <c r="L2723" s="308" t="str">
        <f>IF(K2723&lt;&gt;"",INDEX(ฐาน!$J$4:$M$44,MATCH(INT(K2723),ฐาน!$J$4:$J$44,0),2),"")</f>
        <v/>
      </c>
      <c r="M2723" s="309" t="str">
        <f>IF(L2723&lt;&gt;"",INDEX(ฐาน!$J$4:$M$45,MATCH(L2723,ฐาน!$K$4:$K$45,0),4),"")</f>
        <v/>
      </c>
      <c r="N2723" s="310" t="str">
        <f>IF(I2723&lt;&gt;"",INDEX(ฐาน!$A$4:$F$9,MATCH(I2723,ฐาน!$A$4:$A$9,0),IF(J2723&gt;=INDEX(ฐาน!$A$4:$F$9,MATCH(I2723,ฐาน!$A$4:$A$9,0),3),6,5)),"")</f>
        <v/>
      </c>
      <c r="O2723" s="311" t="str">
        <f>IF(I2723&lt;&gt;"",IF(J2723&gt;=INDEX(ฐาน!$A$4:$G$9,MATCH(I2723,ฐาน!$A$4:$A$9,0),4),INDEX(ฐาน!$A$4:$G$9,MATCH(I2723,ฐาน!$A$4:$A$9,0),7),INDEX(ฐาน!$A$4:$G$9,MATCH(I2723,ฐาน!$A$4:$A$9,0),4)),"")</f>
        <v/>
      </c>
      <c r="P2723" s="312">
        <f>IF(M2723&lt;&gt;ฐาน!$M$45,IF(L2723&lt;&gt;"",($L2723*$N2723/100),0),0)</f>
        <v>0</v>
      </c>
      <c r="Q2723" s="311">
        <f>IF(M2723&lt;&gt;ฐาน!$M$45,IF(L2723&lt;&gt;"",ROUNDUP(($L2723*$N2723/100),-1),0),0)</f>
        <v>0</v>
      </c>
      <c r="R2723" s="311">
        <f t="shared" si="84"/>
        <v>0</v>
      </c>
      <c r="S2723" s="313">
        <f t="shared" si="85"/>
        <v>0</v>
      </c>
      <c r="T2723" s="314">
        <f>IF(M2723&lt;&gt;ฐาน!$M$45,IF(S2723&lt;&gt;"",S2723+R2723,0),0)</f>
        <v>0</v>
      </c>
      <c r="U2723" s="311">
        <f>IF(M2723&lt;&gt;ฐาน!$M$45,IF(S2723=0,J2723+T2723,O2723),J2723)</f>
        <v>0</v>
      </c>
      <c r="V2723" s="98"/>
    </row>
    <row r="2724" spans="1:22" x14ac:dyDescent="0.35">
      <c r="A2724" s="93">
        <v>2716</v>
      </c>
      <c r="B2724" s="84"/>
      <c r="C2724" s="98"/>
      <c r="D2724" s="91"/>
      <c r="E2724" s="89"/>
      <c r="F2724" s="88"/>
      <c r="G2724" s="91"/>
      <c r="H2724" s="91"/>
      <c r="I2724" s="88"/>
      <c r="J2724" s="92"/>
      <c r="K2724" s="212"/>
      <c r="L2724" s="308" t="str">
        <f>IF(K2724&lt;&gt;"",INDEX(ฐาน!$J$4:$M$44,MATCH(INT(K2724),ฐาน!$J$4:$J$44,0),2),"")</f>
        <v/>
      </c>
      <c r="M2724" s="309" t="str">
        <f>IF(L2724&lt;&gt;"",INDEX(ฐาน!$J$4:$M$45,MATCH(L2724,ฐาน!$K$4:$K$45,0),4),"")</f>
        <v/>
      </c>
      <c r="N2724" s="310" t="str">
        <f>IF(I2724&lt;&gt;"",INDEX(ฐาน!$A$4:$F$9,MATCH(I2724,ฐาน!$A$4:$A$9,0),IF(J2724&gt;=INDEX(ฐาน!$A$4:$F$9,MATCH(I2724,ฐาน!$A$4:$A$9,0),3),6,5)),"")</f>
        <v/>
      </c>
      <c r="O2724" s="311" t="str">
        <f>IF(I2724&lt;&gt;"",IF(J2724&gt;=INDEX(ฐาน!$A$4:$G$9,MATCH(I2724,ฐาน!$A$4:$A$9,0),4),INDEX(ฐาน!$A$4:$G$9,MATCH(I2724,ฐาน!$A$4:$A$9,0),7),INDEX(ฐาน!$A$4:$G$9,MATCH(I2724,ฐาน!$A$4:$A$9,0),4)),"")</f>
        <v/>
      </c>
      <c r="P2724" s="312">
        <f>IF(M2724&lt;&gt;ฐาน!$M$45,IF(L2724&lt;&gt;"",($L2724*$N2724/100),0),0)</f>
        <v>0</v>
      </c>
      <c r="Q2724" s="311">
        <f>IF(M2724&lt;&gt;ฐาน!$M$45,IF(L2724&lt;&gt;"",ROUNDUP(($L2724*$N2724/100),-1),0),0)</f>
        <v>0</v>
      </c>
      <c r="R2724" s="311">
        <f t="shared" si="84"/>
        <v>0</v>
      </c>
      <c r="S2724" s="313">
        <f t="shared" si="85"/>
        <v>0</v>
      </c>
      <c r="T2724" s="314">
        <f>IF(M2724&lt;&gt;ฐาน!$M$45,IF(S2724&lt;&gt;"",S2724+R2724,0),0)</f>
        <v>0</v>
      </c>
      <c r="U2724" s="311">
        <f>IF(M2724&lt;&gt;ฐาน!$M$45,IF(S2724=0,J2724+T2724,O2724),J2724)</f>
        <v>0</v>
      </c>
      <c r="V2724" s="98"/>
    </row>
    <row r="2725" spans="1:22" x14ac:dyDescent="0.35">
      <c r="A2725" s="93">
        <v>2717</v>
      </c>
      <c r="B2725" s="84"/>
      <c r="C2725" s="98"/>
      <c r="D2725" s="91"/>
      <c r="E2725" s="89"/>
      <c r="F2725" s="88"/>
      <c r="G2725" s="91"/>
      <c r="H2725" s="91"/>
      <c r="I2725" s="88"/>
      <c r="J2725" s="92"/>
      <c r="K2725" s="212"/>
      <c r="L2725" s="308" t="str">
        <f>IF(K2725&lt;&gt;"",INDEX(ฐาน!$J$4:$M$44,MATCH(INT(K2725),ฐาน!$J$4:$J$44,0),2),"")</f>
        <v/>
      </c>
      <c r="M2725" s="309" t="str">
        <f>IF(L2725&lt;&gt;"",INDEX(ฐาน!$J$4:$M$45,MATCH(L2725,ฐาน!$K$4:$K$45,0),4),"")</f>
        <v/>
      </c>
      <c r="N2725" s="310" t="str">
        <f>IF(I2725&lt;&gt;"",INDEX(ฐาน!$A$4:$F$9,MATCH(I2725,ฐาน!$A$4:$A$9,0),IF(J2725&gt;=INDEX(ฐาน!$A$4:$F$9,MATCH(I2725,ฐาน!$A$4:$A$9,0),3),6,5)),"")</f>
        <v/>
      </c>
      <c r="O2725" s="311" t="str">
        <f>IF(I2725&lt;&gt;"",IF(J2725&gt;=INDEX(ฐาน!$A$4:$G$9,MATCH(I2725,ฐาน!$A$4:$A$9,0),4),INDEX(ฐาน!$A$4:$G$9,MATCH(I2725,ฐาน!$A$4:$A$9,0),7),INDEX(ฐาน!$A$4:$G$9,MATCH(I2725,ฐาน!$A$4:$A$9,0),4)),"")</f>
        <v/>
      </c>
      <c r="P2725" s="312">
        <f>IF(M2725&lt;&gt;ฐาน!$M$45,IF(L2725&lt;&gt;"",($L2725*$N2725/100),0),0)</f>
        <v>0</v>
      </c>
      <c r="Q2725" s="311">
        <f>IF(M2725&lt;&gt;ฐาน!$M$45,IF(L2725&lt;&gt;"",ROUNDUP(($L2725*$N2725/100),-1),0),0)</f>
        <v>0</v>
      </c>
      <c r="R2725" s="311">
        <f t="shared" si="84"/>
        <v>0</v>
      </c>
      <c r="S2725" s="313">
        <f t="shared" si="85"/>
        <v>0</v>
      </c>
      <c r="T2725" s="314">
        <f>IF(M2725&lt;&gt;ฐาน!$M$45,IF(S2725&lt;&gt;"",S2725+R2725,0),0)</f>
        <v>0</v>
      </c>
      <c r="U2725" s="311">
        <f>IF(M2725&lt;&gt;ฐาน!$M$45,IF(S2725=0,J2725+T2725,O2725),J2725)</f>
        <v>0</v>
      </c>
      <c r="V2725" s="98"/>
    </row>
    <row r="2726" spans="1:22" x14ac:dyDescent="0.35">
      <c r="A2726" s="93">
        <v>2718</v>
      </c>
      <c r="B2726" s="84"/>
      <c r="C2726" s="98"/>
      <c r="D2726" s="91"/>
      <c r="E2726" s="89"/>
      <c r="F2726" s="88"/>
      <c r="G2726" s="91"/>
      <c r="H2726" s="91"/>
      <c r="I2726" s="88"/>
      <c r="J2726" s="92"/>
      <c r="K2726" s="212"/>
      <c r="L2726" s="308" t="str">
        <f>IF(K2726&lt;&gt;"",INDEX(ฐาน!$J$4:$M$44,MATCH(INT(K2726),ฐาน!$J$4:$J$44,0),2),"")</f>
        <v/>
      </c>
      <c r="M2726" s="309" t="str">
        <f>IF(L2726&lt;&gt;"",INDEX(ฐาน!$J$4:$M$45,MATCH(L2726,ฐาน!$K$4:$K$45,0),4),"")</f>
        <v/>
      </c>
      <c r="N2726" s="310" t="str">
        <f>IF(I2726&lt;&gt;"",INDEX(ฐาน!$A$4:$F$9,MATCH(I2726,ฐาน!$A$4:$A$9,0),IF(J2726&gt;=INDEX(ฐาน!$A$4:$F$9,MATCH(I2726,ฐาน!$A$4:$A$9,0),3),6,5)),"")</f>
        <v/>
      </c>
      <c r="O2726" s="311" t="str">
        <f>IF(I2726&lt;&gt;"",IF(J2726&gt;=INDEX(ฐาน!$A$4:$G$9,MATCH(I2726,ฐาน!$A$4:$A$9,0),4),INDEX(ฐาน!$A$4:$G$9,MATCH(I2726,ฐาน!$A$4:$A$9,0),7),INDEX(ฐาน!$A$4:$G$9,MATCH(I2726,ฐาน!$A$4:$A$9,0),4)),"")</f>
        <v/>
      </c>
      <c r="P2726" s="312">
        <f>IF(M2726&lt;&gt;ฐาน!$M$45,IF(L2726&lt;&gt;"",($L2726*$N2726/100),0),0)</f>
        <v>0</v>
      </c>
      <c r="Q2726" s="311">
        <f>IF(M2726&lt;&gt;ฐาน!$M$45,IF(L2726&lt;&gt;"",ROUNDUP(($L2726*$N2726/100),-1),0),0)</f>
        <v>0</v>
      </c>
      <c r="R2726" s="311">
        <f t="shared" si="84"/>
        <v>0</v>
      </c>
      <c r="S2726" s="313">
        <f t="shared" si="85"/>
        <v>0</v>
      </c>
      <c r="T2726" s="314">
        <f>IF(M2726&lt;&gt;ฐาน!$M$45,IF(S2726&lt;&gt;"",S2726+R2726,0),0)</f>
        <v>0</v>
      </c>
      <c r="U2726" s="311">
        <f>IF(M2726&lt;&gt;ฐาน!$M$45,IF(S2726=0,J2726+T2726,O2726),J2726)</f>
        <v>0</v>
      </c>
      <c r="V2726" s="98"/>
    </row>
    <row r="2727" spans="1:22" x14ac:dyDescent="0.35">
      <c r="A2727" s="93">
        <v>2719</v>
      </c>
      <c r="B2727" s="84"/>
      <c r="C2727" s="98"/>
      <c r="D2727" s="91"/>
      <c r="E2727" s="89"/>
      <c r="F2727" s="88"/>
      <c r="G2727" s="91"/>
      <c r="H2727" s="91"/>
      <c r="I2727" s="88"/>
      <c r="J2727" s="92"/>
      <c r="K2727" s="212"/>
      <c r="L2727" s="308" t="str">
        <f>IF(K2727&lt;&gt;"",INDEX(ฐาน!$J$4:$M$44,MATCH(INT(K2727),ฐาน!$J$4:$J$44,0),2),"")</f>
        <v/>
      </c>
      <c r="M2727" s="309" t="str">
        <f>IF(L2727&lt;&gt;"",INDEX(ฐาน!$J$4:$M$45,MATCH(L2727,ฐาน!$K$4:$K$45,0),4),"")</f>
        <v/>
      </c>
      <c r="N2727" s="310" t="str">
        <f>IF(I2727&lt;&gt;"",INDEX(ฐาน!$A$4:$F$9,MATCH(I2727,ฐาน!$A$4:$A$9,0),IF(J2727&gt;=INDEX(ฐาน!$A$4:$F$9,MATCH(I2727,ฐาน!$A$4:$A$9,0),3),6,5)),"")</f>
        <v/>
      </c>
      <c r="O2727" s="311" t="str">
        <f>IF(I2727&lt;&gt;"",IF(J2727&gt;=INDEX(ฐาน!$A$4:$G$9,MATCH(I2727,ฐาน!$A$4:$A$9,0),4),INDEX(ฐาน!$A$4:$G$9,MATCH(I2727,ฐาน!$A$4:$A$9,0),7),INDEX(ฐาน!$A$4:$G$9,MATCH(I2727,ฐาน!$A$4:$A$9,0),4)),"")</f>
        <v/>
      </c>
      <c r="P2727" s="312">
        <f>IF(M2727&lt;&gt;ฐาน!$M$45,IF(L2727&lt;&gt;"",($L2727*$N2727/100),0),0)</f>
        <v>0</v>
      </c>
      <c r="Q2727" s="311">
        <f>IF(M2727&lt;&gt;ฐาน!$M$45,IF(L2727&lt;&gt;"",ROUNDUP(($L2727*$N2727/100),-1),0),0)</f>
        <v>0</v>
      </c>
      <c r="R2727" s="311">
        <f t="shared" si="84"/>
        <v>0</v>
      </c>
      <c r="S2727" s="313">
        <f t="shared" si="85"/>
        <v>0</v>
      </c>
      <c r="T2727" s="314">
        <f>IF(M2727&lt;&gt;ฐาน!$M$45,IF(S2727&lt;&gt;"",S2727+R2727,0),0)</f>
        <v>0</v>
      </c>
      <c r="U2727" s="311">
        <f>IF(M2727&lt;&gt;ฐาน!$M$45,IF(S2727=0,J2727+T2727,O2727),J2727)</f>
        <v>0</v>
      </c>
      <c r="V2727" s="98"/>
    </row>
    <row r="2728" spans="1:22" x14ac:dyDescent="0.35">
      <c r="A2728" s="93">
        <v>2720</v>
      </c>
      <c r="B2728" s="84"/>
      <c r="C2728" s="98"/>
      <c r="D2728" s="91"/>
      <c r="E2728" s="89"/>
      <c r="F2728" s="88"/>
      <c r="G2728" s="91"/>
      <c r="H2728" s="91"/>
      <c r="I2728" s="88"/>
      <c r="J2728" s="92"/>
      <c r="K2728" s="212"/>
      <c r="L2728" s="308" t="str">
        <f>IF(K2728&lt;&gt;"",INDEX(ฐาน!$J$4:$M$44,MATCH(INT(K2728),ฐาน!$J$4:$J$44,0),2),"")</f>
        <v/>
      </c>
      <c r="M2728" s="309" t="str">
        <f>IF(L2728&lt;&gt;"",INDEX(ฐาน!$J$4:$M$45,MATCH(L2728,ฐาน!$K$4:$K$45,0),4),"")</f>
        <v/>
      </c>
      <c r="N2728" s="310" t="str">
        <f>IF(I2728&lt;&gt;"",INDEX(ฐาน!$A$4:$F$9,MATCH(I2728,ฐาน!$A$4:$A$9,0),IF(J2728&gt;=INDEX(ฐาน!$A$4:$F$9,MATCH(I2728,ฐาน!$A$4:$A$9,0),3),6,5)),"")</f>
        <v/>
      </c>
      <c r="O2728" s="311" t="str">
        <f>IF(I2728&lt;&gt;"",IF(J2728&gt;=INDEX(ฐาน!$A$4:$G$9,MATCH(I2728,ฐาน!$A$4:$A$9,0),4),INDEX(ฐาน!$A$4:$G$9,MATCH(I2728,ฐาน!$A$4:$A$9,0),7),INDEX(ฐาน!$A$4:$G$9,MATCH(I2728,ฐาน!$A$4:$A$9,0),4)),"")</f>
        <v/>
      </c>
      <c r="P2728" s="312">
        <f>IF(M2728&lt;&gt;ฐาน!$M$45,IF(L2728&lt;&gt;"",($L2728*$N2728/100),0),0)</f>
        <v>0</v>
      </c>
      <c r="Q2728" s="311">
        <f>IF(M2728&lt;&gt;ฐาน!$M$45,IF(L2728&lt;&gt;"",ROUNDUP(($L2728*$N2728/100),-1),0),0)</f>
        <v>0</v>
      </c>
      <c r="R2728" s="311">
        <f t="shared" si="84"/>
        <v>0</v>
      </c>
      <c r="S2728" s="313">
        <f t="shared" si="85"/>
        <v>0</v>
      </c>
      <c r="T2728" s="314">
        <f>IF(M2728&lt;&gt;ฐาน!$M$45,IF(S2728&lt;&gt;"",S2728+R2728,0),0)</f>
        <v>0</v>
      </c>
      <c r="U2728" s="311">
        <f>IF(M2728&lt;&gt;ฐาน!$M$45,IF(S2728=0,J2728+T2728,O2728),J2728)</f>
        <v>0</v>
      </c>
      <c r="V2728" s="98"/>
    </row>
    <row r="2729" spans="1:22" x14ac:dyDescent="0.35">
      <c r="A2729" s="93">
        <v>2721</v>
      </c>
      <c r="B2729" s="84"/>
      <c r="C2729" s="98"/>
      <c r="D2729" s="91"/>
      <c r="E2729" s="89"/>
      <c r="F2729" s="88"/>
      <c r="G2729" s="91"/>
      <c r="H2729" s="91"/>
      <c r="I2729" s="88"/>
      <c r="J2729" s="92"/>
      <c r="K2729" s="212"/>
      <c r="L2729" s="308" t="str">
        <f>IF(K2729&lt;&gt;"",INDEX(ฐาน!$J$4:$M$44,MATCH(INT(K2729),ฐาน!$J$4:$J$44,0),2),"")</f>
        <v/>
      </c>
      <c r="M2729" s="309" t="str">
        <f>IF(L2729&lt;&gt;"",INDEX(ฐาน!$J$4:$M$45,MATCH(L2729,ฐาน!$K$4:$K$45,0),4),"")</f>
        <v/>
      </c>
      <c r="N2729" s="310" t="str">
        <f>IF(I2729&lt;&gt;"",INDEX(ฐาน!$A$4:$F$9,MATCH(I2729,ฐาน!$A$4:$A$9,0),IF(J2729&gt;=INDEX(ฐาน!$A$4:$F$9,MATCH(I2729,ฐาน!$A$4:$A$9,0),3),6,5)),"")</f>
        <v/>
      </c>
      <c r="O2729" s="311" t="str">
        <f>IF(I2729&lt;&gt;"",IF(J2729&gt;=INDEX(ฐาน!$A$4:$G$9,MATCH(I2729,ฐาน!$A$4:$A$9,0),4),INDEX(ฐาน!$A$4:$G$9,MATCH(I2729,ฐาน!$A$4:$A$9,0),7),INDEX(ฐาน!$A$4:$G$9,MATCH(I2729,ฐาน!$A$4:$A$9,0),4)),"")</f>
        <v/>
      </c>
      <c r="P2729" s="312">
        <f>IF(M2729&lt;&gt;ฐาน!$M$45,IF(L2729&lt;&gt;"",($L2729*$N2729/100),0),0)</f>
        <v>0</v>
      </c>
      <c r="Q2729" s="311">
        <f>IF(M2729&lt;&gt;ฐาน!$M$45,IF(L2729&lt;&gt;"",ROUNDUP(($L2729*$N2729/100),-1),0),0)</f>
        <v>0</v>
      </c>
      <c r="R2729" s="311">
        <f t="shared" si="84"/>
        <v>0</v>
      </c>
      <c r="S2729" s="313">
        <f t="shared" si="85"/>
        <v>0</v>
      </c>
      <c r="T2729" s="314">
        <f>IF(M2729&lt;&gt;ฐาน!$M$45,IF(S2729&lt;&gt;"",S2729+R2729,0),0)</f>
        <v>0</v>
      </c>
      <c r="U2729" s="311">
        <f>IF(M2729&lt;&gt;ฐาน!$M$45,IF(S2729=0,J2729+T2729,O2729),J2729)</f>
        <v>0</v>
      </c>
      <c r="V2729" s="98"/>
    </row>
    <row r="2730" spans="1:22" x14ac:dyDescent="0.35">
      <c r="A2730" s="93">
        <v>2722</v>
      </c>
      <c r="B2730" s="84"/>
      <c r="C2730" s="98"/>
      <c r="D2730" s="91"/>
      <c r="E2730" s="89"/>
      <c r="F2730" s="88"/>
      <c r="G2730" s="91"/>
      <c r="H2730" s="91"/>
      <c r="I2730" s="88"/>
      <c r="J2730" s="92"/>
      <c r="K2730" s="212"/>
      <c r="L2730" s="308" t="str">
        <f>IF(K2730&lt;&gt;"",INDEX(ฐาน!$J$4:$M$44,MATCH(INT(K2730),ฐาน!$J$4:$J$44,0),2),"")</f>
        <v/>
      </c>
      <c r="M2730" s="309" t="str">
        <f>IF(L2730&lt;&gt;"",INDEX(ฐาน!$J$4:$M$45,MATCH(L2730,ฐาน!$K$4:$K$45,0),4),"")</f>
        <v/>
      </c>
      <c r="N2730" s="310" t="str">
        <f>IF(I2730&lt;&gt;"",INDEX(ฐาน!$A$4:$F$9,MATCH(I2730,ฐาน!$A$4:$A$9,0),IF(J2730&gt;=INDEX(ฐาน!$A$4:$F$9,MATCH(I2730,ฐาน!$A$4:$A$9,0),3),6,5)),"")</f>
        <v/>
      </c>
      <c r="O2730" s="311" t="str">
        <f>IF(I2730&lt;&gt;"",IF(J2730&gt;=INDEX(ฐาน!$A$4:$G$9,MATCH(I2730,ฐาน!$A$4:$A$9,0),4),INDEX(ฐาน!$A$4:$G$9,MATCH(I2730,ฐาน!$A$4:$A$9,0),7),INDEX(ฐาน!$A$4:$G$9,MATCH(I2730,ฐาน!$A$4:$A$9,0),4)),"")</f>
        <v/>
      </c>
      <c r="P2730" s="312">
        <f>IF(M2730&lt;&gt;ฐาน!$M$45,IF(L2730&lt;&gt;"",($L2730*$N2730/100),0),0)</f>
        <v>0</v>
      </c>
      <c r="Q2730" s="311">
        <f>IF(M2730&lt;&gt;ฐาน!$M$45,IF(L2730&lt;&gt;"",ROUNDUP(($L2730*$N2730/100),-1),0),0)</f>
        <v>0</v>
      </c>
      <c r="R2730" s="311">
        <f t="shared" si="84"/>
        <v>0</v>
      </c>
      <c r="S2730" s="313">
        <f t="shared" si="85"/>
        <v>0</v>
      </c>
      <c r="T2730" s="314">
        <f>IF(M2730&lt;&gt;ฐาน!$M$45,IF(S2730&lt;&gt;"",S2730+R2730,0),0)</f>
        <v>0</v>
      </c>
      <c r="U2730" s="311">
        <f>IF(M2730&lt;&gt;ฐาน!$M$45,IF(S2730=0,J2730+T2730,O2730),J2730)</f>
        <v>0</v>
      </c>
      <c r="V2730" s="98"/>
    </row>
    <row r="2731" spans="1:22" x14ac:dyDescent="0.35">
      <c r="A2731" s="93">
        <v>2723</v>
      </c>
      <c r="B2731" s="84"/>
      <c r="C2731" s="98"/>
      <c r="D2731" s="91"/>
      <c r="E2731" s="89"/>
      <c r="F2731" s="88"/>
      <c r="G2731" s="91"/>
      <c r="H2731" s="91"/>
      <c r="I2731" s="88"/>
      <c r="J2731" s="92"/>
      <c r="K2731" s="212"/>
      <c r="L2731" s="308" t="str">
        <f>IF(K2731&lt;&gt;"",INDEX(ฐาน!$J$4:$M$44,MATCH(INT(K2731),ฐาน!$J$4:$J$44,0),2),"")</f>
        <v/>
      </c>
      <c r="M2731" s="309" t="str">
        <f>IF(L2731&lt;&gt;"",INDEX(ฐาน!$J$4:$M$45,MATCH(L2731,ฐาน!$K$4:$K$45,0),4),"")</f>
        <v/>
      </c>
      <c r="N2731" s="310" t="str">
        <f>IF(I2731&lt;&gt;"",INDEX(ฐาน!$A$4:$F$9,MATCH(I2731,ฐาน!$A$4:$A$9,0),IF(J2731&gt;=INDEX(ฐาน!$A$4:$F$9,MATCH(I2731,ฐาน!$A$4:$A$9,0),3),6,5)),"")</f>
        <v/>
      </c>
      <c r="O2731" s="311" t="str">
        <f>IF(I2731&lt;&gt;"",IF(J2731&gt;=INDEX(ฐาน!$A$4:$G$9,MATCH(I2731,ฐาน!$A$4:$A$9,0),4),INDEX(ฐาน!$A$4:$G$9,MATCH(I2731,ฐาน!$A$4:$A$9,0),7),INDEX(ฐาน!$A$4:$G$9,MATCH(I2731,ฐาน!$A$4:$A$9,0),4)),"")</f>
        <v/>
      </c>
      <c r="P2731" s="312">
        <f>IF(M2731&lt;&gt;ฐาน!$M$45,IF(L2731&lt;&gt;"",($L2731*$N2731/100),0),0)</f>
        <v>0</v>
      </c>
      <c r="Q2731" s="311">
        <f>IF(M2731&lt;&gt;ฐาน!$M$45,IF(L2731&lt;&gt;"",ROUNDUP(($L2731*$N2731/100),-1),0),0)</f>
        <v>0</v>
      </c>
      <c r="R2731" s="311">
        <f t="shared" si="84"/>
        <v>0</v>
      </c>
      <c r="S2731" s="313">
        <f t="shared" si="85"/>
        <v>0</v>
      </c>
      <c r="T2731" s="314">
        <f>IF(M2731&lt;&gt;ฐาน!$M$45,IF(S2731&lt;&gt;"",S2731+R2731,0),0)</f>
        <v>0</v>
      </c>
      <c r="U2731" s="311">
        <f>IF(M2731&lt;&gt;ฐาน!$M$45,IF(S2731=0,J2731+T2731,O2731),J2731)</f>
        <v>0</v>
      </c>
      <c r="V2731" s="98"/>
    </row>
    <row r="2732" spans="1:22" x14ac:dyDescent="0.35">
      <c r="A2732" s="93">
        <v>2724</v>
      </c>
      <c r="B2732" s="84"/>
      <c r="C2732" s="98"/>
      <c r="D2732" s="91"/>
      <c r="E2732" s="89"/>
      <c r="F2732" s="88"/>
      <c r="G2732" s="91"/>
      <c r="H2732" s="91"/>
      <c r="I2732" s="88"/>
      <c r="J2732" s="92"/>
      <c r="K2732" s="212"/>
      <c r="L2732" s="308" t="str">
        <f>IF(K2732&lt;&gt;"",INDEX(ฐาน!$J$4:$M$44,MATCH(INT(K2732),ฐาน!$J$4:$J$44,0),2),"")</f>
        <v/>
      </c>
      <c r="M2732" s="309" t="str">
        <f>IF(L2732&lt;&gt;"",INDEX(ฐาน!$J$4:$M$45,MATCH(L2732,ฐาน!$K$4:$K$45,0),4),"")</f>
        <v/>
      </c>
      <c r="N2732" s="310" t="str">
        <f>IF(I2732&lt;&gt;"",INDEX(ฐาน!$A$4:$F$9,MATCH(I2732,ฐาน!$A$4:$A$9,0),IF(J2732&gt;=INDEX(ฐาน!$A$4:$F$9,MATCH(I2732,ฐาน!$A$4:$A$9,0),3),6,5)),"")</f>
        <v/>
      </c>
      <c r="O2732" s="311" t="str">
        <f>IF(I2732&lt;&gt;"",IF(J2732&gt;=INDEX(ฐาน!$A$4:$G$9,MATCH(I2732,ฐาน!$A$4:$A$9,0),4),INDEX(ฐาน!$A$4:$G$9,MATCH(I2732,ฐาน!$A$4:$A$9,0),7),INDEX(ฐาน!$A$4:$G$9,MATCH(I2732,ฐาน!$A$4:$A$9,0),4)),"")</f>
        <v/>
      </c>
      <c r="P2732" s="312">
        <f>IF(M2732&lt;&gt;ฐาน!$M$45,IF(L2732&lt;&gt;"",($L2732*$N2732/100),0),0)</f>
        <v>0</v>
      </c>
      <c r="Q2732" s="311">
        <f>IF(M2732&lt;&gt;ฐาน!$M$45,IF(L2732&lt;&gt;"",ROUNDUP(($L2732*$N2732/100),-1),0),0)</f>
        <v>0</v>
      </c>
      <c r="R2732" s="311">
        <f t="shared" si="84"/>
        <v>0</v>
      </c>
      <c r="S2732" s="313">
        <f t="shared" si="85"/>
        <v>0</v>
      </c>
      <c r="T2732" s="314">
        <f>IF(M2732&lt;&gt;ฐาน!$M$45,IF(S2732&lt;&gt;"",S2732+R2732,0),0)</f>
        <v>0</v>
      </c>
      <c r="U2732" s="311">
        <f>IF(M2732&lt;&gt;ฐาน!$M$45,IF(S2732=0,J2732+T2732,O2732),J2732)</f>
        <v>0</v>
      </c>
      <c r="V2732" s="98"/>
    </row>
    <row r="2733" spans="1:22" x14ac:dyDescent="0.35">
      <c r="A2733" s="93">
        <v>2725</v>
      </c>
      <c r="B2733" s="84"/>
      <c r="C2733" s="98"/>
      <c r="D2733" s="91"/>
      <c r="E2733" s="89"/>
      <c r="F2733" s="88"/>
      <c r="G2733" s="91"/>
      <c r="H2733" s="91"/>
      <c r="I2733" s="88"/>
      <c r="J2733" s="92"/>
      <c r="K2733" s="212"/>
      <c r="L2733" s="308" t="str">
        <f>IF(K2733&lt;&gt;"",INDEX(ฐาน!$J$4:$M$44,MATCH(INT(K2733),ฐาน!$J$4:$J$44,0),2),"")</f>
        <v/>
      </c>
      <c r="M2733" s="309" t="str">
        <f>IF(L2733&lt;&gt;"",INDEX(ฐาน!$J$4:$M$45,MATCH(L2733,ฐาน!$K$4:$K$45,0),4),"")</f>
        <v/>
      </c>
      <c r="N2733" s="310" t="str">
        <f>IF(I2733&lt;&gt;"",INDEX(ฐาน!$A$4:$F$9,MATCH(I2733,ฐาน!$A$4:$A$9,0),IF(J2733&gt;=INDEX(ฐาน!$A$4:$F$9,MATCH(I2733,ฐาน!$A$4:$A$9,0),3),6,5)),"")</f>
        <v/>
      </c>
      <c r="O2733" s="311" t="str">
        <f>IF(I2733&lt;&gt;"",IF(J2733&gt;=INDEX(ฐาน!$A$4:$G$9,MATCH(I2733,ฐาน!$A$4:$A$9,0),4),INDEX(ฐาน!$A$4:$G$9,MATCH(I2733,ฐาน!$A$4:$A$9,0),7),INDEX(ฐาน!$A$4:$G$9,MATCH(I2733,ฐาน!$A$4:$A$9,0),4)),"")</f>
        <v/>
      </c>
      <c r="P2733" s="312">
        <f>IF(M2733&lt;&gt;ฐาน!$M$45,IF(L2733&lt;&gt;"",($L2733*$N2733/100),0),0)</f>
        <v>0</v>
      </c>
      <c r="Q2733" s="311">
        <f>IF(M2733&lt;&gt;ฐาน!$M$45,IF(L2733&lt;&gt;"",ROUNDUP(($L2733*$N2733/100),-1),0),0)</f>
        <v>0</v>
      </c>
      <c r="R2733" s="311">
        <f t="shared" si="84"/>
        <v>0</v>
      </c>
      <c r="S2733" s="313">
        <f t="shared" si="85"/>
        <v>0</v>
      </c>
      <c r="T2733" s="314">
        <f>IF(M2733&lt;&gt;ฐาน!$M$45,IF(S2733&lt;&gt;"",S2733+R2733,0),0)</f>
        <v>0</v>
      </c>
      <c r="U2733" s="311">
        <f>IF(M2733&lt;&gt;ฐาน!$M$45,IF(S2733=0,J2733+T2733,O2733),J2733)</f>
        <v>0</v>
      </c>
      <c r="V2733" s="98"/>
    </row>
    <row r="2734" spans="1:22" x14ac:dyDescent="0.35">
      <c r="A2734" s="93">
        <v>2726</v>
      </c>
      <c r="B2734" s="84"/>
      <c r="C2734" s="98"/>
      <c r="D2734" s="91"/>
      <c r="E2734" s="89"/>
      <c r="F2734" s="88"/>
      <c r="G2734" s="91"/>
      <c r="H2734" s="91"/>
      <c r="I2734" s="88"/>
      <c r="J2734" s="92"/>
      <c r="K2734" s="212"/>
      <c r="L2734" s="308" t="str">
        <f>IF(K2734&lt;&gt;"",INDEX(ฐาน!$J$4:$M$44,MATCH(INT(K2734),ฐาน!$J$4:$J$44,0),2),"")</f>
        <v/>
      </c>
      <c r="M2734" s="309" t="str">
        <f>IF(L2734&lt;&gt;"",INDEX(ฐาน!$J$4:$M$45,MATCH(L2734,ฐาน!$K$4:$K$45,0),4),"")</f>
        <v/>
      </c>
      <c r="N2734" s="310" t="str">
        <f>IF(I2734&lt;&gt;"",INDEX(ฐาน!$A$4:$F$9,MATCH(I2734,ฐาน!$A$4:$A$9,0),IF(J2734&gt;=INDEX(ฐาน!$A$4:$F$9,MATCH(I2734,ฐาน!$A$4:$A$9,0),3),6,5)),"")</f>
        <v/>
      </c>
      <c r="O2734" s="311" t="str">
        <f>IF(I2734&lt;&gt;"",IF(J2734&gt;=INDEX(ฐาน!$A$4:$G$9,MATCH(I2734,ฐาน!$A$4:$A$9,0),4),INDEX(ฐาน!$A$4:$G$9,MATCH(I2734,ฐาน!$A$4:$A$9,0),7),INDEX(ฐาน!$A$4:$G$9,MATCH(I2734,ฐาน!$A$4:$A$9,0),4)),"")</f>
        <v/>
      </c>
      <c r="P2734" s="312">
        <f>IF(M2734&lt;&gt;ฐาน!$M$45,IF(L2734&lt;&gt;"",($L2734*$N2734/100),0),0)</f>
        <v>0</v>
      </c>
      <c r="Q2734" s="311">
        <f>IF(M2734&lt;&gt;ฐาน!$M$45,IF(L2734&lt;&gt;"",ROUNDUP(($L2734*$N2734/100),-1),0),0)</f>
        <v>0</v>
      </c>
      <c r="R2734" s="311">
        <f t="shared" si="84"/>
        <v>0</v>
      </c>
      <c r="S2734" s="313">
        <f t="shared" si="85"/>
        <v>0</v>
      </c>
      <c r="T2734" s="314">
        <f>IF(M2734&lt;&gt;ฐาน!$M$45,IF(S2734&lt;&gt;"",S2734+R2734,0),0)</f>
        <v>0</v>
      </c>
      <c r="U2734" s="311">
        <f>IF(M2734&lt;&gt;ฐาน!$M$45,IF(S2734=0,J2734+T2734,O2734),J2734)</f>
        <v>0</v>
      </c>
      <c r="V2734" s="98"/>
    </row>
    <row r="2735" spans="1:22" x14ac:dyDescent="0.35">
      <c r="A2735" s="93">
        <v>2727</v>
      </c>
      <c r="B2735" s="84"/>
      <c r="C2735" s="98"/>
      <c r="D2735" s="91"/>
      <c r="E2735" s="89"/>
      <c r="F2735" s="88"/>
      <c r="G2735" s="91"/>
      <c r="H2735" s="91"/>
      <c r="I2735" s="88"/>
      <c r="J2735" s="92"/>
      <c r="K2735" s="212"/>
      <c r="L2735" s="308" t="str">
        <f>IF(K2735&lt;&gt;"",INDEX(ฐาน!$J$4:$M$44,MATCH(INT(K2735),ฐาน!$J$4:$J$44,0),2),"")</f>
        <v/>
      </c>
      <c r="M2735" s="309" t="str">
        <f>IF(L2735&lt;&gt;"",INDEX(ฐาน!$J$4:$M$45,MATCH(L2735,ฐาน!$K$4:$K$45,0),4),"")</f>
        <v/>
      </c>
      <c r="N2735" s="310" t="str">
        <f>IF(I2735&lt;&gt;"",INDEX(ฐาน!$A$4:$F$9,MATCH(I2735,ฐาน!$A$4:$A$9,0),IF(J2735&gt;=INDEX(ฐาน!$A$4:$F$9,MATCH(I2735,ฐาน!$A$4:$A$9,0),3),6,5)),"")</f>
        <v/>
      </c>
      <c r="O2735" s="311" t="str">
        <f>IF(I2735&lt;&gt;"",IF(J2735&gt;=INDEX(ฐาน!$A$4:$G$9,MATCH(I2735,ฐาน!$A$4:$A$9,0),4),INDEX(ฐาน!$A$4:$G$9,MATCH(I2735,ฐาน!$A$4:$A$9,0),7),INDEX(ฐาน!$A$4:$G$9,MATCH(I2735,ฐาน!$A$4:$A$9,0),4)),"")</f>
        <v/>
      </c>
      <c r="P2735" s="312">
        <f>IF(M2735&lt;&gt;ฐาน!$M$45,IF(L2735&lt;&gt;"",($L2735*$N2735/100),0),0)</f>
        <v>0</v>
      </c>
      <c r="Q2735" s="311">
        <f>IF(M2735&lt;&gt;ฐาน!$M$45,IF(L2735&lt;&gt;"",ROUNDUP(($L2735*$N2735/100),-1),0),0)</f>
        <v>0</v>
      </c>
      <c r="R2735" s="311">
        <f t="shared" si="84"/>
        <v>0</v>
      </c>
      <c r="S2735" s="313">
        <f t="shared" si="85"/>
        <v>0</v>
      </c>
      <c r="T2735" s="314">
        <f>IF(M2735&lt;&gt;ฐาน!$M$45,IF(S2735&lt;&gt;"",S2735+R2735,0),0)</f>
        <v>0</v>
      </c>
      <c r="U2735" s="311">
        <f>IF(M2735&lt;&gt;ฐาน!$M$45,IF(S2735=0,J2735+T2735,O2735),J2735)</f>
        <v>0</v>
      </c>
      <c r="V2735" s="98"/>
    </row>
    <row r="2736" spans="1:22" x14ac:dyDescent="0.35">
      <c r="A2736" s="93">
        <v>2728</v>
      </c>
      <c r="B2736" s="84"/>
      <c r="C2736" s="98"/>
      <c r="D2736" s="91"/>
      <c r="E2736" s="89"/>
      <c r="F2736" s="88"/>
      <c r="G2736" s="91"/>
      <c r="H2736" s="91"/>
      <c r="I2736" s="88"/>
      <c r="J2736" s="92"/>
      <c r="K2736" s="212"/>
      <c r="L2736" s="308" t="str">
        <f>IF(K2736&lt;&gt;"",INDEX(ฐาน!$J$4:$M$44,MATCH(INT(K2736),ฐาน!$J$4:$J$44,0),2),"")</f>
        <v/>
      </c>
      <c r="M2736" s="309" t="str">
        <f>IF(L2736&lt;&gt;"",INDEX(ฐาน!$J$4:$M$45,MATCH(L2736,ฐาน!$K$4:$K$45,0),4),"")</f>
        <v/>
      </c>
      <c r="N2736" s="310" t="str">
        <f>IF(I2736&lt;&gt;"",INDEX(ฐาน!$A$4:$F$9,MATCH(I2736,ฐาน!$A$4:$A$9,0),IF(J2736&gt;=INDEX(ฐาน!$A$4:$F$9,MATCH(I2736,ฐาน!$A$4:$A$9,0),3),6,5)),"")</f>
        <v/>
      </c>
      <c r="O2736" s="311" t="str">
        <f>IF(I2736&lt;&gt;"",IF(J2736&gt;=INDEX(ฐาน!$A$4:$G$9,MATCH(I2736,ฐาน!$A$4:$A$9,0),4),INDEX(ฐาน!$A$4:$G$9,MATCH(I2736,ฐาน!$A$4:$A$9,0),7),INDEX(ฐาน!$A$4:$G$9,MATCH(I2736,ฐาน!$A$4:$A$9,0),4)),"")</f>
        <v/>
      </c>
      <c r="P2736" s="312">
        <f>IF(M2736&lt;&gt;ฐาน!$M$45,IF(L2736&lt;&gt;"",($L2736*$N2736/100),0),0)</f>
        <v>0</v>
      </c>
      <c r="Q2736" s="311">
        <f>IF(M2736&lt;&gt;ฐาน!$M$45,IF(L2736&lt;&gt;"",ROUNDUP(($L2736*$N2736/100),-1),0),0)</f>
        <v>0</v>
      </c>
      <c r="R2736" s="311">
        <f t="shared" si="84"/>
        <v>0</v>
      </c>
      <c r="S2736" s="313">
        <f t="shared" si="85"/>
        <v>0</v>
      </c>
      <c r="T2736" s="314">
        <f>IF(M2736&lt;&gt;ฐาน!$M$45,IF(S2736&lt;&gt;"",S2736+R2736,0),0)</f>
        <v>0</v>
      </c>
      <c r="U2736" s="311">
        <f>IF(M2736&lt;&gt;ฐาน!$M$45,IF(S2736=0,J2736+T2736,O2736),J2736)</f>
        <v>0</v>
      </c>
      <c r="V2736" s="98"/>
    </row>
    <row r="2737" spans="1:22" x14ac:dyDescent="0.35">
      <c r="A2737" s="93">
        <v>2729</v>
      </c>
      <c r="B2737" s="84"/>
      <c r="C2737" s="98"/>
      <c r="D2737" s="91"/>
      <c r="E2737" s="89"/>
      <c r="F2737" s="88"/>
      <c r="G2737" s="91"/>
      <c r="H2737" s="91"/>
      <c r="I2737" s="88"/>
      <c r="J2737" s="92"/>
      <c r="K2737" s="212"/>
      <c r="L2737" s="308" t="str">
        <f>IF(K2737&lt;&gt;"",INDEX(ฐาน!$J$4:$M$44,MATCH(INT(K2737),ฐาน!$J$4:$J$44,0),2),"")</f>
        <v/>
      </c>
      <c r="M2737" s="309" t="str">
        <f>IF(L2737&lt;&gt;"",INDEX(ฐาน!$J$4:$M$45,MATCH(L2737,ฐาน!$K$4:$K$45,0),4),"")</f>
        <v/>
      </c>
      <c r="N2737" s="310" t="str">
        <f>IF(I2737&lt;&gt;"",INDEX(ฐาน!$A$4:$F$9,MATCH(I2737,ฐาน!$A$4:$A$9,0),IF(J2737&gt;=INDEX(ฐาน!$A$4:$F$9,MATCH(I2737,ฐาน!$A$4:$A$9,0),3),6,5)),"")</f>
        <v/>
      </c>
      <c r="O2737" s="311" t="str">
        <f>IF(I2737&lt;&gt;"",IF(J2737&gt;=INDEX(ฐาน!$A$4:$G$9,MATCH(I2737,ฐาน!$A$4:$A$9,0),4),INDEX(ฐาน!$A$4:$G$9,MATCH(I2737,ฐาน!$A$4:$A$9,0),7),INDEX(ฐาน!$A$4:$G$9,MATCH(I2737,ฐาน!$A$4:$A$9,0),4)),"")</f>
        <v/>
      </c>
      <c r="P2737" s="312">
        <f>IF(M2737&lt;&gt;ฐาน!$M$45,IF(L2737&lt;&gt;"",($L2737*$N2737/100),0),0)</f>
        <v>0</v>
      </c>
      <c r="Q2737" s="311">
        <f>IF(M2737&lt;&gt;ฐาน!$M$45,IF(L2737&lt;&gt;"",ROUNDUP(($L2737*$N2737/100),-1),0),0)</f>
        <v>0</v>
      </c>
      <c r="R2737" s="311">
        <f t="shared" si="84"/>
        <v>0</v>
      </c>
      <c r="S2737" s="313">
        <f t="shared" si="85"/>
        <v>0</v>
      </c>
      <c r="T2737" s="314">
        <f>IF(M2737&lt;&gt;ฐาน!$M$45,IF(S2737&lt;&gt;"",S2737+R2737,0),0)</f>
        <v>0</v>
      </c>
      <c r="U2737" s="311">
        <f>IF(M2737&lt;&gt;ฐาน!$M$45,IF(S2737=0,J2737+T2737,O2737),J2737)</f>
        <v>0</v>
      </c>
      <c r="V2737" s="98"/>
    </row>
    <row r="2738" spans="1:22" x14ac:dyDescent="0.35">
      <c r="A2738" s="93">
        <v>2730</v>
      </c>
      <c r="B2738" s="84"/>
      <c r="C2738" s="98"/>
      <c r="D2738" s="91"/>
      <c r="E2738" s="89"/>
      <c r="F2738" s="88"/>
      <c r="G2738" s="91"/>
      <c r="H2738" s="91"/>
      <c r="I2738" s="88"/>
      <c r="J2738" s="92"/>
      <c r="K2738" s="212"/>
      <c r="L2738" s="308" t="str">
        <f>IF(K2738&lt;&gt;"",INDEX(ฐาน!$J$4:$M$44,MATCH(INT(K2738),ฐาน!$J$4:$J$44,0),2),"")</f>
        <v/>
      </c>
      <c r="M2738" s="309" t="str">
        <f>IF(L2738&lt;&gt;"",INDEX(ฐาน!$J$4:$M$45,MATCH(L2738,ฐาน!$K$4:$K$45,0),4),"")</f>
        <v/>
      </c>
      <c r="N2738" s="310" t="str">
        <f>IF(I2738&lt;&gt;"",INDEX(ฐาน!$A$4:$F$9,MATCH(I2738,ฐาน!$A$4:$A$9,0),IF(J2738&gt;=INDEX(ฐาน!$A$4:$F$9,MATCH(I2738,ฐาน!$A$4:$A$9,0),3),6,5)),"")</f>
        <v/>
      </c>
      <c r="O2738" s="311" t="str">
        <f>IF(I2738&lt;&gt;"",IF(J2738&gt;=INDEX(ฐาน!$A$4:$G$9,MATCH(I2738,ฐาน!$A$4:$A$9,0),4),INDEX(ฐาน!$A$4:$G$9,MATCH(I2738,ฐาน!$A$4:$A$9,0),7),INDEX(ฐาน!$A$4:$G$9,MATCH(I2738,ฐาน!$A$4:$A$9,0),4)),"")</f>
        <v/>
      </c>
      <c r="P2738" s="312">
        <f>IF(M2738&lt;&gt;ฐาน!$M$45,IF(L2738&lt;&gt;"",($L2738*$N2738/100),0),0)</f>
        <v>0</v>
      </c>
      <c r="Q2738" s="311">
        <f>IF(M2738&lt;&gt;ฐาน!$M$45,IF(L2738&lt;&gt;"",ROUNDUP(($L2738*$N2738/100),-1),0),0)</f>
        <v>0</v>
      </c>
      <c r="R2738" s="311">
        <f t="shared" si="84"/>
        <v>0</v>
      </c>
      <c r="S2738" s="313">
        <f t="shared" si="85"/>
        <v>0</v>
      </c>
      <c r="T2738" s="314">
        <f>IF(M2738&lt;&gt;ฐาน!$M$45,IF(S2738&lt;&gt;"",S2738+R2738,0),0)</f>
        <v>0</v>
      </c>
      <c r="U2738" s="311">
        <f>IF(M2738&lt;&gt;ฐาน!$M$45,IF(S2738=0,J2738+T2738,O2738),J2738)</f>
        <v>0</v>
      </c>
      <c r="V2738" s="98"/>
    </row>
    <row r="2739" spans="1:22" x14ac:dyDescent="0.35">
      <c r="A2739" s="93">
        <v>2731</v>
      </c>
      <c r="B2739" s="84"/>
      <c r="C2739" s="98"/>
      <c r="D2739" s="91"/>
      <c r="E2739" s="89"/>
      <c r="F2739" s="88"/>
      <c r="G2739" s="91"/>
      <c r="H2739" s="91"/>
      <c r="I2739" s="88"/>
      <c r="J2739" s="92"/>
      <c r="K2739" s="212"/>
      <c r="L2739" s="308" t="str">
        <f>IF(K2739&lt;&gt;"",INDEX(ฐาน!$J$4:$M$44,MATCH(INT(K2739),ฐาน!$J$4:$J$44,0),2),"")</f>
        <v/>
      </c>
      <c r="M2739" s="309" t="str">
        <f>IF(L2739&lt;&gt;"",INDEX(ฐาน!$J$4:$M$45,MATCH(L2739,ฐาน!$K$4:$K$45,0),4),"")</f>
        <v/>
      </c>
      <c r="N2739" s="310" t="str">
        <f>IF(I2739&lt;&gt;"",INDEX(ฐาน!$A$4:$F$9,MATCH(I2739,ฐาน!$A$4:$A$9,0),IF(J2739&gt;=INDEX(ฐาน!$A$4:$F$9,MATCH(I2739,ฐาน!$A$4:$A$9,0),3),6,5)),"")</f>
        <v/>
      </c>
      <c r="O2739" s="311" t="str">
        <f>IF(I2739&lt;&gt;"",IF(J2739&gt;=INDEX(ฐาน!$A$4:$G$9,MATCH(I2739,ฐาน!$A$4:$A$9,0),4),INDEX(ฐาน!$A$4:$G$9,MATCH(I2739,ฐาน!$A$4:$A$9,0),7),INDEX(ฐาน!$A$4:$G$9,MATCH(I2739,ฐาน!$A$4:$A$9,0),4)),"")</f>
        <v/>
      </c>
      <c r="P2739" s="312">
        <f>IF(M2739&lt;&gt;ฐาน!$M$45,IF(L2739&lt;&gt;"",($L2739*$N2739/100),0),0)</f>
        <v>0</v>
      </c>
      <c r="Q2739" s="311">
        <f>IF(M2739&lt;&gt;ฐาน!$M$45,IF(L2739&lt;&gt;"",ROUNDUP(($L2739*$N2739/100),-1),0),0)</f>
        <v>0</v>
      </c>
      <c r="R2739" s="311">
        <f t="shared" si="84"/>
        <v>0</v>
      </c>
      <c r="S2739" s="313">
        <f t="shared" si="85"/>
        <v>0</v>
      </c>
      <c r="T2739" s="314">
        <f>IF(M2739&lt;&gt;ฐาน!$M$45,IF(S2739&lt;&gt;"",S2739+R2739,0),0)</f>
        <v>0</v>
      </c>
      <c r="U2739" s="311">
        <f>IF(M2739&lt;&gt;ฐาน!$M$45,IF(S2739=0,J2739+T2739,O2739),J2739)</f>
        <v>0</v>
      </c>
      <c r="V2739" s="98"/>
    </row>
    <row r="2740" spans="1:22" x14ac:dyDescent="0.35">
      <c r="A2740" s="93">
        <v>2732</v>
      </c>
      <c r="B2740" s="84"/>
      <c r="C2740" s="98"/>
      <c r="D2740" s="91"/>
      <c r="E2740" s="89"/>
      <c r="F2740" s="88"/>
      <c r="G2740" s="91"/>
      <c r="H2740" s="91"/>
      <c r="I2740" s="88"/>
      <c r="J2740" s="92"/>
      <c r="K2740" s="212"/>
      <c r="L2740" s="308" t="str">
        <f>IF(K2740&lt;&gt;"",INDEX(ฐาน!$J$4:$M$44,MATCH(INT(K2740),ฐาน!$J$4:$J$44,0),2),"")</f>
        <v/>
      </c>
      <c r="M2740" s="309" t="str">
        <f>IF(L2740&lt;&gt;"",INDEX(ฐาน!$J$4:$M$45,MATCH(L2740,ฐาน!$K$4:$K$45,0),4),"")</f>
        <v/>
      </c>
      <c r="N2740" s="310" t="str">
        <f>IF(I2740&lt;&gt;"",INDEX(ฐาน!$A$4:$F$9,MATCH(I2740,ฐาน!$A$4:$A$9,0),IF(J2740&gt;=INDEX(ฐาน!$A$4:$F$9,MATCH(I2740,ฐาน!$A$4:$A$9,0),3),6,5)),"")</f>
        <v/>
      </c>
      <c r="O2740" s="311" t="str">
        <f>IF(I2740&lt;&gt;"",IF(J2740&gt;=INDEX(ฐาน!$A$4:$G$9,MATCH(I2740,ฐาน!$A$4:$A$9,0),4),INDEX(ฐาน!$A$4:$G$9,MATCH(I2740,ฐาน!$A$4:$A$9,0),7),INDEX(ฐาน!$A$4:$G$9,MATCH(I2740,ฐาน!$A$4:$A$9,0),4)),"")</f>
        <v/>
      </c>
      <c r="P2740" s="312">
        <f>IF(M2740&lt;&gt;ฐาน!$M$45,IF(L2740&lt;&gt;"",($L2740*$N2740/100),0),0)</f>
        <v>0</v>
      </c>
      <c r="Q2740" s="311">
        <f>IF(M2740&lt;&gt;ฐาน!$M$45,IF(L2740&lt;&gt;"",ROUNDUP(($L2740*$N2740/100),-1),0),0)</f>
        <v>0</v>
      </c>
      <c r="R2740" s="311">
        <f t="shared" si="84"/>
        <v>0</v>
      </c>
      <c r="S2740" s="313">
        <f t="shared" si="85"/>
        <v>0</v>
      </c>
      <c r="T2740" s="314">
        <f>IF(M2740&lt;&gt;ฐาน!$M$45,IF(S2740&lt;&gt;"",S2740+R2740,0),0)</f>
        <v>0</v>
      </c>
      <c r="U2740" s="311">
        <f>IF(M2740&lt;&gt;ฐาน!$M$45,IF(S2740=0,J2740+T2740,O2740),J2740)</f>
        <v>0</v>
      </c>
      <c r="V2740" s="98"/>
    </row>
    <row r="2741" spans="1:22" x14ac:dyDescent="0.35">
      <c r="A2741" s="93">
        <v>2733</v>
      </c>
      <c r="B2741" s="84"/>
      <c r="C2741" s="98"/>
      <c r="D2741" s="91"/>
      <c r="E2741" s="89"/>
      <c r="F2741" s="88"/>
      <c r="G2741" s="91"/>
      <c r="H2741" s="91"/>
      <c r="I2741" s="88"/>
      <c r="J2741" s="92"/>
      <c r="K2741" s="212"/>
      <c r="L2741" s="308" t="str">
        <f>IF(K2741&lt;&gt;"",INDEX(ฐาน!$J$4:$M$44,MATCH(INT(K2741),ฐาน!$J$4:$J$44,0),2),"")</f>
        <v/>
      </c>
      <c r="M2741" s="309" t="str">
        <f>IF(L2741&lt;&gt;"",INDEX(ฐาน!$J$4:$M$45,MATCH(L2741,ฐาน!$K$4:$K$45,0),4),"")</f>
        <v/>
      </c>
      <c r="N2741" s="310" t="str">
        <f>IF(I2741&lt;&gt;"",INDEX(ฐาน!$A$4:$F$9,MATCH(I2741,ฐาน!$A$4:$A$9,0),IF(J2741&gt;=INDEX(ฐาน!$A$4:$F$9,MATCH(I2741,ฐาน!$A$4:$A$9,0),3),6,5)),"")</f>
        <v/>
      </c>
      <c r="O2741" s="311" t="str">
        <f>IF(I2741&lt;&gt;"",IF(J2741&gt;=INDEX(ฐาน!$A$4:$G$9,MATCH(I2741,ฐาน!$A$4:$A$9,0),4),INDEX(ฐาน!$A$4:$G$9,MATCH(I2741,ฐาน!$A$4:$A$9,0),7),INDEX(ฐาน!$A$4:$G$9,MATCH(I2741,ฐาน!$A$4:$A$9,0),4)),"")</f>
        <v/>
      </c>
      <c r="P2741" s="312">
        <f>IF(M2741&lt;&gt;ฐาน!$M$45,IF(L2741&lt;&gt;"",($L2741*$N2741/100),0),0)</f>
        <v>0</v>
      </c>
      <c r="Q2741" s="311">
        <f>IF(M2741&lt;&gt;ฐาน!$M$45,IF(L2741&lt;&gt;"",ROUNDUP(($L2741*$N2741/100),-1),0),0)</f>
        <v>0</v>
      </c>
      <c r="R2741" s="311">
        <f t="shared" si="84"/>
        <v>0</v>
      </c>
      <c r="S2741" s="313">
        <f t="shared" si="85"/>
        <v>0</v>
      </c>
      <c r="T2741" s="314">
        <f>IF(M2741&lt;&gt;ฐาน!$M$45,IF(S2741&lt;&gt;"",S2741+R2741,0),0)</f>
        <v>0</v>
      </c>
      <c r="U2741" s="311">
        <f>IF(M2741&lt;&gt;ฐาน!$M$45,IF(S2741=0,J2741+T2741,O2741),J2741)</f>
        <v>0</v>
      </c>
      <c r="V2741" s="98"/>
    </row>
    <row r="2742" spans="1:22" x14ac:dyDescent="0.35">
      <c r="A2742" s="93">
        <v>2734</v>
      </c>
      <c r="B2742" s="84"/>
      <c r="C2742" s="98"/>
      <c r="D2742" s="91"/>
      <c r="E2742" s="89"/>
      <c r="F2742" s="88"/>
      <c r="G2742" s="91"/>
      <c r="H2742" s="91"/>
      <c r="I2742" s="88"/>
      <c r="J2742" s="92"/>
      <c r="K2742" s="212"/>
      <c r="L2742" s="308" t="str">
        <f>IF(K2742&lt;&gt;"",INDEX(ฐาน!$J$4:$M$44,MATCH(INT(K2742),ฐาน!$J$4:$J$44,0),2),"")</f>
        <v/>
      </c>
      <c r="M2742" s="309" t="str">
        <f>IF(L2742&lt;&gt;"",INDEX(ฐาน!$J$4:$M$45,MATCH(L2742,ฐาน!$K$4:$K$45,0),4),"")</f>
        <v/>
      </c>
      <c r="N2742" s="310" t="str">
        <f>IF(I2742&lt;&gt;"",INDEX(ฐาน!$A$4:$F$9,MATCH(I2742,ฐาน!$A$4:$A$9,0),IF(J2742&gt;=INDEX(ฐาน!$A$4:$F$9,MATCH(I2742,ฐาน!$A$4:$A$9,0),3),6,5)),"")</f>
        <v/>
      </c>
      <c r="O2742" s="311" t="str">
        <f>IF(I2742&lt;&gt;"",IF(J2742&gt;=INDEX(ฐาน!$A$4:$G$9,MATCH(I2742,ฐาน!$A$4:$A$9,0),4),INDEX(ฐาน!$A$4:$G$9,MATCH(I2742,ฐาน!$A$4:$A$9,0),7),INDEX(ฐาน!$A$4:$G$9,MATCH(I2742,ฐาน!$A$4:$A$9,0),4)),"")</f>
        <v/>
      </c>
      <c r="P2742" s="312">
        <f>IF(M2742&lt;&gt;ฐาน!$M$45,IF(L2742&lt;&gt;"",($L2742*$N2742/100),0),0)</f>
        <v>0</v>
      </c>
      <c r="Q2742" s="311">
        <f>IF(M2742&lt;&gt;ฐาน!$M$45,IF(L2742&lt;&gt;"",ROUNDUP(($L2742*$N2742/100),-1),0),0)</f>
        <v>0</v>
      </c>
      <c r="R2742" s="311">
        <f t="shared" si="84"/>
        <v>0</v>
      </c>
      <c r="S2742" s="313">
        <f t="shared" si="85"/>
        <v>0</v>
      </c>
      <c r="T2742" s="314">
        <f>IF(M2742&lt;&gt;ฐาน!$M$45,IF(S2742&lt;&gt;"",S2742+R2742,0),0)</f>
        <v>0</v>
      </c>
      <c r="U2742" s="311">
        <f>IF(M2742&lt;&gt;ฐาน!$M$45,IF(S2742=0,J2742+T2742,O2742),J2742)</f>
        <v>0</v>
      </c>
      <c r="V2742" s="98"/>
    </row>
    <row r="2743" spans="1:22" x14ac:dyDescent="0.35">
      <c r="A2743" s="93">
        <v>2735</v>
      </c>
      <c r="B2743" s="84"/>
      <c r="C2743" s="98"/>
      <c r="D2743" s="91"/>
      <c r="E2743" s="89"/>
      <c r="F2743" s="88"/>
      <c r="G2743" s="91"/>
      <c r="H2743" s="91"/>
      <c r="I2743" s="88"/>
      <c r="J2743" s="92"/>
      <c r="K2743" s="212"/>
      <c r="L2743" s="308" t="str">
        <f>IF(K2743&lt;&gt;"",INDEX(ฐาน!$J$4:$M$44,MATCH(INT(K2743),ฐาน!$J$4:$J$44,0),2),"")</f>
        <v/>
      </c>
      <c r="M2743" s="309" t="str">
        <f>IF(L2743&lt;&gt;"",INDEX(ฐาน!$J$4:$M$45,MATCH(L2743,ฐาน!$K$4:$K$45,0),4),"")</f>
        <v/>
      </c>
      <c r="N2743" s="310" t="str">
        <f>IF(I2743&lt;&gt;"",INDEX(ฐาน!$A$4:$F$9,MATCH(I2743,ฐาน!$A$4:$A$9,0),IF(J2743&gt;=INDEX(ฐาน!$A$4:$F$9,MATCH(I2743,ฐาน!$A$4:$A$9,0),3),6,5)),"")</f>
        <v/>
      </c>
      <c r="O2743" s="311" t="str">
        <f>IF(I2743&lt;&gt;"",IF(J2743&gt;=INDEX(ฐาน!$A$4:$G$9,MATCH(I2743,ฐาน!$A$4:$A$9,0),4),INDEX(ฐาน!$A$4:$G$9,MATCH(I2743,ฐาน!$A$4:$A$9,0),7),INDEX(ฐาน!$A$4:$G$9,MATCH(I2743,ฐาน!$A$4:$A$9,0),4)),"")</f>
        <v/>
      </c>
      <c r="P2743" s="312">
        <f>IF(M2743&lt;&gt;ฐาน!$M$45,IF(L2743&lt;&gt;"",($L2743*$N2743/100),0),0)</f>
        <v>0</v>
      </c>
      <c r="Q2743" s="311">
        <f>IF(M2743&lt;&gt;ฐาน!$M$45,IF(L2743&lt;&gt;"",ROUNDUP(($L2743*$N2743/100),-1),0),0)</f>
        <v>0</v>
      </c>
      <c r="R2743" s="311">
        <f t="shared" si="84"/>
        <v>0</v>
      </c>
      <c r="S2743" s="313">
        <f t="shared" si="85"/>
        <v>0</v>
      </c>
      <c r="T2743" s="314">
        <f>IF(M2743&lt;&gt;ฐาน!$M$45,IF(S2743&lt;&gt;"",S2743+R2743,0),0)</f>
        <v>0</v>
      </c>
      <c r="U2743" s="311">
        <f>IF(M2743&lt;&gt;ฐาน!$M$45,IF(S2743=0,J2743+T2743,O2743),J2743)</f>
        <v>0</v>
      </c>
      <c r="V2743" s="98"/>
    </row>
    <row r="2744" spans="1:22" x14ac:dyDescent="0.35">
      <c r="A2744" s="93">
        <v>2736</v>
      </c>
      <c r="B2744" s="84"/>
      <c r="C2744" s="98"/>
      <c r="D2744" s="91"/>
      <c r="E2744" s="89"/>
      <c r="F2744" s="88"/>
      <c r="G2744" s="91"/>
      <c r="H2744" s="91"/>
      <c r="I2744" s="88"/>
      <c r="J2744" s="92"/>
      <c r="K2744" s="212"/>
      <c r="L2744" s="308" t="str">
        <f>IF(K2744&lt;&gt;"",INDEX(ฐาน!$J$4:$M$44,MATCH(INT(K2744),ฐาน!$J$4:$J$44,0),2),"")</f>
        <v/>
      </c>
      <c r="M2744" s="309" t="str">
        <f>IF(L2744&lt;&gt;"",INDEX(ฐาน!$J$4:$M$45,MATCH(L2744,ฐาน!$K$4:$K$45,0),4),"")</f>
        <v/>
      </c>
      <c r="N2744" s="310" t="str">
        <f>IF(I2744&lt;&gt;"",INDEX(ฐาน!$A$4:$F$9,MATCH(I2744,ฐาน!$A$4:$A$9,0),IF(J2744&gt;=INDEX(ฐาน!$A$4:$F$9,MATCH(I2744,ฐาน!$A$4:$A$9,0),3),6,5)),"")</f>
        <v/>
      </c>
      <c r="O2744" s="311" t="str">
        <f>IF(I2744&lt;&gt;"",IF(J2744&gt;=INDEX(ฐาน!$A$4:$G$9,MATCH(I2744,ฐาน!$A$4:$A$9,0),4),INDEX(ฐาน!$A$4:$G$9,MATCH(I2744,ฐาน!$A$4:$A$9,0),7),INDEX(ฐาน!$A$4:$G$9,MATCH(I2744,ฐาน!$A$4:$A$9,0),4)),"")</f>
        <v/>
      </c>
      <c r="P2744" s="312">
        <f>IF(M2744&lt;&gt;ฐาน!$M$45,IF(L2744&lt;&gt;"",($L2744*$N2744/100),0),0)</f>
        <v>0</v>
      </c>
      <c r="Q2744" s="311">
        <f>IF(M2744&lt;&gt;ฐาน!$M$45,IF(L2744&lt;&gt;"",ROUNDUP(($L2744*$N2744/100),-1),0),0)</f>
        <v>0</v>
      </c>
      <c r="R2744" s="311">
        <f t="shared" si="84"/>
        <v>0</v>
      </c>
      <c r="S2744" s="313">
        <f t="shared" si="85"/>
        <v>0</v>
      </c>
      <c r="T2744" s="314">
        <f>IF(M2744&lt;&gt;ฐาน!$M$45,IF(S2744&lt;&gt;"",S2744+R2744,0),0)</f>
        <v>0</v>
      </c>
      <c r="U2744" s="311">
        <f>IF(M2744&lt;&gt;ฐาน!$M$45,IF(S2744=0,J2744+T2744,O2744),J2744)</f>
        <v>0</v>
      </c>
      <c r="V2744" s="98"/>
    </row>
    <row r="2745" spans="1:22" x14ac:dyDescent="0.35">
      <c r="A2745" s="93">
        <v>2737</v>
      </c>
      <c r="B2745" s="84"/>
      <c r="C2745" s="98"/>
      <c r="D2745" s="91"/>
      <c r="E2745" s="89"/>
      <c r="F2745" s="88"/>
      <c r="G2745" s="91"/>
      <c r="H2745" s="91"/>
      <c r="I2745" s="88"/>
      <c r="J2745" s="92"/>
      <c r="K2745" s="212"/>
      <c r="L2745" s="308" t="str">
        <f>IF(K2745&lt;&gt;"",INDEX(ฐาน!$J$4:$M$44,MATCH(INT(K2745),ฐาน!$J$4:$J$44,0),2),"")</f>
        <v/>
      </c>
      <c r="M2745" s="309" t="str">
        <f>IF(L2745&lt;&gt;"",INDEX(ฐาน!$J$4:$M$45,MATCH(L2745,ฐาน!$K$4:$K$45,0),4),"")</f>
        <v/>
      </c>
      <c r="N2745" s="310" t="str">
        <f>IF(I2745&lt;&gt;"",INDEX(ฐาน!$A$4:$F$9,MATCH(I2745,ฐาน!$A$4:$A$9,0),IF(J2745&gt;=INDEX(ฐาน!$A$4:$F$9,MATCH(I2745,ฐาน!$A$4:$A$9,0),3),6,5)),"")</f>
        <v/>
      </c>
      <c r="O2745" s="311" t="str">
        <f>IF(I2745&lt;&gt;"",IF(J2745&gt;=INDEX(ฐาน!$A$4:$G$9,MATCH(I2745,ฐาน!$A$4:$A$9,0),4),INDEX(ฐาน!$A$4:$G$9,MATCH(I2745,ฐาน!$A$4:$A$9,0),7),INDEX(ฐาน!$A$4:$G$9,MATCH(I2745,ฐาน!$A$4:$A$9,0),4)),"")</f>
        <v/>
      </c>
      <c r="P2745" s="312">
        <f>IF(M2745&lt;&gt;ฐาน!$M$45,IF(L2745&lt;&gt;"",($L2745*$N2745/100),0),0)</f>
        <v>0</v>
      </c>
      <c r="Q2745" s="311">
        <f>IF(M2745&lt;&gt;ฐาน!$M$45,IF(L2745&lt;&gt;"",ROUNDUP(($L2745*$N2745/100),-1),0),0)</f>
        <v>0</v>
      </c>
      <c r="R2745" s="311">
        <f t="shared" si="84"/>
        <v>0</v>
      </c>
      <c r="S2745" s="313">
        <f t="shared" si="85"/>
        <v>0</v>
      </c>
      <c r="T2745" s="314">
        <f>IF(M2745&lt;&gt;ฐาน!$M$45,IF(S2745&lt;&gt;"",S2745+R2745,0),0)</f>
        <v>0</v>
      </c>
      <c r="U2745" s="311">
        <f>IF(M2745&lt;&gt;ฐาน!$M$45,IF(S2745=0,J2745+T2745,O2745),J2745)</f>
        <v>0</v>
      </c>
      <c r="V2745" s="98"/>
    </row>
    <row r="2746" spans="1:22" x14ac:dyDescent="0.35">
      <c r="A2746" s="93">
        <v>2738</v>
      </c>
      <c r="B2746" s="84"/>
      <c r="C2746" s="98"/>
      <c r="D2746" s="91"/>
      <c r="E2746" s="89"/>
      <c r="F2746" s="88"/>
      <c r="G2746" s="91"/>
      <c r="H2746" s="91"/>
      <c r="I2746" s="88"/>
      <c r="J2746" s="92"/>
      <c r="K2746" s="212"/>
      <c r="L2746" s="308" t="str">
        <f>IF(K2746&lt;&gt;"",INDEX(ฐาน!$J$4:$M$44,MATCH(INT(K2746),ฐาน!$J$4:$J$44,0),2),"")</f>
        <v/>
      </c>
      <c r="M2746" s="309" t="str">
        <f>IF(L2746&lt;&gt;"",INDEX(ฐาน!$J$4:$M$45,MATCH(L2746,ฐาน!$K$4:$K$45,0),4),"")</f>
        <v/>
      </c>
      <c r="N2746" s="310" t="str">
        <f>IF(I2746&lt;&gt;"",INDEX(ฐาน!$A$4:$F$9,MATCH(I2746,ฐาน!$A$4:$A$9,0),IF(J2746&gt;=INDEX(ฐาน!$A$4:$F$9,MATCH(I2746,ฐาน!$A$4:$A$9,0),3),6,5)),"")</f>
        <v/>
      </c>
      <c r="O2746" s="311" t="str">
        <f>IF(I2746&lt;&gt;"",IF(J2746&gt;=INDEX(ฐาน!$A$4:$G$9,MATCH(I2746,ฐาน!$A$4:$A$9,0),4),INDEX(ฐาน!$A$4:$G$9,MATCH(I2746,ฐาน!$A$4:$A$9,0),7),INDEX(ฐาน!$A$4:$G$9,MATCH(I2746,ฐาน!$A$4:$A$9,0),4)),"")</f>
        <v/>
      </c>
      <c r="P2746" s="312">
        <f>IF(M2746&lt;&gt;ฐาน!$M$45,IF(L2746&lt;&gt;"",($L2746*$N2746/100),0),0)</f>
        <v>0</v>
      </c>
      <c r="Q2746" s="311">
        <f>IF(M2746&lt;&gt;ฐาน!$M$45,IF(L2746&lt;&gt;"",ROUNDUP(($L2746*$N2746/100),-1),0),0)</f>
        <v>0</v>
      </c>
      <c r="R2746" s="311">
        <f t="shared" si="84"/>
        <v>0</v>
      </c>
      <c r="S2746" s="313">
        <f t="shared" si="85"/>
        <v>0</v>
      </c>
      <c r="T2746" s="314">
        <f>IF(M2746&lt;&gt;ฐาน!$M$45,IF(S2746&lt;&gt;"",S2746+R2746,0),0)</f>
        <v>0</v>
      </c>
      <c r="U2746" s="311">
        <f>IF(M2746&lt;&gt;ฐาน!$M$45,IF(S2746=0,J2746+T2746,O2746),J2746)</f>
        <v>0</v>
      </c>
      <c r="V2746" s="98"/>
    </row>
    <row r="2747" spans="1:22" x14ac:dyDescent="0.35">
      <c r="A2747" s="93">
        <v>2739</v>
      </c>
      <c r="B2747" s="84"/>
      <c r="C2747" s="98"/>
      <c r="D2747" s="91"/>
      <c r="E2747" s="89"/>
      <c r="F2747" s="88"/>
      <c r="G2747" s="91"/>
      <c r="H2747" s="91"/>
      <c r="I2747" s="88"/>
      <c r="J2747" s="92"/>
      <c r="K2747" s="212"/>
      <c r="L2747" s="308" t="str">
        <f>IF(K2747&lt;&gt;"",INDEX(ฐาน!$J$4:$M$44,MATCH(INT(K2747),ฐาน!$J$4:$J$44,0),2),"")</f>
        <v/>
      </c>
      <c r="M2747" s="309" t="str">
        <f>IF(L2747&lt;&gt;"",INDEX(ฐาน!$J$4:$M$45,MATCH(L2747,ฐาน!$K$4:$K$45,0),4),"")</f>
        <v/>
      </c>
      <c r="N2747" s="310" t="str">
        <f>IF(I2747&lt;&gt;"",INDEX(ฐาน!$A$4:$F$9,MATCH(I2747,ฐาน!$A$4:$A$9,0),IF(J2747&gt;=INDEX(ฐาน!$A$4:$F$9,MATCH(I2747,ฐาน!$A$4:$A$9,0),3),6,5)),"")</f>
        <v/>
      </c>
      <c r="O2747" s="311" t="str">
        <f>IF(I2747&lt;&gt;"",IF(J2747&gt;=INDEX(ฐาน!$A$4:$G$9,MATCH(I2747,ฐาน!$A$4:$A$9,0),4),INDEX(ฐาน!$A$4:$G$9,MATCH(I2747,ฐาน!$A$4:$A$9,0),7),INDEX(ฐาน!$A$4:$G$9,MATCH(I2747,ฐาน!$A$4:$A$9,0),4)),"")</f>
        <v/>
      </c>
      <c r="P2747" s="312">
        <f>IF(M2747&lt;&gt;ฐาน!$M$45,IF(L2747&lt;&gt;"",($L2747*$N2747/100),0),0)</f>
        <v>0</v>
      </c>
      <c r="Q2747" s="311">
        <f>IF(M2747&lt;&gt;ฐาน!$M$45,IF(L2747&lt;&gt;"",ROUNDUP(($L2747*$N2747/100),-1),0),0)</f>
        <v>0</v>
      </c>
      <c r="R2747" s="311">
        <f t="shared" si="84"/>
        <v>0</v>
      </c>
      <c r="S2747" s="313">
        <f t="shared" si="85"/>
        <v>0</v>
      </c>
      <c r="T2747" s="314">
        <f>IF(M2747&lt;&gt;ฐาน!$M$45,IF(S2747&lt;&gt;"",S2747+R2747,0),0)</f>
        <v>0</v>
      </c>
      <c r="U2747" s="311">
        <f>IF(M2747&lt;&gt;ฐาน!$M$45,IF(S2747=0,J2747+T2747,O2747),J2747)</f>
        <v>0</v>
      </c>
      <c r="V2747" s="98"/>
    </row>
    <row r="2748" spans="1:22" x14ac:dyDescent="0.35">
      <c r="A2748" s="93">
        <v>2740</v>
      </c>
      <c r="B2748" s="84"/>
      <c r="C2748" s="98"/>
      <c r="D2748" s="91"/>
      <c r="E2748" s="89"/>
      <c r="F2748" s="88"/>
      <c r="G2748" s="91"/>
      <c r="H2748" s="91"/>
      <c r="I2748" s="88"/>
      <c r="J2748" s="92"/>
      <c r="K2748" s="212"/>
      <c r="L2748" s="308" t="str">
        <f>IF(K2748&lt;&gt;"",INDEX(ฐาน!$J$4:$M$44,MATCH(INT(K2748),ฐาน!$J$4:$J$44,0),2),"")</f>
        <v/>
      </c>
      <c r="M2748" s="309" t="str">
        <f>IF(L2748&lt;&gt;"",INDEX(ฐาน!$J$4:$M$45,MATCH(L2748,ฐาน!$K$4:$K$45,0),4),"")</f>
        <v/>
      </c>
      <c r="N2748" s="310" t="str">
        <f>IF(I2748&lt;&gt;"",INDEX(ฐาน!$A$4:$F$9,MATCH(I2748,ฐาน!$A$4:$A$9,0),IF(J2748&gt;=INDEX(ฐาน!$A$4:$F$9,MATCH(I2748,ฐาน!$A$4:$A$9,0),3),6,5)),"")</f>
        <v/>
      </c>
      <c r="O2748" s="311" t="str">
        <f>IF(I2748&lt;&gt;"",IF(J2748&gt;=INDEX(ฐาน!$A$4:$G$9,MATCH(I2748,ฐาน!$A$4:$A$9,0),4),INDEX(ฐาน!$A$4:$G$9,MATCH(I2748,ฐาน!$A$4:$A$9,0),7),INDEX(ฐาน!$A$4:$G$9,MATCH(I2748,ฐาน!$A$4:$A$9,0),4)),"")</f>
        <v/>
      </c>
      <c r="P2748" s="312">
        <f>IF(M2748&lt;&gt;ฐาน!$M$45,IF(L2748&lt;&gt;"",($L2748*$N2748/100),0),0)</f>
        <v>0</v>
      </c>
      <c r="Q2748" s="311">
        <f>IF(M2748&lt;&gt;ฐาน!$M$45,IF(L2748&lt;&gt;"",ROUNDUP(($L2748*$N2748/100),-1),0),0)</f>
        <v>0</v>
      </c>
      <c r="R2748" s="311">
        <f t="shared" si="84"/>
        <v>0</v>
      </c>
      <c r="S2748" s="313">
        <f t="shared" si="85"/>
        <v>0</v>
      </c>
      <c r="T2748" s="314">
        <f>IF(M2748&lt;&gt;ฐาน!$M$45,IF(S2748&lt;&gt;"",S2748+R2748,0),0)</f>
        <v>0</v>
      </c>
      <c r="U2748" s="311">
        <f>IF(M2748&lt;&gt;ฐาน!$M$45,IF(S2748=0,J2748+T2748,O2748),J2748)</f>
        <v>0</v>
      </c>
      <c r="V2748" s="98"/>
    </row>
    <row r="2749" spans="1:22" x14ac:dyDescent="0.35">
      <c r="A2749" s="93">
        <v>2741</v>
      </c>
      <c r="B2749" s="84"/>
      <c r="C2749" s="98"/>
      <c r="D2749" s="91"/>
      <c r="E2749" s="89"/>
      <c r="F2749" s="88"/>
      <c r="G2749" s="91"/>
      <c r="H2749" s="91"/>
      <c r="I2749" s="88"/>
      <c r="J2749" s="92"/>
      <c r="K2749" s="212"/>
      <c r="L2749" s="308" t="str">
        <f>IF(K2749&lt;&gt;"",INDEX(ฐาน!$J$4:$M$44,MATCH(INT(K2749),ฐาน!$J$4:$J$44,0),2),"")</f>
        <v/>
      </c>
      <c r="M2749" s="309" t="str">
        <f>IF(L2749&lt;&gt;"",INDEX(ฐาน!$J$4:$M$45,MATCH(L2749,ฐาน!$K$4:$K$45,0),4),"")</f>
        <v/>
      </c>
      <c r="N2749" s="310" t="str">
        <f>IF(I2749&lt;&gt;"",INDEX(ฐาน!$A$4:$F$9,MATCH(I2749,ฐาน!$A$4:$A$9,0),IF(J2749&gt;=INDEX(ฐาน!$A$4:$F$9,MATCH(I2749,ฐาน!$A$4:$A$9,0),3),6,5)),"")</f>
        <v/>
      </c>
      <c r="O2749" s="311" t="str">
        <f>IF(I2749&lt;&gt;"",IF(J2749&gt;=INDEX(ฐาน!$A$4:$G$9,MATCH(I2749,ฐาน!$A$4:$A$9,0),4),INDEX(ฐาน!$A$4:$G$9,MATCH(I2749,ฐาน!$A$4:$A$9,0),7),INDEX(ฐาน!$A$4:$G$9,MATCH(I2749,ฐาน!$A$4:$A$9,0),4)),"")</f>
        <v/>
      </c>
      <c r="P2749" s="312">
        <f>IF(M2749&lt;&gt;ฐาน!$M$45,IF(L2749&lt;&gt;"",($L2749*$N2749/100),0),0)</f>
        <v>0</v>
      </c>
      <c r="Q2749" s="311">
        <f>IF(M2749&lt;&gt;ฐาน!$M$45,IF(L2749&lt;&gt;"",ROUNDUP(($L2749*$N2749/100),-1),0),0)</f>
        <v>0</v>
      </c>
      <c r="R2749" s="311">
        <f t="shared" si="84"/>
        <v>0</v>
      </c>
      <c r="S2749" s="313">
        <f t="shared" si="85"/>
        <v>0</v>
      </c>
      <c r="T2749" s="314">
        <f>IF(M2749&lt;&gt;ฐาน!$M$45,IF(S2749&lt;&gt;"",S2749+R2749,0),0)</f>
        <v>0</v>
      </c>
      <c r="U2749" s="311">
        <f>IF(M2749&lt;&gt;ฐาน!$M$45,IF(S2749=0,J2749+T2749,O2749),J2749)</f>
        <v>0</v>
      </c>
      <c r="V2749" s="98"/>
    </row>
    <row r="2750" spans="1:22" x14ac:dyDescent="0.35">
      <c r="A2750" s="93">
        <v>2742</v>
      </c>
      <c r="B2750" s="84"/>
      <c r="C2750" s="98"/>
      <c r="D2750" s="91"/>
      <c r="E2750" s="89"/>
      <c r="F2750" s="88"/>
      <c r="G2750" s="91"/>
      <c r="H2750" s="91"/>
      <c r="I2750" s="88"/>
      <c r="J2750" s="92"/>
      <c r="K2750" s="212"/>
      <c r="L2750" s="308" t="str">
        <f>IF(K2750&lt;&gt;"",INDEX(ฐาน!$J$4:$M$44,MATCH(INT(K2750),ฐาน!$J$4:$J$44,0),2),"")</f>
        <v/>
      </c>
      <c r="M2750" s="309" t="str">
        <f>IF(L2750&lt;&gt;"",INDEX(ฐาน!$J$4:$M$45,MATCH(L2750,ฐาน!$K$4:$K$45,0),4),"")</f>
        <v/>
      </c>
      <c r="N2750" s="310" t="str">
        <f>IF(I2750&lt;&gt;"",INDEX(ฐาน!$A$4:$F$9,MATCH(I2750,ฐาน!$A$4:$A$9,0),IF(J2750&gt;=INDEX(ฐาน!$A$4:$F$9,MATCH(I2750,ฐาน!$A$4:$A$9,0),3),6,5)),"")</f>
        <v/>
      </c>
      <c r="O2750" s="311" t="str">
        <f>IF(I2750&lt;&gt;"",IF(J2750&gt;=INDEX(ฐาน!$A$4:$G$9,MATCH(I2750,ฐาน!$A$4:$A$9,0),4),INDEX(ฐาน!$A$4:$G$9,MATCH(I2750,ฐาน!$A$4:$A$9,0),7),INDEX(ฐาน!$A$4:$G$9,MATCH(I2750,ฐาน!$A$4:$A$9,0),4)),"")</f>
        <v/>
      </c>
      <c r="P2750" s="312">
        <f>IF(M2750&lt;&gt;ฐาน!$M$45,IF(L2750&lt;&gt;"",($L2750*$N2750/100),0),0)</f>
        <v>0</v>
      </c>
      <c r="Q2750" s="311">
        <f>IF(M2750&lt;&gt;ฐาน!$M$45,IF(L2750&lt;&gt;"",ROUNDUP(($L2750*$N2750/100),-1),0),0)</f>
        <v>0</v>
      </c>
      <c r="R2750" s="311">
        <f t="shared" si="84"/>
        <v>0</v>
      </c>
      <c r="S2750" s="313">
        <f t="shared" si="85"/>
        <v>0</v>
      </c>
      <c r="T2750" s="314">
        <f>IF(M2750&lt;&gt;ฐาน!$M$45,IF(S2750&lt;&gt;"",S2750+R2750,0),0)</f>
        <v>0</v>
      </c>
      <c r="U2750" s="311">
        <f>IF(M2750&lt;&gt;ฐาน!$M$45,IF(S2750=0,J2750+T2750,O2750),J2750)</f>
        <v>0</v>
      </c>
      <c r="V2750" s="98"/>
    </row>
    <row r="2751" spans="1:22" x14ac:dyDescent="0.35">
      <c r="A2751" s="93">
        <v>2743</v>
      </c>
      <c r="B2751" s="84"/>
      <c r="C2751" s="98"/>
      <c r="D2751" s="91"/>
      <c r="E2751" s="89"/>
      <c r="F2751" s="88"/>
      <c r="G2751" s="91"/>
      <c r="H2751" s="91"/>
      <c r="I2751" s="88"/>
      <c r="J2751" s="92"/>
      <c r="K2751" s="212"/>
      <c r="L2751" s="308" t="str">
        <f>IF(K2751&lt;&gt;"",INDEX(ฐาน!$J$4:$M$44,MATCH(INT(K2751),ฐาน!$J$4:$J$44,0),2),"")</f>
        <v/>
      </c>
      <c r="M2751" s="309" t="str">
        <f>IF(L2751&lt;&gt;"",INDEX(ฐาน!$J$4:$M$45,MATCH(L2751,ฐาน!$K$4:$K$45,0),4),"")</f>
        <v/>
      </c>
      <c r="N2751" s="310" t="str">
        <f>IF(I2751&lt;&gt;"",INDEX(ฐาน!$A$4:$F$9,MATCH(I2751,ฐาน!$A$4:$A$9,0),IF(J2751&gt;=INDEX(ฐาน!$A$4:$F$9,MATCH(I2751,ฐาน!$A$4:$A$9,0),3),6,5)),"")</f>
        <v/>
      </c>
      <c r="O2751" s="311" t="str">
        <f>IF(I2751&lt;&gt;"",IF(J2751&gt;=INDEX(ฐาน!$A$4:$G$9,MATCH(I2751,ฐาน!$A$4:$A$9,0),4),INDEX(ฐาน!$A$4:$G$9,MATCH(I2751,ฐาน!$A$4:$A$9,0),7),INDEX(ฐาน!$A$4:$G$9,MATCH(I2751,ฐาน!$A$4:$A$9,0),4)),"")</f>
        <v/>
      </c>
      <c r="P2751" s="312">
        <f>IF(M2751&lt;&gt;ฐาน!$M$45,IF(L2751&lt;&gt;"",($L2751*$N2751/100),0),0)</f>
        <v>0</v>
      </c>
      <c r="Q2751" s="311">
        <f>IF(M2751&lt;&gt;ฐาน!$M$45,IF(L2751&lt;&gt;"",ROUNDUP(($L2751*$N2751/100),-1),0),0)</f>
        <v>0</v>
      </c>
      <c r="R2751" s="311">
        <f t="shared" si="84"/>
        <v>0</v>
      </c>
      <c r="S2751" s="313">
        <f t="shared" si="85"/>
        <v>0</v>
      </c>
      <c r="T2751" s="314">
        <f>IF(M2751&lt;&gt;ฐาน!$M$45,IF(S2751&lt;&gt;"",S2751+R2751,0),0)</f>
        <v>0</v>
      </c>
      <c r="U2751" s="311">
        <f>IF(M2751&lt;&gt;ฐาน!$M$45,IF(S2751=0,J2751+T2751,O2751),J2751)</f>
        <v>0</v>
      </c>
      <c r="V2751" s="98"/>
    </row>
    <row r="2752" spans="1:22" x14ac:dyDescent="0.35">
      <c r="A2752" s="93">
        <v>2744</v>
      </c>
      <c r="B2752" s="84"/>
      <c r="C2752" s="98"/>
      <c r="D2752" s="91"/>
      <c r="E2752" s="89"/>
      <c r="F2752" s="88"/>
      <c r="G2752" s="91"/>
      <c r="H2752" s="91"/>
      <c r="I2752" s="88"/>
      <c r="J2752" s="92"/>
      <c r="K2752" s="212"/>
      <c r="L2752" s="308" t="str">
        <f>IF(K2752&lt;&gt;"",INDEX(ฐาน!$J$4:$M$44,MATCH(INT(K2752),ฐาน!$J$4:$J$44,0),2),"")</f>
        <v/>
      </c>
      <c r="M2752" s="309" t="str">
        <f>IF(L2752&lt;&gt;"",INDEX(ฐาน!$J$4:$M$45,MATCH(L2752,ฐาน!$K$4:$K$45,0),4),"")</f>
        <v/>
      </c>
      <c r="N2752" s="310" t="str">
        <f>IF(I2752&lt;&gt;"",INDEX(ฐาน!$A$4:$F$9,MATCH(I2752,ฐาน!$A$4:$A$9,0),IF(J2752&gt;=INDEX(ฐาน!$A$4:$F$9,MATCH(I2752,ฐาน!$A$4:$A$9,0),3),6,5)),"")</f>
        <v/>
      </c>
      <c r="O2752" s="311" t="str">
        <f>IF(I2752&lt;&gt;"",IF(J2752&gt;=INDEX(ฐาน!$A$4:$G$9,MATCH(I2752,ฐาน!$A$4:$A$9,0),4),INDEX(ฐาน!$A$4:$G$9,MATCH(I2752,ฐาน!$A$4:$A$9,0),7),INDEX(ฐาน!$A$4:$G$9,MATCH(I2752,ฐาน!$A$4:$A$9,0),4)),"")</f>
        <v/>
      </c>
      <c r="P2752" s="312">
        <f>IF(M2752&lt;&gt;ฐาน!$M$45,IF(L2752&lt;&gt;"",($L2752*$N2752/100),0),0)</f>
        <v>0</v>
      </c>
      <c r="Q2752" s="311">
        <f>IF(M2752&lt;&gt;ฐาน!$M$45,IF(L2752&lt;&gt;"",ROUNDUP(($L2752*$N2752/100),-1),0),0)</f>
        <v>0</v>
      </c>
      <c r="R2752" s="311">
        <f t="shared" si="84"/>
        <v>0</v>
      </c>
      <c r="S2752" s="313">
        <f t="shared" si="85"/>
        <v>0</v>
      </c>
      <c r="T2752" s="314">
        <f>IF(M2752&lt;&gt;ฐาน!$M$45,IF(S2752&lt;&gt;"",S2752+R2752,0),0)</f>
        <v>0</v>
      </c>
      <c r="U2752" s="311">
        <f>IF(M2752&lt;&gt;ฐาน!$M$45,IF(S2752=0,J2752+T2752,O2752),J2752)</f>
        <v>0</v>
      </c>
      <c r="V2752" s="98"/>
    </row>
    <row r="2753" spans="1:22" x14ac:dyDescent="0.35">
      <c r="A2753" s="93">
        <v>2745</v>
      </c>
      <c r="B2753" s="84"/>
      <c r="C2753" s="98"/>
      <c r="D2753" s="91"/>
      <c r="E2753" s="89"/>
      <c r="F2753" s="88"/>
      <c r="G2753" s="91"/>
      <c r="H2753" s="91"/>
      <c r="I2753" s="88"/>
      <c r="J2753" s="92"/>
      <c r="K2753" s="212"/>
      <c r="L2753" s="308" t="str">
        <f>IF(K2753&lt;&gt;"",INDEX(ฐาน!$J$4:$M$44,MATCH(INT(K2753),ฐาน!$J$4:$J$44,0),2),"")</f>
        <v/>
      </c>
      <c r="M2753" s="309" t="str">
        <f>IF(L2753&lt;&gt;"",INDEX(ฐาน!$J$4:$M$45,MATCH(L2753,ฐาน!$K$4:$K$45,0),4),"")</f>
        <v/>
      </c>
      <c r="N2753" s="310" t="str">
        <f>IF(I2753&lt;&gt;"",INDEX(ฐาน!$A$4:$F$9,MATCH(I2753,ฐาน!$A$4:$A$9,0),IF(J2753&gt;=INDEX(ฐาน!$A$4:$F$9,MATCH(I2753,ฐาน!$A$4:$A$9,0),3),6,5)),"")</f>
        <v/>
      </c>
      <c r="O2753" s="311" t="str">
        <f>IF(I2753&lt;&gt;"",IF(J2753&gt;=INDEX(ฐาน!$A$4:$G$9,MATCH(I2753,ฐาน!$A$4:$A$9,0),4),INDEX(ฐาน!$A$4:$G$9,MATCH(I2753,ฐาน!$A$4:$A$9,0),7),INDEX(ฐาน!$A$4:$G$9,MATCH(I2753,ฐาน!$A$4:$A$9,0),4)),"")</f>
        <v/>
      </c>
      <c r="P2753" s="312">
        <f>IF(M2753&lt;&gt;ฐาน!$M$45,IF(L2753&lt;&gt;"",($L2753*$N2753/100),0),0)</f>
        <v>0</v>
      </c>
      <c r="Q2753" s="311">
        <f>IF(M2753&lt;&gt;ฐาน!$M$45,IF(L2753&lt;&gt;"",ROUNDUP(($L2753*$N2753/100),-1),0),0)</f>
        <v>0</v>
      </c>
      <c r="R2753" s="311">
        <f t="shared" si="84"/>
        <v>0</v>
      </c>
      <c r="S2753" s="313">
        <f t="shared" si="85"/>
        <v>0</v>
      </c>
      <c r="T2753" s="314">
        <f>IF(M2753&lt;&gt;ฐาน!$M$45,IF(S2753&lt;&gt;"",S2753+R2753,0),0)</f>
        <v>0</v>
      </c>
      <c r="U2753" s="311">
        <f>IF(M2753&lt;&gt;ฐาน!$M$45,IF(S2753=0,J2753+T2753,O2753),J2753)</f>
        <v>0</v>
      </c>
      <c r="V2753" s="98"/>
    </row>
    <row r="2754" spans="1:22" x14ac:dyDescent="0.35">
      <c r="A2754" s="93">
        <v>2746</v>
      </c>
      <c r="B2754" s="84"/>
      <c r="C2754" s="98"/>
      <c r="D2754" s="91"/>
      <c r="E2754" s="89"/>
      <c r="F2754" s="88"/>
      <c r="G2754" s="91"/>
      <c r="H2754" s="91"/>
      <c r="I2754" s="88"/>
      <c r="J2754" s="92"/>
      <c r="K2754" s="212"/>
      <c r="L2754" s="308" t="str">
        <f>IF(K2754&lt;&gt;"",INDEX(ฐาน!$J$4:$M$44,MATCH(INT(K2754),ฐาน!$J$4:$J$44,0),2),"")</f>
        <v/>
      </c>
      <c r="M2754" s="309" t="str">
        <f>IF(L2754&lt;&gt;"",INDEX(ฐาน!$J$4:$M$45,MATCH(L2754,ฐาน!$K$4:$K$45,0),4),"")</f>
        <v/>
      </c>
      <c r="N2754" s="310" t="str">
        <f>IF(I2754&lt;&gt;"",INDEX(ฐาน!$A$4:$F$9,MATCH(I2754,ฐาน!$A$4:$A$9,0),IF(J2754&gt;=INDEX(ฐาน!$A$4:$F$9,MATCH(I2754,ฐาน!$A$4:$A$9,0),3),6,5)),"")</f>
        <v/>
      </c>
      <c r="O2754" s="311" t="str">
        <f>IF(I2754&lt;&gt;"",IF(J2754&gt;=INDEX(ฐาน!$A$4:$G$9,MATCH(I2754,ฐาน!$A$4:$A$9,0),4),INDEX(ฐาน!$A$4:$G$9,MATCH(I2754,ฐาน!$A$4:$A$9,0),7),INDEX(ฐาน!$A$4:$G$9,MATCH(I2754,ฐาน!$A$4:$A$9,0),4)),"")</f>
        <v/>
      </c>
      <c r="P2754" s="312">
        <f>IF(M2754&lt;&gt;ฐาน!$M$45,IF(L2754&lt;&gt;"",($L2754*$N2754/100),0),0)</f>
        <v>0</v>
      </c>
      <c r="Q2754" s="311">
        <f>IF(M2754&lt;&gt;ฐาน!$M$45,IF(L2754&lt;&gt;"",ROUNDUP(($L2754*$N2754/100),-1),0),0)</f>
        <v>0</v>
      </c>
      <c r="R2754" s="311">
        <f t="shared" si="84"/>
        <v>0</v>
      </c>
      <c r="S2754" s="313">
        <f t="shared" si="85"/>
        <v>0</v>
      </c>
      <c r="T2754" s="314">
        <f>IF(M2754&lt;&gt;ฐาน!$M$45,IF(S2754&lt;&gt;"",S2754+R2754,0),0)</f>
        <v>0</v>
      </c>
      <c r="U2754" s="311">
        <f>IF(M2754&lt;&gt;ฐาน!$M$45,IF(S2754=0,J2754+T2754,O2754),J2754)</f>
        <v>0</v>
      </c>
      <c r="V2754" s="98"/>
    </row>
    <row r="2755" spans="1:22" x14ac:dyDescent="0.35">
      <c r="A2755" s="93">
        <v>2747</v>
      </c>
      <c r="B2755" s="84"/>
      <c r="C2755" s="98"/>
      <c r="D2755" s="91"/>
      <c r="E2755" s="89"/>
      <c r="F2755" s="88"/>
      <c r="G2755" s="91"/>
      <c r="H2755" s="91"/>
      <c r="I2755" s="88"/>
      <c r="J2755" s="92"/>
      <c r="K2755" s="212"/>
      <c r="L2755" s="308" t="str">
        <f>IF(K2755&lt;&gt;"",INDEX(ฐาน!$J$4:$M$44,MATCH(INT(K2755),ฐาน!$J$4:$J$44,0),2),"")</f>
        <v/>
      </c>
      <c r="M2755" s="309" t="str">
        <f>IF(L2755&lt;&gt;"",INDEX(ฐาน!$J$4:$M$45,MATCH(L2755,ฐาน!$K$4:$K$45,0),4),"")</f>
        <v/>
      </c>
      <c r="N2755" s="310" t="str">
        <f>IF(I2755&lt;&gt;"",INDEX(ฐาน!$A$4:$F$9,MATCH(I2755,ฐาน!$A$4:$A$9,0),IF(J2755&gt;=INDEX(ฐาน!$A$4:$F$9,MATCH(I2755,ฐาน!$A$4:$A$9,0),3),6,5)),"")</f>
        <v/>
      </c>
      <c r="O2755" s="311" t="str">
        <f>IF(I2755&lt;&gt;"",IF(J2755&gt;=INDEX(ฐาน!$A$4:$G$9,MATCH(I2755,ฐาน!$A$4:$A$9,0),4),INDEX(ฐาน!$A$4:$G$9,MATCH(I2755,ฐาน!$A$4:$A$9,0),7),INDEX(ฐาน!$A$4:$G$9,MATCH(I2755,ฐาน!$A$4:$A$9,0),4)),"")</f>
        <v/>
      </c>
      <c r="P2755" s="312">
        <f>IF(M2755&lt;&gt;ฐาน!$M$45,IF(L2755&lt;&gt;"",($L2755*$N2755/100),0),0)</f>
        <v>0</v>
      </c>
      <c r="Q2755" s="311">
        <f>IF(M2755&lt;&gt;ฐาน!$M$45,IF(L2755&lt;&gt;"",ROUNDUP(($L2755*$N2755/100),-1),0),0)</f>
        <v>0</v>
      </c>
      <c r="R2755" s="311">
        <f t="shared" si="84"/>
        <v>0</v>
      </c>
      <c r="S2755" s="313">
        <f t="shared" si="85"/>
        <v>0</v>
      </c>
      <c r="T2755" s="314">
        <f>IF(M2755&lt;&gt;ฐาน!$M$45,IF(S2755&lt;&gt;"",S2755+R2755,0),0)</f>
        <v>0</v>
      </c>
      <c r="U2755" s="311">
        <f>IF(M2755&lt;&gt;ฐาน!$M$45,IF(S2755=0,J2755+T2755,O2755),J2755)</f>
        <v>0</v>
      </c>
      <c r="V2755" s="98"/>
    </row>
    <row r="2756" spans="1:22" x14ac:dyDescent="0.35">
      <c r="A2756" s="93">
        <v>2748</v>
      </c>
      <c r="B2756" s="84"/>
      <c r="C2756" s="98"/>
      <c r="D2756" s="91"/>
      <c r="E2756" s="89"/>
      <c r="F2756" s="88"/>
      <c r="G2756" s="91"/>
      <c r="H2756" s="91"/>
      <c r="I2756" s="88"/>
      <c r="J2756" s="92"/>
      <c r="K2756" s="212"/>
      <c r="L2756" s="308" t="str">
        <f>IF(K2756&lt;&gt;"",INDEX(ฐาน!$J$4:$M$44,MATCH(INT(K2756),ฐาน!$J$4:$J$44,0),2),"")</f>
        <v/>
      </c>
      <c r="M2756" s="309" t="str">
        <f>IF(L2756&lt;&gt;"",INDEX(ฐาน!$J$4:$M$45,MATCH(L2756,ฐาน!$K$4:$K$45,0),4),"")</f>
        <v/>
      </c>
      <c r="N2756" s="310" t="str">
        <f>IF(I2756&lt;&gt;"",INDEX(ฐาน!$A$4:$F$9,MATCH(I2756,ฐาน!$A$4:$A$9,0),IF(J2756&gt;=INDEX(ฐาน!$A$4:$F$9,MATCH(I2756,ฐาน!$A$4:$A$9,0),3),6,5)),"")</f>
        <v/>
      </c>
      <c r="O2756" s="311" t="str">
        <f>IF(I2756&lt;&gt;"",IF(J2756&gt;=INDEX(ฐาน!$A$4:$G$9,MATCH(I2756,ฐาน!$A$4:$A$9,0),4),INDEX(ฐาน!$A$4:$G$9,MATCH(I2756,ฐาน!$A$4:$A$9,0),7),INDEX(ฐาน!$A$4:$G$9,MATCH(I2756,ฐาน!$A$4:$A$9,0),4)),"")</f>
        <v/>
      </c>
      <c r="P2756" s="312">
        <f>IF(M2756&lt;&gt;ฐาน!$M$45,IF(L2756&lt;&gt;"",($L2756*$N2756/100),0),0)</f>
        <v>0</v>
      </c>
      <c r="Q2756" s="311">
        <f>IF(M2756&lt;&gt;ฐาน!$M$45,IF(L2756&lt;&gt;"",ROUNDUP(($L2756*$N2756/100),-1),0),0)</f>
        <v>0</v>
      </c>
      <c r="R2756" s="311">
        <f t="shared" si="84"/>
        <v>0</v>
      </c>
      <c r="S2756" s="313">
        <f t="shared" si="85"/>
        <v>0</v>
      </c>
      <c r="T2756" s="314">
        <f>IF(M2756&lt;&gt;ฐาน!$M$45,IF(S2756&lt;&gt;"",S2756+R2756,0),0)</f>
        <v>0</v>
      </c>
      <c r="U2756" s="311">
        <f>IF(M2756&lt;&gt;ฐาน!$M$45,IF(S2756=0,J2756+T2756,O2756),J2756)</f>
        <v>0</v>
      </c>
      <c r="V2756" s="98"/>
    </row>
    <row r="2757" spans="1:22" x14ac:dyDescent="0.35">
      <c r="A2757" s="93">
        <v>2749</v>
      </c>
      <c r="B2757" s="84"/>
      <c r="C2757" s="98"/>
      <c r="D2757" s="91"/>
      <c r="E2757" s="89"/>
      <c r="F2757" s="88"/>
      <c r="G2757" s="91"/>
      <c r="H2757" s="91"/>
      <c r="I2757" s="88"/>
      <c r="J2757" s="92"/>
      <c r="K2757" s="212"/>
      <c r="L2757" s="308" t="str">
        <f>IF(K2757&lt;&gt;"",INDEX(ฐาน!$J$4:$M$44,MATCH(INT(K2757),ฐาน!$J$4:$J$44,0),2),"")</f>
        <v/>
      </c>
      <c r="M2757" s="309" t="str">
        <f>IF(L2757&lt;&gt;"",INDEX(ฐาน!$J$4:$M$45,MATCH(L2757,ฐาน!$K$4:$K$45,0),4),"")</f>
        <v/>
      </c>
      <c r="N2757" s="310" t="str">
        <f>IF(I2757&lt;&gt;"",INDEX(ฐาน!$A$4:$F$9,MATCH(I2757,ฐาน!$A$4:$A$9,0),IF(J2757&gt;=INDEX(ฐาน!$A$4:$F$9,MATCH(I2757,ฐาน!$A$4:$A$9,0),3),6,5)),"")</f>
        <v/>
      </c>
      <c r="O2757" s="311" t="str">
        <f>IF(I2757&lt;&gt;"",IF(J2757&gt;=INDEX(ฐาน!$A$4:$G$9,MATCH(I2757,ฐาน!$A$4:$A$9,0),4),INDEX(ฐาน!$A$4:$G$9,MATCH(I2757,ฐาน!$A$4:$A$9,0),7),INDEX(ฐาน!$A$4:$G$9,MATCH(I2757,ฐาน!$A$4:$A$9,0),4)),"")</f>
        <v/>
      </c>
      <c r="P2757" s="312">
        <f>IF(M2757&lt;&gt;ฐาน!$M$45,IF(L2757&lt;&gt;"",($L2757*$N2757/100),0),0)</f>
        <v>0</v>
      </c>
      <c r="Q2757" s="311">
        <f>IF(M2757&lt;&gt;ฐาน!$M$45,IF(L2757&lt;&gt;"",ROUNDUP(($L2757*$N2757/100),-1),0),0)</f>
        <v>0</v>
      </c>
      <c r="R2757" s="311">
        <f t="shared" si="84"/>
        <v>0</v>
      </c>
      <c r="S2757" s="313">
        <f t="shared" si="85"/>
        <v>0</v>
      </c>
      <c r="T2757" s="314">
        <f>IF(M2757&lt;&gt;ฐาน!$M$45,IF(S2757&lt;&gt;"",S2757+R2757,0),0)</f>
        <v>0</v>
      </c>
      <c r="U2757" s="311">
        <f>IF(M2757&lt;&gt;ฐาน!$M$45,IF(S2757=0,J2757+T2757,O2757),J2757)</f>
        <v>0</v>
      </c>
      <c r="V2757" s="98"/>
    </row>
    <row r="2758" spans="1:22" x14ac:dyDescent="0.35">
      <c r="A2758" s="93">
        <v>2750</v>
      </c>
      <c r="B2758" s="84"/>
      <c r="C2758" s="98"/>
      <c r="D2758" s="91"/>
      <c r="E2758" s="89"/>
      <c r="F2758" s="88"/>
      <c r="G2758" s="91"/>
      <c r="H2758" s="91"/>
      <c r="I2758" s="88"/>
      <c r="J2758" s="92"/>
      <c r="K2758" s="212"/>
      <c r="L2758" s="308" t="str">
        <f>IF(K2758&lt;&gt;"",INDEX(ฐาน!$J$4:$M$44,MATCH(INT(K2758),ฐาน!$J$4:$J$44,0),2),"")</f>
        <v/>
      </c>
      <c r="M2758" s="309" t="str">
        <f>IF(L2758&lt;&gt;"",INDEX(ฐาน!$J$4:$M$45,MATCH(L2758,ฐาน!$K$4:$K$45,0),4),"")</f>
        <v/>
      </c>
      <c r="N2758" s="310" t="str">
        <f>IF(I2758&lt;&gt;"",INDEX(ฐาน!$A$4:$F$9,MATCH(I2758,ฐาน!$A$4:$A$9,0),IF(J2758&gt;=INDEX(ฐาน!$A$4:$F$9,MATCH(I2758,ฐาน!$A$4:$A$9,0),3),6,5)),"")</f>
        <v/>
      </c>
      <c r="O2758" s="311" t="str">
        <f>IF(I2758&lt;&gt;"",IF(J2758&gt;=INDEX(ฐาน!$A$4:$G$9,MATCH(I2758,ฐาน!$A$4:$A$9,0),4),INDEX(ฐาน!$A$4:$G$9,MATCH(I2758,ฐาน!$A$4:$A$9,0),7),INDEX(ฐาน!$A$4:$G$9,MATCH(I2758,ฐาน!$A$4:$A$9,0),4)),"")</f>
        <v/>
      </c>
      <c r="P2758" s="312">
        <f>IF(M2758&lt;&gt;ฐาน!$M$45,IF(L2758&lt;&gt;"",($L2758*$N2758/100),0),0)</f>
        <v>0</v>
      </c>
      <c r="Q2758" s="311">
        <f>IF(M2758&lt;&gt;ฐาน!$M$45,IF(L2758&lt;&gt;"",ROUNDUP(($L2758*$N2758/100),-1),0),0)</f>
        <v>0</v>
      </c>
      <c r="R2758" s="311">
        <f t="shared" si="84"/>
        <v>0</v>
      </c>
      <c r="S2758" s="313">
        <f t="shared" si="85"/>
        <v>0</v>
      </c>
      <c r="T2758" s="314">
        <f>IF(M2758&lt;&gt;ฐาน!$M$45,IF(S2758&lt;&gt;"",S2758+R2758,0),0)</f>
        <v>0</v>
      </c>
      <c r="U2758" s="311">
        <f>IF(M2758&lt;&gt;ฐาน!$M$45,IF(S2758=0,J2758+T2758,O2758),J2758)</f>
        <v>0</v>
      </c>
      <c r="V2758" s="98"/>
    </row>
    <row r="2759" spans="1:22" x14ac:dyDescent="0.35">
      <c r="A2759" s="93">
        <v>2751</v>
      </c>
      <c r="B2759" s="84"/>
      <c r="C2759" s="98"/>
      <c r="D2759" s="91"/>
      <c r="E2759" s="89"/>
      <c r="F2759" s="88"/>
      <c r="G2759" s="91"/>
      <c r="H2759" s="91"/>
      <c r="I2759" s="88"/>
      <c r="J2759" s="92"/>
      <c r="K2759" s="212"/>
      <c r="L2759" s="308" t="str">
        <f>IF(K2759&lt;&gt;"",INDEX(ฐาน!$J$4:$M$44,MATCH(INT(K2759),ฐาน!$J$4:$J$44,0),2),"")</f>
        <v/>
      </c>
      <c r="M2759" s="309" t="str">
        <f>IF(L2759&lt;&gt;"",INDEX(ฐาน!$J$4:$M$45,MATCH(L2759,ฐาน!$K$4:$K$45,0),4),"")</f>
        <v/>
      </c>
      <c r="N2759" s="310" t="str">
        <f>IF(I2759&lt;&gt;"",INDEX(ฐาน!$A$4:$F$9,MATCH(I2759,ฐาน!$A$4:$A$9,0),IF(J2759&gt;=INDEX(ฐาน!$A$4:$F$9,MATCH(I2759,ฐาน!$A$4:$A$9,0),3),6,5)),"")</f>
        <v/>
      </c>
      <c r="O2759" s="311" t="str">
        <f>IF(I2759&lt;&gt;"",IF(J2759&gt;=INDEX(ฐาน!$A$4:$G$9,MATCH(I2759,ฐาน!$A$4:$A$9,0),4),INDEX(ฐาน!$A$4:$G$9,MATCH(I2759,ฐาน!$A$4:$A$9,0),7),INDEX(ฐาน!$A$4:$G$9,MATCH(I2759,ฐาน!$A$4:$A$9,0),4)),"")</f>
        <v/>
      </c>
      <c r="P2759" s="312">
        <f>IF(M2759&lt;&gt;ฐาน!$M$45,IF(L2759&lt;&gt;"",($L2759*$N2759/100),0),0)</f>
        <v>0</v>
      </c>
      <c r="Q2759" s="311">
        <f>IF(M2759&lt;&gt;ฐาน!$M$45,IF(L2759&lt;&gt;"",ROUNDUP(($L2759*$N2759/100),-1),0),0)</f>
        <v>0</v>
      </c>
      <c r="R2759" s="311">
        <f t="shared" si="84"/>
        <v>0</v>
      </c>
      <c r="S2759" s="313">
        <f t="shared" si="85"/>
        <v>0</v>
      </c>
      <c r="T2759" s="314">
        <f>IF(M2759&lt;&gt;ฐาน!$M$45,IF(S2759&lt;&gt;"",S2759+R2759,0),0)</f>
        <v>0</v>
      </c>
      <c r="U2759" s="311">
        <f>IF(M2759&lt;&gt;ฐาน!$M$45,IF(S2759=0,J2759+T2759,O2759),J2759)</f>
        <v>0</v>
      </c>
      <c r="V2759" s="98"/>
    </row>
    <row r="2760" spans="1:22" x14ac:dyDescent="0.35">
      <c r="A2760" s="93">
        <v>2752</v>
      </c>
      <c r="B2760" s="84"/>
      <c r="C2760" s="98"/>
      <c r="D2760" s="91"/>
      <c r="E2760" s="89"/>
      <c r="F2760" s="88"/>
      <c r="G2760" s="91"/>
      <c r="H2760" s="91"/>
      <c r="I2760" s="88"/>
      <c r="J2760" s="92"/>
      <c r="K2760" s="212"/>
      <c r="L2760" s="308" t="str">
        <f>IF(K2760&lt;&gt;"",INDEX(ฐาน!$J$4:$M$44,MATCH(INT(K2760),ฐาน!$J$4:$J$44,0),2),"")</f>
        <v/>
      </c>
      <c r="M2760" s="309" t="str">
        <f>IF(L2760&lt;&gt;"",INDEX(ฐาน!$J$4:$M$45,MATCH(L2760,ฐาน!$K$4:$K$45,0),4),"")</f>
        <v/>
      </c>
      <c r="N2760" s="310" t="str">
        <f>IF(I2760&lt;&gt;"",INDEX(ฐาน!$A$4:$F$9,MATCH(I2760,ฐาน!$A$4:$A$9,0),IF(J2760&gt;=INDEX(ฐาน!$A$4:$F$9,MATCH(I2760,ฐาน!$A$4:$A$9,0),3),6,5)),"")</f>
        <v/>
      </c>
      <c r="O2760" s="311" t="str">
        <f>IF(I2760&lt;&gt;"",IF(J2760&gt;=INDEX(ฐาน!$A$4:$G$9,MATCH(I2760,ฐาน!$A$4:$A$9,0),4),INDEX(ฐาน!$A$4:$G$9,MATCH(I2760,ฐาน!$A$4:$A$9,0),7),INDEX(ฐาน!$A$4:$G$9,MATCH(I2760,ฐาน!$A$4:$A$9,0),4)),"")</f>
        <v/>
      </c>
      <c r="P2760" s="312">
        <f>IF(M2760&lt;&gt;ฐาน!$M$45,IF(L2760&lt;&gt;"",($L2760*$N2760/100),0),0)</f>
        <v>0</v>
      </c>
      <c r="Q2760" s="311">
        <f>IF(M2760&lt;&gt;ฐาน!$M$45,IF(L2760&lt;&gt;"",ROUNDUP(($L2760*$N2760/100),-1),0),0)</f>
        <v>0</v>
      </c>
      <c r="R2760" s="311">
        <f t="shared" si="84"/>
        <v>0</v>
      </c>
      <c r="S2760" s="313">
        <f t="shared" si="85"/>
        <v>0</v>
      </c>
      <c r="T2760" s="314">
        <f>IF(M2760&lt;&gt;ฐาน!$M$45,IF(S2760&lt;&gt;"",S2760+R2760,0),0)</f>
        <v>0</v>
      </c>
      <c r="U2760" s="311">
        <f>IF(M2760&lt;&gt;ฐาน!$M$45,IF(S2760=0,J2760+T2760,O2760),J2760)</f>
        <v>0</v>
      </c>
      <c r="V2760" s="98"/>
    </row>
    <row r="2761" spans="1:22" x14ac:dyDescent="0.35">
      <c r="A2761" s="93">
        <v>2753</v>
      </c>
      <c r="B2761" s="84"/>
      <c r="C2761" s="98"/>
      <c r="D2761" s="91"/>
      <c r="E2761" s="89"/>
      <c r="F2761" s="88"/>
      <c r="G2761" s="91"/>
      <c r="H2761" s="91"/>
      <c r="I2761" s="88"/>
      <c r="J2761" s="92"/>
      <c r="K2761" s="212"/>
      <c r="L2761" s="308" t="str">
        <f>IF(K2761&lt;&gt;"",INDEX(ฐาน!$J$4:$M$44,MATCH(INT(K2761),ฐาน!$J$4:$J$44,0),2),"")</f>
        <v/>
      </c>
      <c r="M2761" s="309" t="str">
        <f>IF(L2761&lt;&gt;"",INDEX(ฐาน!$J$4:$M$45,MATCH(L2761,ฐาน!$K$4:$K$45,0),4),"")</f>
        <v/>
      </c>
      <c r="N2761" s="310" t="str">
        <f>IF(I2761&lt;&gt;"",INDEX(ฐาน!$A$4:$F$9,MATCH(I2761,ฐาน!$A$4:$A$9,0),IF(J2761&gt;=INDEX(ฐาน!$A$4:$F$9,MATCH(I2761,ฐาน!$A$4:$A$9,0),3),6,5)),"")</f>
        <v/>
      </c>
      <c r="O2761" s="311" t="str">
        <f>IF(I2761&lt;&gt;"",IF(J2761&gt;=INDEX(ฐาน!$A$4:$G$9,MATCH(I2761,ฐาน!$A$4:$A$9,0),4),INDEX(ฐาน!$A$4:$G$9,MATCH(I2761,ฐาน!$A$4:$A$9,0),7),INDEX(ฐาน!$A$4:$G$9,MATCH(I2761,ฐาน!$A$4:$A$9,0),4)),"")</f>
        <v/>
      </c>
      <c r="P2761" s="312">
        <f>IF(M2761&lt;&gt;ฐาน!$M$45,IF(L2761&lt;&gt;"",($L2761*$N2761/100),0),0)</f>
        <v>0</v>
      </c>
      <c r="Q2761" s="311">
        <f>IF(M2761&lt;&gt;ฐาน!$M$45,IF(L2761&lt;&gt;"",ROUNDUP(($L2761*$N2761/100),-1),0),0)</f>
        <v>0</v>
      </c>
      <c r="R2761" s="311">
        <f t="shared" si="84"/>
        <v>0</v>
      </c>
      <c r="S2761" s="313">
        <f t="shared" si="85"/>
        <v>0</v>
      </c>
      <c r="T2761" s="314">
        <f>IF(M2761&lt;&gt;ฐาน!$M$45,IF(S2761&lt;&gt;"",S2761+R2761,0),0)</f>
        <v>0</v>
      </c>
      <c r="U2761" s="311">
        <f>IF(M2761&lt;&gt;ฐาน!$M$45,IF(S2761=0,J2761+T2761,O2761),J2761)</f>
        <v>0</v>
      </c>
      <c r="V2761" s="98"/>
    </row>
    <row r="2762" spans="1:22" x14ac:dyDescent="0.35">
      <c r="A2762" s="93">
        <v>2754</v>
      </c>
      <c r="B2762" s="84"/>
      <c r="C2762" s="98"/>
      <c r="D2762" s="91"/>
      <c r="E2762" s="89"/>
      <c r="F2762" s="88"/>
      <c r="G2762" s="91"/>
      <c r="H2762" s="91"/>
      <c r="I2762" s="88"/>
      <c r="J2762" s="92"/>
      <c r="K2762" s="212"/>
      <c r="L2762" s="308" t="str">
        <f>IF(K2762&lt;&gt;"",INDEX(ฐาน!$J$4:$M$44,MATCH(INT(K2762),ฐาน!$J$4:$J$44,0),2),"")</f>
        <v/>
      </c>
      <c r="M2762" s="309" t="str">
        <f>IF(L2762&lt;&gt;"",INDEX(ฐาน!$J$4:$M$45,MATCH(L2762,ฐาน!$K$4:$K$45,0),4),"")</f>
        <v/>
      </c>
      <c r="N2762" s="310" t="str">
        <f>IF(I2762&lt;&gt;"",INDEX(ฐาน!$A$4:$F$9,MATCH(I2762,ฐาน!$A$4:$A$9,0),IF(J2762&gt;=INDEX(ฐาน!$A$4:$F$9,MATCH(I2762,ฐาน!$A$4:$A$9,0),3),6,5)),"")</f>
        <v/>
      </c>
      <c r="O2762" s="311" t="str">
        <f>IF(I2762&lt;&gt;"",IF(J2762&gt;=INDEX(ฐาน!$A$4:$G$9,MATCH(I2762,ฐาน!$A$4:$A$9,0),4),INDEX(ฐาน!$A$4:$G$9,MATCH(I2762,ฐาน!$A$4:$A$9,0),7),INDEX(ฐาน!$A$4:$G$9,MATCH(I2762,ฐาน!$A$4:$A$9,0),4)),"")</f>
        <v/>
      </c>
      <c r="P2762" s="312">
        <f>IF(M2762&lt;&gt;ฐาน!$M$45,IF(L2762&lt;&gt;"",($L2762*$N2762/100),0),0)</f>
        <v>0</v>
      </c>
      <c r="Q2762" s="311">
        <f>IF(M2762&lt;&gt;ฐาน!$M$45,IF(L2762&lt;&gt;"",ROUNDUP(($L2762*$N2762/100),-1),0),0)</f>
        <v>0</v>
      </c>
      <c r="R2762" s="311">
        <f t="shared" ref="R2762:R2825" si="86">IF(Q2762&lt;&gt;"",IF($J2762+$P2762&lt;=$O2762,$Q2762,$O2762-$J2762),"")</f>
        <v>0</v>
      </c>
      <c r="S2762" s="313">
        <f t="shared" ref="S2762:S2825" si="87">IF(Q2762&lt;&gt;R2762,P2762-R2762,0)</f>
        <v>0</v>
      </c>
      <c r="T2762" s="314">
        <f>IF(M2762&lt;&gt;ฐาน!$M$45,IF(S2762&lt;&gt;"",S2762+R2762,0),0)</f>
        <v>0</v>
      </c>
      <c r="U2762" s="311">
        <f>IF(M2762&lt;&gt;ฐาน!$M$45,IF(S2762=0,J2762+T2762,O2762),J2762)</f>
        <v>0</v>
      </c>
      <c r="V2762" s="98"/>
    </row>
    <row r="2763" spans="1:22" x14ac:dyDescent="0.35">
      <c r="A2763" s="93">
        <v>2755</v>
      </c>
      <c r="B2763" s="84"/>
      <c r="C2763" s="98"/>
      <c r="D2763" s="91"/>
      <c r="E2763" s="89"/>
      <c r="F2763" s="88"/>
      <c r="G2763" s="91"/>
      <c r="H2763" s="91"/>
      <c r="I2763" s="88"/>
      <c r="J2763" s="92"/>
      <c r="K2763" s="212"/>
      <c r="L2763" s="308" t="str">
        <f>IF(K2763&lt;&gt;"",INDEX(ฐาน!$J$4:$M$44,MATCH(INT(K2763),ฐาน!$J$4:$J$44,0),2),"")</f>
        <v/>
      </c>
      <c r="M2763" s="309" t="str">
        <f>IF(L2763&lt;&gt;"",INDEX(ฐาน!$J$4:$M$45,MATCH(L2763,ฐาน!$K$4:$K$45,0),4),"")</f>
        <v/>
      </c>
      <c r="N2763" s="310" t="str">
        <f>IF(I2763&lt;&gt;"",INDEX(ฐาน!$A$4:$F$9,MATCH(I2763,ฐาน!$A$4:$A$9,0),IF(J2763&gt;=INDEX(ฐาน!$A$4:$F$9,MATCH(I2763,ฐาน!$A$4:$A$9,0),3),6,5)),"")</f>
        <v/>
      </c>
      <c r="O2763" s="311" t="str">
        <f>IF(I2763&lt;&gt;"",IF(J2763&gt;=INDEX(ฐาน!$A$4:$G$9,MATCH(I2763,ฐาน!$A$4:$A$9,0),4),INDEX(ฐาน!$A$4:$G$9,MATCH(I2763,ฐาน!$A$4:$A$9,0),7),INDEX(ฐาน!$A$4:$G$9,MATCH(I2763,ฐาน!$A$4:$A$9,0),4)),"")</f>
        <v/>
      </c>
      <c r="P2763" s="312">
        <f>IF(M2763&lt;&gt;ฐาน!$M$45,IF(L2763&lt;&gt;"",($L2763*$N2763/100),0),0)</f>
        <v>0</v>
      </c>
      <c r="Q2763" s="311">
        <f>IF(M2763&lt;&gt;ฐาน!$M$45,IF(L2763&lt;&gt;"",ROUNDUP(($L2763*$N2763/100),-1),0),0)</f>
        <v>0</v>
      </c>
      <c r="R2763" s="311">
        <f t="shared" si="86"/>
        <v>0</v>
      </c>
      <c r="S2763" s="313">
        <f t="shared" si="87"/>
        <v>0</v>
      </c>
      <c r="T2763" s="314">
        <f>IF(M2763&lt;&gt;ฐาน!$M$45,IF(S2763&lt;&gt;"",S2763+R2763,0),0)</f>
        <v>0</v>
      </c>
      <c r="U2763" s="311">
        <f>IF(M2763&lt;&gt;ฐาน!$M$45,IF(S2763=0,J2763+T2763,O2763),J2763)</f>
        <v>0</v>
      </c>
      <c r="V2763" s="98"/>
    </row>
    <row r="2764" spans="1:22" x14ac:dyDescent="0.35">
      <c r="A2764" s="93">
        <v>2756</v>
      </c>
      <c r="B2764" s="84"/>
      <c r="C2764" s="98"/>
      <c r="D2764" s="91"/>
      <c r="E2764" s="89"/>
      <c r="F2764" s="88"/>
      <c r="G2764" s="91"/>
      <c r="H2764" s="91"/>
      <c r="I2764" s="88"/>
      <c r="J2764" s="92"/>
      <c r="K2764" s="212"/>
      <c r="L2764" s="308" t="str">
        <f>IF(K2764&lt;&gt;"",INDEX(ฐาน!$J$4:$M$44,MATCH(INT(K2764),ฐาน!$J$4:$J$44,0),2),"")</f>
        <v/>
      </c>
      <c r="M2764" s="309" t="str">
        <f>IF(L2764&lt;&gt;"",INDEX(ฐาน!$J$4:$M$45,MATCH(L2764,ฐาน!$K$4:$K$45,0),4),"")</f>
        <v/>
      </c>
      <c r="N2764" s="310" t="str">
        <f>IF(I2764&lt;&gt;"",INDEX(ฐาน!$A$4:$F$9,MATCH(I2764,ฐาน!$A$4:$A$9,0),IF(J2764&gt;=INDEX(ฐาน!$A$4:$F$9,MATCH(I2764,ฐาน!$A$4:$A$9,0),3),6,5)),"")</f>
        <v/>
      </c>
      <c r="O2764" s="311" t="str">
        <f>IF(I2764&lt;&gt;"",IF(J2764&gt;=INDEX(ฐาน!$A$4:$G$9,MATCH(I2764,ฐาน!$A$4:$A$9,0),4),INDEX(ฐาน!$A$4:$G$9,MATCH(I2764,ฐาน!$A$4:$A$9,0),7),INDEX(ฐาน!$A$4:$G$9,MATCH(I2764,ฐาน!$A$4:$A$9,0),4)),"")</f>
        <v/>
      </c>
      <c r="P2764" s="312">
        <f>IF(M2764&lt;&gt;ฐาน!$M$45,IF(L2764&lt;&gt;"",($L2764*$N2764/100),0),0)</f>
        <v>0</v>
      </c>
      <c r="Q2764" s="311">
        <f>IF(M2764&lt;&gt;ฐาน!$M$45,IF(L2764&lt;&gt;"",ROUNDUP(($L2764*$N2764/100),-1),0),0)</f>
        <v>0</v>
      </c>
      <c r="R2764" s="311">
        <f t="shared" si="86"/>
        <v>0</v>
      </c>
      <c r="S2764" s="313">
        <f t="shared" si="87"/>
        <v>0</v>
      </c>
      <c r="T2764" s="314">
        <f>IF(M2764&lt;&gt;ฐาน!$M$45,IF(S2764&lt;&gt;"",S2764+R2764,0),0)</f>
        <v>0</v>
      </c>
      <c r="U2764" s="311">
        <f>IF(M2764&lt;&gt;ฐาน!$M$45,IF(S2764=0,J2764+T2764,O2764),J2764)</f>
        <v>0</v>
      </c>
      <c r="V2764" s="98"/>
    </row>
    <row r="2765" spans="1:22" x14ac:dyDescent="0.35">
      <c r="A2765" s="93">
        <v>2757</v>
      </c>
      <c r="B2765" s="84"/>
      <c r="C2765" s="98"/>
      <c r="D2765" s="91"/>
      <c r="E2765" s="89"/>
      <c r="F2765" s="88"/>
      <c r="G2765" s="91"/>
      <c r="H2765" s="91"/>
      <c r="I2765" s="88"/>
      <c r="J2765" s="92"/>
      <c r="K2765" s="212"/>
      <c r="L2765" s="308" t="str">
        <f>IF(K2765&lt;&gt;"",INDEX(ฐาน!$J$4:$M$44,MATCH(INT(K2765),ฐาน!$J$4:$J$44,0),2),"")</f>
        <v/>
      </c>
      <c r="M2765" s="309" t="str">
        <f>IF(L2765&lt;&gt;"",INDEX(ฐาน!$J$4:$M$45,MATCH(L2765,ฐาน!$K$4:$K$45,0),4),"")</f>
        <v/>
      </c>
      <c r="N2765" s="310" t="str">
        <f>IF(I2765&lt;&gt;"",INDEX(ฐาน!$A$4:$F$9,MATCH(I2765,ฐาน!$A$4:$A$9,0),IF(J2765&gt;=INDEX(ฐาน!$A$4:$F$9,MATCH(I2765,ฐาน!$A$4:$A$9,0),3),6,5)),"")</f>
        <v/>
      </c>
      <c r="O2765" s="311" t="str">
        <f>IF(I2765&lt;&gt;"",IF(J2765&gt;=INDEX(ฐาน!$A$4:$G$9,MATCH(I2765,ฐาน!$A$4:$A$9,0),4),INDEX(ฐาน!$A$4:$G$9,MATCH(I2765,ฐาน!$A$4:$A$9,0),7),INDEX(ฐาน!$A$4:$G$9,MATCH(I2765,ฐาน!$A$4:$A$9,0),4)),"")</f>
        <v/>
      </c>
      <c r="P2765" s="312">
        <f>IF(M2765&lt;&gt;ฐาน!$M$45,IF(L2765&lt;&gt;"",($L2765*$N2765/100),0),0)</f>
        <v>0</v>
      </c>
      <c r="Q2765" s="311">
        <f>IF(M2765&lt;&gt;ฐาน!$M$45,IF(L2765&lt;&gt;"",ROUNDUP(($L2765*$N2765/100),-1),0),0)</f>
        <v>0</v>
      </c>
      <c r="R2765" s="311">
        <f t="shared" si="86"/>
        <v>0</v>
      </c>
      <c r="S2765" s="313">
        <f t="shared" si="87"/>
        <v>0</v>
      </c>
      <c r="T2765" s="314">
        <f>IF(M2765&lt;&gt;ฐาน!$M$45,IF(S2765&lt;&gt;"",S2765+R2765,0),0)</f>
        <v>0</v>
      </c>
      <c r="U2765" s="311">
        <f>IF(M2765&lt;&gt;ฐาน!$M$45,IF(S2765=0,J2765+T2765,O2765),J2765)</f>
        <v>0</v>
      </c>
      <c r="V2765" s="98"/>
    </row>
    <row r="2766" spans="1:22" x14ac:dyDescent="0.35">
      <c r="A2766" s="93">
        <v>2758</v>
      </c>
      <c r="B2766" s="84"/>
      <c r="C2766" s="98"/>
      <c r="D2766" s="91"/>
      <c r="E2766" s="89"/>
      <c r="F2766" s="88"/>
      <c r="G2766" s="91"/>
      <c r="H2766" s="91"/>
      <c r="I2766" s="88"/>
      <c r="J2766" s="92"/>
      <c r="K2766" s="212"/>
      <c r="L2766" s="308" t="str">
        <f>IF(K2766&lt;&gt;"",INDEX(ฐาน!$J$4:$M$44,MATCH(INT(K2766),ฐาน!$J$4:$J$44,0),2),"")</f>
        <v/>
      </c>
      <c r="M2766" s="309" t="str">
        <f>IF(L2766&lt;&gt;"",INDEX(ฐาน!$J$4:$M$45,MATCH(L2766,ฐาน!$K$4:$K$45,0),4),"")</f>
        <v/>
      </c>
      <c r="N2766" s="310" t="str">
        <f>IF(I2766&lt;&gt;"",INDEX(ฐาน!$A$4:$F$9,MATCH(I2766,ฐาน!$A$4:$A$9,0),IF(J2766&gt;=INDEX(ฐาน!$A$4:$F$9,MATCH(I2766,ฐาน!$A$4:$A$9,0),3),6,5)),"")</f>
        <v/>
      </c>
      <c r="O2766" s="311" t="str">
        <f>IF(I2766&lt;&gt;"",IF(J2766&gt;=INDEX(ฐาน!$A$4:$G$9,MATCH(I2766,ฐาน!$A$4:$A$9,0),4),INDEX(ฐาน!$A$4:$G$9,MATCH(I2766,ฐาน!$A$4:$A$9,0),7),INDEX(ฐาน!$A$4:$G$9,MATCH(I2766,ฐาน!$A$4:$A$9,0),4)),"")</f>
        <v/>
      </c>
      <c r="P2766" s="312">
        <f>IF(M2766&lt;&gt;ฐาน!$M$45,IF(L2766&lt;&gt;"",($L2766*$N2766/100),0),0)</f>
        <v>0</v>
      </c>
      <c r="Q2766" s="311">
        <f>IF(M2766&lt;&gt;ฐาน!$M$45,IF(L2766&lt;&gt;"",ROUNDUP(($L2766*$N2766/100),-1),0),0)</f>
        <v>0</v>
      </c>
      <c r="R2766" s="311">
        <f t="shared" si="86"/>
        <v>0</v>
      </c>
      <c r="S2766" s="313">
        <f t="shared" si="87"/>
        <v>0</v>
      </c>
      <c r="T2766" s="314">
        <f>IF(M2766&lt;&gt;ฐาน!$M$45,IF(S2766&lt;&gt;"",S2766+R2766,0),0)</f>
        <v>0</v>
      </c>
      <c r="U2766" s="311">
        <f>IF(M2766&lt;&gt;ฐาน!$M$45,IF(S2766=0,J2766+T2766,O2766),J2766)</f>
        <v>0</v>
      </c>
      <c r="V2766" s="98"/>
    </row>
    <row r="2767" spans="1:22" x14ac:dyDescent="0.35">
      <c r="A2767" s="93">
        <v>2759</v>
      </c>
      <c r="B2767" s="84"/>
      <c r="C2767" s="98"/>
      <c r="D2767" s="91"/>
      <c r="E2767" s="89"/>
      <c r="F2767" s="88"/>
      <c r="G2767" s="91"/>
      <c r="H2767" s="91"/>
      <c r="I2767" s="88"/>
      <c r="J2767" s="92"/>
      <c r="K2767" s="212"/>
      <c r="L2767" s="308" t="str">
        <f>IF(K2767&lt;&gt;"",INDEX(ฐาน!$J$4:$M$44,MATCH(INT(K2767),ฐาน!$J$4:$J$44,0),2),"")</f>
        <v/>
      </c>
      <c r="M2767" s="309" t="str">
        <f>IF(L2767&lt;&gt;"",INDEX(ฐาน!$J$4:$M$45,MATCH(L2767,ฐาน!$K$4:$K$45,0),4),"")</f>
        <v/>
      </c>
      <c r="N2767" s="310" t="str">
        <f>IF(I2767&lt;&gt;"",INDEX(ฐาน!$A$4:$F$9,MATCH(I2767,ฐาน!$A$4:$A$9,0),IF(J2767&gt;=INDEX(ฐาน!$A$4:$F$9,MATCH(I2767,ฐาน!$A$4:$A$9,0),3),6,5)),"")</f>
        <v/>
      </c>
      <c r="O2767" s="311" t="str">
        <f>IF(I2767&lt;&gt;"",IF(J2767&gt;=INDEX(ฐาน!$A$4:$G$9,MATCH(I2767,ฐาน!$A$4:$A$9,0),4),INDEX(ฐาน!$A$4:$G$9,MATCH(I2767,ฐาน!$A$4:$A$9,0),7),INDEX(ฐาน!$A$4:$G$9,MATCH(I2767,ฐาน!$A$4:$A$9,0),4)),"")</f>
        <v/>
      </c>
      <c r="P2767" s="312">
        <f>IF(M2767&lt;&gt;ฐาน!$M$45,IF(L2767&lt;&gt;"",($L2767*$N2767/100),0),0)</f>
        <v>0</v>
      </c>
      <c r="Q2767" s="311">
        <f>IF(M2767&lt;&gt;ฐาน!$M$45,IF(L2767&lt;&gt;"",ROUNDUP(($L2767*$N2767/100),-1),0),0)</f>
        <v>0</v>
      </c>
      <c r="R2767" s="311">
        <f t="shared" si="86"/>
        <v>0</v>
      </c>
      <c r="S2767" s="313">
        <f t="shared" si="87"/>
        <v>0</v>
      </c>
      <c r="T2767" s="314">
        <f>IF(M2767&lt;&gt;ฐาน!$M$45,IF(S2767&lt;&gt;"",S2767+R2767,0),0)</f>
        <v>0</v>
      </c>
      <c r="U2767" s="311">
        <f>IF(M2767&lt;&gt;ฐาน!$M$45,IF(S2767=0,J2767+T2767,O2767),J2767)</f>
        <v>0</v>
      </c>
      <c r="V2767" s="98"/>
    </row>
    <row r="2768" spans="1:22" x14ac:dyDescent="0.35">
      <c r="A2768" s="93">
        <v>2760</v>
      </c>
      <c r="B2768" s="84"/>
      <c r="C2768" s="98"/>
      <c r="D2768" s="91"/>
      <c r="E2768" s="89"/>
      <c r="F2768" s="88"/>
      <c r="G2768" s="91"/>
      <c r="H2768" s="91"/>
      <c r="I2768" s="88"/>
      <c r="J2768" s="92"/>
      <c r="K2768" s="212"/>
      <c r="L2768" s="308" t="str">
        <f>IF(K2768&lt;&gt;"",INDEX(ฐาน!$J$4:$M$44,MATCH(INT(K2768),ฐาน!$J$4:$J$44,0),2),"")</f>
        <v/>
      </c>
      <c r="M2768" s="309" t="str">
        <f>IF(L2768&lt;&gt;"",INDEX(ฐาน!$J$4:$M$45,MATCH(L2768,ฐาน!$K$4:$K$45,0),4),"")</f>
        <v/>
      </c>
      <c r="N2768" s="310" t="str">
        <f>IF(I2768&lt;&gt;"",INDEX(ฐาน!$A$4:$F$9,MATCH(I2768,ฐาน!$A$4:$A$9,0),IF(J2768&gt;=INDEX(ฐาน!$A$4:$F$9,MATCH(I2768,ฐาน!$A$4:$A$9,0),3),6,5)),"")</f>
        <v/>
      </c>
      <c r="O2768" s="311" t="str">
        <f>IF(I2768&lt;&gt;"",IF(J2768&gt;=INDEX(ฐาน!$A$4:$G$9,MATCH(I2768,ฐาน!$A$4:$A$9,0),4),INDEX(ฐาน!$A$4:$G$9,MATCH(I2768,ฐาน!$A$4:$A$9,0),7),INDEX(ฐาน!$A$4:$G$9,MATCH(I2768,ฐาน!$A$4:$A$9,0),4)),"")</f>
        <v/>
      </c>
      <c r="P2768" s="312">
        <f>IF(M2768&lt;&gt;ฐาน!$M$45,IF(L2768&lt;&gt;"",($L2768*$N2768/100),0),0)</f>
        <v>0</v>
      </c>
      <c r="Q2768" s="311">
        <f>IF(M2768&lt;&gt;ฐาน!$M$45,IF(L2768&lt;&gt;"",ROUNDUP(($L2768*$N2768/100),-1),0),0)</f>
        <v>0</v>
      </c>
      <c r="R2768" s="311">
        <f t="shared" si="86"/>
        <v>0</v>
      </c>
      <c r="S2768" s="313">
        <f t="shared" si="87"/>
        <v>0</v>
      </c>
      <c r="T2768" s="314">
        <f>IF(M2768&lt;&gt;ฐาน!$M$45,IF(S2768&lt;&gt;"",S2768+R2768,0),0)</f>
        <v>0</v>
      </c>
      <c r="U2768" s="311">
        <f>IF(M2768&lt;&gt;ฐาน!$M$45,IF(S2768=0,J2768+T2768,O2768),J2768)</f>
        <v>0</v>
      </c>
      <c r="V2768" s="98"/>
    </row>
    <row r="2769" spans="1:22" x14ac:dyDescent="0.35">
      <c r="A2769" s="93">
        <v>2761</v>
      </c>
      <c r="B2769" s="84"/>
      <c r="C2769" s="98"/>
      <c r="D2769" s="91"/>
      <c r="E2769" s="89"/>
      <c r="F2769" s="88"/>
      <c r="G2769" s="91"/>
      <c r="H2769" s="91"/>
      <c r="I2769" s="88"/>
      <c r="J2769" s="92"/>
      <c r="K2769" s="212"/>
      <c r="L2769" s="308" t="str">
        <f>IF(K2769&lt;&gt;"",INDEX(ฐาน!$J$4:$M$44,MATCH(INT(K2769),ฐาน!$J$4:$J$44,0),2),"")</f>
        <v/>
      </c>
      <c r="M2769" s="309" t="str">
        <f>IF(L2769&lt;&gt;"",INDEX(ฐาน!$J$4:$M$45,MATCH(L2769,ฐาน!$K$4:$K$45,0),4),"")</f>
        <v/>
      </c>
      <c r="N2769" s="310" t="str">
        <f>IF(I2769&lt;&gt;"",INDEX(ฐาน!$A$4:$F$9,MATCH(I2769,ฐาน!$A$4:$A$9,0),IF(J2769&gt;=INDEX(ฐาน!$A$4:$F$9,MATCH(I2769,ฐาน!$A$4:$A$9,0),3),6,5)),"")</f>
        <v/>
      </c>
      <c r="O2769" s="311" t="str">
        <f>IF(I2769&lt;&gt;"",IF(J2769&gt;=INDEX(ฐาน!$A$4:$G$9,MATCH(I2769,ฐาน!$A$4:$A$9,0),4),INDEX(ฐาน!$A$4:$G$9,MATCH(I2769,ฐาน!$A$4:$A$9,0),7),INDEX(ฐาน!$A$4:$G$9,MATCH(I2769,ฐาน!$A$4:$A$9,0),4)),"")</f>
        <v/>
      </c>
      <c r="P2769" s="312">
        <f>IF(M2769&lt;&gt;ฐาน!$M$45,IF(L2769&lt;&gt;"",($L2769*$N2769/100),0),0)</f>
        <v>0</v>
      </c>
      <c r="Q2769" s="311">
        <f>IF(M2769&lt;&gt;ฐาน!$M$45,IF(L2769&lt;&gt;"",ROUNDUP(($L2769*$N2769/100),-1),0),0)</f>
        <v>0</v>
      </c>
      <c r="R2769" s="311">
        <f t="shared" si="86"/>
        <v>0</v>
      </c>
      <c r="S2769" s="313">
        <f t="shared" si="87"/>
        <v>0</v>
      </c>
      <c r="T2769" s="314">
        <f>IF(M2769&lt;&gt;ฐาน!$M$45,IF(S2769&lt;&gt;"",S2769+R2769,0),0)</f>
        <v>0</v>
      </c>
      <c r="U2769" s="311">
        <f>IF(M2769&lt;&gt;ฐาน!$M$45,IF(S2769=0,J2769+T2769,O2769),J2769)</f>
        <v>0</v>
      </c>
      <c r="V2769" s="98"/>
    </row>
    <row r="2770" spans="1:22" x14ac:dyDescent="0.35">
      <c r="A2770" s="93">
        <v>2762</v>
      </c>
      <c r="B2770" s="84"/>
      <c r="C2770" s="98"/>
      <c r="D2770" s="91"/>
      <c r="E2770" s="89"/>
      <c r="F2770" s="88"/>
      <c r="G2770" s="91"/>
      <c r="H2770" s="91"/>
      <c r="I2770" s="88"/>
      <c r="J2770" s="92"/>
      <c r="K2770" s="212"/>
      <c r="L2770" s="308" t="str">
        <f>IF(K2770&lt;&gt;"",INDEX(ฐาน!$J$4:$M$44,MATCH(INT(K2770),ฐาน!$J$4:$J$44,0),2),"")</f>
        <v/>
      </c>
      <c r="M2770" s="309" t="str">
        <f>IF(L2770&lt;&gt;"",INDEX(ฐาน!$J$4:$M$45,MATCH(L2770,ฐาน!$K$4:$K$45,0),4),"")</f>
        <v/>
      </c>
      <c r="N2770" s="310" t="str">
        <f>IF(I2770&lt;&gt;"",INDEX(ฐาน!$A$4:$F$9,MATCH(I2770,ฐาน!$A$4:$A$9,0),IF(J2770&gt;=INDEX(ฐาน!$A$4:$F$9,MATCH(I2770,ฐาน!$A$4:$A$9,0),3),6,5)),"")</f>
        <v/>
      </c>
      <c r="O2770" s="311" t="str">
        <f>IF(I2770&lt;&gt;"",IF(J2770&gt;=INDEX(ฐาน!$A$4:$G$9,MATCH(I2770,ฐาน!$A$4:$A$9,0),4),INDEX(ฐาน!$A$4:$G$9,MATCH(I2770,ฐาน!$A$4:$A$9,0),7),INDEX(ฐาน!$A$4:$G$9,MATCH(I2770,ฐาน!$A$4:$A$9,0),4)),"")</f>
        <v/>
      </c>
      <c r="P2770" s="312">
        <f>IF(M2770&lt;&gt;ฐาน!$M$45,IF(L2770&lt;&gt;"",($L2770*$N2770/100),0),0)</f>
        <v>0</v>
      </c>
      <c r="Q2770" s="311">
        <f>IF(M2770&lt;&gt;ฐาน!$M$45,IF(L2770&lt;&gt;"",ROUNDUP(($L2770*$N2770/100),-1),0),0)</f>
        <v>0</v>
      </c>
      <c r="R2770" s="311">
        <f t="shared" si="86"/>
        <v>0</v>
      </c>
      <c r="S2770" s="313">
        <f t="shared" si="87"/>
        <v>0</v>
      </c>
      <c r="T2770" s="314">
        <f>IF(M2770&lt;&gt;ฐาน!$M$45,IF(S2770&lt;&gt;"",S2770+R2770,0),0)</f>
        <v>0</v>
      </c>
      <c r="U2770" s="311">
        <f>IF(M2770&lt;&gt;ฐาน!$M$45,IF(S2770=0,J2770+T2770,O2770),J2770)</f>
        <v>0</v>
      </c>
      <c r="V2770" s="98"/>
    </row>
    <row r="2771" spans="1:22" x14ac:dyDescent="0.35">
      <c r="A2771" s="93">
        <v>2763</v>
      </c>
      <c r="B2771" s="84"/>
      <c r="C2771" s="98"/>
      <c r="D2771" s="91"/>
      <c r="E2771" s="89"/>
      <c r="F2771" s="88"/>
      <c r="G2771" s="91"/>
      <c r="H2771" s="91"/>
      <c r="I2771" s="88"/>
      <c r="J2771" s="92"/>
      <c r="K2771" s="212"/>
      <c r="L2771" s="308" t="str">
        <f>IF(K2771&lt;&gt;"",INDEX(ฐาน!$J$4:$M$44,MATCH(INT(K2771),ฐาน!$J$4:$J$44,0),2),"")</f>
        <v/>
      </c>
      <c r="M2771" s="309" t="str">
        <f>IF(L2771&lt;&gt;"",INDEX(ฐาน!$J$4:$M$45,MATCH(L2771,ฐาน!$K$4:$K$45,0),4),"")</f>
        <v/>
      </c>
      <c r="N2771" s="310" t="str">
        <f>IF(I2771&lt;&gt;"",INDEX(ฐาน!$A$4:$F$9,MATCH(I2771,ฐาน!$A$4:$A$9,0),IF(J2771&gt;=INDEX(ฐาน!$A$4:$F$9,MATCH(I2771,ฐาน!$A$4:$A$9,0),3),6,5)),"")</f>
        <v/>
      </c>
      <c r="O2771" s="311" t="str">
        <f>IF(I2771&lt;&gt;"",IF(J2771&gt;=INDEX(ฐาน!$A$4:$G$9,MATCH(I2771,ฐาน!$A$4:$A$9,0),4),INDEX(ฐาน!$A$4:$G$9,MATCH(I2771,ฐาน!$A$4:$A$9,0),7),INDEX(ฐาน!$A$4:$G$9,MATCH(I2771,ฐาน!$A$4:$A$9,0),4)),"")</f>
        <v/>
      </c>
      <c r="P2771" s="312">
        <f>IF(M2771&lt;&gt;ฐาน!$M$45,IF(L2771&lt;&gt;"",($L2771*$N2771/100),0),0)</f>
        <v>0</v>
      </c>
      <c r="Q2771" s="311">
        <f>IF(M2771&lt;&gt;ฐาน!$M$45,IF(L2771&lt;&gt;"",ROUNDUP(($L2771*$N2771/100),-1),0),0)</f>
        <v>0</v>
      </c>
      <c r="R2771" s="311">
        <f t="shared" si="86"/>
        <v>0</v>
      </c>
      <c r="S2771" s="313">
        <f t="shared" si="87"/>
        <v>0</v>
      </c>
      <c r="T2771" s="314">
        <f>IF(M2771&lt;&gt;ฐาน!$M$45,IF(S2771&lt;&gt;"",S2771+R2771,0),0)</f>
        <v>0</v>
      </c>
      <c r="U2771" s="311">
        <f>IF(M2771&lt;&gt;ฐาน!$M$45,IF(S2771=0,J2771+T2771,O2771),J2771)</f>
        <v>0</v>
      </c>
      <c r="V2771" s="98"/>
    </row>
    <row r="2772" spans="1:22" x14ac:dyDescent="0.35">
      <c r="A2772" s="93">
        <v>2764</v>
      </c>
      <c r="B2772" s="84"/>
      <c r="C2772" s="98"/>
      <c r="D2772" s="91"/>
      <c r="E2772" s="89"/>
      <c r="F2772" s="88"/>
      <c r="G2772" s="91"/>
      <c r="H2772" s="91"/>
      <c r="I2772" s="88"/>
      <c r="J2772" s="92"/>
      <c r="K2772" s="212"/>
      <c r="L2772" s="308" t="str">
        <f>IF(K2772&lt;&gt;"",INDEX(ฐาน!$J$4:$M$44,MATCH(INT(K2772),ฐาน!$J$4:$J$44,0),2),"")</f>
        <v/>
      </c>
      <c r="M2772" s="309" t="str">
        <f>IF(L2772&lt;&gt;"",INDEX(ฐาน!$J$4:$M$45,MATCH(L2772,ฐาน!$K$4:$K$45,0),4),"")</f>
        <v/>
      </c>
      <c r="N2772" s="310" t="str">
        <f>IF(I2772&lt;&gt;"",INDEX(ฐาน!$A$4:$F$9,MATCH(I2772,ฐาน!$A$4:$A$9,0),IF(J2772&gt;=INDEX(ฐาน!$A$4:$F$9,MATCH(I2772,ฐาน!$A$4:$A$9,0),3),6,5)),"")</f>
        <v/>
      </c>
      <c r="O2772" s="311" t="str">
        <f>IF(I2772&lt;&gt;"",IF(J2772&gt;=INDEX(ฐาน!$A$4:$G$9,MATCH(I2772,ฐาน!$A$4:$A$9,0),4),INDEX(ฐาน!$A$4:$G$9,MATCH(I2772,ฐาน!$A$4:$A$9,0),7),INDEX(ฐาน!$A$4:$G$9,MATCH(I2772,ฐาน!$A$4:$A$9,0),4)),"")</f>
        <v/>
      </c>
      <c r="P2772" s="312">
        <f>IF(M2772&lt;&gt;ฐาน!$M$45,IF(L2772&lt;&gt;"",($L2772*$N2772/100),0),0)</f>
        <v>0</v>
      </c>
      <c r="Q2772" s="311">
        <f>IF(M2772&lt;&gt;ฐาน!$M$45,IF(L2772&lt;&gt;"",ROUNDUP(($L2772*$N2772/100),-1),0),0)</f>
        <v>0</v>
      </c>
      <c r="R2772" s="311">
        <f t="shared" si="86"/>
        <v>0</v>
      </c>
      <c r="S2772" s="313">
        <f t="shared" si="87"/>
        <v>0</v>
      </c>
      <c r="T2772" s="314">
        <f>IF(M2772&lt;&gt;ฐาน!$M$45,IF(S2772&lt;&gt;"",S2772+R2772,0),0)</f>
        <v>0</v>
      </c>
      <c r="U2772" s="311">
        <f>IF(M2772&lt;&gt;ฐาน!$M$45,IF(S2772=0,J2772+T2772,O2772),J2772)</f>
        <v>0</v>
      </c>
      <c r="V2772" s="98"/>
    </row>
    <row r="2773" spans="1:22" x14ac:dyDescent="0.35">
      <c r="A2773" s="93">
        <v>2765</v>
      </c>
      <c r="B2773" s="84"/>
      <c r="C2773" s="98"/>
      <c r="D2773" s="91"/>
      <c r="E2773" s="89"/>
      <c r="F2773" s="88"/>
      <c r="G2773" s="91"/>
      <c r="H2773" s="91"/>
      <c r="I2773" s="88"/>
      <c r="J2773" s="92"/>
      <c r="K2773" s="212"/>
      <c r="L2773" s="308" t="str">
        <f>IF(K2773&lt;&gt;"",INDEX(ฐาน!$J$4:$M$44,MATCH(INT(K2773),ฐาน!$J$4:$J$44,0),2),"")</f>
        <v/>
      </c>
      <c r="M2773" s="309" t="str">
        <f>IF(L2773&lt;&gt;"",INDEX(ฐาน!$J$4:$M$45,MATCH(L2773,ฐาน!$K$4:$K$45,0),4),"")</f>
        <v/>
      </c>
      <c r="N2773" s="310" t="str">
        <f>IF(I2773&lt;&gt;"",INDEX(ฐาน!$A$4:$F$9,MATCH(I2773,ฐาน!$A$4:$A$9,0),IF(J2773&gt;=INDEX(ฐาน!$A$4:$F$9,MATCH(I2773,ฐาน!$A$4:$A$9,0),3),6,5)),"")</f>
        <v/>
      </c>
      <c r="O2773" s="311" t="str">
        <f>IF(I2773&lt;&gt;"",IF(J2773&gt;=INDEX(ฐาน!$A$4:$G$9,MATCH(I2773,ฐาน!$A$4:$A$9,0),4),INDEX(ฐาน!$A$4:$G$9,MATCH(I2773,ฐาน!$A$4:$A$9,0),7),INDEX(ฐาน!$A$4:$G$9,MATCH(I2773,ฐาน!$A$4:$A$9,0),4)),"")</f>
        <v/>
      </c>
      <c r="P2773" s="312">
        <f>IF(M2773&lt;&gt;ฐาน!$M$45,IF(L2773&lt;&gt;"",($L2773*$N2773/100),0),0)</f>
        <v>0</v>
      </c>
      <c r="Q2773" s="311">
        <f>IF(M2773&lt;&gt;ฐาน!$M$45,IF(L2773&lt;&gt;"",ROUNDUP(($L2773*$N2773/100),-1),0),0)</f>
        <v>0</v>
      </c>
      <c r="R2773" s="311">
        <f t="shared" si="86"/>
        <v>0</v>
      </c>
      <c r="S2773" s="313">
        <f t="shared" si="87"/>
        <v>0</v>
      </c>
      <c r="T2773" s="314">
        <f>IF(M2773&lt;&gt;ฐาน!$M$45,IF(S2773&lt;&gt;"",S2773+R2773,0),0)</f>
        <v>0</v>
      </c>
      <c r="U2773" s="311">
        <f>IF(M2773&lt;&gt;ฐาน!$M$45,IF(S2773=0,J2773+T2773,O2773),J2773)</f>
        <v>0</v>
      </c>
      <c r="V2773" s="98"/>
    </row>
    <row r="2774" spans="1:22" x14ac:dyDescent="0.35">
      <c r="A2774" s="93">
        <v>2766</v>
      </c>
      <c r="B2774" s="84"/>
      <c r="C2774" s="98"/>
      <c r="D2774" s="91"/>
      <c r="E2774" s="89"/>
      <c r="F2774" s="88"/>
      <c r="G2774" s="91"/>
      <c r="H2774" s="91"/>
      <c r="I2774" s="88"/>
      <c r="J2774" s="92"/>
      <c r="K2774" s="212"/>
      <c r="L2774" s="308" t="str">
        <f>IF(K2774&lt;&gt;"",INDEX(ฐาน!$J$4:$M$44,MATCH(INT(K2774),ฐาน!$J$4:$J$44,0),2),"")</f>
        <v/>
      </c>
      <c r="M2774" s="309" t="str">
        <f>IF(L2774&lt;&gt;"",INDEX(ฐาน!$J$4:$M$45,MATCH(L2774,ฐาน!$K$4:$K$45,0),4),"")</f>
        <v/>
      </c>
      <c r="N2774" s="310" t="str">
        <f>IF(I2774&lt;&gt;"",INDEX(ฐาน!$A$4:$F$9,MATCH(I2774,ฐาน!$A$4:$A$9,0),IF(J2774&gt;=INDEX(ฐาน!$A$4:$F$9,MATCH(I2774,ฐาน!$A$4:$A$9,0),3),6,5)),"")</f>
        <v/>
      </c>
      <c r="O2774" s="311" t="str">
        <f>IF(I2774&lt;&gt;"",IF(J2774&gt;=INDEX(ฐาน!$A$4:$G$9,MATCH(I2774,ฐาน!$A$4:$A$9,0),4),INDEX(ฐาน!$A$4:$G$9,MATCH(I2774,ฐาน!$A$4:$A$9,0),7),INDEX(ฐาน!$A$4:$G$9,MATCH(I2774,ฐาน!$A$4:$A$9,0),4)),"")</f>
        <v/>
      </c>
      <c r="P2774" s="312">
        <f>IF(M2774&lt;&gt;ฐาน!$M$45,IF(L2774&lt;&gt;"",($L2774*$N2774/100),0),0)</f>
        <v>0</v>
      </c>
      <c r="Q2774" s="311">
        <f>IF(M2774&lt;&gt;ฐาน!$M$45,IF(L2774&lt;&gt;"",ROUNDUP(($L2774*$N2774/100),-1),0),0)</f>
        <v>0</v>
      </c>
      <c r="R2774" s="311">
        <f t="shared" si="86"/>
        <v>0</v>
      </c>
      <c r="S2774" s="313">
        <f t="shared" si="87"/>
        <v>0</v>
      </c>
      <c r="T2774" s="314">
        <f>IF(M2774&lt;&gt;ฐาน!$M$45,IF(S2774&lt;&gt;"",S2774+R2774,0),0)</f>
        <v>0</v>
      </c>
      <c r="U2774" s="311">
        <f>IF(M2774&lt;&gt;ฐาน!$M$45,IF(S2774=0,J2774+T2774,O2774),J2774)</f>
        <v>0</v>
      </c>
      <c r="V2774" s="98"/>
    </row>
    <row r="2775" spans="1:22" x14ac:dyDescent="0.35">
      <c r="A2775" s="93">
        <v>2767</v>
      </c>
      <c r="B2775" s="84"/>
      <c r="C2775" s="98"/>
      <c r="D2775" s="91"/>
      <c r="E2775" s="89"/>
      <c r="F2775" s="88"/>
      <c r="G2775" s="91"/>
      <c r="H2775" s="91"/>
      <c r="I2775" s="88"/>
      <c r="J2775" s="92"/>
      <c r="K2775" s="212"/>
      <c r="L2775" s="308" t="str">
        <f>IF(K2775&lt;&gt;"",INDEX(ฐาน!$J$4:$M$44,MATCH(INT(K2775),ฐาน!$J$4:$J$44,0),2),"")</f>
        <v/>
      </c>
      <c r="M2775" s="309" t="str">
        <f>IF(L2775&lt;&gt;"",INDEX(ฐาน!$J$4:$M$45,MATCH(L2775,ฐาน!$K$4:$K$45,0),4),"")</f>
        <v/>
      </c>
      <c r="N2775" s="310" t="str">
        <f>IF(I2775&lt;&gt;"",INDEX(ฐาน!$A$4:$F$9,MATCH(I2775,ฐาน!$A$4:$A$9,0),IF(J2775&gt;=INDEX(ฐาน!$A$4:$F$9,MATCH(I2775,ฐาน!$A$4:$A$9,0),3),6,5)),"")</f>
        <v/>
      </c>
      <c r="O2775" s="311" t="str">
        <f>IF(I2775&lt;&gt;"",IF(J2775&gt;=INDEX(ฐาน!$A$4:$G$9,MATCH(I2775,ฐาน!$A$4:$A$9,0),4),INDEX(ฐาน!$A$4:$G$9,MATCH(I2775,ฐาน!$A$4:$A$9,0),7),INDEX(ฐาน!$A$4:$G$9,MATCH(I2775,ฐาน!$A$4:$A$9,0),4)),"")</f>
        <v/>
      </c>
      <c r="P2775" s="312">
        <f>IF(M2775&lt;&gt;ฐาน!$M$45,IF(L2775&lt;&gt;"",($L2775*$N2775/100),0),0)</f>
        <v>0</v>
      </c>
      <c r="Q2775" s="311">
        <f>IF(M2775&lt;&gt;ฐาน!$M$45,IF(L2775&lt;&gt;"",ROUNDUP(($L2775*$N2775/100),-1),0),0)</f>
        <v>0</v>
      </c>
      <c r="R2775" s="311">
        <f t="shared" si="86"/>
        <v>0</v>
      </c>
      <c r="S2775" s="313">
        <f t="shared" si="87"/>
        <v>0</v>
      </c>
      <c r="T2775" s="314">
        <f>IF(M2775&lt;&gt;ฐาน!$M$45,IF(S2775&lt;&gt;"",S2775+R2775,0),0)</f>
        <v>0</v>
      </c>
      <c r="U2775" s="311">
        <f>IF(M2775&lt;&gt;ฐาน!$M$45,IF(S2775=0,J2775+T2775,O2775),J2775)</f>
        <v>0</v>
      </c>
      <c r="V2775" s="98"/>
    </row>
    <row r="2776" spans="1:22" x14ac:dyDescent="0.35">
      <c r="A2776" s="93">
        <v>2768</v>
      </c>
      <c r="B2776" s="84"/>
      <c r="C2776" s="98"/>
      <c r="D2776" s="91"/>
      <c r="E2776" s="89"/>
      <c r="F2776" s="88"/>
      <c r="G2776" s="91"/>
      <c r="H2776" s="91"/>
      <c r="I2776" s="88"/>
      <c r="J2776" s="92"/>
      <c r="K2776" s="212"/>
      <c r="L2776" s="308" t="str">
        <f>IF(K2776&lt;&gt;"",INDEX(ฐาน!$J$4:$M$44,MATCH(INT(K2776),ฐาน!$J$4:$J$44,0),2),"")</f>
        <v/>
      </c>
      <c r="M2776" s="309" t="str">
        <f>IF(L2776&lt;&gt;"",INDEX(ฐาน!$J$4:$M$45,MATCH(L2776,ฐาน!$K$4:$K$45,0),4),"")</f>
        <v/>
      </c>
      <c r="N2776" s="310" t="str">
        <f>IF(I2776&lt;&gt;"",INDEX(ฐาน!$A$4:$F$9,MATCH(I2776,ฐาน!$A$4:$A$9,0),IF(J2776&gt;=INDEX(ฐาน!$A$4:$F$9,MATCH(I2776,ฐาน!$A$4:$A$9,0),3),6,5)),"")</f>
        <v/>
      </c>
      <c r="O2776" s="311" t="str">
        <f>IF(I2776&lt;&gt;"",IF(J2776&gt;=INDEX(ฐาน!$A$4:$G$9,MATCH(I2776,ฐาน!$A$4:$A$9,0),4),INDEX(ฐาน!$A$4:$G$9,MATCH(I2776,ฐาน!$A$4:$A$9,0),7),INDEX(ฐาน!$A$4:$G$9,MATCH(I2776,ฐาน!$A$4:$A$9,0),4)),"")</f>
        <v/>
      </c>
      <c r="P2776" s="312">
        <f>IF(M2776&lt;&gt;ฐาน!$M$45,IF(L2776&lt;&gt;"",($L2776*$N2776/100),0),0)</f>
        <v>0</v>
      </c>
      <c r="Q2776" s="311">
        <f>IF(M2776&lt;&gt;ฐาน!$M$45,IF(L2776&lt;&gt;"",ROUNDUP(($L2776*$N2776/100),-1),0),0)</f>
        <v>0</v>
      </c>
      <c r="R2776" s="311">
        <f t="shared" si="86"/>
        <v>0</v>
      </c>
      <c r="S2776" s="313">
        <f t="shared" si="87"/>
        <v>0</v>
      </c>
      <c r="T2776" s="314">
        <f>IF(M2776&lt;&gt;ฐาน!$M$45,IF(S2776&lt;&gt;"",S2776+R2776,0),0)</f>
        <v>0</v>
      </c>
      <c r="U2776" s="311">
        <f>IF(M2776&lt;&gt;ฐาน!$M$45,IF(S2776=0,J2776+T2776,O2776),J2776)</f>
        <v>0</v>
      </c>
      <c r="V2776" s="98"/>
    </row>
    <row r="2777" spans="1:22" x14ac:dyDescent="0.35">
      <c r="A2777" s="93">
        <v>2769</v>
      </c>
      <c r="B2777" s="84"/>
      <c r="C2777" s="98"/>
      <c r="D2777" s="91"/>
      <c r="E2777" s="89"/>
      <c r="F2777" s="88"/>
      <c r="G2777" s="91"/>
      <c r="H2777" s="91"/>
      <c r="I2777" s="88"/>
      <c r="J2777" s="92"/>
      <c r="K2777" s="212"/>
      <c r="L2777" s="308" t="str">
        <f>IF(K2777&lt;&gt;"",INDEX(ฐาน!$J$4:$M$44,MATCH(INT(K2777),ฐาน!$J$4:$J$44,0),2),"")</f>
        <v/>
      </c>
      <c r="M2777" s="309" t="str">
        <f>IF(L2777&lt;&gt;"",INDEX(ฐาน!$J$4:$M$45,MATCH(L2777,ฐาน!$K$4:$K$45,0),4),"")</f>
        <v/>
      </c>
      <c r="N2777" s="310" t="str">
        <f>IF(I2777&lt;&gt;"",INDEX(ฐาน!$A$4:$F$9,MATCH(I2777,ฐาน!$A$4:$A$9,0),IF(J2777&gt;=INDEX(ฐาน!$A$4:$F$9,MATCH(I2777,ฐาน!$A$4:$A$9,0),3),6,5)),"")</f>
        <v/>
      </c>
      <c r="O2777" s="311" t="str">
        <f>IF(I2777&lt;&gt;"",IF(J2777&gt;=INDEX(ฐาน!$A$4:$G$9,MATCH(I2777,ฐาน!$A$4:$A$9,0),4),INDEX(ฐาน!$A$4:$G$9,MATCH(I2777,ฐาน!$A$4:$A$9,0),7),INDEX(ฐาน!$A$4:$G$9,MATCH(I2777,ฐาน!$A$4:$A$9,0),4)),"")</f>
        <v/>
      </c>
      <c r="P2777" s="312">
        <f>IF(M2777&lt;&gt;ฐาน!$M$45,IF(L2777&lt;&gt;"",($L2777*$N2777/100),0),0)</f>
        <v>0</v>
      </c>
      <c r="Q2777" s="311">
        <f>IF(M2777&lt;&gt;ฐาน!$M$45,IF(L2777&lt;&gt;"",ROUNDUP(($L2777*$N2777/100),-1),0),0)</f>
        <v>0</v>
      </c>
      <c r="R2777" s="311">
        <f t="shared" si="86"/>
        <v>0</v>
      </c>
      <c r="S2777" s="313">
        <f t="shared" si="87"/>
        <v>0</v>
      </c>
      <c r="T2777" s="314">
        <f>IF(M2777&lt;&gt;ฐาน!$M$45,IF(S2777&lt;&gt;"",S2777+R2777,0),0)</f>
        <v>0</v>
      </c>
      <c r="U2777" s="311">
        <f>IF(M2777&lt;&gt;ฐาน!$M$45,IF(S2777=0,J2777+T2777,O2777),J2777)</f>
        <v>0</v>
      </c>
      <c r="V2777" s="98"/>
    </row>
    <row r="2778" spans="1:22" x14ac:dyDescent="0.35">
      <c r="A2778" s="93">
        <v>2770</v>
      </c>
      <c r="B2778" s="84"/>
      <c r="C2778" s="98"/>
      <c r="D2778" s="91"/>
      <c r="E2778" s="89"/>
      <c r="F2778" s="88"/>
      <c r="G2778" s="91"/>
      <c r="H2778" s="91"/>
      <c r="I2778" s="88"/>
      <c r="J2778" s="92"/>
      <c r="K2778" s="212"/>
      <c r="L2778" s="308" t="str">
        <f>IF(K2778&lt;&gt;"",INDEX(ฐาน!$J$4:$M$44,MATCH(INT(K2778),ฐาน!$J$4:$J$44,0),2),"")</f>
        <v/>
      </c>
      <c r="M2778" s="309" t="str">
        <f>IF(L2778&lt;&gt;"",INDEX(ฐาน!$J$4:$M$45,MATCH(L2778,ฐาน!$K$4:$K$45,0),4),"")</f>
        <v/>
      </c>
      <c r="N2778" s="310" t="str">
        <f>IF(I2778&lt;&gt;"",INDEX(ฐาน!$A$4:$F$9,MATCH(I2778,ฐาน!$A$4:$A$9,0),IF(J2778&gt;=INDEX(ฐาน!$A$4:$F$9,MATCH(I2778,ฐาน!$A$4:$A$9,0),3),6,5)),"")</f>
        <v/>
      </c>
      <c r="O2778" s="311" t="str">
        <f>IF(I2778&lt;&gt;"",IF(J2778&gt;=INDEX(ฐาน!$A$4:$G$9,MATCH(I2778,ฐาน!$A$4:$A$9,0),4),INDEX(ฐาน!$A$4:$G$9,MATCH(I2778,ฐาน!$A$4:$A$9,0),7),INDEX(ฐาน!$A$4:$G$9,MATCH(I2778,ฐาน!$A$4:$A$9,0),4)),"")</f>
        <v/>
      </c>
      <c r="P2778" s="312">
        <f>IF(M2778&lt;&gt;ฐาน!$M$45,IF(L2778&lt;&gt;"",($L2778*$N2778/100),0),0)</f>
        <v>0</v>
      </c>
      <c r="Q2778" s="311">
        <f>IF(M2778&lt;&gt;ฐาน!$M$45,IF(L2778&lt;&gt;"",ROUNDUP(($L2778*$N2778/100),-1),0),0)</f>
        <v>0</v>
      </c>
      <c r="R2778" s="311">
        <f t="shared" si="86"/>
        <v>0</v>
      </c>
      <c r="S2778" s="313">
        <f t="shared" si="87"/>
        <v>0</v>
      </c>
      <c r="T2778" s="314">
        <f>IF(M2778&lt;&gt;ฐาน!$M$45,IF(S2778&lt;&gt;"",S2778+R2778,0),0)</f>
        <v>0</v>
      </c>
      <c r="U2778" s="311">
        <f>IF(M2778&lt;&gt;ฐาน!$M$45,IF(S2778=0,J2778+T2778,O2778),J2778)</f>
        <v>0</v>
      </c>
      <c r="V2778" s="98"/>
    </row>
    <row r="2779" spans="1:22" x14ac:dyDescent="0.35">
      <c r="A2779" s="93">
        <v>2771</v>
      </c>
      <c r="B2779" s="84"/>
      <c r="C2779" s="98"/>
      <c r="D2779" s="91"/>
      <c r="E2779" s="89"/>
      <c r="F2779" s="88"/>
      <c r="G2779" s="91"/>
      <c r="H2779" s="91"/>
      <c r="I2779" s="88"/>
      <c r="J2779" s="92"/>
      <c r="K2779" s="212"/>
      <c r="L2779" s="308" t="str">
        <f>IF(K2779&lt;&gt;"",INDEX(ฐาน!$J$4:$M$44,MATCH(INT(K2779),ฐาน!$J$4:$J$44,0),2),"")</f>
        <v/>
      </c>
      <c r="M2779" s="309" t="str">
        <f>IF(L2779&lt;&gt;"",INDEX(ฐาน!$J$4:$M$45,MATCH(L2779,ฐาน!$K$4:$K$45,0),4),"")</f>
        <v/>
      </c>
      <c r="N2779" s="310" t="str">
        <f>IF(I2779&lt;&gt;"",INDEX(ฐาน!$A$4:$F$9,MATCH(I2779,ฐาน!$A$4:$A$9,0),IF(J2779&gt;=INDEX(ฐาน!$A$4:$F$9,MATCH(I2779,ฐาน!$A$4:$A$9,0),3),6,5)),"")</f>
        <v/>
      </c>
      <c r="O2779" s="311" t="str">
        <f>IF(I2779&lt;&gt;"",IF(J2779&gt;=INDEX(ฐาน!$A$4:$G$9,MATCH(I2779,ฐาน!$A$4:$A$9,0),4),INDEX(ฐาน!$A$4:$G$9,MATCH(I2779,ฐาน!$A$4:$A$9,0),7),INDEX(ฐาน!$A$4:$G$9,MATCH(I2779,ฐาน!$A$4:$A$9,0),4)),"")</f>
        <v/>
      </c>
      <c r="P2779" s="312">
        <f>IF(M2779&lt;&gt;ฐาน!$M$45,IF(L2779&lt;&gt;"",($L2779*$N2779/100),0),0)</f>
        <v>0</v>
      </c>
      <c r="Q2779" s="311">
        <f>IF(M2779&lt;&gt;ฐาน!$M$45,IF(L2779&lt;&gt;"",ROUNDUP(($L2779*$N2779/100),-1),0),0)</f>
        <v>0</v>
      </c>
      <c r="R2779" s="311">
        <f t="shared" si="86"/>
        <v>0</v>
      </c>
      <c r="S2779" s="313">
        <f t="shared" si="87"/>
        <v>0</v>
      </c>
      <c r="T2779" s="314">
        <f>IF(M2779&lt;&gt;ฐาน!$M$45,IF(S2779&lt;&gt;"",S2779+R2779,0),0)</f>
        <v>0</v>
      </c>
      <c r="U2779" s="311">
        <f>IF(M2779&lt;&gt;ฐาน!$M$45,IF(S2779=0,J2779+T2779,O2779),J2779)</f>
        <v>0</v>
      </c>
      <c r="V2779" s="98"/>
    </row>
    <row r="2780" spans="1:22" x14ac:dyDescent="0.35">
      <c r="A2780" s="93">
        <v>2772</v>
      </c>
      <c r="B2780" s="84"/>
      <c r="C2780" s="98"/>
      <c r="D2780" s="91"/>
      <c r="E2780" s="89"/>
      <c r="F2780" s="88"/>
      <c r="G2780" s="91"/>
      <c r="H2780" s="91"/>
      <c r="I2780" s="88"/>
      <c r="J2780" s="92"/>
      <c r="K2780" s="212"/>
      <c r="L2780" s="308" t="str">
        <f>IF(K2780&lt;&gt;"",INDEX(ฐาน!$J$4:$M$44,MATCH(INT(K2780),ฐาน!$J$4:$J$44,0),2),"")</f>
        <v/>
      </c>
      <c r="M2780" s="309" t="str">
        <f>IF(L2780&lt;&gt;"",INDEX(ฐาน!$J$4:$M$45,MATCH(L2780,ฐาน!$K$4:$K$45,0),4),"")</f>
        <v/>
      </c>
      <c r="N2780" s="310" t="str">
        <f>IF(I2780&lt;&gt;"",INDEX(ฐาน!$A$4:$F$9,MATCH(I2780,ฐาน!$A$4:$A$9,0),IF(J2780&gt;=INDEX(ฐาน!$A$4:$F$9,MATCH(I2780,ฐาน!$A$4:$A$9,0),3),6,5)),"")</f>
        <v/>
      </c>
      <c r="O2780" s="311" t="str">
        <f>IF(I2780&lt;&gt;"",IF(J2780&gt;=INDEX(ฐาน!$A$4:$G$9,MATCH(I2780,ฐาน!$A$4:$A$9,0),4),INDEX(ฐาน!$A$4:$G$9,MATCH(I2780,ฐาน!$A$4:$A$9,0),7),INDEX(ฐาน!$A$4:$G$9,MATCH(I2780,ฐาน!$A$4:$A$9,0),4)),"")</f>
        <v/>
      </c>
      <c r="P2780" s="312">
        <f>IF(M2780&lt;&gt;ฐาน!$M$45,IF(L2780&lt;&gt;"",($L2780*$N2780/100),0),0)</f>
        <v>0</v>
      </c>
      <c r="Q2780" s="311">
        <f>IF(M2780&lt;&gt;ฐาน!$M$45,IF(L2780&lt;&gt;"",ROUNDUP(($L2780*$N2780/100),-1),0),0)</f>
        <v>0</v>
      </c>
      <c r="R2780" s="311">
        <f t="shared" si="86"/>
        <v>0</v>
      </c>
      <c r="S2780" s="313">
        <f t="shared" si="87"/>
        <v>0</v>
      </c>
      <c r="T2780" s="314">
        <f>IF(M2780&lt;&gt;ฐาน!$M$45,IF(S2780&lt;&gt;"",S2780+R2780,0),0)</f>
        <v>0</v>
      </c>
      <c r="U2780" s="311">
        <f>IF(M2780&lt;&gt;ฐาน!$M$45,IF(S2780=0,J2780+T2780,O2780),J2780)</f>
        <v>0</v>
      </c>
      <c r="V2780" s="98"/>
    </row>
    <row r="2781" spans="1:22" x14ac:dyDescent="0.35">
      <c r="A2781" s="93">
        <v>2773</v>
      </c>
      <c r="B2781" s="84"/>
      <c r="C2781" s="98"/>
      <c r="D2781" s="91"/>
      <c r="E2781" s="89"/>
      <c r="F2781" s="88"/>
      <c r="G2781" s="91"/>
      <c r="H2781" s="91"/>
      <c r="I2781" s="88"/>
      <c r="J2781" s="92"/>
      <c r="K2781" s="212"/>
      <c r="L2781" s="308" t="str">
        <f>IF(K2781&lt;&gt;"",INDEX(ฐาน!$J$4:$M$44,MATCH(INT(K2781),ฐาน!$J$4:$J$44,0),2),"")</f>
        <v/>
      </c>
      <c r="M2781" s="309" t="str">
        <f>IF(L2781&lt;&gt;"",INDEX(ฐาน!$J$4:$M$45,MATCH(L2781,ฐาน!$K$4:$K$45,0),4),"")</f>
        <v/>
      </c>
      <c r="N2781" s="310" t="str">
        <f>IF(I2781&lt;&gt;"",INDEX(ฐาน!$A$4:$F$9,MATCH(I2781,ฐาน!$A$4:$A$9,0),IF(J2781&gt;=INDEX(ฐาน!$A$4:$F$9,MATCH(I2781,ฐาน!$A$4:$A$9,0),3),6,5)),"")</f>
        <v/>
      </c>
      <c r="O2781" s="311" t="str">
        <f>IF(I2781&lt;&gt;"",IF(J2781&gt;=INDEX(ฐาน!$A$4:$G$9,MATCH(I2781,ฐาน!$A$4:$A$9,0),4),INDEX(ฐาน!$A$4:$G$9,MATCH(I2781,ฐาน!$A$4:$A$9,0),7),INDEX(ฐาน!$A$4:$G$9,MATCH(I2781,ฐาน!$A$4:$A$9,0),4)),"")</f>
        <v/>
      </c>
      <c r="P2781" s="312">
        <f>IF(M2781&lt;&gt;ฐาน!$M$45,IF(L2781&lt;&gt;"",($L2781*$N2781/100),0),0)</f>
        <v>0</v>
      </c>
      <c r="Q2781" s="311">
        <f>IF(M2781&lt;&gt;ฐาน!$M$45,IF(L2781&lt;&gt;"",ROUNDUP(($L2781*$N2781/100),-1),0),0)</f>
        <v>0</v>
      </c>
      <c r="R2781" s="311">
        <f t="shared" si="86"/>
        <v>0</v>
      </c>
      <c r="S2781" s="313">
        <f t="shared" si="87"/>
        <v>0</v>
      </c>
      <c r="T2781" s="314">
        <f>IF(M2781&lt;&gt;ฐาน!$M$45,IF(S2781&lt;&gt;"",S2781+R2781,0),0)</f>
        <v>0</v>
      </c>
      <c r="U2781" s="311">
        <f>IF(M2781&lt;&gt;ฐาน!$M$45,IF(S2781=0,J2781+T2781,O2781),J2781)</f>
        <v>0</v>
      </c>
      <c r="V2781" s="98"/>
    </row>
    <row r="2782" spans="1:22" x14ac:dyDescent="0.35">
      <c r="A2782" s="93">
        <v>2774</v>
      </c>
      <c r="B2782" s="84"/>
      <c r="C2782" s="98"/>
      <c r="D2782" s="91"/>
      <c r="E2782" s="89"/>
      <c r="F2782" s="88"/>
      <c r="G2782" s="91"/>
      <c r="H2782" s="91"/>
      <c r="I2782" s="88"/>
      <c r="J2782" s="92"/>
      <c r="K2782" s="212"/>
      <c r="L2782" s="308" t="str">
        <f>IF(K2782&lt;&gt;"",INDEX(ฐาน!$J$4:$M$44,MATCH(INT(K2782),ฐาน!$J$4:$J$44,0),2),"")</f>
        <v/>
      </c>
      <c r="M2782" s="309" t="str">
        <f>IF(L2782&lt;&gt;"",INDEX(ฐาน!$J$4:$M$45,MATCH(L2782,ฐาน!$K$4:$K$45,0),4),"")</f>
        <v/>
      </c>
      <c r="N2782" s="310" t="str">
        <f>IF(I2782&lt;&gt;"",INDEX(ฐาน!$A$4:$F$9,MATCH(I2782,ฐาน!$A$4:$A$9,0),IF(J2782&gt;=INDEX(ฐาน!$A$4:$F$9,MATCH(I2782,ฐาน!$A$4:$A$9,0),3),6,5)),"")</f>
        <v/>
      </c>
      <c r="O2782" s="311" t="str">
        <f>IF(I2782&lt;&gt;"",IF(J2782&gt;=INDEX(ฐาน!$A$4:$G$9,MATCH(I2782,ฐาน!$A$4:$A$9,0),4),INDEX(ฐาน!$A$4:$G$9,MATCH(I2782,ฐาน!$A$4:$A$9,0),7),INDEX(ฐาน!$A$4:$G$9,MATCH(I2782,ฐาน!$A$4:$A$9,0),4)),"")</f>
        <v/>
      </c>
      <c r="P2782" s="312">
        <f>IF(M2782&lt;&gt;ฐาน!$M$45,IF(L2782&lt;&gt;"",($L2782*$N2782/100),0),0)</f>
        <v>0</v>
      </c>
      <c r="Q2782" s="311">
        <f>IF(M2782&lt;&gt;ฐาน!$M$45,IF(L2782&lt;&gt;"",ROUNDUP(($L2782*$N2782/100),-1),0),0)</f>
        <v>0</v>
      </c>
      <c r="R2782" s="311">
        <f t="shared" si="86"/>
        <v>0</v>
      </c>
      <c r="S2782" s="313">
        <f t="shared" si="87"/>
        <v>0</v>
      </c>
      <c r="T2782" s="314">
        <f>IF(M2782&lt;&gt;ฐาน!$M$45,IF(S2782&lt;&gt;"",S2782+R2782,0),0)</f>
        <v>0</v>
      </c>
      <c r="U2782" s="311">
        <f>IF(M2782&lt;&gt;ฐาน!$M$45,IF(S2782=0,J2782+T2782,O2782),J2782)</f>
        <v>0</v>
      </c>
      <c r="V2782" s="98"/>
    </row>
    <row r="2783" spans="1:22" x14ac:dyDescent="0.35">
      <c r="A2783" s="93">
        <v>2775</v>
      </c>
      <c r="B2783" s="84"/>
      <c r="C2783" s="98"/>
      <c r="D2783" s="91"/>
      <c r="E2783" s="89"/>
      <c r="F2783" s="88"/>
      <c r="G2783" s="91"/>
      <c r="H2783" s="91"/>
      <c r="I2783" s="88"/>
      <c r="J2783" s="92"/>
      <c r="K2783" s="212"/>
      <c r="L2783" s="308" t="str">
        <f>IF(K2783&lt;&gt;"",INDEX(ฐาน!$J$4:$M$44,MATCH(INT(K2783),ฐาน!$J$4:$J$44,0),2),"")</f>
        <v/>
      </c>
      <c r="M2783" s="309" t="str">
        <f>IF(L2783&lt;&gt;"",INDEX(ฐาน!$J$4:$M$45,MATCH(L2783,ฐาน!$K$4:$K$45,0),4),"")</f>
        <v/>
      </c>
      <c r="N2783" s="310" t="str">
        <f>IF(I2783&lt;&gt;"",INDEX(ฐาน!$A$4:$F$9,MATCH(I2783,ฐาน!$A$4:$A$9,0),IF(J2783&gt;=INDEX(ฐาน!$A$4:$F$9,MATCH(I2783,ฐาน!$A$4:$A$9,0),3),6,5)),"")</f>
        <v/>
      </c>
      <c r="O2783" s="311" t="str">
        <f>IF(I2783&lt;&gt;"",IF(J2783&gt;=INDEX(ฐาน!$A$4:$G$9,MATCH(I2783,ฐาน!$A$4:$A$9,0),4),INDEX(ฐาน!$A$4:$G$9,MATCH(I2783,ฐาน!$A$4:$A$9,0),7),INDEX(ฐาน!$A$4:$G$9,MATCH(I2783,ฐาน!$A$4:$A$9,0),4)),"")</f>
        <v/>
      </c>
      <c r="P2783" s="312">
        <f>IF(M2783&lt;&gt;ฐาน!$M$45,IF(L2783&lt;&gt;"",($L2783*$N2783/100),0),0)</f>
        <v>0</v>
      </c>
      <c r="Q2783" s="311">
        <f>IF(M2783&lt;&gt;ฐาน!$M$45,IF(L2783&lt;&gt;"",ROUNDUP(($L2783*$N2783/100),-1),0),0)</f>
        <v>0</v>
      </c>
      <c r="R2783" s="311">
        <f t="shared" si="86"/>
        <v>0</v>
      </c>
      <c r="S2783" s="313">
        <f t="shared" si="87"/>
        <v>0</v>
      </c>
      <c r="T2783" s="314">
        <f>IF(M2783&lt;&gt;ฐาน!$M$45,IF(S2783&lt;&gt;"",S2783+R2783,0),0)</f>
        <v>0</v>
      </c>
      <c r="U2783" s="311">
        <f>IF(M2783&lt;&gt;ฐาน!$M$45,IF(S2783=0,J2783+T2783,O2783),J2783)</f>
        <v>0</v>
      </c>
      <c r="V2783" s="98"/>
    </row>
    <row r="2784" spans="1:22" x14ac:dyDescent="0.35">
      <c r="A2784" s="93">
        <v>2776</v>
      </c>
      <c r="B2784" s="84"/>
      <c r="C2784" s="98"/>
      <c r="D2784" s="91"/>
      <c r="E2784" s="89"/>
      <c r="F2784" s="88"/>
      <c r="G2784" s="91"/>
      <c r="H2784" s="91"/>
      <c r="I2784" s="88"/>
      <c r="J2784" s="92"/>
      <c r="K2784" s="212"/>
      <c r="L2784" s="308" t="str">
        <f>IF(K2784&lt;&gt;"",INDEX(ฐาน!$J$4:$M$44,MATCH(INT(K2784),ฐาน!$J$4:$J$44,0),2),"")</f>
        <v/>
      </c>
      <c r="M2784" s="309" t="str">
        <f>IF(L2784&lt;&gt;"",INDEX(ฐาน!$J$4:$M$45,MATCH(L2784,ฐาน!$K$4:$K$45,0),4),"")</f>
        <v/>
      </c>
      <c r="N2784" s="310" t="str">
        <f>IF(I2784&lt;&gt;"",INDEX(ฐาน!$A$4:$F$9,MATCH(I2784,ฐาน!$A$4:$A$9,0),IF(J2784&gt;=INDEX(ฐาน!$A$4:$F$9,MATCH(I2784,ฐาน!$A$4:$A$9,0),3),6,5)),"")</f>
        <v/>
      </c>
      <c r="O2784" s="311" t="str">
        <f>IF(I2784&lt;&gt;"",IF(J2784&gt;=INDEX(ฐาน!$A$4:$G$9,MATCH(I2784,ฐาน!$A$4:$A$9,0),4),INDEX(ฐาน!$A$4:$G$9,MATCH(I2784,ฐาน!$A$4:$A$9,0),7),INDEX(ฐาน!$A$4:$G$9,MATCH(I2784,ฐาน!$A$4:$A$9,0),4)),"")</f>
        <v/>
      </c>
      <c r="P2784" s="312">
        <f>IF(M2784&lt;&gt;ฐาน!$M$45,IF(L2784&lt;&gt;"",($L2784*$N2784/100),0),0)</f>
        <v>0</v>
      </c>
      <c r="Q2784" s="311">
        <f>IF(M2784&lt;&gt;ฐาน!$M$45,IF(L2784&lt;&gt;"",ROUNDUP(($L2784*$N2784/100),-1),0),0)</f>
        <v>0</v>
      </c>
      <c r="R2784" s="311">
        <f t="shared" si="86"/>
        <v>0</v>
      </c>
      <c r="S2784" s="313">
        <f t="shared" si="87"/>
        <v>0</v>
      </c>
      <c r="T2784" s="314">
        <f>IF(M2784&lt;&gt;ฐาน!$M$45,IF(S2784&lt;&gt;"",S2784+R2784,0),0)</f>
        <v>0</v>
      </c>
      <c r="U2784" s="311">
        <f>IF(M2784&lt;&gt;ฐาน!$M$45,IF(S2784=0,J2784+T2784,O2784),J2784)</f>
        <v>0</v>
      </c>
      <c r="V2784" s="98"/>
    </row>
    <row r="2785" spans="1:22" x14ac:dyDescent="0.35">
      <c r="A2785" s="93">
        <v>2777</v>
      </c>
      <c r="B2785" s="84"/>
      <c r="C2785" s="98"/>
      <c r="D2785" s="91"/>
      <c r="E2785" s="89"/>
      <c r="F2785" s="88"/>
      <c r="G2785" s="91"/>
      <c r="H2785" s="91"/>
      <c r="I2785" s="88"/>
      <c r="J2785" s="92"/>
      <c r="K2785" s="212"/>
      <c r="L2785" s="308" t="str">
        <f>IF(K2785&lt;&gt;"",INDEX(ฐาน!$J$4:$M$44,MATCH(INT(K2785),ฐาน!$J$4:$J$44,0),2),"")</f>
        <v/>
      </c>
      <c r="M2785" s="309" t="str">
        <f>IF(L2785&lt;&gt;"",INDEX(ฐาน!$J$4:$M$45,MATCH(L2785,ฐาน!$K$4:$K$45,0),4),"")</f>
        <v/>
      </c>
      <c r="N2785" s="310" t="str">
        <f>IF(I2785&lt;&gt;"",INDEX(ฐาน!$A$4:$F$9,MATCH(I2785,ฐาน!$A$4:$A$9,0),IF(J2785&gt;=INDEX(ฐาน!$A$4:$F$9,MATCH(I2785,ฐาน!$A$4:$A$9,0),3),6,5)),"")</f>
        <v/>
      </c>
      <c r="O2785" s="311" t="str">
        <f>IF(I2785&lt;&gt;"",IF(J2785&gt;=INDEX(ฐาน!$A$4:$G$9,MATCH(I2785,ฐาน!$A$4:$A$9,0),4),INDEX(ฐาน!$A$4:$G$9,MATCH(I2785,ฐาน!$A$4:$A$9,0),7),INDEX(ฐาน!$A$4:$G$9,MATCH(I2785,ฐาน!$A$4:$A$9,0),4)),"")</f>
        <v/>
      </c>
      <c r="P2785" s="312">
        <f>IF(M2785&lt;&gt;ฐาน!$M$45,IF(L2785&lt;&gt;"",($L2785*$N2785/100),0),0)</f>
        <v>0</v>
      </c>
      <c r="Q2785" s="311">
        <f>IF(M2785&lt;&gt;ฐาน!$M$45,IF(L2785&lt;&gt;"",ROUNDUP(($L2785*$N2785/100),-1),0),0)</f>
        <v>0</v>
      </c>
      <c r="R2785" s="311">
        <f t="shared" si="86"/>
        <v>0</v>
      </c>
      <c r="S2785" s="313">
        <f t="shared" si="87"/>
        <v>0</v>
      </c>
      <c r="T2785" s="314">
        <f>IF(M2785&lt;&gt;ฐาน!$M$45,IF(S2785&lt;&gt;"",S2785+R2785,0),0)</f>
        <v>0</v>
      </c>
      <c r="U2785" s="311">
        <f>IF(M2785&lt;&gt;ฐาน!$M$45,IF(S2785=0,J2785+T2785,O2785),J2785)</f>
        <v>0</v>
      </c>
      <c r="V2785" s="98"/>
    </row>
    <row r="2786" spans="1:22" x14ac:dyDescent="0.35">
      <c r="A2786" s="93">
        <v>2778</v>
      </c>
      <c r="B2786" s="84"/>
      <c r="C2786" s="98"/>
      <c r="D2786" s="91"/>
      <c r="E2786" s="89"/>
      <c r="F2786" s="88"/>
      <c r="G2786" s="91"/>
      <c r="H2786" s="91"/>
      <c r="I2786" s="88"/>
      <c r="J2786" s="92"/>
      <c r="K2786" s="212"/>
      <c r="L2786" s="308" t="str">
        <f>IF(K2786&lt;&gt;"",INDEX(ฐาน!$J$4:$M$44,MATCH(INT(K2786),ฐาน!$J$4:$J$44,0),2),"")</f>
        <v/>
      </c>
      <c r="M2786" s="309" t="str">
        <f>IF(L2786&lt;&gt;"",INDEX(ฐาน!$J$4:$M$45,MATCH(L2786,ฐาน!$K$4:$K$45,0),4),"")</f>
        <v/>
      </c>
      <c r="N2786" s="310" t="str">
        <f>IF(I2786&lt;&gt;"",INDEX(ฐาน!$A$4:$F$9,MATCH(I2786,ฐาน!$A$4:$A$9,0),IF(J2786&gt;=INDEX(ฐาน!$A$4:$F$9,MATCH(I2786,ฐาน!$A$4:$A$9,0),3),6,5)),"")</f>
        <v/>
      </c>
      <c r="O2786" s="311" t="str">
        <f>IF(I2786&lt;&gt;"",IF(J2786&gt;=INDEX(ฐาน!$A$4:$G$9,MATCH(I2786,ฐาน!$A$4:$A$9,0),4),INDEX(ฐาน!$A$4:$G$9,MATCH(I2786,ฐาน!$A$4:$A$9,0),7),INDEX(ฐาน!$A$4:$G$9,MATCH(I2786,ฐาน!$A$4:$A$9,0),4)),"")</f>
        <v/>
      </c>
      <c r="P2786" s="312">
        <f>IF(M2786&lt;&gt;ฐาน!$M$45,IF(L2786&lt;&gt;"",($L2786*$N2786/100),0),0)</f>
        <v>0</v>
      </c>
      <c r="Q2786" s="311">
        <f>IF(M2786&lt;&gt;ฐาน!$M$45,IF(L2786&lt;&gt;"",ROUNDUP(($L2786*$N2786/100),-1),0),0)</f>
        <v>0</v>
      </c>
      <c r="R2786" s="311">
        <f t="shared" si="86"/>
        <v>0</v>
      </c>
      <c r="S2786" s="313">
        <f t="shared" si="87"/>
        <v>0</v>
      </c>
      <c r="T2786" s="314">
        <f>IF(M2786&lt;&gt;ฐาน!$M$45,IF(S2786&lt;&gt;"",S2786+R2786,0),0)</f>
        <v>0</v>
      </c>
      <c r="U2786" s="311">
        <f>IF(M2786&lt;&gt;ฐาน!$M$45,IF(S2786=0,J2786+T2786,O2786),J2786)</f>
        <v>0</v>
      </c>
      <c r="V2786" s="98"/>
    </row>
    <row r="2787" spans="1:22" x14ac:dyDescent="0.35">
      <c r="A2787" s="93">
        <v>2779</v>
      </c>
      <c r="B2787" s="84"/>
      <c r="C2787" s="98"/>
      <c r="D2787" s="91"/>
      <c r="E2787" s="89"/>
      <c r="F2787" s="88"/>
      <c r="G2787" s="91"/>
      <c r="H2787" s="91"/>
      <c r="I2787" s="88"/>
      <c r="J2787" s="92"/>
      <c r="K2787" s="212"/>
      <c r="L2787" s="308" t="str">
        <f>IF(K2787&lt;&gt;"",INDEX(ฐาน!$J$4:$M$44,MATCH(INT(K2787),ฐาน!$J$4:$J$44,0),2),"")</f>
        <v/>
      </c>
      <c r="M2787" s="309" t="str">
        <f>IF(L2787&lt;&gt;"",INDEX(ฐาน!$J$4:$M$45,MATCH(L2787,ฐาน!$K$4:$K$45,0),4),"")</f>
        <v/>
      </c>
      <c r="N2787" s="310" t="str">
        <f>IF(I2787&lt;&gt;"",INDEX(ฐาน!$A$4:$F$9,MATCH(I2787,ฐาน!$A$4:$A$9,0),IF(J2787&gt;=INDEX(ฐาน!$A$4:$F$9,MATCH(I2787,ฐาน!$A$4:$A$9,0),3),6,5)),"")</f>
        <v/>
      </c>
      <c r="O2787" s="311" t="str">
        <f>IF(I2787&lt;&gt;"",IF(J2787&gt;=INDEX(ฐาน!$A$4:$G$9,MATCH(I2787,ฐาน!$A$4:$A$9,0),4),INDEX(ฐาน!$A$4:$G$9,MATCH(I2787,ฐาน!$A$4:$A$9,0),7),INDEX(ฐาน!$A$4:$G$9,MATCH(I2787,ฐาน!$A$4:$A$9,0),4)),"")</f>
        <v/>
      </c>
      <c r="P2787" s="312">
        <f>IF(M2787&lt;&gt;ฐาน!$M$45,IF(L2787&lt;&gt;"",($L2787*$N2787/100),0),0)</f>
        <v>0</v>
      </c>
      <c r="Q2787" s="311">
        <f>IF(M2787&lt;&gt;ฐาน!$M$45,IF(L2787&lt;&gt;"",ROUNDUP(($L2787*$N2787/100),-1),0),0)</f>
        <v>0</v>
      </c>
      <c r="R2787" s="311">
        <f t="shared" si="86"/>
        <v>0</v>
      </c>
      <c r="S2787" s="313">
        <f t="shared" si="87"/>
        <v>0</v>
      </c>
      <c r="T2787" s="314">
        <f>IF(M2787&lt;&gt;ฐาน!$M$45,IF(S2787&lt;&gt;"",S2787+R2787,0),0)</f>
        <v>0</v>
      </c>
      <c r="U2787" s="311">
        <f>IF(M2787&lt;&gt;ฐาน!$M$45,IF(S2787=0,J2787+T2787,O2787),J2787)</f>
        <v>0</v>
      </c>
      <c r="V2787" s="98"/>
    </row>
    <row r="2788" spans="1:22" x14ac:dyDescent="0.35">
      <c r="A2788" s="93">
        <v>2780</v>
      </c>
      <c r="B2788" s="84"/>
      <c r="C2788" s="98"/>
      <c r="D2788" s="91"/>
      <c r="E2788" s="89"/>
      <c r="F2788" s="88"/>
      <c r="G2788" s="91"/>
      <c r="H2788" s="91"/>
      <c r="I2788" s="88"/>
      <c r="J2788" s="92"/>
      <c r="K2788" s="212"/>
      <c r="L2788" s="308" t="str">
        <f>IF(K2788&lt;&gt;"",INDEX(ฐาน!$J$4:$M$44,MATCH(INT(K2788),ฐาน!$J$4:$J$44,0),2),"")</f>
        <v/>
      </c>
      <c r="M2788" s="309" t="str">
        <f>IF(L2788&lt;&gt;"",INDEX(ฐาน!$J$4:$M$45,MATCH(L2788,ฐาน!$K$4:$K$45,0),4),"")</f>
        <v/>
      </c>
      <c r="N2788" s="310" t="str">
        <f>IF(I2788&lt;&gt;"",INDEX(ฐาน!$A$4:$F$9,MATCH(I2788,ฐาน!$A$4:$A$9,0),IF(J2788&gt;=INDEX(ฐาน!$A$4:$F$9,MATCH(I2788,ฐาน!$A$4:$A$9,0),3),6,5)),"")</f>
        <v/>
      </c>
      <c r="O2788" s="311" t="str">
        <f>IF(I2788&lt;&gt;"",IF(J2788&gt;=INDEX(ฐาน!$A$4:$G$9,MATCH(I2788,ฐาน!$A$4:$A$9,0),4),INDEX(ฐาน!$A$4:$G$9,MATCH(I2788,ฐาน!$A$4:$A$9,0),7),INDEX(ฐาน!$A$4:$G$9,MATCH(I2788,ฐาน!$A$4:$A$9,0),4)),"")</f>
        <v/>
      </c>
      <c r="P2788" s="312">
        <f>IF(M2788&lt;&gt;ฐาน!$M$45,IF(L2788&lt;&gt;"",($L2788*$N2788/100),0),0)</f>
        <v>0</v>
      </c>
      <c r="Q2788" s="311">
        <f>IF(M2788&lt;&gt;ฐาน!$M$45,IF(L2788&lt;&gt;"",ROUNDUP(($L2788*$N2788/100),-1),0),0)</f>
        <v>0</v>
      </c>
      <c r="R2788" s="311">
        <f t="shared" si="86"/>
        <v>0</v>
      </c>
      <c r="S2788" s="313">
        <f t="shared" si="87"/>
        <v>0</v>
      </c>
      <c r="T2788" s="314">
        <f>IF(M2788&lt;&gt;ฐาน!$M$45,IF(S2788&lt;&gt;"",S2788+R2788,0),0)</f>
        <v>0</v>
      </c>
      <c r="U2788" s="311">
        <f>IF(M2788&lt;&gt;ฐาน!$M$45,IF(S2788=0,J2788+T2788,O2788),J2788)</f>
        <v>0</v>
      </c>
      <c r="V2788" s="98"/>
    </row>
    <row r="2789" spans="1:22" x14ac:dyDescent="0.35">
      <c r="A2789" s="93">
        <v>2781</v>
      </c>
      <c r="B2789" s="84"/>
      <c r="C2789" s="98"/>
      <c r="D2789" s="91"/>
      <c r="E2789" s="89"/>
      <c r="F2789" s="88"/>
      <c r="G2789" s="91"/>
      <c r="H2789" s="91"/>
      <c r="I2789" s="88"/>
      <c r="J2789" s="92"/>
      <c r="K2789" s="212"/>
      <c r="L2789" s="308" t="str">
        <f>IF(K2789&lt;&gt;"",INDEX(ฐาน!$J$4:$M$44,MATCH(INT(K2789),ฐาน!$J$4:$J$44,0),2),"")</f>
        <v/>
      </c>
      <c r="M2789" s="309" t="str">
        <f>IF(L2789&lt;&gt;"",INDEX(ฐาน!$J$4:$M$45,MATCH(L2789,ฐาน!$K$4:$K$45,0),4),"")</f>
        <v/>
      </c>
      <c r="N2789" s="310" t="str">
        <f>IF(I2789&lt;&gt;"",INDEX(ฐาน!$A$4:$F$9,MATCH(I2789,ฐาน!$A$4:$A$9,0),IF(J2789&gt;=INDEX(ฐาน!$A$4:$F$9,MATCH(I2789,ฐาน!$A$4:$A$9,0),3),6,5)),"")</f>
        <v/>
      </c>
      <c r="O2789" s="311" t="str">
        <f>IF(I2789&lt;&gt;"",IF(J2789&gt;=INDEX(ฐาน!$A$4:$G$9,MATCH(I2789,ฐาน!$A$4:$A$9,0),4),INDEX(ฐาน!$A$4:$G$9,MATCH(I2789,ฐาน!$A$4:$A$9,0),7),INDEX(ฐาน!$A$4:$G$9,MATCH(I2789,ฐาน!$A$4:$A$9,0),4)),"")</f>
        <v/>
      </c>
      <c r="P2789" s="312">
        <f>IF(M2789&lt;&gt;ฐาน!$M$45,IF(L2789&lt;&gt;"",($L2789*$N2789/100),0),0)</f>
        <v>0</v>
      </c>
      <c r="Q2789" s="311">
        <f>IF(M2789&lt;&gt;ฐาน!$M$45,IF(L2789&lt;&gt;"",ROUNDUP(($L2789*$N2789/100),-1),0),0)</f>
        <v>0</v>
      </c>
      <c r="R2789" s="311">
        <f t="shared" si="86"/>
        <v>0</v>
      </c>
      <c r="S2789" s="313">
        <f t="shared" si="87"/>
        <v>0</v>
      </c>
      <c r="T2789" s="314">
        <f>IF(M2789&lt;&gt;ฐาน!$M$45,IF(S2789&lt;&gt;"",S2789+R2789,0),0)</f>
        <v>0</v>
      </c>
      <c r="U2789" s="311">
        <f>IF(M2789&lt;&gt;ฐาน!$M$45,IF(S2789=0,J2789+T2789,O2789),J2789)</f>
        <v>0</v>
      </c>
      <c r="V2789" s="98"/>
    </row>
    <row r="2790" spans="1:22" x14ac:dyDescent="0.35">
      <c r="A2790" s="93">
        <v>2782</v>
      </c>
      <c r="B2790" s="84"/>
      <c r="C2790" s="98"/>
      <c r="D2790" s="91"/>
      <c r="E2790" s="89"/>
      <c r="F2790" s="88"/>
      <c r="G2790" s="91"/>
      <c r="H2790" s="91"/>
      <c r="I2790" s="88"/>
      <c r="J2790" s="92"/>
      <c r="K2790" s="212"/>
      <c r="L2790" s="308" t="str">
        <f>IF(K2790&lt;&gt;"",INDEX(ฐาน!$J$4:$M$44,MATCH(INT(K2790),ฐาน!$J$4:$J$44,0),2),"")</f>
        <v/>
      </c>
      <c r="M2790" s="309" t="str">
        <f>IF(L2790&lt;&gt;"",INDEX(ฐาน!$J$4:$M$45,MATCH(L2790,ฐาน!$K$4:$K$45,0),4),"")</f>
        <v/>
      </c>
      <c r="N2790" s="310" t="str">
        <f>IF(I2790&lt;&gt;"",INDEX(ฐาน!$A$4:$F$9,MATCH(I2790,ฐาน!$A$4:$A$9,0),IF(J2790&gt;=INDEX(ฐาน!$A$4:$F$9,MATCH(I2790,ฐาน!$A$4:$A$9,0),3),6,5)),"")</f>
        <v/>
      </c>
      <c r="O2790" s="311" t="str">
        <f>IF(I2790&lt;&gt;"",IF(J2790&gt;=INDEX(ฐาน!$A$4:$G$9,MATCH(I2790,ฐาน!$A$4:$A$9,0),4),INDEX(ฐาน!$A$4:$G$9,MATCH(I2790,ฐาน!$A$4:$A$9,0),7),INDEX(ฐาน!$A$4:$G$9,MATCH(I2790,ฐาน!$A$4:$A$9,0),4)),"")</f>
        <v/>
      </c>
      <c r="P2790" s="312">
        <f>IF(M2790&lt;&gt;ฐาน!$M$45,IF(L2790&lt;&gt;"",($L2790*$N2790/100),0),0)</f>
        <v>0</v>
      </c>
      <c r="Q2790" s="311">
        <f>IF(M2790&lt;&gt;ฐาน!$M$45,IF(L2790&lt;&gt;"",ROUNDUP(($L2790*$N2790/100),-1),0),0)</f>
        <v>0</v>
      </c>
      <c r="R2790" s="311">
        <f t="shared" si="86"/>
        <v>0</v>
      </c>
      <c r="S2790" s="313">
        <f t="shared" si="87"/>
        <v>0</v>
      </c>
      <c r="T2790" s="314">
        <f>IF(M2790&lt;&gt;ฐาน!$M$45,IF(S2790&lt;&gt;"",S2790+R2790,0),0)</f>
        <v>0</v>
      </c>
      <c r="U2790" s="311">
        <f>IF(M2790&lt;&gt;ฐาน!$M$45,IF(S2790=0,J2790+T2790,O2790),J2790)</f>
        <v>0</v>
      </c>
      <c r="V2790" s="98"/>
    </row>
    <row r="2791" spans="1:22" x14ac:dyDescent="0.35">
      <c r="A2791" s="93">
        <v>2783</v>
      </c>
      <c r="B2791" s="84"/>
      <c r="C2791" s="98"/>
      <c r="D2791" s="91"/>
      <c r="E2791" s="89"/>
      <c r="F2791" s="88"/>
      <c r="G2791" s="91"/>
      <c r="H2791" s="91"/>
      <c r="I2791" s="88"/>
      <c r="J2791" s="92"/>
      <c r="K2791" s="212"/>
      <c r="L2791" s="308" t="str">
        <f>IF(K2791&lt;&gt;"",INDEX(ฐาน!$J$4:$M$44,MATCH(INT(K2791),ฐาน!$J$4:$J$44,0),2),"")</f>
        <v/>
      </c>
      <c r="M2791" s="309" t="str">
        <f>IF(L2791&lt;&gt;"",INDEX(ฐาน!$J$4:$M$45,MATCH(L2791,ฐาน!$K$4:$K$45,0),4),"")</f>
        <v/>
      </c>
      <c r="N2791" s="310" t="str">
        <f>IF(I2791&lt;&gt;"",INDEX(ฐาน!$A$4:$F$9,MATCH(I2791,ฐาน!$A$4:$A$9,0),IF(J2791&gt;=INDEX(ฐาน!$A$4:$F$9,MATCH(I2791,ฐาน!$A$4:$A$9,0),3),6,5)),"")</f>
        <v/>
      </c>
      <c r="O2791" s="311" t="str">
        <f>IF(I2791&lt;&gt;"",IF(J2791&gt;=INDEX(ฐาน!$A$4:$G$9,MATCH(I2791,ฐาน!$A$4:$A$9,0),4),INDEX(ฐาน!$A$4:$G$9,MATCH(I2791,ฐาน!$A$4:$A$9,0),7),INDEX(ฐาน!$A$4:$G$9,MATCH(I2791,ฐาน!$A$4:$A$9,0),4)),"")</f>
        <v/>
      </c>
      <c r="P2791" s="312">
        <f>IF(M2791&lt;&gt;ฐาน!$M$45,IF(L2791&lt;&gt;"",($L2791*$N2791/100),0),0)</f>
        <v>0</v>
      </c>
      <c r="Q2791" s="311">
        <f>IF(M2791&lt;&gt;ฐาน!$M$45,IF(L2791&lt;&gt;"",ROUNDUP(($L2791*$N2791/100),-1),0),0)</f>
        <v>0</v>
      </c>
      <c r="R2791" s="311">
        <f t="shared" si="86"/>
        <v>0</v>
      </c>
      <c r="S2791" s="313">
        <f t="shared" si="87"/>
        <v>0</v>
      </c>
      <c r="T2791" s="314">
        <f>IF(M2791&lt;&gt;ฐาน!$M$45,IF(S2791&lt;&gt;"",S2791+R2791,0),0)</f>
        <v>0</v>
      </c>
      <c r="U2791" s="311">
        <f>IF(M2791&lt;&gt;ฐาน!$M$45,IF(S2791=0,J2791+T2791,O2791),J2791)</f>
        <v>0</v>
      </c>
      <c r="V2791" s="98"/>
    </row>
    <row r="2792" spans="1:22" x14ac:dyDescent="0.35">
      <c r="A2792" s="93">
        <v>2784</v>
      </c>
      <c r="B2792" s="84"/>
      <c r="C2792" s="98"/>
      <c r="D2792" s="91"/>
      <c r="E2792" s="89"/>
      <c r="F2792" s="88"/>
      <c r="G2792" s="91"/>
      <c r="H2792" s="91"/>
      <c r="I2792" s="88"/>
      <c r="J2792" s="92"/>
      <c r="K2792" s="212"/>
      <c r="L2792" s="308" t="str">
        <f>IF(K2792&lt;&gt;"",INDEX(ฐาน!$J$4:$M$44,MATCH(INT(K2792),ฐาน!$J$4:$J$44,0),2),"")</f>
        <v/>
      </c>
      <c r="M2792" s="309" t="str">
        <f>IF(L2792&lt;&gt;"",INDEX(ฐาน!$J$4:$M$45,MATCH(L2792,ฐาน!$K$4:$K$45,0),4),"")</f>
        <v/>
      </c>
      <c r="N2792" s="310" t="str">
        <f>IF(I2792&lt;&gt;"",INDEX(ฐาน!$A$4:$F$9,MATCH(I2792,ฐาน!$A$4:$A$9,0),IF(J2792&gt;=INDEX(ฐาน!$A$4:$F$9,MATCH(I2792,ฐาน!$A$4:$A$9,0),3),6,5)),"")</f>
        <v/>
      </c>
      <c r="O2792" s="311" t="str">
        <f>IF(I2792&lt;&gt;"",IF(J2792&gt;=INDEX(ฐาน!$A$4:$G$9,MATCH(I2792,ฐาน!$A$4:$A$9,0),4),INDEX(ฐาน!$A$4:$G$9,MATCH(I2792,ฐาน!$A$4:$A$9,0),7),INDEX(ฐาน!$A$4:$G$9,MATCH(I2792,ฐาน!$A$4:$A$9,0),4)),"")</f>
        <v/>
      </c>
      <c r="P2792" s="312">
        <f>IF(M2792&lt;&gt;ฐาน!$M$45,IF(L2792&lt;&gt;"",($L2792*$N2792/100),0),0)</f>
        <v>0</v>
      </c>
      <c r="Q2792" s="311">
        <f>IF(M2792&lt;&gt;ฐาน!$M$45,IF(L2792&lt;&gt;"",ROUNDUP(($L2792*$N2792/100),-1),0),0)</f>
        <v>0</v>
      </c>
      <c r="R2792" s="311">
        <f t="shared" si="86"/>
        <v>0</v>
      </c>
      <c r="S2792" s="313">
        <f t="shared" si="87"/>
        <v>0</v>
      </c>
      <c r="T2792" s="314">
        <f>IF(M2792&lt;&gt;ฐาน!$M$45,IF(S2792&lt;&gt;"",S2792+R2792,0),0)</f>
        <v>0</v>
      </c>
      <c r="U2792" s="311">
        <f>IF(M2792&lt;&gt;ฐาน!$M$45,IF(S2792=0,J2792+T2792,O2792),J2792)</f>
        <v>0</v>
      </c>
      <c r="V2792" s="98"/>
    </row>
    <row r="2793" spans="1:22" x14ac:dyDescent="0.35">
      <c r="A2793" s="93">
        <v>2785</v>
      </c>
      <c r="B2793" s="84"/>
      <c r="C2793" s="98"/>
      <c r="D2793" s="91"/>
      <c r="E2793" s="89"/>
      <c r="F2793" s="88"/>
      <c r="G2793" s="91"/>
      <c r="H2793" s="91"/>
      <c r="I2793" s="88"/>
      <c r="J2793" s="92"/>
      <c r="K2793" s="212"/>
      <c r="L2793" s="308" t="str">
        <f>IF(K2793&lt;&gt;"",INDEX(ฐาน!$J$4:$M$44,MATCH(INT(K2793),ฐาน!$J$4:$J$44,0),2),"")</f>
        <v/>
      </c>
      <c r="M2793" s="309" t="str">
        <f>IF(L2793&lt;&gt;"",INDEX(ฐาน!$J$4:$M$45,MATCH(L2793,ฐาน!$K$4:$K$45,0),4),"")</f>
        <v/>
      </c>
      <c r="N2793" s="310" t="str">
        <f>IF(I2793&lt;&gt;"",INDEX(ฐาน!$A$4:$F$9,MATCH(I2793,ฐาน!$A$4:$A$9,0),IF(J2793&gt;=INDEX(ฐาน!$A$4:$F$9,MATCH(I2793,ฐาน!$A$4:$A$9,0),3),6,5)),"")</f>
        <v/>
      </c>
      <c r="O2793" s="311" t="str">
        <f>IF(I2793&lt;&gt;"",IF(J2793&gt;=INDEX(ฐาน!$A$4:$G$9,MATCH(I2793,ฐาน!$A$4:$A$9,0),4),INDEX(ฐาน!$A$4:$G$9,MATCH(I2793,ฐาน!$A$4:$A$9,0),7),INDEX(ฐาน!$A$4:$G$9,MATCH(I2793,ฐาน!$A$4:$A$9,0),4)),"")</f>
        <v/>
      </c>
      <c r="P2793" s="312">
        <f>IF(M2793&lt;&gt;ฐาน!$M$45,IF(L2793&lt;&gt;"",($L2793*$N2793/100),0),0)</f>
        <v>0</v>
      </c>
      <c r="Q2793" s="311">
        <f>IF(M2793&lt;&gt;ฐาน!$M$45,IF(L2793&lt;&gt;"",ROUNDUP(($L2793*$N2793/100),-1),0),0)</f>
        <v>0</v>
      </c>
      <c r="R2793" s="311">
        <f t="shared" si="86"/>
        <v>0</v>
      </c>
      <c r="S2793" s="313">
        <f t="shared" si="87"/>
        <v>0</v>
      </c>
      <c r="T2793" s="314">
        <f>IF(M2793&lt;&gt;ฐาน!$M$45,IF(S2793&lt;&gt;"",S2793+R2793,0),0)</f>
        <v>0</v>
      </c>
      <c r="U2793" s="311">
        <f>IF(M2793&lt;&gt;ฐาน!$M$45,IF(S2793=0,J2793+T2793,O2793),J2793)</f>
        <v>0</v>
      </c>
      <c r="V2793" s="98"/>
    </row>
    <row r="2794" spans="1:22" x14ac:dyDescent="0.35">
      <c r="A2794" s="93">
        <v>2786</v>
      </c>
      <c r="B2794" s="84"/>
      <c r="C2794" s="98"/>
      <c r="D2794" s="91"/>
      <c r="E2794" s="89"/>
      <c r="F2794" s="88"/>
      <c r="G2794" s="91"/>
      <c r="H2794" s="91"/>
      <c r="I2794" s="88"/>
      <c r="J2794" s="92"/>
      <c r="K2794" s="212"/>
      <c r="L2794" s="308" t="str">
        <f>IF(K2794&lt;&gt;"",INDEX(ฐาน!$J$4:$M$44,MATCH(INT(K2794),ฐาน!$J$4:$J$44,0),2),"")</f>
        <v/>
      </c>
      <c r="M2794" s="309" t="str">
        <f>IF(L2794&lt;&gt;"",INDEX(ฐาน!$J$4:$M$45,MATCH(L2794,ฐาน!$K$4:$K$45,0),4),"")</f>
        <v/>
      </c>
      <c r="N2794" s="310" t="str">
        <f>IF(I2794&lt;&gt;"",INDEX(ฐาน!$A$4:$F$9,MATCH(I2794,ฐาน!$A$4:$A$9,0),IF(J2794&gt;=INDEX(ฐาน!$A$4:$F$9,MATCH(I2794,ฐาน!$A$4:$A$9,0),3),6,5)),"")</f>
        <v/>
      </c>
      <c r="O2794" s="311" t="str">
        <f>IF(I2794&lt;&gt;"",IF(J2794&gt;=INDEX(ฐาน!$A$4:$G$9,MATCH(I2794,ฐาน!$A$4:$A$9,0),4),INDEX(ฐาน!$A$4:$G$9,MATCH(I2794,ฐาน!$A$4:$A$9,0),7),INDEX(ฐาน!$A$4:$G$9,MATCH(I2794,ฐาน!$A$4:$A$9,0),4)),"")</f>
        <v/>
      </c>
      <c r="P2794" s="312">
        <f>IF(M2794&lt;&gt;ฐาน!$M$45,IF(L2794&lt;&gt;"",($L2794*$N2794/100),0),0)</f>
        <v>0</v>
      </c>
      <c r="Q2794" s="311">
        <f>IF(M2794&lt;&gt;ฐาน!$M$45,IF(L2794&lt;&gt;"",ROUNDUP(($L2794*$N2794/100),-1),0),0)</f>
        <v>0</v>
      </c>
      <c r="R2794" s="311">
        <f t="shared" si="86"/>
        <v>0</v>
      </c>
      <c r="S2794" s="313">
        <f t="shared" si="87"/>
        <v>0</v>
      </c>
      <c r="T2794" s="314">
        <f>IF(M2794&lt;&gt;ฐาน!$M$45,IF(S2794&lt;&gt;"",S2794+R2794,0),0)</f>
        <v>0</v>
      </c>
      <c r="U2794" s="311">
        <f>IF(M2794&lt;&gt;ฐาน!$M$45,IF(S2794=0,J2794+T2794,O2794),J2794)</f>
        <v>0</v>
      </c>
      <c r="V2794" s="98"/>
    </row>
    <row r="2795" spans="1:22" x14ac:dyDescent="0.35">
      <c r="A2795" s="93">
        <v>2787</v>
      </c>
      <c r="B2795" s="84"/>
      <c r="C2795" s="98"/>
      <c r="D2795" s="91"/>
      <c r="E2795" s="89"/>
      <c r="F2795" s="88"/>
      <c r="G2795" s="91"/>
      <c r="H2795" s="91"/>
      <c r="I2795" s="88"/>
      <c r="J2795" s="92"/>
      <c r="K2795" s="212"/>
      <c r="L2795" s="308" t="str">
        <f>IF(K2795&lt;&gt;"",INDEX(ฐาน!$J$4:$M$44,MATCH(INT(K2795),ฐาน!$J$4:$J$44,0),2),"")</f>
        <v/>
      </c>
      <c r="M2795" s="309" t="str">
        <f>IF(L2795&lt;&gt;"",INDEX(ฐาน!$J$4:$M$45,MATCH(L2795,ฐาน!$K$4:$K$45,0),4),"")</f>
        <v/>
      </c>
      <c r="N2795" s="310" t="str">
        <f>IF(I2795&lt;&gt;"",INDEX(ฐาน!$A$4:$F$9,MATCH(I2795,ฐาน!$A$4:$A$9,0),IF(J2795&gt;=INDEX(ฐาน!$A$4:$F$9,MATCH(I2795,ฐาน!$A$4:$A$9,0),3),6,5)),"")</f>
        <v/>
      </c>
      <c r="O2795" s="311" t="str">
        <f>IF(I2795&lt;&gt;"",IF(J2795&gt;=INDEX(ฐาน!$A$4:$G$9,MATCH(I2795,ฐาน!$A$4:$A$9,0),4),INDEX(ฐาน!$A$4:$G$9,MATCH(I2795,ฐาน!$A$4:$A$9,0),7),INDEX(ฐาน!$A$4:$G$9,MATCH(I2795,ฐาน!$A$4:$A$9,0),4)),"")</f>
        <v/>
      </c>
      <c r="P2795" s="312">
        <f>IF(M2795&lt;&gt;ฐาน!$M$45,IF(L2795&lt;&gt;"",($L2795*$N2795/100),0),0)</f>
        <v>0</v>
      </c>
      <c r="Q2795" s="311">
        <f>IF(M2795&lt;&gt;ฐาน!$M$45,IF(L2795&lt;&gt;"",ROUNDUP(($L2795*$N2795/100),-1),0),0)</f>
        <v>0</v>
      </c>
      <c r="R2795" s="311">
        <f t="shared" si="86"/>
        <v>0</v>
      </c>
      <c r="S2795" s="313">
        <f t="shared" si="87"/>
        <v>0</v>
      </c>
      <c r="T2795" s="314">
        <f>IF(M2795&lt;&gt;ฐาน!$M$45,IF(S2795&lt;&gt;"",S2795+R2795,0),0)</f>
        <v>0</v>
      </c>
      <c r="U2795" s="311">
        <f>IF(M2795&lt;&gt;ฐาน!$M$45,IF(S2795=0,J2795+T2795,O2795),J2795)</f>
        <v>0</v>
      </c>
      <c r="V2795" s="98"/>
    </row>
    <row r="2796" spans="1:22" x14ac:dyDescent="0.35">
      <c r="A2796" s="93">
        <v>2788</v>
      </c>
      <c r="B2796" s="84"/>
      <c r="C2796" s="98"/>
      <c r="D2796" s="91"/>
      <c r="E2796" s="89"/>
      <c r="F2796" s="88"/>
      <c r="G2796" s="91"/>
      <c r="H2796" s="91"/>
      <c r="I2796" s="88"/>
      <c r="J2796" s="92"/>
      <c r="K2796" s="212"/>
      <c r="L2796" s="308" t="str">
        <f>IF(K2796&lt;&gt;"",INDEX(ฐาน!$J$4:$M$44,MATCH(INT(K2796),ฐาน!$J$4:$J$44,0),2),"")</f>
        <v/>
      </c>
      <c r="M2796" s="309" t="str">
        <f>IF(L2796&lt;&gt;"",INDEX(ฐาน!$J$4:$M$45,MATCH(L2796,ฐาน!$K$4:$K$45,0),4),"")</f>
        <v/>
      </c>
      <c r="N2796" s="310" t="str">
        <f>IF(I2796&lt;&gt;"",INDEX(ฐาน!$A$4:$F$9,MATCH(I2796,ฐาน!$A$4:$A$9,0),IF(J2796&gt;=INDEX(ฐาน!$A$4:$F$9,MATCH(I2796,ฐาน!$A$4:$A$9,0),3),6,5)),"")</f>
        <v/>
      </c>
      <c r="O2796" s="311" t="str">
        <f>IF(I2796&lt;&gt;"",IF(J2796&gt;=INDEX(ฐาน!$A$4:$G$9,MATCH(I2796,ฐาน!$A$4:$A$9,0),4),INDEX(ฐาน!$A$4:$G$9,MATCH(I2796,ฐาน!$A$4:$A$9,0),7),INDEX(ฐาน!$A$4:$G$9,MATCH(I2796,ฐาน!$A$4:$A$9,0),4)),"")</f>
        <v/>
      </c>
      <c r="P2796" s="312">
        <f>IF(M2796&lt;&gt;ฐาน!$M$45,IF(L2796&lt;&gt;"",($L2796*$N2796/100),0),0)</f>
        <v>0</v>
      </c>
      <c r="Q2796" s="311">
        <f>IF(M2796&lt;&gt;ฐาน!$M$45,IF(L2796&lt;&gt;"",ROUNDUP(($L2796*$N2796/100),-1),0),0)</f>
        <v>0</v>
      </c>
      <c r="R2796" s="311">
        <f t="shared" si="86"/>
        <v>0</v>
      </c>
      <c r="S2796" s="313">
        <f t="shared" si="87"/>
        <v>0</v>
      </c>
      <c r="T2796" s="314">
        <f>IF(M2796&lt;&gt;ฐาน!$M$45,IF(S2796&lt;&gt;"",S2796+R2796,0),0)</f>
        <v>0</v>
      </c>
      <c r="U2796" s="311">
        <f>IF(M2796&lt;&gt;ฐาน!$M$45,IF(S2796=0,J2796+T2796,O2796),J2796)</f>
        <v>0</v>
      </c>
      <c r="V2796" s="98"/>
    </row>
    <row r="2797" spans="1:22" x14ac:dyDescent="0.35">
      <c r="A2797" s="93">
        <v>2789</v>
      </c>
      <c r="B2797" s="84"/>
      <c r="C2797" s="98"/>
      <c r="D2797" s="91"/>
      <c r="E2797" s="89"/>
      <c r="F2797" s="88"/>
      <c r="G2797" s="91"/>
      <c r="H2797" s="91"/>
      <c r="I2797" s="88"/>
      <c r="J2797" s="92"/>
      <c r="K2797" s="212"/>
      <c r="L2797" s="308" t="str">
        <f>IF(K2797&lt;&gt;"",INDEX(ฐาน!$J$4:$M$44,MATCH(INT(K2797),ฐาน!$J$4:$J$44,0),2),"")</f>
        <v/>
      </c>
      <c r="M2797" s="309" t="str">
        <f>IF(L2797&lt;&gt;"",INDEX(ฐาน!$J$4:$M$45,MATCH(L2797,ฐาน!$K$4:$K$45,0),4),"")</f>
        <v/>
      </c>
      <c r="N2797" s="310" t="str">
        <f>IF(I2797&lt;&gt;"",INDEX(ฐาน!$A$4:$F$9,MATCH(I2797,ฐาน!$A$4:$A$9,0),IF(J2797&gt;=INDEX(ฐาน!$A$4:$F$9,MATCH(I2797,ฐาน!$A$4:$A$9,0),3),6,5)),"")</f>
        <v/>
      </c>
      <c r="O2797" s="311" t="str">
        <f>IF(I2797&lt;&gt;"",IF(J2797&gt;=INDEX(ฐาน!$A$4:$G$9,MATCH(I2797,ฐาน!$A$4:$A$9,0),4),INDEX(ฐาน!$A$4:$G$9,MATCH(I2797,ฐาน!$A$4:$A$9,0),7),INDEX(ฐาน!$A$4:$G$9,MATCH(I2797,ฐาน!$A$4:$A$9,0),4)),"")</f>
        <v/>
      </c>
      <c r="P2797" s="312">
        <f>IF(M2797&lt;&gt;ฐาน!$M$45,IF(L2797&lt;&gt;"",($L2797*$N2797/100),0),0)</f>
        <v>0</v>
      </c>
      <c r="Q2797" s="311">
        <f>IF(M2797&lt;&gt;ฐาน!$M$45,IF(L2797&lt;&gt;"",ROUNDUP(($L2797*$N2797/100),-1),0),0)</f>
        <v>0</v>
      </c>
      <c r="R2797" s="311">
        <f t="shared" si="86"/>
        <v>0</v>
      </c>
      <c r="S2797" s="313">
        <f t="shared" si="87"/>
        <v>0</v>
      </c>
      <c r="T2797" s="314">
        <f>IF(M2797&lt;&gt;ฐาน!$M$45,IF(S2797&lt;&gt;"",S2797+R2797,0),0)</f>
        <v>0</v>
      </c>
      <c r="U2797" s="311">
        <f>IF(M2797&lt;&gt;ฐาน!$M$45,IF(S2797=0,J2797+T2797,O2797),J2797)</f>
        <v>0</v>
      </c>
      <c r="V2797" s="98"/>
    </row>
    <row r="2798" spans="1:22" x14ac:dyDescent="0.35">
      <c r="A2798" s="93">
        <v>2790</v>
      </c>
      <c r="B2798" s="84"/>
      <c r="C2798" s="98"/>
      <c r="D2798" s="91"/>
      <c r="E2798" s="89"/>
      <c r="F2798" s="88"/>
      <c r="G2798" s="91"/>
      <c r="H2798" s="91"/>
      <c r="I2798" s="88"/>
      <c r="J2798" s="92"/>
      <c r="K2798" s="212"/>
      <c r="L2798" s="308" t="str">
        <f>IF(K2798&lt;&gt;"",INDEX(ฐาน!$J$4:$M$44,MATCH(INT(K2798),ฐาน!$J$4:$J$44,0),2),"")</f>
        <v/>
      </c>
      <c r="M2798" s="309" t="str">
        <f>IF(L2798&lt;&gt;"",INDEX(ฐาน!$J$4:$M$45,MATCH(L2798,ฐาน!$K$4:$K$45,0),4),"")</f>
        <v/>
      </c>
      <c r="N2798" s="310" t="str">
        <f>IF(I2798&lt;&gt;"",INDEX(ฐาน!$A$4:$F$9,MATCH(I2798,ฐาน!$A$4:$A$9,0),IF(J2798&gt;=INDEX(ฐาน!$A$4:$F$9,MATCH(I2798,ฐาน!$A$4:$A$9,0),3),6,5)),"")</f>
        <v/>
      </c>
      <c r="O2798" s="311" t="str">
        <f>IF(I2798&lt;&gt;"",IF(J2798&gt;=INDEX(ฐาน!$A$4:$G$9,MATCH(I2798,ฐาน!$A$4:$A$9,0),4),INDEX(ฐาน!$A$4:$G$9,MATCH(I2798,ฐาน!$A$4:$A$9,0),7),INDEX(ฐาน!$A$4:$G$9,MATCH(I2798,ฐาน!$A$4:$A$9,0),4)),"")</f>
        <v/>
      </c>
      <c r="P2798" s="312">
        <f>IF(M2798&lt;&gt;ฐาน!$M$45,IF(L2798&lt;&gt;"",($L2798*$N2798/100),0),0)</f>
        <v>0</v>
      </c>
      <c r="Q2798" s="311">
        <f>IF(M2798&lt;&gt;ฐาน!$M$45,IF(L2798&lt;&gt;"",ROUNDUP(($L2798*$N2798/100),-1),0),0)</f>
        <v>0</v>
      </c>
      <c r="R2798" s="311">
        <f t="shared" si="86"/>
        <v>0</v>
      </c>
      <c r="S2798" s="313">
        <f t="shared" si="87"/>
        <v>0</v>
      </c>
      <c r="T2798" s="314">
        <f>IF(M2798&lt;&gt;ฐาน!$M$45,IF(S2798&lt;&gt;"",S2798+R2798,0),0)</f>
        <v>0</v>
      </c>
      <c r="U2798" s="311">
        <f>IF(M2798&lt;&gt;ฐาน!$M$45,IF(S2798=0,J2798+T2798,O2798),J2798)</f>
        <v>0</v>
      </c>
      <c r="V2798" s="98"/>
    </row>
    <row r="2799" spans="1:22" x14ac:dyDescent="0.35">
      <c r="A2799" s="93">
        <v>2791</v>
      </c>
      <c r="B2799" s="84"/>
      <c r="C2799" s="98"/>
      <c r="D2799" s="91"/>
      <c r="E2799" s="89"/>
      <c r="F2799" s="88"/>
      <c r="G2799" s="91"/>
      <c r="H2799" s="91"/>
      <c r="I2799" s="88"/>
      <c r="J2799" s="92"/>
      <c r="K2799" s="212"/>
      <c r="L2799" s="308" t="str">
        <f>IF(K2799&lt;&gt;"",INDEX(ฐาน!$J$4:$M$44,MATCH(INT(K2799),ฐาน!$J$4:$J$44,0),2),"")</f>
        <v/>
      </c>
      <c r="M2799" s="309" t="str">
        <f>IF(L2799&lt;&gt;"",INDEX(ฐาน!$J$4:$M$45,MATCH(L2799,ฐาน!$K$4:$K$45,0),4),"")</f>
        <v/>
      </c>
      <c r="N2799" s="310" t="str">
        <f>IF(I2799&lt;&gt;"",INDEX(ฐาน!$A$4:$F$9,MATCH(I2799,ฐาน!$A$4:$A$9,0),IF(J2799&gt;=INDEX(ฐาน!$A$4:$F$9,MATCH(I2799,ฐาน!$A$4:$A$9,0),3),6,5)),"")</f>
        <v/>
      </c>
      <c r="O2799" s="311" t="str">
        <f>IF(I2799&lt;&gt;"",IF(J2799&gt;=INDEX(ฐาน!$A$4:$G$9,MATCH(I2799,ฐาน!$A$4:$A$9,0),4),INDEX(ฐาน!$A$4:$G$9,MATCH(I2799,ฐาน!$A$4:$A$9,0),7),INDEX(ฐาน!$A$4:$G$9,MATCH(I2799,ฐาน!$A$4:$A$9,0),4)),"")</f>
        <v/>
      </c>
      <c r="P2799" s="312">
        <f>IF(M2799&lt;&gt;ฐาน!$M$45,IF(L2799&lt;&gt;"",($L2799*$N2799/100),0),0)</f>
        <v>0</v>
      </c>
      <c r="Q2799" s="311">
        <f>IF(M2799&lt;&gt;ฐาน!$M$45,IF(L2799&lt;&gt;"",ROUNDUP(($L2799*$N2799/100),-1),0),0)</f>
        <v>0</v>
      </c>
      <c r="R2799" s="311">
        <f t="shared" si="86"/>
        <v>0</v>
      </c>
      <c r="S2799" s="313">
        <f t="shared" si="87"/>
        <v>0</v>
      </c>
      <c r="T2799" s="314">
        <f>IF(M2799&lt;&gt;ฐาน!$M$45,IF(S2799&lt;&gt;"",S2799+R2799,0),0)</f>
        <v>0</v>
      </c>
      <c r="U2799" s="311">
        <f>IF(M2799&lt;&gt;ฐาน!$M$45,IF(S2799=0,J2799+T2799,O2799),J2799)</f>
        <v>0</v>
      </c>
      <c r="V2799" s="98"/>
    </row>
    <row r="2800" spans="1:22" x14ac:dyDescent="0.35">
      <c r="A2800" s="93">
        <v>2792</v>
      </c>
      <c r="B2800" s="84"/>
      <c r="C2800" s="98"/>
      <c r="D2800" s="91"/>
      <c r="E2800" s="89"/>
      <c r="F2800" s="88"/>
      <c r="G2800" s="91"/>
      <c r="H2800" s="91"/>
      <c r="I2800" s="88"/>
      <c r="J2800" s="92"/>
      <c r="K2800" s="212"/>
      <c r="L2800" s="308" t="str">
        <f>IF(K2800&lt;&gt;"",INDEX(ฐาน!$J$4:$M$44,MATCH(INT(K2800),ฐาน!$J$4:$J$44,0),2),"")</f>
        <v/>
      </c>
      <c r="M2800" s="309" t="str">
        <f>IF(L2800&lt;&gt;"",INDEX(ฐาน!$J$4:$M$45,MATCH(L2800,ฐาน!$K$4:$K$45,0),4),"")</f>
        <v/>
      </c>
      <c r="N2800" s="310" t="str">
        <f>IF(I2800&lt;&gt;"",INDEX(ฐาน!$A$4:$F$9,MATCH(I2800,ฐาน!$A$4:$A$9,0),IF(J2800&gt;=INDEX(ฐาน!$A$4:$F$9,MATCH(I2800,ฐาน!$A$4:$A$9,0),3),6,5)),"")</f>
        <v/>
      </c>
      <c r="O2800" s="311" t="str">
        <f>IF(I2800&lt;&gt;"",IF(J2800&gt;=INDEX(ฐาน!$A$4:$G$9,MATCH(I2800,ฐาน!$A$4:$A$9,0),4),INDEX(ฐาน!$A$4:$G$9,MATCH(I2800,ฐาน!$A$4:$A$9,0),7),INDEX(ฐาน!$A$4:$G$9,MATCH(I2800,ฐาน!$A$4:$A$9,0),4)),"")</f>
        <v/>
      </c>
      <c r="P2800" s="312">
        <f>IF(M2800&lt;&gt;ฐาน!$M$45,IF(L2800&lt;&gt;"",($L2800*$N2800/100),0),0)</f>
        <v>0</v>
      </c>
      <c r="Q2800" s="311">
        <f>IF(M2800&lt;&gt;ฐาน!$M$45,IF(L2800&lt;&gt;"",ROUNDUP(($L2800*$N2800/100),-1),0),0)</f>
        <v>0</v>
      </c>
      <c r="R2800" s="311">
        <f t="shared" si="86"/>
        <v>0</v>
      </c>
      <c r="S2800" s="313">
        <f t="shared" si="87"/>
        <v>0</v>
      </c>
      <c r="T2800" s="314">
        <f>IF(M2800&lt;&gt;ฐาน!$M$45,IF(S2800&lt;&gt;"",S2800+R2800,0),0)</f>
        <v>0</v>
      </c>
      <c r="U2800" s="311">
        <f>IF(M2800&lt;&gt;ฐาน!$M$45,IF(S2800=0,J2800+T2800,O2800),J2800)</f>
        <v>0</v>
      </c>
      <c r="V2800" s="98"/>
    </row>
    <row r="2801" spans="1:22" x14ac:dyDescent="0.35">
      <c r="A2801" s="93">
        <v>2793</v>
      </c>
      <c r="B2801" s="84"/>
      <c r="C2801" s="98"/>
      <c r="D2801" s="91"/>
      <c r="E2801" s="89"/>
      <c r="F2801" s="88"/>
      <c r="G2801" s="91"/>
      <c r="H2801" s="91"/>
      <c r="I2801" s="88"/>
      <c r="J2801" s="92"/>
      <c r="K2801" s="212"/>
      <c r="L2801" s="308" t="str">
        <f>IF(K2801&lt;&gt;"",INDEX(ฐาน!$J$4:$M$44,MATCH(INT(K2801),ฐาน!$J$4:$J$44,0),2),"")</f>
        <v/>
      </c>
      <c r="M2801" s="309" t="str">
        <f>IF(L2801&lt;&gt;"",INDEX(ฐาน!$J$4:$M$45,MATCH(L2801,ฐาน!$K$4:$K$45,0),4),"")</f>
        <v/>
      </c>
      <c r="N2801" s="310" t="str">
        <f>IF(I2801&lt;&gt;"",INDEX(ฐาน!$A$4:$F$9,MATCH(I2801,ฐาน!$A$4:$A$9,0),IF(J2801&gt;=INDEX(ฐาน!$A$4:$F$9,MATCH(I2801,ฐาน!$A$4:$A$9,0),3),6,5)),"")</f>
        <v/>
      </c>
      <c r="O2801" s="311" t="str">
        <f>IF(I2801&lt;&gt;"",IF(J2801&gt;=INDEX(ฐาน!$A$4:$G$9,MATCH(I2801,ฐาน!$A$4:$A$9,0),4),INDEX(ฐาน!$A$4:$G$9,MATCH(I2801,ฐาน!$A$4:$A$9,0),7),INDEX(ฐาน!$A$4:$G$9,MATCH(I2801,ฐาน!$A$4:$A$9,0),4)),"")</f>
        <v/>
      </c>
      <c r="P2801" s="312">
        <f>IF(M2801&lt;&gt;ฐาน!$M$45,IF(L2801&lt;&gt;"",($L2801*$N2801/100),0),0)</f>
        <v>0</v>
      </c>
      <c r="Q2801" s="311">
        <f>IF(M2801&lt;&gt;ฐาน!$M$45,IF(L2801&lt;&gt;"",ROUNDUP(($L2801*$N2801/100),-1),0),0)</f>
        <v>0</v>
      </c>
      <c r="R2801" s="311">
        <f t="shared" si="86"/>
        <v>0</v>
      </c>
      <c r="S2801" s="313">
        <f t="shared" si="87"/>
        <v>0</v>
      </c>
      <c r="T2801" s="314">
        <f>IF(M2801&lt;&gt;ฐาน!$M$45,IF(S2801&lt;&gt;"",S2801+R2801,0),0)</f>
        <v>0</v>
      </c>
      <c r="U2801" s="311">
        <f>IF(M2801&lt;&gt;ฐาน!$M$45,IF(S2801=0,J2801+T2801,O2801),J2801)</f>
        <v>0</v>
      </c>
      <c r="V2801" s="98"/>
    </row>
    <row r="2802" spans="1:22" x14ac:dyDescent="0.35">
      <c r="A2802" s="93">
        <v>2794</v>
      </c>
      <c r="B2802" s="84"/>
      <c r="C2802" s="98"/>
      <c r="D2802" s="91"/>
      <c r="E2802" s="89"/>
      <c r="F2802" s="88"/>
      <c r="G2802" s="91"/>
      <c r="H2802" s="91"/>
      <c r="I2802" s="88"/>
      <c r="J2802" s="92"/>
      <c r="K2802" s="212"/>
      <c r="L2802" s="308" t="str">
        <f>IF(K2802&lt;&gt;"",INDEX(ฐาน!$J$4:$M$44,MATCH(INT(K2802),ฐาน!$J$4:$J$44,0),2),"")</f>
        <v/>
      </c>
      <c r="M2802" s="309" t="str">
        <f>IF(L2802&lt;&gt;"",INDEX(ฐาน!$J$4:$M$45,MATCH(L2802,ฐาน!$K$4:$K$45,0),4),"")</f>
        <v/>
      </c>
      <c r="N2802" s="310" t="str">
        <f>IF(I2802&lt;&gt;"",INDEX(ฐาน!$A$4:$F$9,MATCH(I2802,ฐาน!$A$4:$A$9,0),IF(J2802&gt;=INDEX(ฐาน!$A$4:$F$9,MATCH(I2802,ฐาน!$A$4:$A$9,0),3),6,5)),"")</f>
        <v/>
      </c>
      <c r="O2802" s="311" t="str">
        <f>IF(I2802&lt;&gt;"",IF(J2802&gt;=INDEX(ฐาน!$A$4:$G$9,MATCH(I2802,ฐาน!$A$4:$A$9,0),4),INDEX(ฐาน!$A$4:$G$9,MATCH(I2802,ฐาน!$A$4:$A$9,0),7),INDEX(ฐาน!$A$4:$G$9,MATCH(I2802,ฐาน!$A$4:$A$9,0),4)),"")</f>
        <v/>
      </c>
      <c r="P2802" s="312">
        <f>IF(M2802&lt;&gt;ฐาน!$M$45,IF(L2802&lt;&gt;"",($L2802*$N2802/100),0),0)</f>
        <v>0</v>
      </c>
      <c r="Q2802" s="311">
        <f>IF(M2802&lt;&gt;ฐาน!$M$45,IF(L2802&lt;&gt;"",ROUNDUP(($L2802*$N2802/100),-1),0),0)</f>
        <v>0</v>
      </c>
      <c r="R2802" s="311">
        <f t="shared" si="86"/>
        <v>0</v>
      </c>
      <c r="S2802" s="313">
        <f t="shared" si="87"/>
        <v>0</v>
      </c>
      <c r="T2802" s="314">
        <f>IF(M2802&lt;&gt;ฐาน!$M$45,IF(S2802&lt;&gt;"",S2802+R2802,0),0)</f>
        <v>0</v>
      </c>
      <c r="U2802" s="311">
        <f>IF(M2802&lt;&gt;ฐาน!$M$45,IF(S2802=0,J2802+T2802,O2802),J2802)</f>
        <v>0</v>
      </c>
      <c r="V2802" s="98"/>
    </row>
    <row r="2803" spans="1:22" x14ac:dyDescent="0.35">
      <c r="A2803" s="93">
        <v>2795</v>
      </c>
      <c r="B2803" s="84"/>
      <c r="C2803" s="98"/>
      <c r="D2803" s="91"/>
      <c r="E2803" s="89"/>
      <c r="F2803" s="88"/>
      <c r="G2803" s="91"/>
      <c r="H2803" s="91"/>
      <c r="I2803" s="88"/>
      <c r="J2803" s="92"/>
      <c r="K2803" s="212"/>
      <c r="L2803" s="308" t="str">
        <f>IF(K2803&lt;&gt;"",INDEX(ฐาน!$J$4:$M$44,MATCH(INT(K2803),ฐาน!$J$4:$J$44,0),2),"")</f>
        <v/>
      </c>
      <c r="M2803" s="309" t="str">
        <f>IF(L2803&lt;&gt;"",INDEX(ฐาน!$J$4:$M$45,MATCH(L2803,ฐาน!$K$4:$K$45,0),4),"")</f>
        <v/>
      </c>
      <c r="N2803" s="310" t="str">
        <f>IF(I2803&lt;&gt;"",INDEX(ฐาน!$A$4:$F$9,MATCH(I2803,ฐาน!$A$4:$A$9,0),IF(J2803&gt;=INDEX(ฐาน!$A$4:$F$9,MATCH(I2803,ฐาน!$A$4:$A$9,0),3),6,5)),"")</f>
        <v/>
      </c>
      <c r="O2803" s="311" t="str">
        <f>IF(I2803&lt;&gt;"",IF(J2803&gt;=INDEX(ฐาน!$A$4:$G$9,MATCH(I2803,ฐาน!$A$4:$A$9,0),4),INDEX(ฐาน!$A$4:$G$9,MATCH(I2803,ฐาน!$A$4:$A$9,0),7),INDEX(ฐาน!$A$4:$G$9,MATCH(I2803,ฐาน!$A$4:$A$9,0),4)),"")</f>
        <v/>
      </c>
      <c r="P2803" s="312">
        <f>IF(M2803&lt;&gt;ฐาน!$M$45,IF(L2803&lt;&gt;"",($L2803*$N2803/100),0),0)</f>
        <v>0</v>
      </c>
      <c r="Q2803" s="311">
        <f>IF(M2803&lt;&gt;ฐาน!$M$45,IF(L2803&lt;&gt;"",ROUNDUP(($L2803*$N2803/100),-1),0),0)</f>
        <v>0</v>
      </c>
      <c r="R2803" s="311">
        <f t="shared" si="86"/>
        <v>0</v>
      </c>
      <c r="S2803" s="313">
        <f t="shared" si="87"/>
        <v>0</v>
      </c>
      <c r="T2803" s="314">
        <f>IF(M2803&lt;&gt;ฐาน!$M$45,IF(S2803&lt;&gt;"",S2803+R2803,0),0)</f>
        <v>0</v>
      </c>
      <c r="U2803" s="311">
        <f>IF(M2803&lt;&gt;ฐาน!$M$45,IF(S2803=0,J2803+T2803,O2803),J2803)</f>
        <v>0</v>
      </c>
      <c r="V2803" s="98"/>
    </row>
    <row r="2804" spans="1:22" x14ac:dyDescent="0.35">
      <c r="A2804" s="93">
        <v>2796</v>
      </c>
      <c r="B2804" s="84"/>
      <c r="C2804" s="98"/>
      <c r="D2804" s="91"/>
      <c r="E2804" s="89"/>
      <c r="F2804" s="88"/>
      <c r="G2804" s="91"/>
      <c r="H2804" s="91"/>
      <c r="I2804" s="88"/>
      <c r="J2804" s="92"/>
      <c r="K2804" s="212"/>
      <c r="L2804" s="308" t="str">
        <f>IF(K2804&lt;&gt;"",INDEX(ฐาน!$J$4:$M$44,MATCH(INT(K2804),ฐาน!$J$4:$J$44,0),2),"")</f>
        <v/>
      </c>
      <c r="M2804" s="309" t="str">
        <f>IF(L2804&lt;&gt;"",INDEX(ฐาน!$J$4:$M$45,MATCH(L2804,ฐาน!$K$4:$K$45,0),4),"")</f>
        <v/>
      </c>
      <c r="N2804" s="310" t="str">
        <f>IF(I2804&lt;&gt;"",INDEX(ฐาน!$A$4:$F$9,MATCH(I2804,ฐาน!$A$4:$A$9,0),IF(J2804&gt;=INDEX(ฐาน!$A$4:$F$9,MATCH(I2804,ฐาน!$A$4:$A$9,0),3),6,5)),"")</f>
        <v/>
      </c>
      <c r="O2804" s="311" t="str">
        <f>IF(I2804&lt;&gt;"",IF(J2804&gt;=INDEX(ฐาน!$A$4:$G$9,MATCH(I2804,ฐาน!$A$4:$A$9,0),4),INDEX(ฐาน!$A$4:$G$9,MATCH(I2804,ฐาน!$A$4:$A$9,0),7),INDEX(ฐาน!$A$4:$G$9,MATCH(I2804,ฐาน!$A$4:$A$9,0),4)),"")</f>
        <v/>
      </c>
      <c r="P2804" s="312">
        <f>IF(M2804&lt;&gt;ฐาน!$M$45,IF(L2804&lt;&gt;"",($L2804*$N2804/100),0),0)</f>
        <v>0</v>
      </c>
      <c r="Q2804" s="311">
        <f>IF(M2804&lt;&gt;ฐาน!$M$45,IF(L2804&lt;&gt;"",ROUNDUP(($L2804*$N2804/100),-1),0),0)</f>
        <v>0</v>
      </c>
      <c r="R2804" s="311">
        <f t="shared" si="86"/>
        <v>0</v>
      </c>
      <c r="S2804" s="313">
        <f t="shared" si="87"/>
        <v>0</v>
      </c>
      <c r="T2804" s="314">
        <f>IF(M2804&lt;&gt;ฐาน!$M$45,IF(S2804&lt;&gt;"",S2804+R2804,0),0)</f>
        <v>0</v>
      </c>
      <c r="U2804" s="311">
        <f>IF(M2804&lt;&gt;ฐาน!$M$45,IF(S2804=0,J2804+T2804,O2804),J2804)</f>
        <v>0</v>
      </c>
      <c r="V2804" s="98"/>
    </row>
    <row r="2805" spans="1:22" x14ac:dyDescent="0.35">
      <c r="A2805" s="93">
        <v>2797</v>
      </c>
      <c r="B2805" s="84"/>
      <c r="C2805" s="98"/>
      <c r="D2805" s="91"/>
      <c r="E2805" s="89"/>
      <c r="F2805" s="88"/>
      <c r="G2805" s="91"/>
      <c r="H2805" s="91"/>
      <c r="I2805" s="88"/>
      <c r="J2805" s="92"/>
      <c r="K2805" s="212"/>
      <c r="L2805" s="308" t="str">
        <f>IF(K2805&lt;&gt;"",INDEX(ฐาน!$J$4:$M$44,MATCH(INT(K2805),ฐาน!$J$4:$J$44,0),2),"")</f>
        <v/>
      </c>
      <c r="M2805" s="309" t="str">
        <f>IF(L2805&lt;&gt;"",INDEX(ฐาน!$J$4:$M$45,MATCH(L2805,ฐาน!$K$4:$K$45,0),4),"")</f>
        <v/>
      </c>
      <c r="N2805" s="310" t="str">
        <f>IF(I2805&lt;&gt;"",INDEX(ฐาน!$A$4:$F$9,MATCH(I2805,ฐาน!$A$4:$A$9,0),IF(J2805&gt;=INDEX(ฐาน!$A$4:$F$9,MATCH(I2805,ฐาน!$A$4:$A$9,0),3),6,5)),"")</f>
        <v/>
      </c>
      <c r="O2805" s="311" t="str">
        <f>IF(I2805&lt;&gt;"",IF(J2805&gt;=INDEX(ฐาน!$A$4:$G$9,MATCH(I2805,ฐาน!$A$4:$A$9,0),4),INDEX(ฐาน!$A$4:$G$9,MATCH(I2805,ฐาน!$A$4:$A$9,0),7),INDEX(ฐาน!$A$4:$G$9,MATCH(I2805,ฐาน!$A$4:$A$9,0),4)),"")</f>
        <v/>
      </c>
      <c r="P2805" s="312">
        <f>IF(M2805&lt;&gt;ฐาน!$M$45,IF(L2805&lt;&gt;"",($L2805*$N2805/100),0),0)</f>
        <v>0</v>
      </c>
      <c r="Q2805" s="311">
        <f>IF(M2805&lt;&gt;ฐาน!$M$45,IF(L2805&lt;&gt;"",ROUNDUP(($L2805*$N2805/100),-1),0),0)</f>
        <v>0</v>
      </c>
      <c r="R2805" s="311">
        <f t="shared" si="86"/>
        <v>0</v>
      </c>
      <c r="S2805" s="313">
        <f t="shared" si="87"/>
        <v>0</v>
      </c>
      <c r="T2805" s="314">
        <f>IF(M2805&lt;&gt;ฐาน!$M$45,IF(S2805&lt;&gt;"",S2805+R2805,0),0)</f>
        <v>0</v>
      </c>
      <c r="U2805" s="311">
        <f>IF(M2805&lt;&gt;ฐาน!$M$45,IF(S2805=0,J2805+T2805,O2805),J2805)</f>
        <v>0</v>
      </c>
      <c r="V2805" s="98"/>
    </row>
    <row r="2806" spans="1:22" x14ac:dyDescent="0.35">
      <c r="A2806" s="93">
        <v>2798</v>
      </c>
      <c r="B2806" s="84"/>
      <c r="C2806" s="98"/>
      <c r="D2806" s="91"/>
      <c r="E2806" s="89"/>
      <c r="F2806" s="88"/>
      <c r="G2806" s="91"/>
      <c r="H2806" s="91"/>
      <c r="I2806" s="88"/>
      <c r="J2806" s="92"/>
      <c r="K2806" s="212"/>
      <c r="L2806" s="308" t="str">
        <f>IF(K2806&lt;&gt;"",INDEX(ฐาน!$J$4:$M$44,MATCH(INT(K2806),ฐาน!$J$4:$J$44,0),2),"")</f>
        <v/>
      </c>
      <c r="M2806" s="309" t="str">
        <f>IF(L2806&lt;&gt;"",INDEX(ฐาน!$J$4:$M$45,MATCH(L2806,ฐาน!$K$4:$K$45,0),4),"")</f>
        <v/>
      </c>
      <c r="N2806" s="310" t="str">
        <f>IF(I2806&lt;&gt;"",INDEX(ฐาน!$A$4:$F$9,MATCH(I2806,ฐาน!$A$4:$A$9,0),IF(J2806&gt;=INDEX(ฐาน!$A$4:$F$9,MATCH(I2806,ฐาน!$A$4:$A$9,0),3),6,5)),"")</f>
        <v/>
      </c>
      <c r="O2806" s="311" t="str">
        <f>IF(I2806&lt;&gt;"",IF(J2806&gt;=INDEX(ฐาน!$A$4:$G$9,MATCH(I2806,ฐาน!$A$4:$A$9,0),4),INDEX(ฐาน!$A$4:$G$9,MATCH(I2806,ฐาน!$A$4:$A$9,0),7),INDEX(ฐาน!$A$4:$G$9,MATCH(I2806,ฐาน!$A$4:$A$9,0),4)),"")</f>
        <v/>
      </c>
      <c r="P2806" s="312">
        <f>IF(M2806&lt;&gt;ฐาน!$M$45,IF(L2806&lt;&gt;"",($L2806*$N2806/100),0),0)</f>
        <v>0</v>
      </c>
      <c r="Q2806" s="311">
        <f>IF(M2806&lt;&gt;ฐาน!$M$45,IF(L2806&lt;&gt;"",ROUNDUP(($L2806*$N2806/100),-1),0),0)</f>
        <v>0</v>
      </c>
      <c r="R2806" s="311">
        <f t="shared" si="86"/>
        <v>0</v>
      </c>
      <c r="S2806" s="313">
        <f t="shared" si="87"/>
        <v>0</v>
      </c>
      <c r="T2806" s="314">
        <f>IF(M2806&lt;&gt;ฐาน!$M$45,IF(S2806&lt;&gt;"",S2806+R2806,0),0)</f>
        <v>0</v>
      </c>
      <c r="U2806" s="311">
        <f>IF(M2806&lt;&gt;ฐาน!$M$45,IF(S2806=0,J2806+T2806,O2806),J2806)</f>
        <v>0</v>
      </c>
      <c r="V2806" s="98"/>
    </row>
    <row r="2807" spans="1:22" x14ac:dyDescent="0.35">
      <c r="A2807" s="93">
        <v>2799</v>
      </c>
      <c r="B2807" s="84"/>
      <c r="C2807" s="98"/>
      <c r="D2807" s="91"/>
      <c r="E2807" s="89"/>
      <c r="F2807" s="88"/>
      <c r="G2807" s="91"/>
      <c r="H2807" s="91"/>
      <c r="I2807" s="88"/>
      <c r="J2807" s="92"/>
      <c r="K2807" s="212"/>
      <c r="L2807" s="308" t="str">
        <f>IF(K2807&lt;&gt;"",INDEX(ฐาน!$J$4:$M$44,MATCH(INT(K2807),ฐาน!$J$4:$J$44,0),2),"")</f>
        <v/>
      </c>
      <c r="M2807" s="309" t="str">
        <f>IF(L2807&lt;&gt;"",INDEX(ฐาน!$J$4:$M$45,MATCH(L2807,ฐาน!$K$4:$K$45,0),4),"")</f>
        <v/>
      </c>
      <c r="N2807" s="310" t="str">
        <f>IF(I2807&lt;&gt;"",INDEX(ฐาน!$A$4:$F$9,MATCH(I2807,ฐาน!$A$4:$A$9,0),IF(J2807&gt;=INDEX(ฐาน!$A$4:$F$9,MATCH(I2807,ฐาน!$A$4:$A$9,0),3),6,5)),"")</f>
        <v/>
      </c>
      <c r="O2807" s="311" t="str">
        <f>IF(I2807&lt;&gt;"",IF(J2807&gt;=INDEX(ฐาน!$A$4:$G$9,MATCH(I2807,ฐาน!$A$4:$A$9,0),4),INDEX(ฐาน!$A$4:$G$9,MATCH(I2807,ฐาน!$A$4:$A$9,0),7),INDEX(ฐาน!$A$4:$G$9,MATCH(I2807,ฐาน!$A$4:$A$9,0),4)),"")</f>
        <v/>
      </c>
      <c r="P2807" s="312">
        <f>IF(M2807&lt;&gt;ฐาน!$M$45,IF(L2807&lt;&gt;"",($L2807*$N2807/100),0),0)</f>
        <v>0</v>
      </c>
      <c r="Q2807" s="311">
        <f>IF(M2807&lt;&gt;ฐาน!$M$45,IF(L2807&lt;&gt;"",ROUNDUP(($L2807*$N2807/100),-1),0),0)</f>
        <v>0</v>
      </c>
      <c r="R2807" s="311">
        <f t="shared" si="86"/>
        <v>0</v>
      </c>
      <c r="S2807" s="313">
        <f t="shared" si="87"/>
        <v>0</v>
      </c>
      <c r="T2807" s="314">
        <f>IF(M2807&lt;&gt;ฐาน!$M$45,IF(S2807&lt;&gt;"",S2807+R2807,0),0)</f>
        <v>0</v>
      </c>
      <c r="U2807" s="311">
        <f>IF(M2807&lt;&gt;ฐาน!$M$45,IF(S2807=0,J2807+T2807,O2807),J2807)</f>
        <v>0</v>
      </c>
      <c r="V2807" s="98"/>
    </row>
    <row r="2808" spans="1:22" x14ac:dyDescent="0.35">
      <c r="A2808" s="93">
        <v>2800</v>
      </c>
      <c r="B2808" s="84"/>
      <c r="C2808" s="98"/>
      <c r="D2808" s="91"/>
      <c r="E2808" s="89"/>
      <c r="F2808" s="88"/>
      <c r="G2808" s="91"/>
      <c r="H2808" s="91"/>
      <c r="I2808" s="88"/>
      <c r="J2808" s="92"/>
      <c r="K2808" s="212"/>
      <c r="L2808" s="308" t="str">
        <f>IF(K2808&lt;&gt;"",INDEX(ฐาน!$J$4:$M$44,MATCH(INT(K2808),ฐาน!$J$4:$J$44,0),2),"")</f>
        <v/>
      </c>
      <c r="M2808" s="309" t="str">
        <f>IF(L2808&lt;&gt;"",INDEX(ฐาน!$J$4:$M$45,MATCH(L2808,ฐาน!$K$4:$K$45,0),4),"")</f>
        <v/>
      </c>
      <c r="N2808" s="310" t="str">
        <f>IF(I2808&lt;&gt;"",INDEX(ฐาน!$A$4:$F$9,MATCH(I2808,ฐาน!$A$4:$A$9,0),IF(J2808&gt;=INDEX(ฐาน!$A$4:$F$9,MATCH(I2808,ฐาน!$A$4:$A$9,0),3),6,5)),"")</f>
        <v/>
      </c>
      <c r="O2808" s="311" t="str">
        <f>IF(I2808&lt;&gt;"",IF(J2808&gt;=INDEX(ฐาน!$A$4:$G$9,MATCH(I2808,ฐาน!$A$4:$A$9,0),4),INDEX(ฐาน!$A$4:$G$9,MATCH(I2808,ฐาน!$A$4:$A$9,0),7),INDEX(ฐาน!$A$4:$G$9,MATCH(I2808,ฐาน!$A$4:$A$9,0),4)),"")</f>
        <v/>
      </c>
      <c r="P2808" s="312">
        <f>IF(M2808&lt;&gt;ฐาน!$M$45,IF(L2808&lt;&gt;"",($L2808*$N2808/100),0),0)</f>
        <v>0</v>
      </c>
      <c r="Q2808" s="311">
        <f>IF(M2808&lt;&gt;ฐาน!$M$45,IF(L2808&lt;&gt;"",ROUNDUP(($L2808*$N2808/100),-1),0),0)</f>
        <v>0</v>
      </c>
      <c r="R2808" s="311">
        <f t="shared" si="86"/>
        <v>0</v>
      </c>
      <c r="S2808" s="313">
        <f t="shared" si="87"/>
        <v>0</v>
      </c>
      <c r="T2808" s="314">
        <f>IF(M2808&lt;&gt;ฐาน!$M$45,IF(S2808&lt;&gt;"",S2808+R2808,0),0)</f>
        <v>0</v>
      </c>
      <c r="U2808" s="311">
        <f>IF(M2808&lt;&gt;ฐาน!$M$45,IF(S2808=0,J2808+T2808,O2808),J2808)</f>
        <v>0</v>
      </c>
      <c r="V2808" s="98"/>
    </row>
    <row r="2809" spans="1:22" x14ac:dyDescent="0.35">
      <c r="A2809" s="93">
        <v>2801</v>
      </c>
      <c r="B2809" s="84"/>
      <c r="C2809" s="98"/>
      <c r="D2809" s="91"/>
      <c r="E2809" s="89"/>
      <c r="F2809" s="88"/>
      <c r="G2809" s="91"/>
      <c r="H2809" s="91"/>
      <c r="I2809" s="88"/>
      <c r="J2809" s="92"/>
      <c r="K2809" s="212"/>
      <c r="L2809" s="308" t="str">
        <f>IF(K2809&lt;&gt;"",INDEX(ฐาน!$J$4:$M$44,MATCH(INT(K2809),ฐาน!$J$4:$J$44,0),2),"")</f>
        <v/>
      </c>
      <c r="M2809" s="309" t="str">
        <f>IF(L2809&lt;&gt;"",INDEX(ฐาน!$J$4:$M$45,MATCH(L2809,ฐาน!$K$4:$K$45,0),4),"")</f>
        <v/>
      </c>
      <c r="N2809" s="310" t="str">
        <f>IF(I2809&lt;&gt;"",INDEX(ฐาน!$A$4:$F$9,MATCH(I2809,ฐาน!$A$4:$A$9,0),IF(J2809&gt;=INDEX(ฐาน!$A$4:$F$9,MATCH(I2809,ฐาน!$A$4:$A$9,0),3),6,5)),"")</f>
        <v/>
      </c>
      <c r="O2809" s="311" t="str">
        <f>IF(I2809&lt;&gt;"",IF(J2809&gt;=INDEX(ฐาน!$A$4:$G$9,MATCH(I2809,ฐาน!$A$4:$A$9,0),4),INDEX(ฐาน!$A$4:$G$9,MATCH(I2809,ฐาน!$A$4:$A$9,0),7),INDEX(ฐาน!$A$4:$G$9,MATCH(I2809,ฐาน!$A$4:$A$9,0),4)),"")</f>
        <v/>
      </c>
      <c r="P2809" s="312">
        <f>IF(M2809&lt;&gt;ฐาน!$M$45,IF(L2809&lt;&gt;"",($L2809*$N2809/100),0),0)</f>
        <v>0</v>
      </c>
      <c r="Q2809" s="311">
        <f>IF(M2809&lt;&gt;ฐาน!$M$45,IF(L2809&lt;&gt;"",ROUNDUP(($L2809*$N2809/100),-1),0),0)</f>
        <v>0</v>
      </c>
      <c r="R2809" s="311">
        <f t="shared" si="86"/>
        <v>0</v>
      </c>
      <c r="S2809" s="313">
        <f t="shared" si="87"/>
        <v>0</v>
      </c>
      <c r="T2809" s="314">
        <f>IF(M2809&lt;&gt;ฐาน!$M$45,IF(S2809&lt;&gt;"",S2809+R2809,0),0)</f>
        <v>0</v>
      </c>
      <c r="U2809" s="311">
        <f>IF(M2809&lt;&gt;ฐาน!$M$45,IF(S2809=0,J2809+T2809,O2809),J2809)</f>
        <v>0</v>
      </c>
      <c r="V2809" s="98"/>
    </row>
    <row r="2810" spans="1:22" x14ac:dyDescent="0.35">
      <c r="A2810" s="93">
        <v>2802</v>
      </c>
      <c r="B2810" s="84"/>
      <c r="C2810" s="98"/>
      <c r="D2810" s="91"/>
      <c r="E2810" s="89"/>
      <c r="F2810" s="88"/>
      <c r="G2810" s="91"/>
      <c r="H2810" s="91"/>
      <c r="I2810" s="88"/>
      <c r="J2810" s="92"/>
      <c r="K2810" s="212"/>
      <c r="L2810" s="308" t="str">
        <f>IF(K2810&lt;&gt;"",INDEX(ฐาน!$J$4:$M$44,MATCH(INT(K2810),ฐาน!$J$4:$J$44,0),2),"")</f>
        <v/>
      </c>
      <c r="M2810" s="309" t="str">
        <f>IF(L2810&lt;&gt;"",INDEX(ฐาน!$J$4:$M$45,MATCH(L2810,ฐาน!$K$4:$K$45,0),4),"")</f>
        <v/>
      </c>
      <c r="N2810" s="310" t="str">
        <f>IF(I2810&lt;&gt;"",INDEX(ฐาน!$A$4:$F$9,MATCH(I2810,ฐาน!$A$4:$A$9,0),IF(J2810&gt;=INDEX(ฐาน!$A$4:$F$9,MATCH(I2810,ฐาน!$A$4:$A$9,0),3),6,5)),"")</f>
        <v/>
      </c>
      <c r="O2810" s="311" t="str">
        <f>IF(I2810&lt;&gt;"",IF(J2810&gt;=INDEX(ฐาน!$A$4:$G$9,MATCH(I2810,ฐาน!$A$4:$A$9,0),4),INDEX(ฐาน!$A$4:$G$9,MATCH(I2810,ฐาน!$A$4:$A$9,0),7),INDEX(ฐาน!$A$4:$G$9,MATCH(I2810,ฐาน!$A$4:$A$9,0),4)),"")</f>
        <v/>
      </c>
      <c r="P2810" s="312">
        <f>IF(M2810&lt;&gt;ฐาน!$M$45,IF(L2810&lt;&gt;"",($L2810*$N2810/100),0),0)</f>
        <v>0</v>
      </c>
      <c r="Q2810" s="311">
        <f>IF(M2810&lt;&gt;ฐาน!$M$45,IF(L2810&lt;&gt;"",ROUNDUP(($L2810*$N2810/100),-1),0),0)</f>
        <v>0</v>
      </c>
      <c r="R2810" s="311">
        <f t="shared" si="86"/>
        <v>0</v>
      </c>
      <c r="S2810" s="313">
        <f t="shared" si="87"/>
        <v>0</v>
      </c>
      <c r="T2810" s="314">
        <f>IF(M2810&lt;&gt;ฐาน!$M$45,IF(S2810&lt;&gt;"",S2810+R2810,0),0)</f>
        <v>0</v>
      </c>
      <c r="U2810" s="311">
        <f>IF(M2810&lt;&gt;ฐาน!$M$45,IF(S2810=0,J2810+T2810,O2810),J2810)</f>
        <v>0</v>
      </c>
      <c r="V2810" s="98"/>
    </row>
    <row r="2811" spans="1:22" x14ac:dyDescent="0.35">
      <c r="A2811" s="93">
        <v>2803</v>
      </c>
      <c r="B2811" s="84"/>
      <c r="C2811" s="98"/>
      <c r="D2811" s="91"/>
      <c r="E2811" s="89"/>
      <c r="F2811" s="88"/>
      <c r="G2811" s="91"/>
      <c r="H2811" s="91"/>
      <c r="I2811" s="88"/>
      <c r="J2811" s="92"/>
      <c r="K2811" s="212"/>
      <c r="L2811" s="308" t="str">
        <f>IF(K2811&lt;&gt;"",INDEX(ฐาน!$J$4:$M$44,MATCH(INT(K2811),ฐาน!$J$4:$J$44,0),2),"")</f>
        <v/>
      </c>
      <c r="M2811" s="309" t="str">
        <f>IF(L2811&lt;&gt;"",INDEX(ฐาน!$J$4:$M$45,MATCH(L2811,ฐาน!$K$4:$K$45,0),4),"")</f>
        <v/>
      </c>
      <c r="N2811" s="310" t="str">
        <f>IF(I2811&lt;&gt;"",INDEX(ฐาน!$A$4:$F$9,MATCH(I2811,ฐาน!$A$4:$A$9,0),IF(J2811&gt;=INDEX(ฐาน!$A$4:$F$9,MATCH(I2811,ฐาน!$A$4:$A$9,0),3),6,5)),"")</f>
        <v/>
      </c>
      <c r="O2811" s="311" t="str">
        <f>IF(I2811&lt;&gt;"",IF(J2811&gt;=INDEX(ฐาน!$A$4:$G$9,MATCH(I2811,ฐาน!$A$4:$A$9,0),4),INDEX(ฐาน!$A$4:$G$9,MATCH(I2811,ฐาน!$A$4:$A$9,0),7),INDEX(ฐาน!$A$4:$G$9,MATCH(I2811,ฐาน!$A$4:$A$9,0),4)),"")</f>
        <v/>
      </c>
      <c r="P2811" s="312">
        <f>IF(M2811&lt;&gt;ฐาน!$M$45,IF(L2811&lt;&gt;"",($L2811*$N2811/100),0),0)</f>
        <v>0</v>
      </c>
      <c r="Q2811" s="311">
        <f>IF(M2811&lt;&gt;ฐาน!$M$45,IF(L2811&lt;&gt;"",ROUNDUP(($L2811*$N2811/100),-1),0),0)</f>
        <v>0</v>
      </c>
      <c r="R2811" s="311">
        <f t="shared" si="86"/>
        <v>0</v>
      </c>
      <c r="S2811" s="313">
        <f t="shared" si="87"/>
        <v>0</v>
      </c>
      <c r="T2811" s="314">
        <f>IF(M2811&lt;&gt;ฐาน!$M$45,IF(S2811&lt;&gt;"",S2811+R2811,0),0)</f>
        <v>0</v>
      </c>
      <c r="U2811" s="311">
        <f>IF(M2811&lt;&gt;ฐาน!$M$45,IF(S2811=0,J2811+T2811,O2811),J2811)</f>
        <v>0</v>
      </c>
      <c r="V2811" s="98"/>
    </row>
    <row r="2812" spans="1:22" x14ac:dyDescent="0.35">
      <c r="A2812" s="93">
        <v>2804</v>
      </c>
      <c r="B2812" s="84"/>
      <c r="C2812" s="98"/>
      <c r="D2812" s="91"/>
      <c r="E2812" s="89"/>
      <c r="F2812" s="88"/>
      <c r="G2812" s="91"/>
      <c r="H2812" s="91"/>
      <c r="I2812" s="88"/>
      <c r="J2812" s="92"/>
      <c r="K2812" s="212"/>
      <c r="L2812" s="308" t="str">
        <f>IF(K2812&lt;&gt;"",INDEX(ฐาน!$J$4:$M$44,MATCH(INT(K2812),ฐาน!$J$4:$J$44,0),2),"")</f>
        <v/>
      </c>
      <c r="M2812" s="309" t="str">
        <f>IF(L2812&lt;&gt;"",INDEX(ฐาน!$J$4:$M$45,MATCH(L2812,ฐาน!$K$4:$K$45,0),4),"")</f>
        <v/>
      </c>
      <c r="N2812" s="310" t="str">
        <f>IF(I2812&lt;&gt;"",INDEX(ฐาน!$A$4:$F$9,MATCH(I2812,ฐาน!$A$4:$A$9,0),IF(J2812&gt;=INDEX(ฐาน!$A$4:$F$9,MATCH(I2812,ฐาน!$A$4:$A$9,0),3),6,5)),"")</f>
        <v/>
      </c>
      <c r="O2812" s="311" t="str">
        <f>IF(I2812&lt;&gt;"",IF(J2812&gt;=INDEX(ฐาน!$A$4:$G$9,MATCH(I2812,ฐาน!$A$4:$A$9,0),4),INDEX(ฐาน!$A$4:$G$9,MATCH(I2812,ฐาน!$A$4:$A$9,0),7),INDEX(ฐาน!$A$4:$G$9,MATCH(I2812,ฐาน!$A$4:$A$9,0),4)),"")</f>
        <v/>
      </c>
      <c r="P2812" s="312">
        <f>IF(M2812&lt;&gt;ฐาน!$M$45,IF(L2812&lt;&gt;"",($L2812*$N2812/100),0),0)</f>
        <v>0</v>
      </c>
      <c r="Q2812" s="311">
        <f>IF(M2812&lt;&gt;ฐาน!$M$45,IF(L2812&lt;&gt;"",ROUNDUP(($L2812*$N2812/100),-1),0),0)</f>
        <v>0</v>
      </c>
      <c r="R2812" s="311">
        <f t="shared" si="86"/>
        <v>0</v>
      </c>
      <c r="S2812" s="313">
        <f t="shared" si="87"/>
        <v>0</v>
      </c>
      <c r="T2812" s="314">
        <f>IF(M2812&lt;&gt;ฐาน!$M$45,IF(S2812&lt;&gt;"",S2812+R2812,0),0)</f>
        <v>0</v>
      </c>
      <c r="U2812" s="311">
        <f>IF(M2812&lt;&gt;ฐาน!$M$45,IF(S2812=0,J2812+T2812,O2812),J2812)</f>
        <v>0</v>
      </c>
      <c r="V2812" s="98"/>
    </row>
    <row r="2813" spans="1:22" x14ac:dyDescent="0.35">
      <c r="A2813" s="93">
        <v>2805</v>
      </c>
      <c r="B2813" s="84"/>
      <c r="C2813" s="98"/>
      <c r="D2813" s="91"/>
      <c r="E2813" s="89"/>
      <c r="F2813" s="88"/>
      <c r="G2813" s="91"/>
      <c r="H2813" s="91"/>
      <c r="I2813" s="88"/>
      <c r="J2813" s="92"/>
      <c r="K2813" s="212"/>
      <c r="L2813" s="308" t="str">
        <f>IF(K2813&lt;&gt;"",INDEX(ฐาน!$J$4:$M$44,MATCH(INT(K2813),ฐาน!$J$4:$J$44,0),2),"")</f>
        <v/>
      </c>
      <c r="M2813" s="309" t="str">
        <f>IF(L2813&lt;&gt;"",INDEX(ฐาน!$J$4:$M$45,MATCH(L2813,ฐาน!$K$4:$K$45,0),4),"")</f>
        <v/>
      </c>
      <c r="N2813" s="310" t="str">
        <f>IF(I2813&lt;&gt;"",INDEX(ฐาน!$A$4:$F$9,MATCH(I2813,ฐาน!$A$4:$A$9,0),IF(J2813&gt;=INDEX(ฐาน!$A$4:$F$9,MATCH(I2813,ฐาน!$A$4:$A$9,0),3),6,5)),"")</f>
        <v/>
      </c>
      <c r="O2813" s="311" t="str">
        <f>IF(I2813&lt;&gt;"",IF(J2813&gt;=INDEX(ฐาน!$A$4:$G$9,MATCH(I2813,ฐาน!$A$4:$A$9,0),4),INDEX(ฐาน!$A$4:$G$9,MATCH(I2813,ฐาน!$A$4:$A$9,0),7),INDEX(ฐาน!$A$4:$G$9,MATCH(I2813,ฐาน!$A$4:$A$9,0),4)),"")</f>
        <v/>
      </c>
      <c r="P2813" s="312">
        <f>IF(M2813&lt;&gt;ฐาน!$M$45,IF(L2813&lt;&gt;"",($L2813*$N2813/100),0),0)</f>
        <v>0</v>
      </c>
      <c r="Q2813" s="311">
        <f>IF(M2813&lt;&gt;ฐาน!$M$45,IF(L2813&lt;&gt;"",ROUNDUP(($L2813*$N2813/100),-1),0),0)</f>
        <v>0</v>
      </c>
      <c r="R2813" s="311">
        <f t="shared" si="86"/>
        <v>0</v>
      </c>
      <c r="S2813" s="313">
        <f t="shared" si="87"/>
        <v>0</v>
      </c>
      <c r="T2813" s="314">
        <f>IF(M2813&lt;&gt;ฐาน!$M$45,IF(S2813&lt;&gt;"",S2813+R2813,0),0)</f>
        <v>0</v>
      </c>
      <c r="U2813" s="311">
        <f>IF(M2813&lt;&gt;ฐาน!$M$45,IF(S2813=0,J2813+T2813,O2813),J2813)</f>
        <v>0</v>
      </c>
      <c r="V2813" s="98"/>
    </row>
    <row r="2814" spans="1:22" x14ac:dyDescent="0.35">
      <c r="A2814" s="93">
        <v>2806</v>
      </c>
      <c r="B2814" s="84"/>
      <c r="C2814" s="98"/>
      <c r="D2814" s="91"/>
      <c r="E2814" s="89"/>
      <c r="F2814" s="88"/>
      <c r="G2814" s="91"/>
      <c r="H2814" s="91"/>
      <c r="I2814" s="88"/>
      <c r="J2814" s="92"/>
      <c r="K2814" s="212"/>
      <c r="L2814" s="308" t="str">
        <f>IF(K2814&lt;&gt;"",INDEX(ฐาน!$J$4:$M$44,MATCH(INT(K2814),ฐาน!$J$4:$J$44,0),2),"")</f>
        <v/>
      </c>
      <c r="M2814" s="309" t="str">
        <f>IF(L2814&lt;&gt;"",INDEX(ฐาน!$J$4:$M$45,MATCH(L2814,ฐาน!$K$4:$K$45,0),4),"")</f>
        <v/>
      </c>
      <c r="N2814" s="310" t="str">
        <f>IF(I2814&lt;&gt;"",INDEX(ฐาน!$A$4:$F$9,MATCH(I2814,ฐาน!$A$4:$A$9,0),IF(J2814&gt;=INDEX(ฐาน!$A$4:$F$9,MATCH(I2814,ฐาน!$A$4:$A$9,0),3),6,5)),"")</f>
        <v/>
      </c>
      <c r="O2814" s="311" t="str">
        <f>IF(I2814&lt;&gt;"",IF(J2814&gt;=INDEX(ฐาน!$A$4:$G$9,MATCH(I2814,ฐาน!$A$4:$A$9,0),4),INDEX(ฐาน!$A$4:$G$9,MATCH(I2814,ฐาน!$A$4:$A$9,0),7),INDEX(ฐาน!$A$4:$G$9,MATCH(I2814,ฐาน!$A$4:$A$9,0),4)),"")</f>
        <v/>
      </c>
      <c r="P2814" s="312">
        <f>IF(M2814&lt;&gt;ฐาน!$M$45,IF(L2814&lt;&gt;"",($L2814*$N2814/100),0),0)</f>
        <v>0</v>
      </c>
      <c r="Q2814" s="311">
        <f>IF(M2814&lt;&gt;ฐาน!$M$45,IF(L2814&lt;&gt;"",ROUNDUP(($L2814*$N2814/100),-1),0),0)</f>
        <v>0</v>
      </c>
      <c r="R2814" s="311">
        <f t="shared" si="86"/>
        <v>0</v>
      </c>
      <c r="S2814" s="313">
        <f t="shared" si="87"/>
        <v>0</v>
      </c>
      <c r="T2814" s="314">
        <f>IF(M2814&lt;&gt;ฐาน!$M$45,IF(S2814&lt;&gt;"",S2814+R2814,0),0)</f>
        <v>0</v>
      </c>
      <c r="U2814" s="311">
        <f>IF(M2814&lt;&gt;ฐาน!$M$45,IF(S2814=0,J2814+T2814,O2814),J2814)</f>
        <v>0</v>
      </c>
      <c r="V2814" s="98"/>
    </row>
    <row r="2815" spans="1:22" x14ac:dyDescent="0.35">
      <c r="A2815" s="93">
        <v>2807</v>
      </c>
      <c r="B2815" s="84"/>
      <c r="C2815" s="98"/>
      <c r="D2815" s="91"/>
      <c r="E2815" s="89"/>
      <c r="F2815" s="88"/>
      <c r="G2815" s="91"/>
      <c r="H2815" s="91"/>
      <c r="I2815" s="88"/>
      <c r="J2815" s="92"/>
      <c r="K2815" s="212"/>
      <c r="L2815" s="308" t="str">
        <f>IF(K2815&lt;&gt;"",INDEX(ฐาน!$J$4:$M$44,MATCH(INT(K2815),ฐาน!$J$4:$J$44,0),2),"")</f>
        <v/>
      </c>
      <c r="M2815" s="309" t="str">
        <f>IF(L2815&lt;&gt;"",INDEX(ฐาน!$J$4:$M$45,MATCH(L2815,ฐาน!$K$4:$K$45,0),4),"")</f>
        <v/>
      </c>
      <c r="N2815" s="310" t="str">
        <f>IF(I2815&lt;&gt;"",INDEX(ฐาน!$A$4:$F$9,MATCH(I2815,ฐาน!$A$4:$A$9,0),IF(J2815&gt;=INDEX(ฐาน!$A$4:$F$9,MATCH(I2815,ฐาน!$A$4:$A$9,0),3),6,5)),"")</f>
        <v/>
      </c>
      <c r="O2815" s="311" t="str">
        <f>IF(I2815&lt;&gt;"",IF(J2815&gt;=INDEX(ฐาน!$A$4:$G$9,MATCH(I2815,ฐาน!$A$4:$A$9,0),4),INDEX(ฐาน!$A$4:$G$9,MATCH(I2815,ฐาน!$A$4:$A$9,0),7),INDEX(ฐาน!$A$4:$G$9,MATCH(I2815,ฐาน!$A$4:$A$9,0),4)),"")</f>
        <v/>
      </c>
      <c r="P2815" s="312">
        <f>IF(M2815&lt;&gt;ฐาน!$M$45,IF(L2815&lt;&gt;"",($L2815*$N2815/100),0),0)</f>
        <v>0</v>
      </c>
      <c r="Q2815" s="311">
        <f>IF(M2815&lt;&gt;ฐาน!$M$45,IF(L2815&lt;&gt;"",ROUNDUP(($L2815*$N2815/100),-1),0),0)</f>
        <v>0</v>
      </c>
      <c r="R2815" s="311">
        <f t="shared" si="86"/>
        <v>0</v>
      </c>
      <c r="S2815" s="313">
        <f t="shared" si="87"/>
        <v>0</v>
      </c>
      <c r="T2815" s="314">
        <f>IF(M2815&lt;&gt;ฐาน!$M$45,IF(S2815&lt;&gt;"",S2815+R2815,0),0)</f>
        <v>0</v>
      </c>
      <c r="U2815" s="311">
        <f>IF(M2815&lt;&gt;ฐาน!$M$45,IF(S2815=0,J2815+T2815,O2815),J2815)</f>
        <v>0</v>
      </c>
      <c r="V2815" s="98"/>
    </row>
    <row r="2816" spans="1:22" x14ac:dyDescent="0.35">
      <c r="A2816" s="93">
        <v>2808</v>
      </c>
      <c r="B2816" s="84"/>
      <c r="C2816" s="98"/>
      <c r="D2816" s="91"/>
      <c r="E2816" s="89"/>
      <c r="F2816" s="88"/>
      <c r="G2816" s="91"/>
      <c r="H2816" s="91"/>
      <c r="I2816" s="88"/>
      <c r="J2816" s="92"/>
      <c r="K2816" s="212"/>
      <c r="L2816" s="308" t="str">
        <f>IF(K2816&lt;&gt;"",INDEX(ฐาน!$J$4:$M$44,MATCH(INT(K2816),ฐาน!$J$4:$J$44,0),2),"")</f>
        <v/>
      </c>
      <c r="M2816" s="309" t="str">
        <f>IF(L2816&lt;&gt;"",INDEX(ฐาน!$J$4:$M$45,MATCH(L2816,ฐาน!$K$4:$K$45,0),4),"")</f>
        <v/>
      </c>
      <c r="N2816" s="310" t="str">
        <f>IF(I2816&lt;&gt;"",INDEX(ฐาน!$A$4:$F$9,MATCH(I2816,ฐาน!$A$4:$A$9,0),IF(J2816&gt;=INDEX(ฐาน!$A$4:$F$9,MATCH(I2816,ฐาน!$A$4:$A$9,0),3),6,5)),"")</f>
        <v/>
      </c>
      <c r="O2816" s="311" t="str">
        <f>IF(I2816&lt;&gt;"",IF(J2816&gt;=INDEX(ฐาน!$A$4:$G$9,MATCH(I2816,ฐาน!$A$4:$A$9,0),4),INDEX(ฐาน!$A$4:$G$9,MATCH(I2816,ฐาน!$A$4:$A$9,0),7),INDEX(ฐาน!$A$4:$G$9,MATCH(I2816,ฐาน!$A$4:$A$9,0),4)),"")</f>
        <v/>
      </c>
      <c r="P2816" s="312">
        <f>IF(M2816&lt;&gt;ฐาน!$M$45,IF(L2816&lt;&gt;"",($L2816*$N2816/100),0),0)</f>
        <v>0</v>
      </c>
      <c r="Q2816" s="311">
        <f>IF(M2816&lt;&gt;ฐาน!$M$45,IF(L2816&lt;&gt;"",ROUNDUP(($L2816*$N2816/100),-1),0),0)</f>
        <v>0</v>
      </c>
      <c r="R2816" s="311">
        <f t="shared" si="86"/>
        <v>0</v>
      </c>
      <c r="S2816" s="313">
        <f t="shared" si="87"/>
        <v>0</v>
      </c>
      <c r="T2816" s="314">
        <f>IF(M2816&lt;&gt;ฐาน!$M$45,IF(S2816&lt;&gt;"",S2816+R2816,0),0)</f>
        <v>0</v>
      </c>
      <c r="U2816" s="311">
        <f>IF(M2816&lt;&gt;ฐาน!$M$45,IF(S2816=0,J2816+T2816,O2816),J2816)</f>
        <v>0</v>
      </c>
      <c r="V2816" s="98"/>
    </row>
    <row r="2817" spans="1:22" x14ac:dyDescent="0.35">
      <c r="A2817" s="93">
        <v>2809</v>
      </c>
      <c r="B2817" s="84"/>
      <c r="C2817" s="98"/>
      <c r="D2817" s="91"/>
      <c r="E2817" s="89"/>
      <c r="F2817" s="88"/>
      <c r="G2817" s="91"/>
      <c r="H2817" s="91"/>
      <c r="I2817" s="88"/>
      <c r="J2817" s="92"/>
      <c r="K2817" s="212"/>
      <c r="L2817" s="308" t="str">
        <f>IF(K2817&lt;&gt;"",INDEX(ฐาน!$J$4:$M$44,MATCH(INT(K2817),ฐาน!$J$4:$J$44,0),2),"")</f>
        <v/>
      </c>
      <c r="M2817" s="309" t="str">
        <f>IF(L2817&lt;&gt;"",INDEX(ฐาน!$J$4:$M$45,MATCH(L2817,ฐาน!$K$4:$K$45,0),4),"")</f>
        <v/>
      </c>
      <c r="N2817" s="310" t="str">
        <f>IF(I2817&lt;&gt;"",INDEX(ฐาน!$A$4:$F$9,MATCH(I2817,ฐาน!$A$4:$A$9,0),IF(J2817&gt;=INDEX(ฐาน!$A$4:$F$9,MATCH(I2817,ฐาน!$A$4:$A$9,0),3),6,5)),"")</f>
        <v/>
      </c>
      <c r="O2817" s="311" t="str">
        <f>IF(I2817&lt;&gt;"",IF(J2817&gt;=INDEX(ฐาน!$A$4:$G$9,MATCH(I2817,ฐาน!$A$4:$A$9,0),4),INDEX(ฐาน!$A$4:$G$9,MATCH(I2817,ฐาน!$A$4:$A$9,0),7),INDEX(ฐาน!$A$4:$G$9,MATCH(I2817,ฐาน!$A$4:$A$9,0),4)),"")</f>
        <v/>
      </c>
      <c r="P2817" s="312">
        <f>IF(M2817&lt;&gt;ฐาน!$M$45,IF(L2817&lt;&gt;"",($L2817*$N2817/100),0),0)</f>
        <v>0</v>
      </c>
      <c r="Q2817" s="311">
        <f>IF(M2817&lt;&gt;ฐาน!$M$45,IF(L2817&lt;&gt;"",ROUNDUP(($L2817*$N2817/100),-1),0),0)</f>
        <v>0</v>
      </c>
      <c r="R2817" s="311">
        <f t="shared" si="86"/>
        <v>0</v>
      </c>
      <c r="S2817" s="313">
        <f t="shared" si="87"/>
        <v>0</v>
      </c>
      <c r="T2817" s="314">
        <f>IF(M2817&lt;&gt;ฐาน!$M$45,IF(S2817&lt;&gt;"",S2817+R2817,0),0)</f>
        <v>0</v>
      </c>
      <c r="U2817" s="311">
        <f>IF(M2817&lt;&gt;ฐาน!$M$45,IF(S2817=0,J2817+T2817,O2817),J2817)</f>
        <v>0</v>
      </c>
      <c r="V2817" s="98"/>
    </row>
    <row r="2818" spans="1:22" x14ac:dyDescent="0.35">
      <c r="A2818" s="93">
        <v>2810</v>
      </c>
      <c r="B2818" s="84"/>
      <c r="C2818" s="98"/>
      <c r="D2818" s="91"/>
      <c r="E2818" s="89"/>
      <c r="F2818" s="88"/>
      <c r="G2818" s="91"/>
      <c r="H2818" s="91"/>
      <c r="I2818" s="88"/>
      <c r="J2818" s="92"/>
      <c r="K2818" s="212"/>
      <c r="L2818" s="308" t="str">
        <f>IF(K2818&lt;&gt;"",INDEX(ฐาน!$J$4:$M$44,MATCH(INT(K2818),ฐาน!$J$4:$J$44,0),2),"")</f>
        <v/>
      </c>
      <c r="M2818" s="309" t="str">
        <f>IF(L2818&lt;&gt;"",INDEX(ฐาน!$J$4:$M$45,MATCH(L2818,ฐาน!$K$4:$K$45,0),4),"")</f>
        <v/>
      </c>
      <c r="N2818" s="310" t="str">
        <f>IF(I2818&lt;&gt;"",INDEX(ฐาน!$A$4:$F$9,MATCH(I2818,ฐาน!$A$4:$A$9,0),IF(J2818&gt;=INDEX(ฐาน!$A$4:$F$9,MATCH(I2818,ฐาน!$A$4:$A$9,0),3),6,5)),"")</f>
        <v/>
      </c>
      <c r="O2818" s="311" t="str">
        <f>IF(I2818&lt;&gt;"",IF(J2818&gt;=INDEX(ฐาน!$A$4:$G$9,MATCH(I2818,ฐาน!$A$4:$A$9,0),4),INDEX(ฐาน!$A$4:$G$9,MATCH(I2818,ฐาน!$A$4:$A$9,0),7),INDEX(ฐาน!$A$4:$G$9,MATCH(I2818,ฐาน!$A$4:$A$9,0),4)),"")</f>
        <v/>
      </c>
      <c r="P2818" s="312">
        <f>IF(M2818&lt;&gt;ฐาน!$M$45,IF(L2818&lt;&gt;"",($L2818*$N2818/100),0),0)</f>
        <v>0</v>
      </c>
      <c r="Q2818" s="311">
        <f>IF(M2818&lt;&gt;ฐาน!$M$45,IF(L2818&lt;&gt;"",ROUNDUP(($L2818*$N2818/100),-1),0),0)</f>
        <v>0</v>
      </c>
      <c r="R2818" s="311">
        <f t="shared" si="86"/>
        <v>0</v>
      </c>
      <c r="S2818" s="313">
        <f t="shared" si="87"/>
        <v>0</v>
      </c>
      <c r="T2818" s="314">
        <f>IF(M2818&lt;&gt;ฐาน!$M$45,IF(S2818&lt;&gt;"",S2818+R2818,0),0)</f>
        <v>0</v>
      </c>
      <c r="U2818" s="311">
        <f>IF(M2818&lt;&gt;ฐาน!$M$45,IF(S2818=0,J2818+T2818,O2818),J2818)</f>
        <v>0</v>
      </c>
      <c r="V2818" s="98"/>
    </row>
    <row r="2819" spans="1:22" x14ac:dyDescent="0.35">
      <c r="A2819" s="93">
        <v>2811</v>
      </c>
      <c r="B2819" s="84"/>
      <c r="C2819" s="98"/>
      <c r="D2819" s="91"/>
      <c r="E2819" s="89"/>
      <c r="F2819" s="88"/>
      <c r="G2819" s="91"/>
      <c r="H2819" s="91"/>
      <c r="I2819" s="88"/>
      <c r="J2819" s="92"/>
      <c r="K2819" s="212"/>
      <c r="L2819" s="308" t="str">
        <f>IF(K2819&lt;&gt;"",INDEX(ฐาน!$J$4:$M$44,MATCH(INT(K2819),ฐาน!$J$4:$J$44,0),2),"")</f>
        <v/>
      </c>
      <c r="M2819" s="309" t="str">
        <f>IF(L2819&lt;&gt;"",INDEX(ฐาน!$J$4:$M$45,MATCH(L2819,ฐาน!$K$4:$K$45,0),4),"")</f>
        <v/>
      </c>
      <c r="N2819" s="310" t="str">
        <f>IF(I2819&lt;&gt;"",INDEX(ฐาน!$A$4:$F$9,MATCH(I2819,ฐาน!$A$4:$A$9,0),IF(J2819&gt;=INDEX(ฐาน!$A$4:$F$9,MATCH(I2819,ฐาน!$A$4:$A$9,0),3),6,5)),"")</f>
        <v/>
      </c>
      <c r="O2819" s="311" t="str">
        <f>IF(I2819&lt;&gt;"",IF(J2819&gt;=INDEX(ฐาน!$A$4:$G$9,MATCH(I2819,ฐาน!$A$4:$A$9,0),4),INDEX(ฐาน!$A$4:$G$9,MATCH(I2819,ฐาน!$A$4:$A$9,0),7),INDEX(ฐาน!$A$4:$G$9,MATCH(I2819,ฐาน!$A$4:$A$9,0),4)),"")</f>
        <v/>
      </c>
      <c r="P2819" s="312">
        <f>IF(M2819&lt;&gt;ฐาน!$M$45,IF(L2819&lt;&gt;"",($L2819*$N2819/100),0),0)</f>
        <v>0</v>
      </c>
      <c r="Q2819" s="311">
        <f>IF(M2819&lt;&gt;ฐาน!$M$45,IF(L2819&lt;&gt;"",ROUNDUP(($L2819*$N2819/100),-1),0),0)</f>
        <v>0</v>
      </c>
      <c r="R2819" s="311">
        <f t="shared" si="86"/>
        <v>0</v>
      </c>
      <c r="S2819" s="313">
        <f t="shared" si="87"/>
        <v>0</v>
      </c>
      <c r="T2819" s="314">
        <f>IF(M2819&lt;&gt;ฐาน!$M$45,IF(S2819&lt;&gt;"",S2819+R2819,0),0)</f>
        <v>0</v>
      </c>
      <c r="U2819" s="311">
        <f>IF(M2819&lt;&gt;ฐาน!$M$45,IF(S2819=0,J2819+T2819,O2819),J2819)</f>
        <v>0</v>
      </c>
      <c r="V2819" s="98"/>
    </row>
    <row r="2820" spans="1:22" x14ac:dyDescent="0.35">
      <c r="A2820" s="93">
        <v>2812</v>
      </c>
      <c r="B2820" s="84"/>
      <c r="C2820" s="98"/>
      <c r="D2820" s="91"/>
      <c r="E2820" s="89"/>
      <c r="F2820" s="88"/>
      <c r="G2820" s="91"/>
      <c r="H2820" s="91"/>
      <c r="I2820" s="88"/>
      <c r="J2820" s="92"/>
      <c r="K2820" s="212"/>
      <c r="L2820" s="308" t="str">
        <f>IF(K2820&lt;&gt;"",INDEX(ฐาน!$J$4:$M$44,MATCH(INT(K2820),ฐาน!$J$4:$J$44,0),2),"")</f>
        <v/>
      </c>
      <c r="M2820" s="309" t="str">
        <f>IF(L2820&lt;&gt;"",INDEX(ฐาน!$J$4:$M$45,MATCH(L2820,ฐาน!$K$4:$K$45,0),4),"")</f>
        <v/>
      </c>
      <c r="N2820" s="310" t="str">
        <f>IF(I2820&lt;&gt;"",INDEX(ฐาน!$A$4:$F$9,MATCH(I2820,ฐาน!$A$4:$A$9,0),IF(J2820&gt;=INDEX(ฐาน!$A$4:$F$9,MATCH(I2820,ฐาน!$A$4:$A$9,0),3),6,5)),"")</f>
        <v/>
      </c>
      <c r="O2820" s="311" t="str">
        <f>IF(I2820&lt;&gt;"",IF(J2820&gt;=INDEX(ฐาน!$A$4:$G$9,MATCH(I2820,ฐาน!$A$4:$A$9,0),4),INDEX(ฐาน!$A$4:$G$9,MATCH(I2820,ฐาน!$A$4:$A$9,0),7),INDEX(ฐาน!$A$4:$G$9,MATCH(I2820,ฐาน!$A$4:$A$9,0),4)),"")</f>
        <v/>
      </c>
      <c r="P2820" s="312">
        <f>IF(M2820&lt;&gt;ฐาน!$M$45,IF(L2820&lt;&gt;"",($L2820*$N2820/100),0),0)</f>
        <v>0</v>
      </c>
      <c r="Q2820" s="311">
        <f>IF(M2820&lt;&gt;ฐาน!$M$45,IF(L2820&lt;&gt;"",ROUNDUP(($L2820*$N2820/100),-1),0),0)</f>
        <v>0</v>
      </c>
      <c r="R2820" s="311">
        <f t="shared" si="86"/>
        <v>0</v>
      </c>
      <c r="S2820" s="313">
        <f t="shared" si="87"/>
        <v>0</v>
      </c>
      <c r="T2820" s="314">
        <f>IF(M2820&lt;&gt;ฐาน!$M$45,IF(S2820&lt;&gt;"",S2820+R2820,0),0)</f>
        <v>0</v>
      </c>
      <c r="U2820" s="311">
        <f>IF(M2820&lt;&gt;ฐาน!$M$45,IF(S2820=0,J2820+T2820,O2820),J2820)</f>
        <v>0</v>
      </c>
      <c r="V2820" s="98"/>
    </row>
    <row r="2821" spans="1:22" x14ac:dyDescent="0.35">
      <c r="A2821" s="93">
        <v>2813</v>
      </c>
      <c r="B2821" s="84"/>
      <c r="C2821" s="98"/>
      <c r="D2821" s="91"/>
      <c r="E2821" s="89"/>
      <c r="F2821" s="88"/>
      <c r="G2821" s="91"/>
      <c r="H2821" s="91"/>
      <c r="I2821" s="88"/>
      <c r="J2821" s="92"/>
      <c r="K2821" s="212"/>
      <c r="L2821" s="308" t="str">
        <f>IF(K2821&lt;&gt;"",INDEX(ฐาน!$J$4:$M$44,MATCH(INT(K2821),ฐาน!$J$4:$J$44,0),2),"")</f>
        <v/>
      </c>
      <c r="M2821" s="309" t="str">
        <f>IF(L2821&lt;&gt;"",INDEX(ฐาน!$J$4:$M$45,MATCH(L2821,ฐาน!$K$4:$K$45,0),4),"")</f>
        <v/>
      </c>
      <c r="N2821" s="310" t="str">
        <f>IF(I2821&lt;&gt;"",INDEX(ฐาน!$A$4:$F$9,MATCH(I2821,ฐาน!$A$4:$A$9,0),IF(J2821&gt;=INDEX(ฐาน!$A$4:$F$9,MATCH(I2821,ฐาน!$A$4:$A$9,0),3),6,5)),"")</f>
        <v/>
      </c>
      <c r="O2821" s="311" t="str">
        <f>IF(I2821&lt;&gt;"",IF(J2821&gt;=INDEX(ฐาน!$A$4:$G$9,MATCH(I2821,ฐาน!$A$4:$A$9,0),4),INDEX(ฐาน!$A$4:$G$9,MATCH(I2821,ฐาน!$A$4:$A$9,0),7),INDEX(ฐาน!$A$4:$G$9,MATCH(I2821,ฐาน!$A$4:$A$9,0),4)),"")</f>
        <v/>
      </c>
      <c r="P2821" s="312">
        <f>IF(M2821&lt;&gt;ฐาน!$M$45,IF(L2821&lt;&gt;"",($L2821*$N2821/100),0),0)</f>
        <v>0</v>
      </c>
      <c r="Q2821" s="311">
        <f>IF(M2821&lt;&gt;ฐาน!$M$45,IF(L2821&lt;&gt;"",ROUNDUP(($L2821*$N2821/100),-1),0),0)</f>
        <v>0</v>
      </c>
      <c r="R2821" s="311">
        <f t="shared" si="86"/>
        <v>0</v>
      </c>
      <c r="S2821" s="313">
        <f t="shared" si="87"/>
        <v>0</v>
      </c>
      <c r="T2821" s="314">
        <f>IF(M2821&lt;&gt;ฐาน!$M$45,IF(S2821&lt;&gt;"",S2821+R2821,0),0)</f>
        <v>0</v>
      </c>
      <c r="U2821" s="311">
        <f>IF(M2821&lt;&gt;ฐาน!$M$45,IF(S2821=0,J2821+T2821,O2821),J2821)</f>
        <v>0</v>
      </c>
      <c r="V2821" s="98"/>
    </row>
    <row r="2822" spans="1:22" x14ac:dyDescent="0.35">
      <c r="A2822" s="93">
        <v>2814</v>
      </c>
      <c r="B2822" s="84"/>
      <c r="C2822" s="98"/>
      <c r="D2822" s="91"/>
      <c r="E2822" s="89"/>
      <c r="F2822" s="88"/>
      <c r="G2822" s="91"/>
      <c r="H2822" s="91"/>
      <c r="I2822" s="88"/>
      <c r="J2822" s="92"/>
      <c r="K2822" s="212"/>
      <c r="L2822" s="308" t="str">
        <f>IF(K2822&lt;&gt;"",INDEX(ฐาน!$J$4:$M$44,MATCH(INT(K2822),ฐาน!$J$4:$J$44,0),2),"")</f>
        <v/>
      </c>
      <c r="M2822" s="309" t="str">
        <f>IF(L2822&lt;&gt;"",INDEX(ฐาน!$J$4:$M$45,MATCH(L2822,ฐาน!$K$4:$K$45,0),4),"")</f>
        <v/>
      </c>
      <c r="N2822" s="310" t="str">
        <f>IF(I2822&lt;&gt;"",INDEX(ฐาน!$A$4:$F$9,MATCH(I2822,ฐาน!$A$4:$A$9,0),IF(J2822&gt;=INDEX(ฐาน!$A$4:$F$9,MATCH(I2822,ฐาน!$A$4:$A$9,0),3),6,5)),"")</f>
        <v/>
      </c>
      <c r="O2822" s="311" t="str">
        <f>IF(I2822&lt;&gt;"",IF(J2822&gt;=INDEX(ฐาน!$A$4:$G$9,MATCH(I2822,ฐาน!$A$4:$A$9,0),4),INDEX(ฐาน!$A$4:$G$9,MATCH(I2822,ฐาน!$A$4:$A$9,0),7),INDEX(ฐาน!$A$4:$G$9,MATCH(I2822,ฐาน!$A$4:$A$9,0),4)),"")</f>
        <v/>
      </c>
      <c r="P2822" s="312">
        <f>IF(M2822&lt;&gt;ฐาน!$M$45,IF(L2822&lt;&gt;"",($L2822*$N2822/100),0),0)</f>
        <v>0</v>
      </c>
      <c r="Q2822" s="311">
        <f>IF(M2822&lt;&gt;ฐาน!$M$45,IF(L2822&lt;&gt;"",ROUNDUP(($L2822*$N2822/100),-1),0),0)</f>
        <v>0</v>
      </c>
      <c r="R2822" s="311">
        <f t="shared" si="86"/>
        <v>0</v>
      </c>
      <c r="S2822" s="313">
        <f t="shared" si="87"/>
        <v>0</v>
      </c>
      <c r="T2822" s="314">
        <f>IF(M2822&lt;&gt;ฐาน!$M$45,IF(S2822&lt;&gt;"",S2822+R2822,0),0)</f>
        <v>0</v>
      </c>
      <c r="U2822" s="311">
        <f>IF(M2822&lt;&gt;ฐาน!$M$45,IF(S2822=0,J2822+T2822,O2822),J2822)</f>
        <v>0</v>
      </c>
      <c r="V2822" s="98"/>
    </row>
    <row r="2823" spans="1:22" x14ac:dyDescent="0.35">
      <c r="A2823" s="93">
        <v>2815</v>
      </c>
      <c r="B2823" s="84"/>
      <c r="C2823" s="98"/>
      <c r="D2823" s="91"/>
      <c r="E2823" s="89"/>
      <c r="F2823" s="88"/>
      <c r="G2823" s="91"/>
      <c r="H2823" s="91"/>
      <c r="I2823" s="88"/>
      <c r="J2823" s="92"/>
      <c r="K2823" s="212"/>
      <c r="L2823" s="308" t="str">
        <f>IF(K2823&lt;&gt;"",INDEX(ฐาน!$J$4:$M$44,MATCH(INT(K2823),ฐาน!$J$4:$J$44,0),2),"")</f>
        <v/>
      </c>
      <c r="M2823" s="309" t="str">
        <f>IF(L2823&lt;&gt;"",INDEX(ฐาน!$J$4:$M$45,MATCH(L2823,ฐาน!$K$4:$K$45,0),4),"")</f>
        <v/>
      </c>
      <c r="N2823" s="310" t="str">
        <f>IF(I2823&lt;&gt;"",INDEX(ฐาน!$A$4:$F$9,MATCH(I2823,ฐาน!$A$4:$A$9,0),IF(J2823&gt;=INDEX(ฐาน!$A$4:$F$9,MATCH(I2823,ฐาน!$A$4:$A$9,0),3),6,5)),"")</f>
        <v/>
      </c>
      <c r="O2823" s="311" t="str">
        <f>IF(I2823&lt;&gt;"",IF(J2823&gt;=INDEX(ฐาน!$A$4:$G$9,MATCH(I2823,ฐาน!$A$4:$A$9,0),4),INDEX(ฐาน!$A$4:$G$9,MATCH(I2823,ฐาน!$A$4:$A$9,0),7),INDEX(ฐาน!$A$4:$G$9,MATCH(I2823,ฐาน!$A$4:$A$9,0),4)),"")</f>
        <v/>
      </c>
      <c r="P2823" s="312">
        <f>IF(M2823&lt;&gt;ฐาน!$M$45,IF(L2823&lt;&gt;"",($L2823*$N2823/100),0),0)</f>
        <v>0</v>
      </c>
      <c r="Q2823" s="311">
        <f>IF(M2823&lt;&gt;ฐาน!$M$45,IF(L2823&lt;&gt;"",ROUNDUP(($L2823*$N2823/100),-1),0),0)</f>
        <v>0</v>
      </c>
      <c r="R2823" s="311">
        <f t="shared" si="86"/>
        <v>0</v>
      </c>
      <c r="S2823" s="313">
        <f t="shared" si="87"/>
        <v>0</v>
      </c>
      <c r="T2823" s="314">
        <f>IF(M2823&lt;&gt;ฐาน!$M$45,IF(S2823&lt;&gt;"",S2823+R2823,0),0)</f>
        <v>0</v>
      </c>
      <c r="U2823" s="311">
        <f>IF(M2823&lt;&gt;ฐาน!$M$45,IF(S2823=0,J2823+T2823,O2823),J2823)</f>
        <v>0</v>
      </c>
      <c r="V2823" s="98"/>
    </row>
    <row r="2824" spans="1:22" x14ac:dyDescent="0.35">
      <c r="A2824" s="93">
        <v>2816</v>
      </c>
      <c r="B2824" s="84"/>
      <c r="C2824" s="98"/>
      <c r="D2824" s="91"/>
      <c r="E2824" s="89"/>
      <c r="F2824" s="88"/>
      <c r="G2824" s="91"/>
      <c r="H2824" s="91"/>
      <c r="I2824" s="88"/>
      <c r="J2824" s="92"/>
      <c r="K2824" s="212"/>
      <c r="L2824" s="308" t="str">
        <f>IF(K2824&lt;&gt;"",INDEX(ฐาน!$J$4:$M$44,MATCH(INT(K2824),ฐาน!$J$4:$J$44,0),2),"")</f>
        <v/>
      </c>
      <c r="M2824" s="309" t="str">
        <f>IF(L2824&lt;&gt;"",INDEX(ฐาน!$J$4:$M$45,MATCH(L2824,ฐาน!$K$4:$K$45,0),4),"")</f>
        <v/>
      </c>
      <c r="N2824" s="310" t="str">
        <f>IF(I2824&lt;&gt;"",INDEX(ฐาน!$A$4:$F$9,MATCH(I2824,ฐาน!$A$4:$A$9,0),IF(J2824&gt;=INDEX(ฐาน!$A$4:$F$9,MATCH(I2824,ฐาน!$A$4:$A$9,0),3),6,5)),"")</f>
        <v/>
      </c>
      <c r="O2824" s="311" t="str">
        <f>IF(I2824&lt;&gt;"",IF(J2824&gt;=INDEX(ฐาน!$A$4:$G$9,MATCH(I2824,ฐาน!$A$4:$A$9,0),4),INDEX(ฐาน!$A$4:$G$9,MATCH(I2824,ฐาน!$A$4:$A$9,0),7),INDEX(ฐาน!$A$4:$G$9,MATCH(I2824,ฐาน!$A$4:$A$9,0),4)),"")</f>
        <v/>
      </c>
      <c r="P2824" s="312">
        <f>IF(M2824&lt;&gt;ฐาน!$M$45,IF(L2824&lt;&gt;"",($L2824*$N2824/100),0),0)</f>
        <v>0</v>
      </c>
      <c r="Q2824" s="311">
        <f>IF(M2824&lt;&gt;ฐาน!$M$45,IF(L2824&lt;&gt;"",ROUNDUP(($L2824*$N2824/100),-1),0),0)</f>
        <v>0</v>
      </c>
      <c r="R2824" s="311">
        <f t="shared" si="86"/>
        <v>0</v>
      </c>
      <c r="S2824" s="313">
        <f t="shared" si="87"/>
        <v>0</v>
      </c>
      <c r="T2824" s="314">
        <f>IF(M2824&lt;&gt;ฐาน!$M$45,IF(S2824&lt;&gt;"",S2824+R2824,0),0)</f>
        <v>0</v>
      </c>
      <c r="U2824" s="311">
        <f>IF(M2824&lt;&gt;ฐาน!$M$45,IF(S2824=0,J2824+T2824,O2824),J2824)</f>
        <v>0</v>
      </c>
      <c r="V2824" s="98"/>
    </row>
    <row r="2825" spans="1:22" x14ac:dyDescent="0.35">
      <c r="A2825" s="93">
        <v>2817</v>
      </c>
      <c r="B2825" s="84"/>
      <c r="C2825" s="98"/>
      <c r="D2825" s="91"/>
      <c r="E2825" s="89"/>
      <c r="F2825" s="88"/>
      <c r="G2825" s="91"/>
      <c r="H2825" s="91"/>
      <c r="I2825" s="88"/>
      <c r="J2825" s="92"/>
      <c r="K2825" s="212"/>
      <c r="L2825" s="308" t="str">
        <f>IF(K2825&lt;&gt;"",INDEX(ฐาน!$J$4:$M$44,MATCH(INT(K2825),ฐาน!$J$4:$J$44,0),2),"")</f>
        <v/>
      </c>
      <c r="M2825" s="309" t="str">
        <f>IF(L2825&lt;&gt;"",INDEX(ฐาน!$J$4:$M$45,MATCH(L2825,ฐาน!$K$4:$K$45,0),4),"")</f>
        <v/>
      </c>
      <c r="N2825" s="310" t="str">
        <f>IF(I2825&lt;&gt;"",INDEX(ฐาน!$A$4:$F$9,MATCH(I2825,ฐาน!$A$4:$A$9,0),IF(J2825&gt;=INDEX(ฐาน!$A$4:$F$9,MATCH(I2825,ฐาน!$A$4:$A$9,0),3),6,5)),"")</f>
        <v/>
      </c>
      <c r="O2825" s="311" t="str">
        <f>IF(I2825&lt;&gt;"",IF(J2825&gt;=INDEX(ฐาน!$A$4:$G$9,MATCH(I2825,ฐาน!$A$4:$A$9,0),4),INDEX(ฐาน!$A$4:$G$9,MATCH(I2825,ฐาน!$A$4:$A$9,0),7),INDEX(ฐาน!$A$4:$G$9,MATCH(I2825,ฐาน!$A$4:$A$9,0),4)),"")</f>
        <v/>
      </c>
      <c r="P2825" s="312">
        <f>IF(M2825&lt;&gt;ฐาน!$M$45,IF(L2825&lt;&gt;"",($L2825*$N2825/100),0),0)</f>
        <v>0</v>
      </c>
      <c r="Q2825" s="311">
        <f>IF(M2825&lt;&gt;ฐาน!$M$45,IF(L2825&lt;&gt;"",ROUNDUP(($L2825*$N2825/100),-1),0),0)</f>
        <v>0</v>
      </c>
      <c r="R2825" s="311">
        <f t="shared" si="86"/>
        <v>0</v>
      </c>
      <c r="S2825" s="313">
        <f t="shared" si="87"/>
        <v>0</v>
      </c>
      <c r="T2825" s="314">
        <f>IF(M2825&lt;&gt;ฐาน!$M$45,IF(S2825&lt;&gt;"",S2825+R2825,0),0)</f>
        <v>0</v>
      </c>
      <c r="U2825" s="311">
        <f>IF(M2825&lt;&gt;ฐาน!$M$45,IF(S2825=0,J2825+T2825,O2825),J2825)</f>
        <v>0</v>
      </c>
      <c r="V2825" s="98"/>
    </row>
    <row r="2826" spans="1:22" x14ac:dyDescent="0.35">
      <c r="A2826" s="93">
        <v>2818</v>
      </c>
      <c r="B2826" s="84"/>
      <c r="C2826" s="98"/>
      <c r="D2826" s="91"/>
      <c r="E2826" s="89"/>
      <c r="F2826" s="88"/>
      <c r="G2826" s="91"/>
      <c r="H2826" s="91"/>
      <c r="I2826" s="88"/>
      <c r="J2826" s="92"/>
      <c r="K2826" s="212"/>
      <c r="L2826" s="308" t="str">
        <f>IF(K2826&lt;&gt;"",INDEX(ฐาน!$J$4:$M$44,MATCH(INT(K2826),ฐาน!$J$4:$J$44,0),2),"")</f>
        <v/>
      </c>
      <c r="M2826" s="309" t="str">
        <f>IF(L2826&lt;&gt;"",INDEX(ฐาน!$J$4:$M$45,MATCH(L2826,ฐาน!$K$4:$K$45,0),4),"")</f>
        <v/>
      </c>
      <c r="N2826" s="310" t="str">
        <f>IF(I2826&lt;&gt;"",INDEX(ฐาน!$A$4:$F$9,MATCH(I2826,ฐาน!$A$4:$A$9,0),IF(J2826&gt;=INDEX(ฐาน!$A$4:$F$9,MATCH(I2826,ฐาน!$A$4:$A$9,0),3),6,5)),"")</f>
        <v/>
      </c>
      <c r="O2826" s="311" t="str">
        <f>IF(I2826&lt;&gt;"",IF(J2826&gt;=INDEX(ฐาน!$A$4:$G$9,MATCH(I2826,ฐาน!$A$4:$A$9,0),4),INDEX(ฐาน!$A$4:$G$9,MATCH(I2826,ฐาน!$A$4:$A$9,0),7),INDEX(ฐาน!$A$4:$G$9,MATCH(I2826,ฐาน!$A$4:$A$9,0),4)),"")</f>
        <v/>
      </c>
      <c r="P2826" s="312">
        <f>IF(M2826&lt;&gt;ฐาน!$M$45,IF(L2826&lt;&gt;"",($L2826*$N2826/100),0),0)</f>
        <v>0</v>
      </c>
      <c r="Q2826" s="311">
        <f>IF(M2826&lt;&gt;ฐาน!$M$45,IF(L2826&lt;&gt;"",ROUNDUP(($L2826*$N2826/100),-1),0),0)</f>
        <v>0</v>
      </c>
      <c r="R2826" s="311">
        <f t="shared" ref="R2826:R2889" si="88">IF(Q2826&lt;&gt;"",IF($J2826+$P2826&lt;=$O2826,$Q2826,$O2826-$J2826),"")</f>
        <v>0</v>
      </c>
      <c r="S2826" s="313">
        <f t="shared" ref="S2826:S2889" si="89">IF(Q2826&lt;&gt;R2826,P2826-R2826,0)</f>
        <v>0</v>
      </c>
      <c r="T2826" s="314">
        <f>IF(M2826&lt;&gt;ฐาน!$M$45,IF(S2826&lt;&gt;"",S2826+R2826,0),0)</f>
        <v>0</v>
      </c>
      <c r="U2826" s="311">
        <f>IF(M2826&lt;&gt;ฐาน!$M$45,IF(S2826=0,J2826+T2826,O2826),J2826)</f>
        <v>0</v>
      </c>
      <c r="V2826" s="98"/>
    </row>
    <row r="2827" spans="1:22" x14ac:dyDescent="0.35">
      <c r="A2827" s="93">
        <v>2819</v>
      </c>
      <c r="B2827" s="84"/>
      <c r="C2827" s="98"/>
      <c r="D2827" s="91"/>
      <c r="E2827" s="89"/>
      <c r="F2827" s="88"/>
      <c r="G2827" s="91"/>
      <c r="H2827" s="91"/>
      <c r="I2827" s="88"/>
      <c r="J2827" s="92"/>
      <c r="K2827" s="212"/>
      <c r="L2827" s="308" t="str">
        <f>IF(K2827&lt;&gt;"",INDEX(ฐาน!$J$4:$M$44,MATCH(INT(K2827),ฐาน!$J$4:$J$44,0),2),"")</f>
        <v/>
      </c>
      <c r="M2827" s="309" t="str">
        <f>IF(L2827&lt;&gt;"",INDEX(ฐาน!$J$4:$M$45,MATCH(L2827,ฐาน!$K$4:$K$45,0),4),"")</f>
        <v/>
      </c>
      <c r="N2827" s="310" t="str">
        <f>IF(I2827&lt;&gt;"",INDEX(ฐาน!$A$4:$F$9,MATCH(I2827,ฐาน!$A$4:$A$9,0),IF(J2827&gt;=INDEX(ฐาน!$A$4:$F$9,MATCH(I2827,ฐาน!$A$4:$A$9,0),3),6,5)),"")</f>
        <v/>
      </c>
      <c r="O2827" s="311" t="str">
        <f>IF(I2827&lt;&gt;"",IF(J2827&gt;=INDEX(ฐาน!$A$4:$G$9,MATCH(I2827,ฐาน!$A$4:$A$9,0),4),INDEX(ฐาน!$A$4:$G$9,MATCH(I2827,ฐาน!$A$4:$A$9,0),7),INDEX(ฐาน!$A$4:$G$9,MATCH(I2827,ฐาน!$A$4:$A$9,0),4)),"")</f>
        <v/>
      </c>
      <c r="P2827" s="312">
        <f>IF(M2827&lt;&gt;ฐาน!$M$45,IF(L2827&lt;&gt;"",($L2827*$N2827/100),0),0)</f>
        <v>0</v>
      </c>
      <c r="Q2827" s="311">
        <f>IF(M2827&lt;&gt;ฐาน!$M$45,IF(L2827&lt;&gt;"",ROUNDUP(($L2827*$N2827/100),-1),0),0)</f>
        <v>0</v>
      </c>
      <c r="R2827" s="311">
        <f t="shared" si="88"/>
        <v>0</v>
      </c>
      <c r="S2827" s="313">
        <f t="shared" si="89"/>
        <v>0</v>
      </c>
      <c r="T2827" s="314">
        <f>IF(M2827&lt;&gt;ฐาน!$M$45,IF(S2827&lt;&gt;"",S2827+R2827,0),0)</f>
        <v>0</v>
      </c>
      <c r="U2827" s="311">
        <f>IF(M2827&lt;&gt;ฐาน!$M$45,IF(S2827=0,J2827+T2827,O2827),J2827)</f>
        <v>0</v>
      </c>
      <c r="V2827" s="98"/>
    </row>
    <row r="2828" spans="1:22" x14ac:dyDescent="0.35">
      <c r="A2828" s="93">
        <v>2820</v>
      </c>
      <c r="B2828" s="84"/>
      <c r="C2828" s="98"/>
      <c r="D2828" s="91"/>
      <c r="E2828" s="89"/>
      <c r="F2828" s="88"/>
      <c r="G2828" s="91"/>
      <c r="H2828" s="91"/>
      <c r="I2828" s="88"/>
      <c r="J2828" s="92"/>
      <c r="K2828" s="212"/>
      <c r="L2828" s="308" t="str">
        <f>IF(K2828&lt;&gt;"",INDEX(ฐาน!$J$4:$M$44,MATCH(INT(K2828),ฐาน!$J$4:$J$44,0),2),"")</f>
        <v/>
      </c>
      <c r="M2828" s="309" t="str">
        <f>IF(L2828&lt;&gt;"",INDEX(ฐาน!$J$4:$M$45,MATCH(L2828,ฐาน!$K$4:$K$45,0),4),"")</f>
        <v/>
      </c>
      <c r="N2828" s="310" t="str">
        <f>IF(I2828&lt;&gt;"",INDEX(ฐาน!$A$4:$F$9,MATCH(I2828,ฐาน!$A$4:$A$9,0),IF(J2828&gt;=INDEX(ฐาน!$A$4:$F$9,MATCH(I2828,ฐาน!$A$4:$A$9,0),3),6,5)),"")</f>
        <v/>
      </c>
      <c r="O2828" s="311" t="str">
        <f>IF(I2828&lt;&gt;"",IF(J2828&gt;=INDEX(ฐาน!$A$4:$G$9,MATCH(I2828,ฐาน!$A$4:$A$9,0),4),INDEX(ฐาน!$A$4:$G$9,MATCH(I2828,ฐาน!$A$4:$A$9,0),7),INDEX(ฐาน!$A$4:$G$9,MATCH(I2828,ฐาน!$A$4:$A$9,0),4)),"")</f>
        <v/>
      </c>
      <c r="P2828" s="312">
        <f>IF(M2828&lt;&gt;ฐาน!$M$45,IF(L2828&lt;&gt;"",($L2828*$N2828/100),0),0)</f>
        <v>0</v>
      </c>
      <c r="Q2828" s="311">
        <f>IF(M2828&lt;&gt;ฐาน!$M$45,IF(L2828&lt;&gt;"",ROUNDUP(($L2828*$N2828/100),-1),0),0)</f>
        <v>0</v>
      </c>
      <c r="R2828" s="311">
        <f t="shared" si="88"/>
        <v>0</v>
      </c>
      <c r="S2828" s="313">
        <f t="shared" si="89"/>
        <v>0</v>
      </c>
      <c r="T2828" s="314">
        <f>IF(M2828&lt;&gt;ฐาน!$M$45,IF(S2828&lt;&gt;"",S2828+R2828,0),0)</f>
        <v>0</v>
      </c>
      <c r="U2828" s="311">
        <f>IF(M2828&lt;&gt;ฐาน!$M$45,IF(S2828=0,J2828+T2828,O2828),J2828)</f>
        <v>0</v>
      </c>
      <c r="V2828" s="98"/>
    </row>
    <row r="2829" spans="1:22" x14ac:dyDescent="0.35">
      <c r="A2829" s="93">
        <v>2821</v>
      </c>
      <c r="B2829" s="84"/>
      <c r="C2829" s="98"/>
      <c r="D2829" s="91"/>
      <c r="E2829" s="89"/>
      <c r="F2829" s="88"/>
      <c r="G2829" s="91"/>
      <c r="H2829" s="91"/>
      <c r="I2829" s="88"/>
      <c r="J2829" s="92"/>
      <c r="K2829" s="212"/>
      <c r="L2829" s="308" t="str">
        <f>IF(K2829&lt;&gt;"",INDEX(ฐาน!$J$4:$M$44,MATCH(INT(K2829),ฐาน!$J$4:$J$44,0),2),"")</f>
        <v/>
      </c>
      <c r="M2829" s="309" t="str">
        <f>IF(L2829&lt;&gt;"",INDEX(ฐาน!$J$4:$M$45,MATCH(L2829,ฐาน!$K$4:$K$45,0),4),"")</f>
        <v/>
      </c>
      <c r="N2829" s="310" t="str">
        <f>IF(I2829&lt;&gt;"",INDEX(ฐาน!$A$4:$F$9,MATCH(I2829,ฐาน!$A$4:$A$9,0),IF(J2829&gt;=INDEX(ฐาน!$A$4:$F$9,MATCH(I2829,ฐาน!$A$4:$A$9,0),3),6,5)),"")</f>
        <v/>
      </c>
      <c r="O2829" s="311" t="str">
        <f>IF(I2829&lt;&gt;"",IF(J2829&gt;=INDEX(ฐาน!$A$4:$G$9,MATCH(I2829,ฐาน!$A$4:$A$9,0),4),INDEX(ฐาน!$A$4:$G$9,MATCH(I2829,ฐาน!$A$4:$A$9,0),7),INDEX(ฐาน!$A$4:$G$9,MATCH(I2829,ฐาน!$A$4:$A$9,0),4)),"")</f>
        <v/>
      </c>
      <c r="P2829" s="312">
        <f>IF(M2829&lt;&gt;ฐาน!$M$45,IF(L2829&lt;&gt;"",($L2829*$N2829/100),0),0)</f>
        <v>0</v>
      </c>
      <c r="Q2829" s="311">
        <f>IF(M2829&lt;&gt;ฐาน!$M$45,IF(L2829&lt;&gt;"",ROUNDUP(($L2829*$N2829/100),-1),0),0)</f>
        <v>0</v>
      </c>
      <c r="R2829" s="311">
        <f t="shared" si="88"/>
        <v>0</v>
      </c>
      <c r="S2829" s="313">
        <f t="shared" si="89"/>
        <v>0</v>
      </c>
      <c r="T2829" s="314">
        <f>IF(M2829&lt;&gt;ฐาน!$M$45,IF(S2829&lt;&gt;"",S2829+R2829,0),0)</f>
        <v>0</v>
      </c>
      <c r="U2829" s="311">
        <f>IF(M2829&lt;&gt;ฐาน!$M$45,IF(S2829=0,J2829+T2829,O2829),J2829)</f>
        <v>0</v>
      </c>
      <c r="V2829" s="98"/>
    </row>
    <row r="2830" spans="1:22" x14ac:dyDescent="0.35">
      <c r="A2830" s="93">
        <v>2822</v>
      </c>
      <c r="B2830" s="84"/>
      <c r="C2830" s="98"/>
      <c r="D2830" s="91"/>
      <c r="E2830" s="89"/>
      <c r="F2830" s="88"/>
      <c r="G2830" s="91"/>
      <c r="H2830" s="91"/>
      <c r="I2830" s="88"/>
      <c r="J2830" s="92"/>
      <c r="K2830" s="212"/>
      <c r="L2830" s="308" t="str">
        <f>IF(K2830&lt;&gt;"",INDEX(ฐาน!$J$4:$M$44,MATCH(INT(K2830),ฐาน!$J$4:$J$44,0),2),"")</f>
        <v/>
      </c>
      <c r="M2830" s="309" t="str">
        <f>IF(L2830&lt;&gt;"",INDEX(ฐาน!$J$4:$M$45,MATCH(L2830,ฐาน!$K$4:$K$45,0),4),"")</f>
        <v/>
      </c>
      <c r="N2830" s="310" t="str">
        <f>IF(I2830&lt;&gt;"",INDEX(ฐาน!$A$4:$F$9,MATCH(I2830,ฐาน!$A$4:$A$9,0),IF(J2830&gt;=INDEX(ฐาน!$A$4:$F$9,MATCH(I2830,ฐาน!$A$4:$A$9,0),3),6,5)),"")</f>
        <v/>
      </c>
      <c r="O2830" s="311" t="str">
        <f>IF(I2830&lt;&gt;"",IF(J2830&gt;=INDEX(ฐาน!$A$4:$G$9,MATCH(I2830,ฐาน!$A$4:$A$9,0),4),INDEX(ฐาน!$A$4:$G$9,MATCH(I2830,ฐาน!$A$4:$A$9,0),7),INDEX(ฐาน!$A$4:$G$9,MATCH(I2830,ฐาน!$A$4:$A$9,0),4)),"")</f>
        <v/>
      </c>
      <c r="P2830" s="312">
        <f>IF(M2830&lt;&gt;ฐาน!$M$45,IF(L2830&lt;&gt;"",($L2830*$N2830/100),0),0)</f>
        <v>0</v>
      </c>
      <c r="Q2830" s="311">
        <f>IF(M2830&lt;&gt;ฐาน!$M$45,IF(L2830&lt;&gt;"",ROUNDUP(($L2830*$N2830/100),-1),0),0)</f>
        <v>0</v>
      </c>
      <c r="R2830" s="311">
        <f t="shared" si="88"/>
        <v>0</v>
      </c>
      <c r="S2830" s="313">
        <f t="shared" si="89"/>
        <v>0</v>
      </c>
      <c r="T2830" s="314">
        <f>IF(M2830&lt;&gt;ฐาน!$M$45,IF(S2830&lt;&gt;"",S2830+R2830,0),0)</f>
        <v>0</v>
      </c>
      <c r="U2830" s="311">
        <f>IF(M2830&lt;&gt;ฐาน!$M$45,IF(S2830=0,J2830+T2830,O2830),J2830)</f>
        <v>0</v>
      </c>
      <c r="V2830" s="98"/>
    </row>
    <row r="2831" spans="1:22" x14ac:dyDescent="0.35">
      <c r="A2831" s="93">
        <v>2823</v>
      </c>
      <c r="B2831" s="84"/>
      <c r="C2831" s="98"/>
      <c r="D2831" s="91"/>
      <c r="E2831" s="89"/>
      <c r="F2831" s="88"/>
      <c r="G2831" s="91"/>
      <c r="H2831" s="91"/>
      <c r="I2831" s="88"/>
      <c r="J2831" s="92"/>
      <c r="K2831" s="212"/>
      <c r="L2831" s="308" t="str">
        <f>IF(K2831&lt;&gt;"",INDEX(ฐาน!$J$4:$M$44,MATCH(INT(K2831),ฐาน!$J$4:$J$44,0),2),"")</f>
        <v/>
      </c>
      <c r="M2831" s="309" t="str">
        <f>IF(L2831&lt;&gt;"",INDEX(ฐาน!$J$4:$M$45,MATCH(L2831,ฐาน!$K$4:$K$45,0),4),"")</f>
        <v/>
      </c>
      <c r="N2831" s="310" t="str">
        <f>IF(I2831&lt;&gt;"",INDEX(ฐาน!$A$4:$F$9,MATCH(I2831,ฐาน!$A$4:$A$9,0),IF(J2831&gt;=INDEX(ฐาน!$A$4:$F$9,MATCH(I2831,ฐาน!$A$4:$A$9,0),3),6,5)),"")</f>
        <v/>
      </c>
      <c r="O2831" s="311" t="str">
        <f>IF(I2831&lt;&gt;"",IF(J2831&gt;=INDEX(ฐาน!$A$4:$G$9,MATCH(I2831,ฐาน!$A$4:$A$9,0),4),INDEX(ฐาน!$A$4:$G$9,MATCH(I2831,ฐาน!$A$4:$A$9,0),7),INDEX(ฐาน!$A$4:$G$9,MATCH(I2831,ฐาน!$A$4:$A$9,0),4)),"")</f>
        <v/>
      </c>
      <c r="P2831" s="312">
        <f>IF(M2831&lt;&gt;ฐาน!$M$45,IF(L2831&lt;&gt;"",($L2831*$N2831/100),0),0)</f>
        <v>0</v>
      </c>
      <c r="Q2831" s="311">
        <f>IF(M2831&lt;&gt;ฐาน!$M$45,IF(L2831&lt;&gt;"",ROUNDUP(($L2831*$N2831/100),-1),0),0)</f>
        <v>0</v>
      </c>
      <c r="R2831" s="311">
        <f t="shared" si="88"/>
        <v>0</v>
      </c>
      <c r="S2831" s="313">
        <f t="shared" si="89"/>
        <v>0</v>
      </c>
      <c r="T2831" s="314">
        <f>IF(M2831&lt;&gt;ฐาน!$M$45,IF(S2831&lt;&gt;"",S2831+R2831,0),0)</f>
        <v>0</v>
      </c>
      <c r="U2831" s="311">
        <f>IF(M2831&lt;&gt;ฐาน!$M$45,IF(S2831=0,J2831+T2831,O2831),J2831)</f>
        <v>0</v>
      </c>
      <c r="V2831" s="98"/>
    </row>
    <row r="2832" spans="1:22" x14ac:dyDescent="0.35">
      <c r="A2832" s="93">
        <v>2824</v>
      </c>
      <c r="B2832" s="84"/>
      <c r="C2832" s="98"/>
      <c r="D2832" s="91"/>
      <c r="E2832" s="89"/>
      <c r="F2832" s="88"/>
      <c r="G2832" s="91"/>
      <c r="H2832" s="91"/>
      <c r="I2832" s="88"/>
      <c r="J2832" s="92"/>
      <c r="K2832" s="212"/>
      <c r="L2832" s="308" t="str">
        <f>IF(K2832&lt;&gt;"",INDEX(ฐาน!$J$4:$M$44,MATCH(INT(K2832),ฐาน!$J$4:$J$44,0),2),"")</f>
        <v/>
      </c>
      <c r="M2832" s="309" t="str">
        <f>IF(L2832&lt;&gt;"",INDEX(ฐาน!$J$4:$M$45,MATCH(L2832,ฐาน!$K$4:$K$45,0),4),"")</f>
        <v/>
      </c>
      <c r="N2832" s="310" t="str">
        <f>IF(I2832&lt;&gt;"",INDEX(ฐาน!$A$4:$F$9,MATCH(I2832,ฐาน!$A$4:$A$9,0),IF(J2832&gt;=INDEX(ฐาน!$A$4:$F$9,MATCH(I2832,ฐาน!$A$4:$A$9,0),3),6,5)),"")</f>
        <v/>
      </c>
      <c r="O2832" s="311" t="str">
        <f>IF(I2832&lt;&gt;"",IF(J2832&gt;=INDEX(ฐาน!$A$4:$G$9,MATCH(I2832,ฐาน!$A$4:$A$9,0),4),INDEX(ฐาน!$A$4:$G$9,MATCH(I2832,ฐาน!$A$4:$A$9,0),7),INDEX(ฐาน!$A$4:$G$9,MATCH(I2832,ฐาน!$A$4:$A$9,0),4)),"")</f>
        <v/>
      </c>
      <c r="P2832" s="312">
        <f>IF(M2832&lt;&gt;ฐาน!$M$45,IF(L2832&lt;&gt;"",($L2832*$N2832/100),0),0)</f>
        <v>0</v>
      </c>
      <c r="Q2832" s="311">
        <f>IF(M2832&lt;&gt;ฐาน!$M$45,IF(L2832&lt;&gt;"",ROUNDUP(($L2832*$N2832/100),-1),0),0)</f>
        <v>0</v>
      </c>
      <c r="R2832" s="311">
        <f t="shared" si="88"/>
        <v>0</v>
      </c>
      <c r="S2832" s="313">
        <f t="shared" si="89"/>
        <v>0</v>
      </c>
      <c r="T2832" s="314">
        <f>IF(M2832&lt;&gt;ฐาน!$M$45,IF(S2832&lt;&gt;"",S2832+R2832,0),0)</f>
        <v>0</v>
      </c>
      <c r="U2832" s="311">
        <f>IF(M2832&lt;&gt;ฐาน!$M$45,IF(S2832=0,J2832+T2832,O2832),J2832)</f>
        <v>0</v>
      </c>
      <c r="V2832" s="98"/>
    </row>
    <row r="2833" spans="1:22" x14ac:dyDescent="0.35">
      <c r="A2833" s="93">
        <v>2825</v>
      </c>
      <c r="B2833" s="84"/>
      <c r="C2833" s="98"/>
      <c r="D2833" s="91"/>
      <c r="E2833" s="89"/>
      <c r="F2833" s="88"/>
      <c r="G2833" s="91"/>
      <c r="H2833" s="91"/>
      <c r="I2833" s="88"/>
      <c r="J2833" s="92"/>
      <c r="K2833" s="212"/>
      <c r="L2833" s="308" t="str">
        <f>IF(K2833&lt;&gt;"",INDEX(ฐาน!$J$4:$M$44,MATCH(INT(K2833),ฐาน!$J$4:$J$44,0),2),"")</f>
        <v/>
      </c>
      <c r="M2833" s="309" t="str">
        <f>IF(L2833&lt;&gt;"",INDEX(ฐาน!$J$4:$M$45,MATCH(L2833,ฐาน!$K$4:$K$45,0),4),"")</f>
        <v/>
      </c>
      <c r="N2833" s="310" t="str">
        <f>IF(I2833&lt;&gt;"",INDEX(ฐาน!$A$4:$F$9,MATCH(I2833,ฐาน!$A$4:$A$9,0),IF(J2833&gt;=INDEX(ฐาน!$A$4:$F$9,MATCH(I2833,ฐาน!$A$4:$A$9,0),3),6,5)),"")</f>
        <v/>
      </c>
      <c r="O2833" s="311" t="str">
        <f>IF(I2833&lt;&gt;"",IF(J2833&gt;=INDEX(ฐาน!$A$4:$G$9,MATCH(I2833,ฐาน!$A$4:$A$9,0),4),INDEX(ฐาน!$A$4:$G$9,MATCH(I2833,ฐาน!$A$4:$A$9,0),7),INDEX(ฐาน!$A$4:$G$9,MATCH(I2833,ฐาน!$A$4:$A$9,0),4)),"")</f>
        <v/>
      </c>
      <c r="P2833" s="312">
        <f>IF(M2833&lt;&gt;ฐาน!$M$45,IF(L2833&lt;&gt;"",($L2833*$N2833/100),0),0)</f>
        <v>0</v>
      </c>
      <c r="Q2833" s="311">
        <f>IF(M2833&lt;&gt;ฐาน!$M$45,IF(L2833&lt;&gt;"",ROUNDUP(($L2833*$N2833/100),-1),0),0)</f>
        <v>0</v>
      </c>
      <c r="R2833" s="311">
        <f t="shared" si="88"/>
        <v>0</v>
      </c>
      <c r="S2833" s="313">
        <f t="shared" si="89"/>
        <v>0</v>
      </c>
      <c r="T2833" s="314">
        <f>IF(M2833&lt;&gt;ฐาน!$M$45,IF(S2833&lt;&gt;"",S2833+R2833,0),0)</f>
        <v>0</v>
      </c>
      <c r="U2833" s="311">
        <f>IF(M2833&lt;&gt;ฐาน!$M$45,IF(S2833=0,J2833+T2833,O2833),J2833)</f>
        <v>0</v>
      </c>
      <c r="V2833" s="98"/>
    </row>
    <row r="2834" spans="1:22" x14ac:dyDescent="0.35">
      <c r="A2834" s="93">
        <v>2826</v>
      </c>
      <c r="B2834" s="84"/>
      <c r="C2834" s="98"/>
      <c r="D2834" s="91"/>
      <c r="E2834" s="89"/>
      <c r="F2834" s="88"/>
      <c r="G2834" s="91"/>
      <c r="H2834" s="91"/>
      <c r="I2834" s="88"/>
      <c r="J2834" s="92"/>
      <c r="K2834" s="212"/>
      <c r="L2834" s="308" t="str">
        <f>IF(K2834&lt;&gt;"",INDEX(ฐาน!$J$4:$M$44,MATCH(INT(K2834),ฐาน!$J$4:$J$44,0),2),"")</f>
        <v/>
      </c>
      <c r="M2834" s="309" t="str">
        <f>IF(L2834&lt;&gt;"",INDEX(ฐาน!$J$4:$M$45,MATCH(L2834,ฐาน!$K$4:$K$45,0),4),"")</f>
        <v/>
      </c>
      <c r="N2834" s="310" t="str">
        <f>IF(I2834&lt;&gt;"",INDEX(ฐาน!$A$4:$F$9,MATCH(I2834,ฐาน!$A$4:$A$9,0),IF(J2834&gt;=INDEX(ฐาน!$A$4:$F$9,MATCH(I2834,ฐาน!$A$4:$A$9,0),3),6,5)),"")</f>
        <v/>
      </c>
      <c r="O2834" s="311" t="str">
        <f>IF(I2834&lt;&gt;"",IF(J2834&gt;=INDEX(ฐาน!$A$4:$G$9,MATCH(I2834,ฐาน!$A$4:$A$9,0),4),INDEX(ฐาน!$A$4:$G$9,MATCH(I2834,ฐาน!$A$4:$A$9,0),7),INDEX(ฐาน!$A$4:$G$9,MATCH(I2834,ฐาน!$A$4:$A$9,0),4)),"")</f>
        <v/>
      </c>
      <c r="P2834" s="312">
        <f>IF(M2834&lt;&gt;ฐาน!$M$45,IF(L2834&lt;&gt;"",($L2834*$N2834/100),0),0)</f>
        <v>0</v>
      </c>
      <c r="Q2834" s="311">
        <f>IF(M2834&lt;&gt;ฐาน!$M$45,IF(L2834&lt;&gt;"",ROUNDUP(($L2834*$N2834/100),-1),0),0)</f>
        <v>0</v>
      </c>
      <c r="R2834" s="311">
        <f t="shared" si="88"/>
        <v>0</v>
      </c>
      <c r="S2834" s="313">
        <f t="shared" si="89"/>
        <v>0</v>
      </c>
      <c r="T2834" s="314">
        <f>IF(M2834&lt;&gt;ฐาน!$M$45,IF(S2834&lt;&gt;"",S2834+R2834,0),0)</f>
        <v>0</v>
      </c>
      <c r="U2834" s="311">
        <f>IF(M2834&lt;&gt;ฐาน!$M$45,IF(S2834=0,J2834+T2834,O2834),J2834)</f>
        <v>0</v>
      </c>
      <c r="V2834" s="98"/>
    </row>
    <row r="2835" spans="1:22" x14ac:dyDescent="0.35">
      <c r="A2835" s="93">
        <v>2827</v>
      </c>
      <c r="B2835" s="84"/>
      <c r="C2835" s="98"/>
      <c r="D2835" s="91"/>
      <c r="E2835" s="89"/>
      <c r="F2835" s="88"/>
      <c r="G2835" s="91"/>
      <c r="H2835" s="91"/>
      <c r="I2835" s="88"/>
      <c r="J2835" s="92"/>
      <c r="K2835" s="212"/>
      <c r="L2835" s="308" t="str">
        <f>IF(K2835&lt;&gt;"",INDEX(ฐาน!$J$4:$M$44,MATCH(INT(K2835),ฐาน!$J$4:$J$44,0),2),"")</f>
        <v/>
      </c>
      <c r="M2835" s="309" t="str">
        <f>IF(L2835&lt;&gt;"",INDEX(ฐาน!$J$4:$M$45,MATCH(L2835,ฐาน!$K$4:$K$45,0),4),"")</f>
        <v/>
      </c>
      <c r="N2835" s="310" t="str">
        <f>IF(I2835&lt;&gt;"",INDEX(ฐาน!$A$4:$F$9,MATCH(I2835,ฐาน!$A$4:$A$9,0),IF(J2835&gt;=INDEX(ฐาน!$A$4:$F$9,MATCH(I2835,ฐาน!$A$4:$A$9,0),3),6,5)),"")</f>
        <v/>
      </c>
      <c r="O2835" s="311" t="str">
        <f>IF(I2835&lt;&gt;"",IF(J2835&gt;=INDEX(ฐาน!$A$4:$G$9,MATCH(I2835,ฐาน!$A$4:$A$9,0),4),INDEX(ฐาน!$A$4:$G$9,MATCH(I2835,ฐาน!$A$4:$A$9,0),7),INDEX(ฐาน!$A$4:$G$9,MATCH(I2835,ฐาน!$A$4:$A$9,0),4)),"")</f>
        <v/>
      </c>
      <c r="P2835" s="312">
        <f>IF(M2835&lt;&gt;ฐาน!$M$45,IF(L2835&lt;&gt;"",($L2835*$N2835/100),0),0)</f>
        <v>0</v>
      </c>
      <c r="Q2835" s="311">
        <f>IF(M2835&lt;&gt;ฐาน!$M$45,IF(L2835&lt;&gt;"",ROUNDUP(($L2835*$N2835/100),-1),0),0)</f>
        <v>0</v>
      </c>
      <c r="R2835" s="311">
        <f t="shared" si="88"/>
        <v>0</v>
      </c>
      <c r="S2835" s="313">
        <f t="shared" si="89"/>
        <v>0</v>
      </c>
      <c r="T2835" s="314">
        <f>IF(M2835&lt;&gt;ฐาน!$M$45,IF(S2835&lt;&gt;"",S2835+R2835,0),0)</f>
        <v>0</v>
      </c>
      <c r="U2835" s="311">
        <f>IF(M2835&lt;&gt;ฐาน!$M$45,IF(S2835=0,J2835+T2835,O2835),J2835)</f>
        <v>0</v>
      </c>
      <c r="V2835" s="98"/>
    </row>
    <row r="2836" spans="1:22" x14ac:dyDescent="0.35">
      <c r="A2836" s="93">
        <v>2828</v>
      </c>
      <c r="B2836" s="84"/>
      <c r="C2836" s="98"/>
      <c r="D2836" s="91"/>
      <c r="E2836" s="89"/>
      <c r="F2836" s="88"/>
      <c r="G2836" s="91"/>
      <c r="H2836" s="91"/>
      <c r="I2836" s="88"/>
      <c r="J2836" s="92"/>
      <c r="K2836" s="212"/>
      <c r="L2836" s="308" t="str">
        <f>IF(K2836&lt;&gt;"",INDEX(ฐาน!$J$4:$M$44,MATCH(INT(K2836),ฐาน!$J$4:$J$44,0),2),"")</f>
        <v/>
      </c>
      <c r="M2836" s="309" t="str">
        <f>IF(L2836&lt;&gt;"",INDEX(ฐาน!$J$4:$M$45,MATCH(L2836,ฐาน!$K$4:$K$45,0),4),"")</f>
        <v/>
      </c>
      <c r="N2836" s="310" t="str">
        <f>IF(I2836&lt;&gt;"",INDEX(ฐาน!$A$4:$F$9,MATCH(I2836,ฐาน!$A$4:$A$9,0),IF(J2836&gt;=INDEX(ฐาน!$A$4:$F$9,MATCH(I2836,ฐาน!$A$4:$A$9,0),3),6,5)),"")</f>
        <v/>
      </c>
      <c r="O2836" s="311" t="str">
        <f>IF(I2836&lt;&gt;"",IF(J2836&gt;=INDEX(ฐาน!$A$4:$G$9,MATCH(I2836,ฐาน!$A$4:$A$9,0),4),INDEX(ฐาน!$A$4:$G$9,MATCH(I2836,ฐาน!$A$4:$A$9,0),7),INDEX(ฐาน!$A$4:$G$9,MATCH(I2836,ฐาน!$A$4:$A$9,0),4)),"")</f>
        <v/>
      </c>
      <c r="P2836" s="312">
        <f>IF(M2836&lt;&gt;ฐาน!$M$45,IF(L2836&lt;&gt;"",($L2836*$N2836/100),0),0)</f>
        <v>0</v>
      </c>
      <c r="Q2836" s="311">
        <f>IF(M2836&lt;&gt;ฐาน!$M$45,IF(L2836&lt;&gt;"",ROUNDUP(($L2836*$N2836/100),-1),0),0)</f>
        <v>0</v>
      </c>
      <c r="R2836" s="311">
        <f t="shared" si="88"/>
        <v>0</v>
      </c>
      <c r="S2836" s="313">
        <f t="shared" si="89"/>
        <v>0</v>
      </c>
      <c r="T2836" s="314">
        <f>IF(M2836&lt;&gt;ฐาน!$M$45,IF(S2836&lt;&gt;"",S2836+R2836,0),0)</f>
        <v>0</v>
      </c>
      <c r="U2836" s="311">
        <f>IF(M2836&lt;&gt;ฐาน!$M$45,IF(S2836=0,J2836+T2836,O2836),J2836)</f>
        <v>0</v>
      </c>
      <c r="V2836" s="98"/>
    </row>
    <row r="2837" spans="1:22" x14ac:dyDescent="0.35">
      <c r="A2837" s="93">
        <v>2829</v>
      </c>
      <c r="B2837" s="84"/>
      <c r="C2837" s="98"/>
      <c r="D2837" s="91"/>
      <c r="E2837" s="89"/>
      <c r="F2837" s="88"/>
      <c r="G2837" s="91"/>
      <c r="H2837" s="91"/>
      <c r="I2837" s="88"/>
      <c r="J2837" s="92"/>
      <c r="K2837" s="212"/>
      <c r="L2837" s="308" t="str">
        <f>IF(K2837&lt;&gt;"",INDEX(ฐาน!$J$4:$M$44,MATCH(INT(K2837),ฐาน!$J$4:$J$44,0),2),"")</f>
        <v/>
      </c>
      <c r="M2837" s="309" t="str">
        <f>IF(L2837&lt;&gt;"",INDEX(ฐาน!$J$4:$M$45,MATCH(L2837,ฐาน!$K$4:$K$45,0),4),"")</f>
        <v/>
      </c>
      <c r="N2837" s="310" t="str">
        <f>IF(I2837&lt;&gt;"",INDEX(ฐาน!$A$4:$F$9,MATCH(I2837,ฐาน!$A$4:$A$9,0),IF(J2837&gt;=INDEX(ฐาน!$A$4:$F$9,MATCH(I2837,ฐาน!$A$4:$A$9,0),3),6,5)),"")</f>
        <v/>
      </c>
      <c r="O2837" s="311" t="str">
        <f>IF(I2837&lt;&gt;"",IF(J2837&gt;=INDEX(ฐาน!$A$4:$G$9,MATCH(I2837,ฐาน!$A$4:$A$9,0),4),INDEX(ฐาน!$A$4:$G$9,MATCH(I2837,ฐาน!$A$4:$A$9,0),7),INDEX(ฐาน!$A$4:$G$9,MATCH(I2837,ฐาน!$A$4:$A$9,0),4)),"")</f>
        <v/>
      </c>
      <c r="P2837" s="312">
        <f>IF(M2837&lt;&gt;ฐาน!$M$45,IF(L2837&lt;&gt;"",($L2837*$N2837/100),0),0)</f>
        <v>0</v>
      </c>
      <c r="Q2837" s="311">
        <f>IF(M2837&lt;&gt;ฐาน!$M$45,IF(L2837&lt;&gt;"",ROUNDUP(($L2837*$N2837/100),-1),0),0)</f>
        <v>0</v>
      </c>
      <c r="R2837" s="311">
        <f t="shared" si="88"/>
        <v>0</v>
      </c>
      <c r="S2837" s="313">
        <f t="shared" si="89"/>
        <v>0</v>
      </c>
      <c r="T2837" s="314">
        <f>IF(M2837&lt;&gt;ฐาน!$M$45,IF(S2837&lt;&gt;"",S2837+R2837,0),0)</f>
        <v>0</v>
      </c>
      <c r="U2837" s="311">
        <f>IF(M2837&lt;&gt;ฐาน!$M$45,IF(S2837=0,J2837+T2837,O2837),J2837)</f>
        <v>0</v>
      </c>
      <c r="V2837" s="98"/>
    </row>
    <row r="2838" spans="1:22" x14ac:dyDescent="0.35">
      <c r="A2838" s="93">
        <v>2830</v>
      </c>
      <c r="B2838" s="84"/>
      <c r="C2838" s="98"/>
      <c r="D2838" s="91"/>
      <c r="E2838" s="89"/>
      <c r="F2838" s="88"/>
      <c r="G2838" s="91"/>
      <c r="H2838" s="91"/>
      <c r="I2838" s="88"/>
      <c r="J2838" s="92"/>
      <c r="K2838" s="212"/>
      <c r="L2838" s="308" t="str">
        <f>IF(K2838&lt;&gt;"",INDEX(ฐาน!$J$4:$M$44,MATCH(INT(K2838),ฐาน!$J$4:$J$44,0),2),"")</f>
        <v/>
      </c>
      <c r="M2838" s="309" t="str">
        <f>IF(L2838&lt;&gt;"",INDEX(ฐาน!$J$4:$M$45,MATCH(L2838,ฐาน!$K$4:$K$45,0),4),"")</f>
        <v/>
      </c>
      <c r="N2838" s="310" t="str">
        <f>IF(I2838&lt;&gt;"",INDEX(ฐาน!$A$4:$F$9,MATCH(I2838,ฐาน!$A$4:$A$9,0),IF(J2838&gt;=INDEX(ฐาน!$A$4:$F$9,MATCH(I2838,ฐาน!$A$4:$A$9,0),3),6,5)),"")</f>
        <v/>
      </c>
      <c r="O2838" s="311" t="str">
        <f>IF(I2838&lt;&gt;"",IF(J2838&gt;=INDEX(ฐาน!$A$4:$G$9,MATCH(I2838,ฐาน!$A$4:$A$9,0),4),INDEX(ฐาน!$A$4:$G$9,MATCH(I2838,ฐาน!$A$4:$A$9,0),7),INDEX(ฐาน!$A$4:$G$9,MATCH(I2838,ฐาน!$A$4:$A$9,0),4)),"")</f>
        <v/>
      </c>
      <c r="P2838" s="312">
        <f>IF(M2838&lt;&gt;ฐาน!$M$45,IF(L2838&lt;&gt;"",($L2838*$N2838/100),0),0)</f>
        <v>0</v>
      </c>
      <c r="Q2838" s="311">
        <f>IF(M2838&lt;&gt;ฐาน!$M$45,IF(L2838&lt;&gt;"",ROUNDUP(($L2838*$N2838/100),-1),0),0)</f>
        <v>0</v>
      </c>
      <c r="R2838" s="311">
        <f t="shared" si="88"/>
        <v>0</v>
      </c>
      <c r="S2838" s="313">
        <f t="shared" si="89"/>
        <v>0</v>
      </c>
      <c r="T2838" s="314">
        <f>IF(M2838&lt;&gt;ฐาน!$M$45,IF(S2838&lt;&gt;"",S2838+R2838,0),0)</f>
        <v>0</v>
      </c>
      <c r="U2838" s="311">
        <f>IF(M2838&lt;&gt;ฐาน!$M$45,IF(S2838=0,J2838+T2838,O2838),J2838)</f>
        <v>0</v>
      </c>
      <c r="V2838" s="98"/>
    </row>
    <row r="2839" spans="1:22" x14ac:dyDescent="0.35">
      <c r="A2839" s="93">
        <v>2831</v>
      </c>
      <c r="B2839" s="84"/>
      <c r="C2839" s="98"/>
      <c r="D2839" s="91"/>
      <c r="E2839" s="89"/>
      <c r="F2839" s="88"/>
      <c r="G2839" s="91"/>
      <c r="H2839" s="91"/>
      <c r="I2839" s="88"/>
      <c r="J2839" s="92"/>
      <c r="K2839" s="212"/>
      <c r="L2839" s="308" t="str">
        <f>IF(K2839&lt;&gt;"",INDEX(ฐาน!$J$4:$M$44,MATCH(INT(K2839),ฐาน!$J$4:$J$44,0),2),"")</f>
        <v/>
      </c>
      <c r="M2839" s="309" t="str">
        <f>IF(L2839&lt;&gt;"",INDEX(ฐาน!$J$4:$M$45,MATCH(L2839,ฐาน!$K$4:$K$45,0),4),"")</f>
        <v/>
      </c>
      <c r="N2839" s="310" t="str">
        <f>IF(I2839&lt;&gt;"",INDEX(ฐาน!$A$4:$F$9,MATCH(I2839,ฐาน!$A$4:$A$9,0),IF(J2839&gt;=INDEX(ฐาน!$A$4:$F$9,MATCH(I2839,ฐาน!$A$4:$A$9,0),3),6,5)),"")</f>
        <v/>
      </c>
      <c r="O2839" s="311" t="str">
        <f>IF(I2839&lt;&gt;"",IF(J2839&gt;=INDEX(ฐาน!$A$4:$G$9,MATCH(I2839,ฐาน!$A$4:$A$9,0),4),INDEX(ฐาน!$A$4:$G$9,MATCH(I2839,ฐาน!$A$4:$A$9,0),7),INDEX(ฐาน!$A$4:$G$9,MATCH(I2839,ฐาน!$A$4:$A$9,0),4)),"")</f>
        <v/>
      </c>
      <c r="P2839" s="312">
        <f>IF(M2839&lt;&gt;ฐาน!$M$45,IF(L2839&lt;&gt;"",($L2839*$N2839/100),0),0)</f>
        <v>0</v>
      </c>
      <c r="Q2839" s="311">
        <f>IF(M2839&lt;&gt;ฐาน!$M$45,IF(L2839&lt;&gt;"",ROUNDUP(($L2839*$N2839/100),-1),0),0)</f>
        <v>0</v>
      </c>
      <c r="R2839" s="311">
        <f t="shared" si="88"/>
        <v>0</v>
      </c>
      <c r="S2839" s="313">
        <f t="shared" si="89"/>
        <v>0</v>
      </c>
      <c r="T2839" s="314">
        <f>IF(M2839&lt;&gt;ฐาน!$M$45,IF(S2839&lt;&gt;"",S2839+R2839,0),0)</f>
        <v>0</v>
      </c>
      <c r="U2839" s="311">
        <f>IF(M2839&lt;&gt;ฐาน!$M$45,IF(S2839=0,J2839+T2839,O2839),J2839)</f>
        <v>0</v>
      </c>
      <c r="V2839" s="98"/>
    </row>
    <row r="2840" spans="1:22" x14ac:dyDescent="0.35">
      <c r="A2840" s="93">
        <v>2832</v>
      </c>
      <c r="B2840" s="84"/>
      <c r="C2840" s="98"/>
      <c r="D2840" s="91"/>
      <c r="E2840" s="89"/>
      <c r="F2840" s="88"/>
      <c r="G2840" s="91"/>
      <c r="H2840" s="91"/>
      <c r="I2840" s="88"/>
      <c r="J2840" s="92"/>
      <c r="K2840" s="212"/>
      <c r="L2840" s="308" t="str">
        <f>IF(K2840&lt;&gt;"",INDEX(ฐาน!$J$4:$M$44,MATCH(INT(K2840),ฐาน!$J$4:$J$44,0),2),"")</f>
        <v/>
      </c>
      <c r="M2840" s="309" t="str">
        <f>IF(L2840&lt;&gt;"",INDEX(ฐาน!$J$4:$M$45,MATCH(L2840,ฐาน!$K$4:$K$45,0),4),"")</f>
        <v/>
      </c>
      <c r="N2840" s="310" t="str">
        <f>IF(I2840&lt;&gt;"",INDEX(ฐาน!$A$4:$F$9,MATCH(I2840,ฐาน!$A$4:$A$9,0),IF(J2840&gt;=INDEX(ฐาน!$A$4:$F$9,MATCH(I2840,ฐาน!$A$4:$A$9,0),3),6,5)),"")</f>
        <v/>
      </c>
      <c r="O2840" s="311" t="str">
        <f>IF(I2840&lt;&gt;"",IF(J2840&gt;=INDEX(ฐาน!$A$4:$G$9,MATCH(I2840,ฐาน!$A$4:$A$9,0),4),INDEX(ฐาน!$A$4:$G$9,MATCH(I2840,ฐาน!$A$4:$A$9,0),7),INDEX(ฐาน!$A$4:$G$9,MATCH(I2840,ฐาน!$A$4:$A$9,0),4)),"")</f>
        <v/>
      </c>
      <c r="P2840" s="312">
        <f>IF(M2840&lt;&gt;ฐาน!$M$45,IF(L2840&lt;&gt;"",($L2840*$N2840/100),0),0)</f>
        <v>0</v>
      </c>
      <c r="Q2840" s="311">
        <f>IF(M2840&lt;&gt;ฐาน!$M$45,IF(L2840&lt;&gt;"",ROUNDUP(($L2840*$N2840/100),-1),0),0)</f>
        <v>0</v>
      </c>
      <c r="R2840" s="311">
        <f t="shared" si="88"/>
        <v>0</v>
      </c>
      <c r="S2840" s="313">
        <f t="shared" si="89"/>
        <v>0</v>
      </c>
      <c r="T2840" s="314">
        <f>IF(M2840&lt;&gt;ฐาน!$M$45,IF(S2840&lt;&gt;"",S2840+R2840,0),0)</f>
        <v>0</v>
      </c>
      <c r="U2840" s="311">
        <f>IF(M2840&lt;&gt;ฐาน!$M$45,IF(S2840=0,J2840+T2840,O2840),J2840)</f>
        <v>0</v>
      </c>
      <c r="V2840" s="98"/>
    </row>
    <row r="2841" spans="1:22" x14ac:dyDescent="0.35">
      <c r="A2841" s="93">
        <v>2833</v>
      </c>
      <c r="B2841" s="84"/>
      <c r="C2841" s="98"/>
      <c r="D2841" s="91"/>
      <c r="E2841" s="89"/>
      <c r="F2841" s="88"/>
      <c r="G2841" s="91"/>
      <c r="H2841" s="91"/>
      <c r="I2841" s="88"/>
      <c r="J2841" s="92"/>
      <c r="K2841" s="212"/>
      <c r="L2841" s="308" t="str">
        <f>IF(K2841&lt;&gt;"",INDEX(ฐาน!$J$4:$M$44,MATCH(INT(K2841),ฐาน!$J$4:$J$44,0),2),"")</f>
        <v/>
      </c>
      <c r="M2841" s="309" t="str">
        <f>IF(L2841&lt;&gt;"",INDEX(ฐาน!$J$4:$M$45,MATCH(L2841,ฐาน!$K$4:$K$45,0),4),"")</f>
        <v/>
      </c>
      <c r="N2841" s="310" t="str">
        <f>IF(I2841&lt;&gt;"",INDEX(ฐาน!$A$4:$F$9,MATCH(I2841,ฐาน!$A$4:$A$9,0),IF(J2841&gt;=INDEX(ฐาน!$A$4:$F$9,MATCH(I2841,ฐาน!$A$4:$A$9,0),3),6,5)),"")</f>
        <v/>
      </c>
      <c r="O2841" s="311" t="str">
        <f>IF(I2841&lt;&gt;"",IF(J2841&gt;=INDEX(ฐาน!$A$4:$G$9,MATCH(I2841,ฐาน!$A$4:$A$9,0),4),INDEX(ฐาน!$A$4:$G$9,MATCH(I2841,ฐาน!$A$4:$A$9,0),7),INDEX(ฐาน!$A$4:$G$9,MATCH(I2841,ฐาน!$A$4:$A$9,0),4)),"")</f>
        <v/>
      </c>
      <c r="P2841" s="312">
        <f>IF(M2841&lt;&gt;ฐาน!$M$45,IF(L2841&lt;&gt;"",($L2841*$N2841/100),0),0)</f>
        <v>0</v>
      </c>
      <c r="Q2841" s="311">
        <f>IF(M2841&lt;&gt;ฐาน!$M$45,IF(L2841&lt;&gt;"",ROUNDUP(($L2841*$N2841/100),-1),0),0)</f>
        <v>0</v>
      </c>
      <c r="R2841" s="311">
        <f t="shared" si="88"/>
        <v>0</v>
      </c>
      <c r="S2841" s="313">
        <f t="shared" si="89"/>
        <v>0</v>
      </c>
      <c r="T2841" s="314">
        <f>IF(M2841&lt;&gt;ฐาน!$M$45,IF(S2841&lt;&gt;"",S2841+R2841,0),0)</f>
        <v>0</v>
      </c>
      <c r="U2841" s="311">
        <f>IF(M2841&lt;&gt;ฐาน!$M$45,IF(S2841=0,J2841+T2841,O2841),J2841)</f>
        <v>0</v>
      </c>
      <c r="V2841" s="98"/>
    </row>
    <row r="2842" spans="1:22" x14ac:dyDescent="0.35">
      <c r="A2842" s="93">
        <v>2834</v>
      </c>
      <c r="B2842" s="84"/>
      <c r="C2842" s="98"/>
      <c r="D2842" s="91"/>
      <c r="E2842" s="89"/>
      <c r="F2842" s="88"/>
      <c r="G2842" s="91"/>
      <c r="H2842" s="91"/>
      <c r="I2842" s="88"/>
      <c r="J2842" s="92"/>
      <c r="K2842" s="212"/>
      <c r="L2842" s="308" t="str">
        <f>IF(K2842&lt;&gt;"",INDEX(ฐาน!$J$4:$M$44,MATCH(INT(K2842),ฐาน!$J$4:$J$44,0),2),"")</f>
        <v/>
      </c>
      <c r="M2842" s="309" t="str">
        <f>IF(L2842&lt;&gt;"",INDEX(ฐาน!$J$4:$M$45,MATCH(L2842,ฐาน!$K$4:$K$45,0),4),"")</f>
        <v/>
      </c>
      <c r="N2842" s="310" t="str">
        <f>IF(I2842&lt;&gt;"",INDEX(ฐาน!$A$4:$F$9,MATCH(I2842,ฐาน!$A$4:$A$9,0),IF(J2842&gt;=INDEX(ฐาน!$A$4:$F$9,MATCH(I2842,ฐาน!$A$4:$A$9,0),3),6,5)),"")</f>
        <v/>
      </c>
      <c r="O2842" s="311" t="str">
        <f>IF(I2842&lt;&gt;"",IF(J2842&gt;=INDEX(ฐาน!$A$4:$G$9,MATCH(I2842,ฐาน!$A$4:$A$9,0),4),INDEX(ฐาน!$A$4:$G$9,MATCH(I2842,ฐาน!$A$4:$A$9,0),7),INDEX(ฐาน!$A$4:$G$9,MATCH(I2842,ฐาน!$A$4:$A$9,0),4)),"")</f>
        <v/>
      </c>
      <c r="P2842" s="312">
        <f>IF(M2842&lt;&gt;ฐาน!$M$45,IF(L2842&lt;&gt;"",($L2842*$N2842/100),0),0)</f>
        <v>0</v>
      </c>
      <c r="Q2842" s="311">
        <f>IF(M2842&lt;&gt;ฐาน!$M$45,IF(L2842&lt;&gt;"",ROUNDUP(($L2842*$N2842/100),-1),0),0)</f>
        <v>0</v>
      </c>
      <c r="R2842" s="311">
        <f t="shared" si="88"/>
        <v>0</v>
      </c>
      <c r="S2842" s="313">
        <f t="shared" si="89"/>
        <v>0</v>
      </c>
      <c r="T2842" s="314">
        <f>IF(M2842&lt;&gt;ฐาน!$M$45,IF(S2842&lt;&gt;"",S2842+R2842,0),0)</f>
        <v>0</v>
      </c>
      <c r="U2842" s="311">
        <f>IF(M2842&lt;&gt;ฐาน!$M$45,IF(S2842=0,J2842+T2842,O2842),J2842)</f>
        <v>0</v>
      </c>
      <c r="V2842" s="98"/>
    </row>
    <row r="2843" spans="1:22" x14ac:dyDescent="0.35">
      <c r="A2843" s="93">
        <v>2835</v>
      </c>
      <c r="B2843" s="84"/>
      <c r="C2843" s="98"/>
      <c r="D2843" s="91"/>
      <c r="E2843" s="89"/>
      <c r="F2843" s="88"/>
      <c r="G2843" s="91"/>
      <c r="H2843" s="91"/>
      <c r="I2843" s="88"/>
      <c r="J2843" s="92"/>
      <c r="K2843" s="212"/>
      <c r="L2843" s="308" t="str">
        <f>IF(K2843&lt;&gt;"",INDEX(ฐาน!$J$4:$M$44,MATCH(INT(K2843),ฐาน!$J$4:$J$44,0),2),"")</f>
        <v/>
      </c>
      <c r="M2843" s="309" t="str">
        <f>IF(L2843&lt;&gt;"",INDEX(ฐาน!$J$4:$M$45,MATCH(L2843,ฐาน!$K$4:$K$45,0),4),"")</f>
        <v/>
      </c>
      <c r="N2843" s="310" t="str">
        <f>IF(I2843&lt;&gt;"",INDEX(ฐาน!$A$4:$F$9,MATCH(I2843,ฐาน!$A$4:$A$9,0),IF(J2843&gt;=INDEX(ฐาน!$A$4:$F$9,MATCH(I2843,ฐาน!$A$4:$A$9,0),3),6,5)),"")</f>
        <v/>
      </c>
      <c r="O2843" s="311" t="str">
        <f>IF(I2843&lt;&gt;"",IF(J2843&gt;=INDEX(ฐาน!$A$4:$G$9,MATCH(I2843,ฐาน!$A$4:$A$9,0),4),INDEX(ฐาน!$A$4:$G$9,MATCH(I2843,ฐาน!$A$4:$A$9,0),7),INDEX(ฐาน!$A$4:$G$9,MATCH(I2843,ฐาน!$A$4:$A$9,0),4)),"")</f>
        <v/>
      </c>
      <c r="P2843" s="312">
        <f>IF(M2843&lt;&gt;ฐาน!$M$45,IF(L2843&lt;&gt;"",($L2843*$N2843/100),0),0)</f>
        <v>0</v>
      </c>
      <c r="Q2843" s="311">
        <f>IF(M2843&lt;&gt;ฐาน!$M$45,IF(L2843&lt;&gt;"",ROUNDUP(($L2843*$N2843/100),-1),0),0)</f>
        <v>0</v>
      </c>
      <c r="R2843" s="311">
        <f t="shared" si="88"/>
        <v>0</v>
      </c>
      <c r="S2843" s="313">
        <f t="shared" si="89"/>
        <v>0</v>
      </c>
      <c r="T2843" s="314">
        <f>IF(M2843&lt;&gt;ฐาน!$M$45,IF(S2843&lt;&gt;"",S2843+R2843,0),0)</f>
        <v>0</v>
      </c>
      <c r="U2843" s="311">
        <f>IF(M2843&lt;&gt;ฐาน!$M$45,IF(S2843=0,J2843+T2843,O2843),J2843)</f>
        <v>0</v>
      </c>
      <c r="V2843" s="98"/>
    </row>
    <row r="2844" spans="1:22" x14ac:dyDescent="0.35">
      <c r="A2844" s="93">
        <v>2836</v>
      </c>
      <c r="B2844" s="84"/>
      <c r="C2844" s="98"/>
      <c r="D2844" s="91"/>
      <c r="E2844" s="89"/>
      <c r="F2844" s="88"/>
      <c r="G2844" s="91"/>
      <c r="H2844" s="91"/>
      <c r="I2844" s="88"/>
      <c r="J2844" s="92"/>
      <c r="K2844" s="212"/>
      <c r="L2844" s="308" t="str">
        <f>IF(K2844&lt;&gt;"",INDEX(ฐาน!$J$4:$M$44,MATCH(INT(K2844),ฐาน!$J$4:$J$44,0),2),"")</f>
        <v/>
      </c>
      <c r="M2844" s="309" t="str">
        <f>IF(L2844&lt;&gt;"",INDEX(ฐาน!$J$4:$M$45,MATCH(L2844,ฐาน!$K$4:$K$45,0),4),"")</f>
        <v/>
      </c>
      <c r="N2844" s="310" t="str">
        <f>IF(I2844&lt;&gt;"",INDEX(ฐาน!$A$4:$F$9,MATCH(I2844,ฐาน!$A$4:$A$9,0),IF(J2844&gt;=INDEX(ฐาน!$A$4:$F$9,MATCH(I2844,ฐาน!$A$4:$A$9,0),3),6,5)),"")</f>
        <v/>
      </c>
      <c r="O2844" s="311" t="str">
        <f>IF(I2844&lt;&gt;"",IF(J2844&gt;=INDEX(ฐาน!$A$4:$G$9,MATCH(I2844,ฐาน!$A$4:$A$9,0),4),INDEX(ฐาน!$A$4:$G$9,MATCH(I2844,ฐาน!$A$4:$A$9,0),7),INDEX(ฐาน!$A$4:$G$9,MATCH(I2844,ฐาน!$A$4:$A$9,0),4)),"")</f>
        <v/>
      </c>
      <c r="P2844" s="312">
        <f>IF(M2844&lt;&gt;ฐาน!$M$45,IF(L2844&lt;&gt;"",($L2844*$N2844/100),0),0)</f>
        <v>0</v>
      </c>
      <c r="Q2844" s="311">
        <f>IF(M2844&lt;&gt;ฐาน!$M$45,IF(L2844&lt;&gt;"",ROUNDUP(($L2844*$N2844/100),-1),0),0)</f>
        <v>0</v>
      </c>
      <c r="R2844" s="311">
        <f t="shared" si="88"/>
        <v>0</v>
      </c>
      <c r="S2844" s="313">
        <f t="shared" si="89"/>
        <v>0</v>
      </c>
      <c r="T2844" s="314">
        <f>IF(M2844&lt;&gt;ฐาน!$M$45,IF(S2844&lt;&gt;"",S2844+R2844,0),0)</f>
        <v>0</v>
      </c>
      <c r="U2844" s="311">
        <f>IF(M2844&lt;&gt;ฐาน!$M$45,IF(S2844=0,J2844+T2844,O2844),J2844)</f>
        <v>0</v>
      </c>
      <c r="V2844" s="98"/>
    </row>
    <row r="2845" spans="1:22" x14ac:dyDescent="0.35">
      <c r="A2845" s="93">
        <v>2837</v>
      </c>
      <c r="B2845" s="84"/>
      <c r="C2845" s="98"/>
      <c r="D2845" s="91"/>
      <c r="E2845" s="89"/>
      <c r="F2845" s="88"/>
      <c r="G2845" s="91"/>
      <c r="H2845" s="91"/>
      <c r="I2845" s="88"/>
      <c r="J2845" s="92"/>
      <c r="K2845" s="212"/>
      <c r="L2845" s="308" t="str">
        <f>IF(K2845&lt;&gt;"",INDEX(ฐาน!$J$4:$M$44,MATCH(INT(K2845),ฐาน!$J$4:$J$44,0),2),"")</f>
        <v/>
      </c>
      <c r="M2845" s="309" t="str">
        <f>IF(L2845&lt;&gt;"",INDEX(ฐาน!$J$4:$M$45,MATCH(L2845,ฐาน!$K$4:$K$45,0),4),"")</f>
        <v/>
      </c>
      <c r="N2845" s="310" t="str">
        <f>IF(I2845&lt;&gt;"",INDEX(ฐาน!$A$4:$F$9,MATCH(I2845,ฐาน!$A$4:$A$9,0),IF(J2845&gt;=INDEX(ฐาน!$A$4:$F$9,MATCH(I2845,ฐาน!$A$4:$A$9,0),3),6,5)),"")</f>
        <v/>
      </c>
      <c r="O2845" s="311" t="str">
        <f>IF(I2845&lt;&gt;"",IF(J2845&gt;=INDEX(ฐาน!$A$4:$G$9,MATCH(I2845,ฐาน!$A$4:$A$9,0),4),INDEX(ฐาน!$A$4:$G$9,MATCH(I2845,ฐาน!$A$4:$A$9,0),7),INDEX(ฐาน!$A$4:$G$9,MATCH(I2845,ฐาน!$A$4:$A$9,0),4)),"")</f>
        <v/>
      </c>
      <c r="P2845" s="312">
        <f>IF(M2845&lt;&gt;ฐาน!$M$45,IF(L2845&lt;&gt;"",($L2845*$N2845/100),0),0)</f>
        <v>0</v>
      </c>
      <c r="Q2845" s="311">
        <f>IF(M2845&lt;&gt;ฐาน!$M$45,IF(L2845&lt;&gt;"",ROUNDUP(($L2845*$N2845/100),-1),0),0)</f>
        <v>0</v>
      </c>
      <c r="R2845" s="311">
        <f t="shared" si="88"/>
        <v>0</v>
      </c>
      <c r="S2845" s="313">
        <f t="shared" si="89"/>
        <v>0</v>
      </c>
      <c r="T2845" s="314">
        <f>IF(M2845&lt;&gt;ฐาน!$M$45,IF(S2845&lt;&gt;"",S2845+R2845,0),0)</f>
        <v>0</v>
      </c>
      <c r="U2845" s="311">
        <f>IF(M2845&lt;&gt;ฐาน!$M$45,IF(S2845=0,J2845+T2845,O2845),J2845)</f>
        <v>0</v>
      </c>
      <c r="V2845" s="98"/>
    </row>
    <row r="2846" spans="1:22" x14ac:dyDescent="0.35">
      <c r="A2846" s="93">
        <v>2838</v>
      </c>
      <c r="B2846" s="84"/>
      <c r="C2846" s="98"/>
      <c r="D2846" s="91"/>
      <c r="E2846" s="89"/>
      <c r="F2846" s="88"/>
      <c r="G2846" s="91"/>
      <c r="H2846" s="91"/>
      <c r="I2846" s="88"/>
      <c r="J2846" s="92"/>
      <c r="K2846" s="212"/>
      <c r="L2846" s="308" t="str">
        <f>IF(K2846&lt;&gt;"",INDEX(ฐาน!$J$4:$M$44,MATCH(INT(K2846),ฐาน!$J$4:$J$44,0),2),"")</f>
        <v/>
      </c>
      <c r="M2846" s="309" t="str">
        <f>IF(L2846&lt;&gt;"",INDEX(ฐาน!$J$4:$M$45,MATCH(L2846,ฐาน!$K$4:$K$45,0),4),"")</f>
        <v/>
      </c>
      <c r="N2846" s="310" t="str">
        <f>IF(I2846&lt;&gt;"",INDEX(ฐาน!$A$4:$F$9,MATCH(I2846,ฐาน!$A$4:$A$9,0),IF(J2846&gt;=INDEX(ฐาน!$A$4:$F$9,MATCH(I2846,ฐาน!$A$4:$A$9,0),3),6,5)),"")</f>
        <v/>
      </c>
      <c r="O2846" s="311" t="str">
        <f>IF(I2846&lt;&gt;"",IF(J2846&gt;=INDEX(ฐาน!$A$4:$G$9,MATCH(I2846,ฐาน!$A$4:$A$9,0),4),INDEX(ฐาน!$A$4:$G$9,MATCH(I2846,ฐาน!$A$4:$A$9,0),7),INDEX(ฐาน!$A$4:$G$9,MATCH(I2846,ฐาน!$A$4:$A$9,0),4)),"")</f>
        <v/>
      </c>
      <c r="P2846" s="312">
        <f>IF(M2846&lt;&gt;ฐาน!$M$45,IF(L2846&lt;&gt;"",($L2846*$N2846/100),0),0)</f>
        <v>0</v>
      </c>
      <c r="Q2846" s="311">
        <f>IF(M2846&lt;&gt;ฐาน!$M$45,IF(L2846&lt;&gt;"",ROUNDUP(($L2846*$N2846/100),-1),0),0)</f>
        <v>0</v>
      </c>
      <c r="R2846" s="311">
        <f t="shared" si="88"/>
        <v>0</v>
      </c>
      <c r="S2846" s="313">
        <f t="shared" si="89"/>
        <v>0</v>
      </c>
      <c r="T2846" s="314">
        <f>IF(M2846&lt;&gt;ฐาน!$M$45,IF(S2846&lt;&gt;"",S2846+R2846,0),0)</f>
        <v>0</v>
      </c>
      <c r="U2846" s="311">
        <f>IF(M2846&lt;&gt;ฐาน!$M$45,IF(S2846=0,J2846+T2846,O2846),J2846)</f>
        <v>0</v>
      </c>
      <c r="V2846" s="98"/>
    </row>
    <row r="2847" spans="1:22" x14ac:dyDescent="0.35">
      <c r="A2847" s="93">
        <v>2839</v>
      </c>
      <c r="B2847" s="84"/>
      <c r="C2847" s="98"/>
      <c r="D2847" s="91"/>
      <c r="E2847" s="89"/>
      <c r="F2847" s="88"/>
      <c r="G2847" s="91"/>
      <c r="H2847" s="91"/>
      <c r="I2847" s="88"/>
      <c r="J2847" s="92"/>
      <c r="K2847" s="212"/>
      <c r="L2847" s="308" t="str">
        <f>IF(K2847&lt;&gt;"",INDEX(ฐาน!$J$4:$M$44,MATCH(INT(K2847),ฐาน!$J$4:$J$44,0),2),"")</f>
        <v/>
      </c>
      <c r="M2847" s="309" t="str">
        <f>IF(L2847&lt;&gt;"",INDEX(ฐาน!$J$4:$M$45,MATCH(L2847,ฐาน!$K$4:$K$45,0),4),"")</f>
        <v/>
      </c>
      <c r="N2847" s="310" t="str">
        <f>IF(I2847&lt;&gt;"",INDEX(ฐาน!$A$4:$F$9,MATCH(I2847,ฐาน!$A$4:$A$9,0),IF(J2847&gt;=INDEX(ฐาน!$A$4:$F$9,MATCH(I2847,ฐาน!$A$4:$A$9,0),3),6,5)),"")</f>
        <v/>
      </c>
      <c r="O2847" s="311" t="str">
        <f>IF(I2847&lt;&gt;"",IF(J2847&gt;=INDEX(ฐาน!$A$4:$G$9,MATCH(I2847,ฐาน!$A$4:$A$9,0),4),INDEX(ฐาน!$A$4:$G$9,MATCH(I2847,ฐาน!$A$4:$A$9,0),7),INDEX(ฐาน!$A$4:$G$9,MATCH(I2847,ฐาน!$A$4:$A$9,0),4)),"")</f>
        <v/>
      </c>
      <c r="P2847" s="312">
        <f>IF(M2847&lt;&gt;ฐาน!$M$45,IF(L2847&lt;&gt;"",($L2847*$N2847/100),0),0)</f>
        <v>0</v>
      </c>
      <c r="Q2847" s="311">
        <f>IF(M2847&lt;&gt;ฐาน!$M$45,IF(L2847&lt;&gt;"",ROUNDUP(($L2847*$N2847/100),-1),0),0)</f>
        <v>0</v>
      </c>
      <c r="R2847" s="311">
        <f t="shared" si="88"/>
        <v>0</v>
      </c>
      <c r="S2847" s="313">
        <f t="shared" si="89"/>
        <v>0</v>
      </c>
      <c r="T2847" s="314">
        <f>IF(M2847&lt;&gt;ฐาน!$M$45,IF(S2847&lt;&gt;"",S2847+R2847,0),0)</f>
        <v>0</v>
      </c>
      <c r="U2847" s="311">
        <f>IF(M2847&lt;&gt;ฐาน!$M$45,IF(S2847=0,J2847+T2847,O2847),J2847)</f>
        <v>0</v>
      </c>
      <c r="V2847" s="98"/>
    </row>
    <row r="2848" spans="1:22" x14ac:dyDescent="0.35">
      <c r="A2848" s="93">
        <v>2840</v>
      </c>
      <c r="B2848" s="84"/>
      <c r="C2848" s="98"/>
      <c r="D2848" s="91"/>
      <c r="E2848" s="89"/>
      <c r="F2848" s="88"/>
      <c r="G2848" s="91"/>
      <c r="H2848" s="91"/>
      <c r="I2848" s="88"/>
      <c r="J2848" s="92"/>
      <c r="K2848" s="212"/>
      <c r="L2848" s="308" t="str">
        <f>IF(K2848&lt;&gt;"",INDEX(ฐาน!$J$4:$M$44,MATCH(INT(K2848),ฐาน!$J$4:$J$44,0),2),"")</f>
        <v/>
      </c>
      <c r="M2848" s="309" t="str">
        <f>IF(L2848&lt;&gt;"",INDEX(ฐาน!$J$4:$M$45,MATCH(L2848,ฐาน!$K$4:$K$45,0),4),"")</f>
        <v/>
      </c>
      <c r="N2848" s="310" t="str">
        <f>IF(I2848&lt;&gt;"",INDEX(ฐาน!$A$4:$F$9,MATCH(I2848,ฐาน!$A$4:$A$9,0),IF(J2848&gt;=INDEX(ฐาน!$A$4:$F$9,MATCH(I2848,ฐาน!$A$4:$A$9,0),3),6,5)),"")</f>
        <v/>
      </c>
      <c r="O2848" s="311" t="str">
        <f>IF(I2848&lt;&gt;"",IF(J2848&gt;=INDEX(ฐาน!$A$4:$G$9,MATCH(I2848,ฐาน!$A$4:$A$9,0),4),INDEX(ฐาน!$A$4:$G$9,MATCH(I2848,ฐาน!$A$4:$A$9,0),7),INDEX(ฐาน!$A$4:$G$9,MATCH(I2848,ฐาน!$A$4:$A$9,0),4)),"")</f>
        <v/>
      </c>
      <c r="P2848" s="312">
        <f>IF(M2848&lt;&gt;ฐาน!$M$45,IF(L2848&lt;&gt;"",($L2848*$N2848/100),0),0)</f>
        <v>0</v>
      </c>
      <c r="Q2848" s="311">
        <f>IF(M2848&lt;&gt;ฐาน!$M$45,IF(L2848&lt;&gt;"",ROUNDUP(($L2848*$N2848/100),-1),0),0)</f>
        <v>0</v>
      </c>
      <c r="R2848" s="311">
        <f t="shared" si="88"/>
        <v>0</v>
      </c>
      <c r="S2848" s="313">
        <f t="shared" si="89"/>
        <v>0</v>
      </c>
      <c r="T2848" s="314">
        <f>IF(M2848&lt;&gt;ฐาน!$M$45,IF(S2848&lt;&gt;"",S2848+R2848,0),0)</f>
        <v>0</v>
      </c>
      <c r="U2848" s="311">
        <f>IF(M2848&lt;&gt;ฐาน!$M$45,IF(S2848=0,J2848+T2848,O2848),J2848)</f>
        <v>0</v>
      </c>
      <c r="V2848" s="98"/>
    </row>
    <row r="2849" spans="1:22" x14ac:dyDescent="0.35">
      <c r="A2849" s="93">
        <v>2841</v>
      </c>
      <c r="B2849" s="84"/>
      <c r="C2849" s="98"/>
      <c r="D2849" s="91"/>
      <c r="E2849" s="89"/>
      <c r="F2849" s="88"/>
      <c r="G2849" s="91"/>
      <c r="H2849" s="91"/>
      <c r="I2849" s="88"/>
      <c r="J2849" s="92"/>
      <c r="K2849" s="212"/>
      <c r="L2849" s="308" t="str">
        <f>IF(K2849&lt;&gt;"",INDEX(ฐาน!$J$4:$M$44,MATCH(INT(K2849),ฐาน!$J$4:$J$44,0),2),"")</f>
        <v/>
      </c>
      <c r="M2849" s="309" t="str">
        <f>IF(L2849&lt;&gt;"",INDEX(ฐาน!$J$4:$M$45,MATCH(L2849,ฐาน!$K$4:$K$45,0),4),"")</f>
        <v/>
      </c>
      <c r="N2849" s="310" t="str">
        <f>IF(I2849&lt;&gt;"",INDEX(ฐาน!$A$4:$F$9,MATCH(I2849,ฐาน!$A$4:$A$9,0),IF(J2849&gt;=INDEX(ฐาน!$A$4:$F$9,MATCH(I2849,ฐาน!$A$4:$A$9,0),3),6,5)),"")</f>
        <v/>
      </c>
      <c r="O2849" s="311" t="str">
        <f>IF(I2849&lt;&gt;"",IF(J2849&gt;=INDEX(ฐาน!$A$4:$G$9,MATCH(I2849,ฐาน!$A$4:$A$9,0),4),INDEX(ฐาน!$A$4:$G$9,MATCH(I2849,ฐาน!$A$4:$A$9,0),7),INDEX(ฐาน!$A$4:$G$9,MATCH(I2849,ฐาน!$A$4:$A$9,0),4)),"")</f>
        <v/>
      </c>
      <c r="P2849" s="312">
        <f>IF(M2849&lt;&gt;ฐาน!$M$45,IF(L2849&lt;&gt;"",($L2849*$N2849/100),0),0)</f>
        <v>0</v>
      </c>
      <c r="Q2849" s="311">
        <f>IF(M2849&lt;&gt;ฐาน!$M$45,IF(L2849&lt;&gt;"",ROUNDUP(($L2849*$N2849/100),-1),0),0)</f>
        <v>0</v>
      </c>
      <c r="R2849" s="311">
        <f t="shared" si="88"/>
        <v>0</v>
      </c>
      <c r="S2849" s="313">
        <f t="shared" si="89"/>
        <v>0</v>
      </c>
      <c r="T2849" s="314">
        <f>IF(M2849&lt;&gt;ฐาน!$M$45,IF(S2849&lt;&gt;"",S2849+R2849,0),0)</f>
        <v>0</v>
      </c>
      <c r="U2849" s="311">
        <f>IF(M2849&lt;&gt;ฐาน!$M$45,IF(S2849=0,J2849+T2849,O2849),J2849)</f>
        <v>0</v>
      </c>
      <c r="V2849" s="98"/>
    </row>
    <row r="2850" spans="1:22" x14ac:dyDescent="0.35">
      <c r="A2850" s="93">
        <v>2842</v>
      </c>
      <c r="B2850" s="84"/>
      <c r="C2850" s="98"/>
      <c r="D2850" s="91"/>
      <c r="E2850" s="89"/>
      <c r="F2850" s="88"/>
      <c r="G2850" s="91"/>
      <c r="H2850" s="91"/>
      <c r="I2850" s="88"/>
      <c r="J2850" s="92"/>
      <c r="K2850" s="212"/>
      <c r="L2850" s="308" t="str">
        <f>IF(K2850&lt;&gt;"",INDEX(ฐาน!$J$4:$M$44,MATCH(INT(K2850),ฐาน!$J$4:$J$44,0),2),"")</f>
        <v/>
      </c>
      <c r="M2850" s="309" t="str">
        <f>IF(L2850&lt;&gt;"",INDEX(ฐาน!$J$4:$M$45,MATCH(L2850,ฐาน!$K$4:$K$45,0),4),"")</f>
        <v/>
      </c>
      <c r="N2850" s="310" t="str">
        <f>IF(I2850&lt;&gt;"",INDEX(ฐาน!$A$4:$F$9,MATCH(I2850,ฐาน!$A$4:$A$9,0),IF(J2850&gt;=INDEX(ฐาน!$A$4:$F$9,MATCH(I2850,ฐาน!$A$4:$A$9,0),3),6,5)),"")</f>
        <v/>
      </c>
      <c r="O2850" s="311" t="str">
        <f>IF(I2850&lt;&gt;"",IF(J2850&gt;=INDEX(ฐาน!$A$4:$G$9,MATCH(I2850,ฐาน!$A$4:$A$9,0),4),INDEX(ฐาน!$A$4:$G$9,MATCH(I2850,ฐาน!$A$4:$A$9,0),7),INDEX(ฐาน!$A$4:$G$9,MATCH(I2850,ฐาน!$A$4:$A$9,0),4)),"")</f>
        <v/>
      </c>
      <c r="P2850" s="312">
        <f>IF(M2850&lt;&gt;ฐาน!$M$45,IF(L2850&lt;&gt;"",($L2850*$N2850/100),0),0)</f>
        <v>0</v>
      </c>
      <c r="Q2850" s="311">
        <f>IF(M2850&lt;&gt;ฐาน!$M$45,IF(L2850&lt;&gt;"",ROUNDUP(($L2850*$N2850/100),-1),0),0)</f>
        <v>0</v>
      </c>
      <c r="R2850" s="311">
        <f t="shared" si="88"/>
        <v>0</v>
      </c>
      <c r="S2850" s="313">
        <f t="shared" si="89"/>
        <v>0</v>
      </c>
      <c r="T2850" s="314">
        <f>IF(M2850&lt;&gt;ฐาน!$M$45,IF(S2850&lt;&gt;"",S2850+R2850,0),0)</f>
        <v>0</v>
      </c>
      <c r="U2850" s="311">
        <f>IF(M2850&lt;&gt;ฐาน!$M$45,IF(S2850=0,J2850+T2850,O2850),J2850)</f>
        <v>0</v>
      </c>
      <c r="V2850" s="98"/>
    </row>
    <row r="2851" spans="1:22" x14ac:dyDescent="0.35">
      <c r="A2851" s="93">
        <v>2843</v>
      </c>
      <c r="B2851" s="84"/>
      <c r="C2851" s="98"/>
      <c r="D2851" s="91"/>
      <c r="E2851" s="89"/>
      <c r="F2851" s="88"/>
      <c r="G2851" s="91"/>
      <c r="H2851" s="91"/>
      <c r="I2851" s="88"/>
      <c r="J2851" s="92"/>
      <c r="K2851" s="212"/>
      <c r="L2851" s="308" t="str">
        <f>IF(K2851&lt;&gt;"",INDEX(ฐาน!$J$4:$M$44,MATCH(INT(K2851),ฐาน!$J$4:$J$44,0),2),"")</f>
        <v/>
      </c>
      <c r="M2851" s="309" t="str">
        <f>IF(L2851&lt;&gt;"",INDEX(ฐาน!$J$4:$M$45,MATCH(L2851,ฐาน!$K$4:$K$45,0),4),"")</f>
        <v/>
      </c>
      <c r="N2851" s="310" t="str">
        <f>IF(I2851&lt;&gt;"",INDEX(ฐาน!$A$4:$F$9,MATCH(I2851,ฐาน!$A$4:$A$9,0),IF(J2851&gt;=INDEX(ฐาน!$A$4:$F$9,MATCH(I2851,ฐาน!$A$4:$A$9,0),3),6,5)),"")</f>
        <v/>
      </c>
      <c r="O2851" s="311" t="str">
        <f>IF(I2851&lt;&gt;"",IF(J2851&gt;=INDEX(ฐาน!$A$4:$G$9,MATCH(I2851,ฐาน!$A$4:$A$9,0),4),INDEX(ฐาน!$A$4:$G$9,MATCH(I2851,ฐาน!$A$4:$A$9,0),7),INDEX(ฐาน!$A$4:$G$9,MATCH(I2851,ฐาน!$A$4:$A$9,0),4)),"")</f>
        <v/>
      </c>
      <c r="P2851" s="312">
        <f>IF(M2851&lt;&gt;ฐาน!$M$45,IF(L2851&lt;&gt;"",($L2851*$N2851/100),0),0)</f>
        <v>0</v>
      </c>
      <c r="Q2851" s="311">
        <f>IF(M2851&lt;&gt;ฐาน!$M$45,IF(L2851&lt;&gt;"",ROUNDUP(($L2851*$N2851/100),-1),0),0)</f>
        <v>0</v>
      </c>
      <c r="R2851" s="311">
        <f t="shared" si="88"/>
        <v>0</v>
      </c>
      <c r="S2851" s="313">
        <f t="shared" si="89"/>
        <v>0</v>
      </c>
      <c r="T2851" s="314">
        <f>IF(M2851&lt;&gt;ฐาน!$M$45,IF(S2851&lt;&gt;"",S2851+R2851,0),0)</f>
        <v>0</v>
      </c>
      <c r="U2851" s="311">
        <f>IF(M2851&lt;&gt;ฐาน!$M$45,IF(S2851=0,J2851+T2851,O2851),J2851)</f>
        <v>0</v>
      </c>
      <c r="V2851" s="98"/>
    </row>
    <row r="2852" spans="1:22" x14ac:dyDescent="0.35">
      <c r="A2852" s="93">
        <v>2844</v>
      </c>
      <c r="B2852" s="84"/>
      <c r="C2852" s="98"/>
      <c r="D2852" s="91"/>
      <c r="E2852" s="89"/>
      <c r="F2852" s="88"/>
      <c r="G2852" s="91"/>
      <c r="H2852" s="91"/>
      <c r="I2852" s="88"/>
      <c r="J2852" s="92"/>
      <c r="K2852" s="212"/>
      <c r="L2852" s="308" t="str">
        <f>IF(K2852&lt;&gt;"",INDEX(ฐาน!$J$4:$M$44,MATCH(INT(K2852),ฐาน!$J$4:$J$44,0),2),"")</f>
        <v/>
      </c>
      <c r="M2852" s="309" t="str">
        <f>IF(L2852&lt;&gt;"",INDEX(ฐาน!$J$4:$M$45,MATCH(L2852,ฐาน!$K$4:$K$45,0),4),"")</f>
        <v/>
      </c>
      <c r="N2852" s="310" t="str">
        <f>IF(I2852&lt;&gt;"",INDEX(ฐาน!$A$4:$F$9,MATCH(I2852,ฐาน!$A$4:$A$9,0),IF(J2852&gt;=INDEX(ฐาน!$A$4:$F$9,MATCH(I2852,ฐาน!$A$4:$A$9,0),3),6,5)),"")</f>
        <v/>
      </c>
      <c r="O2852" s="311" t="str">
        <f>IF(I2852&lt;&gt;"",IF(J2852&gt;=INDEX(ฐาน!$A$4:$G$9,MATCH(I2852,ฐาน!$A$4:$A$9,0),4),INDEX(ฐาน!$A$4:$G$9,MATCH(I2852,ฐาน!$A$4:$A$9,0),7),INDEX(ฐาน!$A$4:$G$9,MATCH(I2852,ฐาน!$A$4:$A$9,0),4)),"")</f>
        <v/>
      </c>
      <c r="P2852" s="312">
        <f>IF(M2852&lt;&gt;ฐาน!$M$45,IF(L2852&lt;&gt;"",($L2852*$N2852/100),0),0)</f>
        <v>0</v>
      </c>
      <c r="Q2852" s="311">
        <f>IF(M2852&lt;&gt;ฐาน!$M$45,IF(L2852&lt;&gt;"",ROUNDUP(($L2852*$N2852/100),-1),0),0)</f>
        <v>0</v>
      </c>
      <c r="R2852" s="311">
        <f t="shared" si="88"/>
        <v>0</v>
      </c>
      <c r="S2852" s="313">
        <f t="shared" si="89"/>
        <v>0</v>
      </c>
      <c r="T2852" s="314">
        <f>IF(M2852&lt;&gt;ฐาน!$M$45,IF(S2852&lt;&gt;"",S2852+R2852,0),0)</f>
        <v>0</v>
      </c>
      <c r="U2852" s="311">
        <f>IF(M2852&lt;&gt;ฐาน!$M$45,IF(S2852=0,J2852+T2852,O2852),J2852)</f>
        <v>0</v>
      </c>
      <c r="V2852" s="98"/>
    </row>
    <row r="2853" spans="1:22" x14ac:dyDescent="0.35">
      <c r="A2853" s="93">
        <v>2845</v>
      </c>
      <c r="B2853" s="84"/>
      <c r="C2853" s="98"/>
      <c r="D2853" s="91"/>
      <c r="E2853" s="89"/>
      <c r="F2853" s="88"/>
      <c r="G2853" s="91"/>
      <c r="H2853" s="91"/>
      <c r="I2853" s="88"/>
      <c r="J2853" s="92"/>
      <c r="K2853" s="212"/>
      <c r="L2853" s="308" t="str">
        <f>IF(K2853&lt;&gt;"",INDEX(ฐาน!$J$4:$M$44,MATCH(INT(K2853),ฐาน!$J$4:$J$44,0),2),"")</f>
        <v/>
      </c>
      <c r="M2853" s="309" t="str">
        <f>IF(L2853&lt;&gt;"",INDEX(ฐาน!$J$4:$M$45,MATCH(L2853,ฐาน!$K$4:$K$45,0),4),"")</f>
        <v/>
      </c>
      <c r="N2853" s="310" t="str">
        <f>IF(I2853&lt;&gt;"",INDEX(ฐาน!$A$4:$F$9,MATCH(I2853,ฐาน!$A$4:$A$9,0),IF(J2853&gt;=INDEX(ฐาน!$A$4:$F$9,MATCH(I2853,ฐาน!$A$4:$A$9,0),3),6,5)),"")</f>
        <v/>
      </c>
      <c r="O2853" s="311" t="str">
        <f>IF(I2853&lt;&gt;"",IF(J2853&gt;=INDEX(ฐาน!$A$4:$G$9,MATCH(I2853,ฐาน!$A$4:$A$9,0),4),INDEX(ฐาน!$A$4:$G$9,MATCH(I2853,ฐาน!$A$4:$A$9,0),7),INDEX(ฐาน!$A$4:$G$9,MATCH(I2853,ฐาน!$A$4:$A$9,0),4)),"")</f>
        <v/>
      </c>
      <c r="P2853" s="312">
        <f>IF(M2853&lt;&gt;ฐาน!$M$45,IF(L2853&lt;&gt;"",($L2853*$N2853/100),0),0)</f>
        <v>0</v>
      </c>
      <c r="Q2853" s="311">
        <f>IF(M2853&lt;&gt;ฐาน!$M$45,IF(L2853&lt;&gt;"",ROUNDUP(($L2853*$N2853/100),-1),0),0)</f>
        <v>0</v>
      </c>
      <c r="R2853" s="311">
        <f t="shared" si="88"/>
        <v>0</v>
      </c>
      <c r="S2853" s="313">
        <f t="shared" si="89"/>
        <v>0</v>
      </c>
      <c r="T2853" s="314">
        <f>IF(M2853&lt;&gt;ฐาน!$M$45,IF(S2853&lt;&gt;"",S2853+R2853,0),0)</f>
        <v>0</v>
      </c>
      <c r="U2853" s="311">
        <f>IF(M2853&lt;&gt;ฐาน!$M$45,IF(S2853=0,J2853+T2853,O2853),J2853)</f>
        <v>0</v>
      </c>
      <c r="V2853" s="98"/>
    </row>
    <row r="2854" spans="1:22" x14ac:dyDescent="0.35">
      <c r="A2854" s="93">
        <v>2846</v>
      </c>
      <c r="B2854" s="84"/>
      <c r="C2854" s="98"/>
      <c r="D2854" s="91"/>
      <c r="E2854" s="89"/>
      <c r="F2854" s="88"/>
      <c r="G2854" s="91"/>
      <c r="H2854" s="91"/>
      <c r="I2854" s="88"/>
      <c r="J2854" s="92"/>
      <c r="K2854" s="212"/>
      <c r="L2854" s="308" t="str">
        <f>IF(K2854&lt;&gt;"",INDEX(ฐาน!$J$4:$M$44,MATCH(INT(K2854),ฐาน!$J$4:$J$44,0),2),"")</f>
        <v/>
      </c>
      <c r="M2854" s="309" t="str">
        <f>IF(L2854&lt;&gt;"",INDEX(ฐาน!$J$4:$M$45,MATCH(L2854,ฐาน!$K$4:$K$45,0),4),"")</f>
        <v/>
      </c>
      <c r="N2854" s="310" t="str">
        <f>IF(I2854&lt;&gt;"",INDEX(ฐาน!$A$4:$F$9,MATCH(I2854,ฐาน!$A$4:$A$9,0),IF(J2854&gt;=INDEX(ฐาน!$A$4:$F$9,MATCH(I2854,ฐาน!$A$4:$A$9,0),3),6,5)),"")</f>
        <v/>
      </c>
      <c r="O2854" s="311" t="str">
        <f>IF(I2854&lt;&gt;"",IF(J2854&gt;=INDEX(ฐาน!$A$4:$G$9,MATCH(I2854,ฐาน!$A$4:$A$9,0),4),INDEX(ฐาน!$A$4:$G$9,MATCH(I2854,ฐาน!$A$4:$A$9,0),7),INDEX(ฐาน!$A$4:$G$9,MATCH(I2854,ฐาน!$A$4:$A$9,0),4)),"")</f>
        <v/>
      </c>
      <c r="P2854" s="312">
        <f>IF(M2854&lt;&gt;ฐาน!$M$45,IF(L2854&lt;&gt;"",($L2854*$N2854/100),0),0)</f>
        <v>0</v>
      </c>
      <c r="Q2854" s="311">
        <f>IF(M2854&lt;&gt;ฐาน!$M$45,IF(L2854&lt;&gt;"",ROUNDUP(($L2854*$N2854/100),-1),0),0)</f>
        <v>0</v>
      </c>
      <c r="R2854" s="311">
        <f t="shared" si="88"/>
        <v>0</v>
      </c>
      <c r="S2854" s="313">
        <f t="shared" si="89"/>
        <v>0</v>
      </c>
      <c r="T2854" s="314">
        <f>IF(M2854&lt;&gt;ฐาน!$M$45,IF(S2854&lt;&gt;"",S2854+R2854,0),0)</f>
        <v>0</v>
      </c>
      <c r="U2854" s="311">
        <f>IF(M2854&lt;&gt;ฐาน!$M$45,IF(S2854=0,J2854+T2854,O2854),J2854)</f>
        <v>0</v>
      </c>
      <c r="V2854" s="98"/>
    </row>
    <row r="2855" spans="1:22" x14ac:dyDescent="0.35">
      <c r="A2855" s="93">
        <v>2847</v>
      </c>
      <c r="B2855" s="84"/>
      <c r="C2855" s="98"/>
      <c r="D2855" s="91"/>
      <c r="E2855" s="89"/>
      <c r="F2855" s="88"/>
      <c r="G2855" s="91"/>
      <c r="H2855" s="91"/>
      <c r="I2855" s="88"/>
      <c r="J2855" s="92"/>
      <c r="K2855" s="212"/>
      <c r="L2855" s="308" t="str">
        <f>IF(K2855&lt;&gt;"",INDEX(ฐาน!$J$4:$M$44,MATCH(INT(K2855),ฐาน!$J$4:$J$44,0),2),"")</f>
        <v/>
      </c>
      <c r="M2855" s="309" t="str">
        <f>IF(L2855&lt;&gt;"",INDEX(ฐาน!$J$4:$M$45,MATCH(L2855,ฐาน!$K$4:$K$45,0),4),"")</f>
        <v/>
      </c>
      <c r="N2855" s="310" t="str">
        <f>IF(I2855&lt;&gt;"",INDEX(ฐาน!$A$4:$F$9,MATCH(I2855,ฐาน!$A$4:$A$9,0),IF(J2855&gt;=INDEX(ฐาน!$A$4:$F$9,MATCH(I2855,ฐาน!$A$4:$A$9,0),3),6,5)),"")</f>
        <v/>
      </c>
      <c r="O2855" s="311" t="str">
        <f>IF(I2855&lt;&gt;"",IF(J2855&gt;=INDEX(ฐาน!$A$4:$G$9,MATCH(I2855,ฐาน!$A$4:$A$9,0),4),INDEX(ฐาน!$A$4:$G$9,MATCH(I2855,ฐาน!$A$4:$A$9,0),7),INDEX(ฐาน!$A$4:$G$9,MATCH(I2855,ฐาน!$A$4:$A$9,0),4)),"")</f>
        <v/>
      </c>
      <c r="P2855" s="312">
        <f>IF(M2855&lt;&gt;ฐาน!$M$45,IF(L2855&lt;&gt;"",($L2855*$N2855/100),0),0)</f>
        <v>0</v>
      </c>
      <c r="Q2855" s="311">
        <f>IF(M2855&lt;&gt;ฐาน!$M$45,IF(L2855&lt;&gt;"",ROUNDUP(($L2855*$N2855/100),-1),0),0)</f>
        <v>0</v>
      </c>
      <c r="R2855" s="311">
        <f t="shared" si="88"/>
        <v>0</v>
      </c>
      <c r="S2855" s="313">
        <f t="shared" si="89"/>
        <v>0</v>
      </c>
      <c r="T2855" s="314">
        <f>IF(M2855&lt;&gt;ฐาน!$M$45,IF(S2855&lt;&gt;"",S2855+R2855,0),0)</f>
        <v>0</v>
      </c>
      <c r="U2855" s="311">
        <f>IF(M2855&lt;&gt;ฐาน!$M$45,IF(S2855=0,J2855+T2855,O2855),J2855)</f>
        <v>0</v>
      </c>
      <c r="V2855" s="98"/>
    </row>
    <row r="2856" spans="1:22" x14ac:dyDescent="0.35">
      <c r="A2856" s="93">
        <v>2848</v>
      </c>
      <c r="B2856" s="84"/>
      <c r="C2856" s="98"/>
      <c r="D2856" s="91"/>
      <c r="E2856" s="89"/>
      <c r="F2856" s="88"/>
      <c r="G2856" s="91"/>
      <c r="H2856" s="91"/>
      <c r="I2856" s="88"/>
      <c r="J2856" s="92"/>
      <c r="K2856" s="212"/>
      <c r="L2856" s="308" t="str">
        <f>IF(K2856&lt;&gt;"",INDEX(ฐาน!$J$4:$M$44,MATCH(INT(K2856),ฐาน!$J$4:$J$44,0),2),"")</f>
        <v/>
      </c>
      <c r="M2856" s="309" t="str">
        <f>IF(L2856&lt;&gt;"",INDEX(ฐาน!$J$4:$M$45,MATCH(L2856,ฐาน!$K$4:$K$45,0),4),"")</f>
        <v/>
      </c>
      <c r="N2856" s="310" t="str">
        <f>IF(I2856&lt;&gt;"",INDEX(ฐาน!$A$4:$F$9,MATCH(I2856,ฐาน!$A$4:$A$9,0),IF(J2856&gt;=INDEX(ฐาน!$A$4:$F$9,MATCH(I2856,ฐาน!$A$4:$A$9,0),3),6,5)),"")</f>
        <v/>
      </c>
      <c r="O2856" s="311" t="str">
        <f>IF(I2856&lt;&gt;"",IF(J2856&gt;=INDEX(ฐาน!$A$4:$G$9,MATCH(I2856,ฐาน!$A$4:$A$9,0),4),INDEX(ฐาน!$A$4:$G$9,MATCH(I2856,ฐาน!$A$4:$A$9,0),7),INDEX(ฐาน!$A$4:$G$9,MATCH(I2856,ฐาน!$A$4:$A$9,0),4)),"")</f>
        <v/>
      </c>
      <c r="P2856" s="312">
        <f>IF(M2856&lt;&gt;ฐาน!$M$45,IF(L2856&lt;&gt;"",($L2856*$N2856/100),0),0)</f>
        <v>0</v>
      </c>
      <c r="Q2856" s="311">
        <f>IF(M2856&lt;&gt;ฐาน!$M$45,IF(L2856&lt;&gt;"",ROUNDUP(($L2856*$N2856/100),-1),0),0)</f>
        <v>0</v>
      </c>
      <c r="R2856" s="311">
        <f t="shared" si="88"/>
        <v>0</v>
      </c>
      <c r="S2856" s="313">
        <f t="shared" si="89"/>
        <v>0</v>
      </c>
      <c r="T2856" s="314">
        <f>IF(M2856&lt;&gt;ฐาน!$M$45,IF(S2856&lt;&gt;"",S2856+R2856,0),0)</f>
        <v>0</v>
      </c>
      <c r="U2856" s="311">
        <f>IF(M2856&lt;&gt;ฐาน!$M$45,IF(S2856=0,J2856+T2856,O2856),J2856)</f>
        <v>0</v>
      </c>
      <c r="V2856" s="98"/>
    </row>
    <row r="2857" spans="1:22" x14ac:dyDescent="0.35">
      <c r="A2857" s="93">
        <v>2849</v>
      </c>
      <c r="B2857" s="84"/>
      <c r="C2857" s="98"/>
      <c r="D2857" s="91"/>
      <c r="E2857" s="89"/>
      <c r="F2857" s="88"/>
      <c r="G2857" s="91"/>
      <c r="H2857" s="91"/>
      <c r="I2857" s="88"/>
      <c r="J2857" s="92"/>
      <c r="K2857" s="212"/>
      <c r="L2857" s="308" t="str">
        <f>IF(K2857&lt;&gt;"",INDEX(ฐาน!$J$4:$M$44,MATCH(INT(K2857),ฐาน!$J$4:$J$44,0),2),"")</f>
        <v/>
      </c>
      <c r="M2857" s="309" t="str">
        <f>IF(L2857&lt;&gt;"",INDEX(ฐาน!$J$4:$M$45,MATCH(L2857,ฐาน!$K$4:$K$45,0),4),"")</f>
        <v/>
      </c>
      <c r="N2857" s="310" t="str">
        <f>IF(I2857&lt;&gt;"",INDEX(ฐาน!$A$4:$F$9,MATCH(I2857,ฐาน!$A$4:$A$9,0),IF(J2857&gt;=INDEX(ฐาน!$A$4:$F$9,MATCH(I2857,ฐาน!$A$4:$A$9,0),3),6,5)),"")</f>
        <v/>
      </c>
      <c r="O2857" s="311" t="str">
        <f>IF(I2857&lt;&gt;"",IF(J2857&gt;=INDEX(ฐาน!$A$4:$G$9,MATCH(I2857,ฐาน!$A$4:$A$9,0),4),INDEX(ฐาน!$A$4:$G$9,MATCH(I2857,ฐาน!$A$4:$A$9,0),7),INDEX(ฐาน!$A$4:$G$9,MATCH(I2857,ฐาน!$A$4:$A$9,0),4)),"")</f>
        <v/>
      </c>
      <c r="P2857" s="312">
        <f>IF(M2857&lt;&gt;ฐาน!$M$45,IF(L2857&lt;&gt;"",($L2857*$N2857/100),0),0)</f>
        <v>0</v>
      </c>
      <c r="Q2857" s="311">
        <f>IF(M2857&lt;&gt;ฐาน!$M$45,IF(L2857&lt;&gt;"",ROUNDUP(($L2857*$N2857/100),-1),0),0)</f>
        <v>0</v>
      </c>
      <c r="R2857" s="311">
        <f t="shared" si="88"/>
        <v>0</v>
      </c>
      <c r="S2857" s="313">
        <f t="shared" si="89"/>
        <v>0</v>
      </c>
      <c r="T2857" s="314">
        <f>IF(M2857&lt;&gt;ฐาน!$M$45,IF(S2857&lt;&gt;"",S2857+R2857,0),0)</f>
        <v>0</v>
      </c>
      <c r="U2857" s="311">
        <f>IF(M2857&lt;&gt;ฐาน!$M$45,IF(S2857=0,J2857+T2857,O2857),J2857)</f>
        <v>0</v>
      </c>
      <c r="V2857" s="98"/>
    </row>
    <row r="2858" spans="1:22" x14ac:dyDescent="0.35">
      <c r="A2858" s="93">
        <v>2850</v>
      </c>
      <c r="B2858" s="84"/>
      <c r="C2858" s="98"/>
      <c r="D2858" s="91"/>
      <c r="E2858" s="89"/>
      <c r="F2858" s="88"/>
      <c r="G2858" s="91"/>
      <c r="H2858" s="91"/>
      <c r="I2858" s="88"/>
      <c r="J2858" s="92"/>
      <c r="K2858" s="212"/>
      <c r="L2858" s="308" t="str">
        <f>IF(K2858&lt;&gt;"",INDEX(ฐาน!$J$4:$M$44,MATCH(INT(K2858),ฐาน!$J$4:$J$44,0),2),"")</f>
        <v/>
      </c>
      <c r="M2858" s="309" t="str">
        <f>IF(L2858&lt;&gt;"",INDEX(ฐาน!$J$4:$M$45,MATCH(L2858,ฐาน!$K$4:$K$45,0),4),"")</f>
        <v/>
      </c>
      <c r="N2858" s="310" t="str">
        <f>IF(I2858&lt;&gt;"",INDEX(ฐาน!$A$4:$F$9,MATCH(I2858,ฐาน!$A$4:$A$9,0),IF(J2858&gt;=INDEX(ฐาน!$A$4:$F$9,MATCH(I2858,ฐาน!$A$4:$A$9,0),3),6,5)),"")</f>
        <v/>
      </c>
      <c r="O2858" s="311" t="str">
        <f>IF(I2858&lt;&gt;"",IF(J2858&gt;=INDEX(ฐาน!$A$4:$G$9,MATCH(I2858,ฐาน!$A$4:$A$9,0),4),INDEX(ฐาน!$A$4:$G$9,MATCH(I2858,ฐาน!$A$4:$A$9,0),7),INDEX(ฐาน!$A$4:$G$9,MATCH(I2858,ฐาน!$A$4:$A$9,0),4)),"")</f>
        <v/>
      </c>
      <c r="P2858" s="312">
        <f>IF(M2858&lt;&gt;ฐาน!$M$45,IF(L2858&lt;&gt;"",($L2858*$N2858/100),0),0)</f>
        <v>0</v>
      </c>
      <c r="Q2858" s="311">
        <f>IF(M2858&lt;&gt;ฐาน!$M$45,IF(L2858&lt;&gt;"",ROUNDUP(($L2858*$N2858/100),-1),0),0)</f>
        <v>0</v>
      </c>
      <c r="R2858" s="311">
        <f t="shared" si="88"/>
        <v>0</v>
      </c>
      <c r="S2858" s="313">
        <f t="shared" si="89"/>
        <v>0</v>
      </c>
      <c r="T2858" s="314">
        <f>IF(M2858&lt;&gt;ฐาน!$M$45,IF(S2858&lt;&gt;"",S2858+R2858,0),0)</f>
        <v>0</v>
      </c>
      <c r="U2858" s="311">
        <f>IF(M2858&lt;&gt;ฐาน!$M$45,IF(S2858=0,J2858+T2858,O2858),J2858)</f>
        <v>0</v>
      </c>
      <c r="V2858" s="98"/>
    </row>
    <row r="2859" spans="1:22" x14ac:dyDescent="0.35">
      <c r="A2859" s="93">
        <v>2851</v>
      </c>
      <c r="B2859" s="84"/>
      <c r="C2859" s="98"/>
      <c r="D2859" s="91"/>
      <c r="E2859" s="89"/>
      <c r="F2859" s="88"/>
      <c r="G2859" s="91"/>
      <c r="H2859" s="91"/>
      <c r="I2859" s="88"/>
      <c r="J2859" s="92"/>
      <c r="K2859" s="212"/>
      <c r="L2859" s="308" t="str">
        <f>IF(K2859&lt;&gt;"",INDEX(ฐาน!$J$4:$M$44,MATCH(INT(K2859),ฐาน!$J$4:$J$44,0),2),"")</f>
        <v/>
      </c>
      <c r="M2859" s="309" t="str">
        <f>IF(L2859&lt;&gt;"",INDEX(ฐาน!$J$4:$M$45,MATCH(L2859,ฐาน!$K$4:$K$45,0),4),"")</f>
        <v/>
      </c>
      <c r="N2859" s="310" t="str">
        <f>IF(I2859&lt;&gt;"",INDEX(ฐาน!$A$4:$F$9,MATCH(I2859,ฐาน!$A$4:$A$9,0),IF(J2859&gt;=INDEX(ฐาน!$A$4:$F$9,MATCH(I2859,ฐาน!$A$4:$A$9,0),3),6,5)),"")</f>
        <v/>
      </c>
      <c r="O2859" s="311" t="str">
        <f>IF(I2859&lt;&gt;"",IF(J2859&gt;=INDEX(ฐาน!$A$4:$G$9,MATCH(I2859,ฐาน!$A$4:$A$9,0),4),INDEX(ฐาน!$A$4:$G$9,MATCH(I2859,ฐาน!$A$4:$A$9,0),7),INDEX(ฐาน!$A$4:$G$9,MATCH(I2859,ฐาน!$A$4:$A$9,0),4)),"")</f>
        <v/>
      </c>
      <c r="P2859" s="312">
        <f>IF(M2859&lt;&gt;ฐาน!$M$45,IF(L2859&lt;&gt;"",($L2859*$N2859/100),0),0)</f>
        <v>0</v>
      </c>
      <c r="Q2859" s="311">
        <f>IF(M2859&lt;&gt;ฐาน!$M$45,IF(L2859&lt;&gt;"",ROUNDUP(($L2859*$N2859/100),-1),0),0)</f>
        <v>0</v>
      </c>
      <c r="R2859" s="311">
        <f t="shared" si="88"/>
        <v>0</v>
      </c>
      <c r="S2859" s="313">
        <f t="shared" si="89"/>
        <v>0</v>
      </c>
      <c r="T2859" s="314">
        <f>IF(M2859&lt;&gt;ฐาน!$M$45,IF(S2859&lt;&gt;"",S2859+R2859,0),0)</f>
        <v>0</v>
      </c>
      <c r="U2859" s="311">
        <f>IF(M2859&lt;&gt;ฐาน!$M$45,IF(S2859=0,J2859+T2859,O2859),J2859)</f>
        <v>0</v>
      </c>
      <c r="V2859" s="98"/>
    </row>
    <row r="2860" spans="1:22" x14ac:dyDescent="0.35">
      <c r="A2860" s="93">
        <v>2852</v>
      </c>
      <c r="B2860" s="84"/>
      <c r="C2860" s="98"/>
      <c r="D2860" s="91"/>
      <c r="E2860" s="89"/>
      <c r="F2860" s="88"/>
      <c r="G2860" s="91"/>
      <c r="H2860" s="91"/>
      <c r="I2860" s="88"/>
      <c r="J2860" s="92"/>
      <c r="K2860" s="212"/>
      <c r="L2860" s="308" t="str">
        <f>IF(K2860&lt;&gt;"",INDEX(ฐาน!$J$4:$M$44,MATCH(INT(K2860),ฐาน!$J$4:$J$44,0),2),"")</f>
        <v/>
      </c>
      <c r="M2860" s="309" t="str">
        <f>IF(L2860&lt;&gt;"",INDEX(ฐาน!$J$4:$M$45,MATCH(L2860,ฐาน!$K$4:$K$45,0),4),"")</f>
        <v/>
      </c>
      <c r="N2860" s="310" t="str">
        <f>IF(I2860&lt;&gt;"",INDEX(ฐาน!$A$4:$F$9,MATCH(I2860,ฐาน!$A$4:$A$9,0),IF(J2860&gt;=INDEX(ฐาน!$A$4:$F$9,MATCH(I2860,ฐาน!$A$4:$A$9,0),3),6,5)),"")</f>
        <v/>
      </c>
      <c r="O2860" s="311" t="str">
        <f>IF(I2860&lt;&gt;"",IF(J2860&gt;=INDEX(ฐาน!$A$4:$G$9,MATCH(I2860,ฐาน!$A$4:$A$9,0),4),INDEX(ฐาน!$A$4:$G$9,MATCH(I2860,ฐาน!$A$4:$A$9,0),7),INDEX(ฐาน!$A$4:$G$9,MATCH(I2860,ฐาน!$A$4:$A$9,0),4)),"")</f>
        <v/>
      </c>
      <c r="P2860" s="312">
        <f>IF(M2860&lt;&gt;ฐาน!$M$45,IF(L2860&lt;&gt;"",($L2860*$N2860/100),0),0)</f>
        <v>0</v>
      </c>
      <c r="Q2860" s="311">
        <f>IF(M2860&lt;&gt;ฐาน!$M$45,IF(L2860&lt;&gt;"",ROUNDUP(($L2860*$N2860/100),-1),0),0)</f>
        <v>0</v>
      </c>
      <c r="R2860" s="311">
        <f t="shared" si="88"/>
        <v>0</v>
      </c>
      <c r="S2860" s="313">
        <f t="shared" si="89"/>
        <v>0</v>
      </c>
      <c r="T2860" s="314">
        <f>IF(M2860&lt;&gt;ฐาน!$M$45,IF(S2860&lt;&gt;"",S2860+R2860,0),0)</f>
        <v>0</v>
      </c>
      <c r="U2860" s="311">
        <f>IF(M2860&lt;&gt;ฐาน!$M$45,IF(S2860=0,J2860+T2860,O2860),J2860)</f>
        <v>0</v>
      </c>
      <c r="V2860" s="98"/>
    </row>
    <row r="2861" spans="1:22" x14ac:dyDescent="0.35">
      <c r="A2861" s="93">
        <v>2853</v>
      </c>
      <c r="B2861" s="84"/>
      <c r="C2861" s="98"/>
      <c r="D2861" s="91"/>
      <c r="E2861" s="89"/>
      <c r="F2861" s="88"/>
      <c r="G2861" s="91"/>
      <c r="H2861" s="91"/>
      <c r="I2861" s="88"/>
      <c r="J2861" s="92"/>
      <c r="K2861" s="212"/>
      <c r="L2861" s="308" t="str">
        <f>IF(K2861&lt;&gt;"",INDEX(ฐาน!$J$4:$M$44,MATCH(INT(K2861),ฐาน!$J$4:$J$44,0),2),"")</f>
        <v/>
      </c>
      <c r="M2861" s="309" t="str">
        <f>IF(L2861&lt;&gt;"",INDEX(ฐาน!$J$4:$M$45,MATCH(L2861,ฐาน!$K$4:$K$45,0),4),"")</f>
        <v/>
      </c>
      <c r="N2861" s="310" t="str">
        <f>IF(I2861&lt;&gt;"",INDEX(ฐาน!$A$4:$F$9,MATCH(I2861,ฐาน!$A$4:$A$9,0),IF(J2861&gt;=INDEX(ฐาน!$A$4:$F$9,MATCH(I2861,ฐาน!$A$4:$A$9,0),3),6,5)),"")</f>
        <v/>
      </c>
      <c r="O2861" s="311" t="str">
        <f>IF(I2861&lt;&gt;"",IF(J2861&gt;=INDEX(ฐาน!$A$4:$G$9,MATCH(I2861,ฐาน!$A$4:$A$9,0),4),INDEX(ฐาน!$A$4:$G$9,MATCH(I2861,ฐาน!$A$4:$A$9,0),7),INDEX(ฐาน!$A$4:$G$9,MATCH(I2861,ฐาน!$A$4:$A$9,0),4)),"")</f>
        <v/>
      </c>
      <c r="P2861" s="312">
        <f>IF(M2861&lt;&gt;ฐาน!$M$45,IF(L2861&lt;&gt;"",($L2861*$N2861/100),0),0)</f>
        <v>0</v>
      </c>
      <c r="Q2861" s="311">
        <f>IF(M2861&lt;&gt;ฐาน!$M$45,IF(L2861&lt;&gt;"",ROUNDUP(($L2861*$N2861/100),-1),0),0)</f>
        <v>0</v>
      </c>
      <c r="R2861" s="311">
        <f t="shared" si="88"/>
        <v>0</v>
      </c>
      <c r="S2861" s="313">
        <f t="shared" si="89"/>
        <v>0</v>
      </c>
      <c r="T2861" s="314">
        <f>IF(M2861&lt;&gt;ฐาน!$M$45,IF(S2861&lt;&gt;"",S2861+R2861,0),0)</f>
        <v>0</v>
      </c>
      <c r="U2861" s="311">
        <f>IF(M2861&lt;&gt;ฐาน!$M$45,IF(S2861=0,J2861+T2861,O2861),J2861)</f>
        <v>0</v>
      </c>
      <c r="V2861" s="98"/>
    </row>
    <row r="2862" spans="1:22" x14ac:dyDescent="0.35">
      <c r="A2862" s="93">
        <v>2854</v>
      </c>
      <c r="B2862" s="84"/>
      <c r="C2862" s="98"/>
      <c r="D2862" s="91"/>
      <c r="E2862" s="89"/>
      <c r="F2862" s="88"/>
      <c r="G2862" s="91"/>
      <c r="H2862" s="91"/>
      <c r="I2862" s="88"/>
      <c r="J2862" s="92"/>
      <c r="K2862" s="212"/>
      <c r="L2862" s="308" t="str">
        <f>IF(K2862&lt;&gt;"",INDEX(ฐาน!$J$4:$M$44,MATCH(INT(K2862),ฐาน!$J$4:$J$44,0),2),"")</f>
        <v/>
      </c>
      <c r="M2862" s="309" t="str">
        <f>IF(L2862&lt;&gt;"",INDEX(ฐาน!$J$4:$M$45,MATCH(L2862,ฐาน!$K$4:$K$45,0),4),"")</f>
        <v/>
      </c>
      <c r="N2862" s="310" t="str">
        <f>IF(I2862&lt;&gt;"",INDEX(ฐาน!$A$4:$F$9,MATCH(I2862,ฐาน!$A$4:$A$9,0),IF(J2862&gt;=INDEX(ฐาน!$A$4:$F$9,MATCH(I2862,ฐาน!$A$4:$A$9,0),3),6,5)),"")</f>
        <v/>
      </c>
      <c r="O2862" s="311" t="str">
        <f>IF(I2862&lt;&gt;"",IF(J2862&gt;=INDEX(ฐาน!$A$4:$G$9,MATCH(I2862,ฐาน!$A$4:$A$9,0),4),INDEX(ฐาน!$A$4:$G$9,MATCH(I2862,ฐาน!$A$4:$A$9,0),7),INDEX(ฐาน!$A$4:$G$9,MATCH(I2862,ฐาน!$A$4:$A$9,0),4)),"")</f>
        <v/>
      </c>
      <c r="P2862" s="312">
        <f>IF(M2862&lt;&gt;ฐาน!$M$45,IF(L2862&lt;&gt;"",($L2862*$N2862/100),0),0)</f>
        <v>0</v>
      </c>
      <c r="Q2862" s="311">
        <f>IF(M2862&lt;&gt;ฐาน!$M$45,IF(L2862&lt;&gt;"",ROUNDUP(($L2862*$N2862/100),-1),0),0)</f>
        <v>0</v>
      </c>
      <c r="R2862" s="311">
        <f t="shared" si="88"/>
        <v>0</v>
      </c>
      <c r="S2862" s="313">
        <f t="shared" si="89"/>
        <v>0</v>
      </c>
      <c r="T2862" s="314">
        <f>IF(M2862&lt;&gt;ฐาน!$M$45,IF(S2862&lt;&gt;"",S2862+R2862,0),0)</f>
        <v>0</v>
      </c>
      <c r="U2862" s="311">
        <f>IF(M2862&lt;&gt;ฐาน!$M$45,IF(S2862=0,J2862+T2862,O2862),J2862)</f>
        <v>0</v>
      </c>
      <c r="V2862" s="98"/>
    </row>
    <row r="2863" spans="1:22" x14ac:dyDescent="0.35">
      <c r="A2863" s="93">
        <v>2855</v>
      </c>
      <c r="B2863" s="84"/>
      <c r="C2863" s="98"/>
      <c r="D2863" s="91"/>
      <c r="E2863" s="89"/>
      <c r="F2863" s="88"/>
      <c r="G2863" s="91"/>
      <c r="H2863" s="91"/>
      <c r="I2863" s="88"/>
      <c r="J2863" s="92"/>
      <c r="K2863" s="212"/>
      <c r="L2863" s="308" t="str">
        <f>IF(K2863&lt;&gt;"",INDEX(ฐาน!$J$4:$M$44,MATCH(INT(K2863),ฐาน!$J$4:$J$44,0),2),"")</f>
        <v/>
      </c>
      <c r="M2863" s="309" t="str">
        <f>IF(L2863&lt;&gt;"",INDEX(ฐาน!$J$4:$M$45,MATCH(L2863,ฐาน!$K$4:$K$45,0),4),"")</f>
        <v/>
      </c>
      <c r="N2863" s="310" t="str">
        <f>IF(I2863&lt;&gt;"",INDEX(ฐาน!$A$4:$F$9,MATCH(I2863,ฐาน!$A$4:$A$9,0),IF(J2863&gt;=INDEX(ฐาน!$A$4:$F$9,MATCH(I2863,ฐาน!$A$4:$A$9,0),3),6,5)),"")</f>
        <v/>
      </c>
      <c r="O2863" s="311" t="str">
        <f>IF(I2863&lt;&gt;"",IF(J2863&gt;=INDEX(ฐาน!$A$4:$G$9,MATCH(I2863,ฐาน!$A$4:$A$9,0),4),INDEX(ฐาน!$A$4:$G$9,MATCH(I2863,ฐาน!$A$4:$A$9,0),7),INDEX(ฐาน!$A$4:$G$9,MATCH(I2863,ฐาน!$A$4:$A$9,0),4)),"")</f>
        <v/>
      </c>
      <c r="P2863" s="312">
        <f>IF(M2863&lt;&gt;ฐาน!$M$45,IF(L2863&lt;&gt;"",($L2863*$N2863/100),0),0)</f>
        <v>0</v>
      </c>
      <c r="Q2863" s="311">
        <f>IF(M2863&lt;&gt;ฐาน!$M$45,IF(L2863&lt;&gt;"",ROUNDUP(($L2863*$N2863/100),-1),0),0)</f>
        <v>0</v>
      </c>
      <c r="R2863" s="311">
        <f t="shared" si="88"/>
        <v>0</v>
      </c>
      <c r="S2863" s="313">
        <f t="shared" si="89"/>
        <v>0</v>
      </c>
      <c r="T2863" s="314">
        <f>IF(M2863&lt;&gt;ฐาน!$M$45,IF(S2863&lt;&gt;"",S2863+R2863,0),0)</f>
        <v>0</v>
      </c>
      <c r="U2863" s="311">
        <f>IF(M2863&lt;&gt;ฐาน!$M$45,IF(S2863=0,J2863+T2863,O2863),J2863)</f>
        <v>0</v>
      </c>
      <c r="V2863" s="98"/>
    </row>
    <row r="2864" spans="1:22" x14ac:dyDescent="0.35">
      <c r="A2864" s="93">
        <v>2856</v>
      </c>
      <c r="B2864" s="84"/>
      <c r="C2864" s="98"/>
      <c r="D2864" s="91"/>
      <c r="E2864" s="89"/>
      <c r="F2864" s="88"/>
      <c r="G2864" s="91"/>
      <c r="H2864" s="91"/>
      <c r="I2864" s="88"/>
      <c r="J2864" s="92"/>
      <c r="K2864" s="212"/>
      <c r="L2864" s="308" t="str">
        <f>IF(K2864&lt;&gt;"",INDEX(ฐาน!$J$4:$M$44,MATCH(INT(K2864),ฐาน!$J$4:$J$44,0),2),"")</f>
        <v/>
      </c>
      <c r="M2864" s="309" t="str">
        <f>IF(L2864&lt;&gt;"",INDEX(ฐาน!$J$4:$M$45,MATCH(L2864,ฐาน!$K$4:$K$45,0),4),"")</f>
        <v/>
      </c>
      <c r="N2864" s="310" t="str">
        <f>IF(I2864&lt;&gt;"",INDEX(ฐาน!$A$4:$F$9,MATCH(I2864,ฐาน!$A$4:$A$9,0),IF(J2864&gt;=INDEX(ฐาน!$A$4:$F$9,MATCH(I2864,ฐาน!$A$4:$A$9,0),3),6,5)),"")</f>
        <v/>
      </c>
      <c r="O2864" s="311" t="str">
        <f>IF(I2864&lt;&gt;"",IF(J2864&gt;=INDEX(ฐาน!$A$4:$G$9,MATCH(I2864,ฐาน!$A$4:$A$9,0),4),INDEX(ฐาน!$A$4:$G$9,MATCH(I2864,ฐาน!$A$4:$A$9,0),7),INDEX(ฐาน!$A$4:$G$9,MATCH(I2864,ฐาน!$A$4:$A$9,0),4)),"")</f>
        <v/>
      </c>
      <c r="P2864" s="312">
        <f>IF(M2864&lt;&gt;ฐาน!$M$45,IF(L2864&lt;&gt;"",($L2864*$N2864/100),0),0)</f>
        <v>0</v>
      </c>
      <c r="Q2864" s="311">
        <f>IF(M2864&lt;&gt;ฐาน!$M$45,IF(L2864&lt;&gt;"",ROUNDUP(($L2864*$N2864/100),-1),0),0)</f>
        <v>0</v>
      </c>
      <c r="R2864" s="311">
        <f t="shared" si="88"/>
        <v>0</v>
      </c>
      <c r="S2864" s="313">
        <f t="shared" si="89"/>
        <v>0</v>
      </c>
      <c r="T2864" s="314">
        <f>IF(M2864&lt;&gt;ฐาน!$M$45,IF(S2864&lt;&gt;"",S2864+R2864,0),0)</f>
        <v>0</v>
      </c>
      <c r="U2864" s="311">
        <f>IF(M2864&lt;&gt;ฐาน!$M$45,IF(S2864=0,J2864+T2864,O2864),J2864)</f>
        <v>0</v>
      </c>
      <c r="V2864" s="98"/>
    </row>
    <row r="2865" spans="1:22" x14ac:dyDescent="0.35">
      <c r="A2865" s="93">
        <v>2857</v>
      </c>
      <c r="B2865" s="84"/>
      <c r="C2865" s="98"/>
      <c r="D2865" s="91"/>
      <c r="E2865" s="89"/>
      <c r="F2865" s="88"/>
      <c r="G2865" s="91"/>
      <c r="H2865" s="91"/>
      <c r="I2865" s="88"/>
      <c r="J2865" s="92"/>
      <c r="K2865" s="212"/>
      <c r="L2865" s="308" t="str">
        <f>IF(K2865&lt;&gt;"",INDEX(ฐาน!$J$4:$M$44,MATCH(INT(K2865),ฐาน!$J$4:$J$44,0),2),"")</f>
        <v/>
      </c>
      <c r="M2865" s="309" t="str">
        <f>IF(L2865&lt;&gt;"",INDEX(ฐาน!$J$4:$M$45,MATCH(L2865,ฐาน!$K$4:$K$45,0),4),"")</f>
        <v/>
      </c>
      <c r="N2865" s="310" t="str">
        <f>IF(I2865&lt;&gt;"",INDEX(ฐาน!$A$4:$F$9,MATCH(I2865,ฐาน!$A$4:$A$9,0),IF(J2865&gt;=INDEX(ฐาน!$A$4:$F$9,MATCH(I2865,ฐาน!$A$4:$A$9,0),3),6,5)),"")</f>
        <v/>
      </c>
      <c r="O2865" s="311" t="str">
        <f>IF(I2865&lt;&gt;"",IF(J2865&gt;=INDEX(ฐาน!$A$4:$G$9,MATCH(I2865,ฐาน!$A$4:$A$9,0),4),INDEX(ฐาน!$A$4:$G$9,MATCH(I2865,ฐาน!$A$4:$A$9,0),7),INDEX(ฐาน!$A$4:$G$9,MATCH(I2865,ฐาน!$A$4:$A$9,0),4)),"")</f>
        <v/>
      </c>
      <c r="P2865" s="312">
        <f>IF(M2865&lt;&gt;ฐาน!$M$45,IF(L2865&lt;&gt;"",($L2865*$N2865/100),0),0)</f>
        <v>0</v>
      </c>
      <c r="Q2865" s="311">
        <f>IF(M2865&lt;&gt;ฐาน!$M$45,IF(L2865&lt;&gt;"",ROUNDUP(($L2865*$N2865/100),-1),0),0)</f>
        <v>0</v>
      </c>
      <c r="R2865" s="311">
        <f t="shared" si="88"/>
        <v>0</v>
      </c>
      <c r="S2865" s="313">
        <f t="shared" si="89"/>
        <v>0</v>
      </c>
      <c r="T2865" s="314">
        <f>IF(M2865&lt;&gt;ฐาน!$M$45,IF(S2865&lt;&gt;"",S2865+R2865,0),0)</f>
        <v>0</v>
      </c>
      <c r="U2865" s="311">
        <f>IF(M2865&lt;&gt;ฐาน!$M$45,IF(S2865=0,J2865+T2865,O2865),J2865)</f>
        <v>0</v>
      </c>
      <c r="V2865" s="98"/>
    </row>
    <row r="2866" spans="1:22" x14ac:dyDescent="0.35">
      <c r="A2866" s="93">
        <v>2858</v>
      </c>
      <c r="B2866" s="84"/>
      <c r="C2866" s="98"/>
      <c r="D2866" s="91"/>
      <c r="E2866" s="89"/>
      <c r="F2866" s="88"/>
      <c r="G2866" s="91"/>
      <c r="H2866" s="91"/>
      <c r="I2866" s="88"/>
      <c r="J2866" s="92"/>
      <c r="K2866" s="212"/>
      <c r="L2866" s="308" t="str">
        <f>IF(K2866&lt;&gt;"",INDEX(ฐาน!$J$4:$M$44,MATCH(INT(K2866),ฐาน!$J$4:$J$44,0),2),"")</f>
        <v/>
      </c>
      <c r="M2866" s="309" t="str">
        <f>IF(L2866&lt;&gt;"",INDEX(ฐาน!$J$4:$M$45,MATCH(L2866,ฐาน!$K$4:$K$45,0),4),"")</f>
        <v/>
      </c>
      <c r="N2866" s="310" t="str">
        <f>IF(I2866&lt;&gt;"",INDEX(ฐาน!$A$4:$F$9,MATCH(I2866,ฐาน!$A$4:$A$9,0),IF(J2866&gt;=INDEX(ฐาน!$A$4:$F$9,MATCH(I2866,ฐาน!$A$4:$A$9,0),3),6,5)),"")</f>
        <v/>
      </c>
      <c r="O2866" s="311" t="str">
        <f>IF(I2866&lt;&gt;"",IF(J2866&gt;=INDEX(ฐาน!$A$4:$G$9,MATCH(I2866,ฐาน!$A$4:$A$9,0),4),INDEX(ฐาน!$A$4:$G$9,MATCH(I2866,ฐาน!$A$4:$A$9,0),7),INDEX(ฐาน!$A$4:$G$9,MATCH(I2866,ฐาน!$A$4:$A$9,0),4)),"")</f>
        <v/>
      </c>
      <c r="P2866" s="312">
        <f>IF(M2866&lt;&gt;ฐาน!$M$45,IF(L2866&lt;&gt;"",($L2866*$N2866/100),0),0)</f>
        <v>0</v>
      </c>
      <c r="Q2866" s="311">
        <f>IF(M2866&lt;&gt;ฐาน!$M$45,IF(L2866&lt;&gt;"",ROUNDUP(($L2866*$N2866/100),-1),0),0)</f>
        <v>0</v>
      </c>
      <c r="R2866" s="311">
        <f t="shared" si="88"/>
        <v>0</v>
      </c>
      <c r="S2866" s="313">
        <f t="shared" si="89"/>
        <v>0</v>
      </c>
      <c r="T2866" s="314">
        <f>IF(M2866&lt;&gt;ฐาน!$M$45,IF(S2866&lt;&gt;"",S2866+R2866,0),0)</f>
        <v>0</v>
      </c>
      <c r="U2866" s="311">
        <f>IF(M2866&lt;&gt;ฐาน!$M$45,IF(S2866=0,J2866+T2866,O2866),J2866)</f>
        <v>0</v>
      </c>
      <c r="V2866" s="98"/>
    </row>
    <row r="2867" spans="1:22" x14ac:dyDescent="0.35">
      <c r="A2867" s="93">
        <v>2859</v>
      </c>
      <c r="B2867" s="84"/>
      <c r="C2867" s="98"/>
      <c r="D2867" s="91"/>
      <c r="E2867" s="89"/>
      <c r="F2867" s="88"/>
      <c r="G2867" s="91"/>
      <c r="H2867" s="91"/>
      <c r="I2867" s="88"/>
      <c r="J2867" s="92"/>
      <c r="K2867" s="212"/>
      <c r="L2867" s="308" t="str">
        <f>IF(K2867&lt;&gt;"",INDEX(ฐาน!$J$4:$M$44,MATCH(INT(K2867),ฐาน!$J$4:$J$44,0),2),"")</f>
        <v/>
      </c>
      <c r="M2867" s="309" t="str">
        <f>IF(L2867&lt;&gt;"",INDEX(ฐาน!$J$4:$M$45,MATCH(L2867,ฐาน!$K$4:$K$45,0),4),"")</f>
        <v/>
      </c>
      <c r="N2867" s="310" t="str">
        <f>IF(I2867&lt;&gt;"",INDEX(ฐาน!$A$4:$F$9,MATCH(I2867,ฐาน!$A$4:$A$9,0),IF(J2867&gt;=INDEX(ฐาน!$A$4:$F$9,MATCH(I2867,ฐาน!$A$4:$A$9,0),3),6,5)),"")</f>
        <v/>
      </c>
      <c r="O2867" s="311" t="str">
        <f>IF(I2867&lt;&gt;"",IF(J2867&gt;=INDEX(ฐาน!$A$4:$G$9,MATCH(I2867,ฐาน!$A$4:$A$9,0),4),INDEX(ฐาน!$A$4:$G$9,MATCH(I2867,ฐาน!$A$4:$A$9,0),7),INDEX(ฐาน!$A$4:$G$9,MATCH(I2867,ฐาน!$A$4:$A$9,0),4)),"")</f>
        <v/>
      </c>
      <c r="P2867" s="312">
        <f>IF(M2867&lt;&gt;ฐาน!$M$45,IF(L2867&lt;&gt;"",($L2867*$N2867/100),0),0)</f>
        <v>0</v>
      </c>
      <c r="Q2867" s="311">
        <f>IF(M2867&lt;&gt;ฐาน!$M$45,IF(L2867&lt;&gt;"",ROUNDUP(($L2867*$N2867/100),-1),0),0)</f>
        <v>0</v>
      </c>
      <c r="R2867" s="311">
        <f t="shared" si="88"/>
        <v>0</v>
      </c>
      <c r="S2867" s="313">
        <f t="shared" si="89"/>
        <v>0</v>
      </c>
      <c r="T2867" s="314">
        <f>IF(M2867&lt;&gt;ฐาน!$M$45,IF(S2867&lt;&gt;"",S2867+R2867,0),0)</f>
        <v>0</v>
      </c>
      <c r="U2867" s="311">
        <f>IF(M2867&lt;&gt;ฐาน!$M$45,IF(S2867=0,J2867+T2867,O2867),J2867)</f>
        <v>0</v>
      </c>
      <c r="V2867" s="98"/>
    </row>
    <row r="2868" spans="1:22" x14ac:dyDescent="0.35">
      <c r="A2868" s="93">
        <v>2860</v>
      </c>
      <c r="B2868" s="84"/>
      <c r="C2868" s="98"/>
      <c r="D2868" s="91"/>
      <c r="E2868" s="89"/>
      <c r="F2868" s="88"/>
      <c r="G2868" s="91"/>
      <c r="H2868" s="91"/>
      <c r="I2868" s="88"/>
      <c r="J2868" s="92"/>
      <c r="K2868" s="212"/>
      <c r="L2868" s="308" t="str">
        <f>IF(K2868&lt;&gt;"",INDEX(ฐาน!$J$4:$M$44,MATCH(INT(K2868),ฐาน!$J$4:$J$44,0),2),"")</f>
        <v/>
      </c>
      <c r="M2868" s="309" t="str">
        <f>IF(L2868&lt;&gt;"",INDEX(ฐาน!$J$4:$M$45,MATCH(L2868,ฐาน!$K$4:$K$45,0),4),"")</f>
        <v/>
      </c>
      <c r="N2868" s="310" t="str">
        <f>IF(I2868&lt;&gt;"",INDEX(ฐาน!$A$4:$F$9,MATCH(I2868,ฐาน!$A$4:$A$9,0),IF(J2868&gt;=INDEX(ฐาน!$A$4:$F$9,MATCH(I2868,ฐาน!$A$4:$A$9,0),3),6,5)),"")</f>
        <v/>
      </c>
      <c r="O2868" s="311" t="str">
        <f>IF(I2868&lt;&gt;"",IF(J2868&gt;=INDEX(ฐาน!$A$4:$G$9,MATCH(I2868,ฐาน!$A$4:$A$9,0),4),INDEX(ฐาน!$A$4:$G$9,MATCH(I2868,ฐาน!$A$4:$A$9,0),7),INDEX(ฐาน!$A$4:$G$9,MATCH(I2868,ฐาน!$A$4:$A$9,0),4)),"")</f>
        <v/>
      </c>
      <c r="P2868" s="312">
        <f>IF(M2868&lt;&gt;ฐาน!$M$45,IF(L2868&lt;&gt;"",($L2868*$N2868/100),0),0)</f>
        <v>0</v>
      </c>
      <c r="Q2868" s="311">
        <f>IF(M2868&lt;&gt;ฐาน!$M$45,IF(L2868&lt;&gt;"",ROUNDUP(($L2868*$N2868/100),-1),0),0)</f>
        <v>0</v>
      </c>
      <c r="R2868" s="311">
        <f t="shared" si="88"/>
        <v>0</v>
      </c>
      <c r="S2868" s="313">
        <f t="shared" si="89"/>
        <v>0</v>
      </c>
      <c r="T2868" s="314">
        <f>IF(M2868&lt;&gt;ฐาน!$M$45,IF(S2868&lt;&gt;"",S2868+R2868,0),0)</f>
        <v>0</v>
      </c>
      <c r="U2868" s="311">
        <f>IF(M2868&lt;&gt;ฐาน!$M$45,IF(S2868=0,J2868+T2868,O2868),J2868)</f>
        <v>0</v>
      </c>
      <c r="V2868" s="98"/>
    </row>
    <row r="2869" spans="1:22" x14ac:dyDescent="0.35">
      <c r="A2869" s="93">
        <v>2861</v>
      </c>
      <c r="B2869" s="84"/>
      <c r="C2869" s="98"/>
      <c r="D2869" s="91"/>
      <c r="E2869" s="89"/>
      <c r="F2869" s="88"/>
      <c r="G2869" s="91"/>
      <c r="H2869" s="91"/>
      <c r="I2869" s="88"/>
      <c r="J2869" s="92"/>
      <c r="K2869" s="212"/>
      <c r="L2869" s="308" t="str">
        <f>IF(K2869&lt;&gt;"",INDEX(ฐาน!$J$4:$M$44,MATCH(INT(K2869),ฐาน!$J$4:$J$44,0),2),"")</f>
        <v/>
      </c>
      <c r="M2869" s="309" t="str">
        <f>IF(L2869&lt;&gt;"",INDEX(ฐาน!$J$4:$M$45,MATCH(L2869,ฐาน!$K$4:$K$45,0),4),"")</f>
        <v/>
      </c>
      <c r="N2869" s="310" t="str">
        <f>IF(I2869&lt;&gt;"",INDEX(ฐาน!$A$4:$F$9,MATCH(I2869,ฐาน!$A$4:$A$9,0),IF(J2869&gt;=INDEX(ฐาน!$A$4:$F$9,MATCH(I2869,ฐาน!$A$4:$A$9,0),3),6,5)),"")</f>
        <v/>
      </c>
      <c r="O2869" s="311" t="str">
        <f>IF(I2869&lt;&gt;"",IF(J2869&gt;=INDEX(ฐาน!$A$4:$G$9,MATCH(I2869,ฐาน!$A$4:$A$9,0),4),INDEX(ฐาน!$A$4:$G$9,MATCH(I2869,ฐาน!$A$4:$A$9,0),7),INDEX(ฐาน!$A$4:$G$9,MATCH(I2869,ฐาน!$A$4:$A$9,0),4)),"")</f>
        <v/>
      </c>
      <c r="P2869" s="312">
        <f>IF(M2869&lt;&gt;ฐาน!$M$45,IF(L2869&lt;&gt;"",($L2869*$N2869/100),0),0)</f>
        <v>0</v>
      </c>
      <c r="Q2869" s="311">
        <f>IF(M2869&lt;&gt;ฐาน!$M$45,IF(L2869&lt;&gt;"",ROUNDUP(($L2869*$N2869/100),-1),0),0)</f>
        <v>0</v>
      </c>
      <c r="R2869" s="311">
        <f t="shared" si="88"/>
        <v>0</v>
      </c>
      <c r="S2869" s="313">
        <f t="shared" si="89"/>
        <v>0</v>
      </c>
      <c r="T2869" s="314">
        <f>IF(M2869&lt;&gt;ฐาน!$M$45,IF(S2869&lt;&gt;"",S2869+R2869,0),0)</f>
        <v>0</v>
      </c>
      <c r="U2869" s="311">
        <f>IF(M2869&lt;&gt;ฐาน!$M$45,IF(S2869=0,J2869+T2869,O2869),J2869)</f>
        <v>0</v>
      </c>
      <c r="V2869" s="98"/>
    </row>
    <row r="2870" spans="1:22" x14ac:dyDescent="0.35">
      <c r="A2870" s="93">
        <v>2862</v>
      </c>
      <c r="B2870" s="84"/>
      <c r="C2870" s="98"/>
      <c r="D2870" s="91"/>
      <c r="E2870" s="89"/>
      <c r="F2870" s="88"/>
      <c r="G2870" s="91"/>
      <c r="H2870" s="91"/>
      <c r="I2870" s="88"/>
      <c r="J2870" s="92"/>
      <c r="K2870" s="212"/>
      <c r="L2870" s="308" t="str">
        <f>IF(K2870&lt;&gt;"",INDEX(ฐาน!$J$4:$M$44,MATCH(INT(K2870),ฐาน!$J$4:$J$44,0),2),"")</f>
        <v/>
      </c>
      <c r="M2870" s="309" t="str">
        <f>IF(L2870&lt;&gt;"",INDEX(ฐาน!$J$4:$M$45,MATCH(L2870,ฐาน!$K$4:$K$45,0),4),"")</f>
        <v/>
      </c>
      <c r="N2870" s="310" t="str">
        <f>IF(I2870&lt;&gt;"",INDEX(ฐาน!$A$4:$F$9,MATCH(I2870,ฐาน!$A$4:$A$9,0),IF(J2870&gt;=INDEX(ฐาน!$A$4:$F$9,MATCH(I2870,ฐาน!$A$4:$A$9,0),3),6,5)),"")</f>
        <v/>
      </c>
      <c r="O2870" s="311" t="str">
        <f>IF(I2870&lt;&gt;"",IF(J2870&gt;=INDEX(ฐาน!$A$4:$G$9,MATCH(I2870,ฐาน!$A$4:$A$9,0),4),INDEX(ฐาน!$A$4:$G$9,MATCH(I2870,ฐาน!$A$4:$A$9,0),7),INDEX(ฐาน!$A$4:$G$9,MATCH(I2870,ฐาน!$A$4:$A$9,0),4)),"")</f>
        <v/>
      </c>
      <c r="P2870" s="312">
        <f>IF(M2870&lt;&gt;ฐาน!$M$45,IF(L2870&lt;&gt;"",($L2870*$N2870/100),0),0)</f>
        <v>0</v>
      </c>
      <c r="Q2870" s="311">
        <f>IF(M2870&lt;&gt;ฐาน!$M$45,IF(L2870&lt;&gt;"",ROUNDUP(($L2870*$N2870/100),-1),0),0)</f>
        <v>0</v>
      </c>
      <c r="R2870" s="311">
        <f t="shared" si="88"/>
        <v>0</v>
      </c>
      <c r="S2870" s="313">
        <f t="shared" si="89"/>
        <v>0</v>
      </c>
      <c r="T2870" s="314">
        <f>IF(M2870&lt;&gt;ฐาน!$M$45,IF(S2870&lt;&gt;"",S2870+R2870,0),0)</f>
        <v>0</v>
      </c>
      <c r="U2870" s="311">
        <f>IF(M2870&lt;&gt;ฐาน!$M$45,IF(S2870=0,J2870+T2870,O2870),J2870)</f>
        <v>0</v>
      </c>
      <c r="V2870" s="98"/>
    </row>
    <row r="2871" spans="1:22" x14ac:dyDescent="0.35">
      <c r="A2871" s="93">
        <v>2863</v>
      </c>
      <c r="B2871" s="84"/>
      <c r="C2871" s="98"/>
      <c r="D2871" s="91"/>
      <c r="E2871" s="89"/>
      <c r="F2871" s="88"/>
      <c r="G2871" s="91"/>
      <c r="H2871" s="91"/>
      <c r="I2871" s="88"/>
      <c r="J2871" s="92"/>
      <c r="K2871" s="212"/>
      <c r="L2871" s="308" t="str">
        <f>IF(K2871&lt;&gt;"",INDEX(ฐาน!$J$4:$M$44,MATCH(INT(K2871),ฐาน!$J$4:$J$44,0),2),"")</f>
        <v/>
      </c>
      <c r="M2871" s="309" t="str">
        <f>IF(L2871&lt;&gt;"",INDEX(ฐาน!$J$4:$M$45,MATCH(L2871,ฐาน!$K$4:$K$45,0),4),"")</f>
        <v/>
      </c>
      <c r="N2871" s="310" t="str">
        <f>IF(I2871&lt;&gt;"",INDEX(ฐาน!$A$4:$F$9,MATCH(I2871,ฐาน!$A$4:$A$9,0),IF(J2871&gt;=INDEX(ฐาน!$A$4:$F$9,MATCH(I2871,ฐาน!$A$4:$A$9,0),3),6,5)),"")</f>
        <v/>
      </c>
      <c r="O2871" s="311" t="str">
        <f>IF(I2871&lt;&gt;"",IF(J2871&gt;=INDEX(ฐาน!$A$4:$G$9,MATCH(I2871,ฐาน!$A$4:$A$9,0),4),INDEX(ฐาน!$A$4:$G$9,MATCH(I2871,ฐาน!$A$4:$A$9,0),7),INDEX(ฐาน!$A$4:$G$9,MATCH(I2871,ฐาน!$A$4:$A$9,0),4)),"")</f>
        <v/>
      </c>
      <c r="P2871" s="312">
        <f>IF(M2871&lt;&gt;ฐาน!$M$45,IF(L2871&lt;&gt;"",($L2871*$N2871/100),0),0)</f>
        <v>0</v>
      </c>
      <c r="Q2871" s="311">
        <f>IF(M2871&lt;&gt;ฐาน!$M$45,IF(L2871&lt;&gt;"",ROUNDUP(($L2871*$N2871/100),-1),0),0)</f>
        <v>0</v>
      </c>
      <c r="R2871" s="311">
        <f t="shared" si="88"/>
        <v>0</v>
      </c>
      <c r="S2871" s="313">
        <f t="shared" si="89"/>
        <v>0</v>
      </c>
      <c r="T2871" s="314">
        <f>IF(M2871&lt;&gt;ฐาน!$M$45,IF(S2871&lt;&gt;"",S2871+R2871,0),0)</f>
        <v>0</v>
      </c>
      <c r="U2871" s="311">
        <f>IF(M2871&lt;&gt;ฐาน!$M$45,IF(S2871=0,J2871+T2871,O2871),J2871)</f>
        <v>0</v>
      </c>
      <c r="V2871" s="98"/>
    </row>
    <row r="2872" spans="1:22" x14ac:dyDescent="0.35">
      <c r="A2872" s="93">
        <v>2864</v>
      </c>
      <c r="B2872" s="84"/>
      <c r="C2872" s="98"/>
      <c r="D2872" s="91"/>
      <c r="E2872" s="89"/>
      <c r="F2872" s="88"/>
      <c r="G2872" s="91"/>
      <c r="H2872" s="91"/>
      <c r="I2872" s="88"/>
      <c r="J2872" s="92"/>
      <c r="K2872" s="212"/>
      <c r="L2872" s="308" t="str">
        <f>IF(K2872&lt;&gt;"",INDEX(ฐาน!$J$4:$M$44,MATCH(INT(K2872),ฐาน!$J$4:$J$44,0),2),"")</f>
        <v/>
      </c>
      <c r="M2872" s="309" t="str">
        <f>IF(L2872&lt;&gt;"",INDEX(ฐาน!$J$4:$M$45,MATCH(L2872,ฐาน!$K$4:$K$45,0),4),"")</f>
        <v/>
      </c>
      <c r="N2872" s="310" t="str">
        <f>IF(I2872&lt;&gt;"",INDEX(ฐาน!$A$4:$F$9,MATCH(I2872,ฐาน!$A$4:$A$9,0),IF(J2872&gt;=INDEX(ฐาน!$A$4:$F$9,MATCH(I2872,ฐาน!$A$4:$A$9,0),3),6,5)),"")</f>
        <v/>
      </c>
      <c r="O2872" s="311" t="str">
        <f>IF(I2872&lt;&gt;"",IF(J2872&gt;=INDEX(ฐาน!$A$4:$G$9,MATCH(I2872,ฐาน!$A$4:$A$9,0),4),INDEX(ฐาน!$A$4:$G$9,MATCH(I2872,ฐาน!$A$4:$A$9,0),7),INDEX(ฐาน!$A$4:$G$9,MATCH(I2872,ฐาน!$A$4:$A$9,0),4)),"")</f>
        <v/>
      </c>
      <c r="P2872" s="312">
        <f>IF(M2872&lt;&gt;ฐาน!$M$45,IF(L2872&lt;&gt;"",($L2872*$N2872/100),0),0)</f>
        <v>0</v>
      </c>
      <c r="Q2872" s="311">
        <f>IF(M2872&lt;&gt;ฐาน!$M$45,IF(L2872&lt;&gt;"",ROUNDUP(($L2872*$N2872/100),-1),0),0)</f>
        <v>0</v>
      </c>
      <c r="R2872" s="311">
        <f t="shared" si="88"/>
        <v>0</v>
      </c>
      <c r="S2872" s="313">
        <f t="shared" si="89"/>
        <v>0</v>
      </c>
      <c r="T2872" s="314">
        <f>IF(M2872&lt;&gt;ฐาน!$M$45,IF(S2872&lt;&gt;"",S2872+R2872,0),0)</f>
        <v>0</v>
      </c>
      <c r="U2872" s="311">
        <f>IF(M2872&lt;&gt;ฐาน!$M$45,IF(S2872=0,J2872+T2872,O2872),J2872)</f>
        <v>0</v>
      </c>
      <c r="V2872" s="98"/>
    </row>
    <row r="2873" spans="1:22" x14ac:dyDescent="0.35">
      <c r="A2873" s="93">
        <v>2865</v>
      </c>
      <c r="B2873" s="84"/>
      <c r="C2873" s="98"/>
      <c r="D2873" s="91"/>
      <c r="E2873" s="89"/>
      <c r="F2873" s="88"/>
      <c r="G2873" s="91"/>
      <c r="H2873" s="91"/>
      <c r="I2873" s="88"/>
      <c r="J2873" s="92"/>
      <c r="K2873" s="212"/>
      <c r="L2873" s="308" t="str">
        <f>IF(K2873&lt;&gt;"",INDEX(ฐาน!$J$4:$M$44,MATCH(INT(K2873),ฐาน!$J$4:$J$44,0),2),"")</f>
        <v/>
      </c>
      <c r="M2873" s="309" t="str">
        <f>IF(L2873&lt;&gt;"",INDEX(ฐาน!$J$4:$M$45,MATCH(L2873,ฐาน!$K$4:$K$45,0),4),"")</f>
        <v/>
      </c>
      <c r="N2873" s="310" t="str">
        <f>IF(I2873&lt;&gt;"",INDEX(ฐาน!$A$4:$F$9,MATCH(I2873,ฐาน!$A$4:$A$9,0),IF(J2873&gt;=INDEX(ฐาน!$A$4:$F$9,MATCH(I2873,ฐาน!$A$4:$A$9,0),3),6,5)),"")</f>
        <v/>
      </c>
      <c r="O2873" s="311" t="str">
        <f>IF(I2873&lt;&gt;"",IF(J2873&gt;=INDEX(ฐาน!$A$4:$G$9,MATCH(I2873,ฐาน!$A$4:$A$9,0),4),INDEX(ฐาน!$A$4:$G$9,MATCH(I2873,ฐาน!$A$4:$A$9,0),7),INDEX(ฐาน!$A$4:$G$9,MATCH(I2873,ฐาน!$A$4:$A$9,0),4)),"")</f>
        <v/>
      </c>
      <c r="P2873" s="312">
        <f>IF(M2873&lt;&gt;ฐาน!$M$45,IF(L2873&lt;&gt;"",($L2873*$N2873/100),0),0)</f>
        <v>0</v>
      </c>
      <c r="Q2873" s="311">
        <f>IF(M2873&lt;&gt;ฐาน!$M$45,IF(L2873&lt;&gt;"",ROUNDUP(($L2873*$N2873/100),-1),0),0)</f>
        <v>0</v>
      </c>
      <c r="R2873" s="311">
        <f t="shared" si="88"/>
        <v>0</v>
      </c>
      <c r="S2873" s="313">
        <f t="shared" si="89"/>
        <v>0</v>
      </c>
      <c r="T2873" s="314">
        <f>IF(M2873&lt;&gt;ฐาน!$M$45,IF(S2873&lt;&gt;"",S2873+R2873,0),0)</f>
        <v>0</v>
      </c>
      <c r="U2873" s="311">
        <f>IF(M2873&lt;&gt;ฐาน!$M$45,IF(S2873=0,J2873+T2873,O2873),J2873)</f>
        <v>0</v>
      </c>
      <c r="V2873" s="98"/>
    </row>
    <row r="2874" spans="1:22" x14ac:dyDescent="0.35">
      <c r="A2874" s="93">
        <v>2866</v>
      </c>
      <c r="B2874" s="84"/>
      <c r="C2874" s="98"/>
      <c r="D2874" s="91"/>
      <c r="E2874" s="89"/>
      <c r="F2874" s="88"/>
      <c r="G2874" s="91"/>
      <c r="H2874" s="91"/>
      <c r="I2874" s="88"/>
      <c r="J2874" s="92"/>
      <c r="K2874" s="212"/>
      <c r="L2874" s="308" t="str">
        <f>IF(K2874&lt;&gt;"",INDEX(ฐาน!$J$4:$M$44,MATCH(INT(K2874),ฐาน!$J$4:$J$44,0),2),"")</f>
        <v/>
      </c>
      <c r="M2874" s="309" t="str">
        <f>IF(L2874&lt;&gt;"",INDEX(ฐาน!$J$4:$M$45,MATCH(L2874,ฐาน!$K$4:$K$45,0),4),"")</f>
        <v/>
      </c>
      <c r="N2874" s="310" t="str">
        <f>IF(I2874&lt;&gt;"",INDEX(ฐาน!$A$4:$F$9,MATCH(I2874,ฐาน!$A$4:$A$9,0),IF(J2874&gt;=INDEX(ฐาน!$A$4:$F$9,MATCH(I2874,ฐาน!$A$4:$A$9,0),3),6,5)),"")</f>
        <v/>
      </c>
      <c r="O2874" s="311" t="str">
        <f>IF(I2874&lt;&gt;"",IF(J2874&gt;=INDEX(ฐาน!$A$4:$G$9,MATCH(I2874,ฐาน!$A$4:$A$9,0),4),INDEX(ฐาน!$A$4:$G$9,MATCH(I2874,ฐาน!$A$4:$A$9,0),7),INDEX(ฐาน!$A$4:$G$9,MATCH(I2874,ฐาน!$A$4:$A$9,0),4)),"")</f>
        <v/>
      </c>
      <c r="P2874" s="312">
        <f>IF(M2874&lt;&gt;ฐาน!$M$45,IF(L2874&lt;&gt;"",($L2874*$N2874/100),0),0)</f>
        <v>0</v>
      </c>
      <c r="Q2874" s="311">
        <f>IF(M2874&lt;&gt;ฐาน!$M$45,IF(L2874&lt;&gt;"",ROUNDUP(($L2874*$N2874/100),-1),0),0)</f>
        <v>0</v>
      </c>
      <c r="R2874" s="311">
        <f t="shared" si="88"/>
        <v>0</v>
      </c>
      <c r="S2874" s="313">
        <f t="shared" si="89"/>
        <v>0</v>
      </c>
      <c r="T2874" s="314">
        <f>IF(M2874&lt;&gt;ฐาน!$M$45,IF(S2874&lt;&gt;"",S2874+R2874,0),0)</f>
        <v>0</v>
      </c>
      <c r="U2874" s="311">
        <f>IF(M2874&lt;&gt;ฐาน!$M$45,IF(S2874=0,J2874+T2874,O2874),J2874)</f>
        <v>0</v>
      </c>
      <c r="V2874" s="98"/>
    </row>
    <row r="2875" spans="1:22" x14ac:dyDescent="0.35">
      <c r="A2875" s="93">
        <v>2867</v>
      </c>
      <c r="B2875" s="84"/>
      <c r="C2875" s="98"/>
      <c r="D2875" s="91"/>
      <c r="E2875" s="89"/>
      <c r="F2875" s="88"/>
      <c r="G2875" s="91"/>
      <c r="H2875" s="91"/>
      <c r="I2875" s="88"/>
      <c r="J2875" s="92"/>
      <c r="K2875" s="212"/>
      <c r="L2875" s="308" t="str">
        <f>IF(K2875&lt;&gt;"",INDEX(ฐาน!$J$4:$M$44,MATCH(INT(K2875),ฐาน!$J$4:$J$44,0),2),"")</f>
        <v/>
      </c>
      <c r="M2875" s="309" t="str">
        <f>IF(L2875&lt;&gt;"",INDEX(ฐาน!$J$4:$M$45,MATCH(L2875,ฐาน!$K$4:$K$45,0),4),"")</f>
        <v/>
      </c>
      <c r="N2875" s="310" t="str">
        <f>IF(I2875&lt;&gt;"",INDEX(ฐาน!$A$4:$F$9,MATCH(I2875,ฐาน!$A$4:$A$9,0),IF(J2875&gt;=INDEX(ฐาน!$A$4:$F$9,MATCH(I2875,ฐาน!$A$4:$A$9,0),3),6,5)),"")</f>
        <v/>
      </c>
      <c r="O2875" s="311" t="str">
        <f>IF(I2875&lt;&gt;"",IF(J2875&gt;=INDEX(ฐาน!$A$4:$G$9,MATCH(I2875,ฐาน!$A$4:$A$9,0),4),INDEX(ฐาน!$A$4:$G$9,MATCH(I2875,ฐาน!$A$4:$A$9,0),7),INDEX(ฐาน!$A$4:$G$9,MATCH(I2875,ฐาน!$A$4:$A$9,0),4)),"")</f>
        <v/>
      </c>
      <c r="P2875" s="312">
        <f>IF(M2875&lt;&gt;ฐาน!$M$45,IF(L2875&lt;&gt;"",($L2875*$N2875/100),0),0)</f>
        <v>0</v>
      </c>
      <c r="Q2875" s="311">
        <f>IF(M2875&lt;&gt;ฐาน!$M$45,IF(L2875&lt;&gt;"",ROUNDUP(($L2875*$N2875/100),-1),0),0)</f>
        <v>0</v>
      </c>
      <c r="R2875" s="311">
        <f t="shared" si="88"/>
        <v>0</v>
      </c>
      <c r="S2875" s="313">
        <f t="shared" si="89"/>
        <v>0</v>
      </c>
      <c r="T2875" s="314">
        <f>IF(M2875&lt;&gt;ฐาน!$M$45,IF(S2875&lt;&gt;"",S2875+R2875,0),0)</f>
        <v>0</v>
      </c>
      <c r="U2875" s="311">
        <f>IF(M2875&lt;&gt;ฐาน!$M$45,IF(S2875=0,J2875+T2875,O2875),J2875)</f>
        <v>0</v>
      </c>
      <c r="V2875" s="98"/>
    </row>
    <row r="2876" spans="1:22" x14ac:dyDescent="0.35">
      <c r="A2876" s="93">
        <v>2868</v>
      </c>
      <c r="B2876" s="84"/>
      <c r="C2876" s="98"/>
      <c r="D2876" s="91"/>
      <c r="E2876" s="89"/>
      <c r="F2876" s="88"/>
      <c r="G2876" s="91"/>
      <c r="H2876" s="91"/>
      <c r="I2876" s="88"/>
      <c r="J2876" s="92"/>
      <c r="K2876" s="212"/>
      <c r="L2876" s="308" t="str">
        <f>IF(K2876&lt;&gt;"",INDEX(ฐาน!$J$4:$M$44,MATCH(INT(K2876),ฐาน!$J$4:$J$44,0),2),"")</f>
        <v/>
      </c>
      <c r="M2876" s="309" t="str">
        <f>IF(L2876&lt;&gt;"",INDEX(ฐาน!$J$4:$M$45,MATCH(L2876,ฐาน!$K$4:$K$45,0),4),"")</f>
        <v/>
      </c>
      <c r="N2876" s="310" t="str">
        <f>IF(I2876&lt;&gt;"",INDEX(ฐาน!$A$4:$F$9,MATCH(I2876,ฐาน!$A$4:$A$9,0),IF(J2876&gt;=INDEX(ฐาน!$A$4:$F$9,MATCH(I2876,ฐาน!$A$4:$A$9,0),3),6,5)),"")</f>
        <v/>
      </c>
      <c r="O2876" s="311" t="str">
        <f>IF(I2876&lt;&gt;"",IF(J2876&gt;=INDEX(ฐาน!$A$4:$G$9,MATCH(I2876,ฐาน!$A$4:$A$9,0),4),INDEX(ฐาน!$A$4:$G$9,MATCH(I2876,ฐาน!$A$4:$A$9,0),7),INDEX(ฐาน!$A$4:$G$9,MATCH(I2876,ฐาน!$A$4:$A$9,0),4)),"")</f>
        <v/>
      </c>
      <c r="P2876" s="312">
        <f>IF(M2876&lt;&gt;ฐาน!$M$45,IF(L2876&lt;&gt;"",($L2876*$N2876/100),0),0)</f>
        <v>0</v>
      </c>
      <c r="Q2876" s="311">
        <f>IF(M2876&lt;&gt;ฐาน!$M$45,IF(L2876&lt;&gt;"",ROUNDUP(($L2876*$N2876/100),-1),0),0)</f>
        <v>0</v>
      </c>
      <c r="R2876" s="311">
        <f t="shared" si="88"/>
        <v>0</v>
      </c>
      <c r="S2876" s="313">
        <f t="shared" si="89"/>
        <v>0</v>
      </c>
      <c r="T2876" s="314">
        <f>IF(M2876&lt;&gt;ฐาน!$M$45,IF(S2876&lt;&gt;"",S2876+R2876,0),0)</f>
        <v>0</v>
      </c>
      <c r="U2876" s="311">
        <f>IF(M2876&lt;&gt;ฐาน!$M$45,IF(S2876=0,J2876+T2876,O2876),J2876)</f>
        <v>0</v>
      </c>
      <c r="V2876" s="98"/>
    </row>
    <row r="2877" spans="1:22" x14ac:dyDescent="0.35">
      <c r="A2877" s="93">
        <v>2869</v>
      </c>
      <c r="B2877" s="84"/>
      <c r="C2877" s="98"/>
      <c r="D2877" s="91"/>
      <c r="E2877" s="89"/>
      <c r="F2877" s="88"/>
      <c r="G2877" s="91"/>
      <c r="H2877" s="91"/>
      <c r="I2877" s="88"/>
      <c r="J2877" s="92"/>
      <c r="K2877" s="212"/>
      <c r="L2877" s="308" t="str">
        <f>IF(K2877&lt;&gt;"",INDEX(ฐาน!$J$4:$M$44,MATCH(INT(K2877),ฐาน!$J$4:$J$44,0),2),"")</f>
        <v/>
      </c>
      <c r="M2877" s="309" t="str">
        <f>IF(L2877&lt;&gt;"",INDEX(ฐาน!$J$4:$M$45,MATCH(L2877,ฐาน!$K$4:$K$45,0),4),"")</f>
        <v/>
      </c>
      <c r="N2877" s="310" t="str">
        <f>IF(I2877&lt;&gt;"",INDEX(ฐาน!$A$4:$F$9,MATCH(I2877,ฐาน!$A$4:$A$9,0),IF(J2877&gt;=INDEX(ฐาน!$A$4:$F$9,MATCH(I2877,ฐาน!$A$4:$A$9,0),3),6,5)),"")</f>
        <v/>
      </c>
      <c r="O2877" s="311" t="str">
        <f>IF(I2877&lt;&gt;"",IF(J2877&gt;=INDEX(ฐาน!$A$4:$G$9,MATCH(I2877,ฐาน!$A$4:$A$9,0),4),INDEX(ฐาน!$A$4:$G$9,MATCH(I2877,ฐาน!$A$4:$A$9,0),7),INDEX(ฐาน!$A$4:$G$9,MATCH(I2877,ฐาน!$A$4:$A$9,0),4)),"")</f>
        <v/>
      </c>
      <c r="P2877" s="312">
        <f>IF(M2877&lt;&gt;ฐาน!$M$45,IF(L2877&lt;&gt;"",($L2877*$N2877/100),0),0)</f>
        <v>0</v>
      </c>
      <c r="Q2877" s="311">
        <f>IF(M2877&lt;&gt;ฐาน!$M$45,IF(L2877&lt;&gt;"",ROUNDUP(($L2877*$N2877/100),-1),0),0)</f>
        <v>0</v>
      </c>
      <c r="R2877" s="311">
        <f t="shared" si="88"/>
        <v>0</v>
      </c>
      <c r="S2877" s="313">
        <f t="shared" si="89"/>
        <v>0</v>
      </c>
      <c r="T2877" s="314">
        <f>IF(M2877&lt;&gt;ฐาน!$M$45,IF(S2877&lt;&gt;"",S2877+R2877,0),0)</f>
        <v>0</v>
      </c>
      <c r="U2877" s="311">
        <f>IF(M2877&lt;&gt;ฐาน!$M$45,IF(S2877=0,J2877+T2877,O2877),J2877)</f>
        <v>0</v>
      </c>
      <c r="V2877" s="98"/>
    </row>
    <row r="2878" spans="1:22" x14ac:dyDescent="0.35">
      <c r="A2878" s="93">
        <v>2870</v>
      </c>
      <c r="B2878" s="84"/>
      <c r="C2878" s="98"/>
      <c r="D2878" s="91"/>
      <c r="E2878" s="89"/>
      <c r="F2878" s="88"/>
      <c r="G2878" s="91"/>
      <c r="H2878" s="91"/>
      <c r="I2878" s="88"/>
      <c r="J2878" s="92"/>
      <c r="K2878" s="212"/>
      <c r="L2878" s="308" t="str">
        <f>IF(K2878&lt;&gt;"",INDEX(ฐาน!$J$4:$M$44,MATCH(INT(K2878),ฐาน!$J$4:$J$44,0),2),"")</f>
        <v/>
      </c>
      <c r="M2878" s="309" t="str">
        <f>IF(L2878&lt;&gt;"",INDEX(ฐาน!$J$4:$M$45,MATCH(L2878,ฐาน!$K$4:$K$45,0),4),"")</f>
        <v/>
      </c>
      <c r="N2878" s="310" t="str">
        <f>IF(I2878&lt;&gt;"",INDEX(ฐาน!$A$4:$F$9,MATCH(I2878,ฐาน!$A$4:$A$9,0),IF(J2878&gt;=INDEX(ฐาน!$A$4:$F$9,MATCH(I2878,ฐาน!$A$4:$A$9,0),3),6,5)),"")</f>
        <v/>
      </c>
      <c r="O2878" s="311" t="str">
        <f>IF(I2878&lt;&gt;"",IF(J2878&gt;=INDEX(ฐาน!$A$4:$G$9,MATCH(I2878,ฐาน!$A$4:$A$9,0),4),INDEX(ฐาน!$A$4:$G$9,MATCH(I2878,ฐาน!$A$4:$A$9,0),7),INDEX(ฐาน!$A$4:$G$9,MATCH(I2878,ฐาน!$A$4:$A$9,0),4)),"")</f>
        <v/>
      </c>
      <c r="P2878" s="312">
        <f>IF(M2878&lt;&gt;ฐาน!$M$45,IF(L2878&lt;&gt;"",($L2878*$N2878/100),0),0)</f>
        <v>0</v>
      </c>
      <c r="Q2878" s="311">
        <f>IF(M2878&lt;&gt;ฐาน!$M$45,IF(L2878&lt;&gt;"",ROUNDUP(($L2878*$N2878/100),-1),0),0)</f>
        <v>0</v>
      </c>
      <c r="R2878" s="311">
        <f t="shared" si="88"/>
        <v>0</v>
      </c>
      <c r="S2878" s="313">
        <f t="shared" si="89"/>
        <v>0</v>
      </c>
      <c r="T2878" s="314">
        <f>IF(M2878&lt;&gt;ฐาน!$M$45,IF(S2878&lt;&gt;"",S2878+R2878,0),0)</f>
        <v>0</v>
      </c>
      <c r="U2878" s="311">
        <f>IF(M2878&lt;&gt;ฐาน!$M$45,IF(S2878=0,J2878+T2878,O2878),J2878)</f>
        <v>0</v>
      </c>
      <c r="V2878" s="98"/>
    </row>
    <row r="2879" spans="1:22" x14ac:dyDescent="0.35">
      <c r="A2879" s="93">
        <v>2871</v>
      </c>
      <c r="B2879" s="84"/>
      <c r="C2879" s="98"/>
      <c r="D2879" s="91"/>
      <c r="E2879" s="89"/>
      <c r="F2879" s="88"/>
      <c r="G2879" s="91"/>
      <c r="H2879" s="91"/>
      <c r="I2879" s="88"/>
      <c r="J2879" s="92"/>
      <c r="K2879" s="212"/>
      <c r="L2879" s="308" t="str">
        <f>IF(K2879&lt;&gt;"",INDEX(ฐาน!$J$4:$M$44,MATCH(INT(K2879),ฐาน!$J$4:$J$44,0),2),"")</f>
        <v/>
      </c>
      <c r="M2879" s="309" t="str">
        <f>IF(L2879&lt;&gt;"",INDEX(ฐาน!$J$4:$M$45,MATCH(L2879,ฐาน!$K$4:$K$45,0),4),"")</f>
        <v/>
      </c>
      <c r="N2879" s="310" t="str">
        <f>IF(I2879&lt;&gt;"",INDEX(ฐาน!$A$4:$F$9,MATCH(I2879,ฐาน!$A$4:$A$9,0),IF(J2879&gt;=INDEX(ฐาน!$A$4:$F$9,MATCH(I2879,ฐาน!$A$4:$A$9,0),3),6,5)),"")</f>
        <v/>
      </c>
      <c r="O2879" s="311" t="str">
        <f>IF(I2879&lt;&gt;"",IF(J2879&gt;=INDEX(ฐาน!$A$4:$G$9,MATCH(I2879,ฐาน!$A$4:$A$9,0),4),INDEX(ฐาน!$A$4:$G$9,MATCH(I2879,ฐาน!$A$4:$A$9,0),7),INDEX(ฐาน!$A$4:$G$9,MATCH(I2879,ฐาน!$A$4:$A$9,0),4)),"")</f>
        <v/>
      </c>
      <c r="P2879" s="312">
        <f>IF(M2879&lt;&gt;ฐาน!$M$45,IF(L2879&lt;&gt;"",($L2879*$N2879/100),0),0)</f>
        <v>0</v>
      </c>
      <c r="Q2879" s="311">
        <f>IF(M2879&lt;&gt;ฐาน!$M$45,IF(L2879&lt;&gt;"",ROUNDUP(($L2879*$N2879/100),-1),0),0)</f>
        <v>0</v>
      </c>
      <c r="R2879" s="311">
        <f t="shared" si="88"/>
        <v>0</v>
      </c>
      <c r="S2879" s="313">
        <f t="shared" si="89"/>
        <v>0</v>
      </c>
      <c r="T2879" s="314">
        <f>IF(M2879&lt;&gt;ฐาน!$M$45,IF(S2879&lt;&gt;"",S2879+R2879,0),0)</f>
        <v>0</v>
      </c>
      <c r="U2879" s="311">
        <f>IF(M2879&lt;&gt;ฐาน!$M$45,IF(S2879=0,J2879+T2879,O2879),J2879)</f>
        <v>0</v>
      </c>
      <c r="V2879" s="98"/>
    </row>
    <row r="2880" spans="1:22" x14ac:dyDescent="0.35">
      <c r="A2880" s="93">
        <v>2872</v>
      </c>
      <c r="B2880" s="84"/>
      <c r="C2880" s="98"/>
      <c r="D2880" s="91"/>
      <c r="E2880" s="89"/>
      <c r="F2880" s="88"/>
      <c r="G2880" s="91"/>
      <c r="H2880" s="91"/>
      <c r="I2880" s="88"/>
      <c r="J2880" s="92"/>
      <c r="K2880" s="212"/>
      <c r="L2880" s="308" t="str">
        <f>IF(K2880&lt;&gt;"",INDEX(ฐาน!$J$4:$M$44,MATCH(INT(K2880),ฐาน!$J$4:$J$44,0),2),"")</f>
        <v/>
      </c>
      <c r="M2880" s="309" t="str">
        <f>IF(L2880&lt;&gt;"",INDEX(ฐาน!$J$4:$M$45,MATCH(L2880,ฐาน!$K$4:$K$45,0),4),"")</f>
        <v/>
      </c>
      <c r="N2880" s="310" t="str">
        <f>IF(I2880&lt;&gt;"",INDEX(ฐาน!$A$4:$F$9,MATCH(I2880,ฐาน!$A$4:$A$9,0),IF(J2880&gt;=INDEX(ฐาน!$A$4:$F$9,MATCH(I2880,ฐาน!$A$4:$A$9,0),3),6,5)),"")</f>
        <v/>
      </c>
      <c r="O2880" s="311" t="str">
        <f>IF(I2880&lt;&gt;"",IF(J2880&gt;=INDEX(ฐาน!$A$4:$G$9,MATCH(I2880,ฐาน!$A$4:$A$9,0),4),INDEX(ฐาน!$A$4:$G$9,MATCH(I2880,ฐาน!$A$4:$A$9,0),7),INDEX(ฐาน!$A$4:$G$9,MATCH(I2880,ฐาน!$A$4:$A$9,0),4)),"")</f>
        <v/>
      </c>
      <c r="P2880" s="312">
        <f>IF(M2880&lt;&gt;ฐาน!$M$45,IF(L2880&lt;&gt;"",($L2880*$N2880/100),0),0)</f>
        <v>0</v>
      </c>
      <c r="Q2880" s="311">
        <f>IF(M2880&lt;&gt;ฐาน!$M$45,IF(L2880&lt;&gt;"",ROUNDUP(($L2880*$N2880/100),-1),0),0)</f>
        <v>0</v>
      </c>
      <c r="R2880" s="311">
        <f t="shared" si="88"/>
        <v>0</v>
      </c>
      <c r="S2880" s="313">
        <f t="shared" si="89"/>
        <v>0</v>
      </c>
      <c r="T2880" s="314">
        <f>IF(M2880&lt;&gt;ฐาน!$M$45,IF(S2880&lt;&gt;"",S2880+R2880,0),0)</f>
        <v>0</v>
      </c>
      <c r="U2880" s="311">
        <f>IF(M2880&lt;&gt;ฐาน!$M$45,IF(S2880=0,J2880+T2880,O2880),J2880)</f>
        <v>0</v>
      </c>
      <c r="V2880" s="98"/>
    </row>
    <row r="2881" spans="1:22" x14ac:dyDescent="0.35">
      <c r="A2881" s="93">
        <v>2873</v>
      </c>
      <c r="B2881" s="84"/>
      <c r="C2881" s="98"/>
      <c r="D2881" s="91"/>
      <c r="E2881" s="89"/>
      <c r="F2881" s="88"/>
      <c r="G2881" s="91"/>
      <c r="H2881" s="91"/>
      <c r="I2881" s="88"/>
      <c r="J2881" s="92"/>
      <c r="K2881" s="212"/>
      <c r="L2881" s="308" t="str">
        <f>IF(K2881&lt;&gt;"",INDEX(ฐาน!$J$4:$M$44,MATCH(INT(K2881),ฐาน!$J$4:$J$44,0),2),"")</f>
        <v/>
      </c>
      <c r="M2881" s="309" t="str">
        <f>IF(L2881&lt;&gt;"",INDEX(ฐาน!$J$4:$M$45,MATCH(L2881,ฐาน!$K$4:$K$45,0),4),"")</f>
        <v/>
      </c>
      <c r="N2881" s="310" t="str">
        <f>IF(I2881&lt;&gt;"",INDEX(ฐาน!$A$4:$F$9,MATCH(I2881,ฐาน!$A$4:$A$9,0),IF(J2881&gt;=INDEX(ฐาน!$A$4:$F$9,MATCH(I2881,ฐาน!$A$4:$A$9,0),3),6,5)),"")</f>
        <v/>
      </c>
      <c r="O2881" s="311" t="str">
        <f>IF(I2881&lt;&gt;"",IF(J2881&gt;=INDEX(ฐาน!$A$4:$G$9,MATCH(I2881,ฐาน!$A$4:$A$9,0),4),INDEX(ฐาน!$A$4:$G$9,MATCH(I2881,ฐาน!$A$4:$A$9,0),7),INDEX(ฐาน!$A$4:$G$9,MATCH(I2881,ฐาน!$A$4:$A$9,0),4)),"")</f>
        <v/>
      </c>
      <c r="P2881" s="312">
        <f>IF(M2881&lt;&gt;ฐาน!$M$45,IF(L2881&lt;&gt;"",($L2881*$N2881/100),0),0)</f>
        <v>0</v>
      </c>
      <c r="Q2881" s="311">
        <f>IF(M2881&lt;&gt;ฐาน!$M$45,IF(L2881&lt;&gt;"",ROUNDUP(($L2881*$N2881/100),-1),0),0)</f>
        <v>0</v>
      </c>
      <c r="R2881" s="311">
        <f t="shared" si="88"/>
        <v>0</v>
      </c>
      <c r="S2881" s="313">
        <f t="shared" si="89"/>
        <v>0</v>
      </c>
      <c r="T2881" s="314">
        <f>IF(M2881&lt;&gt;ฐาน!$M$45,IF(S2881&lt;&gt;"",S2881+R2881,0),0)</f>
        <v>0</v>
      </c>
      <c r="U2881" s="311">
        <f>IF(M2881&lt;&gt;ฐาน!$M$45,IF(S2881=0,J2881+T2881,O2881),J2881)</f>
        <v>0</v>
      </c>
      <c r="V2881" s="98"/>
    </row>
    <row r="2882" spans="1:22" x14ac:dyDescent="0.35">
      <c r="A2882" s="93">
        <v>2874</v>
      </c>
      <c r="B2882" s="84"/>
      <c r="C2882" s="98"/>
      <c r="D2882" s="91"/>
      <c r="E2882" s="89"/>
      <c r="F2882" s="88"/>
      <c r="G2882" s="91"/>
      <c r="H2882" s="91"/>
      <c r="I2882" s="88"/>
      <c r="J2882" s="92"/>
      <c r="K2882" s="212"/>
      <c r="L2882" s="308" t="str">
        <f>IF(K2882&lt;&gt;"",INDEX(ฐาน!$J$4:$M$44,MATCH(INT(K2882),ฐาน!$J$4:$J$44,0),2),"")</f>
        <v/>
      </c>
      <c r="M2882" s="309" t="str">
        <f>IF(L2882&lt;&gt;"",INDEX(ฐาน!$J$4:$M$45,MATCH(L2882,ฐาน!$K$4:$K$45,0),4),"")</f>
        <v/>
      </c>
      <c r="N2882" s="310" t="str">
        <f>IF(I2882&lt;&gt;"",INDEX(ฐาน!$A$4:$F$9,MATCH(I2882,ฐาน!$A$4:$A$9,0),IF(J2882&gt;=INDEX(ฐาน!$A$4:$F$9,MATCH(I2882,ฐาน!$A$4:$A$9,0),3),6,5)),"")</f>
        <v/>
      </c>
      <c r="O2882" s="311" t="str">
        <f>IF(I2882&lt;&gt;"",IF(J2882&gt;=INDEX(ฐาน!$A$4:$G$9,MATCH(I2882,ฐาน!$A$4:$A$9,0),4),INDEX(ฐาน!$A$4:$G$9,MATCH(I2882,ฐาน!$A$4:$A$9,0),7),INDEX(ฐาน!$A$4:$G$9,MATCH(I2882,ฐาน!$A$4:$A$9,0),4)),"")</f>
        <v/>
      </c>
      <c r="P2882" s="312">
        <f>IF(M2882&lt;&gt;ฐาน!$M$45,IF(L2882&lt;&gt;"",($L2882*$N2882/100),0),0)</f>
        <v>0</v>
      </c>
      <c r="Q2882" s="311">
        <f>IF(M2882&lt;&gt;ฐาน!$M$45,IF(L2882&lt;&gt;"",ROUNDUP(($L2882*$N2882/100),-1),0),0)</f>
        <v>0</v>
      </c>
      <c r="R2882" s="311">
        <f t="shared" si="88"/>
        <v>0</v>
      </c>
      <c r="S2882" s="313">
        <f t="shared" si="89"/>
        <v>0</v>
      </c>
      <c r="T2882" s="314">
        <f>IF(M2882&lt;&gt;ฐาน!$M$45,IF(S2882&lt;&gt;"",S2882+R2882,0),0)</f>
        <v>0</v>
      </c>
      <c r="U2882" s="311">
        <f>IF(M2882&lt;&gt;ฐาน!$M$45,IF(S2882=0,J2882+T2882,O2882),J2882)</f>
        <v>0</v>
      </c>
      <c r="V2882" s="98"/>
    </row>
    <row r="2883" spans="1:22" x14ac:dyDescent="0.35">
      <c r="A2883" s="93">
        <v>2875</v>
      </c>
      <c r="B2883" s="84"/>
      <c r="C2883" s="98"/>
      <c r="D2883" s="91"/>
      <c r="E2883" s="89"/>
      <c r="F2883" s="88"/>
      <c r="G2883" s="91"/>
      <c r="H2883" s="91"/>
      <c r="I2883" s="88"/>
      <c r="J2883" s="92"/>
      <c r="K2883" s="212"/>
      <c r="L2883" s="308" t="str">
        <f>IF(K2883&lt;&gt;"",INDEX(ฐาน!$J$4:$M$44,MATCH(INT(K2883),ฐาน!$J$4:$J$44,0),2),"")</f>
        <v/>
      </c>
      <c r="M2883" s="309" t="str">
        <f>IF(L2883&lt;&gt;"",INDEX(ฐาน!$J$4:$M$45,MATCH(L2883,ฐาน!$K$4:$K$45,0),4),"")</f>
        <v/>
      </c>
      <c r="N2883" s="310" t="str">
        <f>IF(I2883&lt;&gt;"",INDEX(ฐาน!$A$4:$F$9,MATCH(I2883,ฐาน!$A$4:$A$9,0),IF(J2883&gt;=INDEX(ฐาน!$A$4:$F$9,MATCH(I2883,ฐาน!$A$4:$A$9,0),3),6,5)),"")</f>
        <v/>
      </c>
      <c r="O2883" s="311" t="str">
        <f>IF(I2883&lt;&gt;"",IF(J2883&gt;=INDEX(ฐาน!$A$4:$G$9,MATCH(I2883,ฐาน!$A$4:$A$9,0),4),INDEX(ฐาน!$A$4:$G$9,MATCH(I2883,ฐาน!$A$4:$A$9,0),7),INDEX(ฐาน!$A$4:$G$9,MATCH(I2883,ฐาน!$A$4:$A$9,0),4)),"")</f>
        <v/>
      </c>
      <c r="P2883" s="312">
        <f>IF(M2883&lt;&gt;ฐาน!$M$45,IF(L2883&lt;&gt;"",($L2883*$N2883/100),0),0)</f>
        <v>0</v>
      </c>
      <c r="Q2883" s="311">
        <f>IF(M2883&lt;&gt;ฐาน!$M$45,IF(L2883&lt;&gt;"",ROUNDUP(($L2883*$N2883/100),-1),0),0)</f>
        <v>0</v>
      </c>
      <c r="R2883" s="311">
        <f t="shared" si="88"/>
        <v>0</v>
      </c>
      <c r="S2883" s="313">
        <f t="shared" si="89"/>
        <v>0</v>
      </c>
      <c r="T2883" s="314">
        <f>IF(M2883&lt;&gt;ฐาน!$M$45,IF(S2883&lt;&gt;"",S2883+R2883,0),0)</f>
        <v>0</v>
      </c>
      <c r="U2883" s="311">
        <f>IF(M2883&lt;&gt;ฐาน!$M$45,IF(S2883=0,J2883+T2883,O2883),J2883)</f>
        <v>0</v>
      </c>
      <c r="V2883" s="98"/>
    </row>
    <row r="2884" spans="1:22" x14ac:dyDescent="0.35">
      <c r="A2884" s="93">
        <v>2876</v>
      </c>
      <c r="B2884" s="84"/>
      <c r="C2884" s="98"/>
      <c r="D2884" s="91"/>
      <c r="E2884" s="89"/>
      <c r="F2884" s="88"/>
      <c r="G2884" s="91"/>
      <c r="H2884" s="91"/>
      <c r="I2884" s="88"/>
      <c r="J2884" s="92"/>
      <c r="K2884" s="212"/>
      <c r="L2884" s="308" t="str">
        <f>IF(K2884&lt;&gt;"",INDEX(ฐาน!$J$4:$M$44,MATCH(INT(K2884),ฐาน!$J$4:$J$44,0),2),"")</f>
        <v/>
      </c>
      <c r="M2884" s="309" t="str">
        <f>IF(L2884&lt;&gt;"",INDEX(ฐาน!$J$4:$M$45,MATCH(L2884,ฐาน!$K$4:$K$45,0),4),"")</f>
        <v/>
      </c>
      <c r="N2884" s="310" t="str">
        <f>IF(I2884&lt;&gt;"",INDEX(ฐาน!$A$4:$F$9,MATCH(I2884,ฐาน!$A$4:$A$9,0),IF(J2884&gt;=INDEX(ฐาน!$A$4:$F$9,MATCH(I2884,ฐาน!$A$4:$A$9,0),3),6,5)),"")</f>
        <v/>
      </c>
      <c r="O2884" s="311" t="str">
        <f>IF(I2884&lt;&gt;"",IF(J2884&gt;=INDEX(ฐาน!$A$4:$G$9,MATCH(I2884,ฐาน!$A$4:$A$9,0),4),INDEX(ฐาน!$A$4:$G$9,MATCH(I2884,ฐาน!$A$4:$A$9,0),7),INDEX(ฐาน!$A$4:$G$9,MATCH(I2884,ฐาน!$A$4:$A$9,0),4)),"")</f>
        <v/>
      </c>
      <c r="P2884" s="312">
        <f>IF(M2884&lt;&gt;ฐาน!$M$45,IF(L2884&lt;&gt;"",($L2884*$N2884/100),0),0)</f>
        <v>0</v>
      </c>
      <c r="Q2884" s="311">
        <f>IF(M2884&lt;&gt;ฐาน!$M$45,IF(L2884&lt;&gt;"",ROUNDUP(($L2884*$N2884/100),-1),0),0)</f>
        <v>0</v>
      </c>
      <c r="R2884" s="311">
        <f t="shared" si="88"/>
        <v>0</v>
      </c>
      <c r="S2884" s="313">
        <f t="shared" si="89"/>
        <v>0</v>
      </c>
      <c r="T2884" s="314">
        <f>IF(M2884&lt;&gt;ฐาน!$M$45,IF(S2884&lt;&gt;"",S2884+R2884,0),0)</f>
        <v>0</v>
      </c>
      <c r="U2884" s="311">
        <f>IF(M2884&lt;&gt;ฐาน!$M$45,IF(S2884=0,J2884+T2884,O2884),J2884)</f>
        <v>0</v>
      </c>
      <c r="V2884" s="98"/>
    </row>
    <row r="2885" spans="1:22" x14ac:dyDescent="0.35">
      <c r="A2885" s="93">
        <v>2877</v>
      </c>
      <c r="B2885" s="84"/>
      <c r="C2885" s="98"/>
      <c r="D2885" s="91"/>
      <c r="E2885" s="89"/>
      <c r="F2885" s="88"/>
      <c r="G2885" s="91"/>
      <c r="H2885" s="91"/>
      <c r="I2885" s="88"/>
      <c r="J2885" s="92"/>
      <c r="K2885" s="212"/>
      <c r="L2885" s="308" t="str">
        <f>IF(K2885&lt;&gt;"",INDEX(ฐาน!$J$4:$M$44,MATCH(INT(K2885),ฐาน!$J$4:$J$44,0),2),"")</f>
        <v/>
      </c>
      <c r="M2885" s="309" t="str">
        <f>IF(L2885&lt;&gt;"",INDEX(ฐาน!$J$4:$M$45,MATCH(L2885,ฐาน!$K$4:$K$45,0),4),"")</f>
        <v/>
      </c>
      <c r="N2885" s="310" t="str">
        <f>IF(I2885&lt;&gt;"",INDEX(ฐาน!$A$4:$F$9,MATCH(I2885,ฐาน!$A$4:$A$9,0),IF(J2885&gt;=INDEX(ฐาน!$A$4:$F$9,MATCH(I2885,ฐาน!$A$4:$A$9,0),3),6,5)),"")</f>
        <v/>
      </c>
      <c r="O2885" s="311" t="str">
        <f>IF(I2885&lt;&gt;"",IF(J2885&gt;=INDEX(ฐาน!$A$4:$G$9,MATCH(I2885,ฐาน!$A$4:$A$9,0),4),INDEX(ฐาน!$A$4:$G$9,MATCH(I2885,ฐาน!$A$4:$A$9,0),7),INDEX(ฐาน!$A$4:$G$9,MATCH(I2885,ฐาน!$A$4:$A$9,0),4)),"")</f>
        <v/>
      </c>
      <c r="P2885" s="312">
        <f>IF(M2885&lt;&gt;ฐาน!$M$45,IF(L2885&lt;&gt;"",($L2885*$N2885/100),0),0)</f>
        <v>0</v>
      </c>
      <c r="Q2885" s="311">
        <f>IF(M2885&lt;&gt;ฐาน!$M$45,IF(L2885&lt;&gt;"",ROUNDUP(($L2885*$N2885/100),-1),0),0)</f>
        <v>0</v>
      </c>
      <c r="R2885" s="311">
        <f t="shared" si="88"/>
        <v>0</v>
      </c>
      <c r="S2885" s="313">
        <f t="shared" si="89"/>
        <v>0</v>
      </c>
      <c r="T2885" s="314">
        <f>IF(M2885&lt;&gt;ฐาน!$M$45,IF(S2885&lt;&gt;"",S2885+R2885,0),0)</f>
        <v>0</v>
      </c>
      <c r="U2885" s="311">
        <f>IF(M2885&lt;&gt;ฐาน!$M$45,IF(S2885=0,J2885+T2885,O2885),J2885)</f>
        <v>0</v>
      </c>
      <c r="V2885" s="98"/>
    </row>
    <row r="2886" spans="1:22" x14ac:dyDescent="0.35">
      <c r="A2886" s="93">
        <v>2878</v>
      </c>
      <c r="B2886" s="84"/>
      <c r="C2886" s="98"/>
      <c r="D2886" s="91"/>
      <c r="E2886" s="89"/>
      <c r="F2886" s="88"/>
      <c r="G2886" s="91"/>
      <c r="H2886" s="91"/>
      <c r="I2886" s="88"/>
      <c r="J2886" s="92"/>
      <c r="K2886" s="212"/>
      <c r="L2886" s="308" t="str">
        <f>IF(K2886&lt;&gt;"",INDEX(ฐาน!$J$4:$M$44,MATCH(INT(K2886),ฐาน!$J$4:$J$44,0),2),"")</f>
        <v/>
      </c>
      <c r="M2886" s="309" t="str">
        <f>IF(L2886&lt;&gt;"",INDEX(ฐาน!$J$4:$M$45,MATCH(L2886,ฐาน!$K$4:$K$45,0),4),"")</f>
        <v/>
      </c>
      <c r="N2886" s="310" t="str">
        <f>IF(I2886&lt;&gt;"",INDEX(ฐาน!$A$4:$F$9,MATCH(I2886,ฐาน!$A$4:$A$9,0),IF(J2886&gt;=INDEX(ฐาน!$A$4:$F$9,MATCH(I2886,ฐาน!$A$4:$A$9,0),3),6,5)),"")</f>
        <v/>
      </c>
      <c r="O2886" s="311" t="str">
        <f>IF(I2886&lt;&gt;"",IF(J2886&gt;=INDEX(ฐาน!$A$4:$G$9,MATCH(I2886,ฐาน!$A$4:$A$9,0),4),INDEX(ฐาน!$A$4:$G$9,MATCH(I2886,ฐาน!$A$4:$A$9,0),7),INDEX(ฐาน!$A$4:$G$9,MATCH(I2886,ฐาน!$A$4:$A$9,0),4)),"")</f>
        <v/>
      </c>
      <c r="P2886" s="312">
        <f>IF(M2886&lt;&gt;ฐาน!$M$45,IF(L2886&lt;&gt;"",($L2886*$N2886/100),0),0)</f>
        <v>0</v>
      </c>
      <c r="Q2886" s="311">
        <f>IF(M2886&lt;&gt;ฐาน!$M$45,IF(L2886&lt;&gt;"",ROUNDUP(($L2886*$N2886/100),-1),0),0)</f>
        <v>0</v>
      </c>
      <c r="R2886" s="311">
        <f t="shared" si="88"/>
        <v>0</v>
      </c>
      <c r="S2886" s="313">
        <f t="shared" si="89"/>
        <v>0</v>
      </c>
      <c r="T2886" s="314">
        <f>IF(M2886&lt;&gt;ฐาน!$M$45,IF(S2886&lt;&gt;"",S2886+R2886,0),0)</f>
        <v>0</v>
      </c>
      <c r="U2886" s="311">
        <f>IF(M2886&lt;&gt;ฐาน!$M$45,IF(S2886=0,J2886+T2886,O2886),J2886)</f>
        <v>0</v>
      </c>
      <c r="V2886" s="98"/>
    </row>
    <row r="2887" spans="1:22" x14ac:dyDescent="0.35">
      <c r="A2887" s="93">
        <v>2879</v>
      </c>
      <c r="B2887" s="84"/>
      <c r="C2887" s="98"/>
      <c r="D2887" s="91"/>
      <c r="E2887" s="89"/>
      <c r="F2887" s="88"/>
      <c r="G2887" s="91"/>
      <c r="H2887" s="91"/>
      <c r="I2887" s="88"/>
      <c r="J2887" s="92"/>
      <c r="K2887" s="212"/>
      <c r="L2887" s="308" t="str">
        <f>IF(K2887&lt;&gt;"",INDEX(ฐาน!$J$4:$M$44,MATCH(INT(K2887),ฐาน!$J$4:$J$44,0),2),"")</f>
        <v/>
      </c>
      <c r="M2887" s="309" t="str">
        <f>IF(L2887&lt;&gt;"",INDEX(ฐาน!$J$4:$M$45,MATCH(L2887,ฐาน!$K$4:$K$45,0),4),"")</f>
        <v/>
      </c>
      <c r="N2887" s="310" t="str">
        <f>IF(I2887&lt;&gt;"",INDEX(ฐาน!$A$4:$F$9,MATCH(I2887,ฐาน!$A$4:$A$9,0),IF(J2887&gt;=INDEX(ฐาน!$A$4:$F$9,MATCH(I2887,ฐาน!$A$4:$A$9,0),3),6,5)),"")</f>
        <v/>
      </c>
      <c r="O2887" s="311" t="str">
        <f>IF(I2887&lt;&gt;"",IF(J2887&gt;=INDEX(ฐาน!$A$4:$G$9,MATCH(I2887,ฐาน!$A$4:$A$9,0),4),INDEX(ฐาน!$A$4:$G$9,MATCH(I2887,ฐาน!$A$4:$A$9,0),7),INDEX(ฐาน!$A$4:$G$9,MATCH(I2887,ฐาน!$A$4:$A$9,0),4)),"")</f>
        <v/>
      </c>
      <c r="P2887" s="312">
        <f>IF(M2887&lt;&gt;ฐาน!$M$45,IF(L2887&lt;&gt;"",($L2887*$N2887/100),0),0)</f>
        <v>0</v>
      </c>
      <c r="Q2887" s="311">
        <f>IF(M2887&lt;&gt;ฐาน!$M$45,IF(L2887&lt;&gt;"",ROUNDUP(($L2887*$N2887/100),-1),0),0)</f>
        <v>0</v>
      </c>
      <c r="R2887" s="311">
        <f t="shared" si="88"/>
        <v>0</v>
      </c>
      <c r="S2887" s="313">
        <f t="shared" si="89"/>
        <v>0</v>
      </c>
      <c r="T2887" s="314">
        <f>IF(M2887&lt;&gt;ฐาน!$M$45,IF(S2887&lt;&gt;"",S2887+R2887,0),0)</f>
        <v>0</v>
      </c>
      <c r="U2887" s="311">
        <f>IF(M2887&lt;&gt;ฐาน!$M$45,IF(S2887=0,J2887+T2887,O2887),J2887)</f>
        <v>0</v>
      </c>
      <c r="V2887" s="98"/>
    </row>
    <row r="2888" spans="1:22" x14ac:dyDescent="0.35">
      <c r="A2888" s="93">
        <v>2880</v>
      </c>
      <c r="B2888" s="84"/>
      <c r="C2888" s="98"/>
      <c r="D2888" s="91"/>
      <c r="E2888" s="89"/>
      <c r="F2888" s="88"/>
      <c r="G2888" s="91"/>
      <c r="H2888" s="91"/>
      <c r="I2888" s="88"/>
      <c r="J2888" s="92"/>
      <c r="K2888" s="212"/>
      <c r="L2888" s="308" t="str">
        <f>IF(K2888&lt;&gt;"",INDEX(ฐาน!$J$4:$M$44,MATCH(INT(K2888),ฐาน!$J$4:$J$44,0),2),"")</f>
        <v/>
      </c>
      <c r="M2888" s="309" t="str">
        <f>IF(L2888&lt;&gt;"",INDEX(ฐาน!$J$4:$M$45,MATCH(L2888,ฐาน!$K$4:$K$45,0),4),"")</f>
        <v/>
      </c>
      <c r="N2888" s="310" t="str">
        <f>IF(I2888&lt;&gt;"",INDEX(ฐาน!$A$4:$F$9,MATCH(I2888,ฐาน!$A$4:$A$9,0),IF(J2888&gt;=INDEX(ฐาน!$A$4:$F$9,MATCH(I2888,ฐาน!$A$4:$A$9,0),3),6,5)),"")</f>
        <v/>
      </c>
      <c r="O2888" s="311" t="str">
        <f>IF(I2888&lt;&gt;"",IF(J2888&gt;=INDEX(ฐาน!$A$4:$G$9,MATCH(I2888,ฐาน!$A$4:$A$9,0),4),INDEX(ฐาน!$A$4:$G$9,MATCH(I2888,ฐาน!$A$4:$A$9,0),7),INDEX(ฐาน!$A$4:$G$9,MATCH(I2888,ฐาน!$A$4:$A$9,0),4)),"")</f>
        <v/>
      </c>
      <c r="P2888" s="312">
        <f>IF(M2888&lt;&gt;ฐาน!$M$45,IF(L2888&lt;&gt;"",($L2888*$N2888/100),0),0)</f>
        <v>0</v>
      </c>
      <c r="Q2888" s="311">
        <f>IF(M2888&lt;&gt;ฐาน!$M$45,IF(L2888&lt;&gt;"",ROUNDUP(($L2888*$N2888/100),-1),0),0)</f>
        <v>0</v>
      </c>
      <c r="R2888" s="311">
        <f t="shared" si="88"/>
        <v>0</v>
      </c>
      <c r="S2888" s="313">
        <f t="shared" si="89"/>
        <v>0</v>
      </c>
      <c r="T2888" s="314">
        <f>IF(M2888&lt;&gt;ฐาน!$M$45,IF(S2888&lt;&gt;"",S2888+R2888,0),0)</f>
        <v>0</v>
      </c>
      <c r="U2888" s="311">
        <f>IF(M2888&lt;&gt;ฐาน!$M$45,IF(S2888=0,J2888+T2888,O2888),J2888)</f>
        <v>0</v>
      </c>
      <c r="V2888" s="98"/>
    </row>
    <row r="2889" spans="1:22" x14ac:dyDescent="0.35">
      <c r="A2889" s="93">
        <v>2881</v>
      </c>
      <c r="B2889" s="84"/>
      <c r="C2889" s="98"/>
      <c r="D2889" s="91"/>
      <c r="E2889" s="89"/>
      <c r="F2889" s="88"/>
      <c r="G2889" s="91"/>
      <c r="H2889" s="91"/>
      <c r="I2889" s="88"/>
      <c r="J2889" s="92"/>
      <c r="K2889" s="212"/>
      <c r="L2889" s="308" t="str">
        <f>IF(K2889&lt;&gt;"",INDEX(ฐาน!$J$4:$M$44,MATCH(INT(K2889),ฐาน!$J$4:$J$44,0),2),"")</f>
        <v/>
      </c>
      <c r="M2889" s="309" t="str">
        <f>IF(L2889&lt;&gt;"",INDEX(ฐาน!$J$4:$M$45,MATCH(L2889,ฐาน!$K$4:$K$45,0),4),"")</f>
        <v/>
      </c>
      <c r="N2889" s="310" t="str">
        <f>IF(I2889&lt;&gt;"",INDEX(ฐาน!$A$4:$F$9,MATCH(I2889,ฐาน!$A$4:$A$9,0),IF(J2889&gt;=INDEX(ฐาน!$A$4:$F$9,MATCH(I2889,ฐาน!$A$4:$A$9,0),3),6,5)),"")</f>
        <v/>
      </c>
      <c r="O2889" s="311" t="str">
        <f>IF(I2889&lt;&gt;"",IF(J2889&gt;=INDEX(ฐาน!$A$4:$G$9,MATCH(I2889,ฐาน!$A$4:$A$9,0),4),INDEX(ฐาน!$A$4:$G$9,MATCH(I2889,ฐาน!$A$4:$A$9,0),7),INDEX(ฐาน!$A$4:$G$9,MATCH(I2889,ฐาน!$A$4:$A$9,0),4)),"")</f>
        <v/>
      </c>
      <c r="P2889" s="312">
        <f>IF(M2889&lt;&gt;ฐาน!$M$45,IF(L2889&lt;&gt;"",($L2889*$N2889/100),0),0)</f>
        <v>0</v>
      </c>
      <c r="Q2889" s="311">
        <f>IF(M2889&lt;&gt;ฐาน!$M$45,IF(L2889&lt;&gt;"",ROUNDUP(($L2889*$N2889/100),-1),0),0)</f>
        <v>0</v>
      </c>
      <c r="R2889" s="311">
        <f t="shared" si="88"/>
        <v>0</v>
      </c>
      <c r="S2889" s="313">
        <f t="shared" si="89"/>
        <v>0</v>
      </c>
      <c r="T2889" s="314">
        <f>IF(M2889&lt;&gt;ฐาน!$M$45,IF(S2889&lt;&gt;"",S2889+R2889,0),0)</f>
        <v>0</v>
      </c>
      <c r="U2889" s="311">
        <f>IF(M2889&lt;&gt;ฐาน!$M$45,IF(S2889=0,J2889+T2889,O2889),J2889)</f>
        <v>0</v>
      </c>
      <c r="V2889" s="98"/>
    </row>
    <row r="2890" spans="1:22" x14ac:dyDescent="0.35">
      <c r="A2890" s="93">
        <v>2882</v>
      </c>
      <c r="B2890" s="84"/>
      <c r="C2890" s="98"/>
      <c r="D2890" s="91"/>
      <c r="E2890" s="89"/>
      <c r="F2890" s="88"/>
      <c r="G2890" s="91"/>
      <c r="H2890" s="91"/>
      <c r="I2890" s="88"/>
      <c r="J2890" s="92"/>
      <c r="K2890" s="212"/>
      <c r="L2890" s="308" t="str">
        <f>IF(K2890&lt;&gt;"",INDEX(ฐาน!$J$4:$M$44,MATCH(INT(K2890),ฐาน!$J$4:$J$44,0),2),"")</f>
        <v/>
      </c>
      <c r="M2890" s="309" t="str">
        <f>IF(L2890&lt;&gt;"",INDEX(ฐาน!$J$4:$M$45,MATCH(L2890,ฐาน!$K$4:$K$45,0),4),"")</f>
        <v/>
      </c>
      <c r="N2890" s="310" t="str">
        <f>IF(I2890&lt;&gt;"",INDEX(ฐาน!$A$4:$F$9,MATCH(I2890,ฐาน!$A$4:$A$9,0),IF(J2890&gt;=INDEX(ฐาน!$A$4:$F$9,MATCH(I2890,ฐาน!$A$4:$A$9,0),3),6,5)),"")</f>
        <v/>
      </c>
      <c r="O2890" s="311" t="str">
        <f>IF(I2890&lt;&gt;"",IF(J2890&gt;=INDEX(ฐาน!$A$4:$G$9,MATCH(I2890,ฐาน!$A$4:$A$9,0),4),INDEX(ฐาน!$A$4:$G$9,MATCH(I2890,ฐาน!$A$4:$A$9,0),7),INDEX(ฐาน!$A$4:$G$9,MATCH(I2890,ฐาน!$A$4:$A$9,0),4)),"")</f>
        <v/>
      </c>
      <c r="P2890" s="312">
        <f>IF(M2890&lt;&gt;ฐาน!$M$45,IF(L2890&lt;&gt;"",($L2890*$N2890/100),0),0)</f>
        <v>0</v>
      </c>
      <c r="Q2890" s="311">
        <f>IF(M2890&lt;&gt;ฐาน!$M$45,IF(L2890&lt;&gt;"",ROUNDUP(($L2890*$N2890/100),-1),0),0)</f>
        <v>0</v>
      </c>
      <c r="R2890" s="311">
        <f t="shared" ref="R2890:R2953" si="90">IF(Q2890&lt;&gt;"",IF($J2890+$P2890&lt;=$O2890,$Q2890,$O2890-$J2890),"")</f>
        <v>0</v>
      </c>
      <c r="S2890" s="313">
        <f t="shared" ref="S2890:S2953" si="91">IF(Q2890&lt;&gt;R2890,P2890-R2890,0)</f>
        <v>0</v>
      </c>
      <c r="T2890" s="314">
        <f>IF(M2890&lt;&gt;ฐาน!$M$45,IF(S2890&lt;&gt;"",S2890+R2890,0),0)</f>
        <v>0</v>
      </c>
      <c r="U2890" s="311">
        <f>IF(M2890&lt;&gt;ฐาน!$M$45,IF(S2890=0,J2890+T2890,O2890),J2890)</f>
        <v>0</v>
      </c>
      <c r="V2890" s="98"/>
    </row>
    <row r="2891" spans="1:22" x14ac:dyDescent="0.35">
      <c r="A2891" s="93">
        <v>2883</v>
      </c>
      <c r="B2891" s="84"/>
      <c r="C2891" s="98"/>
      <c r="D2891" s="91"/>
      <c r="E2891" s="89"/>
      <c r="F2891" s="88"/>
      <c r="G2891" s="91"/>
      <c r="H2891" s="91"/>
      <c r="I2891" s="88"/>
      <c r="J2891" s="92"/>
      <c r="K2891" s="212"/>
      <c r="L2891" s="308" t="str">
        <f>IF(K2891&lt;&gt;"",INDEX(ฐาน!$J$4:$M$44,MATCH(INT(K2891),ฐาน!$J$4:$J$44,0),2),"")</f>
        <v/>
      </c>
      <c r="M2891" s="309" t="str">
        <f>IF(L2891&lt;&gt;"",INDEX(ฐาน!$J$4:$M$45,MATCH(L2891,ฐาน!$K$4:$K$45,0),4),"")</f>
        <v/>
      </c>
      <c r="N2891" s="310" t="str">
        <f>IF(I2891&lt;&gt;"",INDEX(ฐาน!$A$4:$F$9,MATCH(I2891,ฐาน!$A$4:$A$9,0),IF(J2891&gt;=INDEX(ฐาน!$A$4:$F$9,MATCH(I2891,ฐาน!$A$4:$A$9,0),3),6,5)),"")</f>
        <v/>
      </c>
      <c r="O2891" s="311" t="str">
        <f>IF(I2891&lt;&gt;"",IF(J2891&gt;=INDEX(ฐาน!$A$4:$G$9,MATCH(I2891,ฐาน!$A$4:$A$9,0),4),INDEX(ฐาน!$A$4:$G$9,MATCH(I2891,ฐาน!$A$4:$A$9,0),7),INDEX(ฐาน!$A$4:$G$9,MATCH(I2891,ฐาน!$A$4:$A$9,0),4)),"")</f>
        <v/>
      </c>
      <c r="P2891" s="312">
        <f>IF(M2891&lt;&gt;ฐาน!$M$45,IF(L2891&lt;&gt;"",($L2891*$N2891/100),0),0)</f>
        <v>0</v>
      </c>
      <c r="Q2891" s="311">
        <f>IF(M2891&lt;&gt;ฐาน!$M$45,IF(L2891&lt;&gt;"",ROUNDUP(($L2891*$N2891/100),-1),0),0)</f>
        <v>0</v>
      </c>
      <c r="R2891" s="311">
        <f t="shared" si="90"/>
        <v>0</v>
      </c>
      <c r="S2891" s="313">
        <f t="shared" si="91"/>
        <v>0</v>
      </c>
      <c r="T2891" s="314">
        <f>IF(M2891&lt;&gt;ฐาน!$M$45,IF(S2891&lt;&gt;"",S2891+R2891,0),0)</f>
        <v>0</v>
      </c>
      <c r="U2891" s="311">
        <f>IF(M2891&lt;&gt;ฐาน!$M$45,IF(S2891=0,J2891+T2891,O2891),J2891)</f>
        <v>0</v>
      </c>
      <c r="V2891" s="98"/>
    </row>
    <row r="2892" spans="1:22" x14ac:dyDescent="0.35">
      <c r="A2892" s="93">
        <v>2884</v>
      </c>
      <c r="B2892" s="84"/>
      <c r="C2892" s="98"/>
      <c r="D2892" s="91"/>
      <c r="E2892" s="89"/>
      <c r="F2892" s="88"/>
      <c r="G2892" s="91"/>
      <c r="H2892" s="91"/>
      <c r="I2892" s="88"/>
      <c r="J2892" s="92"/>
      <c r="K2892" s="212"/>
      <c r="L2892" s="308" t="str">
        <f>IF(K2892&lt;&gt;"",INDEX(ฐาน!$J$4:$M$44,MATCH(INT(K2892),ฐาน!$J$4:$J$44,0),2),"")</f>
        <v/>
      </c>
      <c r="M2892" s="309" t="str">
        <f>IF(L2892&lt;&gt;"",INDEX(ฐาน!$J$4:$M$45,MATCH(L2892,ฐาน!$K$4:$K$45,0),4),"")</f>
        <v/>
      </c>
      <c r="N2892" s="310" t="str">
        <f>IF(I2892&lt;&gt;"",INDEX(ฐาน!$A$4:$F$9,MATCH(I2892,ฐาน!$A$4:$A$9,0),IF(J2892&gt;=INDEX(ฐาน!$A$4:$F$9,MATCH(I2892,ฐาน!$A$4:$A$9,0),3),6,5)),"")</f>
        <v/>
      </c>
      <c r="O2892" s="311" t="str">
        <f>IF(I2892&lt;&gt;"",IF(J2892&gt;=INDEX(ฐาน!$A$4:$G$9,MATCH(I2892,ฐาน!$A$4:$A$9,0),4),INDEX(ฐาน!$A$4:$G$9,MATCH(I2892,ฐาน!$A$4:$A$9,0),7),INDEX(ฐาน!$A$4:$G$9,MATCH(I2892,ฐาน!$A$4:$A$9,0),4)),"")</f>
        <v/>
      </c>
      <c r="P2892" s="312">
        <f>IF(M2892&lt;&gt;ฐาน!$M$45,IF(L2892&lt;&gt;"",($L2892*$N2892/100),0),0)</f>
        <v>0</v>
      </c>
      <c r="Q2892" s="311">
        <f>IF(M2892&lt;&gt;ฐาน!$M$45,IF(L2892&lt;&gt;"",ROUNDUP(($L2892*$N2892/100),-1),0),0)</f>
        <v>0</v>
      </c>
      <c r="R2892" s="311">
        <f t="shared" si="90"/>
        <v>0</v>
      </c>
      <c r="S2892" s="313">
        <f t="shared" si="91"/>
        <v>0</v>
      </c>
      <c r="T2892" s="314">
        <f>IF(M2892&lt;&gt;ฐาน!$M$45,IF(S2892&lt;&gt;"",S2892+R2892,0),0)</f>
        <v>0</v>
      </c>
      <c r="U2892" s="311">
        <f>IF(M2892&lt;&gt;ฐาน!$M$45,IF(S2892=0,J2892+T2892,O2892),J2892)</f>
        <v>0</v>
      </c>
      <c r="V2892" s="98"/>
    </row>
    <row r="2893" spans="1:22" x14ac:dyDescent="0.35">
      <c r="A2893" s="93">
        <v>2885</v>
      </c>
      <c r="B2893" s="84"/>
      <c r="C2893" s="98"/>
      <c r="D2893" s="91"/>
      <c r="E2893" s="89"/>
      <c r="F2893" s="88"/>
      <c r="G2893" s="91"/>
      <c r="H2893" s="91"/>
      <c r="I2893" s="88"/>
      <c r="J2893" s="92"/>
      <c r="K2893" s="212"/>
      <c r="L2893" s="308" t="str">
        <f>IF(K2893&lt;&gt;"",INDEX(ฐาน!$J$4:$M$44,MATCH(INT(K2893),ฐาน!$J$4:$J$44,0),2),"")</f>
        <v/>
      </c>
      <c r="M2893" s="309" t="str">
        <f>IF(L2893&lt;&gt;"",INDEX(ฐาน!$J$4:$M$45,MATCH(L2893,ฐาน!$K$4:$K$45,0),4),"")</f>
        <v/>
      </c>
      <c r="N2893" s="310" t="str">
        <f>IF(I2893&lt;&gt;"",INDEX(ฐาน!$A$4:$F$9,MATCH(I2893,ฐาน!$A$4:$A$9,0),IF(J2893&gt;=INDEX(ฐาน!$A$4:$F$9,MATCH(I2893,ฐาน!$A$4:$A$9,0),3),6,5)),"")</f>
        <v/>
      </c>
      <c r="O2893" s="311" t="str">
        <f>IF(I2893&lt;&gt;"",IF(J2893&gt;=INDEX(ฐาน!$A$4:$G$9,MATCH(I2893,ฐาน!$A$4:$A$9,0),4),INDEX(ฐาน!$A$4:$G$9,MATCH(I2893,ฐาน!$A$4:$A$9,0),7),INDEX(ฐาน!$A$4:$G$9,MATCH(I2893,ฐาน!$A$4:$A$9,0),4)),"")</f>
        <v/>
      </c>
      <c r="P2893" s="312">
        <f>IF(M2893&lt;&gt;ฐาน!$M$45,IF(L2893&lt;&gt;"",($L2893*$N2893/100),0),0)</f>
        <v>0</v>
      </c>
      <c r="Q2893" s="311">
        <f>IF(M2893&lt;&gt;ฐาน!$M$45,IF(L2893&lt;&gt;"",ROUNDUP(($L2893*$N2893/100),-1),0),0)</f>
        <v>0</v>
      </c>
      <c r="R2893" s="311">
        <f t="shared" si="90"/>
        <v>0</v>
      </c>
      <c r="S2893" s="313">
        <f t="shared" si="91"/>
        <v>0</v>
      </c>
      <c r="T2893" s="314">
        <f>IF(M2893&lt;&gt;ฐาน!$M$45,IF(S2893&lt;&gt;"",S2893+R2893,0),0)</f>
        <v>0</v>
      </c>
      <c r="U2893" s="311">
        <f>IF(M2893&lt;&gt;ฐาน!$M$45,IF(S2893=0,J2893+T2893,O2893),J2893)</f>
        <v>0</v>
      </c>
      <c r="V2893" s="98"/>
    </row>
    <row r="2894" spans="1:22" x14ac:dyDescent="0.35">
      <c r="A2894" s="93">
        <v>2886</v>
      </c>
      <c r="B2894" s="84"/>
      <c r="C2894" s="98"/>
      <c r="D2894" s="91"/>
      <c r="E2894" s="89"/>
      <c r="F2894" s="88"/>
      <c r="G2894" s="91"/>
      <c r="H2894" s="91"/>
      <c r="I2894" s="88"/>
      <c r="J2894" s="92"/>
      <c r="K2894" s="212"/>
      <c r="L2894" s="308" t="str">
        <f>IF(K2894&lt;&gt;"",INDEX(ฐาน!$J$4:$M$44,MATCH(INT(K2894),ฐาน!$J$4:$J$44,0),2),"")</f>
        <v/>
      </c>
      <c r="M2894" s="309" t="str">
        <f>IF(L2894&lt;&gt;"",INDEX(ฐาน!$J$4:$M$45,MATCH(L2894,ฐาน!$K$4:$K$45,0),4),"")</f>
        <v/>
      </c>
      <c r="N2894" s="310" t="str">
        <f>IF(I2894&lt;&gt;"",INDEX(ฐาน!$A$4:$F$9,MATCH(I2894,ฐาน!$A$4:$A$9,0),IF(J2894&gt;=INDEX(ฐาน!$A$4:$F$9,MATCH(I2894,ฐาน!$A$4:$A$9,0),3),6,5)),"")</f>
        <v/>
      </c>
      <c r="O2894" s="311" t="str">
        <f>IF(I2894&lt;&gt;"",IF(J2894&gt;=INDEX(ฐาน!$A$4:$G$9,MATCH(I2894,ฐาน!$A$4:$A$9,0),4),INDEX(ฐาน!$A$4:$G$9,MATCH(I2894,ฐาน!$A$4:$A$9,0),7),INDEX(ฐาน!$A$4:$G$9,MATCH(I2894,ฐาน!$A$4:$A$9,0),4)),"")</f>
        <v/>
      </c>
      <c r="P2894" s="312">
        <f>IF(M2894&lt;&gt;ฐาน!$M$45,IF(L2894&lt;&gt;"",($L2894*$N2894/100),0),0)</f>
        <v>0</v>
      </c>
      <c r="Q2894" s="311">
        <f>IF(M2894&lt;&gt;ฐาน!$M$45,IF(L2894&lt;&gt;"",ROUNDUP(($L2894*$N2894/100),-1),0),0)</f>
        <v>0</v>
      </c>
      <c r="R2894" s="311">
        <f t="shared" si="90"/>
        <v>0</v>
      </c>
      <c r="S2894" s="313">
        <f t="shared" si="91"/>
        <v>0</v>
      </c>
      <c r="T2894" s="314">
        <f>IF(M2894&lt;&gt;ฐาน!$M$45,IF(S2894&lt;&gt;"",S2894+R2894,0),0)</f>
        <v>0</v>
      </c>
      <c r="U2894" s="311">
        <f>IF(M2894&lt;&gt;ฐาน!$M$45,IF(S2894=0,J2894+T2894,O2894),J2894)</f>
        <v>0</v>
      </c>
      <c r="V2894" s="98"/>
    </row>
    <row r="2895" spans="1:22" x14ac:dyDescent="0.35">
      <c r="A2895" s="93">
        <v>2887</v>
      </c>
      <c r="B2895" s="84"/>
      <c r="C2895" s="98"/>
      <c r="D2895" s="91"/>
      <c r="E2895" s="89"/>
      <c r="F2895" s="88"/>
      <c r="G2895" s="91"/>
      <c r="H2895" s="91"/>
      <c r="I2895" s="88"/>
      <c r="J2895" s="92"/>
      <c r="K2895" s="212"/>
      <c r="L2895" s="308" t="str">
        <f>IF(K2895&lt;&gt;"",INDEX(ฐาน!$J$4:$M$44,MATCH(INT(K2895),ฐาน!$J$4:$J$44,0),2),"")</f>
        <v/>
      </c>
      <c r="M2895" s="309" t="str">
        <f>IF(L2895&lt;&gt;"",INDEX(ฐาน!$J$4:$M$45,MATCH(L2895,ฐาน!$K$4:$K$45,0),4),"")</f>
        <v/>
      </c>
      <c r="N2895" s="310" t="str">
        <f>IF(I2895&lt;&gt;"",INDEX(ฐาน!$A$4:$F$9,MATCH(I2895,ฐาน!$A$4:$A$9,0),IF(J2895&gt;=INDEX(ฐาน!$A$4:$F$9,MATCH(I2895,ฐาน!$A$4:$A$9,0),3),6,5)),"")</f>
        <v/>
      </c>
      <c r="O2895" s="311" t="str">
        <f>IF(I2895&lt;&gt;"",IF(J2895&gt;=INDEX(ฐาน!$A$4:$G$9,MATCH(I2895,ฐาน!$A$4:$A$9,0),4),INDEX(ฐาน!$A$4:$G$9,MATCH(I2895,ฐาน!$A$4:$A$9,0),7),INDEX(ฐาน!$A$4:$G$9,MATCH(I2895,ฐาน!$A$4:$A$9,0),4)),"")</f>
        <v/>
      </c>
      <c r="P2895" s="312">
        <f>IF(M2895&lt;&gt;ฐาน!$M$45,IF(L2895&lt;&gt;"",($L2895*$N2895/100),0),0)</f>
        <v>0</v>
      </c>
      <c r="Q2895" s="311">
        <f>IF(M2895&lt;&gt;ฐาน!$M$45,IF(L2895&lt;&gt;"",ROUNDUP(($L2895*$N2895/100),-1),0),0)</f>
        <v>0</v>
      </c>
      <c r="R2895" s="311">
        <f t="shared" si="90"/>
        <v>0</v>
      </c>
      <c r="S2895" s="313">
        <f t="shared" si="91"/>
        <v>0</v>
      </c>
      <c r="T2895" s="314">
        <f>IF(M2895&lt;&gt;ฐาน!$M$45,IF(S2895&lt;&gt;"",S2895+R2895,0),0)</f>
        <v>0</v>
      </c>
      <c r="U2895" s="311">
        <f>IF(M2895&lt;&gt;ฐาน!$M$45,IF(S2895=0,J2895+T2895,O2895),J2895)</f>
        <v>0</v>
      </c>
      <c r="V2895" s="98"/>
    </row>
    <row r="2896" spans="1:22" x14ac:dyDescent="0.35">
      <c r="A2896" s="93">
        <v>2888</v>
      </c>
      <c r="B2896" s="84"/>
      <c r="C2896" s="98"/>
      <c r="D2896" s="91"/>
      <c r="E2896" s="89"/>
      <c r="F2896" s="88"/>
      <c r="G2896" s="91"/>
      <c r="H2896" s="91"/>
      <c r="I2896" s="88"/>
      <c r="J2896" s="92"/>
      <c r="K2896" s="212"/>
      <c r="L2896" s="308" t="str">
        <f>IF(K2896&lt;&gt;"",INDEX(ฐาน!$J$4:$M$44,MATCH(INT(K2896),ฐาน!$J$4:$J$44,0),2),"")</f>
        <v/>
      </c>
      <c r="M2896" s="309" t="str">
        <f>IF(L2896&lt;&gt;"",INDEX(ฐาน!$J$4:$M$45,MATCH(L2896,ฐาน!$K$4:$K$45,0),4),"")</f>
        <v/>
      </c>
      <c r="N2896" s="310" t="str">
        <f>IF(I2896&lt;&gt;"",INDEX(ฐาน!$A$4:$F$9,MATCH(I2896,ฐาน!$A$4:$A$9,0),IF(J2896&gt;=INDEX(ฐาน!$A$4:$F$9,MATCH(I2896,ฐาน!$A$4:$A$9,0),3),6,5)),"")</f>
        <v/>
      </c>
      <c r="O2896" s="311" t="str">
        <f>IF(I2896&lt;&gt;"",IF(J2896&gt;=INDEX(ฐาน!$A$4:$G$9,MATCH(I2896,ฐาน!$A$4:$A$9,0),4),INDEX(ฐาน!$A$4:$G$9,MATCH(I2896,ฐาน!$A$4:$A$9,0),7),INDEX(ฐาน!$A$4:$G$9,MATCH(I2896,ฐาน!$A$4:$A$9,0),4)),"")</f>
        <v/>
      </c>
      <c r="P2896" s="312">
        <f>IF(M2896&lt;&gt;ฐาน!$M$45,IF(L2896&lt;&gt;"",($L2896*$N2896/100),0),0)</f>
        <v>0</v>
      </c>
      <c r="Q2896" s="311">
        <f>IF(M2896&lt;&gt;ฐาน!$M$45,IF(L2896&lt;&gt;"",ROUNDUP(($L2896*$N2896/100),-1),0),0)</f>
        <v>0</v>
      </c>
      <c r="R2896" s="311">
        <f t="shared" si="90"/>
        <v>0</v>
      </c>
      <c r="S2896" s="313">
        <f t="shared" si="91"/>
        <v>0</v>
      </c>
      <c r="T2896" s="314">
        <f>IF(M2896&lt;&gt;ฐาน!$M$45,IF(S2896&lt;&gt;"",S2896+R2896,0),0)</f>
        <v>0</v>
      </c>
      <c r="U2896" s="311">
        <f>IF(M2896&lt;&gt;ฐาน!$M$45,IF(S2896=0,J2896+T2896,O2896),J2896)</f>
        <v>0</v>
      </c>
      <c r="V2896" s="98"/>
    </row>
    <row r="2897" spans="1:22" x14ac:dyDescent="0.35">
      <c r="A2897" s="93">
        <v>2889</v>
      </c>
      <c r="B2897" s="84"/>
      <c r="C2897" s="98"/>
      <c r="D2897" s="91"/>
      <c r="E2897" s="89"/>
      <c r="F2897" s="88"/>
      <c r="G2897" s="91"/>
      <c r="H2897" s="91"/>
      <c r="I2897" s="88"/>
      <c r="J2897" s="92"/>
      <c r="K2897" s="212"/>
      <c r="L2897" s="308" t="str">
        <f>IF(K2897&lt;&gt;"",INDEX(ฐาน!$J$4:$M$44,MATCH(INT(K2897),ฐาน!$J$4:$J$44,0),2),"")</f>
        <v/>
      </c>
      <c r="M2897" s="309" t="str">
        <f>IF(L2897&lt;&gt;"",INDEX(ฐาน!$J$4:$M$45,MATCH(L2897,ฐาน!$K$4:$K$45,0),4),"")</f>
        <v/>
      </c>
      <c r="N2897" s="310" t="str">
        <f>IF(I2897&lt;&gt;"",INDEX(ฐาน!$A$4:$F$9,MATCH(I2897,ฐาน!$A$4:$A$9,0),IF(J2897&gt;=INDEX(ฐาน!$A$4:$F$9,MATCH(I2897,ฐาน!$A$4:$A$9,0),3),6,5)),"")</f>
        <v/>
      </c>
      <c r="O2897" s="311" t="str">
        <f>IF(I2897&lt;&gt;"",IF(J2897&gt;=INDEX(ฐาน!$A$4:$G$9,MATCH(I2897,ฐาน!$A$4:$A$9,0),4),INDEX(ฐาน!$A$4:$G$9,MATCH(I2897,ฐาน!$A$4:$A$9,0),7),INDEX(ฐาน!$A$4:$G$9,MATCH(I2897,ฐาน!$A$4:$A$9,0),4)),"")</f>
        <v/>
      </c>
      <c r="P2897" s="312">
        <f>IF(M2897&lt;&gt;ฐาน!$M$45,IF(L2897&lt;&gt;"",($L2897*$N2897/100),0),0)</f>
        <v>0</v>
      </c>
      <c r="Q2897" s="311">
        <f>IF(M2897&lt;&gt;ฐาน!$M$45,IF(L2897&lt;&gt;"",ROUNDUP(($L2897*$N2897/100),-1),0),0)</f>
        <v>0</v>
      </c>
      <c r="R2897" s="311">
        <f t="shared" si="90"/>
        <v>0</v>
      </c>
      <c r="S2897" s="313">
        <f t="shared" si="91"/>
        <v>0</v>
      </c>
      <c r="T2897" s="314">
        <f>IF(M2897&lt;&gt;ฐาน!$M$45,IF(S2897&lt;&gt;"",S2897+R2897,0),0)</f>
        <v>0</v>
      </c>
      <c r="U2897" s="311">
        <f>IF(M2897&lt;&gt;ฐาน!$M$45,IF(S2897=0,J2897+T2897,O2897),J2897)</f>
        <v>0</v>
      </c>
      <c r="V2897" s="98"/>
    </row>
    <row r="2898" spans="1:22" x14ac:dyDescent="0.35">
      <c r="A2898" s="93">
        <v>2890</v>
      </c>
      <c r="B2898" s="84"/>
      <c r="C2898" s="98"/>
      <c r="D2898" s="91"/>
      <c r="E2898" s="89"/>
      <c r="F2898" s="88"/>
      <c r="G2898" s="91"/>
      <c r="H2898" s="91"/>
      <c r="I2898" s="88"/>
      <c r="J2898" s="92"/>
      <c r="K2898" s="212"/>
      <c r="L2898" s="308" t="str">
        <f>IF(K2898&lt;&gt;"",INDEX(ฐาน!$J$4:$M$44,MATCH(INT(K2898),ฐาน!$J$4:$J$44,0),2),"")</f>
        <v/>
      </c>
      <c r="M2898" s="309" t="str">
        <f>IF(L2898&lt;&gt;"",INDEX(ฐาน!$J$4:$M$45,MATCH(L2898,ฐาน!$K$4:$K$45,0),4),"")</f>
        <v/>
      </c>
      <c r="N2898" s="310" t="str">
        <f>IF(I2898&lt;&gt;"",INDEX(ฐาน!$A$4:$F$9,MATCH(I2898,ฐาน!$A$4:$A$9,0),IF(J2898&gt;=INDEX(ฐาน!$A$4:$F$9,MATCH(I2898,ฐาน!$A$4:$A$9,0),3),6,5)),"")</f>
        <v/>
      </c>
      <c r="O2898" s="311" t="str">
        <f>IF(I2898&lt;&gt;"",IF(J2898&gt;=INDEX(ฐาน!$A$4:$G$9,MATCH(I2898,ฐาน!$A$4:$A$9,0),4),INDEX(ฐาน!$A$4:$G$9,MATCH(I2898,ฐาน!$A$4:$A$9,0),7),INDEX(ฐาน!$A$4:$G$9,MATCH(I2898,ฐาน!$A$4:$A$9,0),4)),"")</f>
        <v/>
      </c>
      <c r="P2898" s="312">
        <f>IF(M2898&lt;&gt;ฐาน!$M$45,IF(L2898&lt;&gt;"",($L2898*$N2898/100),0),0)</f>
        <v>0</v>
      </c>
      <c r="Q2898" s="311">
        <f>IF(M2898&lt;&gt;ฐาน!$M$45,IF(L2898&lt;&gt;"",ROUNDUP(($L2898*$N2898/100),-1),0),0)</f>
        <v>0</v>
      </c>
      <c r="R2898" s="311">
        <f t="shared" si="90"/>
        <v>0</v>
      </c>
      <c r="S2898" s="313">
        <f t="shared" si="91"/>
        <v>0</v>
      </c>
      <c r="T2898" s="314">
        <f>IF(M2898&lt;&gt;ฐาน!$M$45,IF(S2898&lt;&gt;"",S2898+R2898,0),0)</f>
        <v>0</v>
      </c>
      <c r="U2898" s="311">
        <f>IF(M2898&lt;&gt;ฐาน!$M$45,IF(S2898=0,J2898+T2898,O2898),J2898)</f>
        <v>0</v>
      </c>
      <c r="V2898" s="98"/>
    </row>
    <row r="2899" spans="1:22" x14ac:dyDescent="0.35">
      <c r="A2899" s="93">
        <v>2891</v>
      </c>
      <c r="B2899" s="84"/>
      <c r="C2899" s="98"/>
      <c r="D2899" s="91"/>
      <c r="E2899" s="89"/>
      <c r="F2899" s="88"/>
      <c r="G2899" s="91"/>
      <c r="H2899" s="91"/>
      <c r="I2899" s="88"/>
      <c r="J2899" s="92"/>
      <c r="K2899" s="212"/>
      <c r="L2899" s="308" t="str">
        <f>IF(K2899&lt;&gt;"",INDEX(ฐาน!$J$4:$M$44,MATCH(INT(K2899),ฐาน!$J$4:$J$44,0),2),"")</f>
        <v/>
      </c>
      <c r="M2899" s="309" t="str">
        <f>IF(L2899&lt;&gt;"",INDEX(ฐาน!$J$4:$M$45,MATCH(L2899,ฐาน!$K$4:$K$45,0),4),"")</f>
        <v/>
      </c>
      <c r="N2899" s="310" t="str">
        <f>IF(I2899&lt;&gt;"",INDEX(ฐาน!$A$4:$F$9,MATCH(I2899,ฐาน!$A$4:$A$9,0),IF(J2899&gt;=INDEX(ฐาน!$A$4:$F$9,MATCH(I2899,ฐาน!$A$4:$A$9,0),3),6,5)),"")</f>
        <v/>
      </c>
      <c r="O2899" s="311" t="str">
        <f>IF(I2899&lt;&gt;"",IF(J2899&gt;=INDEX(ฐาน!$A$4:$G$9,MATCH(I2899,ฐาน!$A$4:$A$9,0),4),INDEX(ฐาน!$A$4:$G$9,MATCH(I2899,ฐาน!$A$4:$A$9,0),7),INDEX(ฐาน!$A$4:$G$9,MATCH(I2899,ฐาน!$A$4:$A$9,0),4)),"")</f>
        <v/>
      </c>
      <c r="P2899" s="312">
        <f>IF(M2899&lt;&gt;ฐาน!$M$45,IF(L2899&lt;&gt;"",($L2899*$N2899/100),0),0)</f>
        <v>0</v>
      </c>
      <c r="Q2899" s="311">
        <f>IF(M2899&lt;&gt;ฐาน!$M$45,IF(L2899&lt;&gt;"",ROUNDUP(($L2899*$N2899/100),-1),0),0)</f>
        <v>0</v>
      </c>
      <c r="R2899" s="311">
        <f t="shared" si="90"/>
        <v>0</v>
      </c>
      <c r="S2899" s="313">
        <f t="shared" si="91"/>
        <v>0</v>
      </c>
      <c r="T2899" s="314">
        <f>IF(M2899&lt;&gt;ฐาน!$M$45,IF(S2899&lt;&gt;"",S2899+R2899,0),0)</f>
        <v>0</v>
      </c>
      <c r="U2899" s="311">
        <f>IF(M2899&lt;&gt;ฐาน!$M$45,IF(S2899=0,J2899+T2899,O2899),J2899)</f>
        <v>0</v>
      </c>
      <c r="V2899" s="98"/>
    </row>
    <row r="2900" spans="1:22" x14ac:dyDescent="0.35">
      <c r="A2900" s="93">
        <v>2892</v>
      </c>
      <c r="B2900" s="84"/>
      <c r="C2900" s="98"/>
      <c r="D2900" s="91"/>
      <c r="E2900" s="89"/>
      <c r="F2900" s="88"/>
      <c r="G2900" s="91"/>
      <c r="H2900" s="91"/>
      <c r="I2900" s="88"/>
      <c r="J2900" s="92"/>
      <c r="K2900" s="212"/>
      <c r="L2900" s="308" t="str">
        <f>IF(K2900&lt;&gt;"",INDEX(ฐาน!$J$4:$M$44,MATCH(INT(K2900),ฐาน!$J$4:$J$44,0),2),"")</f>
        <v/>
      </c>
      <c r="M2900" s="309" t="str">
        <f>IF(L2900&lt;&gt;"",INDEX(ฐาน!$J$4:$M$45,MATCH(L2900,ฐาน!$K$4:$K$45,0),4),"")</f>
        <v/>
      </c>
      <c r="N2900" s="310" t="str">
        <f>IF(I2900&lt;&gt;"",INDEX(ฐาน!$A$4:$F$9,MATCH(I2900,ฐาน!$A$4:$A$9,0),IF(J2900&gt;=INDEX(ฐาน!$A$4:$F$9,MATCH(I2900,ฐาน!$A$4:$A$9,0),3),6,5)),"")</f>
        <v/>
      </c>
      <c r="O2900" s="311" t="str">
        <f>IF(I2900&lt;&gt;"",IF(J2900&gt;=INDEX(ฐาน!$A$4:$G$9,MATCH(I2900,ฐาน!$A$4:$A$9,0),4),INDEX(ฐาน!$A$4:$G$9,MATCH(I2900,ฐาน!$A$4:$A$9,0),7),INDEX(ฐาน!$A$4:$G$9,MATCH(I2900,ฐาน!$A$4:$A$9,0),4)),"")</f>
        <v/>
      </c>
      <c r="P2900" s="312">
        <f>IF(M2900&lt;&gt;ฐาน!$M$45,IF(L2900&lt;&gt;"",($L2900*$N2900/100),0),0)</f>
        <v>0</v>
      </c>
      <c r="Q2900" s="311">
        <f>IF(M2900&lt;&gt;ฐาน!$M$45,IF(L2900&lt;&gt;"",ROUNDUP(($L2900*$N2900/100),-1),0),0)</f>
        <v>0</v>
      </c>
      <c r="R2900" s="311">
        <f t="shared" si="90"/>
        <v>0</v>
      </c>
      <c r="S2900" s="313">
        <f t="shared" si="91"/>
        <v>0</v>
      </c>
      <c r="T2900" s="314">
        <f>IF(M2900&lt;&gt;ฐาน!$M$45,IF(S2900&lt;&gt;"",S2900+R2900,0),0)</f>
        <v>0</v>
      </c>
      <c r="U2900" s="311">
        <f>IF(M2900&lt;&gt;ฐาน!$M$45,IF(S2900=0,J2900+T2900,O2900),J2900)</f>
        <v>0</v>
      </c>
      <c r="V2900" s="98"/>
    </row>
    <row r="2901" spans="1:22" x14ac:dyDescent="0.35">
      <c r="A2901" s="93">
        <v>2893</v>
      </c>
      <c r="B2901" s="84"/>
      <c r="C2901" s="98"/>
      <c r="D2901" s="91"/>
      <c r="E2901" s="89"/>
      <c r="F2901" s="88"/>
      <c r="G2901" s="91"/>
      <c r="H2901" s="91"/>
      <c r="I2901" s="88"/>
      <c r="J2901" s="92"/>
      <c r="K2901" s="212"/>
      <c r="L2901" s="308" t="str">
        <f>IF(K2901&lt;&gt;"",INDEX(ฐาน!$J$4:$M$44,MATCH(INT(K2901),ฐาน!$J$4:$J$44,0),2),"")</f>
        <v/>
      </c>
      <c r="M2901" s="309" t="str">
        <f>IF(L2901&lt;&gt;"",INDEX(ฐาน!$J$4:$M$45,MATCH(L2901,ฐาน!$K$4:$K$45,0),4),"")</f>
        <v/>
      </c>
      <c r="N2901" s="310" t="str">
        <f>IF(I2901&lt;&gt;"",INDEX(ฐาน!$A$4:$F$9,MATCH(I2901,ฐาน!$A$4:$A$9,0),IF(J2901&gt;=INDEX(ฐาน!$A$4:$F$9,MATCH(I2901,ฐาน!$A$4:$A$9,0),3),6,5)),"")</f>
        <v/>
      </c>
      <c r="O2901" s="311" t="str">
        <f>IF(I2901&lt;&gt;"",IF(J2901&gt;=INDEX(ฐาน!$A$4:$G$9,MATCH(I2901,ฐาน!$A$4:$A$9,0),4),INDEX(ฐาน!$A$4:$G$9,MATCH(I2901,ฐาน!$A$4:$A$9,0),7),INDEX(ฐาน!$A$4:$G$9,MATCH(I2901,ฐาน!$A$4:$A$9,0),4)),"")</f>
        <v/>
      </c>
      <c r="P2901" s="312">
        <f>IF(M2901&lt;&gt;ฐาน!$M$45,IF(L2901&lt;&gt;"",($L2901*$N2901/100),0),0)</f>
        <v>0</v>
      </c>
      <c r="Q2901" s="311">
        <f>IF(M2901&lt;&gt;ฐาน!$M$45,IF(L2901&lt;&gt;"",ROUNDUP(($L2901*$N2901/100),-1),0),0)</f>
        <v>0</v>
      </c>
      <c r="R2901" s="311">
        <f t="shared" si="90"/>
        <v>0</v>
      </c>
      <c r="S2901" s="313">
        <f t="shared" si="91"/>
        <v>0</v>
      </c>
      <c r="T2901" s="314">
        <f>IF(M2901&lt;&gt;ฐาน!$M$45,IF(S2901&lt;&gt;"",S2901+R2901,0),0)</f>
        <v>0</v>
      </c>
      <c r="U2901" s="311">
        <f>IF(M2901&lt;&gt;ฐาน!$M$45,IF(S2901=0,J2901+T2901,O2901),J2901)</f>
        <v>0</v>
      </c>
      <c r="V2901" s="98"/>
    </row>
    <row r="2902" spans="1:22" x14ac:dyDescent="0.35">
      <c r="A2902" s="93">
        <v>2894</v>
      </c>
      <c r="B2902" s="84"/>
      <c r="C2902" s="98"/>
      <c r="D2902" s="91"/>
      <c r="E2902" s="89"/>
      <c r="F2902" s="88"/>
      <c r="G2902" s="91"/>
      <c r="H2902" s="91"/>
      <c r="I2902" s="88"/>
      <c r="J2902" s="92"/>
      <c r="K2902" s="212"/>
      <c r="L2902" s="308" t="str">
        <f>IF(K2902&lt;&gt;"",INDEX(ฐาน!$J$4:$M$44,MATCH(INT(K2902),ฐาน!$J$4:$J$44,0),2),"")</f>
        <v/>
      </c>
      <c r="M2902" s="309" t="str">
        <f>IF(L2902&lt;&gt;"",INDEX(ฐาน!$J$4:$M$45,MATCH(L2902,ฐาน!$K$4:$K$45,0),4),"")</f>
        <v/>
      </c>
      <c r="N2902" s="310" t="str">
        <f>IF(I2902&lt;&gt;"",INDEX(ฐาน!$A$4:$F$9,MATCH(I2902,ฐาน!$A$4:$A$9,0),IF(J2902&gt;=INDEX(ฐาน!$A$4:$F$9,MATCH(I2902,ฐาน!$A$4:$A$9,0),3),6,5)),"")</f>
        <v/>
      </c>
      <c r="O2902" s="311" t="str">
        <f>IF(I2902&lt;&gt;"",IF(J2902&gt;=INDEX(ฐาน!$A$4:$G$9,MATCH(I2902,ฐาน!$A$4:$A$9,0),4),INDEX(ฐาน!$A$4:$G$9,MATCH(I2902,ฐาน!$A$4:$A$9,0),7),INDEX(ฐาน!$A$4:$G$9,MATCH(I2902,ฐาน!$A$4:$A$9,0),4)),"")</f>
        <v/>
      </c>
      <c r="P2902" s="312">
        <f>IF(M2902&lt;&gt;ฐาน!$M$45,IF(L2902&lt;&gt;"",($L2902*$N2902/100),0),0)</f>
        <v>0</v>
      </c>
      <c r="Q2902" s="311">
        <f>IF(M2902&lt;&gt;ฐาน!$M$45,IF(L2902&lt;&gt;"",ROUNDUP(($L2902*$N2902/100),-1),0),0)</f>
        <v>0</v>
      </c>
      <c r="R2902" s="311">
        <f t="shared" si="90"/>
        <v>0</v>
      </c>
      <c r="S2902" s="313">
        <f t="shared" si="91"/>
        <v>0</v>
      </c>
      <c r="T2902" s="314">
        <f>IF(M2902&lt;&gt;ฐาน!$M$45,IF(S2902&lt;&gt;"",S2902+R2902,0),0)</f>
        <v>0</v>
      </c>
      <c r="U2902" s="311">
        <f>IF(M2902&lt;&gt;ฐาน!$M$45,IF(S2902=0,J2902+T2902,O2902),J2902)</f>
        <v>0</v>
      </c>
      <c r="V2902" s="98"/>
    </row>
    <row r="2903" spans="1:22" x14ac:dyDescent="0.35">
      <c r="A2903" s="93">
        <v>2895</v>
      </c>
      <c r="B2903" s="84"/>
      <c r="C2903" s="98"/>
      <c r="D2903" s="91"/>
      <c r="E2903" s="89"/>
      <c r="F2903" s="88"/>
      <c r="G2903" s="91"/>
      <c r="H2903" s="91"/>
      <c r="I2903" s="88"/>
      <c r="J2903" s="92"/>
      <c r="K2903" s="212"/>
      <c r="L2903" s="308" t="str">
        <f>IF(K2903&lt;&gt;"",INDEX(ฐาน!$J$4:$M$44,MATCH(INT(K2903),ฐาน!$J$4:$J$44,0),2),"")</f>
        <v/>
      </c>
      <c r="M2903" s="309" t="str">
        <f>IF(L2903&lt;&gt;"",INDEX(ฐาน!$J$4:$M$45,MATCH(L2903,ฐาน!$K$4:$K$45,0),4),"")</f>
        <v/>
      </c>
      <c r="N2903" s="310" t="str">
        <f>IF(I2903&lt;&gt;"",INDEX(ฐาน!$A$4:$F$9,MATCH(I2903,ฐาน!$A$4:$A$9,0),IF(J2903&gt;=INDEX(ฐาน!$A$4:$F$9,MATCH(I2903,ฐาน!$A$4:$A$9,0),3),6,5)),"")</f>
        <v/>
      </c>
      <c r="O2903" s="311" t="str">
        <f>IF(I2903&lt;&gt;"",IF(J2903&gt;=INDEX(ฐาน!$A$4:$G$9,MATCH(I2903,ฐาน!$A$4:$A$9,0),4),INDEX(ฐาน!$A$4:$G$9,MATCH(I2903,ฐาน!$A$4:$A$9,0),7),INDEX(ฐาน!$A$4:$G$9,MATCH(I2903,ฐาน!$A$4:$A$9,0),4)),"")</f>
        <v/>
      </c>
      <c r="P2903" s="312">
        <f>IF(M2903&lt;&gt;ฐาน!$M$45,IF(L2903&lt;&gt;"",($L2903*$N2903/100),0),0)</f>
        <v>0</v>
      </c>
      <c r="Q2903" s="311">
        <f>IF(M2903&lt;&gt;ฐาน!$M$45,IF(L2903&lt;&gt;"",ROUNDUP(($L2903*$N2903/100),-1),0),0)</f>
        <v>0</v>
      </c>
      <c r="R2903" s="311">
        <f t="shared" si="90"/>
        <v>0</v>
      </c>
      <c r="S2903" s="313">
        <f t="shared" si="91"/>
        <v>0</v>
      </c>
      <c r="T2903" s="314">
        <f>IF(M2903&lt;&gt;ฐาน!$M$45,IF(S2903&lt;&gt;"",S2903+R2903,0),0)</f>
        <v>0</v>
      </c>
      <c r="U2903" s="311">
        <f>IF(M2903&lt;&gt;ฐาน!$M$45,IF(S2903=0,J2903+T2903,O2903),J2903)</f>
        <v>0</v>
      </c>
      <c r="V2903" s="98"/>
    </row>
    <row r="2904" spans="1:22" x14ac:dyDescent="0.35">
      <c r="A2904" s="93">
        <v>2896</v>
      </c>
      <c r="B2904" s="84"/>
      <c r="C2904" s="98"/>
      <c r="D2904" s="91"/>
      <c r="E2904" s="89"/>
      <c r="F2904" s="88"/>
      <c r="G2904" s="91"/>
      <c r="H2904" s="91"/>
      <c r="I2904" s="88"/>
      <c r="J2904" s="92"/>
      <c r="K2904" s="212"/>
      <c r="L2904" s="308" t="str">
        <f>IF(K2904&lt;&gt;"",INDEX(ฐาน!$J$4:$M$44,MATCH(INT(K2904),ฐาน!$J$4:$J$44,0),2),"")</f>
        <v/>
      </c>
      <c r="M2904" s="309" t="str">
        <f>IF(L2904&lt;&gt;"",INDEX(ฐาน!$J$4:$M$45,MATCH(L2904,ฐาน!$K$4:$K$45,0),4),"")</f>
        <v/>
      </c>
      <c r="N2904" s="310" t="str">
        <f>IF(I2904&lt;&gt;"",INDEX(ฐาน!$A$4:$F$9,MATCH(I2904,ฐาน!$A$4:$A$9,0),IF(J2904&gt;=INDEX(ฐาน!$A$4:$F$9,MATCH(I2904,ฐาน!$A$4:$A$9,0),3),6,5)),"")</f>
        <v/>
      </c>
      <c r="O2904" s="311" t="str">
        <f>IF(I2904&lt;&gt;"",IF(J2904&gt;=INDEX(ฐาน!$A$4:$G$9,MATCH(I2904,ฐาน!$A$4:$A$9,0),4),INDEX(ฐาน!$A$4:$G$9,MATCH(I2904,ฐาน!$A$4:$A$9,0),7),INDEX(ฐาน!$A$4:$G$9,MATCH(I2904,ฐาน!$A$4:$A$9,0),4)),"")</f>
        <v/>
      </c>
      <c r="P2904" s="312">
        <f>IF(M2904&lt;&gt;ฐาน!$M$45,IF(L2904&lt;&gt;"",($L2904*$N2904/100),0),0)</f>
        <v>0</v>
      </c>
      <c r="Q2904" s="311">
        <f>IF(M2904&lt;&gt;ฐาน!$M$45,IF(L2904&lt;&gt;"",ROUNDUP(($L2904*$N2904/100),-1),0),0)</f>
        <v>0</v>
      </c>
      <c r="R2904" s="311">
        <f t="shared" si="90"/>
        <v>0</v>
      </c>
      <c r="S2904" s="313">
        <f t="shared" si="91"/>
        <v>0</v>
      </c>
      <c r="T2904" s="314">
        <f>IF(M2904&lt;&gt;ฐาน!$M$45,IF(S2904&lt;&gt;"",S2904+R2904,0),0)</f>
        <v>0</v>
      </c>
      <c r="U2904" s="311">
        <f>IF(M2904&lt;&gt;ฐาน!$M$45,IF(S2904=0,J2904+T2904,O2904),J2904)</f>
        <v>0</v>
      </c>
      <c r="V2904" s="98"/>
    </row>
    <row r="2905" spans="1:22" x14ac:dyDescent="0.35">
      <c r="A2905" s="93">
        <v>2897</v>
      </c>
      <c r="B2905" s="84"/>
      <c r="C2905" s="98"/>
      <c r="D2905" s="91"/>
      <c r="E2905" s="89"/>
      <c r="F2905" s="88"/>
      <c r="G2905" s="91"/>
      <c r="H2905" s="91"/>
      <c r="I2905" s="88"/>
      <c r="J2905" s="92"/>
      <c r="K2905" s="212"/>
      <c r="L2905" s="308" t="str">
        <f>IF(K2905&lt;&gt;"",INDEX(ฐาน!$J$4:$M$44,MATCH(INT(K2905),ฐาน!$J$4:$J$44,0),2),"")</f>
        <v/>
      </c>
      <c r="M2905" s="309" t="str">
        <f>IF(L2905&lt;&gt;"",INDEX(ฐาน!$J$4:$M$45,MATCH(L2905,ฐาน!$K$4:$K$45,0),4),"")</f>
        <v/>
      </c>
      <c r="N2905" s="310" t="str">
        <f>IF(I2905&lt;&gt;"",INDEX(ฐาน!$A$4:$F$9,MATCH(I2905,ฐาน!$A$4:$A$9,0),IF(J2905&gt;=INDEX(ฐาน!$A$4:$F$9,MATCH(I2905,ฐาน!$A$4:$A$9,0),3),6,5)),"")</f>
        <v/>
      </c>
      <c r="O2905" s="311" t="str">
        <f>IF(I2905&lt;&gt;"",IF(J2905&gt;=INDEX(ฐาน!$A$4:$G$9,MATCH(I2905,ฐาน!$A$4:$A$9,0),4),INDEX(ฐาน!$A$4:$G$9,MATCH(I2905,ฐาน!$A$4:$A$9,0),7),INDEX(ฐาน!$A$4:$G$9,MATCH(I2905,ฐาน!$A$4:$A$9,0),4)),"")</f>
        <v/>
      </c>
      <c r="P2905" s="312">
        <f>IF(M2905&lt;&gt;ฐาน!$M$45,IF(L2905&lt;&gt;"",($L2905*$N2905/100),0),0)</f>
        <v>0</v>
      </c>
      <c r="Q2905" s="311">
        <f>IF(M2905&lt;&gt;ฐาน!$M$45,IF(L2905&lt;&gt;"",ROUNDUP(($L2905*$N2905/100),-1),0),0)</f>
        <v>0</v>
      </c>
      <c r="R2905" s="311">
        <f t="shared" si="90"/>
        <v>0</v>
      </c>
      <c r="S2905" s="313">
        <f t="shared" si="91"/>
        <v>0</v>
      </c>
      <c r="T2905" s="314">
        <f>IF(M2905&lt;&gt;ฐาน!$M$45,IF(S2905&lt;&gt;"",S2905+R2905,0),0)</f>
        <v>0</v>
      </c>
      <c r="U2905" s="311">
        <f>IF(M2905&lt;&gt;ฐาน!$M$45,IF(S2905=0,J2905+T2905,O2905),J2905)</f>
        <v>0</v>
      </c>
      <c r="V2905" s="98"/>
    </row>
    <row r="2906" spans="1:22" x14ac:dyDescent="0.35">
      <c r="A2906" s="93">
        <v>2898</v>
      </c>
      <c r="B2906" s="84"/>
      <c r="C2906" s="98"/>
      <c r="D2906" s="91"/>
      <c r="E2906" s="89"/>
      <c r="F2906" s="88"/>
      <c r="G2906" s="91"/>
      <c r="H2906" s="91"/>
      <c r="I2906" s="88"/>
      <c r="J2906" s="92"/>
      <c r="K2906" s="212"/>
      <c r="L2906" s="308" t="str">
        <f>IF(K2906&lt;&gt;"",INDEX(ฐาน!$J$4:$M$44,MATCH(INT(K2906),ฐาน!$J$4:$J$44,0),2),"")</f>
        <v/>
      </c>
      <c r="M2906" s="309" t="str">
        <f>IF(L2906&lt;&gt;"",INDEX(ฐาน!$J$4:$M$45,MATCH(L2906,ฐาน!$K$4:$K$45,0),4),"")</f>
        <v/>
      </c>
      <c r="N2906" s="310" t="str">
        <f>IF(I2906&lt;&gt;"",INDEX(ฐาน!$A$4:$F$9,MATCH(I2906,ฐาน!$A$4:$A$9,0),IF(J2906&gt;=INDEX(ฐาน!$A$4:$F$9,MATCH(I2906,ฐาน!$A$4:$A$9,0),3),6,5)),"")</f>
        <v/>
      </c>
      <c r="O2906" s="311" t="str">
        <f>IF(I2906&lt;&gt;"",IF(J2906&gt;=INDEX(ฐาน!$A$4:$G$9,MATCH(I2906,ฐาน!$A$4:$A$9,0),4),INDEX(ฐาน!$A$4:$G$9,MATCH(I2906,ฐาน!$A$4:$A$9,0),7),INDEX(ฐาน!$A$4:$G$9,MATCH(I2906,ฐาน!$A$4:$A$9,0),4)),"")</f>
        <v/>
      </c>
      <c r="P2906" s="312">
        <f>IF(M2906&lt;&gt;ฐาน!$M$45,IF(L2906&lt;&gt;"",($L2906*$N2906/100),0),0)</f>
        <v>0</v>
      </c>
      <c r="Q2906" s="311">
        <f>IF(M2906&lt;&gt;ฐาน!$M$45,IF(L2906&lt;&gt;"",ROUNDUP(($L2906*$N2906/100),-1),0),0)</f>
        <v>0</v>
      </c>
      <c r="R2906" s="311">
        <f t="shared" si="90"/>
        <v>0</v>
      </c>
      <c r="S2906" s="313">
        <f t="shared" si="91"/>
        <v>0</v>
      </c>
      <c r="T2906" s="314">
        <f>IF(M2906&lt;&gt;ฐาน!$M$45,IF(S2906&lt;&gt;"",S2906+R2906,0),0)</f>
        <v>0</v>
      </c>
      <c r="U2906" s="311">
        <f>IF(M2906&lt;&gt;ฐาน!$M$45,IF(S2906=0,J2906+T2906,O2906),J2906)</f>
        <v>0</v>
      </c>
      <c r="V2906" s="98"/>
    </row>
    <row r="2907" spans="1:22" x14ac:dyDescent="0.35">
      <c r="A2907" s="93">
        <v>2899</v>
      </c>
      <c r="B2907" s="84"/>
      <c r="C2907" s="98"/>
      <c r="D2907" s="91"/>
      <c r="E2907" s="89"/>
      <c r="F2907" s="88"/>
      <c r="G2907" s="91"/>
      <c r="H2907" s="91"/>
      <c r="I2907" s="88"/>
      <c r="J2907" s="92"/>
      <c r="K2907" s="212"/>
      <c r="L2907" s="308" t="str">
        <f>IF(K2907&lt;&gt;"",INDEX(ฐาน!$J$4:$M$44,MATCH(INT(K2907),ฐาน!$J$4:$J$44,0),2),"")</f>
        <v/>
      </c>
      <c r="M2907" s="309" t="str">
        <f>IF(L2907&lt;&gt;"",INDEX(ฐาน!$J$4:$M$45,MATCH(L2907,ฐาน!$K$4:$K$45,0),4),"")</f>
        <v/>
      </c>
      <c r="N2907" s="310" t="str">
        <f>IF(I2907&lt;&gt;"",INDEX(ฐาน!$A$4:$F$9,MATCH(I2907,ฐาน!$A$4:$A$9,0),IF(J2907&gt;=INDEX(ฐาน!$A$4:$F$9,MATCH(I2907,ฐาน!$A$4:$A$9,0),3),6,5)),"")</f>
        <v/>
      </c>
      <c r="O2907" s="311" t="str">
        <f>IF(I2907&lt;&gt;"",IF(J2907&gt;=INDEX(ฐาน!$A$4:$G$9,MATCH(I2907,ฐาน!$A$4:$A$9,0),4),INDEX(ฐาน!$A$4:$G$9,MATCH(I2907,ฐาน!$A$4:$A$9,0),7),INDEX(ฐาน!$A$4:$G$9,MATCH(I2907,ฐาน!$A$4:$A$9,0),4)),"")</f>
        <v/>
      </c>
      <c r="P2907" s="312">
        <f>IF(M2907&lt;&gt;ฐาน!$M$45,IF(L2907&lt;&gt;"",($L2907*$N2907/100),0),0)</f>
        <v>0</v>
      </c>
      <c r="Q2907" s="311">
        <f>IF(M2907&lt;&gt;ฐาน!$M$45,IF(L2907&lt;&gt;"",ROUNDUP(($L2907*$N2907/100),-1),0),0)</f>
        <v>0</v>
      </c>
      <c r="R2907" s="311">
        <f t="shared" si="90"/>
        <v>0</v>
      </c>
      <c r="S2907" s="313">
        <f t="shared" si="91"/>
        <v>0</v>
      </c>
      <c r="T2907" s="314">
        <f>IF(M2907&lt;&gt;ฐาน!$M$45,IF(S2907&lt;&gt;"",S2907+R2907,0),0)</f>
        <v>0</v>
      </c>
      <c r="U2907" s="311">
        <f>IF(M2907&lt;&gt;ฐาน!$M$45,IF(S2907=0,J2907+T2907,O2907),J2907)</f>
        <v>0</v>
      </c>
      <c r="V2907" s="98"/>
    </row>
    <row r="2908" spans="1:22" x14ac:dyDescent="0.35">
      <c r="A2908" s="93">
        <v>2900</v>
      </c>
      <c r="B2908" s="84"/>
      <c r="C2908" s="98"/>
      <c r="D2908" s="91"/>
      <c r="E2908" s="89"/>
      <c r="F2908" s="88"/>
      <c r="G2908" s="91"/>
      <c r="H2908" s="91"/>
      <c r="I2908" s="88"/>
      <c r="J2908" s="92"/>
      <c r="K2908" s="212"/>
      <c r="L2908" s="308" t="str">
        <f>IF(K2908&lt;&gt;"",INDEX(ฐาน!$J$4:$M$44,MATCH(INT(K2908),ฐาน!$J$4:$J$44,0),2),"")</f>
        <v/>
      </c>
      <c r="M2908" s="309" t="str">
        <f>IF(L2908&lt;&gt;"",INDEX(ฐาน!$J$4:$M$45,MATCH(L2908,ฐาน!$K$4:$K$45,0),4),"")</f>
        <v/>
      </c>
      <c r="N2908" s="310" t="str">
        <f>IF(I2908&lt;&gt;"",INDEX(ฐาน!$A$4:$F$9,MATCH(I2908,ฐาน!$A$4:$A$9,0),IF(J2908&gt;=INDEX(ฐาน!$A$4:$F$9,MATCH(I2908,ฐาน!$A$4:$A$9,0),3),6,5)),"")</f>
        <v/>
      </c>
      <c r="O2908" s="311" t="str">
        <f>IF(I2908&lt;&gt;"",IF(J2908&gt;=INDEX(ฐาน!$A$4:$G$9,MATCH(I2908,ฐาน!$A$4:$A$9,0),4),INDEX(ฐาน!$A$4:$G$9,MATCH(I2908,ฐาน!$A$4:$A$9,0),7),INDEX(ฐาน!$A$4:$G$9,MATCH(I2908,ฐาน!$A$4:$A$9,0),4)),"")</f>
        <v/>
      </c>
      <c r="P2908" s="312">
        <f>IF(M2908&lt;&gt;ฐาน!$M$45,IF(L2908&lt;&gt;"",($L2908*$N2908/100),0),0)</f>
        <v>0</v>
      </c>
      <c r="Q2908" s="311">
        <f>IF(M2908&lt;&gt;ฐาน!$M$45,IF(L2908&lt;&gt;"",ROUNDUP(($L2908*$N2908/100),-1),0),0)</f>
        <v>0</v>
      </c>
      <c r="R2908" s="311">
        <f t="shared" si="90"/>
        <v>0</v>
      </c>
      <c r="S2908" s="313">
        <f t="shared" si="91"/>
        <v>0</v>
      </c>
      <c r="T2908" s="314">
        <f>IF(M2908&lt;&gt;ฐาน!$M$45,IF(S2908&lt;&gt;"",S2908+R2908,0),0)</f>
        <v>0</v>
      </c>
      <c r="U2908" s="311">
        <f>IF(M2908&lt;&gt;ฐาน!$M$45,IF(S2908=0,J2908+T2908,O2908),J2908)</f>
        <v>0</v>
      </c>
      <c r="V2908" s="98"/>
    </row>
    <row r="2909" spans="1:22" x14ac:dyDescent="0.35">
      <c r="A2909" s="93">
        <v>2901</v>
      </c>
      <c r="B2909" s="84"/>
      <c r="C2909" s="98"/>
      <c r="D2909" s="91"/>
      <c r="E2909" s="89"/>
      <c r="F2909" s="88"/>
      <c r="G2909" s="91"/>
      <c r="H2909" s="91"/>
      <c r="I2909" s="88"/>
      <c r="J2909" s="92"/>
      <c r="K2909" s="212"/>
      <c r="L2909" s="308" t="str">
        <f>IF(K2909&lt;&gt;"",INDEX(ฐาน!$J$4:$M$44,MATCH(INT(K2909),ฐาน!$J$4:$J$44,0),2),"")</f>
        <v/>
      </c>
      <c r="M2909" s="309" t="str">
        <f>IF(L2909&lt;&gt;"",INDEX(ฐาน!$J$4:$M$45,MATCH(L2909,ฐาน!$K$4:$K$45,0),4),"")</f>
        <v/>
      </c>
      <c r="N2909" s="310" t="str">
        <f>IF(I2909&lt;&gt;"",INDEX(ฐาน!$A$4:$F$9,MATCH(I2909,ฐาน!$A$4:$A$9,0),IF(J2909&gt;=INDEX(ฐาน!$A$4:$F$9,MATCH(I2909,ฐาน!$A$4:$A$9,0),3),6,5)),"")</f>
        <v/>
      </c>
      <c r="O2909" s="311" t="str">
        <f>IF(I2909&lt;&gt;"",IF(J2909&gt;=INDEX(ฐาน!$A$4:$G$9,MATCH(I2909,ฐาน!$A$4:$A$9,0),4),INDEX(ฐาน!$A$4:$G$9,MATCH(I2909,ฐาน!$A$4:$A$9,0),7),INDEX(ฐาน!$A$4:$G$9,MATCH(I2909,ฐาน!$A$4:$A$9,0),4)),"")</f>
        <v/>
      </c>
      <c r="P2909" s="312">
        <f>IF(M2909&lt;&gt;ฐาน!$M$45,IF(L2909&lt;&gt;"",($L2909*$N2909/100),0),0)</f>
        <v>0</v>
      </c>
      <c r="Q2909" s="311">
        <f>IF(M2909&lt;&gt;ฐาน!$M$45,IF(L2909&lt;&gt;"",ROUNDUP(($L2909*$N2909/100),-1),0),0)</f>
        <v>0</v>
      </c>
      <c r="R2909" s="311">
        <f t="shared" si="90"/>
        <v>0</v>
      </c>
      <c r="S2909" s="313">
        <f t="shared" si="91"/>
        <v>0</v>
      </c>
      <c r="T2909" s="314">
        <f>IF(M2909&lt;&gt;ฐาน!$M$45,IF(S2909&lt;&gt;"",S2909+R2909,0),0)</f>
        <v>0</v>
      </c>
      <c r="U2909" s="311">
        <f>IF(M2909&lt;&gt;ฐาน!$M$45,IF(S2909=0,J2909+T2909,O2909),J2909)</f>
        <v>0</v>
      </c>
      <c r="V2909" s="98"/>
    </row>
    <row r="2910" spans="1:22" x14ac:dyDescent="0.35">
      <c r="A2910" s="93">
        <v>2902</v>
      </c>
      <c r="B2910" s="84"/>
      <c r="C2910" s="98"/>
      <c r="D2910" s="91"/>
      <c r="E2910" s="89"/>
      <c r="F2910" s="88"/>
      <c r="G2910" s="91"/>
      <c r="H2910" s="91"/>
      <c r="I2910" s="88"/>
      <c r="J2910" s="92"/>
      <c r="K2910" s="212"/>
      <c r="L2910" s="308" t="str">
        <f>IF(K2910&lt;&gt;"",INDEX(ฐาน!$J$4:$M$44,MATCH(INT(K2910),ฐาน!$J$4:$J$44,0),2),"")</f>
        <v/>
      </c>
      <c r="M2910" s="309" t="str">
        <f>IF(L2910&lt;&gt;"",INDEX(ฐาน!$J$4:$M$45,MATCH(L2910,ฐาน!$K$4:$K$45,0),4),"")</f>
        <v/>
      </c>
      <c r="N2910" s="310" t="str">
        <f>IF(I2910&lt;&gt;"",INDEX(ฐาน!$A$4:$F$9,MATCH(I2910,ฐาน!$A$4:$A$9,0),IF(J2910&gt;=INDEX(ฐาน!$A$4:$F$9,MATCH(I2910,ฐาน!$A$4:$A$9,0),3),6,5)),"")</f>
        <v/>
      </c>
      <c r="O2910" s="311" t="str">
        <f>IF(I2910&lt;&gt;"",IF(J2910&gt;=INDEX(ฐาน!$A$4:$G$9,MATCH(I2910,ฐาน!$A$4:$A$9,0),4),INDEX(ฐาน!$A$4:$G$9,MATCH(I2910,ฐาน!$A$4:$A$9,0),7),INDEX(ฐาน!$A$4:$G$9,MATCH(I2910,ฐาน!$A$4:$A$9,0),4)),"")</f>
        <v/>
      </c>
      <c r="P2910" s="312">
        <f>IF(M2910&lt;&gt;ฐาน!$M$45,IF(L2910&lt;&gt;"",($L2910*$N2910/100),0),0)</f>
        <v>0</v>
      </c>
      <c r="Q2910" s="311">
        <f>IF(M2910&lt;&gt;ฐาน!$M$45,IF(L2910&lt;&gt;"",ROUNDUP(($L2910*$N2910/100),-1),0),0)</f>
        <v>0</v>
      </c>
      <c r="R2910" s="311">
        <f t="shared" si="90"/>
        <v>0</v>
      </c>
      <c r="S2910" s="313">
        <f t="shared" si="91"/>
        <v>0</v>
      </c>
      <c r="T2910" s="314">
        <f>IF(M2910&lt;&gt;ฐาน!$M$45,IF(S2910&lt;&gt;"",S2910+R2910,0),0)</f>
        <v>0</v>
      </c>
      <c r="U2910" s="311">
        <f>IF(M2910&lt;&gt;ฐาน!$M$45,IF(S2910=0,J2910+T2910,O2910),J2910)</f>
        <v>0</v>
      </c>
      <c r="V2910" s="98"/>
    </row>
    <row r="2911" spans="1:22" x14ac:dyDescent="0.35">
      <c r="A2911" s="93">
        <v>2903</v>
      </c>
      <c r="B2911" s="84"/>
      <c r="C2911" s="98"/>
      <c r="D2911" s="91"/>
      <c r="E2911" s="89"/>
      <c r="F2911" s="88"/>
      <c r="G2911" s="91"/>
      <c r="H2911" s="91"/>
      <c r="I2911" s="88"/>
      <c r="J2911" s="92"/>
      <c r="K2911" s="212"/>
      <c r="L2911" s="308" t="str">
        <f>IF(K2911&lt;&gt;"",INDEX(ฐาน!$J$4:$M$44,MATCH(INT(K2911),ฐาน!$J$4:$J$44,0),2),"")</f>
        <v/>
      </c>
      <c r="M2911" s="309" t="str">
        <f>IF(L2911&lt;&gt;"",INDEX(ฐาน!$J$4:$M$45,MATCH(L2911,ฐาน!$K$4:$K$45,0),4),"")</f>
        <v/>
      </c>
      <c r="N2911" s="310" t="str">
        <f>IF(I2911&lt;&gt;"",INDEX(ฐาน!$A$4:$F$9,MATCH(I2911,ฐาน!$A$4:$A$9,0),IF(J2911&gt;=INDEX(ฐาน!$A$4:$F$9,MATCH(I2911,ฐาน!$A$4:$A$9,0),3),6,5)),"")</f>
        <v/>
      </c>
      <c r="O2911" s="311" t="str">
        <f>IF(I2911&lt;&gt;"",IF(J2911&gt;=INDEX(ฐาน!$A$4:$G$9,MATCH(I2911,ฐาน!$A$4:$A$9,0),4),INDEX(ฐาน!$A$4:$G$9,MATCH(I2911,ฐาน!$A$4:$A$9,0),7),INDEX(ฐาน!$A$4:$G$9,MATCH(I2911,ฐาน!$A$4:$A$9,0),4)),"")</f>
        <v/>
      </c>
      <c r="P2911" s="312">
        <f>IF(M2911&lt;&gt;ฐาน!$M$45,IF(L2911&lt;&gt;"",($L2911*$N2911/100),0),0)</f>
        <v>0</v>
      </c>
      <c r="Q2911" s="311">
        <f>IF(M2911&lt;&gt;ฐาน!$M$45,IF(L2911&lt;&gt;"",ROUNDUP(($L2911*$N2911/100),-1),0),0)</f>
        <v>0</v>
      </c>
      <c r="R2911" s="311">
        <f t="shared" si="90"/>
        <v>0</v>
      </c>
      <c r="S2911" s="313">
        <f t="shared" si="91"/>
        <v>0</v>
      </c>
      <c r="T2911" s="314">
        <f>IF(M2911&lt;&gt;ฐาน!$M$45,IF(S2911&lt;&gt;"",S2911+R2911,0),0)</f>
        <v>0</v>
      </c>
      <c r="U2911" s="311">
        <f>IF(M2911&lt;&gt;ฐาน!$M$45,IF(S2911=0,J2911+T2911,O2911),J2911)</f>
        <v>0</v>
      </c>
      <c r="V2911" s="98"/>
    </row>
    <row r="2912" spans="1:22" x14ac:dyDescent="0.35">
      <c r="A2912" s="93">
        <v>2904</v>
      </c>
      <c r="B2912" s="84"/>
      <c r="C2912" s="98"/>
      <c r="D2912" s="91"/>
      <c r="E2912" s="89"/>
      <c r="F2912" s="88"/>
      <c r="G2912" s="91"/>
      <c r="H2912" s="91"/>
      <c r="I2912" s="88"/>
      <c r="J2912" s="92"/>
      <c r="K2912" s="212"/>
      <c r="L2912" s="308" t="str">
        <f>IF(K2912&lt;&gt;"",INDEX(ฐาน!$J$4:$M$44,MATCH(INT(K2912),ฐาน!$J$4:$J$44,0),2),"")</f>
        <v/>
      </c>
      <c r="M2912" s="309" t="str">
        <f>IF(L2912&lt;&gt;"",INDEX(ฐาน!$J$4:$M$45,MATCH(L2912,ฐาน!$K$4:$K$45,0),4),"")</f>
        <v/>
      </c>
      <c r="N2912" s="310" t="str">
        <f>IF(I2912&lt;&gt;"",INDEX(ฐาน!$A$4:$F$9,MATCH(I2912,ฐาน!$A$4:$A$9,0),IF(J2912&gt;=INDEX(ฐาน!$A$4:$F$9,MATCH(I2912,ฐาน!$A$4:$A$9,0),3),6,5)),"")</f>
        <v/>
      </c>
      <c r="O2912" s="311" t="str">
        <f>IF(I2912&lt;&gt;"",IF(J2912&gt;=INDEX(ฐาน!$A$4:$G$9,MATCH(I2912,ฐาน!$A$4:$A$9,0),4),INDEX(ฐาน!$A$4:$G$9,MATCH(I2912,ฐาน!$A$4:$A$9,0),7),INDEX(ฐาน!$A$4:$G$9,MATCH(I2912,ฐาน!$A$4:$A$9,0),4)),"")</f>
        <v/>
      </c>
      <c r="P2912" s="312">
        <f>IF(M2912&lt;&gt;ฐาน!$M$45,IF(L2912&lt;&gt;"",($L2912*$N2912/100),0),0)</f>
        <v>0</v>
      </c>
      <c r="Q2912" s="311">
        <f>IF(M2912&lt;&gt;ฐาน!$M$45,IF(L2912&lt;&gt;"",ROUNDUP(($L2912*$N2912/100),-1),0),0)</f>
        <v>0</v>
      </c>
      <c r="R2912" s="311">
        <f t="shared" si="90"/>
        <v>0</v>
      </c>
      <c r="S2912" s="313">
        <f t="shared" si="91"/>
        <v>0</v>
      </c>
      <c r="T2912" s="314">
        <f>IF(M2912&lt;&gt;ฐาน!$M$45,IF(S2912&lt;&gt;"",S2912+R2912,0),0)</f>
        <v>0</v>
      </c>
      <c r="U2912" s="311">
        <f>IF(M2912&lt;&gt;ฐาน!$M$45,IF(S2912=0,J2912+T2912,O2912),J2912)</f>
        <v>0</v>
      </c>
      <c r="V2912" s="98"/>
    </row>
    <row r="2913" spans="1:22" x14ac:dyDescent="0.35">
      <c r="A2913" s="93">
        <v>2905</v>
      </c>
      <c r="B2913" s="84"/>
      <c r="C2913" s="98"/>
      <c r="D2913" s="91"/>
      <c r="E2913" s="89"/>
      <c r="F2913" s="88"/>
      <c r="G2913" s="91"/>
      <c r="H2913" s="91"/>
      <c r="I2913" s="88"/>
      <c r="J2913" s="92"/>
      <c r="K2913" s="212"/>
      <c r="L2913" s="308" t="str">
        <f>IF(K2913&lt;&gt;"",INDEX(ฐาน!$J$4:$M$44,MATCH(INT(K2913),ฐาน!$J$4:$J$44,0),2),"")</f>
        <v/>
      </c>
      <c r="M2913" s="309" t="str">
        <f>IF(L2913&lt;&gt;"",INDEX(ฐาน!$J$4:$M$45,MATCH(L2913,ฐาน!$K$4:$K$45,0),4),"")</f>
        <v/>
      </c>
      <c r="N2913" s="310" t="str">
        <f>IF(I2913&lt;&gt;"",INDEX(ฐาน!$A$4:$F$9,MATCH(I2913,ฐาน!$A$4:$A$9,0),IF(J2913&gt;=INDEX(ฐาน!$A$4:$F$9,MATCH(I2913,ฐาน!$A$4:$A$9,0),3),6,5)),"")</f>
        <v/>
      </c>
      <c r="O2913" s="311" t="str">
        <f>IF(I2913&lt;&gt;"",IF(J2913&gt;=INDEX(ฐาน!$A$4:$G$9,MATCH(I2913,ฐาน!$A$4:$A$9,0),4),INDEX(ฐาน!$A$4:$G$9,MATCH(I2913,ฐาน!$A$4:$A$9,0),7),INDEX(ฐาน!$A$4:$G$9,MATCH(I2913,ฐาน!$A$4:$A$9,0),4)),"")</f>
        <v/>
      </c>
      <c r="P2913" s="312">
        <f>IF(M2913&lt;&gt;ฐาน!$M$45,IF(L2913&lt;&gt;"",($L2913*$N2913/100),0),0)</f>
        <v>0</v>
      </c>
      <c r="Q2913" s="311">
        <f>IF(M2913&lt;&gt;ฐาน!$M$45,IF(L2913&lt;&gt;"",ROUNDUP(($L2913*$N2913/100),-1),0),0)</f>
        <v>0</v>
      </c>
      <c r="R2913" s="311">
        <f t="shared" si="90"/>
        <v>0</v>
      </c>
      <c r="S2913" s="313">
        <f t="shared" si="91"/>
        <v>0</v>
      </c>
      <c r="T2913" s="314">
        <f>IF(M2913&lt;&gt;ฐาน!$M$45,IF(S2913&lt;&gt;"",S2913+R2913,0),0)</f>
        <v>0</v>
      </c>
      <c r="U2913" s="311">
        <f>IF(M2913&lt;&gt;ฐาน!$M$45,IF(S2913=0,J2913+T2913,O2913),J2913)</f>
        <v>0</v>
      </c>
      <c r="V2913" s="98"/>
    </row>
    <row r="2914" spans="1:22" x14ac:dyDescent="0.35">
      <c r="A2914" s="93">
        <v>2906</v>
      </c>
      <c r="B2914" s="84"/>
      <c r="C2914" s="98"/>
      <c r="D2914" s="91"/>
      <c r="E2914" s="89"/>
      <c r="F2914" s="88"/>
      <c r="G2914" s="91"/>
      <c r="H2914" s="91"/>
      <c r="I2914" s="88"/>
      <c r="J2914" s="92"/>
      <c r="K2914" s="212"/>
      <c r="L2914" s="308" t="str">
        <f>IF(K2914&lt;&gt;"",INDEX(ฐาน!$J$4:$M$44,MATCH(INT(K2914),ฐาน!$J$4:$J$44,0),2),"")</f>
        <v/>
      </c>
      <c r="M2914" s="309" t="str">
        <f>IF(L2914&lt;&gt;"",INDEX(ฐาน!$J$4:$M$45,MATCH(L2914,ฐาน!$K$4:$K$45,0),4),"")</f>
        <v/>
      </c>
      <c r="N2914" s="310" t="str">
        <f>IF(I2914&lt;&gt;"",INDEX(ฐาน!$A$4:$F$9,MATCH(I2914,ฐาน!$A$4:$A$9,0),IF(J2914&gt;=INDEX(ฐาน!$A$4:$F$9,MATCH(I2914,ฐาน!$A$4:$A$9,0),3),6,5)),"")</f>
        <v/>
      </c>
      <c r="O2914" s="311" t="str">
        <f>IF(I2914&lt;&gt;"",IF(J2914&gt;=INDEX(ฐาน!$A$4:$G$9,MATCH(I2914,ฐาน!$A$4:$A$9,0),4),INDEX(ฐาน!$A$4:$G$9,MATCH(I2914,ฐาน!$A$4:$A$9,0),7),INDEX(ฐาน!$A$4:$G$9,MATCH(I2914,ฐาน!$A$4:$A$9,0),4)),"")</f>
        <v/>
      </c>
      <c r="P2914" s="312">
        <f>IF(M2914&lt;&gt;ฐาน!$M$45,IF(L2914&lt;&gt;"",($L2914*$N2914/100),0),0)</f>
        <v>0</v>
      </c>
      <c r="Q2914" s="311">
        <f>IF(M2914&lt;&gt;ฐาน!$M$45,IF(L2914&lt;&gt;"",ROUNDUP(($L2914*$N2914/100),-1),0),0)</f>
        <v>0</v>
      </c>
      <c r="R2914" s="311">
        <f t="shared" si="90"/>
        <v>0</v>
      </c>
      <c r="S2914" s="313">
        <f t="shared" si="91"/>
        <v>0</v>
      </c>
      <c r="T2914" s="314">
        <f>IF(M2914&lt;&gt;ฐาน!$M$45,IF(S2914&lt;&gt;"",S2914+R2914,0),0)</f>
        <v>0</v>
      </c>
      <c r="U2914" s="311">
        <f>IF(M2914&lt;&gt;ฐาน!$M$45,IF(S2914=0,J2914+T2914,O2914),J2914)</f>
        <v>0</v>
      </c>
      <c r="V2914" s="98"/>
    </row>
    <row r="2915" spans="1:22" x14ac:dyDescent="0.35">
      <c r="A2915" s="93">
        <v>2907</v>
      </c>
      <c r="B2915" s="84"/>
      <c r="C2915" s="98"/>
      <c r="D2915" s="91"/>
      <c r="E2915" s="89"/>
      <c r="F2915" s="88"/>
      <c r="G2915" s="91"/>
      <c r="H2915" s="91"/>
      <c r="I2915" s="88"/>
      <c r="J2915" s="92"/>
      <c r="K2915" s="212"/>
      <c r="L2915" s="308" t="str">
        <f>IF(K2915&lt;&gt;"",INDEX(ฐาน!$J$4:$M$44,MATCH(INT(K2915),ฐาน!$J$4:$J$44,0),2),"")</f>
        <v/>
      </c>
      <c r="M2915" s="309" t="str">
        <f>IF(L2915&lt;&gt;"",INDEX(ฐาน!$J$4:$M$45,MATCH(L2915,ฐาน!$K$4:$K$45,0),4),"")</f>
        <v/>
      </c>
      <c r="N2915" s="310" t="str">
        <f>IF(I2915&lt;&gt;"",INDEX(ฐาน!$A$4:$F$9,MATCH(I2915,ฐาน!$A$4:$A$9,0),IF(J2915&gt;=INDEX(ฐาน!$A$4:$F$9,MATCH(I2915,ฐาน!$A$4:$A$9,0),3),6,5)),"")</f>
        <v/>
      </c>
      <c r="O2915" s="311" t="str">
        <f>IF(I2915&lt;&gt;"",IF(J2915&gt;=INDEX(ฐาน!$A$4:$G$9,MATCH(I2915,ฐาน!$A$4:$A$9,0),4),INDEX(ฐาน!$A$4:$G$9,MATCH(I2915,ฐาน!$A$4:$A$9,0),7),INDEX(ฐาน!$A$4:$G$9,MATCH(I2915,ฐาน!$A$4:$A$9,0),4)),"")</f>
        <v/>
      </c>
      <c r="P2915" s="312">
        <f>IF(M2915&lt;&gt;ฐาน!$M$45,IF(L2915&lt;&gt;"",($L2915*$N2915/100),0),0)</f>
        <v>0</v>
      </c>
      <c r="Q2915" s="311">
        <f>IF(M2915&lt;&gt;ฐาน!$M$45,IF(L2915&lt;&gt;"",ROUNDUP(($L2915*$N2915/100),-1),0),0)</f>
        <v>0</v>
      </c>
      <c r="R2915" s="311">
        <f t="shared" si="90"/>
        <v>0</v>
      </c>
      <c r="S2915" s="313">
        <f t="shared" si="91"/>
        <v>0</v>
      </c>
      <c r="T2915" s="314">
        <f>IF(M2915&lt;&gt;ฐาน!$M$45,IF(S2915&lt;&gt;"",S2915+R2915,0),0)</f>
        <v>0</v>
      </c>
      <c r="U2915" s="311">
        <f>IF(M2915&lt;&gt;ฐาน!$M$45,IF(S2915=0,J2915+T2915,O2915),J2915)</f>
        <v>0</v>
      </c>
      <c r="V2915" s="98"/>
    </row>
    <row r="2916" spans="1:22" x14ac:dyDescent="0.35">
      <c r="A2916" s="93">
        <v>2908</v>
      </c>
      <c r="B2916" s="84"/>
      <c r="C2916" s="98"/>
      <c r="D2916" s="91"/>
      <c r="E2916" s="89"/>
      <c r="F2916" s="88"/>
      <c r="G2916" s="91"/>
      <c r="H2916" s="91"/>
      <c r="I2916" s="88"/>
      <c r="J2916" s="92"/>
      <c r="K2916" s="212"/>
      <c r="L2916" s="308" t="str">
        <f>IF(K2916&lt;&gt;"",INDEX(ฐาน!$J$4:$M$44,MATCH(INT(K2916),ฐาน!$J$4:$J$44,0),2),"")</f>
        <v/>
      </c>
      <c r="M2916" s="309" t="str">
        <f>IF(L2916&lt;&gt;"",INDEX(ฐาน!$J$4:$M$45,MATCH(L2916,ฐาน!$K$4:$K$45,0),4),"")</f>
        <v/>
      </c>
      <c r="N2916" s="310" t="str">
        <f>IF(I2916&lt;&gt;"",INDEX(ฐาน!$A$4:$F$9,MATCH(I2916,ฐาน!$A$4:$A$9,0),IF(J2916&gt;=INDEX(ฐาน!$A$4:$F$9,MATCH(I2916,ฐาน!$A$4:$A$9,0),3),6,5)),"")</f>
        <v/>
      </c>
      <c r="O2916" s="311" t="str">
        <f>IF(I2916&lt;&gt;"",IF(J2916&gt;=INDEX(ฐาน!$A$4:$G$9,MATCH(I2916,ฐาน!$A$4:$A$9,0),4),INDEX(ฐาน!$A$4:$G$9,MATCH(I2916,ฐาน!$A$4:$A$9,0),7),INDEX(ฐาน!$A$4:$G$9,MATCH(I2916,ฐาน!$A$4:$A$9,0),4)),"")</f>
        <v/>
      </c>
      <c r="P2916" s="312">
        <f>IF(M2916&lt;&gt;ฐาน!$M$45,IF(L2916&lt;&gt;"",($L2916*$N2916/100),0),0)</f>
        <v>0</v>
      </c>
      <c r="Q2916" s="311">
        <f>IF(M2916&lt;&gt;ฐาน!$M$45,IF(L2916&lt;&gt;"",ROUNDUP(($L2916*$N2916/100),-1),0),0)</f>
        <v>0</v>
      </c>
      <c r="R2916" s="311">
        <f t="shared" si="90"/>
        <v>0</v>
      </c>
      <c r="S2916" s="313">
        <f t="shared" si="91"/>
        <v>0</v>
      </c>
      <c r="T2916" s="314">
        <f>IF(M2916&lt;&gt;ฐาน!$M$45,IF(S2916&lt;&gt;"",S2916+R2916,0),0)</f>
        <v>0</v>
      </c>
      <c r="U2916" s="311">
        <f>IF(M2916&lt;&gt;ฐาน!$M$45,IF(S2916=0,J2916+T2916,O2916),J2916)</f>
        <v>0</v>
      </c>
      <c r="V2916" s="98"/>
    </row>
    <row r="2917" spans="1:22" x14ac:dyDescent="0.35">
      <c r="A2917" s="93">
        <v>2909</v>
      </c>
      <c r="B2917" s="84"/>
      <c r="C2917" s="98"/>
      <c r="D2917" s="91"/>
      <c r="E2917" s="89"/>
      <c r="F2917" s="88"/>
      <c r="G2917" s="91"/>
      <c r="H2917" s="91"/>
      <c r="I2917" s="88"/>
      <c r="J2917" s="92"/>
      <c r="K2917" s="212"/>
      <c r="L2917" s="308" t="str">
        <f>IF(K2917&lt;&gt;"",INDEX(ฐาน!$J$4:$M$44,MATCH(INT(K2917),ฐาน!$J$4:$J$44,0),2),"")</f>
        <v/>
      </c>
      <c r="M2917" s="309" t="str">
        <f>IF(L2917&lt;&gt;"",INDEX(ฐาน!$J$4:$M$45,MATCH(L2917,ฐาน!$K$4:$K$45,0),4),"")</f>
        <v/>
      </c>
      <c r="N2917" s="310" t="str">
        <f>IF(I2917&lt;&gt;"",INDEX(ฐาน!$A$4:$F$9,MATCH(I2917,ฐาน!$A$4:$A$9,0),IF(J2917&gt;=INDEX(ฐาน!$A$4:$F$9,MATCH(I2917,ฐาน!$A$4:$A$9,0),3),6,5)),"")</f>
        <v/>
      </c>
      <c r="O2917" s="311" t="str">
        <f>IF(I2917&lt;&gt;"",IF(J2917&gt;=INDEX(ฐาน!$A$4:$G$9,MATCH(I2917,ฐาน!$A$4:$A$9,0),4),INDEX(ฐาน!$A$4:$G$9,MATCH(I2917,ฐาน!$A$4:$A$9,0),7),INDEX(ฐาน!$A$4:$G$9,MATCH(I2917,ฐาน!$A$4:$A$9,0),4)),"")</f>
        <v/>
      </c>
      <c r="P2917" s="312">
        <f>IF(M2917&lt;&gt;ฐาน!$M$45,IF(L2917&lt;&gt;"",($L2917*$N2917/100),0),0)</f>
        <v>0</v>
      </c>
      <c r="Q2917" s="311">
        <f>IF(M2917&lt;&gt;ฐาน!$M$45,IF(L2917&lt;&gt;"",ROUNDUP(($L2917*$N2917/100),-1),0),0)</f>
        <v>0</v>
      </c>
      <c r="R2917" s="311">
        <f t="shared" si="90"/>
        <v>0</v>
      </c>
      <c r="S2917" s="313">
        <f t="shared" si="91"/>
        <v>0</v>
      </c>
      <c r="T2917" s="314">
        <f>IF(M2917&lt;&gt;ฐาน!$M$45,IF(S2917&lt;&gt;"",S2917+R2917,0),0)</f>
        <v>0</v>
      </c>
      <c r="U2917" s="311">
        <f>IF(M2917&lt;&gt;ฐาน!$M$45,IF(S2917=0,J2917+T2917,O2917),J2917)</f>
        <v>0</v>
      </c>
      <c r="V2917" s="98"/>
    </row>
    <row r="2918" spans="1:22" x14ac:dyDescent="0.35">
      <c r="A2918" s="93">
        <v>2910</v>
      </c>
      <c r="B2918" s="84"/>
      <c r="C2918" s="98"/>
      <c r="D2918" s="91"/>
      <c r="E2918" s="89"/>
      <c r="F2918" s="88"/>
      <c r="G2918" s="91"/>
      <c r="H2918" s="91"/>
      <c r="I2918" s="88"/>
      <c r="J2918" s="92"/>
      <c r="K2918" s="212"/>
      <c r="L2918" s="308" t="str">
        <f>IF(K2918&lt;&gt;"",INDEX(ฐาน!$J$4:$M$44,MATCH(INT(K2918),ฐาน!$J$4:$J$44,0),2),"")</f>
        <v/>
      </c>
      <c r="M2918" s="309" t="str">
        <f>IF(L2918&lt;&gt;"",INDEX(ฐาน!$J$4:$M$45,MATCH(L2918,ฐาน!$K$4:$K$45,0),4),"")</f>
        <v/>
      </c>
      <c r="N2918" s="310" t="str">
        <f>IF(I2918&lt;&gt;"",INDEX(ฐาน!$A$4:$F$9,MATCH(I2918,ฐาน!$A$4:$A$9,0),IF(J2918&gt;=INDEX(ฐาน!$A$4:$F$9,MATCH(I2918,ฐาน!$A$4:$A$9,0),3),6,5)),"")</f>
        <v/>
      </c>
      <c r="O2918" s="311" t="str">
        <f>IF(I2918&lt;&gt;"",IF(J2918&gt;=INDEX(ฐาน!$A$4:$G$9,MATCH(I2918,ฐาน!$A$4:$A$9,0),4),INDEX(ฐาน!$A$4:$G$9,MATCH(I2918,ฐาน!$A$4:$A$9,0),7),INDEX(ฐาน!$A$4:$G$9,MATCH(I2918,ฐาน!$A$4:$A$9,0),4)),"")</f>
        <v/>
      </c>
      <c r="P2918" s="312">
        <f>IF(M2918&lt;&gt;ฐาน!$M$45,IF(L2918&lt;&gt;"",($L2918*$N2918/100),0),0)</f>
        <v>0</v>
      </c>
      <c r="Q2918" s="311">
        <f>IF(M2918&lt;&gt;ฐาน!$M$45,IF(L2918&lt;&gt;"",ROUNDUP(($L2918*$N2918/100),-1),0),0)</f>
        <v>0</v>
      </c>
      <c r="R2918" s="311">
        <f t="shared" si="90"/>
        <v>0</v>
      </c>
      <c r="S2918" s="313">
        <f t="shared" si="91"/>
        <v>0</v>
      </c>
      <c r="T2918" s="314">
        <f>IF(M2918&lt;&gt;ฐาน!$M$45,IF(S2918&lt;&gt;"",S2918+R2918,0),0)</f>
        <v>0</v>
      </c>
      <c r="U2918" s="311">
        <f>IF(M2918&lt;&gt;ฐาน!$M$45,IF(S2918=0,J2918+T2918,O2918),J2918)</f>
        <v>0</v>
      </c>
      <c r="V2918" s="98"/>
    </row>
    <row r="2919" spans="1:22" x14ac:dyDescent="0.35">
      <c r="A2919" s="93">
        <v>2911</v>
      </c>
      <c r="B2919" s="84"/>
      <c r="C2919" s="98"/>
      <c r="D2919" s="91"/>
      <c r="E2919" s="89"/>
      <c r="F2919" s="88"/>
      <c r="G2919" s="91"/>
      <c r="H2919" s="91"/>
      <c r="I2919" s="88"/>
      <c r="J2919" s="92"/>
      <c r="K2919" s="212"/>
      <c r="L2919" s="308" t="str">
        <f>IF(K2919&lt;&gt;"",INDEX(ฐาน!$J$4:$M$44,MATCH(INT(K2919),ฐาน!$J$4:$J$44,0),2),"")</f>
        <v/>
      </c>
      <c r="M2919" s="309" t="str">
        <f>IF(L2919&lt;&gt;"",INDEX(ฐาน!$J$4:$M$45,MATCH(L2919,ฐาน!$K$4:$K$45,0),4),"")</f>
        <v/>
      </c>
      <c r="N2919" s="310" t="str">
        <f>IF(I2919&lt;&gt;"",INDEX(ฐาน!$A$4:$F$9,MATCH(I2919,ฐาน!$A$4:$A$9,0),IF(J2919&gt;=INDEX(ฐาน!$A$4:$F$9,MATCH(I2919,ฐาน!$A$4:$A$9,0),3),6,5)),"")</f>
        <v/>
      </c>
      <c r="O2919" s="311" t="str">
        <f>IF(I2919&lt;&gt;"",IF(J2919&gt;=INDEX(ฐาน!$A$4:$G$9,MATCH(I2919,ฐาน!$A$4:$A$9,0),4),INDEX(ฐาน!$A$4:$G$9,MATCH(I2919,ฐาน!$A$4:$A$9,0),7),INDEX(ฐาน!$A$4:$G$9,MATCH(I2919,ฐาน!$A$4:$A$9,0),4)),"")</f>
        <v/>
      </c>
      <c r="P2919" s="312">
        <f>IF(M2919&lt;&gt;ฐาน!$M$45,IF(L2919&lt;&gt;"",($L2919*$N2919/100),0),0)</f>
        <v>0</v>
      </c>
      <c r="Q2919" s="311">
        <f>IF(M2919&lt;&gt;ฐาน!$M$45,IF(L2919&lt;&gt;"",ROUNDUP(($L2919*$N2919/100),-1),0),0)</f>
        <v>0</v>
      </c>
      <c r="R2919" s="311">
        <f t="shared" si="90"/>
        <v>0</v>
      </c>
      <c r="S2919" s="313">
        <f t="shared" si="91"/>
        <v>0</v>
      </c>
      <c r="T2919" s="314">
        <f>IF(M2919&lt;&gt;ฐาน!$M$45,IF(S2919&lt;&gt;"",S2919+R2919,0),0)</f>
        <v>0</v>
      </c>
      <c r="U2919" s="311">
        <f>IF(M2919&lt;&gt;ฐาน!$M$45,IF(S2919=0,J2919+T2919,O2919),J2919)</f>
        <v>0</v>
      </c>
      <c r="V2919" s="98"/>
    </row>
    <row r="2920" spans="1:22" x14ac:dyDescent="0.35">
      <c r="A2920" s="93">
        <v>2912</v>
      </c>
      <c r="B2920" s="84"/>
      <c r="C2920" s="98"/>
      <c r="D2920" s="91"/>
      <c r="E2920" s="89"/>
      <c r="F2920" s="88"/>
      <c r="G2920" s="91"/>
      <c r="H2920" s="91"/>
      <c r="I2920" s="88"/>
      <c r="J2920" s="92"/>
      <c r="K2920" s="212"/>
      <c r="L2920" s="308" t="str">
        <f>IF(K2920&lt;&gt;"",INDEX(ฐาน!$J$4:$M$44,MATCH(INT(K2920),ฐาน!$J$4:$J$44,0),2),"")</f>
        <v/>
      </c>
      <c r="M2920" s="309" t="str">
        <f>IF(L2920&lt;&gt;"",INDEX(ฐาน!$J$4:$M$45,MATCH(L2920,ฐาน!$K$4:$K$45,0),4),"")</f>
        <v/>
      </c>
      <c r="N2920" s="310" t="str">
        <f>IF(I2920&lt;&gt;"",INDEX(ฐาน!$A$4:$F$9,MATCH(I2920,ฐาน!$A$4:$A$9,0),IF(J2920&gt;=INDEX(ฐาน!$A$4:$F$9,MATCH(I2920,ฐาน!$A$4:$A$9,0),3),6,5)),"")</f>
        <v/>
      </c>
      <c r="O2920" s="311" t="str">
        <f>IF(I2920&lt;&gt;"",IF(J2920&gt;=INDEX(ฐาน!$A$4:$G$9,MATCH(I2920,ฐาน!$A$4:$A$9,0),4),INDEX(ฐาน!$A$4:$G$9,MATCH(I2920,ฐาน!$A$4:$A$9,0),7),INDEX(ฐาน!$A$4:$G$9,MATCH(I2920,ฐาน!$A$4:$A$9,0),4)),"")</f>
        <v/>
      </c>
      <c r="P2920" s="312">
        <f>IF(M2920&lt;&gt;ฐาน!$M$45,IF(L2920&lt;&gt;"",($L2920*$N2920/100),0),0)</f>
        <v>0</v>
      </c>
      <c r="Q2920" s="311">
        <f>IF(M2920&lt;&gt;ฐาน!$M$45,IF(L2920&lt;&gt;"",ROUNDUP(($L2920*$N2920/100),-1),0),0)</f>
        <v>0</v>
      </c>
      <c r="R2920" s="311">
        <f t="shared" si="90"/>
        <v>0</v>
      </c>
      <c r="S2920" s="313">
        <f t="shared" si="91"/>
        <v>0</v>
      </c>
      <c r="T2920" s="314">
        <f>IF(M2920&lt;&gt;ฐาน!$M$45,IF(S2920&lt;&gt;"",S2920+R2920,0),0)</f>
        <v>0</v>
      </c>
      <c r="U2920" s="311">
        <f>IF(M2920&lt;&gt;ฐาน!$M$45,IF(S2920=0,J2920+T2920,O2920),J2920)</f>
        <v>0</v>
      </c>
      <c r="V2920" s="98"/>
    </row>
    <row r="2921" spans="1:22" x14ac:dyDescent="0.35">
      <c r="A2921" s="93">
        <v>2913</v>
      </c>
      <c r="B2921" s="84"/>
      <c r="C2921" s="98"/>
      <c r="D2921" s="91"/>
      <c r="E2921" s="89"/>
      <c r="F2921" s="88"/>
      <c r="G2921" s="91"/>
      <c r="H2921" s="91"/>
      <c r="I2921" s="88"/>
      <c r="J2921" s="92"/>
      <c r="K2921" s="212"/>
      <c r="L2921" s="308" t="str">
        <f>IF(K2921&lt;&gt;"",INDEX(ฐาน!$J$4:$M$44,MATCH(INT(K2921),ฐาน!$J$4:$J$44,0),2),"")</f>
        <v/>
      </c>
      <c r="M2921" s="309" t="str">
        <f>IF(L2921&lt;&gt;"",INDEX(ฐาน!$J$4:$M$45,MATCH(L2921,ฐาน!$K$4:$K$45,0),4),"")</f>
        <v/>
      </c>
      <c r="N2921" s="310" t="str">
        <f>IF(I2921&lt;&gt;"",INDEX(ฐาน!$A$4:$F$9,MATCH(I2921,ฐาน!$A$4:$A$9,0),IF(J2921&gt;=INDEX(ฐาน!$A$4:$F$9,MATCH(I2921,ฐาน!$A$4:$A$9,0),3),6,5)),"")</f>
        <v/>
      </c>
      <c r="O2921" s="311" t="str">
        <f>IF(I2921&lt;&gt;"",IF(J2921&gt;=INDEX(ฐาน!$A$4:$G$9,MATCH(I2921,ฐาน!$A$4:$A$9,0),4),INDEX(ฐาน!$A$4:$G$9,MATCH(I2921,ฐาน!$A$4:$A$9,0),7),INDEX(ฐาน!$A$4:$G$9,MATCH(I2921,ฐาน!$A$4:$A$9,0),4)),"")</f>
        <v/>
      </c>
      <c r="P2921" s="312">
        <f>IF(M2921&lt;&gt;ฐาน!$M$45,IF(L2921&lt;&gt;"",($L2921*$N2921/100),0),0)</f>
        <v>0</v>
      </c>
      <c r="Q2921" s="311">
        <f>IF(M2921&lt;&gt;ฐาน!$M$45,IF(L2921&lt;&gt;"",ROUNDUP(($L2921*$N2921/100),-1),0),0)</f>
        <v>0</v>
      </c>
      <c r="R2921" s="311">
        <f t="shared" si="90"/>
        <v>0</v>
      </c>
      <c r="S2921" s="313">
        <f t="shared" si="91"/>
        <v>0</v>
      </c>
      <c r="T2921" s="314">
        <f>IF(M2921&lt;&gt;ฐาน!$M$45,IF(S2921&lt;&gt;"",S2921+R2921,0),0)</f>
        <v>0</v>
      </c>
      <c r="U2921" s="311">
        <f>IF(M2921&lt;&gt;ฐาน!$M$45,IF(S2921=0,J2921+T2921,O2921),J2921)</f>
        <v>0</v>
      </c>
      <c r="V2921" s="98"/>
    </row>
    <row r="2922" spans="1:22" x14ac:dyDescent="0.35">
      <c r="A2922" s="93">
        <v>2914</v>
      </c>
      <c r="B2922" s="84"/>
      <c r="C2922" s="98"/>
      <c r="D2922" s="91"/>
      <c r="E2922" s="89"/>
      <c r="F2922" s="88"/>
      <c r="G2922" s="91"/>
      <c r="H2922" s="91"/>
      <c r="I2922" s="88"/>
      <c r="J2922" s="92"/>
      <c r="K2922" s="212"/>
      <c r="L2922" s="308" t="str">
        <f>IF(K2922&lt;&gt;"",INDEX(ฐาน!$J$4:$M$44,MATCH(INT(K2922),ฐาน!$J$4:$J$44,0),2),"")</f>
        <v/>
      </c>
      <c r="M2922" s="309" t="str">
        <f>IF(L2922&lt;&gt;"",INDEX(ฐาน!$J$4:$M$45,MATCH(L2922,ฐาน!$K$4:$K$45,0),4),"")</f>
        <v/>
      </c>
      <c r="N2922" s="310" t="str">
        <f>IF(I2922&lt;&gt;"",INDEX(ฐาน!$A$4:$F$9,MATCH(I2922,ฐาน!$A$4:$A$9,0),IF(J2922&gt;=INDEX(ฐาน!$A$4:$F$9,MATCH(I2922,ฐาน!$A$4:$A$9,0),3),6,5)),"")</f>
        <v/>
      </c>
      <c r="O2922" s="311" t="str">
        <f>IF(I2922&lt;&gt;"",IF(J2922&gt;=INDEX(ฐาน!$A$4:$G$9,MATCH(I2922,ฐาน!$A$4:$A$9,0),4),INDEX(ฐาน!$A$4:$G$9,MATCH(I2922,ฐาน!$A$4:$A$9,0),7),INDEX(ฐาน!$A$4:$G$9,MATCH(I2922,ฐาน!$A$4:$A$9,0),4)),"")</f>
        <v/>
      </c>
      <c r="P2922" s="312">
        <f>IF(M2922&lt;&gt;ฐาน!$M$45,IF(L2922&lt;&gt;"",($L2922*$N2922/100),0),0)</f>
        <v>0</v>
      </c>
      <c r="Q2922" s="311">
        <f>IF(M2922&lt;&gt;ฐาน!$M$45,IF(L2922&lt;&gt;"",ROUNDUP(($L2922*$N2922/100),-1),0),0)</f>
        <v>0</v>
      </c>
      <c r="R2922" s="311">
        <f t="shared" si="90"/>
        <v>0</v>
      </c>
      <c r="S2922" s="313">
        <f t="shared" si="91"/>
        <v>0</v>
      </c>
      <c r="T2922" s="314">
        <f>IF(M2922&lt;&gt;ฐาน!$M$45,IF(S2922&lt;&gt;"",S2922+R2922,0),0)</f>
        <v>0</v>
      </c>
      <c r="U2922" s="311">
        <f>IF(M2922&lt;&gt;ฐาน!$M$45,IF(S2922=0,J2922+T2922,O2922),J2922)</f>
        <v>0</v>
      </c>
      <c r="V2922" s="98"/>
    </row>
    <row r="2923" spans="1:22" x14ac:dyDescent="0.35">
      <c r="A2923" s="93">
        <v>2915</v>
      </c>
      <c r="B2923" s="84"/>
      <c r="C2923" s="98"/>
      <c r="D2923" s="91"/>
      <c r="E2923" s="89"/>
      <c r="F2923" s="88"/>
      <c r="G2923" s="91"/>
      <c r="H2923" s="91"/>
      <c r="I2923" s="88"/>
      <c r="J2923" s="92"/>
      <c r="K2923" s="212"/>
      <c r="L2923" s="308" t="str">
        <f>IF(K2923&lt;&gt;"",INDEX(ฐาน!$J$4:$M$44,MATCH(INT(K2923),ฐาน!$J$4:$J$44,0),2),"")</f>
        <v/>
      </c>
      <c r="M2923" s="309" t="str">
        <f>IF(L2923&lt;&gt;"",INDEX(ฐาน!$J$4:$M$45,MATCH(L2923,ฐาน!$K$4:$K$45,0),4),"")</f>
        <v/>
      </c>
      <c r="N2923" s="310" t="str">
        <f>IF(I2923&lt;&gt;"",INDEX(ฐาน!$A$4:$F$9,MATCH(I2923,ฐาน!$A$4:$A$9,0),IF(J2923&gt;=INDEX(ฐาน!$A$4:$F$9,MATCH(I2923,ฐาน!$A$4:$A$9,0),3),6,5)),"")</f>
        <v/>
      </c>
      <c r="O2923" s="311" t="str">
        <f>IF(I2923&lt;&gt;"",IF(J2923&gt;=INDEX(ฐาน!$A$4:$G$9,MATCH(I2923,ฐาน!$A$4:$A$9,0),4),INDEX(ฐาน!$A$4:$G$9,MATCH(I2923,ฐาน!$A$4:$A$9,0),7),INDEX(ฐาน!$A$4:$G$9,MATCH(I2923,ฐาน!$A$4:$A$9,0),4)),"")</f>
        <v/>
      </c>
      <c r="P2923" s="312">
        <f>IF(M2923&lt;&gt;ฐาน!$M$45,IF(L2923&lt;&gt;"",($L2923*$N2923/100),0),0)</f>
        <v>0</v>
      </c>
      <c r="Q2923" s="311">
        <f>IF(M2923&lt;&gt;ฐาน!$M$45,IF(L2923&lt;&gt;"",ROUNDUP(($L2923*$N2923/100),-1),0),0)</f>
        <v>0</v>
      </c>
      <c r="R2923" s="311">
        <f t="shared" si="90"/>
        <v>0</v>
      </c>
      <c r="S2923" s="313">
        <f t="shared" si="91"/>
        <v>0</v>
      </c>
      <c r="T2923" s="314">
        <f>IF(M2923&lt;&gt;ฐาน!$M$45,IF(S2923&lt;&gt;"",S2923+R2923,0),0)</f>
        <v>0</v>
      </c>
      <c r="U2923" s="311">
        <f>IF(M2923&lt;&gt;ฐาน!$M$45,IF(S2923=0,J2923+T2923,O2923),J2923)</f>
        <v>0</v>
      </c>
      <c r="V2923" s="98"/>
    </row>
    <row r="2924" spans="1:22" x14ac:dyDescent="0.35">
      <c r="A2924" s="93">
        <v>2916</v>
      </c>
      <c r="B2924" s="84"/>
      <c r="C2924" s="98"/>
      <c r="D2924" s="91"/>
      <c r="E2924" s="89"/>
      <c r="F2924" s="88"/>
      <c r="G2924" s="91"/>
      <c r="H2924" s="91"/>
      <c r="I2924" s="88"/>
      <c r="J2924" s="92"/>
      <c r="K2924" s="212"/>
      <c r="L2924" s="308" t="str">
        <f>IF(K2924&lt;&gt;"",INDEX(ฐาน!$J$4:$M$44,MATCH(INT(K2924),ฐาน!$J$4:$J$44,0),2),"")</f>
        <v/>
      </c>
      <c r="M2924" s="309" t="str">
        <f>IF(L2924&lt;&gt;"",INDEX(ฐาน!$J$4:$M$45,MATCH(L2924,ฐาน!$K$4:$K$45,0),4),"")</f>
        <v/>
      </c>
      <c r="N2924" s="310" t="str">
        <f>IF(I2924&lt;&gt;"",INDEX(ฐาน!$A$4:$F$9,MATCH(I2924,ฐาน!$A$4:$A$9,0),IF(J2924&gt;=INDEX(ฐาน!$A$4:$F$9,MATCH(I2924,ฐาน!$A$4:$A$9,0),3),6,5)),"")</f>
        <v/>
      </c>
      <c r="O2924" s="311" t="str">
        <f>IF(I2924&lt;&gt;"",IF(J2924&gt;=INDEX(ฐาน!$A$4:$G$9,MATCH(I2924,ฐาน!$A$4:$A$9,0),4),INDEX(ฐาน!$A$4:$G$9,MATCH(I2924,ฐาน!$A$4:$A$9,0),7),INDEX(ฐาน!$A$4:$G$9,MATCH(I2924,ฐาน!$A$4:$A$9,0),4)),"")</f>
        <v/>
      </c>
      <c r="P2924" s="312">
        <f>IF(M2924&lt;&gt;ฐาน!$M$45,IF(L2924&lt;&gt;"",($L2924*$N2924/100),0),0)</f>
        <v>0</v>
      </c>
      <c r="Q2924" s="311">
        <f>IF(M2924&lt;&gt;ฐาน!$M$45,IF(L2924&lt;&gt;"",ROUNDUP(($L2924*$N2924/100),-1),0),0)</f>
        <v>0</v>
      </c>
      <c r="R2924" s="311">
        <f t="shared" si="90"/>
        <v>0</v>
      </c>
      <c r="S2924" s="313">
        <f t="shared" si="91"/>
        <v>0</v>
      </c>
      <c r="T2924" s="314">
        <f>IF(M2924&lt;&gt;ฐาน!$M$45,IF(S2924&lt;&gt;"",S2924+R2924,0),0)</f>
        <v>0</v>
      </c>
      <c r="U2924" s="311">
        <f>IF(M2924&lt;&gt;ฐาน!$M$45,IF(S2924=0,J2924+T2924,O2924),J2924)</f>
        <v>0</v>
      </c>
      <c r="V2924" s="98"/>
    </row>
    <row r="2925" spans="1:22" x14ac:dyDescent="0.35">
      <c r="A2925" s="93">
        <v>2917</v>
      </c>
      <c r="B2925" s="84"/>
      <c r="C2925" s="98"/>
      <c r="D2925" s="91"/>
      <c r="E2925" s="89"/>
      <c r="F2925" s="88"/>
      <c r="G2925" s="91"/>
      <c r="H2925" s="91"/>
      <c r="I2925" s="88"/>
      <c r="J2925" s="92"/>
      <c r="K2925" s="212"/>
      <c r="L2925" s="308" t="str">
        <f>IF(K2925&lt;&gt;"",INDEX(ฐาน!$J$4:$M$44,MATCH(INT(K2925),ฐาน!$J$4:$J$44,0),2),"")</f>
        <v/>
      </c>
      <c r="M2925" s="309" t="str">
        <f>IF(L2925&lt;&gt;"",INDEX(ฐาน!$J$4:$M$45,MATCH(L2925,ฐาน!$K$4:$K$45,0),4),"")</f>
        <v/>
      </c>
      <c r="N2925" s="310" t="str">
        <f>IF(I2925&lt;&gt;"",INDEX(ฐาน!$A$4:$F$9,MATCH(I2925,ฐาน!$A$4:$A$9,0),IF(J2925&gt;=INDEX(ฐาน!$A$4:$F$9,MATCH(I2925,ฐาน!$A$4:$A$9,0),3),6,5)),"")</f>
        <v/>
      </c>
      <c r="O2925" s="311" t="str">
        <f>IF(I2925&lt;&gt;"",IF(J2925&gt;=INDEX(ฐาน!$A$4:$G$9,MATCH(I2925,ฐาน!$A$4:$A$9,0),4),INDEX(ฐาน!$A$4:$G$9,MATCH(I2925,ฐาน!$A$4:$A$9,0),7),INDEX(ฐาน!$A$4:$G$9,MATCH(I2925,ฐาน!$A$4:$A$9,0),4)),"")</f>
        <v/>
      </c>
      <c r="P2925" s="312">
        <f>IF(M2925&lt;&gt;ฐาน!$M$45,IF(L2925&lt;&gt;"",($L2925*$N2925/100),0),0)</f>
        <v>0</v>
      </c>
      <c r="Q2925" s="311">
        <f>IF(M2925&lt;&gt;ฐาน!$M$45,IF(L2925&lt;&gt;"",ROUNDUP(($L2925*$N2925/100),-1),0),0)</f>
        <v>0</v>
      </c>
      <c r="R2925" s="311">
        <f t="shared" si="90"/>
        <v>0</v>
      </c>
      <c r="S2925" s="313">
        <f t="shared" si="91"/>
        <v>0</v>
      </c>
      <c r="T2925" s="314">
        <f>IF(M2925&lt;&gt;ฐาน!$M$45,IF(S2925&lt;&gt;"",S2925+R2925,0),0)</f>
        <v>0</v>
      </c>
      <c r="U2925" s="311">
        <f>IF(M2925&lt;&gt;ฐาน!$M$45,IF(S2925=0,J2925+T2925,O2925),J2925)</f>
        <v>0</v>
      </c>
      <c r="V2925" s="98"/>
    </row>
    <row r="2926" spans="1:22" x14ac:dyDescent="0.35">
      <c r="A2926" s="93">
        <v>2918</v>
      </c>
      <c r="B2926" s="84"/>
      <c r="C2926" s="98"/>
      <c r="D2926" s="91"/>
      <c r="E2926" s="89"/>
      <c r="F2926" s="88"/>
      <c r="G2926" s="91"/>
      <c r="H2926" s="91"/>
      <c r="I2926" s="88"/>
      <c r="J2926" s="92"/>
      <c r="K2926" s="212"/>
      <c r="L2926" s="308" t="str">
        <f>IF(K2926&lt;&gt;"",INDEX(ฐาน!$J$4:$M$44,MATCH(INT(K2926),ฐาน!$J$4:$J$44,0),2),"")</f>
        <v/>
      </c>
      <c r="M2926" s="309" t="str">
        <f>IF(L2926&lt;&gt;"",INDEX(ฐาน!$J$4:$M$45,MATCH(L2926,ฐาน!$K$4:$K$45,0),4),"")</f>
        <v/>
      </c>
      <c r="N2926" s="310" t="str">
        <f>IF(I2926&lt;&gt;"",INDEX(ฐาน!$A$4:$F$9,MATCH(I2926,ฐาน!$A$4:$A$9,0),IF(J2926&gt;=INDEX(ฐาน!$A$4:$F$9,MATCH(I2926,ฐาน!$A$4:$A$9,0),3),6,5)),"")</f>
        <v/>
      </c>
      <c r="O2926" s="311" t="str">
        <f>IF(I2926&lt;&gt;"",IF(J2926&gt;=INDEX(ฐาน!$A$4:$G$9,MATCH(I2926,ฐาน!$A$4:$A$9,0),4),INDEX(ฐาน!$A$4:$G$9,MATCH(I2926,ฐาน!$A$4:$A$9,0),7),INDEX(ฐาน!$A$4:$G$9,MATCH(I2926,ฐาน!$A$4:$A$9,0),4)),"")</f>
        <v/>
      </c>
      <c r="P2926" s="312">
        <f>IF(M2926&lt;&gt;ฐาน!$M$45,IF(L2926&lt;&gt;"",($L2926*$N2926/100),0),0)</f>
        <v>0</v>
      </c>
      <c r="Q2926" s="311">
        <f>IF(M2926&lt;&gt;ฐาน!$M$45,IF(L2926&lt;&gt;"",ROUNDUP(($L2926*$N2926/100),-1),0),0)</f>
        <v>0</v>
      </c>
      <c r="R2926" s="311">
        <f t="shared" si="90"/>
        <v>0</v>
      </c>
      <c r="S2926" s="313">
        <f t="shared" si="91"/>
        <v>0</v>
      </c>
      <c r="T2926" s="314">
        <f>IF(M2926&lt;&gt;ฐาน!$M$45,IF(S2926&lt;&gt;"",S2926+R2926,0),0)</f>
        <v>0</v>
      </c>
      <c r="U2926" s="311">
        <f>IF(M2926&lt;&gt;ฐาน!$M$45,IF(S2926=0,J2926+T2926,O2926),J2926)</f>
        <v>0</v>
      </c>
      <c r="V2926" s="98"/>
    </row>
    <row r="2927" spans="1:22" x14ac:dyDescent="0.35">
      <c r="A2927" s="93">
        <v>2919</v>
      </c>
      <c r="B2927" s="84"/>
      <c r="C2927" s="98"/>
      <c r="D2927" s="91"/>
      <c r="E2927" s="89"/>
      <c r="F2927" s="88"/>
      <c r="G2927" s="91"/>
      <c r="H2927" s="91"/>
      <c r="I2927" s="88"/>
      <c r="J2927" s="92"/>
      <c r="K2927" s="212"/>
      <c r="L2927" s="308" t="str">
        <f>IF(K2927&lt;&gt;"",INDEX(ฐาน!$J$4:$M$44,MATCH(INT(K2927),ฐาน!$J$4:$J$44,0),2),"")</f>
        <v/>
      </c>
      <c r="M2927" s="309" t="str">
        <f>IF(L2927&lt;&gt;"",INDEX(ฐาน!$J$4:$M$45,MATCH(L2927,ฐาน!$K$4:$K$45,0),4),"")</f>
        <v/>
      </c>
      <c r="N2927" s="310" t="str">
        <f>IF(I2927&lt;&gt;"",INDEX(ฐาน!$A$4:$F$9,MATCH(I2927,ฐาน!$A$4:$A$9,0),IF(J2927&gt;=INDEX(ฐาน!$A$4:$F$9,MATCH(I2927,ฐาน!$A$4:$A$9,0),3),6,5)),"")</f>
        <v/>
      </c>
      <c r="O2927" s="311" t="str">
        <f>IF(I2927&lt;&gt;"",IF(J2927&gt;=INDEX(ฐาน!$A$4:$G$9,MATCH(I2927,ฐาน!$A$4:$A$9,0),4),INDEX(ฐาน!$A$4:$G$9,MATCH(I2927,ฐาน!$A$4:$A$9,0),7),INDEX(ฐาน!$A$4:$G$9,MATCH(I2927,ฐาน!$A$4:$A$9,0),4)),"")</f>
        <v/>
      </c>
      <c r="P2927" s="312">
        <f>IF(M2927&lt;&gt;ฐาน!$M$45,IF(L2927&lt;&gt;"",($L2927*$N2927/100),0),0)</f>
        <v>0</v>
      </c>
      <c r="Q2927" s="311">
        <f>IF(M2927&lt;&gt;ฐาน!$M$45,IF(L2927&lt;&gt;"",ROUNDUP(($L2927*$N2927/100),-1),0),0)</f>
        <v>0</v>
      </c>
      <c r="R2927" s="311">
        <f t="shared" si="90"/>
        <v>0</v>
      </c>
      <c r="S2927" s="313">
        <f t="shared" si="91"/>
        <v>0</v>
      </c>
      <c r="T2927" s="314">
        <f>IF(M2927&lt;&gt;ฐาน!$M$45,IF(S2927&lt;&gt;"",S2927+R2927,0),0)</f>
        <v>0</v>
      </c>
      <c r="U2927" s="311">
        <f>IF(M2927&lt;&gt;ฐาน!$M$45,IF(S2927=0,J2927+T2927,O2927),J2927)</f>
        <v>0</v>
      </c>
      <c r="V2927" s="98"/>
    </row>
    <row r="2928" spans="1:22" x14ac:dyDescent="0.35">
      <c r="A2928" s="93">
        <v>2920</v>
      </c>
      <c r="B2928" s="84"/>
      <c r="C2928" s="98"/>
      <c r="D2928" s="91"/>
      <c r="E2928" s="89"/>
      <c r="F2928" s="88"/>
      <c r="G2928" s="91"/>
      <c r="H2928" s="91"/>
      <c r="I2928" s="88"/>
      <c r="J2928" s="92"/>
      <c r="K2928" s="212"/>
      <c r="L2928" s="308" t="str">
        <f>IF(K2928&lt;&gt;"",INDEX(ฐาน!$J$4:$M$44,MATCH(INT(K2928),ฐาน!$J$4:$J$44,0),2),"")</f>
        <v/>
      </c>
      <c r="M2928" s="309" t="str">
        <f>IF(L2928&lt;&gt;"",INDEX(ฐาน!$J$4:$M$45,MATCH(L2928,ฐาน!$K$4:$K$45,0),4),"")</f>
        <v/>
      </c>
      <c r="N2928" s="310" t="str">
        <f>IF(I2928&lt;&gt;"",INDEX(ฐาน!$A$4:$F$9,MATCH(I2928,ฐาน!$A$4:$A$9,0),IF(J2928&gt;=INDEX(ฐาน!$A$4:$F$9,MATCH(I2928,ฐาน!$A$4:$A$9,0),3),6,5)),"")</f>
        <v/>
      </c>
      <c r="O2928" s="311" t="str">
        <f>IF(I2928&lt;&gt;"",IF(J2928&gt;=INDEX(ฐาน!$A$4:$G$9,MATCH(I2928,ฐาน!$A$4:$A$9,0),4),INDEX(ฐาน!$A$4:$G$9,MATCH(I2928,ฐาน!$A$4:$A$9,0),7),INDEX(ฐาน!$A$4:$G$9,MATCH(I2928,ฐาน!$A$4:$A$9,0),4)),"")</f>
        <v/>
      </c>
      <c r="P2928" s="312">
        <f>IF(M2928&lt;&gt;ฐาน!$M$45,IF(L2928&lt;&gt;"",($L2928*$N2928/100),0),0)</f>
        <v>0</v>
      </c>
      <c r="Q2928" s="311">
        <f>IF(M2928&lt;&gt;ฐาน!$M$45,IF(L2928&lt;&gt;"",ROUNDUP(($L2928*$N2928/100),-1),0),0)</f>
        <v>0</v>
      </c>
      <c r="R2928" s="311">
        <f t="shared" si="90"/>
        <v>0</v>
      </c>
      <c r="S2928" s="313">
        <f t="shared" si="91"/>
        <v>0</v>
      </c>
      <c r="T2928" s="314">
        <f>IF(M2928&lt;&gt;ฐาน!$M$45,IF(S2928&lt;&gt;"",S2928+R2928,0),0)</f>
        <v>0</v>
      </c>
      <c r="U2928" s="311">
        <f>IF(M2928&lt;&gt;ฐาน!$M$45,IF(S2928=0,J2928+T2928,O2928),J2928)</f>
        <v>0</v>
      </c>
      <c r="V2928" s="98"/>
    </row>
    <row r="2929" spans="1:22" x14ac:dyDescent="0.35">
      <c r="A2929" s="93">
        <v>2921</v>
      </c>
      <c r="B2929" s="84"/>
      <c r="C2929" s="98"/>
      <c r="D2929" s="91"/>
      <c r="E2929" s="89"/>
      <c r="F2929" s="88"/>
      <c r="G2929" s="91"/>
      <c r="H2929" s="91"/>
      <c r="I2929" s="88"/>
      <c r="J2929" s="92"/>
      <c r="K2929" s="212"/>
      <c r="L2929" s="308" t="str">
        <f>IF(K2929&lt;&gt;"",INDEX(ฐาน!$J$4:$M$44,MATCH(INT(K2929),ฐาน!$J$4:$J$44,0),2),"")</f>
        <v/>
      </c>
      <c r="M2929" s="309" t="str">
        <f>IF(L2929&lt;&gt;"",INDEX(ฐาน!$J$4:$M$45,MATCH(L2929,ฐาน!$K$4:$K$45,0),4),"")</f>
        <v/>
      </c>
      <c r="N2929" s="310" t="str">
        <f>IF(I2929&lt;&gt;"",INDEX(ฐาน!$A$4:$F$9,MATCH(I2929,ฐาน!$A$4:$A$9,0),IF(J2929&gt;=INDEX(ฐาน!$A$4:$F$9,MATCH(I2929,ฐาน!$A$4:$A$9,0),3),6,5)),"")</f>
        <v/>
      </c>
      <c r="O2929" s="311" t="str">
        <f>IF(I2929&lt;&gt;"",IF(J2929&gt;=INDEX(ฐาน!$A$4:$G$9,MATCH(I2929,ฐาน!$A$4:$A$9,0),4),INDEX(ฐาน!$A$4:$G$9,MATCH(I2929,ฐาน!$A$4:$A$9,0),7),INDEX(ฐาน!$A$4:$G$9,MATCH(I2929,ฐาน!$A$4:$A$9,0),4)),"")</f>
        <v/>
      </c>
      <c r="P2929" s="312">
        <f>IF(M2929&lt;&gt;ฐาน!$M$45,IF(L2929&lt;&gt;"",($L2929*$N2929/100),0),0)</f>
        <v>0</v>
      </c>
      <c r="Q2929" s="311">
        <f>IF(M2929&lt;&gt;ฐาน!$M$45,IF(L2929&lt;&gt;"",ROUNDUP(($L2929*$N2929/100),-1),0),0)</f>
        <v>0</v>
      </c>
      <c r="R2929" s="311">
        <f t="shared" si="90"/>
        <v>0</v>
      </c>
      <c r="S2929" s="313">
        <f t="shared" si="91"/>
        <v>0</v>
      </c>
      <c r="T2929" s="314">
        <f>IF(M2929&lt;&gt;ฐาน!$M$45,IF(S2929&lt;&gt;"",S2929+R2929,0),0)</f>
        <v>0</v>
      </c>
      <c r="U2929" s="311">
        <f>IF(M2929&lt;&gt;ฐาน!$M$45,IF(S2929=0,J2929+T2929,O2929),J2929)</f>
        <v>0</v>
      </c>
      <c r="V2929" s="98"/>
    </row>
    <row r="2930" spans="1:22" x14ac:dyDescent="0.35">
      <c r="A2930" s="93">
        <v>2922</v>
      </c>
      <c r="B2930" s="84"/>
      <c r="C2930" s="98"/>
      <c r="D2930" s="91"/>
      <c r="E2930" s="89"/>
      <c r="F2930" s="88"/>
      <c r="G2930" s="91"/>
      <c r="H2930" s="91"/>
      <c r="I2930" s="88"/>
      <c r="J2930" s="92"/>
      <c r="K2930" s="212"/>
      <c r="L2930" s="308" t="str">
        <f>IF(K2930&lt;&gt;"",INDEX(ฐาน!$J$4:$M$44,MATCH(INT(K2930),ฐาน!$J$4:$J$44,0),2),"")</f>
        <v/>
      </c>
      <c r="M2930" s="309" t="str">
        <f>IF(L2930&lt;&gt;"",INDEX(ฐาน!$J$4:$M$45,MATCH(L2930,ฐาน!$K$4:$K$45,0),4),"")</f>
        <v/>
      </c>
      <c r="N2930" s="310" t="str">
        <f>IF(I2930&lt;&gt;"",INDEX(ฐาน!$A$4:$F$9,MATCH(I2930,ฐาน!$A$4:$A$9,0),IF(J2930&gt;=INDEX(ฐาน!$A$4:$F$9,MATCH(I2930,ฐาน!$A$4:$A$9,0),3),6,5)),"")</f>
        <v/>
      </c>
      <c r="O2930" s="311" t="str">
        <f>IF(I2930&lt;&gt;"",IF(J2930&gt;=INDEX(ฐาน!$A$4:$G$9,MATCH(I2930,ฐาน!$A$4:$A$9,0),4),INDEX(ฐาน!$A$4:$G$9,MATCH(I2930,ฐาน!$A$4:$A$9,0),7),INDEX(ฐาน!$A$4:$G$9,MATCH(I2930,ฐาน!$A$4:$A$9,0),4)),"")</f>
        <v/>
      </c>
      <c r="P2930" s="312">
        <f>IF(M2930&lt;&gt;ฐาน!$M$45,IF(L2930&lt;&gt;"",($L2930*$N2930/100),0),0)</f>
        <v>0</v>
      </c>
      <c r="Q2930" s="311">
        <f>IF(M2930&lt;&gt;ฐาน!$M$45,IF(L2930&lt;&gt;"",ROUNDUP(($L2930*$N2930/100),-1),0),0)</f>
        <v>0</v>
      </c>
      <c r="R2930" s="311">
        <f t="shared" si="90"/>
        <v>0</v>
      </c>
      <c r="S2930" s="313">
        <f t="shared" si="91"/>
        <v>0</v>
      </c>
      <c r="T2930" s="314">
        <f>IF(M2930&lt;&gt;ฐาน!$M$45,IF(S2930&lt;&gt;"",S2930+R2930,0),0)</f>
        <v>0</v>
      </c>
      <c r="U2930" s="311">
        <f>IF(M2930&lt;&gt;ฐาน!$M$45,IF(S2930=0,J2930+T2930,O2930),J2930)</f>
        <v>0</v>
      </c>
      <c r="V2930" s="98"/>
    </row>
    <row r="2931" spans="1:22" x14ac:dyDescent="0.35">
      <c r="A2931" s="93">
        <v>2923</v>
      </c>
      <c r="B2931" s="84"/>
      <c r="C2931" s="98"/>
      <c r="D2931" s="91"/>
      <c r="E2931" s="89"/>
      <c r="F2931" s="88"/>
      <c r="G2931" s="91"/>
      <c r="H2931" s="91"/>
      <c r="I2931" s="88"/>
      <c r="J2931" s="92"/>
      <c r="K2931" s="212"/>
      <c r="L2931" s="308" t="str">
        <f>IF(K2931&lt;&gt;"",INDEX(ฐาน!$J$4:$M$44,MATCH(INT(K2931),ฐาน!$J$4:$J$44,0),2),"")</f>
        <v/>
      </c>
      <c r="M2931" s="309" t="str">
        <f>IF(L2931&lt;&gt;"",INDEX(ฐาน!$J$4:$M$45,MATCH(L2931,ฐาน!$K$4:$K$45,0),4),"")</f>
        <v/>
      </c>
      <c r="N2931" s="310" t="str">
        <f>IF(I2931&lt;&gt;"",INDEX(ฐาน!$A$4:$F$9,MATCH(I2931,ฐาน!$A$4:$A$9,0),IF(J2931&gt;=INDEX(ฐาน!$A$4:$F$9,MATCH(I2931,ฐาน!$A$4:$A$9,0),3),6,5)),"")</f>
        <v/>
      </c>
      <c r="O2931" s="311" t="str">
        <f>IF(I2931&lt;&gt;"",IF(J2931&gt;=INDEX(ฐาน!$A$4:$G$9,MATCH(I2931,ฐาน!$A$4:$A$9,0),4),INDEX(ฐาน!$A$4:$G$9,MATCH(I2931,ฐาน!$A$4:$A$9,0),7),INDEX(ฐาน!$A$4:$G$9,MATCH(I2931,ฐาน!$A$4:$A$9,0),4)),"")</f>
        <v/>
      </c>
      <c r="P2931" s="312">
        <f>IF(M2931&lt;&gt;ฐาน!$M$45,IF(L2931&lt;&gt;"",($L2931*$N2931/100),0),0)</f>
        <v>0</v>
      </c>
      <c r="Q2931" s="311">
        <f>IF(M2931&lt;&gt;ฐาน!$M$45,IF(L2931&lt;&gt;"",ROUNDUP(($L2931*$N2931/100),-1),0),0)</f>
        <v>0</v>
      </c>
      <c r="R2931" s="311">
        <f t="shared" si="90"/>
        <v>0</v>
      </c>
      <c r="S2931" s="313">
        <f t="shared" si="91"/>
        <v>0</v>
      </c>
      <c r="T2931" s="314">
        <f>IF(M2931&lt;&gt;ฐาน!$M$45,IF(S2931&lt;&gt;"",S2931+R2931,0),0)</f>
        <v>0</v>
      </c>
      <c r="U2931" s="311">
        <f>IF(M2931&lt;&gt;ฐาน!$M$45,IF(S2931=0,J2931+T2931,O2931),J2931)</f>
        <v>0</v>
      </c>
      <c r="V2931" s="98"/>
    </row>
    <row r="2932" spans="1:22" x14ac:dyDescent="0.35">
      <c r="A2932" s="93">
        <v>2924</v>
      </c>
      <c r="B2932" s="84"/>
      <c r="C2932" s="98"/>
      <c r="D2932" s="91"/>
      <c r="E2932" s="89"/>
      <c r="F2932" s="88"/>
      <c r="G2932" s="91"/>
      <c r="H2932" s="91"/>
      <c r="I2932" s="88"/>
      <c r="J2932" s="92"/>
      <c r="K2932" s="212"/>
      <c r="L2932" s="308" t="str">
        <f>IF(K2932&lt;&gt;"",INDEX(ฐาน!$J$4:$M$44,MATCH(INT(K2932),ฐาน!$J$4:$J$44,0),2),"")</f>
        <v/>
      </c>
      <c r="M2932" s="309" t="str">
        <f>IF(L2932&lt;&gt;"",INDEX(ฐาน!$J$4:$M$45,MATCH(L2932,ฐาน!$K$4:$K$45,0),4),"")</f>
        <v/>
      </c>
      <c r="N2932" s="310" t="str">
        <f>IF(I2932&lt;&gt;"",INDEX(ฐาน!$A$4:$F$9,MATCH(I2932,ฐาน!$A$4:$A$9,0),IF(J2932&gt;=INDEX(ฐาน!$A$4:$F$9,MATCH(I2932,ฐาน!$A$4:$A$9,0),3),6,5)),"")</f>
        <v/>
      </c>
      <c r="O2932" s="311" t="str">
        <f>IF(I2932&lt;&gt;"",IF(J2932&gt;=INDEX(ฐาน!$A$4:$G$9,MATCH(I2932,ฐาน!$A$4:$A$9,0),4),INDEX(ฐาน!$A$4:$G$9,MATCH(I2932,ฐาน!$A$4:$A$9,0),7),INDEX(ฐาน!$A$4:$G$9,MATCH(I2932,ฐาน!$A$4:$A$9,0),4)),"")</f>
        <v/>
      </c>
      <c r="P2932" s="312">
        <f>IF(M2932&lt;&gt;ฐาน!$M$45,IF(L2932&lt;&gt;"",($L2932*$N2932/100),0),0)</f>
        <v>0</v>
      </c>
      <c r="Q2932" s="311">
        <f>IF(M2932&lt;&gt;ฐาน!$M$45,IF(L2932&lt;&gt;"",ROUNDUP(($L2932*$N2932/100),-1),0),0)</f>
        <v>0</v>
      </c>
      <c r="R2932" s="311">
        <f t="shared" si="90"/>
        <v>0</v>
      </c>
      <c r="S2932" s="313">
        <f t="shared" si="91"/>
        <v>0</v>
      </c>
      <c r="T2932" s="314">
        <f>IF(M2932&lt;&gt;ฐาน!$M$45,IF(S2932&lt;&gt;"",S2932+R2932,0),0)</f>
        <v>0</v>
      </c>
      <c r="U2932" s="311">
        <f>IF(M2932&lt;&gt;ฐาน!$M$45,IF(S2932=0,J2932+T2932,O2932),J2932)</f>
        <v>0</v>
      </c>
      <c r="V2932" s="98"/>
    </row>
    <row r="2933" spans="1:22" x14ac:dyDescent="0.35">
      <c r="A2933" s="93">
        <v>2925</v>
      </c>
      <c r="B2933" s="84"/>
      <c r="C2933" s="98"/>
      <c r="D2933" s="91"/>
      <c r="E2933" s="89"/>
      <c r="F2933" s="88"/>
      <c r="G2933" s="91"/>
      <c r="H2933" s="91"/>
      <c r="I2933" s="88"/>
      <c r="J2933" s="92"/>
      <c r="K2933" s="212"/>
      <c r="L2933" s="308" t="str">
        <f>IF(K2933&lt;&gt;"",INDEX(ฐาน!$J$4:$M$44,MATCH(INT(K2933),ฐาน!$J$4:$J$44,0),2),"")</f>
        <v/>
      </c>
      <c r="M2933" s="309" t="str">
        <f>IF(L2933&lt;&gt;"",INDEX(ฐาน!$J$4:$M$45,MATCH(L2933,ฐาน!$K$4:$K$45,0),4),"")</f>
        <v/>
      </c>
      <c r="N2933" s="310" t="str">
        <f>IF(I2933&lt;&gt;"",INDEX(ฐาน!$A$4:$F$9,MATCH(I2933,ฐาน!$A$4:$A$9,0),IF(J2933&gt;=INDEX(ฐาน!$A$4:$F$9,MATCH(I2933,ฐาน!$A$4:$A$9,0),3),6,5)),"")</f>
        <v/>
      </c>
      <c r="O2933" s="311" t="str">
        <f>IF(I2933&lt;&gt;"",IF(J2933&gt;=INDEX(ฐาน!$A$4:$G$9,MATCH(I2933,ฐาน!$A$4:$A$9,0),4),INDEX(ฐาน!$A$4:$G$9,MATCH(I2933,ฐาน!$A$4:$A$9,0),7),INDEX(ฐาน!$A$4:$G$9,MATCH(I2933,ฐาน!$A$4:$A$9,0),4)),"")</f>
        <v/>
      </c>
      <c r="P2933" s="312">
        <f>IF(M2933&lt;&gt;ฐาน!$M$45,IF(L2933&lt;&gt;"",($L2933*$N2933/100),0),0)</f>
        <v>0</v>
      </c>
      <c r="Q2933" s="311">
        <f>IF(M2933&lt;&gt;ฐาน!$M$45,IF(L2933&lt;&gt;"",ROUNDUP(($L2933*$N2933/100),-1),0),0)</f>
        <v>0</v>
      </c>
      <c r="R2933" s="311">
        <f t="shared" si="90"/>
        <v>0</v>
      </c>
      <c r="S2933" s="313">
        <f t="shared" si="91"/>
        <v>0</v>
      </c>
      <c r="T2933" s="314">
        <f>IF(M2933&lt;&gt;ฐาน!$M$45,IF(S2933&lt;&gt;"",S2933+R2933,0),0)</f>
        <v>0</v>
      </c>
      <c r="U2933" s="311">
        <f>IF(M2933&lt;&gt;ฐาน!$M$45,IF(S2933=0,J2933+T2933,O2933),J2933)</f>
        <v>0</v>
      </c>
      <c r="V2933" s="98"/>
    </row>
    <row r="2934" spans="1:22" x14ac:dyDescent="0.35">
      <c r="A2934" s="93">
        <v>2926</v>
      </c>
      <c r="B2934" s="84"/>
      <c r="C2934" s="98"/>
      <c r="D2934" s="91"/>
      <c r="E2934" s="89"/>
      <c r="F2934" s="88"/>
      <c r="G2934" s="91"/>
      <c r="H2934" s="91"/>
      <c r="I2934" s="88"/>
      <c r="J2934" s="92"/>
      <c r="K2934" s="212"/>
      <c r="L2934" s="308" t="str">
        <f>IF(K2934&lt;&gt;"",INDEX(ฐาน!$J$4:$M$44,MATCH(INT(K2934),ฐาน!$J$4:$J$44,0),2),"")</f>
        <v/>
      </c>
      <c r="M2934" s="309" t="str">
        <f>IF(L2934&lt;&gt;"",INDEX(ฐาน!$J$4:$M$45,MATCH(L2934,ฐาน!$K$4:$K$45,0),4),"")</f>
        <v/>
      </c>
      <c r="N2934" s="310" t="str">
        <f>IF(I2934&lt;&gt;"",INDEX(ฐาน!$A$4:$F$9,MATCH(I2934,ฐาน!$A$4:$A$9,0),IF(J2934&gt;=INDEX(ฐาน!$A$4:$F$9,MATCH(I2934,ฐาน!$A$4:$A$9,0),3),6,5)),"")</f>
        <v/>
      </c>
      <c r="O2934" s="311" t="str">
        <f>IF(I2934&lt;&gt;"",IF(J2934&gt;=INDEX(ฐาน!$A$4:$G$9,MATCH(I2934,ฐาน!$A$4:$A$9,0),4),INDEX(ฐาน!$A$4:$G$9,MATCH(I2934,ฐาน!$A$4:$A$9,0),7),INDEX(ฐาน!$A$4:$G$9,MATCH(I2934,ฐาน!$A$4:$A$9,0),4)),"")</f>
        <v/>
      </c>
      <c r="P2934" s="312">
        <f>IF(M2934&lt;&gt;ฐาน!$M$45,IF(L2934&lt;&gt;"",($L2934*$N2934/100),0),0)</f>
        <v>0</v>
      </c>
      <c r="Q2934" s="311">
        <f>IF(M2934&lt;&gt;ฐาน!$M$45,IF(L2934&lt;&gt;"",ROUNDUP(($L2934*$N2934/100),-1),0),0)</f>
        <v>0</v>
      </c>
      <c r="R2934" s="311">
        <f t="shared" si="90"/>
        <v>0</v>
      </c>
      <c r="S2934" s="313">
        <f t="shared" si="91"/>
        <v>0</v>
      </c>
      <c r="T2934" s="314">
        <f>IF(M2934&lt;&gt;ฐาน!$M$45,IF(S2934&lt;&gt;"",S2934+R2934,0),0)</f>
        <v>0</v>
      </c>
      <c r="U2934" s="311">
        <f>IF(M2934&lt;&gt;ฐาน!$M$45,IF(S2934=0,J2934+T2934,O2934),J2934)</f>
        <v>0</v>
      </c>
      <c r="V2934" s="98"/>
    </row>
    <row r="2935" spans="1:22" x14ac:dyDescent="0.35">
      <c r="A2935" s="93">
        <v>2927</v>
      </c>
      <c r="B2935" s="84"/>
      <c r="C2935" s="98"/>
      <c r="D2935" s="91"/>
      <c r="E2935" s="89"/>
      <c r="F2935" s="88"/>
      <c r="G2935" s="91"/>
      <c r="H2935" s="91"/>
      <c r="I2935" s="88"/>
      <c r="J2935" s="92"/>
      <c r="K2935" s="212"/>
      <c r="L2935" s="308" t="str">
        <f>IF(K2935&lt;&gt;"",INDEX(ฐาน!$J$4:$M$44,MATCH(INT(K2935),ฐาน!$J$4:$J$44,0),2),"")</f>
        <v/>
      </c>
      <c r="M2935" s="309" t="str">
        <f>IF(L2935&lt;&gt;"",INDEX(ฐาน!$J$4:$M$45,MATCH(L2935,ฐาน!$K$4:$K$45,0),4),"")</f>
        <v/>
      </c>
      <c r="N2935" s="310" t="str">
        <f>IF(I2935&lt;&gt;"",INDEX(ฐาน!$A$4:$F$9,MATCH(I2935,ฐาน!$A$4:$A$9,0),IF(J2935&gt;=INDEX(ฐาน!$A$4:$F$9,MATCH(I2935,ฐาน!$A$4:$A$9,0),3),6,5)),"")</f>
        <v/>
      </c>
      <c r="O2935" s="311" t="str">
        <f>IF(I2935&lt;&gt;"",IF(J2935&gt;=INDEX(ฐาน!$A$4:$G$9,MATCH(I2935,ฐาน!$A$4:$A$9,0),4),INDEX(ฐาน!$A$4:$G$9,MATCH(I2935,ฐาน!$A$4:$A$9,0),7),INDEX(ฐาน!$A$4:$G$9,MATCH(I2935,ฐาน!$A$4:$A$9,0),4)),"")</f>
        <v/>
      </c>
      <c r="P2935" s="312">
        <f>IF(M2935&lt;&gt;ฐาน!$M$45,IF(L2935&lt;&gt;"",($L2935*$N2935/100),0),0)</f>
        <v>0</v>
      </c>
      <c r="Q2935" s="311">
        <f>IF(M2935&lt;&gt;ฐาน!$M$45,IF(L2935&lt;&gt;"",ROUNDUP(($L2935*$N2935/100),-1),0),0)</f>
        <v>0</v>
      </c>
      <c r="R2935" s="311">
        <f t="shared" si="90"/>
        <v>0</v>
      </c>
      <c r="S2935" s="313">
        <f t="shared" si="91"/>
        <v>0</v>
      </c>
      <c r="T2935" s="314">
        <f>IF(M2935&lt;&gt;ฐาน!$M$45,IF(S2935&lt;&gt;"",S2935+R2935,0),0)</f>
        <v>0</v>
      </c>
      <c r="U2935" s="311">
        <f>IF(M2935&lt;&gt;ฐาน!$M$45,IF(S2935=0,J2935+T2935,O2935),J2935)</f>
        <v>0</v>
      </c>
      <c r="V2935" s="98"/>
    </row>
    <row r="2936" spans="1:22" x14ac:dyDescent="0.35">
      <c r="A2936" s="93">
        <v>2928</v>
      </c>
      <c r="B2936" s="84"/>
      <c r="C2936" s="98"/>
      <c r="D2936" s="91"/>
      <c r="E2936" s="89"/>
      <c r="F2936" s="88"/>
      <c r="G2936" s="91"/>
      <c r="H2936" s="91"/>
      <c r="I2936" s="88"/>
      <c r="J2936" s="92"/>
      <c r="K2936" s="212"/>
      <c r="L2936" s="308" t="str">
        <f>IF(K2936&lt;&gt;"",INDEX(ฐาน!$J$4:$M$44,MATCH(INT(K2936),ฐาน!$J$4:$J$44,0),2),"")</f>
        <v/>
      </c>
      <c r="M2936" s="309" t="str">
        <f>IF(L2936&lt;&gt;"",INDEX(ฐาน!$J$4:$M$45,MATCH(L2936,ฐาน!$K$4:$K$45,0),4),"")</f>
        <v/>
      </c>
      <c r="N2936" s="310" t="str">
        <f>IF(I2936&lt;&gt;"",INDEX(ฐาน!$A$4:$F$9,MATCH(I2936,ฐาน!$A$4:$A$9,0),IF(J2936&gt;=INDEX(ฐาน!$A$4:$F$9,MATCH(I2936,ฐาน!$A$4:$A$9,0),3),6,5)),"")</f>
        <v/>
      </c>
      <c r="O2936" s="311" t="str">
        <f>IF(I2936&lt;&gt;"",IF(J2936&gt;=INDEX(ฐาน!$A$4:$G$9,MATCH(I2936,ฐาน!$A$4:$A$9,0),4),INDEX(ฐาน!$A$4:$G$9,MATCH(I2936,ฐาน!$A$4:$A$9,0),7),INDEX(ฐาน!$A$4:$G$9,MATCH(I2936,ฐาน!$A$4:$A$9,0),4)),"")</f>
        <v/>
      </c>
      <c r="P2936" s="312">
        <f>IF(M2936&lt;&gt;ฐาน!$M$45,IF(L2936&lt;&gt;"",($L2936*$N2936/100),0),0)</f>
        <v>0</v>
      </c>
      <c r="Q2936" s="311">
        <f>IF(M2936&lt;&gt;ฐาน!$M$45,IF(L2936&lt;&gt;"",ROUNDUP(($L2936*$N2936/100),-1),0),0)</f>
        <v>0</v>
      </c>
      <c r="R2936" s="311">
        <f t="shared" si="90"/>
        <v>0</v>
      </c>
      <c r="S2936" s="313">
        <f t="shared" si="91"/>
        <v>0</v>
      </c>
      <c r="T2936" s="314">
        <f>IF(M2936&lt;&gt;ฐาน!$M$45,IF(S2936&lt;&gt;"",S2936+R2936,0),0)</f>
        <v>0</v>
      </c>
      <c r="U2936" s="311">
        <f>IF(M2936&lt;&gt;ฐาน!$M$45,IF(S2936=0,J2936+T2936,O2936),J2936)</f>
        <v>0</v>
      </c>
      <c r="V2936" s="98"/>
    </row>
    <row r="2937" spans="1:22" x14ac:dyDescent="0.35">
      <c r="A2937" s="93">
        <v>2929</v>
      </c>
      <c r="B2937" s="84"/>
      <c r="C2937" s="98"/>
      <c r="D2937" s="91"/>
      <c r="E2937" s="89"/>
      <c r="F2937" s="88"/>
      <c r="G2937" s="91"/>
      <c r="H2937" s="91"/>
      <c r="I2937" s="88"/>
      <c r="J2937" s="92"/>
      <c r="K2937" s="212"/>
      <c r="L2937" s="308" t="str">
        <f>IF(K2937&lt;&gt;"",INDEX(ฐาน!$J$4:$M$44,MATCH(INT(K2937),ฐาน!$J$4:$J$44,0),2),"")</f>
        <v/>
      </c>
      <c r="M2937" s="309" t="str">
        <f>IF(L2937&lt;&gt;"",INDEX(ฐาน!$J$4:$M$45,MATCH(L2937,ฐาน!$K$4:$K$45,0),4),"")</f>
        <v/>
      </c>
      <c r="N2937" s="310" t="str">
        <f>IF(I2937&lt;&gt;"",INDEX(ฐาน!$A$4:$F$9,MATCH(I2937,ฐาน!$A$4:$A$9,0),IF(J2937&gt;=INDEX(ฐาน!$A$4:$F$9,MATCH(I2937,ฐาน!$A$4:$A$9,0),3),6,5)),"")</f>
        <v/>
      </c>
      <c r="O2937" s="311" t="str">
        <f>IF(I2937&lt;&gt;"",IF(J2937&gt;=INDEX(ฐาน!$A$4:$G$9,MATCH(I2937,ฐาน!$A$4:$A$9,0),4),INDEX(ฐาน!$A$4:$G$9,MATCH(I2937,ฐาน!$A$4:$A$9,0),7),INDEX(ฐาน!$A$4:$G$9,MATCH(I2937,ฐาน!$A$4:$A$9,0),4)),"")</f>
        <v/>
      </c>
      <c r="P2937" s="312">
        <f>IF(M2937&lt;&gt;ฐาน!$M$45,IF(L2937&lt;&gt;"",($L2937*$N2937/100),0),0)</f>
        <v>0</v>
      </c>
      <c r="Q2937" s="311">
        <f>IF(M2937&lt;&gt;ฐาน!$M$45,IF(L2937&lt;&gt;"",ROUNDUP(($L2937*$N2937/100),-1),0),0)</f>
        <v>0</v>
      </c>
      <c r="R2937" s="311">
        <f t="shared" si="90"/>
        <v>0</v>
      </c>
      <c r="S2937" s="313">
        <f t="shared" si="91"/>
        <v>0</v>
      </c>
      <c r="T2937" s="314">
        <f>IF(M2937&lt;&gt;ฐาน!$M$45,IF(S2937&lt;&gt;"",S2937+R2937,0),0)</f>
        <v>0</v>
      </c>
      <c r="U2937" s="311">
        <f>IF(M2937&lt;&gt;ฐาน!$M$45,IF(S2937=0,J2937+T2937,O2937),J2937)</f>
        <v>0</v>
      </c>
      <c r="V2937" s="98"/>
    </row>
    <row r="2938" spans="1:22" x14ac:dyDescent="0.35">
      <c r="A2938" s="93">
        <v>2930</v>
      </c>
      <c r="B2938" s="84"/>
      <c r="C2938" s="98"/>
      <c r="D2938" s="91"/>
      <c r="E2938" s="89"/>
      <c r="F2938" s="88"/>
      <c r="G2938" s="91"/>
      <c r="H2938" s="91"/>
      <c r="I2938" s="88"/>
      <c r="J2938" s="92"/>
      <c r="K2938" s="212"/>
      <c r="L2938" s="308" t="str">
        <f>IF(K2938&lt;&gt;"",INDEX(ฐาน!$J$4:$M$44,MATCH(INT(K2938),ฐาน!$J$4:$J$44,0),2),"")</f>
        <v/>
      </c>
      <c r="M2938" s="309" t="str">
        <f>IF(L2938&lt;&gt;"",INDEX(ฐาน!$J$4:$M$45,MATCH(L2938,ฐาน!$K$4:$K$45,0),4),"")</f>
        <v/>
      </c>
      <c r="N2938" s="310" t="str">
        <f>IF(I2938&lt;&gt;"",INDEX(ฐาน!$A$4:$F$9,MATCH(I2938,ฐาน!$A$4:$A$9,0),IF(J2938&gt;=INDEX(ฐาน!$A$4:$F$9,MATCH(I2938,ฐาน!$A$4:$A$9,0),3),6,5)),"")</f>
        <v/>
      </c>
      <c r="O2938" s="311" t="str">
        <f>IF(I2938&lt;&gt;"",IF(J2938&gt;=INDEX(ฐาน!$A$4:$G$9,MATCH(I2938,ฐาน!$A$4:$A$9,0),4),INDEX(ฐาน!$A$4:$G$9,MATCH(I2938,ฐาน!$A$4:$A$9,0),7),INDEX(ฐาน!$A$4:$G$9,MATCH(I2938,ฐาน!$A$4:$A$9,0),4)),"")</f>
        <v/>
      </c>
      <c r="P2938" s="312">
        <f>IF(M2938&lt;&gt;ฐาน!$M$45,IF(L2938&lt;&gt;"",($L2938*$N2938/100),0),0)</f>
        <v>0</v>
      </c>
      <c r="Q2938" s="311">
        <f>IF(M2938&lt;&gt;ฐาน!$M$45,IF(L2938&lt;&gt;"",ROUNDUP(($L2938*$N2938/100),-1),0),0)</f>
        <v>0</v>
      </c>
      <c r="R2938" s="311">
        <f t="shared" si="90"/>
        <v>0</v>
      </c>
      <c r="S2938" s="313">
        <f t="shared" si="91"/>
        <v>0</v>
      </c>
      <c r="T2938" s="314">
        <f>IF(M2938&lt;&gt;ฐาน!$M$45,IF(S2938&lt;&gt;"",S2938+R2938,0),0)</f>
        <v>0</v>
      </c>
      <c r="U2938" s="311">
        <f>IF(M2938&lt;&gt;ฐาน!$M$45,IF(S2938=0,J2938+T2938,O2938),J2938)</f>
        <v>0</v>
      </c>
      <c r="V2938" s="98"/>
    </row>
    <row r="2939" spans="1:22" x14ac:dyDescent="0.35">
      <c r="A2939" s="93">
        <v>2931</v>
      </c>
      <c r="B2939" s="84"/>
      <c r="C2939" s="98"/>
      <c r="D2939" s="91"/>
      <c r="E2939" s="89"/>
      <c r="F2939" s="88"/>
      <c r="G2939" s="91"/>
      <c r="H2939" s="91"/>
      <c r="I2939" s="88"/>
      <c r="J2939" s="92"/>
      <c r="K2939" s="212"/>
      <c r="L2939" s="308" t="str">
        <f>IF(K2939&lt;&gt;"",INDEX(ฐาน!$J$4:$M$44,MATCH(INT(K2939),ฐาน!$J$4:$J$44,0),2),"")</f>
        <v/>
      </c>
      <c r="M2939" s="309" t="str">
        <f>IF(L2939&lt;&gt;"",INDEX(ฐาน!$J$4:$M$45,MATCH(L2939,ฐาน!$K$4:$K$45,0),4),"")</f>
        <v/>
      </c>
      <c r="N2939" s="310" t="str">
        <f>IF(I2939&lt;&gt;"",INDEX(ฐาน!$A$4:$F$9,MATCH(I2939,ฐาน!$A$4:$A$9,0),IF(J2939&gt;=INDEX(ฐาน!$A$4:$F$9,MATCH(I2939,ฐาน!$A$4:$A$9,0),3),6,5)),"")</f>
        <v/>
      </c>
      <c r="O2939" s="311" t="str">
        <f>IF(I2939&lt;&gt;"",IF(J2939&gt;=INDEX(ฐาน!$A$4:$G$9,MATCH(I2939,ฐาน!$A$4:$A$9,0),4),INDEX(ฐาน!$A$4:$G$9,MATCH(I2939,ฐาน!$A$4:$A$9,0),7),INDEX(ฐาน!$A$4:$G$9,MATCH(I2939,ฐาน!$A$4:$A$9,0),4)),"")</f>
        <v/>
      </c>
      <c r="P2939" s="312">
        <f>IF(M2939&lt;&gt;ฐาน!$M$45,IF(L2939&lt;&gt;"",($L2939*$N2939/100),0),0)</f>
        <v>0</v>
      </c>
      <c r="Q2939" s="311">
        <f>IF(M2939&lt;&gt;ฐาน!$M$45,IF(L2939&lt;&gt;"",ROUNDUP(($L2939*$N2939/100),-1),0),0)</f>
        <v>0</v>
      </c>
      <c r="R2939" s="311">
        <f t="shared" si="90"/>
        <v>0</v>
      </c>
      <c r="S2939" s="313">
        <f t="shared" si="91"/>
        <v>0</v>
      </c>
      <c r="T2939" s="314">
        <f>IF(M2939&lt;&gt;ฐาน!$M$45,IF(S2939&lt;&gt;"",S2939+R2939,0),0)</f>
        <v>0</v>
      </c>
      <c r="U2939" s="311">
        <f>IF(M2939&lt;&gt;ฐาน!$M$45,IF(S2939=0,J2939+T2939,O2939),J2939)</f>
        <v>0</v>
      </c>
      <c r="V2939" s="98"/>
    </row>
    <row r="2940" spans="1:22" x14ac:dyDescent="0.35">
      <c r="A2940" s="93">
        <v>2932</v>
      </c>
      <c r="B2940" s="84"/>
      <c r="C2940" s="98"/>
      <c r="D2940" s="91"/>
      <c r="E2940" s="89"/>
      <c r="F2940" s="88"/>
      <c r="G2940" s="91"/>
      <c r="H2940" s="91"/>
      <c r="I2940" s="88"/>
      <c r="J2940" s="92"/>
      <c r="K2940" s="212"/>
      <c r="L2940" s="308" t="str">
        <f>IF(K2940&lt;&gt;"",INDEX(ฐาน!$J$4:$M$44,MATCH(INT(K2940),ฐาน!$J$4:$J$44,0),2),"")</f>
        <v/>
      </c>
      <c r="M2940" s="309" t="str">
        <f>IF(L2940&lt;&gt;"",INDEX(ฐาน!$J$4:$M$45,MATCH(L2940,ฐาน!$K$4:$K$45,0),4),"")</f>
        <v/>
      </c>
      <c r="N2940" s="310" t="str">
        <f>IF(I2940&lt;&gt;"",INDEX(ฐาน!$A$4:$F$9,MATCH(I2940,ฐาน!$A$4:$A$9,0),IF(J2940&gt;=INDEX(ฐาน!$A$4:$F$9,MATCH(I2940,ฐาน!$A$4:$A$9,0),3),6,5)),"")</f>
        <v/>
      </c>
      <c r="O2940" s="311" t="str">
        <f>IF(I2940&lt;&gt;"",IF(J2940&gt;=INDEX(ฐาน!$A$4:$G$9,MATCH(I2940,ฐาน!$A$4:$A$9,0),4),INDEX(ฐาน!$A$4:$G$9,MATCH(I2940,ฐาน!$A$4:$A$9,0),7),INDEX(ฐาน!$A$4:$G$9,MATCH(I2940,ฐาน!$A$4:$A$9,0),4)),"")</f>
        <v/>
      </c>
      <c r="P2940" s="312">
        <f>IF(M2940&lt;&gt;ฐาน!$M$45,IF(L2940&lt;&gt;"",($L2940*$N2940/100),0),0)</f>
        <v>0</v>
      </c>
      <c r="Q2940" s="311">
        <f>IF(M2940&lt;&gt;ฐาน!$M$45,IF(L2940&lt;&gt;"",ROUNDUP(($L2940*$N2940/100),-1),0),0)</f>
        <v>0</v>
      </c>
      <c r="R2940" s="311">
        <f t="shared" si="90"/>
        <v>0</v>
      </c>
      <c r="S2940" s="313">
        <f t="shared" si="91"/>
        <v>0</v>
      </c>
      <c r="T2940" s="314">
        <f>IF(M2940&lt;&gt;ฐาน!$M$45,IF(S2940&lt;&gt;"",S2940+R2940,0),0)</f>
        <v>0</v>
      </c>
      <c r="U2940" s="311">
        <f>IF(M2940&lt;&gt;ฐาน!$M$45,IF(S2940=0,J2940+T2940,O2940),J2940)</f>
        <v>0</v>
      </c>
      <c r="V2940" s="98"/>
    </row>
    <row r="2941" spans="1:22" x14ac:dyDescent="0.35">
      <c r="A2941" s="93">
        <v>2933</v>
      </c>
      <c r="B2941" s="84"/>
      <c r="C2941" s="98"/>
      <c r="D2941" s="91"/>
      <c r="E2941" s="89"/>
      <c r="F2941" s="88"/>
      <c r="G2941" s="91"/>
      <c r="H2941" s="91"/>
      <c r="I2941" s="88"/>
      <c r="J2941" s="92"/>
      <c r="K2941" s="212"/>
      <c r="L2941" s="308" t="str">
        <f>IF(K2941&lt;&gt;"",INDEX(ฐาน!$J$4:$M$44,MATCH(INT(K2941),ฐาน!$J$4:$J$44,0),2),"")</f>
        <v/>
      </c>
      <c r="M2941" s="309" t="str">
        <f>IF(L2941&lt;&gt;"",INDEX(ฐาน!$J$4:$M$45,MATCH(L2941,ฐาน!$K$4:$K$45,0),4),"")</f>
        <v/>
      </c>
      <c r="N2941" s="310" t="str">
        <f>IF(I2941&lt;&gt;"",INDEX(ฐาน!$A$4:$F$9,MATCH(I2941,ฐาน!$A$4:$A$9,0),IF(J2941&gt;=INDEX(ฐาน!$A$4:$F$9,MATCH(I2941,ฐาน!$A$4:$A$9,0),3),6,5)),"")</f>
        <v/>
      </c>
      <c r="O2941" s="311" t="str">
        <f>IF(I2941&lt;&gt;"",IF(J2941&gt;=INDEX(ฐาน!$A$4:$G$9,MATCH(I2941,ฐาน!$A$4:$A$9,0),4),INDEX(ฐาน!$A$4:$G$9,MATCH(I2941,ฐาน!$A$4:$A$9,0),7),INDEX(ฐาน!$A$4:$G$9,MATCH(I2941,ฐาน!$A$4:$A$9,0),4)),"")</f>
        <v/>
      </c>
      <c r="P2941" s="312">
        <f>IF(M2941&lt;&gt;ฐาน!$M$45,IF(L2941&lt;&gt;"",($L2941*$N2941/100),0),0)</f>
        <v>0</v>
      </c>
      <c r="Q2941" s="311">
        <f>IF(M2941&lt;&gt;ฐาน!$M$45,IF(L2941&lt;&gt;"",ROUNDUP(($L2941*$N2941/100),-1),0),0)</f>
        <v>0</v>
      </c>
      <c r="R2941" s="311">
        <f t="shared" si="90"/>
        <v>0</v>
      </c>
      <c r="S2941" s="313">
        <f t="shared" si="91"/>
        <v>0</v>
      </c>
      <c r="T2941" s="314">
        <f>IF(M2941&lt;&gt;ฐาน!$M$45,IF(S2941&lt;&gt;"",S2941+R2941,0),0)</f>
        <v>0</v>
      </c>
      <c r="U2941" s="311">
        <f>IF(M2941&lt;&gt;ฐาน!$M$45,IF(S2941=0,J2941+T2941,O2941),J2941)</f>
        <v>0</v>
      </c>
      <c r="V2941" s="98"/>
    </row>
    <row r="2942" spans="1:22" x14ac:dyDescent="0.35">
      <c r="A2942" s="93">
        <v>2934</v>
      </c>
      <c r="B2942" s="84"/>
      <c r="C2942" s="98"/>
      <c r="D2942" s="91"/>
      <c r="E2942" s="89"/>
      <c r="F2942" s="88"/>
      <c r="G2942" s="91"/>
      <c r="H2942" s="91"/>
      <c r="I2942" s="88"/>
      <c r="J2942" s="92"/>
      <c r="K2942" s="212"/>
      <c r="L2942" s="308" t="str">
        <f>IF(K2942&lt;&gt;"",INDEX(ฐาน!$J$4:$M$44,MATCH(INT(K2942),ฐาน!$J$4:$J$44,0),2),"")</f>
        <v/>
      </c>
      <c r="M2942" s="309" t="str">
        <f>IF(L2942&lt;&gt;"",INDEX(ฐาน!$J$4:$M$45,MATCH(L2942,ฐาน!$K$4:$K$45,0),4),"")</f>
        <v/>
      </c>
      <c r="N2942" s="310" t="str">
        <f>IF(I2942&lt;&gt;"",INDEX(ฐาน!$A$4:$F$9,MATCH(I2942,ฐาน!$A$4:$A$9,0),IF(J2942&gt;=INDEX(ฐาน!$A$4:$F$9,MATCH(I2942,ฐาน!$A$4:$A$9,0),3),6,5)),"")</f>
        <v/>
      </c>
      <c r="O2942" s="311" t="str">
        <f>IF(I2942&lt;&gt;"",IF(J2942&gt;=INDEX(ฐาน!$A$4:$G$9,MATCH(I2942,ฐาน!$A$4:$A$9,0),4),INDEX(ฐาน!$A$4:$G$9,MATCH(I2942,ฐาน!$A$4:$A$9,0),7),INDEX(ฐาน!$A$4:$G$9,MATCH(I2942,ฐาน!$A$4:$A$9,0),4)),"")</f>
        <v/>
      </c>
      <c r="P2942" s="312">
        <f>IF(M2942&lt;&gt;ฐาน!$M$45,IF(L2942&lt;&gt;"",($L2942*$N2942/100),0),0)</f>
        <v>0</v>
      </c>
      <c r="Q2942" s="311">
        <f>IF(M2942&lt;&gt;ฐาน!$M$45,IF(L2942&lt;&gt;"",ROUNDUP(($L2942*$N2942/100),-1),0),0)</f>
        <v>0</v>
      </c>
      <c r="R2942" s="311">
        <f t="shared" si="90"/>
        <v>0</v>
      </c>
      <c r="S2942" s="313">
        <f t="shared" si="91"/>
        <v>0</v>
      </c>
      <c r="T2942" s="314">
        <f>IF(M2942&lt;&gt;ฐาน!$M$45,IF(S2942&lt;&gt;"",S2942+R2942,0),0)</f>
        <v>0</v>
      </c>
      <c r="U2942" s="311">
        <f>IF(M2942&lt;&gt;ฐาน!$M$45,IF(S2942=0,J2942+T2942,O2942),J2942)</f>
        <v>0</v>
      </c>
      <c r="V2942" s="98"/>
    </row>
    <row r="2943" spans="1:22" x14ac:dyDescent="0.35">
      <c r="A2943" s="93">
        <v>2935</v>
      </c>
      <c r="B2943" s="84"/>
      <c r="C2943" s="98"/>
      <c r="D2943" s="91"/>
      <c r="E2943" s="89"/>
      <c r="F2943" s="88"/>
      <c r="G2943" s="91"/>
      <c r="H2943" s="91"/>
      <c r="I2943" s="88"/>
      <c r="J2943" s="92"/>
      <c r="K2943" s="212"/>
      <c r="L2943" s="308" t="str">
        <f>IF(K2943&lt;&gt;"",INDEX(ฐาน!$J$4:$M$44,MATCH(INT(K2943),ฐาน!$J$4:$J$44,0),2),"")</f>
        <v/>
      </c>
      <c r="M2943" s="309" t="str">
        <f>IF(L2943&lt;&gt;"",INDEX(ฐาน!$J$4:$M$45,MATCH(L2943,ฐาน!$K$4:$K$45,0),4),"")</f>
        <v/>
      </c>
      <c r="N2943" s="310" t="str">
        <f>IF(I2943&lt;&gt;"",INDEX(ฐาน!$A$4:$F$9,MATCH(I2943,ฐาน!$A$4:$A$9,0),IF(J2943&gt;=INDEX(ฐาน!$A$4:$F$9,MATCH(I2943,ฐาน!$A$4:$A$9,0),3),6,5)),"")</f>
        <v/>
      </c>
      <c r="O2943" s="311" t="str">
        <f>IF(I2943&lt;&gt;"",IF(J2943&gt;=INDEX(ฐาน!$A$4:$G$9,MATCH(I2943,ฐาน!$A$4:$A$9,0),4),INDEX(ฐาน!$A$4:$G$9,MATCH(I2943,ฐาน!$A$4:$A$9,0),7),INDEX(ฐาน!$A$4:$G$9,MATCH(I2943,ฐาน!$A$4:$A$9,0),4)),"")</f>
        <v/>
      </c>
      <c r="P2943" s="312">
        <f>IF(M2943&lt;&gt;ฐาน!$M$45,IF(L2943&lt;&gt;"",($L2943*$N2943/100),0),0)</f>
        <v>0</v>
      </c>
      <c r="Q2943" s="311">
        <f>IF(M2943&lt;&gt;ฐาน!$M$45,IF(L2943&lt;&gt;"",ROUNDUP(($L2943*$N2943/100),-1),0),0)</f>
        <v>0</v>
      </c>
      <c r="R2943" s="311">
        <f t="shared" si="90"/>
        <v>0</v>
      </c>
      <c r="S2943" s="313">
        <f t="shared" si="91"/>
        <v>0</v>
      </c>
      <c r="T2943" s="314">
        <f>IF(M2943&lt;&gt;ฐาน!$M$45,IF(S2943&lt;&gt;"",S2943+R2943,0),0)</f>
        <v>0</v>
      </c>
      <c r="U2943" s="311">
        <f>IF(M2943&lt;&gt;ฐาน!$M$45,IF(S2943=0,J2943+T2943,O2943),J2943)</f>
        <v>0</v>
      </c>
      <c r="V2943" s="98"/>
    </row>
    <row r="2944" spans="1:22" x14ac:dyDescent="0.35">
      <c r="A2944" s="93">
        <v>2936</v>
      </c>
      <c r="B2944" s="84"/>
      <c r="C2944" s="98"/>
      <c r="D2944" s="91"/>
      <c r="E2944" s="89"/>
      <c r="F2944" s="88"/>
      <c r="G2944" s="91"/>
      <c r="H2944" s="91"/>
      <c r="I2944" s="88"/>
      <c r="J2944" s="92"/>
      <c r="K2944" s="212"/>
      <c r="L2944" s="308" t="str">
        <f>IF(K2944&lt;&gt;"",INDEX(ฐาน!$J$4:$M$44,MATCH(INT(K2944),ฐาน!$J$4:$J$44,0),2),"")</f>
        <v/>
      </c>
      <c r="M2944" s="309" t="str">
        <f>IF(L2944&lt;&gt;"",INDEX(ฐาน!$J$4:$M$45,MATCH(L2944,ฐาน!$K$4:$K$45,0),4),"")</f>
        <v/>
      </c>
      <c r="N2944" s="310" t="str">
        <f>IF(I2944&lt;&gt;"",INDEX(ฐาน!$A$4:$F$9,MATCH(I2944,ฐาน!$A$4:$A$9,0),IF(J2944&gt;=INDEX(ฐาน!$A$4:$F$9,MATCH(I2944,ฐาน!$A$4:$A$9,0),3),6,5)),"")</f>
        <v/>
      </c>
      <c r="O2944" s="311" t="str">
        <f>IF(I2944&lt;&gt;"",IF(J2944&gt;=INDEX(ฐาน!$A$4:$G$9,MATCH(I2944,ฐาน!$A$4:$A$9,0),4),INDEX(ฐาน!$A$4:$G$9,MATCH(I2944,ฐาน!$A$4:$A$9,0),7),INDEX(ฐาน!$A$4:$G$9,MATCH(I2944,ฐาน!$A$4:$A$9,0),4)),"")</f>
        <v/>
      </c>
      <c r="P2944" s="312">
        <f>IF(M2944&lt;&gt;ฐาน!$M$45,IF(L2944&lt;&gt;"",($L2944*$N2944/100),0),0)</f>
        <v>0</v>
      </c>
      <c r="Q2944" s="311">
        <f>IF(M2944&lt;&gt;ฐาน!$M$45,IF(L2944&lt;&gt;"",ROUNDUP(($L2944*$N2944/100),-1),0),0)</f>
        <v>0</v>
      </c>
      <c r="R2944" s="311">
        <f t="shared" si="90"/>
        <v>0</v>
      </c>
      <c r="S2944" s="313">
        <f t="shared" si="91"/>
        <v>0</v>
      </c>
      <c r="T2944" s="314">
        <f>IF(M2944&lt;&gt;ฐาน!$M$45,IF(S2944&lt;&gt;"",S2944+R2944,0),0)</f>
        <v>0</v>
      </c>
      <c r="U2944" s="311">
        <f>IF(M2944&lt;&gt;ฐาน!$M$45,IF(S2944=0,J2944+T2944,O2944),J2944)</f>
        <v>0</v>
      </c>
      <c r="V2944" s="98"/>
    </row>
    <row r="2945" spans="1:22" x14ac:dyDescent="0.35">
      <c r="A2945" s="93">
        <v>2937</v>
      </c>
      <c r="B2945" s="84"/>
      <c r="C2945" s="98"/>
      <c r="D2945" s="91"/>
      <c r="E2945" s="89"/>
      <c r="F2945" s="88"/>
      <c r="G2945" s="91"/>
      <c r="H2945" s="91"/>
      <c r="I2945" s="88"/>
      <c r="J2945" s="92"/>
      <c r="K2945" s="212"/>
      <c r="L2945" s="308" t="str">
        <f>IF(K2945&lt;&gt;"",INDEX(ฐาน!$J$4:$M$44,MATCH(INT(K2945),ฐาน!$J$4:$J$44,0),2),"")</f>
        <v/>
      </c>
      <c r="M2945" s="309" t="str">
        <f>IF(L2945&lt;&gt;"",INDEX(ฐาน!$J$4:$M$45,MATCH(L2945,ฐาน!$K$4:$K$45,0),4),"")</f>
        <v/>
      </c>
      <c r="N2945" s="310" t="str">
        <f>IF(I2945&lt;&gt;"",INDEX(ฐาน!$A$4:$F$9,MATCH(I2945,ฐาน!$A$4:$A$9,0),IF(J2945&gt;=INDEX(ฐาน!$A$4:$F$9,MATCH(I2945,ฐาน!$A$4:$A$9,0),3),6,5)),"")</f>
        <v/>
      </c>
      <c r="O2945" s="311" t="str">
        <f>IF(I2945&lt;&gt;"",IF(J2945&gt;=INDEX(ฐาน!$A$4:$G$9,MATCH(I2945,ฐาน!$A$4:$A$9,0),4),INDEX(ฐาน!$A$4:$G$9,MATCH(I2945,ฐาน!$A$4:$A$9,0),7),INDEX(ฐาน!$A$4:$G$9,MATCH(I2945,ฐาน!$A$4:$A$9,0),4)),"")</f>
        <v/>
      </c>
      <c r="P2945" s="312">
        <f>IF(M2945&lt;&gt;ฐาน!$M$45,IF(L2945&lt;&gt;"",($L2945*$N2945/100),0),0)</f>
        <v>0</v>
      </c>
      <c r="Q2945" s="311">
        <f>IF(M2945&lt;&gt;ฐาน!$M$45,IF(L2945&lt;&gt;"",ROUNDUP(($L2945*$N2945/100),-1),0),0)</f>
        <v>0</v>
      </c>
      <c r="R2945" s="311">
        <f t="shared" si="90"/>
        <v>0</v>
      </c>
      <c r="S2945" s="313">
        <f t="shared" si="91"/>
        <v>0</v>
      </c>
      <c r="T2945" s="314">
        <f>IF(M2945&lt;&gt;ฐาน!$M$45,IF(S2945&lt;&gt;"",S2945+R2945,0),0)</f>
        <v>0</v>
      </c>
      <c r="U2945" s="311">
        <f>IF(M2945&lt;&gt;ฐาน!$M$45,IF(S2945=0,J2945+T2945,O2945),J2945)</f>
        <v>0</v>
      </c>
      <c r="V2945" s="98"/>
    </row>
    <row r="2946" spans="1:22" x14ac:dyDescent="0.35">
      <c r="A2946" s="93">
        <v>2938</v>
      </c>
      <c r="B2946" s="84"/>
      <c r="C2946" s="98"/>
      <c r="D2946" s="91"/>
      <c r="E2946" s="89"/>
      <c r="F2946" s="88"/>
      <c r="G2946" s="91"/>
      <c r="H2946" s="91"/>
      <c r="I2946" s="88"/>
      <c r="J2946" s="92"/>
      <c r="K2946" s="212"/>
      <c r="L2946" s="308" t="str">
        <f>IF(K2946&lt;&gt;"",INDEX(ฐาน!$J$4:$M$44,MATCH(INT(K2946),ฐาน!$J$4:$J$44,0),2),"")</f>
        <v/>
      </c>
      <c r="M2946" s="309" t="str">
        <f>IF(L2946&lt;&gt;"",INDEX(ฐาน!$J$4:$M$45,MATCH(L2946,ฐาน!$K$4:$K$45,0),4),"")</f>
        <v/>
      </c>
      <c r="N2946" s="310" t="str">
        <f>IF(I2946&lt;&gt;"",INDEX(ฐาน!$A$4:$F$9,MATCH(I2946,ฐาน!$A$4:$A$9,0),IF(J2946&gt;=INDEX(ฐาน!$A$4:$F$9,MATCH(I2946,ฐาน!$A$4:$A$9,0),3),6,5)),"")</f>
        <v/>
      </c>
      <c r="O2946" s="311" t="str">
        <f>IF(I2946&lt;&gt;"",IF(J2946&gt;=INDEX(ฐาน!$A$4:$G$9,MATCH(I2946,ฐาน!$A$4:$A$9,0),4),INDEX(ฐาน!$A$4:$G$9,MATCH(I2946,ฐาน!$A$4:$A$9,0),7),INDEX(ฐาน!$A$4:$G$9,MATCH(I2946,ฐาน!$A$4:$A$9,0),4)),"")</f>
        <v/>
      </c>
      <c r="P2946" s="312">
        <f>IF(M2946&lt;&gt;ฐาน!$M$45,IF(L2946&lt;&gt;"",($L2946*$N2946/100),0),0)</f>
        <v>0</v>
      </c>
      <c r="Q2946" s="311">
        <f>IF(M2946&lt;&gt;ฐาน!$M$45,IF(L2946&lt;&gt;"",ROUNDUP(($L2946*$N2946/100),-1),0),0)</f>
        <v>0</v>
      </c>
      <c r="R2946" s="311">
        <f t="shared" si="90"/>
        <v>0</v>
      </c>
      <c r="S2946" s="313">
        <f t="shared" si="91"/>
        <v>0</v>
      </c>
      <c r="T2946" s="314">
        <f>IF(M2946&lt;&gt;ฐาน!$M$45,IF(S2946&lt;&gt;"",S2946+R2946,0),0)</f>
        <v>0</v>
      </c>
      <c r="U2946" s="311">
        <f>IF(M2946&lt;&gt;ฐาน!$M$45,IF(S2946=0,J2946+T2946,O2946),J2946)</f>
        <v>0</v>
      </c>
      <c r="V2946" s="98"/>
    </row>
    <row r="2947" spans="1:22" x14ac:dyDescent="0.35">
      <c r="A2947" s="93">
        <v>2939</v>
      </c>
      <c r="B2947" s="84"/>
      <c r="C2947" s="98"/>
      <c r="D2947" s="91"/>
      <c r="E2947" s="89"/>
      <c r="F2947" s="88"/>
      <c r="G2947" s="91"/>
      <c r="H2947" s="91"/>
      <c r="I2947" s="88"/>
      <c r="J2947" s="92"/>
      <c r="K2947" s="212"/>
      <c r="L2947" s="308" t="str">
        <f>IF(K2947&lt;&gt;"",INDEX(ฐาน!$J$4:$M$44,MATCH(INT(K2947),ฐาน!$J$4:$J$44,0),2),"")</f>
        <v/>
      </c>
      <c r="M2947" s="309" t="str">
        <f>IF(L2947&lt;&gt;"",INDEX(ฐาน!$J$4:$M$45,MATCH(L2947,ฐาน!$K$4:$K$45,0),4),"")</f>
        <v/>
      </c>
      <c r="N2947" s="310" t="str">
        <f>IF(I2947&lt;&gt;"",INDEX(ฐาน!$A$4:$F$9,MATCH(I2947,ฐาน!$A$4:$A$9,0),IF(J2947&gt;=INDEX(ฐาน!$A$4:$F$9,MATCH(I2947,ฐาน!$A$4:$A$9,0),3),6,5)),"")</f>
        <v/>
      </c>
      <c r="O2947" s="311" t="str">
        <f>IF(I2947&lt;&gt;"",IF(J2947&gt;=INDEX(ฐาน!$A$4:$G$9,MATCH(I2947,ฐาน!$A$4:$A$9,0),4),INDEX(ฐาน!$A$4:$G$9,MATCH(I2947,ฐาน!$A$4:$A$9,0),7),INDEX(ฐาน!$A$4:$G$9,MATCH(I2947,ฐาน!$A$4:$A$9,0),4)),"")</f>
        <v/>
      </c>
      <c r="P2947" s="312">
        <f>IF(M2947&lt;&gt;ฐาน!$M$45,IF(L2947&lt;&gt;"",($L2947*$N2947/100),0),0)</f>
        <v>0</v>
      </c>
      <c r="Q2947" s="311">
        <f>IF(M2947&lt;&gt;ฐาน!$M$45,IF(L2947&lt;&gt;"",ROUNDUP(($L2947*$N2947/100),-1),0),0)</f>
        <v>0</v>
      </c>
      <c r="R2947" s="311">
        <f t="shared" si="90"/>
        <v>0</v>
      </c>
      <c r="S2947" s="313">
        <f t="shared" si="91"/>
        <v>0</v>
      </c>
      <c r="T2947" s="314">
        <f>IF(M2947&lt;&gt;ฐาน!$M$45,IF(S2947&lt;&gt;"",S2947+R2947,0),0)</f>
        <v>0</v>
      </c>
      <c r="U2947" s="311">
        <f>IF(M2947&lt;&gt;ฐาน!$M$45,IF(S2947=0,J2947+T2947,O2947),J2947)</f>
        <v>0</v>
      </c>
      <c r="V2947" s="98"/>
    </row>
    <row r="2948" spans="1:22" x14ac:dyDescent="0.35">
      <c r="A2948" s="93">
        <v>2940</v>
      </c>
      <c r="B2948" s="84"/>
      <c r="C2948" s="98"/>
      <c r="D2948" s="91"/>
      <c r="E2948" s="89"/>
      <c r="F2948" s="88"/>
      <c r="G2948" s="91"/>
      <c r="H2948" s="91"/>
      <c r="I2948" s="88"/>
      <c r="J2948" s="92"/>
      <c r="K2948" s="212"/>
      <c r="L2948" s="308" t="str">
        <f>IF(K2948&lt;&gt;"",INDEX(ฐาน!$J$4:$M$44,MATCH(INT(K2948),ฐาน!$J$4:$J$44,0),2),"")</f>
        <v/>
      </c>
      <c r="M2948" s="309" t="str">
        <f>IF(L2948&lt;&gt;"",INDEX(ฐาน!$J$4:$M$45,MATCH(L2948,ฐาน!$K$4:$K$45,0),4),"")</f>
        <v/>
      </c>
      <c r="N2948" s="310" t="str">
        <f>IF(I2948&lt;&gt;"",INDEX(ฐาน!$A$4:$F$9,MATCH(I2948,ฐาน!$A$4:$A$9,0),IF(J2948&gt;=INDEX(ฐาน!$A$4:$F$9,MATCH(I2948,ฐาน!$A$4:$A$9,0),3),6,5)),"")</f>
        <v/>
      </c>
      <c r="O2948" s="311" t="str">
        <f>IF(I2948&lt;&gt;"",IF(J2948&gt;=INDEX(ฐาน!$A$4:$G$9,MATCH(I2948,ฐาน!$A$4:$A$9,0),4),INDEX(ฐาน!$A$4:$G$9,MATCH(I2948,ฐาน!$A$4:$A$9,0),7),INDEX(ฐาน!$A$4:$G$9,MATCH(I2948,ฐาน!$A$4:$A$9,0),4)),"")</f>
        <v/>
      </c>
      <c r="P2948" s="312">
        <f>IF(M2948&lt;&gt;ฐาน!$M$45,IF(L2948&lt;&gt;"",($L2948*$N2948/100),0),0)</f>
        <v>0</v>
      </c>
      <c r="Q2948" s="311">
        <f>IF(M2948&lt;&gt;ฐาน!$M$45,IF(L2948&lt;&gt;"",ROUNDUP(($L2948*$N2948/100),-1),0),0)</f>
        <v>0</v>
      </c>
      <c r="R2948" s="311">
        <f t="shared" si="90"/>
        <v>0</v>
      </c>
      <c r="S2948" s="313">
        <f t="shared" si="91"/>
        <v>0</v>
      </c>
      <c r="T2948" s="314">
        <f>IF(M2948&lt;&gt;ฐาน!$M$45,IF(S2948&lt;&gt;"",S2948+R2948,0),0)</f>
        <v>0</v>
      </c>
      <c r="U2948" s="311">
        <f>IF(M2948&lt;&gt;ฐาน!$M$45,IF(S2948=0,J2948+T2948,O2948),J2948)</f>
        <v>0</v>
      </c>
      <c r="V2948" s="98"/>
    </row>
    <row r="2949" spans="1:22" x14ac:dyDescent="0.35">
      <c r="A2949" s="93">
        <v>2941</v>
      </c>
      <c r="B2949" s="84"/>
      <c r="C2949" s="98"/>
      <c r="D2949" s="91"/>
      <c r="E2949" s="89"/>
      <c r="F2949" s="88"/>
      <c r="G2949" s="91"/>
      <c r="H2949" s="91"/>
      <c r="I2949" s="88"/>
      <c r="J2949" s="92"/>
      <c r="K2949" s="212"/>
      <c r="L2949" s="308" t="str">
        <f>IF(K2949&lt;&gt;"",INDEX(ฐาน!$J$4:$M$44,MATCH(INT(K2949),ฐาน!$J$4:$J$44,0),2),"")</f>
        <v/>
      </c>
      <c r="M2949" s="309" t="str">
        <f>IF(L2949&lt;&gt;"",INDEX(ฐาน!$J$4:$M$45,MATCH(L2949,ฐาน!$K$4:$K$45,0),4),"")</f>
        <v/>
      </c>
      <c r="N2949" s="310" t="str">
        <f>IF(I2949&lt;&gt;"",INDEX(ฐาน!$A$4:$F$9,MATCH(I2949,ฐาน!$A$4:$A$9,0),IF(J2949&gt;=INDEX(ฐาน!$A$4:$F$9,MATCH(I2949,ฐาน!$A$4:$A$9,0),3),6,5)),"")</f>
        <v/>
      </c>
      <c r="O2949" s="311" t="str">
        <f>IF(I2949&lt;&gt;"",IF(J2949&gt;=INDEX(ฐาน!$A$4:$G$9,MATCH(I2949,ฐาน!$A$4:$A$9,0),4),INDEX(ฐาน!$A$4:$G$9,MATCH(I2949,ฐาน!$A$4:$A$9,0),7),INDEX(ฐาน!$A$4:$G$9,MATCH(I2949,ฐาน!$A$4:$A$9,0),4)),"")</f>
        <v/>
      </c>
      <c r="P2949" s="312">
        <f>IF(M2949&lt;&gt;ฐาน!$M$45,IF(L2949&lt;&gt;"",($L2949*$N2949/100),0),0)</f>
        <v>0</v>
      </c>
      <c r="Q2949" s="311">
        <f>IF(M2949&lt;&gt;ฐาน!$M$45,IF(L2949&lt;&gt;"",ROUNDUP(($L2949*$N2949/100),-1),0),0)</f>
        <v>0</v>
      </c>
      <c r="R2949" s="311">
        <f t="shared" si="90"/>
        <v>0</v>
      </c>
      <c r="S2949" s="313">
        <f t="shared" si="91"/>
        <v>0</v>
      </c>
      <c r="T2949" s="314">
        <f>IF(M2949&lt;&gt;ฐาน!$M$45,IF(S2949&lt;&gt;"",S2949+R2949,0),0)</f>
        <v>0</v>
      </c>
      <c r="U2949" s="311">
        <f>IF(M2949&lt;&gt;ฐาน!$M$45,IF(S2949=0,J2949+T2949,O2949),J2949)</f>
        <v>0</v>
      </c>
      <c r="V2949" s="98"/>
    </row>
    <row r="2950" spans="1:22" x14ac:dyDescent="0.35">
      <c r="A2950" s="93">
        <v>2942</v>
      </c>
      <c r="B2950" s="84"/>
      <c r="C2950" s="98"/>
      <c r="D2950" s="91"/>
      <c r="E2950" s="89"/>
      <c r="F2950" s="88"/>
      <c r="G2950" s="91"/>
      <c r="H2950" s="91"/>
      <c r="I2950" s="88"/>
      <c r="J2950" s="92"/>
      <c r="K2950" s="212"/>
      <c r="L2950" s="308" t="str">
        <f>IF(K2950&lt;&gt;"",INDEX(ฐาน!$J$4:$M$44,MATCH(INT(K2950),ฐาน!$J$4:$J$44,0),2),"")</f>
        <v/>
      </c>
      <c r="M2950" s="309" t="str">
        <f>IF(L2950&lt;&gt;"",INDEX(ฐาน!$J$4:$M$45,MATCH(L2950,ฐาน!$K$4:$K$45,0),4),"")</f>
        <v/>
      </c>
      <c r="N2950" s="310" t="str">
        <f>IF(I2950&lt;&gt;"",INDEX(ฐาน!$A$4:$F$9,MATCH(I2950,ฐาน!$A$4:$A$9,0),IF(J2950&gt;=INDEX(ฐาน!$A$4:$F$9,MATCH(I2950,ฐาน!$A$4:$A$9,0),3),6,5)),"")</f>
        <v/>
      </c>
      <c r="O2950" s="311" t="str">
        <f>IF(I2950&lt;&gt;"",IF(J2950&gt;=INDEX(ฐาน!$A$4:$G$9,MATCH(I2950,ฐาน!$A$4:$A$9,0),4),INDEX(ฐาน!$A$4:$G$9,MATCH(I2950,ฐาน!$A$4:$A$9,0),7),INDEX(ฐาน!$A$4:$G$9,MATCH(I2950,ฐาน!$A$4:$A$9,0),4)),"")</f>
        <v/>
      </c>
      <c r="P2950" s="312">
        <f>IF(M2950&lt;&gt;ฐาน!$M$45,IF(L2950&lt;&gt;"",($L2950*$N2950/100),0),0)</f>
        <v>0</v>
      </c>
      <c r="Q2950" s="311">
        <f>IF(M2950&lt;&gt;ฐาน!$M$45,IF(L2950&lt;&gt;"",ROUNDUP(($L2950*$N2950/100),-1),0),0)</f>
        <v>0</v>
      </c>
      <c r="R2950" s="311">
        <f t="shared" si="90"/>
        <v>0</v>
      </c>
      <c r="S2950" s="313">
        <f t="shared" si="91"/>
        <v>0</v>
      </c>
      <c r="T2950" s="314">
        <f>IF(M2950&lt;&gt;ฐาน!$M$45,IF(S2950&lt;&gt;"",S2950+R2950,0),0)</f>
        <v>0</v>
      </c>
      <c r="U2950" s="311">
        <f>IF(M2950&lt;&gt;ฐาน!$M$45,IF(S2950=0,J2950+T2950,O2950),J2950)</f>
        <v>0</v>
      </c>
      <c r="V2950" s="98"/>
    </row>
    <row r="2951" spans="1:22" x14ac:dyDescent="0.35">
      <c r="A2951" s="93">
        <v>2943</v>
      </c>
      <c r="B2951" s="84"/>
      <c r="C2951" s="98"/>
      <c r="D2951" s="91"/>
      <c r="E2951" s="89"/>
      <c r="F2951" s="88"/>
      <c r="G2951" s="91"/>
      <c r="H2951" s="91"/>
      <c r="I2951" s="88"/>
      <c r="J2951" s="92"/>
      <c r="K2951" s="212"/>
      <c r="L2951" s="308" t="str">
        <f>IF(K2951&lt;&gt;"",INDEX(ฐาน!$J$4:$M$44,MATCH(INT(K2951),ฐาน!$J$4:$J$44,0),2),"")</f>
        <v/>
      </c>
      <c r="M2951" s="309" t="str">
        <f>IF(L2951&lt;&gt;"",INDEX(ฐาน!$J$4:$M$45,MATCH(L2951,ฐาน!$K$4:$K$45,0),4),"")</f>
        <v/>
      </c>
      <c r="N2951" s="310" t="str">
        <f>IF(I2951&lt;&gt;"",INDEX(ฐาน!$A$4:$F$9,MATCH(I2951,ฐาน!$A$4:$A$9,0),IF(J2951&gt;=INDEX(ฐาน!$A$4:$F$9,MATCH(I2951,ฐาน!$A$4:$A$9,0),3),6,5)),"")</f>
        <v/>
      </c>
      <c r="O2951" s="311" t="str">
        <f>IF(I2951&lt;&gt;"",IF(J2951&gt;=INDEX(ฐาน!$A$4:$G$9,MATCH(I2951,ฐาน!$A$4:$A$9,0),4),INDEX(ฐาน!$A$4:$G$9,MATCH(I2951,ฐาน!$A$4:$A$9,0),7),INDEX(ฐาน!$A$4:$G$9,MATCH(I2951,ฐาน!$A$4:$A$9,0),4)),"")</f>
        <v/>
      </c>
      <c r="P2951" s="312">
        <f>IF(M2951&lt;&gt;ฐาน!$M$45,IF(L2951&lt;&gt;"",($L2951*$N2951/100),0),0)</f>
        <v>0</v>
      </c>
      <c r="Q2951" s="311">
        <f>IF(M2951&lt;&gt;ฐาน!$M$45,IF(L2951&lt;&gt;"",ROUNDUP(($L2951*$N2951/100),-1),0),0)</f>
        <v>0</v>
      </c>
      <c r="R2951" s="311">
        <f t="shared" si="90"/>
        <v>0</v>
      </c>
      <c r="S2951" s="313">
        <f t="shared" si="91"/>
        <v>0</v>
      </c>
      <c r="T2951" s="314">
        <f>IF(M2951&lt;&gt;ฐาน!$M$45,IF(S2951&lt;&gt;"",S2951+R2951,0),0)</f>
        <v>0</v>
      </c>
      <c r="U2951" s="311">
        <f>IF(M2951&lt;&gt;ฐาน!$M$45,IF(S2951=0,J2951+T2951,O2951),J2951)</f>
        <v>0</v>
      </c>
      <c r="V2951" s="98"/>
    </row>
    <row r="2952" spans="1:22" x14ac:dyDescent="0.35">
      <c r="A2952" s="93">
        <v>2944</v>
      </c>
      <c r="B2952" s="84"/>
      <c r="C2952" s="98"/>
      <c r="D2952" s="91"/>
      <c r="E2952" s="89"/>
      <c r="F2952" s="88"/>
      <c r="G2952" s="91"/>
      <c r="H2952" s="91"/>
      <c r="I2952" s="88"/>
      <c r="J2952" s="92"/>
      <c r="K2952" s="212"/>
      <c r="L2952" s="308" t="str">
        <f>IF(K2952&lt;&gt;"",INDEX(ฐาน!$J$4:$M$44,MATCH(INT(K2952),ฐาน!$J$4:$J$44,0),2),"")</f>
        <v/>
      </c>
      <c r="M2952" s="309" t="str">
        <f>IF(L2952&lt;&gt;"",INDEX(ฐาน!$J$4:$M$45,MATCH(L2952,ฐาน!$K$4:$K$45,0),4),"")</f>
        <v/>
      </c>
      <c r="N2952" s="310" t="str">
        <f>IF(I2952&lt;&gt;"",INDEX(ฐาน!$A$4:$F$9,MATCH(I2952,ฐาน!$A$4:$A$9,0),IF(J2952&gt;=INDEX(ฐาน!$A$4:$F$9,MATCH(I2952,ฐาน!$A$4:$A$9,0),3),6,5)),"")</f>
        <v/>
      </c>
      <c r="O2952" s="311" t="str">
        <f>IF(I2952&lt;&gt;"",IF(J2952&gt;=INDEX(ฐาน!$A$4:$G$9,MATCH(I2952,ฐาน!$A$4:$A$9,0),4),INDEX(ฐาน!$A$4:$G$9,MATCH(I2952,ฐาน!$A$4:$A$9,0),7),INDEX(ฐาน!$A$4:$G$9,MATCH(I2952,ฐาน!$A$4:$A$9,0),4)),"")</f>
        <v/>
      </c>
      <c r="P2952" s="312">
        <f>IF(M2952&lt;&gt;ฐาน!$M$45,IF(L2952&lt;&gt;"",($L2952*$N2952/100),0),0)</f>
        <v>0</v>
      </c>
      <c r="Q2952" s="311">
        <f>IF(M2952&lt;&gt;ฐาน!$M$45,IF(L2952&lt;&gt;"",ROUNDUP(($L2952*$N2952/100),-1),0),0)</f>
        <v>0</v>
      </c>
      <c r="R2952" s="311">
        <f t="shared" si="90"/>
        <v>0</v>
      </c>
      <c r="S2952" s="313">
        <f t="shared" si="91"/>
        <v>0</v>
      </c>
      <c r="T2952" s="314">
        <f>IF(M2952&lt;&gt;ฐาน!$M$45,IF(S2952&lt;&gt;"",S2952+R2952,0),0)</f>
        <v>0</v>
      </c>
      <c r="U2952" s="311">
        <f>IF(M2952&lt;&gt;ฐาน!$M$45,IF(S2952=0,J2952+T2952,O2952),J2952)</f>
        <v>0</v>
      </c>
      <c r="V2952" s="98"/>
    </row>
    <row r="2953" spans="1:22" x14ac:dyDescent="0.35">
      <c r="A2953" s="93">
        <v>2945</v>
      </c>
      <c r="B2953" s="84"/>
      <c r="C2953" s="98"/>
      <c r="D2953" s="91"/>
      <c r="E2953" s="89"/>
      <c r="F2953" s="88"/>
      <c r="G2953" s="91"/>
      <c r="H2953" s="91"/>
      <c r="I2953" s="88"/>
      <c r="J2953" s="92"/>
      <c r="K2953" s="212"/>
      <c r="L2953" s="308" t="str">
        <f>IF(K2953&lt;&gt;"",INDEX(ฐาน!$J$4:$M$44,MATCH(INT(K2953),ฐาน!$J$4:$J$44,0),2),"")</f>
        <v/>
      </c>
      <c r="M2953" s="309" t="str">
        <f>IF(L2953&lt;&gt;"",INDEX(ฐาน!$J$4:$M$45,MATCH(L2953,ฐาน!$K$4:$K$45,0),4),"")</f>
        <v/>
      </c>
      <c r="N2953" s="310" t="str">
        <f>IF(I2953&lt;&gt;"",INDEX(ฐาน!$A$4:$F$9,MATCH(I2953,ฐาน!$A$4:$A$9,0),IF(J2953&gt;=INDEX(ฐาน!$A$4:$F$9,MATCH(I2953,ฐาน!$A$4:$A$9,0),3),6,5)),"")</f>
        <v/>
      </c>
      <c r="O2953" s="311" t="str">
        <f>IF(I2953&lt;&gt;"",IF(J2953&gt;=INDEX(ฐาน!$A$4:$G$9,MATCH(I2953,ฐาน!$A$4:$A$9,0),4),INDEX(ฐาน!$A$4:$G$9,MATCH(I2953,ฐาน!$A$4:$A$9,0),7),INDEX(ฐาน!$A$4:$G$9,MATCH(I2953,ฐาน!$A$4:$A$9,0),4)),"")</f>
        <v/>
      </c>
      <c r="P2953" s="312">
        <f>IF(M2953&lt;&gt;ฐาน!$M$45,IF(L2953&lt;&gt;"",($L2953*$N2953/100),0),0)</f>
        <v>0</v>
      </c>
      <c r="Q2953" s="311">
        <f>IF(M2953&lt;&gt;ฐาน!$M$45,IF(L2953&lt;&gt;"",ROUNDUP(($L2953*$N2953/100),-1),0),0)</f>
        <v>0</v>
      </c>
      <c r="R2953" s="311">
        <f t="shared" si="90"/>
        <v>0</v>
      </c>
      <c r="S2953" s="313">
        <f t="shared" si="91"/>
        <v>0</v>
      </c>
      <c r="T2953" s="314">
        <f>IF(M2953&lt;&gt;ฐาน!$M$45,IF(S2953&lt;&gt;"",S2953+R2953,0),0)</f>
        <v>0</v>
      </c>
      <c r="U2953" s="311">
        <f>IF(M2953&lt;&gt;ฐาน!$M$45,IF(S2953=0,J2953+T2953,O2953),J2953)</f>
        <v>0</v>
      </c>
      <c r="V2953" s="98"/>
    </row>
    <row r="2954" spans="1:22" x14ac:dyDescent="0.35">
      <c r="A2954" s="93">
        <v>2946</v>
      </c>
      <c r="B2954" s="84"/>
      <c r="C2954" s="98"/>
      <c r="D2954" s="91"/>
      <c r="E2954" s="89"/>
      <c r="F2954" s="88"/>
      <c r="G2954" s="91"/>
      <c r="H2954" s="91"/>
      <c r="I2954" s="88"/>
      <c r="J2954" s="92"/>
      <c r="K2954" s="212"/>
      <c r="L2954" s="308" t="str">
        <f>IF(K2954&lt;&gt;"",INDEX(ฐาน!$J$4:$M$44,MATCH(INT(K2954),ฐาน!$J$4:$J$44,0),2),"")</f>
        <v/>
      </c>
      <c r="M2954" s="309" t="str">
        <f>IF(L2954&lt;&gt;"",INDEX(ฐาน!$J$4:$M$45,MATCH(L2954,ฐาน!$K$4:$K$45,0),4),"")</f>
        <v/>
      </c>
      <c r="N2954" s="310" t="str">
        <f>IF(I2954&lt;&gt;"",INDEX(ฐาน!$A$4:$F$9,MATCH(I2954,ฐาน!$A$4:$A$9,0),IF(J2954&gt;=INDEX(ฐาน!$A$4:$F$9,MATCH(I2954,ฐาน!$A$4:$A$9,0),3),6,5)),"")</f>
        <v/>
      </c>
      <c r="O2954" s="311" t="str">
        <f>IF(I2954&lt;&gt;"",IF(J2954&gt;=INDEX(ฐาน!$A$4:$G$9,MATCH(I2954,ฐาน!$A$4:$A$9,0),4),INDEX(ฐาน!$A$4:$G$9,MATCH(I2954,ฐาน!$A$4:$A$9,0),7),INDEX(ฐาน!$A$4:$G$9,MATCH(I2954,ฐาน!$A$4:$A$9,0),4)),"")</f>
        <v/>
      </c>
      <c r="P2954" s="312">
        <f>IF(M2954&lt;&gt;ฐาน!$M$45,IF(L2954&lt;&gt;"",($L2954*$N2954/100),0),0)</f>
        <v>0</v>
      </c>
      <c r="Q2954" s="311">
        <f>IF(M2954&lt;&gt;ฐาน!$M$45,IF(L2954&lt;&gt;"",ROUNDUP(($L2954*$N2954/100),-1),0),0)</f>
        <v>0</v>
      </c>
      <c r="R2954" s="311">
        <f t="shared" ref="R2954:R3017" si="92">IF(Q2954&lt;&gt;"",IF($J2954+$P2954&lt;=$O2954,$Q2954,$O2954-$J2954),"")</f>
        <v>0</v>
      </c>
      <c r="S2954" s="313">
        <f t="shared" ref="S2954:S3017" si="93">IF(Q2954&lt;&gt;R2954,P2954-R2954,0)</f>
        <v>0</v>
      </c>
      <c r="T2954" s="314">
        <f>IF(M2954&lt;&gt;ฐาน!$M$45,IF(S2954&lt;&gt;"",S2954+R2954,0),0)</f>
        <v>0</v>
      </c>
      <c r="U2954" s="311">
        <f>IF(M2954&lt;&gt;ฐาน!$M$45,IF(S2954=0,J2954+T2954,O2954),J2954)</f>
        <v>0</v>
      </c>
      <c r="V2954" s="98"/>
    </row>
    <row r="2955" spans="1:22" x14ac:dyDescent="0.35">
      <c r="A2955" s="93">
        <v>2947</v>
      </c>
      <c r="B2955" s="84"/>
      <c r="C2955" s="98"/>
      <c r="D2955" s="91"/>
      <c r="E2955" s="89"/>
      <c r="F2955" s="88"/>
      <c r="G2955" s="91"/>
      <c r="H2955" s="91"/>
      <c r="I2955" s="88"/>
      <c r="J2955" s="92"/>
      <c r="K2955" s="212"/>
      <c r="L2955" s="308" t="str">
        <f>IF(K2955&lt;&gt;"",INDEX(ฐาน!$J$4:$M$44,MATCH(INT(K2955),ฐาน!$J$4:$J$44,0),2),"")</f>
        <v/>
      </c>
      <c r="M2955" s="309" t="str">
        <f>IF(L2955&lt;&gt;"",INDEX(ฐาน!$J$4:$M$45,MATCH(L2955,ฐาน!$K$4:$K$45,0),4),"")</f>
        <v/>
      </c>
      <c r="N2955" s="310" t="str">
        <f>IF(I2955&lt;&gt;"",INDEX(ฐาน!$A$4:$F$9,MATCH(I2955,ฐาน!$A$4:$A$9,0),IF(J2955&gt;=INDEX(ฐาน!$A$4:$F$9,MATCH(I2955,ฐาน!$A$4:$A$9,0),3),6,5)),"")</f>
        <v/>
      </c>
      <c r="O2955" s="311" t="str">
        <f>IF(I2955&lt;&gt;"",IF(J2955&gt;=INDEX(ฐาน!$A$4:$G$9,MATCH(I2955,ฐาน!$A$4:$A$9,0),4),INDEX(ฐาน!$A$4:$G$9,MATCH(I2955,ฐาน!$A$4:$A$9,0),7),INDEX(ฐาน!$A$4:$G$9,MATCH(I2955,ฐาน!$A$4:$A$9,0),4)),"")</f>
        <v/>
      </c>
      <c r="P2955" s="312">
        <f>IF(M2955&lt;&gt;ฐาน!$M$45,IF(L2955&lt;&gt;"",($L2955*$N2955/100),0),0)</f>
        <v>0</v>
      </c>
      <c r="Q2955" s="311">
        <f>IF(M2955&lt;&gt;ฐาน!$M$45,IF(L2955&lt;&gt;"",ROUNDUP(($L2955*$N2955/100),-1),0),0)</f>
        <v>0</v>
      </c>
      <c r="R2955" s="311">
        <f t="shared" si="92"/>
        <v>0</v>
      </c>
      <c r="S2955" s="313">
        <f t="shared" si="93"/>
        <v>0</v>
      </c>
      <c r="T2955" s="314">
        <f>IF(M2955&lt;&gt;ฐาน!$M$45,IF(S2955&lt;&gt;"",S2955+R2955,0),0)</f>
        <v>0</v>
      </c>
      <c r="U2955" s="311">
        <f>IF(M2955&lt;&gt;ฐาน!$M$45,IF(S2955=0,J2955+T2955,O2955),J2955)</f>
        <v>0</v>
      </c>
      <c r="V2955" s="98"/>
    </row>
    <row r="2956" spans="1:22" x14ac:dyDescent="0.35">
      <c r="A2956" s="93">
        <v>2948</v>
      </c>
      <c r="B2956" s="84"/>
      <c r="C2956" s="98"/>
      <c r="D2956" s="91"/>
      <c r="E2956" s="89"/>
      <c r="F2956" s="88"/>
      <c r="G2956" s="91"/>
      <c r="H2956" s="91"/>
      <c r="I2956" s="88"/>
      <c r="J2956" s="92"/>
      <c r="K2956" s="212"/>
      <c r="L2956" s="308" t="str">
        <f>IF(K2956&lt;&gt;"",INDEX(ฐาน!$J$4:$M$44,MATCH(INT(K2956),ฐาน!$J$4:$J$44,0),2),"")</f>
        <v/>
      </c>
      <c r="M2956" s="309" t="str">
        <f>IF(L2956&lt;&gt;"",INDEX(ฐาน!$J$4:$M$45,MATCH(L2956,ฐาน!$K$4:$K$45,0),4),"")</f>
        <v/>
      </c>
      <c r="N2956" s="310" t="str">
        <f>IF(I2956&lt;&gt;"",INDEX(ฐาน!$A$4:$F$9,MATCH(I2956,ฐาน!$A$4:$A$9,0),IF(J2956&gt;=INDEX(ฐาน!$A$4:$F$9,MATCH(I2956,ฐาน!$A$4:$A$9,0),3),6,5)),"")</f>
        <v/>
      </c>
      <c r="O2956" s="311" t="str">
        <f>IF(I2956&lt;&gt;"",IF(J2956&gt;=INDEX(ฐาน!$A$4:$G$9,MATCH(I2956,ฐาน!$A$4:$A$9,0),4),INDEX(ฐาน!$A$4:$G$9,MATCH(I2956,ฐาน!$A$4:$A$9,0),7),INDEX(ฐาน!$A$4:$G$9,MATCH(I2956,ฐาน!$A$4:$A$9,0),4)),"")</f>
        <v/>
      </c>
      <c r="P2956" s="312">
        <f>IF(M2956&lt;&gt;ฐาน!$M$45,IF(L2956&lt;&gt;"",($L2956*$N2956/100),0),0)</f>
        <v>0</v>
      </c>
      <c r="Q2956" s="311">
        <f>IF(M2956&lt;&gt;ฐาน!$M$45,IF(L2956&lt;&gt;"",ROUNDUP(($L2956*$N2956/100),-1),0),0)</f>
        <v>0</v>
      </c>
      <c r="R2956" s="311">
        <f t="shared" si="92"/>
        <v>0</v>
      </c>
      <c r="S2956" s="313">
        <f t="shared" si="93"/>
        <v>0</v>
      </c>
      <c r="T2956" s="314">
        <f>IF(M2956&lt;&gt;ฐาน!$M$45,IF(S2956&lt;&gt;"",S2956+R2956,0),0)</f>
        <v>0</v>
      </c>
      <c r="U2956" s="311">
        <f>IF(M2956&lt;&gt;ฐาน!$M$45,IF(S2956=0,J2956+T2956,O2956),J2956)</f>
        <v>0</v>
      </c>
      <c r="V2956" s="98"/>
    </row>
    <row r="2957" spans="1:22" x14ac:dyDescent="0.35">
      <c r="A2957" s="93">
        <v>2949</v>
      </c>
      <c r="B2957" s="84"/>
      <c r="C2957" s="98"/>
      <c r="D2957" s="91"/>
      <c r="E2957" s="89"/>
      <c r="F2957" s="88"/>
      <c r="G2957" s="91"/>
      <c r="H2957" s="91"/>
      <c r="I2957" s="88"/>
      <c r="J2957" s="92"/>
      <c r="K2957" s="212"/>
      <c r="L2957" s="308" t="str">
        <f>IF(K2957&lt;&gt;"",INDEX(ฐาน!$J$4:$M$44,MATCH(INT(K2957),ฐาน!$J$4:$J$44,0),2),"")</f>
        <v/>
      </c>
      <c r="M2957" s="309" t="str">
        <f>IF(L2957&lt;&gt;"",INDEX(ฐาน!$J$4:$M$45,MATCH(L2957,ฐาน!$K$4:$K$45,0),4),"")</f>
        <v/>
      </c>
      <c r="N2957" s="310" t="str">
        <f>IF(I2957&lt;&gt;"",INDEX(ฐาน!$A$4:$F$9,MATCH(I2957,ฐาน!$A$4:$A$9,0),IF(J2957&gt;=INDEX(ฐาน!$A$4:$F$9,MATCH(I2957,ฐาน!$A$4:$A$9,0),3),6,5)),"")</f>
        <v/>
      </c>
      <c r="O2957" s="311" t="str">
        <f>IF(I2957&lt;&gt;"",IF(J2957&gt;=INDEX(ฐาน!$A$4:$G$9,MATCH(I2957,ฐาน!$A$4:$A$9,0),4),INDEX(ฐาน!$A$4:$G$9,MATCH(I2957,ฐาน!$A$4:$A$9,0),7),INDEX(ฐาน!$A$4:$G$9,MATCH(I2957,ฐาน!$A$4:$A$9,0),4)),"")</f>
        <v/>
      </c>
      <c r="P2957" s="312">
        <f>IF(M2957&lt;&gt;ฐาน!$M$45,IF(L2957&lt;&gt;"",($L2957*$N2957/100),0),0)</f>
        <v>0</v>
      </c>
      <c r="Q2957" s="311">
        <f>IF(M2957&lt;&gt;ฐาน!$M$45,IF(L2957&lt;&gt;"",ROUNDUP(($L2957*$N2957/100),-1),0),0)</f>
        <v>0</v>
      </c>
      <c r="R2957" s="311">
        <f t="shared" si="92"/>
        <v>0</v>
      </c>
      <c r="S2957" s="313">
        <f t="shared" si="93"/>
        <v>0</v>
      </c>
      <c r="T2957" s="314">
        <f>IF(M2957&lt;&gt;ฐาน!$M$45,IF(S2957&lt;&gt;"",S2957+R2957,0),0)</f>
        <v>0</v>
      </c>
      <c r="U2957" s="311">
        <f>IF(M2957&lt;&gt;ฐาน!$M$45,IF(S2957=0,J2957+T2957,O2957),J2957)</f>
        <v>0</v>
      </c>
      <c r="V2957" s="98"/>
    </row>
    <row r="2958" spans="1:22" x14ac:dyDescent="0.35">
      <c r="A2958" s="93">
        <v>2950</v>
      </c>
      <c r="B2958" s="84"/>
      <c r="C2958" s="98"/>
      <c r="D2958" s="91"/>
      <c r="E2958" s="89"/>
      <c r="F2958" s="88"/>
      <c r="G2958" s="91"/>
      <c r="H2958" s="91"/>
      <c r="I2958" s="88"/>
      <c r="J2958" s="92"/>
      <c r="K2958" s="212"/>
      <c r="L2958" s="308" t="str">
        <f>IF(K2958&lt;&gt;"",INDEX(ฐาน!$J$4:$M$44,MATCH(INT(K2958),ฐาน!$J$4:$J$44,0),2),"")</f>
        <v/>
      </c>
      <c r="M2958" s="309" t="str">
        <f>IF(L2958&lt;&gt;"",INDEX(ฐาน!$J$4:$M$45,MATCH(L2958,ฐาน!$K$4:$K$45,0),4),"")</f>
        <v/>
      </c>
      <c r="N2958" s="310" t="str">
        <f>IF(I2958&lt;&gt;"",INDEX(ฐาน!$A$4:$F$9,MATCH(I2958,ฐาน!$A$4:$A$9,0),IF(J2958&gt;=INDEX(ฐาน!$A$4:$F$9,MATCH(I2958,ฐาน!$A$4:$A$9,0),3),6,5)),"")</f>
        <v/>
      </c>
      <c r="O2958" s="311" t="str">
        <f>IF(I2958&lt;&gt;"",IF(J2958&gt;=INDEX(ฐาน!$A$4:$G$9,MATCH(I2958,ฐาน!$A$4:$A$9,0),4),INDEX(ฐาน!$A$4:$G$9,MATCH(I2958,ฐาน!$A$4:$A$9,0),7),INDEX(ฐาน!$A$4:$G$9,MATCH(I2958,ฐาน!$A$4:$A$9,0),4)),"")</f>
        <v/>
      </c>
      <c r="P2958" s="312">
        <f>IF(M2958&lt;&gt;ฐาน!$M$45,IF(L2958&lt;&gt;"",($L2958*$N2958/100),0),0)</f>
        <v>0</v>
      </c>
      <c r="Q2958" s="311">
        <f>IF(M2958&lt;&gt;ฐาน!$M$45,IF(L2958&lt;&gt;"",ROUNDUP(($L2958*$N2958/100),-1),0),0)</f>
        <v>0</v>
      </c>
      <c r="R2958" s="311">
        <f t="shared" si="92"/>
        <v>0</v>
      </c>
      <c r="S2958" s="313">
        <f t="shared" si="93"/>
        <v>0</v>
      </c>
      <c r="T2958" s="314">
        <f>IF(M2958&lt;&gt;ฐาน!$M$45,IF(S2958&lt;&gt;"",S2958+R2958,0),0)</f>
        <v>0</v>
      </c>
      <c r="U2958" s="311">
        <f>IF(M2958&lt;&gt;ฐาน!$M$45,IF(S2958=0,J2958+T2958,O2958),J2958)</f>
        <v>0</v>
      </c>
      <c r="V2958" s="98"/>
    </row>
    <row r="2959" spans="1:22" x14ac:dyDescent="0.35">
      <c r="A2959" s="93">
        <v>2951</v>
      </c>
      <c r="B2959" s="84"/>
      <c r="C2959" s="98"/>
      <c r="D2959" s="91"/>
      <c r="E2959" s="89"/>
      <c r="F2959" s="88"/>
      <c r="G2959" s="91"/>
      <c r="H2959" s="91"/>
      <c r="I2959" s="88"/>
      <c r="J2959" s="92"/>
      <c r="K2959" s="212"/>
      <c r="L2959" s="308" t="str">
        <f>IF(K2959&lt;&gt;"",INDEX(ฐาน!$J$4:$M$44,MATCH(INT(K2959),ฐาน!$J$4:$J$44,0),2),"")</f>
        <v/>
      </c>
      <c r="M2959" s="309" t="str">
        <f>IF(L2959&lt;&gt;"",INDEX(ฐาน!$J$4:$M$45,MATCH(L2959,ฐาน!$K$4:$K$45,0),4),"")</f>
        <v/>
      </c>
      <c r="N2959" s="310" t="str">
        <f>IF(I2959&lt;&gt;"",INDEX(ฐาน!$A$4:$F$9,MATCH(I2959,ฐาน!$A$4:$A$9,0),IF(J2959&gt;=INDEX(ฐาน!$A$4:$F$9,MATCH(I2959,ฐาน!$A$4:$A$9,0),3),6,5)),"")</f>
        <v/>
      </c>
      <c r="O2959" s="311" t="str">
        <f>IF(I2959&lt;&gt;"",IF(J2959&gt;=INDEX(ฐาน!$A$4:$G$9,MATCH(I2959,ฐาน!$A$4:$A$9,0),4),INDEX(ฐาน!$A$4:$G$9,MATCH(I2959,ฐาน!$A$4:$A$9,0),7),INDEX(ฐาน!$A$4:$G$9,MATCH(I2959,ฐาน!$A$4:$A$9,0),4)),"")</f>
        <v/>
      </c>
      <c r="P2959" s="312">
        <f>IF(M2959&lt;&gt;ฐาน!$M$45,IF(L2959&lt;&gt;"",($L2959*$N2959/100),0),0)</f>
        <v>0</v>
      </c>
      <c r="Q2959" s="311">
        <f>IF(M2959&lt;&gt;ฐาน!$M$45,IF(L2959&lt;&gt;"",ROUNDUP(($L2959*$N2959/100),-1),0),0)</f>
        <v>0</v>
      </c>
      <c r="R2959" s="311">
        <f t="shared" si="92"/>
        <v>0</v>
      </c>
      <c r="S2959" s="313">
        <f t="shared" si="93"/>
        <v>0</v>
      </c>
      <c r="T2959" s="314">
        <f>IF(M2959&lt;&gt;ฐาน!$M$45,IF(S2959&lt;&gt;"",S2959+R2959,0),0)</f>
        <v>0</v>
      </c>
      <c r="U2959" s="311">
        <f>IF(M2959&lt;&gt;ฐาน!$M$45,IF(S2959=0,J2959+T2959,O2959),J2959)</f>
        <v>0</v>
      </c>
      <c r="V2959" s="98"/>
    </row>
    <row r="2960" spans="1:22" x14ac:dyDescent="0.35">
      <c r="A2960" s="93">
        <v>2952</v>
      </c>
      <c r="B2960" s="84"/>
      <c r="C2960" s="98"/>
      <c r="D2960" s="91"/>
      <c r="E2960" s="89"/>
      <c r="F2960" s="88"/>
      <c r="G2960" s="91"/>
      <c r="H2960" s="91"/>
      <c r="I2960" s="88"/>
      <c r="J2960" s="92"/>
      <c r="K2960" s="212"/>
      <c r="L2960" s="308" t="str">
        <f>IF(K2960&lt;&gt;"",INDEX(ฐาน!$J$4:$M$44,MATCH(INT(K2960),ฐาน!$J$4:$J$44,0),2),"")</f>
        <v/>
      </c>
      <c r="M2960" s="309" t="str">
        <f>IF(L2960&lt;&gt;"",INDEX(ฐาน!$J$4:$M$45,MATCH(L2960,ฐาน!$K$4:$K$45,0),4),"")</f>
        <v/>
      </c>
      <c r="N2960" s="310" t="str">
        <f>IF(I2960&lt;&gt;"",INDEX(ฐาน!$A$4:$F$9,MATCH(I2960,ฐาน!$A$4:$A$9,0),IF(J2960&gt;=INDEX(ฐาน!$A$4:$F$9,MATCH(I2960,ฐาน!$A$4:$A$9,0),3),6,5)),"")</f>
        <v/>
      </c>
      <c r="O2960" s="311" t="str">
        <f>IF(I2960&lt;&gt;"",IF(J2960&gt;=INDEX(ฐาน!$A$4:$G$9,MATCH(I2960,ฐาน!$A$4:$A$9,0),4),INDEX(ฐาน!$A$4:$G$9,MATCH(I2960,ฐาน!$A$4:$A$9,0),7),INDEX(ฐาน!$A$4:$G$9,MATCH(I2960,ฐาน!$A$4:$A$9,0),4)),"")</f>
        <v/>
      </c>
      <c r="P2960" s="312">
        <f>IF(M2960&lt;&gt;ฐาน!$M$45,IF(L2960&lt;&gt;"",($L2960*$N2960/100),0),0)</f>
        <v>0</v>
      </c>
      <c r="Q2960" s="311">
        <f>IF(M2960&lt;&gt;ฐาน!$M$45,IF(L2960&lt;&gt;"",ROUNDUP(($L2960*$N2960/100),-1),0),0)</f>
        <v>0</v>
      </c>
      <c r="R2960" s="311">
        <f t="shared" si="92"/>
        <v>0</v>
      </c>
      <c r="S2960" s="313">
        <f t="shared" si="93"/>
        <v>0</v>
      </c>
      <c r="T2960" s="314">
        <f>IF(M2960&lt;&gt;ฐาน!$M$45,IF(S2960&lt;&gt;"",S2960+R2960,0),0)</f>
        <v>0</v>
      </c>
      <c r="U2960" s="311">
        <f>IF(M2960&lt;&gt;ฐาน!$M$45,IF(S2960=0,J2960+T2960,O2960),J2960)</f>
        <v>0</v>
      </c>
      <c r="V2960" s="98"/>
    </row>
    <row r="2961" spans="1:22" x14ac:dyDescent="0.35">
      <c r="A2961" s="93">
        <v>2953</v>
      </c>
      <c r="B2961" s="84"/>
      <c r="C2961" s="98"/>
      <c r="D2961" s="91"/>
      <c r="E2961" s="89"/>
      <c r="F2961" s="88"/>
      <c r="G2961" s="91"/>
      <c r="H2961" s="91"/>
      <c r="I2961" s="88"/>
      <c r="J2961" s="92"/>
      <c r="K2961" s="212"/>
      <c r="L2961" s="308" t="str">
        <f>IF(K2961&lt;&gt;"",INDEX(ฐาน!$J$4:$M$44,MATCH(INT(K2961),ฐาน!$J$4:$J$44,0),2),"")</f>
        <v/>
      </c>
      <c r="M2961" s="309" t="str">
        <f>IF(L2961&lt;&gt;"",INDEX(ฐาน!$J$4:$M$45,MATCH(L2961,ฐาน!$K$4:$K$45,0),4),"")</f>
        <v/>
      </c>
      <c r="N2961" s="310" t="str">
        <f>IF(I2961&lt;&gt;"",INDEX(ฐาน!$A$4:$F$9,MATCH(I2961,ฐาน!$A$4:$A$9,0),IF(J2961&gt;=INDEX(ฐาน!$A$4:$F$9,MATCH(I2961,ฐาน!$A$4:$A$9,0),3),6,5)),"")</f>
        <v/>
      </c>
      <c r="O2961" s="311" t="str">
        <f>IF(I2961&lt;&gt;"",IF(J2961&gt;=INDEX(ฐาน!$A$4:$G$9,MATCH(I2961,ฐาน!$A$4:$A$9,0),4),INDEX(ฐาน!$A$4:$G$9,MATCH(I2961,ฐาน!$A$4:$A$9,0),7),INDEX(ฐาน!$A$4:$G$9,MATCH(I2961,ฐาน!$A$4:$A$9,0),4)),"")</f>
        <v/>
      </c>
      <c r="P2961" s="312">
        <f>IF(M2961&lt;&gt;ฐาน!$M$45,IF(L2961&lt;&gt;"",($L2961*$N2961/100),0),0)</f>
        <v>0</v>
      </c>
      <c r="Q2961" s="311">
        <f>IF(M2961&lt;&gt;ฐาน!$M$45,IF(L2961&lt;&gt;"",ROUNDUP(($L2961*$N2961/100),-1),0),0)</f>
        <v>0</v>
      </c>
      <c r="R2961" s="311">
        <f t="shared" si="92"/>
        <v>0</v>
      </c>
      <c r="S2961" s="313">
        <f t="shared" si="93"/>
        <v>0</v>
      </c>
      <c r="T2961" s="314">
        <f>IF(M2961&lt;&gt;ฐาน!$M$45,IF(S2961&lt;&gt;"",S2961+R2961,0),0)</f>
        <v>0</v>
      </c>
      <c r="U2961" s="311">
        <f>IF(M2961&lt;&gt;ฐาน!$M$45,IF(S2961=0,J2961+T2961,O2961),J2961)</f>
        <v>0</v>
      </c>
      <c r="V2961" s="98"/>
    </row>
    <row r="2962" spans="1:22" x14ac:dyDescent="0.35">
      <c r="A2962" s="93">
        <v>2954</v>
      </c>
      <c r="B2962" s="84"/>
      <c r="C2962" s="98"/>
      <c r="D2962" s="91"/>
      <c r="E2962" s="89"/>
      <c r="F2962" s="88"/>
      <c r="G2962" s="91"/>
      <c r="H2962" s="91"/>
      <c r="I2962" s="88"/>
      <c r="J2962" s="92"/>
      <c r="K2962" s="212"/>
      <c r="L2962" s="308" t="str">
        <f>IF(K2962&lt;&gt;"",INDEX(ฐาน!$J$4:$M$44,MATCH(INT(K2962),ฐาน!$J$4:$J$44,0),2),"")</f>
        <v/>
      </c>
      <c r="M2962" s="309" t="str">
        <f>IF(L2962&lt;&gt;"",INDEX(ฐาน!$J$4:$M$45,MATCH(L2962,ฐาน!$K$4:$K$45,0),4),"")</f>
        <v/>
      </c>
      <c r="N2962" s="310" t="str">
        <f>IF(I2962&lt;&gt;"",INDEX(ฐาน!$A$4:$F$9,MATCH(I2962,ฐาน!$A$4:$A$9,0),IF(J2962&gt;=INDEX(ฐาน!$A$4:$F$9,MATCH(I2962,ฐาน!$A$4:$A$9,0),3),6,5)),"")</f>
        <v/>
      </c>
      <c r="O2962" s="311" t="str">
        <f>IF(I2962&lt;&gt;"",IF(J2962&gt;=INDEX(ฐาน!$A$4:$G$9,MATCH(I2962,ฐาน!$A$4:$A$9,0),4),INDEX(ฐาน!$A$4:$G$9,MATCH(I2962,ฐาน!$A$4:$A$9,0),7),INDEX(ฐาน!$A$4:$G$9,MATCH(I2962,ฐาน!$A$4:$A$9,0),4)),"")</f>
        <v/>
      </c>
      <c r="P2962" s="312">
        <f>IF(M2962&lt;&gt;ฐาน!$M$45,IF(L2962&lt;&gt;"",($L2962*$N2962/100),0),0)</f>
        <v>0</v>
      </c>
      <c r="Q2962" s="311">
        <f>IF(M2962&lt;&gt;ฐาน!$M$45,IF(L2962&lt;&gt;"",ROUNDUP(($L2962*$N2962/100),-1),0),0)</f>
        <v>0</v>
      </c>
      <c r="R2962" s="311">
        <f t="shared" si="92"/>
        <v>0</v>
      </c>
      <c r="S2962" s="313">
        <f t="shared" si="93"/>
        <v>0</v>
      </c>
      <c r="T2962" s="314">
        <f>IF(M2962&lt;&gt;ฐาน!$M$45,IF(S2962&lt;&gt;"",S2962+R2962,0),0)</f>
        <v>0</v>
      </c>
      <c r="U2962" s="311">
        <f>IF(M2962&lt;&gt;ฐาน!$M$45,IF(S2962=0,J2962+T2962,O2962),J2962)</f>
        <v>0</v>
      </c>
      <c r="V2962" s="98"/>
    </row>
    <row r="2963" spans="1:22" x14ac:dyDescent="0.35">
      <c r="A2963" s="93">
        <v>2955</v>
      </c>
      <c r="B2963" s="84"/>
      <c r="C2963" s="98"/>
      <c r="D2963" s="91"/>
      <c r="E2963" s="89"/>
      <c r="F2963" s="88"/>
      <c r="G2963" s="91"/>
      <c r="H2963" s="91"/>
      <c r="I2963" s="88"/>
      <c r="J2963" s="92"/>
      <c r="K2963" s="212"/>
      <c r="L2963" s="308" t="str">
        <f>IF(K2963&lt;&gt;"",INDEX(ฐาน!$J$4:$M$44,MATCH(INT(K2963),ฐาน!$J$4:$J$44,0),2),"")</f>
        <v/>
      </c>
      <c r="M2963" s="309" t="str">
        <f>IF(L2963&lt;&gt;"",INDEX(ฐาน!$J$4:$M$45,MATCH(L2963,ฐาน!$K$4:$K$45,0),4),"")</f>
        <v/>
      </c>
      <c r="N2963" s="310" t="str">
        <f>IF(I2963&lt;&gt;"",INDEX(ฐาน!$A$4:$F$9,MATCH(I2963,ฐาน!$A$4:$A$9,0),IF(J2963&gt;=INDEX(ฐาน!$A$4:$F$9,MATCH(I2963,ฐาน!$A$4:$A$9,0),3),6,5)),"")</f>
        <v/>
      </c>
      <c r="O2963" s="311" t="str">
        <f>IF(I2963&lt;&gt;"",IF(J2963&gt;=INDEX(ฐาน!$A$4:$G$9,MATCH(I2963,ฐาน!$A$4:$A$9,0),4),INDEX(ฐาน!$A$4:$G$9,MATCH(I2963,ฐาน!$A$4:$A$9,0),7),INDEX(ฐาน!$A$4:$G$9,MATCH(I2963,ฐาน!$A$4:$A$9,0),4)),"")</f>
        <v/>
      </c>
      <c r="P2963" s="312">
        <f>IF(M2963&lt;&gt;ฐาน!$M$45,IF(L2963&lt;&gt;"",($L2963*$N2963/100),0),0)</f>
        <v>0</v>
      </c>
      <c r="Q2963" s="311">
        <f>IF(M2963&lt;&gt;ฐาน!$M$45,IF(L2963&lt;&gt;"",ROUNDUP(($L2963*$N2963/100),-1),0),0)</f>
        <v>0</v>
      </c>
      <c r="R2963" s="311">
        <f t="shared" si="92"/>
        <v>0</v>
      </c>
      <c r="S2963" s="313">
        <f t="shared" si="93"/>
        <v>0</v>
      </c>
      <c r="T2963" s="314">
        <f>IF(M2963&lt;&gt;ฐาน!$M$45,IF(S2963&lt;&gt;"",S2963+R2963,0),0)</f>
        <v>0</v>
      </c>
      <c r="U2963" s="311">
        <f>IF(M2963&lt;&gt;ฐาน!$M$45,IF(S2963=0,J2963+T2963,O2963),J2963)</f>
        <v>0</v>
      </c>
      <c r="V2963" s="98"/>
    </row>
    <row r="2964" spans="1:22" x14ac:dyDescent="0.35">
      <c r="A2964" s="93">
        <v>2956</v>
      </c>
      <c r="B2964" s="84"/>
      <c r="C2964" s="98"/>
      <c r="D2964" s="91"/>
      <c r="E2964" s="89"/>
      <c r="F2964" s="88"/>
      <c r="G2964" s="91"/>
      <c r="H2964" s="91"/>
      <c r="I2964" s="88"/>
      <c r="J2964" s="92"/>
      <c r="K2964" s="212"/>
      <c r="L2964" s="308" t="str">
        <f>IF(K2964&lt;&gt;"",INDEX(ฐาน!$J$4:$M$44,MATCH(INT(K2964),ฐาน!$J$4:$J$44,0),2),"")</f>
        <v/>
      </c>
      <c r="M2964" s="309" t="str">
        <f>IF(L2964&lt;&gt;"",INDEX(ฐาน!$J$4:$M$45,MATCH(L2964,ฐาน!$K$4:$K$45,0),4),"")</f>
        <v/>
      </c>
      <c r="N2964" s="310" t="str">
        <f>IF(I2964&lt;&gt;"",INDEX(ฐาน!$A$4:$F$9,MATCH(I2964,ฐาน!$A$4:$A$9,0),IF(J2964&gt;=INDEX(ฐาน!$A$4:$F$9,MATCH(I2964,ฐาน!$A$4:$A$9,0),3),6,5)),"")</f>
        <v/>
      </c>
      <c r="O2964" s="311" t="str">
        <f>IF(I2964&lt;&gt;"",IF(J2964&gt;=INDEX(ฐาน!$A$4:$G$9,MATCH(I2964,ฐาน!$A$4:$A$9,0),4),INDEX(ฐาน!$A$4:$G$9,MATCH(I2964,ฐาน!$A$4:$A$9,0),7),INDEX(ฐาน!$A$4:$G$9,MATCH(I2964,ฐาน!$A$4:$A$9,0),4)),"")</f>
        <v/>
      </c>
      <c r="P2964" s="312">
        <f>IF(M2964&lt;&gt;ฐาน!$M$45,IF(L2964&lt;&gt;"",($L2964*$N2964/100),0),0)</f>
        <v>0</v>
      </c>
      <c r="Q2964" s="311">
        <f>IF(M2964&lt;&gt;ฐาน!$M$45,IF(L2964&lt;&gt;"",ROUNDUP(($L2964*$N2964/100),-1),0),0)</f>
        <v>0</v>
      </c>
      <c r="R2964" s="311">
        <f t="shared" si="92"/>
        <v>0</v>
      </c>
      <c r="S2964" s="313">
        <f t="shared" si="93"/>
        <v>0</v>
      </c>
      <c r="T2964" s="314">
        <f>IF(M2964&lt;&gt;ฐาน!$M$45,IF(S2964&lt;&gt;"",S2964+R2964,0),0)</f>
        <v>0</v>
      </c>
      <c r="U2964" s="311">
        <f>IF(M2964&lt;&gt;ฐาน!$M$45,IF(S2964=0,J2964+T2964,O2964),J2964)</f>
        <v>0</v>
      </c>
      <c r="V2964" s="98"/>
    </row>
    <row r="2965" spans="1:22" x14ac:dyDescent="0.35">
      <c r="A2965" s="93">
        <v>2957</v>
      </c>
      <c r="B2965" s="84"/>
      <c r="C2965" s="98"/>
      <c r="D2965" s="91"/>
      <c r="E2965" s="89"/>
      <c r="F2965" s="88"/>
      <c r="G2965" s="91"/>
      <c r="H2965" s="91"/>
      <c r="I2965" s="88"/>
      <c r="J2965" s="92"/>
      <c r="K2965" s="212"/>
      <c r="L2965" s="308" t="str">
        <f>IF(K2965&lt;&gt;"",INDEX(ฐาน!$J$4:$M$44,MATCH(INT(K2965),ฐาน!$J$4:$J$44,0),2),"")</f>
        <v/>
      </c>
      <c r="M2965" s="309" t="str">
        <f>IF(L2965&lt;&gt;"",INDEX(ฐาน!$J$4:$M$45,MATCH(L2965,ฐาน!$K$4:$K$45,0),4),"")</f>
        <v/>
      </c>
      <c r="N2965" s="310" t="str">
        <f>IF(I2965&lt;&gt;"",INDEX(ฐาน!$A$4:$F$9,MATCH(I2965,ฐาน!$A$4:$A$9,0),IF(J2965&gt;=INDEX(ฐาน!$A$4:$F$9,MATCH(I2965,ฐาน!$A$4:$A$9,0),3),6,5)),"")</f>
        <v/>
      </c>
      <c r="O2965" s="311" t="str">
        <f>IF(I2965&lt;&gt;"",IF(J2965&gt;=INDEX(ฐาน!$A$4:$G$9,MATCH(I2965,ฐาน!$A$4:$A$9,0),4),INDEX(ฐาน!$A$4:$G$9,MATCH(I2965,ฐาน!$A$4:$A$9,0),7),INDEX(ฐาน!$A$4:$G$9,MATCH(I2965,ฐาน!$A$4:$A$9,0),4)),"")</f>
        <v/>
      </c>
      <c r="P2965" s="312">
        <f>IF(M2965&lt;&gt;ฐาน!$M$45,IF(L2965&lt;&gt;"",($L2965*$N2965/100),0),0)</f>
        <v>0</v>
      </c>
      <c r="Q2965" s="311">
        <f>IF(M2965&lt;&gt;ฐาน!$M$45,IF(L2965&lt;&gt;"",ROUNDUP(($L2965*$N2965/100),-1),0),0)</f>
        <v>0</v>
      </c>
      <c r="R2965" s="311">
        <f t="shared" si="92"/>
        <v>0</v>
      </c>
      <c r="S2965" s="313">
        <f t="shared" si="93"/>
        <v>0</v>
      </c>
      <c r="T2965" s="314">
        <f>IF(M2965&lt;&gt;ฐาน!$M$45,IF(S2965&lt;&gt;"",S2965+R2965,0),0)</f>
        <v>0</v>
      </c>
      <c r="U2965" s="311">
        <f>IF(M2965&lt;&gt;ฐาน!$M$45,IF(S2965=0,J2965+T2965,O2965),J2965)</f>
        <v>0</v>
      </c>
      <c r="V2965" s="98"/>
    </row>
    <row r="2966" spans="1:22" x14ac:dyDescent="0.35">
      <c r="A2966" s="93">
        <v>2958</v>
      </c>
      <c r="B2966" s="84"/>
      <c r="C2966" s="98"/>
      <c r="D2966" s="91"/>
      <c r="E2966" s="89"/>
      <c r="F2966" s="88"/>
      <c r="G2966" s="91"/>
      <c r="H2966" s="91"/>
      <c r="I2966" s="88"/>
      <c r="J2966" s="92"/>
      <c r="K2966" s="212"/>
      <c r="L2966" s="308" t="str">
        <f>IF(K2966&lt;&gt;"",INDEX(ฐาน!$J$4:$M$44,MATCH(INT(K2966),ฐาน!$J$4:$J$44,0),2),"")</f>
        <v/>
      </c>
      <c r="M2966" s="309" t="str">
        <f>IF(L2966&lt;&gt;"",INDEX(ฐาน!$J$4:$M$45,MATCH(L2966,ฐาน!$K$4:$K$45,0),4),"")</f>
        <v/>
      </c>
      <c r="N2966" s="310" t="str">
        <f>IF(I2966&lt;&gt;"",INDEX(ฐาน!$A$4:$F$9,MATCH(I2966,ฐาน!$A$4:$A$9,0),IF(J2966&gt;=INDEX(ฐาน!$A$4:$F$9,MATCH(I2966,ฐาน!$A$4:$A$9,0),3),6,5)),"")</f>
        <v/>
      </c>
      <c r="O2966" s="311" t="str">
        <f>IF(I2966&lt;&gt;"",IF(J2966&gt;=INDEX(ฐาน!$A$4:$G$9,MATCH(I2966,ฐาน!$A$4:$A$9,0),4),INDEX(ฐาน!$A$4:$G$9,MATCH(I2966,ฐาน!$A$4:$A$9,0),7),INDEX(ฐาน!$A$4:$G$9,MATCH(I2966,ฐาน!$A$4:$A$9,0),4)),"")</f>
        <v/>
      </c>
      <c r="P2966" s="312">
        <f>IF(M2966&lt;&gt;ฐาน!$M$45,IF(L2966&lt;&gt;"",($L2966*$N2966/100),0),0)</f>
        <v>0</v>
      </c>
      <c r="Q2966" s="311">
        <f>IF(M2966&lt;&gt;ฐาน!$M$45,IF(L2966&lt;&gt;"",ROUNDUP(($L2966*$N2966/100),-1),0),0)</f>
        <v>0</v>
      </c>
      <c r="R2966" s="311">
        <f t="shared" si="92"/>
        <v>0</v>
      </c>
      <c r="S2966" s="313">
        <f t="shared" si="93"/>
        <v>0</v>
      </c>
      <c r="T2966" s="314">
        <f>IF(M2966&lt;&gt;ฐาน!$M$45,IF(S2966&lt;&gt;"",S2966+R2966,0),0)</f>
        <v>0</v>
      </c>
      <c r="U2966" s="311">
        <f>IF(M2966&lt;&gt;ฐาน!$M$45,IF(S2966=0,J2966+T2966,O2966),J2966)</f>
        <v>0</v>
      </c>
      <c r="V2966" s="98"/>
    </row>
    <row r="2967" spans="1:22" x14ac:dyDescent="0.35">
      <c r="A2967" s="93">
        <v>2959</v>
      </c>
      <c r="B2967" s="84"/>
      <c r="C2967" s="98"/>
      <c r="D2967" s="91"/>
      <c r="E2967" s="89"/>
      <c r="F2967" s="88"/>
      <c r="G2967" s="91"/>
      <c r="H2967" s="91"/>
      <c r="I2967" s="88"/>
      <c r="J2967" s="92"/>
      <c r="K2967" s="212"/>
      <c r="L2967" s="308" t="str">
        <f>IF(K2967&lt;&gt;"",INDEX(ฐาน!$J$4:$M$44,MATCH(INT(K2967),ฐาน!$J$4:$J$44,0),2),"")</f>
        <v/>
      </c>
      <c r="M2967" s="309" t="str">
        <f>IF(L2967&lt;&gt;"",INDEX(ฐาน!$J$4:$M$45,MATCH(L2967,ฐาน!$K$4:$K$45,0),4),"")</f>
        <v/>
      </c>
      <c r="N2967" s="310" t="str">
        <f>IF(I2967&lt;&gt;"",INDEX(ฐาน!$A$4:$F$9,MATCH(I2967,ฐาน!$A$4:$A$9,0),IF(J2967&gt;=INDEX(ฐาน!$A$4:$F$9,MATCH(I2967,ฐาน!$A$4:$A$9,0),3),6,5)),"")</f>
        <v/>
      </c>
      <c r="O2967" s="311" t="str">
        <f>IF(I2967&lt;&gt;"",IF(J2967&gt;=INDEX(ฐาน!$A$4:$G$9,MATCH(I2967,ฐาน!$A$4:$A$9,0),4),INDEX(ฐาน!$A$4:$G$9,MATCH(I2967,ฐาน!$A$4:$A$9,0),7),INDEX(ฐาน!$A$4:$G$9,MATCH(I2967,ฐาน!$A$4:$A$9,0),4)),"")</f>
        <v/>
      </c>
      <c r="P2967" s="312">
        <f>IF(M2967&lt;&gt;ฐาน!$M$45,IF(L2967&lt;&gt;"",($L2967*$N2967/100),0),0)</f>
        <v>0</v>
      </c>
      <c r="Q2967" s="311">
        <f>IF(M2967&lt;&gt;ฐาน!$M$45,IF(L2967&lt;&gt;"",ROUNDUP(($L2967*$N2967/100),-1),0),0)</f>
        <v>0</v>
      </c>
      <c r="R2967" s="311">
        <f t="shared" si="92"/>
        <v>0</v>
      </c>
      <c r="S2967" s="313">
        <f t="shared" si="93"/>
        <v>0</v>
      </c>
      <c r="T2967" s="314">
        <f>IF(M2967&lt;&gt;ฐาน!$M$45,IF(S2967&lt;&gt;"",S2967+R2967,0),0)</f>
        <v>0</v>
      </c>
      <c r="U2967" s="311">
        <f>IF(M2967&lt;&gt;ฐาน!$M$45,IF(S2967=0,J2967+T2967,O2967),J2967)</f>
        <v>0</v>
      </c>
      <c r="V2967" s="98"/>
    </row>
    <row r="2968" spans="1:22" x14ac:dyDescent="0.35">
      <c r="A2968" s="93">
        <v>2960</v>
      </c>
      <c r="B2968" s="84"/>
      <c r="C2968" s="98"/>
      <c r="D2968" s="91"/>
      <c r="E2968" s="89"/>
      <c r="F2968" s="88"/>
      <c r="G2968" s="91"/>
      <c r="H2968" s="91"/>
      <c r="I2968" s="88"/>
      <c r="J2968" s="92"/>
      <c r="K2968" s="212"/>
      <c r="L2968" s="308" t="str">
        <f>IF(K2968&lt;&gt;"",INDEX(ฐาน!$J$4:$M$44,MATCH(INT(K2968),ฐาน!$J$4:$J$44,0),2),"")</f>
        <v/>
      </c>
      <c r="M2968" s="309" t="str">
        <f>IF(L2968&lt;&gt;"",INDEX(ฐาน!$J$4:$M$45,MATCH(L2968,ฐาน!$K$4:$K$45,0),4),"")</f>
        <v/>
      </c>
      <c r="N2968" s="310" t="str">
        <f>IF(I2968&lt;&gt;"",INDEX(ฐาน!$A$4:$F$9,MATCH(I2968,ฐาน!$A$4:$A$9,0),IF(J2968&gt;=INDEX(ฐาน!$A$4:$F$9,MATCH(I2968,ฐาน!$A$4:$A$9,0),3),6,5)),"")</f>
        <v/>
      </c>
      <c r="O2968" s="311" t="str">
        <f>IF(I2968&lt;&gt;"",IF(J2968&gt;=INDEX(ฐาน!$A$4:$G$9,MATCH(I2968,ฐาน!$A$4:$A$9,0),4),INDEX(ฐาน!$A$4:$G$9,MATCH(I2968,ฐาน!$A$4:$A$9,0),7),INDEX(ฐาน!$A$4:$G$9,MATCH(I2968,ฐาน!$A$4:$A$9,0),4)),"")</f>
        <v/>
      </c>
      <c r="P2968" s="312">
        <f>IF(M2968&lt;&gt;ฐาน!$M$45,IF(L2968&lt;&gt;"",($L2968*$N2968/100),0),0)</f>
        <v>0</v>
      </c>
      <c r="Q2968" s="311">
        <f>IF(M2968&lt;&gt;ฐาน!$M$45,IF(L2968&lt;&gt;"",ROUNDUP(($L2968*$N2968/100),-1),0),0)</f>
        <v>0</v>
      </c>
      <c r="R2968" s="311">
        <f t="shared" si="92"/>
        <v>0</v>
      </c>
      <c r="S2968" s="313">
        <f t="shared" si="93"/>
        <v>0</v>
      </c>
      <c r="T2968" s="314">
        <f>IF(M2968&lt;&gt;ฐาน!$M$45,IF(S2968&lt;&gt;"",S2968+R2968,0),0)</f>
        <v>0</v>
      </c>
      <c r="U2968" s="311">
        <f>IF(M2968&lt;&gt;ฐาน!$M$45,IF(S2968=0,J2968+T2968,O2968),J2968)</f>
        <v>0</v>
      </c>
      <c r="V2968" s="98"/>
    </row>
    <row r="2969" spans="1:22" x14ac:dyDescent="0.35">
      <c r="A2969" s="93">
        <v>2961</v>
      </c>
      <c r="B2969" s="84"/>
      <c r="C2969" s="98"/>
      <c r="D2969" s="91"/>
      <c r="E2969" s="89"/>
      <c r="F2969" s="88"/>
      <c r="G2969" s="91"/>
      <c r="H2969" s="91"/>
      <c r="I2969" s="88"/>
      <c r="J2969" s="92"/>
      <c r="K2969" s="212"/>
      <c r="L2969" s="308" t="str">
        <f>IF(K2969&lt;&gt;"",INDEX(ฐาน!$J$4:$M$44,MATCH(INT(K2969),ฐาน!$J$4:$J$44,0),2),"")</f>
        <v/>
      </c>
      <c r="M2969" s="309" t="str">
        <f>IF(L2969&lt;&gt;"",INDEX(ฐาน!$J$4:$M$45,MATCH(L2969,ฐาน!$K$4:$K$45,0),4),"")</f>
        <v/>
      </c>
      <c r="N2969" s="310" t="str">
        <f>IF(I2969&lt;&gt;"",INDEX(ฐาน!$A$4:$F$9,MATCH(I2969,ฐาน!$A$4:$A$9,0),IF(J2969&gt;=INDEX(ฐาน!$A$4:$F$9,MATCH(I2969,ฐาน!$A$4:$A$9,0),3),6,5)),"")</f>
        <v/>
      </c>
      <c r="O2969" s="311" t="str">
        <f>IF(I2969&lt;&gt;"",IF(J2969&gt;=INDEX(ฐาน!$A$4:$G$9,MATCH(I2969,ฐาน!$A$4:$A$9,0),4),INDEX(ฐาน!$A$4:$G$9,MATCH(I2969,ฐาน!$A$4:$A$9,0),7),INDEX(ฐาน!$A$4:$G$9,MATCH(I2969,ฐาน!$A$4:$A$9,0),4)),"")</f>
        <v/>
      </c>
      <c r="P2969" s="312">
        <f>IF(M2969&lt;&gt;ฐาน!$M$45,IF(L2969&lt;&gt;"",($L2969*$N2969/100),0),0)</f>
        <v>0</v>
      </c>
      <c r="Q2969" s="311">
        <f>IF(M2969&lt;&gt;ฐาน!$M$45,IF(L2969&lt;&gt;"",ROUNDUP(($L2969*$N2969/100),-1),0),0)</f>
        <v>0</v>
      </c>
      <c r="R2969" s="311">
        <f t="shared" si="92"/>
        <v>0</v>
      </c>
      <c r="S2969" s="313">
        <f t="shared" si="93"/>
        <v>0</v>
      </c>
      <c r="T2969" s="314">
        <f>IF(M2969&lt;&gt;ฐาน!$M$45,IF(S2969&lt;&gt;"",S2969+R2969,0),0)</f>
        <v>0</v>
      </c>
      <c r="U2969" s="311">
        <f>IF(M2969&lt;&gt;ฐาน!$M$45,IF(S2969=0,J2969+T2969,O2969),J2969)</f>
        <v>0</v>
      </c>
      <c r="V2969" s="98"/>
    </row>
    <row r="2970" spans="1:22" x14ac:dyDescent="0.35">
      <c r="A2970" s="93">
        <v>2962</v>
      </c>
      <c r="B2970" s="84"/>
      <c r="C2970" s="98"/>
      <c r="D2970" s="91"/>
      <c r="E2970" s="89"/>
      <c r="F2970" s="88"/>
      <c r="G2970" s="91"/>
      <c r="H2970" s="91"/>
      <c r="I2970" s="88"/>
      <c r="J2970" s="92"/>
      <c r="K2970" s="212"/>
      <c r="L2970" s="308" t="str">
        <f>IF(K2970&lt;&gt;"",INDEX(ฐาน!$J$4:$M$44,MATCH(INT(K2970),ฐาน!$J$4:$J$44,0),2),"")</f>
        <v/>
      </c>
      <c r="M2970" s="309" t="str">
        <f>IF(L2970&lt;&gt;"",INDEX(ฐาน!$J$4:$M$45,MATCH(L2970,ฐาน!$K$4:$K$45,0),4),"")</f>
        <v/>
      </c>
      <c r="N2970" s="310" t="str">
        <f>IF(I2970&lt;&gt;"",INDEX(ฐาน!$A$4:$F$9,MATCH(I2970,ฐาน!$A$4:$A$9,0),IF(J2970&gt;=INDEX(ฐาน!$A$4:$F$9,MATCH(I2970,ฐาน!$A$4:$A$9,0),3),6,5)),"")</f>
        <v/>
      </c>
      <c r="O2970" s="311" t="str">
        <f>IF(I2970&lt;&gt;"",IF(J2970&gt;=INDEX(ฐาน!$A$4:$G$9,MATCH(I2970,ฐาน!$A$4:$A$9,0),4),INDEX(ฐาน!$A$4:$G$9,MATCH(I2970,ฐาน!$A$4:$A$9,0),7),INDEX(ฐาน!$A$4:$G$9,MATCH(I2970,ฐาน!$A$4:$A$9,0),4)),"")</f>
        <v/>
      </c>
      <c r="P2970" s="312">
        <f>IF(M2970&lt;&gt;ฐาน!$M$45,IF(L2970&lt;&gt;"",($L2970*$N2970/100),0),0)</f>
        <v>0</v>
      </c>
      <c r="Q2970" s="311">
        <f>IF(M2970&lt;&gt;ฐาน!$M$45,IF(L2970&lt;&gt;"",ROUNDUP(($L2970*$N2970/100),-1),0),0)</f>
        <v>0</v>
      </c>
      <c r="R2970" s="311">
        <f t="shared" si="92"/>
        <v>0</v>
      </c>
      <c r="S2970" s="313">
        <f t="shared" si="93"/>
        <v>0</v>
      </c>
      <c r="T2970" s="314">
        <f>IF(M2970&lt;&gt;ฐาน!$M$45,IF(S2970&lt;&gt;"",S2970+R2970,0),0)</f>
        <v>0</v>
      </c>
      <c r="U2970" s="311">
        <f>IF(M2970&lt;&gt;ฐาน!$M$45,IF(S2970=0,J2970+T2970,O2970),J2970)</f>
        <v>0</v>
      </c>
      <c r="V2970" s="98"/>
    </row>
    <row r="2971" spans="1:22" x14ac:dyDescent="0.35">
      <c r="A2971" s="93">
        <v>2963</v>
      </c>
      <c r="B2971" s="84"/>
      <c r="C2971" s="98"/>
      <c r="D2971" s="91"/>
      <c r="E2971" s="89"/>
      <c r="F2971" s="88"/>
      <c r="G2971" s="91"/>
      <c r="H2971" s="91"/>
      <c r="I2971" s="88"/>
      <c r="J2971" s="92"/>
      <c r="K2971" s="212"/>
      <c r="L2971" s="308" t="str">
        <f>IF(K2971&lt;&gt;"",INDEX(ฐาน!$J$4:$M$44,MATCH(INT(K2971),ฐาน!$J$4:$J$44,0),2),"")</f>
        <v/>
      </c>
      <c r="M2971" s="309" t="str">
        <f>IF(L2971&lt;&gt;"",INDEX(ฐาน!$J$4:$M$45,MATCH(L2971,ฐาน!$K$4:$K$45,0),4),"")</f>
        <v/>
      </c>
      <c r="N2971" s="310" t="str">
        <f>IF(I2971&lt;&gt;"",INDEX(ฐาน!$A$4:$F$9,MATCH(I2971,ฐาน!$A$4:$A$9,0),IF(J2971&gt;=INDEX(ฐาน!$A$4:$F$9,MATCH(I2971,ฐาน!$A$4:$A$9,0),3),6,5)),"")</f>
        <v/>
      </c>
      <c r="O2971" s="311" t="str">
        <f>IF(I2971&lt;&gt;"",IF(J2971&gt;=INDEX(ฐาน!$A$4:$G$9,MATCH(I2971,ฐาน!$A$4:$A$9,0),4),INDEX(ฐาน!$A$4:$G$9,MATCH(I2971,ฐาน!$A$4:$A$9,0),7),INDEX(ฐาน!$A$4:$G$9,MATCH(I2971,ฐาน!$A$4:$A$9,0),4)),"")</f>
        <v/>
      </c>
      <c r="P2971" s="312">
        <f>IF(M2971&lt;&gt;ฐาน!$M$45,IF(L2971&lt;&gt;"",($L2971*$N2971/100),0),0)</f>
        <v>0</v>
      </c>
      <c r="Q2971" s="311">
        <f>IF(M2971&lt;&gt;ฐาน!$M$45,IF(L2971&lt;&gt;"",ROUNDUP(($L2971*$N2971/100),-1),0),0)</f>
        <v>0</v>
      </c>
      <c r="R2971" s="311">
        <f t="shared" si="92"/>
        <v>0</v>
      </c>
      <c r="S2971" s="313">
        <f t="shared" si="93"/>
        <v>0</v>
      </c>
      <c r="T2971" s="314">
        <f>IF(M2971&lt;&gt;ฐาน!$M$45,IF(S2971&lt;&gt;"",S2971+R2971,0),0)</f>
        <v>0</v>
      </c>
      <c r="U2971" s="311">
        <f>IF(M2971&lt;&gt;ฐาน!$M$45,IF(S2971=0,J2971+T2971,O2971),J2971)</f>
        <v>0</v>
      </c>
      <c r="V2971" s="98"/>
    </row>
    <row r="2972" spans="1:22" x14ac:dyDescent="0.35">
      <c r="A2972" s="93">
        <v>2964</v>
      </c>
      <c r="B2972" s="84"/>
      <c r="C2972" s="98"/>
      <c r="D2972" s="91"/>
      <c r="E2972" s="89"/>
      <c r="F2972" s="88"/>
      <c r="G2972" s="91"/>
      <c r="H2972" s="91"/>
      <c r="I2972" s="88"/>
      <c r="J2972" s="92"/>
      <c r="K2972" s="212"/>
      <c r="L2972" s="308" t="str">
        <f>IF(K2972&lt;&gt;"",INDEX(ฐาน!$J$4:$M$44,MATCH(INT(K2972),ฐาน!$J$4:$J$44,0),2),"")</f>
        <v/>
      </c>
      <c r="M2972" s="309" t="str">
        <f>IF(L2972&lt;&gt;"",INDEX(ฐาน!$J$4:$M$45,MATCH(L2972,ฐาน!$K$4:$K$45,0),4),"")</f>
        <v/>
      </c>
      <c r="N2972" s="310" t="str">
        <f>IF(I2972&lt;&gt;"",INDEX(ฐาน!$A$4:$F$9,MATCH(I2972,ฐาน!$A$4:$A$9,0),IF(J2972&gt;=INDEX(ฐาน!$A$4:$F$9,MATCH(I2972,ฐาน!$A$4:$A$9,0),3),6,5)),"")</f>
        <v/>
      </c>
      <c r="O2972" s="311" t="str">
        <f>IF(I2972&lt;&gt;"",IF(J2972&gt;=INDEX(ฐาน!$A$4:$G$9,MATCH(I2972,ฐาน!$A$4:$A$9,0),4),INDEX(ฐาน!$A$4:$G$9,MATCH(I2972,ฐาน!$A$4:$A$9,0),7),INDEX(ฐาน!$A$4:$G$9,MATCH(I2972,ฐาน!$A$4:$A$9,0),4)),"")</f>
        <v/>
      </c>
      <c r="P2972" s="312">
        <f>IF(M2972&lt;&gt;ฐาน!$M$45,IF(L2972&lt;&gt;"",($L2972*$N2972/100),0),0)</f>
        <v>0</v>
      </c>
      <c r="Q2972" s="311">
        <f>IF(M2972&lt;&gt;ฐาน!$M$45,IF(L2972&lt;&gt;"",ROUNDUP(($L2972*$N2972/100),-1),0),0)</f>
        <v>0</v>
      </c>
      <c r="R2972" s="311">
        <f t="shared" si="92"/>
        <v>0</v>
      </c>
      <c r="S2972" s="313">
        <f t="shared" si="93"/>
        <v>0</v>
      </c>
      <c r="T2972" s="314">
        <f>IF(M2972&lt;&gt;ฐาน!$M$45,IF(S2972&lt;&gt;"",S2972+R2972,0),0)</f>
        <v>0</v>
      </c>
      <c r="U2972" s="311">
        <f>IF(M2972&lt;&gt;ฐาน!$M$45,IF(S2972=0,J2972+T2972,O2972),J2972)</f>
        <v>0</v>
      </c>
      <c r="V2972" s="98"/>
    </row>
    <row r="2973" spans="1:22" x14ac:dyDescent="0.35">
      <c r="A2973" s="93">
        <v>2965</v>
      </c>
      <c r="B2973" s="84"/>
      <c r="C2973" s="98"/>
      <c r="D2973" s="91"/>
      <c r="E2973" s="89"/>
      <c r="F2973" s="88"/>
      <c r="G2973" s="91"/>
      <c r="H2973" s="91"/>
      <c r="I2973" s="88"/>
      <c r="J2973" s="92"/>
      <c r="K2973" s="212"/>
      <c r="L2973" s="308" t="str">
        <f>IF(K2973&lt;&gt;"",INDEX(ฐาน!$J$4:$M$44,MATCH(INT(K2973),ฐาน!$J$4:$J$44,0),2),"")</f>
        <v/>
      </c>
      <c r="M2973" s="309" t="str">
        <f>IF(L2973&lt;&gt;"",INDEX(ฐาน!$J$4:$M$45,MATCH(L2973,ฐาน!$K$4:$K$45,0),4),"")</f>
        <v/>
      </c>
      <c r="N2973" s="310" t="str">
        <f>IF(I2973&lt;&gt;"",INDEX(ฐาน!$A$4:$F$9,MATCH(I2973,ฐาน!$A$4:$A$9,0),IF(J2973&gt;=INDEX(ฐาน!$A$4:$F$9,MATCH(I2973,ฐาน!$A$4:$A$9,0),3),6,5)),"")</f>
        <v/>
      </c>
      <c r="O2973" s="311" t="str">
        <f>IF(I2973&lt;&gt;"",IF(J2973&gt;=INDEX(ฐาน!$A$4:$G$9,MATCH(I2973,ฐาน!$A$4:$A$9,0),4),INDEX(ฐาน!$A$4:$G$9,MATCH(I2973,ฐาน!$A$4:$A$9,0),7),INDEX(ฐาน!$A$4:$G$9,MATCH(I2973,ฐาน!$A$4:$A$9,0),4)),"")</f>
        <v/>
      </c>
      <c r="P2973" s="312">
        <f>IF(M2973&lt;&gt;ฐาน!$M$45,IF(L2973&lt;&gt;"",($L2973*$N2973/100),0),0)</f>
        <v>0</v>
      </c>
      <c r="Q2973" s="311">
        <f>IF(M2973&lt;&gt;ฐาน!$M$45,IF(L2973&lt;&gt;"",ROUNDUP(($L2973*$N2973/100),-1),0),0)</f>
        <v>0</v>
      </c>
      <c r="R2973" s="311">
        <f t="shared" si="92"/>
        <v>0</v>
      </c>
      <c r="S2973" s="313">
        <f t="shared" si="93"/>
        <v>0</v>
      </c>
      <c r="T2973" s="314">
        <f>IF(M2973&lt;&gt;ฐาน!$M$45,IF(S2973&lt;&gt;"",S2973+R2973,0),0)</f>
        <v>0</v>
      </c>
      <c r="U2973" s="311">
        <f>IF(M2973&lt;&gt;ฐาน!$M$45,IF(S2973=0,J2973+T2973,O2973),J2973)</f>
        <v>0</v>
      </c>
      <c r="V2973" s="98"/>
    </row>
    <row r="2974" spans="1:22" x14ac:dyDescent="0.35">
      <c r="A2974" s="93">
        <v>2966</v>
      </c>
      <c r="B2974" s="84"/>
      <c r="C2974" s="98"/>
      <c r="D2974" s="91"/>
      <c r="E2974" s="89"/>
      <c r="F2974" s="88"/>
      <c r="G2974" s="91"/>
      <c r="H2974" s="91"/>
      <c r="I2974" s="88"/>
      <c r="J2974" s="92"/>
      <c r="K2974" s="212"/>
      <c r="L2974" s="308" t="str">
        <f>IF(K2974&lt;&gt;"",INDEX(ฐาน!$J$4:$M$44,MATCH(INT(K2974),ฐาน!$J$4:$J$44,0),2),"")</f>
        <v/>
      </c>
      <c r="M2974" s="309" t="str">
        <f>IF(L2974&lt;&gt;"",INDEX(ฐาน!$J$4:$M$45,MATCH(L2974,ฐาน!$K$4:$K$45,0),4),"")</f>
        <v/>
      </c>
      <c r="N2974" s="310" t="str">
        <f>IF(I2974&lt;&gt;"",INDEX(ฐาน!$A$4:$F$9,MATCH(I2974,ฐาน!$A$4:$A$9,0),IF(J2974&gt;=INDEX(ฐาน!$A$4:$F$9,MATCH(I2974,ฐาน!$A$4:$A$9,0),3),6,5)),"")</f>
        <v/>
      </c>
      <c r="O2974" s="311" t="str">
        <f>IF(I2974&lt;&gt;"",IF(J2974&gt;=INDEX(ฐาน!$A$4:$G$9,MATCH(I2974,ฐาน!$A$4:$A$9,0),4),INDEX(ฐาน!$A$4:$G$9,MATCH(I2974,ฐาน!$A$4:$A$9,0),7),INDEX(ฐาน!$A$4:$G$9,MATCH(I2974,ฐาน!$A$4:$A$9,0),4)),"")</f>
        <v/>
      </c>
      <c r="P2974" s="312">
        <f>IF(M2974&lt;&gt;ฐาน!$M$45,IF(L2974&lt;&gt;"",($L2974*$N2974/100),0),0)</f>
        <v>0</v>
      </c>
      <c r="Q2974" s="311">
        <f>IF(M2974&lt;&gt;ฐาน!$M$45,IF(L2974&lt;&gt;"",ROUNDUP(($L2974*$N2974/100),-1),0),0)</f>
        <v>0</v>
      </c>
      <c r="R2974" s="311">
        <f t="shared" si="92"/>
        <v>0</v>
      </c>
      <c r="S2974" s="313">
        <f t="shared" si="93"/>
        <v>0</v>
      </c>
      <c r="T2974" s="314">
        <f>IF(M2974&lt;&gt;ฐาน!$M$45,IF(S2974&lt;&gt;"",S2974+R2974,0),0)</f>
        <v>0</v>
      </c>
      <c r="U2974" s="311">
        <f>IF(M2974&lt;&gt;ฐาน!$M$45,IF(S2974=0,J2974+T2974,O2974),J2974)</f>
        <v>0</v>
      </c>
      <c r="V2974" s="98"/>
    </row>
    <row r="2975" spans="1:22" x14ac:dyDescent="0.35">
      <c r="A2975" s="93">
        <v>2967</v>
      </c>
      <c r="B2975" s="84"/>
      <c r="C2975" s="98"/>
      <c r="D2975" s="91"/>
      <c r="E2975" s="89"/>
      <c r="F2975" s="88"/>
      <c r="G2975" s="91"/>
      <c r="H2975" s="91"/>
      <c r="I2975" s="88"/>
      <c r="J2975" s="92"/>
      <c r="K2975" s="212"/>
      <c r="L2975" s="308" t="str">
        <f>IF(K2975&lt;&gt;"",INDEX(ฐาน!$J$4:$M$44,MATCH(INT(K2975),ฐาน!$J$4:$J$44,0),2),"")</f>
        <v/>
      </c>
      <c r="M2975" s="309" t="str">
        <f>IF(L2975&lt;&gt;"",INDEX(ฐาน!$J$4:$M$45,MATCH(L2975,ฐาน!$K$4:$K$45,0),4),"")</f>
        <v/>
      </c>
      <c r="N2975" s="310" t="str">
        <f>IF(I2975&lt;&gt;"",INDEX(ฐาน!$A$4:$F$9,MATCH(I2975,ฐาน!$A$4:$A$9,0),IF(J2975&gt;=INDEX(ฐาน!$A$4:$F$9,MATCH(I2975,ฐาน!$A$4:$A$9,0),3),6,5)),"")</f>
        <v/>
      </c>
      <c r="O2975" s="311" t="str">
        <f>IF(I2975&lt;&gt;"",IF(J2975&gt;=INDEX(ฐาน!$A$4:$G$9,MATCH(I2975,ฐาน!$A$4:$A$9,0),4),INDEX(ฐาน!$A$4:$G$9,MATCH(I2975,ฐาน!$A$4:$A$9,0),7),INDEX(ฐาน!$A$4:$G$9,MATCH(I2975,ฐาน!$A$4:$A$9,0),4)),"")</f>
        <v/>
      </c>
      <c r="P2975" s="312">
        <f>IF(M2975&lt;&gt;ฐาน!$M$45,IF(L2975&lt;&gt;"",($L2975*$N2975/100),0),0)</f>
        <v>0</v>
      </c>
      <c r="Q2975" s="311">
        <f>IF(M2975&lt;&gt;ฐาน!$M$45,IF(L2975&lt;&gt;"",ROUNDUP(($L2975*$N2975/100),-1),0),0)</f>
        <v>0</v>
      </c>
      <c r="R2975" s="311">
        <f t="shared" si="92"/>
        <v>0</v>
      </c>
      <c r="S2975" s="313">
        <f t="shared" si="93"/>
        <v>0</v>
      </c>
      <c r="T2975" s="314">
        <f>IF(M2975&lt;&gt;ฐาน!$M$45,IF(S2975&lt;&gt;"",S2975+R2975,0),0)</f>
        <v>0</v>
      </c>
      <c r="U2975" s="311">
        <f>IF(M2975&lt;&gt;ฐาน!$M$45,IF(S2975=0,J2975+T2975,O2975),J2975)</f>
        <v>0</v>
      </c>
      <c r="V2975" s="98"/>
    </row>
    <row r="2976" spans="1:22" x14ac:dyDescent="0.35">
      <c r="A2976" s="93">
        <v>2968</v>
      </c>
      <c r="B2976" s="84"/>
      <c r="C2976" s="98"/>
      <c r="D2976" s="91"/>
      <c r="E2976" s="89"/>
      <c r="F2976" s="88"/>
      <c r="G2976" s="91"/>
      <c r="H2976" s="91"/>
      <c r="I2976" s="88"/>
      <c r="J2976" s="92"/>
      <c r="K2976" s="212"/>
      <c r="L2976" s="308" t="str">
        <f>IF(K2976&lt;&gt;"",INDEX(ฐาน!$J$4:$M$44,MATCH(INT(K2976),ฐาน!$J$4:$J$44,0),2),"")</f>
        <v/>
      </c>
      <c r="M2976" s="309" t="str">
        <f>IF(L2976&lt;&gt;"",INDEX(ฐาน!$J$4:$M$45,MATCH(L2976,ฐาน!$K$4:$K$45,0),4),"")</f>
        <v/>
      </c>
      <c r="N2976" s="310" t="str">
        <f>IF(I2976&lt;&gt;"",INDEX(ฐาน!$A$4:$F$9,MATCH(I2976,ฐาน!$A$4:$A$9,0),IF(J2976&gt;=INDEX(ฐาน!$A$4:$F$9,MATCH(I2976,ฐาน!$A$4:$A$9,0),3),6,5)),"")</f>
        <v/>
      </c>
      <c r="O2976" s="311" t="str">
        <f>IF(I2976&lt;&gt;"",IF(J2976&gt;=INDEX(ฐาน!$A$4:$G$9,MATCH(I2976,ฐาน!$A$4:$A$9,0),4),INDEX(ฐาน!$A$4:$G$9,MATCH(I2976,ฐาน!$A$4:$A$9,0),7),INDEX(ฐาน!$A$4:$G$9,MATCH(I2976,ฐาน!$A$4:$A$9,0),4)),"")</f>
        <v/>
      </c>
      <c r="P2976" s="312">
        <f>IF(M2976&lt;&gt;ฐาน!$M$45,IF(L2976&lt;&gt;"",($L2976*$N2976/100),0),0)</f>
        <v>0</v>
      </c>
      <c r="Q2976" s="311">
        <f>IF(M2976&lt;&gt;ฐาน!$M$45,IF(L2976&lt;&gt;"",ROUNDUP(($L2976*$N2976/100),-1),0),0)</f>
        <v>0</v>
      </c>
      <c r="R2976" s="311">
        <f t="shared" si="92"/>
        <v>0</v>
      </c>
      <c r="S2976" s="313">
        <f t="shared" si="93"/>
        <v>0</v>
      </c>
      <c r="T2976" s="314">
        <f>IF(M2976&lt;&gt;ฐาน!$M$45,IF(S2976&lt;&gt;"",S2976+R2976,0),0)</f>
        <v>0</v>
      </c>
      <c r="U2976" s="311">
        <f>IF(M2976&lt;&gt;ฐาน!$M$45,IF(S2976=0,J2976+T2976,O2976),J2976)</f>
        <v>0</v>
      </c>
      <c r="V2976" s="98"/>
    </row>
    <row r="2977" spans="1:22" x14ac:dyDescent="0.35">
      <c r="A2977" s="93">
        <v>2969</v>
      </c>
      <c r="B2977" s="84"/>
      <c r="C2977" s="98"/>
      <c r="D2977" s="91"/>
      <c r="E2977" s="89"/>
      <c r="F2977" s="88"/>
      <c r="G2977" s="91"/>
      <c r="H2977" s="91"/>
      <c r="I2977" s="88"/>
      <c r="J2977" s="92"/>
      <c r="K2977" s="212"/>
      <c r="L2977" s="308" t="str">
        <f>IF(K2977&lt;&gt;"",INDEX(ฐาน!$J$4:$M$44,MATCH(INT(K2977),ฐาน!$J$4:$J$44,0),2),"")</f>
        <v/>
      </c>
      <c r="M2977" s="309" t="str">
        <f>IF(L2977&lt;&gt;"",INDEX(ฐาน!$J$4:$M$45,MATCH(L2977,ฐาน!$K$4:$K$45,0),4),"")</f>
        <v/>
      </c>
      <c r="N2977" s="310" t="str">
        <f>IF(I2977&lt;&gt;"",INDEX(ฐาน!$A$4:$F$9,MATCH(I2977,ฐาน!$A$4:$A$9,0),IF(J2977&gt;=INDEX(ฐาน!$A$4:$F$9,MATCH(I2977,ฐาน!$A$4:$A$9,0),3),6,5)),"")</f>
        <v/>
      </c>
      <c r="O2977" s="311" t="str">
        <f>IF(I2977&lt;&gt;"",IF(J2977&gt;=INDEX(ฐาน!$A$4:$G$9,MATCH(I2977,ฐาน!$A$4:$A$9,0),4),INDEX(ฐาน!$A$4:$G$9,MATCH(I2977,ฐาน!$A$4:$A$9,0),7),INDEX(ฐาน!$A$4:$G$9,MATCH(I2977,ฐาน!$A$4:$A$9,0),4)),"")</f>
        <v/>
      </c>
      <c r="P2977" s="312">
        <f>IF(M2977&lt;&gt;ฐาน!$M$45,IF(L2977&lt;&gt;"",($L2977*$N2977/100),0),0)</f>
        <v>0</v>
      </c>
      <c r="Q2977" s="311">
        <f>IF(M2977&lt;&gt;ฐาน!$M$45,IF(L2977&lt;&gt;"",ROUNDUP(($L2977*$N2977/100),-1),0),0)</f>
        <v>0</v>
      </c>
      <c r="R2977" s="311">
        <f t="shared" si="92"/>
        <v>0</v>
      </c>
      <c r="S2977" s="313">
        <f t="shared" si="93"/>
        <v>0</v>
      </c>
      <c r="T2977" s="314">
        <f>IF(M2977&lt;&gt;ฐาน!$M$45,IF(S2977&lt;&gt;"",S2977+R2977,0),0)</f>
        <v>0</v>
      </c>
      <c r="U2977" s="311">
        <f>IF(M2977&lt;&gt;ฐาน!$M$45,IF(S2977=0,J2977+T2977,O2977),J2977)</f>
        <v>0</v>
      </c>
      <c r="V2977" s="98"/>
    </row>
    <row r="2978" spans="1:22" x14ac:dyDescent="0.35">
      <c r="A2978" s="93">
        <v>2970</v>
      </c>
      <c r="B2978" s="84"/>
      <c r="C2978" s="98"/>
      <c r="D2978" s="91"/>
      <c r="E2978" s="89"/>
      <c r="F2978" s="88"/>
      <c r="G2978" s="91"/>
      <c r="H2978" s="91"/>
      <c r="I2978" s="88"/>
      <c r="J2978" s="92"/>
      <c r="K2978" s="212"/>
      <c r="L2978" s="308" t="str">
        <f>IF(K2978&lt;&gt;"",INDEX(ฐาน!$J$4:$M$44,MATCH(INT(K2978),ฐาน!$J$4:$J$44,0),2),"")</f>
        <v/>
      </c>
      <c r="M2978" s="309" t="str">
        <f>IF(L2978&lt;&gt;"",INDEX(ฐาน!$J$4:$M$45,MATCH(L2978,ฐาน!$K$4:$K$45,0),4),"")</f>
        <v/>
      </c>
      <c r="N2978" s="310" t="str">
        <f>IF(I2978&lt;&gt;"",INDEX(ฐาน!$A$4:$F$9,MATCH(I2978,ฐาน!$A$4:$A$9,0),IF(J2978&gt;=INDEX(ฐาน!$A$4:$F$9,MATCH(I2978,ฐาน!$A$4:$A$9,0),3),6,5)),"")</f>
        <v/>
      </c>
      <c r="O2978" s="311" t="str">
        <f>IF(I2978&lt;&gt;"",IF(J2978&gt;=INDEX(ฐาน!$A$4:$G$9,MATCH(I2978,ฐาน!$A$4:$A$9,0),4),INDEX(ฐาน!$A$4:$G$9,MATCH(I2978,ฐาน!$A$4:$A$9,0),7),INDEX(ฐาน!$A$4:$G$9,MATCH(I2978,ฐาน!$A$4:$A$9,0),4)),"")</f>
        <v/>
      </c>
      <c r="P2978" s="312">
        <f>IF(M2978&lt;&gt;ฐาน!$M$45,IF(L2978&lt;&gt;"",($L2978*$N2978/100),0),0)</f>
        <v>0</v>
      </c>
      <c r="Q2978" s="311">
        <f>IF(M2978&lt;&gt;ฐาน!$M$45,IF(L2978&lt;&gt;"",ROUNDUP(($L2978*$N2978/100),-1),0),0)</f>
        <v>0</v>
      </c>
      <c r="R2978" s="311">
        <f t="shared" si="92"/>
        <v>0</v>
      </c>
      <c r="S2978" s="313">
        <f t="shared" si="93"/>
        <v>0</v>
      </c>
      <c r="T2978" s="314">
        <f>IF(M2978&lt;&gt;ฐาน!$M$45,IF(S2978&lt;&gt;"",S2978+R2978,0),0)</f>
        <v>0</v>
      </c>
      <c r="U2978" s="311">
        <f>IF(M2978&lt;&gt;ฐาน!$M$45,IF(S2978=0,J2978+T2978,O2978),J2978)</f>
        <v>0</v>
      </c>
      <c r="V2978" s="98"/>
    </row>
    <row r="2979" spans="1:22" x14ac:dyDescent="0.35">
      <c r="A2979" s="93">
        <v>2971</v>
      </c>
      <c r="B2979" s="84"/>
      <c r="C2979" s="98"/>
      <c r="D2979" s="91"/>
      <c r="E2979" s="89"/>
      <c r="F2979" s="88"/>
      <c r="G2979" s="91"/>
      <c r="H2979" s="91"/>
      <c r="I2979" s="88"/>
      <c r="J2979" s="92"/>
      <c r="K2979" s="212"/>
      <c r="L2979" s="308" t="str">
        <f>IF(K2979&lt;&gt;"",INDEX(ฐาน!$J$4:$M$44,MATCH(INT(K2979),ฐาน!$J$4:$J$44,0),2),"")</f>
        <v/>
      </c>
      <c r="M2979" s="309" t="str">
        <f>IF(L2979&lt;&gt;"",INDEX(ฐาน!$J$4:$M$45,MATCH(L2979,ฐาน!$K$4:$K$45,0),4),"")</f>
        <v/>
      </c>
      <c r="N2979" s="310" t="str">
        <f>IF(I2979&lt;&gt;"",INDEX(ฐาน!$A$4:$F$9,MATCH(I2979,ฐาน!$A$4:$A$9,0),IF(J2979&gt;=INDEX(ฐาน!$A$4:$F$9,MATCH(I2979,ฐาน!$A$4:$A$9,0),3),6,5)),"")</f>
        <v/>
      </c>
      <c r="O2979" s="311" t="str">
        <f>IF(I2979&lt;&gt;"",IF(J2979&gt;=INDEX(ฐาน!$A$4:$G$9,MATCH(I2979,ฐาน!$A$4:$A$9,0),4),INDEX(ฐาน!$A$4:$G$9,MATCH(I2979,ฐาน!$A$4:$A$9,0),7),INDEX(ฐาน!$A$4:$G$9,MATCH(I2979,ฐาน!$A$4:$A$9,0),4)),"")</f>
        <v/>
      </c>
      <c r="P2979" s="312">
        <f>IF(M2979&lt;&gt;ฐาน!$M$45,IF(L2979&lt;&gt;"",($L2979*$N2979/100),0),0)</f>
        <v>0</v>
      </c>
      <c r="Q2979" s="311">
        <f>IF(M2979&lt;&gt;ฐาน!$M$45,IF(L2979&lt;&gt;"",ROUNDUP(($L2979*$N2979/100),-1),0),0)</f>
        <v>0</v>
      </c>
      <c r="R2979" s="311">
        <f t="shared" si="92"/>
        <v>0</v>
      </c>
      <c r="S2979" s="313">
        <f t="shared" si="93"/>
        <v>0</v>
      </c>
      <c r="T2979" s="314">
        <f>IF(M2979&lt;&gt;ฐาน!$M$45,IF(S2979&lt;&gt;"",S2979+R2979,0),0)</f>
        <v>0</v>
      </c>
      <c r="U2979" s="311">
        <f>IF(M2979&lt;&gt;ฐาน!$M$45,IF(S2979=0,J2979+T2979,O2979),J2979)</f>
        <v>0</v>
      </c>
      <c r="V2979" s="98"/>
    </row>
    <row r="2980" spans="1:22" x14ac:dyDescent="0.35">
      <c r="A2980" s="93">
        <v>2972</v>
      </c>
      <c r="B2980" s="84"/>
      <c r="C2980" s="98"/>
      <c r="D2980" s="91"/>
      <c r="E2980" s="89"/>
      <c r="F2980" s="88"/>
      <c r="G2980" s="91"/>
      <c r="H2980" s="91"/>
      <c r="I2980" s="88"/>
      <c r="J2980" s="92"/>
      <c r="K2980" s="212"/>
      <c r="L2980" s="308" t="str">
        <f>IF(K2980&lt;&gt;"",INDEX(ฐาน!$J$4:$M$44,MATCH(INT(K2980),ฐาน!$J$4:$J$44,0),2),"")</f>
        <v/>
      </c>
      <c r="M2980" s="309" t="str">
        <f>IF(L2980&lt;&gt;"",INDEX(ฐาน!$J$4:$M$45,MATCH(L2980,ฐาน!$K$4:$K$45,0),4),"")</f>
        <v/>
      </c>
      <c r="N2980" s="310" t="str">
        <f>IF(I2980&lt;&gt;"",INDEX(ฐาน!$A$4:$F$9,MATCH(I2980,ฐาน!$A$4:$A$9,0),IF(J2980&gt;=INDEX(ฐาน!$A$4:$F$9,MATCH(I2980,ฐาน!$A$4:$A$9,0),3),6,5)),"")</f>
        <v/>
      </c>
      <c r="O2980" s="311" t="str">
        <f>IF(I2980&lt;&gt;"",IF(J2980&gt;=INDEX(ฐาน!$A$4:$G$9,MATCH(I2980,ฐาน!$A$4:$A$9,0),4),INDEX(ฐาน!$A$4:$G$9,MATCH(I2980,ฐาน!$A$4:$A$9,0),7),INDEX(ฐาน!$A$4:$G$9,MATCH(I2980,ฐาน!$A$4:$A$9,0),4)),"")</f>
        <v/>
      </c>
      <c r="P2980" s="312">
        <f>IF(M2980&lt;&gt;ฐาน!$M$45,IF(L2980&lt;&gt;"",($L2980*$N2980/100),0),0)</f>
        <v>0</v>
      </c>
      <c r="Q2980" s="311">
        <f>IF(M2980&lt;&gt;ฐาน!$M$45,IF(L2980&lt;&gt;"",ROUNDUP(($L2980*$N2980/100),-1),0),0)</f>
        <v>0</v>
      </c>
      <c r="R2980" s="311">
        <f t="shared" si="92"/>
        <v>0</v>
      </c>
      <c r="S2980" s="313">
        <f t="shared" si="93"/>
        <v>0</v>
      </c>
      <c r="T2980" s="314">
        <f>IF(M2980&lt;&gt;ฐาน!$M$45,IF(S2980&lt;&gt;"",S2980+R2980,0),0)</f>
        <v>0</v>
      </c>
      <c r="U2980" s="311">
        <f>IF(M2980&lt;&gt;ฐาน!$M$45,IF(S2980=0,J2980+T2980,O2980),J2980)</f>
        <v>0</v>
      </c>
      <c r="V2980" s="98"/>
    </row>
    <row r="2981" spans="1:22" x14ac:dyDescent="0.35">
      <c r="A2981" s="93">
        <v>2973</v>
      </c>
      <c r="B2981" s="84"/>
      <c r="C2981" s="98"/>
      <c r="D2981" s="91"/>
      <c r="E2981" s="89"/>
      <c r="F2981" s="88"/>
      <c r="G2981" s="91"/>
      <c r="H2981" s="91"/>
      <c r="I2981" s="88"/>
      <c r="J2981" s="92"/>
      <c r="K2981" s="212"/>
      <c r="L2981" s="308" t="str">
        <f>IF(K2981&lt;&gt;"",INDEX(ฐาน!$J$4:$M$44,MATCH(INT(K2981),ฐาน!$J$4:$J$44,0),2),"")</f>
        <v/>
      </c>
      <c r="M2981" s="309" t="str">
        <f>IF(L2981&lt;&gt;"",INDEX(ฐาน!$J$4:$M$45,MATCH(L2981,ฐาน!$K$4:$K$45,0),4),"")</f>
        <v/>
      </c>
      <c r="N2981" s="310" t="str">
        <f>IF(I2981&lt;&gt;"",INDEX(ฐาน!$A$4:$F$9,MATCH(I2981,ฐาน!$A$4:$A$9,0),IF(J2981&gt;=INDEX(ฐาน!$A$4:$F$9,MATCH(I2981,ฐาน!$A$4:$A$9,0),3),6,5)),"")</f>
        <v/>
      </c>
      <c r="O2981" s="311" t="str">
        <f>IF(I2981&lt;&gt;"",IF(J2981&gt;=INDEX(ฐาน!$A$4:$G$9,MATCH(I2981,ฐาน!$A$4:$A$9,0),4),INDEX(ฐาน!$A$4:$G$9,MATCH(I2981,ฐาน!$A$4:$A$9,0),7),INDEX(ฐาน!$A$4:$G$9,MATCH(I2981,ฐาน!$A$4:$A$9,0),4)),"")</f>
        <v/>
      </c>
      <c r="P2981" s="312">
        <f>IF(M2981&lt;&gt;ฐาน!$M$45,IF(L2981&lt;&gt;"",($L2981*$N2981/100),0),0)</f>
        <v>0</v>
      </c>
      <c r="Q2981" s="311">
        <f>IF(M2981&lt;&gt;ฐาน!$M$45,IF(L2981&lt;&gt;"",ROUNDUP(($L2981*$N2981/100),-1),0),0)</f>
        <v>0</v>
      </c>
      <c r="R2981" s="311">
        <f t="shared" si="92"/>
        <v>0</v>
      </c>
      <c r="S2981" s="313">
        <f t="shared" si="93"/>
        <v>0</v>
      </c>
      <c r="T2981" s="314">
        <f>IF(M2981&lt;&gt;ฐาน!$M$45,IF(S2981&lt;&gt;"",S2981+R2981,0),0)</f>
        <v>0</v>
      </c>
      <c r="U2981" s="311">
        <f>IF(M2981&lt;&gt;ฐาน!$M$45,IF(S2981=0,J2981+T2981,O2981),J2981)</f>
        <v>0</v>
      </c>
      <c r="V2981" s="98"/>
    </row>
    <row r="2982" spans="1:22" x14ac:dyDescent="0.35">
      <c r="A2982" s="93">
        <v>2974</v>
      </c>
      <c r="B2982" s="84"/>
      <c r="C2982" s="98"/>
      <c r="D2982" s="91"/>
      <c r="E2982" s="89"/>
      <c r="F2982" s="88"/>
      <c r="G2982" s="91"/>
      <c r="H2982" s="91"/>
      <c r="I2982" s="88"/>
      <c r="J2982" s="92"/>
      <c r="K2982" s="212"/>
      <c r="L2982" s="308" t="str">
        <f>IF(K2982&lt;&gt;"",INDEX(ฐาน!$J$4:$M$44,MATCH(INT(K2982),ฐาน!$J$4:$J$44,0),2),"")</f>
        <v/>
      </c>
      <c r="M2982" s="309" t="str">
        <f>IF(L2982&lt;&gt;"",INDEX(ฐาน!$J$4:$M$45,MATCH(L2982,ฐาน!$K$4:$K$45,0),4),"")</f>
        <v/>
      </c>
      <c r="N2982" s="310" t="str">
        <f>IF(I2982&lt;&gt;"",INDEX(ฐาน!$A$4:$F$9,MATCH(I2982,ฐาน!$A$4:$A$9,0),IF(J2982&gt;=INDEX(ฐาน!$A$4:$F$9,MATCH(I2982,ฐาน!$A$4:$A$9,0),3),6,5)),"")</f>
        <v/>
      </c>
      <c r="O2982" s="311" t="str">
        <f>IF(I2982&lt;&gt;"",IF(J2982&gt;=INDEX(ฐาน!$A$4:$G$9,MATCH(I2982,ฐาน!$A$4:$A$9,0),4),INDEX(ฐาน!$A$4:$G$9,MATCH(I2982,ฐาน!$A$4:$A$9,0),7),INDEX(ฐาน!$A$4:$G$9,MATCH(I2982,ฐาน!$A$4:$A$9,0),4)),"")</f>
        <v/>
      </c>
      <c r="P2982" s="312">
        <f>IF(M2982&lt;&gt;ฐาน!$M$45,IF(L2982&lt;&gt;"",($L2982*$N2982/100),0),0)</f>
        <v>0</v>
      </c>
      <c r="Q2982" s="311">
        <f>IF(M2982&lt;&gt;ฐาน!$M$45,IF(L2982&lt;&gt;"",ROUNDUP(($L2982*$N2982/100),-1),0),0)</f>
        <v>0</v>
      </c>
      <c r="R2982" s="311">
        <f t="shared" si="92"/>
        <v>0</v>
      </c>
      <c r="S2982" s="313">
        <f t="shared" si="93"/>
        <v>0</v>
      </c>
      <c r="T2982" s="314">
        <f>IF(M2982&lt;&gt;ฐาน!$M$45,IF(S2982&lt;&gt;"",S2982+R2982,0),0)</f>
        <v>0</v>
      </c>
      <c r="U2982" s="311">
        <f>IF(M2982&lt;&gt;ฐาน!$M$45,IF(S2982=0,J2982+T2982,O2982),J2982)</f>
        <v>0</v>
      </c>
      <c r="V2982" s="98"/>
    </row>
    <row r="2983" spans="1:22" x14ac:dyDescent="0.35">
      <c r="A2983" s="93">
        <v>2975</v>
      </c>
      <c r="B2983" s="84"/>
      <c r="C2983" s="98"/>
      <c r="D2983" s="91"/>
      <c r="E2983" s="89"/>
      <c r="F2983" s="88"/>
      <c r="G2983" s="91"/>
      <c r="H2983" s="91"/>
      <c r="I2983" s="88"/>
      <c r="J2983" s="92"/>
      <c r="K2983" s="212"/>
      <c r="L2983" s="308" t="str">
        <f>IF(K2983&lt;&gt;"",INDEX(ฐาน!$J$4:$M$44,MATCH(INT(K2983),ฐาน!$J$4:$J$44,0),2),"")</f>
        <v/>
      </c>
      <c r="M2983" s="309" t="str">
        <f>IF(L2983&lt;&gt;"",INDEX(ฐาน!$J$4:$M$45,MATCH(L2983,ฐาน!$K$4:$K$45,0),4),"")</f>
        <v/>
      </c>
      <c r="N2983" s="310" t="str">
        <f>IF(I2983&lt;&gt;"",INDEX(ฐาน!$A$4:$F$9,MATCH(I2983,ฐาน!$A$4:$A$9,0),IF(J2983&gt;=INDEX(ฐาน!$A$4:$F$9,MATCH(I2983,ฐาน!$A$4:$A$9,0),3),6,5)),"")</f>
        <v/>
      </c>
      <c r="O2983" s="311" t="str">
        <f>IF(I2983&lt;&gt;"",IF(J2983&gt;=INDEX(ฐาน!$A$4:$G$9,MATCH(I2983,ฐาน!$A$4:$A$9,0),4),INDEX(ฐาน!$A$4:$G$9,MATCH(I2983,ฐาน!$A$4:$A$9,0),7),INDEX(ฐาน!$A$4:$G$9,MATCH(I2983,ฐาน!$A$4:$A$9,0),4)),"")</f>
        <v/>
      </c>
      <c r="P2983" s="312">
        <f>IF(M2983&lt;&gt;ฐาน!$M$45,IF(L2983&lt;&gt;"",($L2983*$N2983/100),0),0)</f>
        <v>0</v>
      </c>
      <c r="Q2983" s="311">
        <f>IF(M2983&lt;&gt;ฐาน!$M$45,IF(L2983&lt;&gt;"",ROUNDUP(($L2983*$N2983/100),-1),0),0)</f>
        <v>0</v>
      </c>
      <c r="R2983" s="311">
        <f t="shared" si="92"/>
        <v>0</v>
      </c>
      <c r="S2983" s="313">
        <f t="shared" si="93"/>
        <v>0</v>
      </c>
      <c r="T2983" s="314">
        <f>IF(M2983&lt;&gt;ฐาน!$M$45,IF(S2983&lt;&gt;"",S2983+R2983,0),0)</f>
        <v>0</v>
      </c>
      <c r="U2983" s="311">
        <f>IF(M2983&lt;&gt;ฐาน!$M$45,IF(S2983=0,J2983+T2983,O2983),J2983)</f>
        <v>0</v>
      </c>
      <c r="V2983" s="98"/>
    </row>
    <row r="2984" spans="1:22" x14ac:dyDescent="0.35">
      <c r="A2984" s="93">
        <v>2976</v>
      </c>
      <c r="B2984" s="84"/>
      <c r="C2984" s="98"/>
      <c r="D2984" s="91"/>
      <c r="E2984" s="89"/>
      <c r="F2984" s="88"/>
      <c r="G2984" s="91"/>
      <c r="H2984" s="91"/>
      <c r="I2984" s="88"/>
      <c r="J2984" s="92"/>
      <c r="K2984" s="212"/>
      <c r="L2984" s="308" t="str">
        <f>IF(K2984&lt;&gt;"",INDEX(ฐาน!$J$4:$M$44,MATCH(INT(K2984),ฐาน!$J$4:$J$44,0),2),"")</f>
        <v/>
      </c>
      <c r="M2984" s="309" t="str">
        <f>IF(L2984&lt;&gt;"",INDEX(ฐาน!$J$4:$M$45,MATCH(L2984,ฐาน!$K$4:$K$45,0),4),"")</f>
        <v/>
      </c>
      <c r="N2984" s="310" t="str">
        <f>IF(I2984&lt;&gt;"",INDEX(ฐาน!$A$4:$F$9,MATCH(I2984,ฐาน!$A$4:$A$9,0),IF(J2984&gt;=INDEX(ฐาน!$A$4:$F$9,MATCH(I2984,ฐาน!$A$4:$A$9,0),3),6,5)),"")</f>
        <v/>
      </c>
      <c r="O2984" s="311" t="str">
        <f>IF(I2984&lt;&gt;"",IF(J2984&gt;=INDEX(ฐาน!$A$4:$G$9,MATCH(I2984,ฐาน!$A$4:$A$9,0),4),INDEX(ฐาน!$A$4:$G$9,MATCH(I2984,ฐาน!$A$4:$A$9,0),7),INDEX(ฐาน!$A$4:$G$9,MATCH(I2984,ฐาน!$A$4:$A$9,0),4)),"")</f>
        <v/>
      </c>
      <c r="P2984" s="312">
        <f>IF(M2984&lt;&gt;ฐาน!$M$45,IF(L2984&lt;&gt;"",($L2984*$N2984/100),0),0)</f>
        <v>0</v>
      </c>
      <c r="Q2984" s="311">
        <f>IF(M2984&lt;&gt;ฐาน!$M$45,IF(L2984&lt;&gt;"",ROUNDUP(($L2984*$N2984/100),-1),0),0)</f>
        <v>0</v>
      </c>
      <c r="R2984" s="311">
        <f t="shared" si="92"/>
        <v>0</v>
      </c>
      <c r="S2984" s="313">
        <f t="shared" si="93"/>
        <v>0</v>
      </c>
      <c r="T2984" s="314">
        <f>IF(M2984&lt;&gt;ฐาน!$M$45,IF(S2984&lt;&gt;"",S2984+R2984,0),0)</f>
        <v>0</v>
      </c>
      <c r="U2984" s="311">
        <f>IF(M2984&lt;&gt;ฐาน!$M$45,IF(S2984=0,J2984+T2984,O2984),J2984)</f>
        <v>0</v>
      </c>
      <c r="V2984" s="98"/>
    </row>
    <row r="2985" spans="1:22" x14ac:dyDescent="0.35">
      <c r="A2985" s="93">
        <v>2977</v>
      </c>
      <c r="B2985" s="84"/>
      <c r="C2985" s="98"/>
      <c r="D2985" s="91"/>
      <c r="E2985" s="89"/>
      <c r="F2985" s="88"/>
      <c r="G2985" s="91"/>
      <c r="H2985" s="91"/>
      <c r="I2985" s="88"/>
      <c r="J2985" s="92"/>
      <c r="K2985" s="212"/>
      <c r="L2985" s="308" t="str">
        <f>IF(K2985&lt;&gt;"",INDEX(ฐาน!$J$4:$M$44,MATCH(INT(K2985),ฐาน!$J$4:$J$44,0),2),"")</f>
        <v/>
      </c>
      <c r="M2985" s="309" t="str">
        <f>IF(L2985&lt;&gt;"",INDEX(ฐาน!$J$4:$M$45,MATCH(L2985,ฐาน!$K$4:$K$45,0),4),"")</f>
        <v/>
      </c>
      <c r="N2985" s="310" t="str">
        <f>IF(I2985&lt;&gt;"",INDEX(ฐาน!$A$4:$F$9,MATCH(I2985,ฐาน!$A$4:$A$9,0),IF(J2985&gt;=INDEX(ฐาน!$A$4:$F$9,MATCH(I2985,ฐาน!$A$4:$A$9,0),3),6,5)),"")</f>
        <v/>
      </c>
      <c r="O2985" s="311" t="str">
        <f>IF(I2985&lt;&gt;"",IF(J2985&gt;=INDEX(ฐาน!$A$4:$G$9,MATCH(I2985,ฐาน!$A$4:$A$9,0),4),INDEX(ฐาน!$A$4:$G$9,MATCH(I2985,ฐาน!$A$4:$A$9,0),7),INDEX(ฐาน!$A$4:$G$9,MATCH(I2985,ฐาน!$A$4:$A$9,0),4)),"")</f>
        <v/>
      </c>
      <c r="P2985" s="312">
        <f>IF(M2985&lt;&gt;ฐาน!$M$45,IF(L2985&lt;&gt;"",($L2985*$N2985/100),0),0)</f>
        <v>0</v>
      </c>
      <c r="Q2985" s="311">
        <f>IF(M2985&lt;&gt;ฐาน!$M$45,IF(L2985&lt;&gt;"",ROUNDUP(($L2985*$N2985/100),-1),0),0)</f>
        <v>0</v>
      </c>
      <c r="R2985" s="311">
        <f t="shared" si="92"/>
        <v>0</v>
      </c>
      <c r="S2985" s="313">
        <f t="shared" si="93"/>
        <v>0</v>
      </c>
      <c r="T2985" s="314">
        <f>IF(M2985&lt;&gt;ฐาน!$M$45,IF(S2985&lt;&gt;"",S2985+R2985,0),0)</f>
        <v>0</v>
      </c>
      <c r="U2985" s="311">
        <f>IF(M2985&lt;&gt;ฐาน!$M$45,IF(S2985=0,J2985+T2985,O2985),J2985)</f>
        <v>0</v>
      </c>
      <c r="V2985" s="98"/>
    </row>
    <row r="2986" spans="1:22" x14ac:dyDescent="0.35">
      <c r="A2986" s="93">
        <v>2978</v>
      </c>
      <c r="B2986" s="84"/>
      <c r="C2986" s="98"/>
      <c r="D2986" s="91"/>
      <c r="E2986" s="89"/>
      <c r="F2986" s="88"/>
      <c r="G2986" s="91"/>
      <c r="H2986" s="91"/>
      <c r="I2986" s="88"/>
      <c r="J2986" s="92"/>
      <c r="K2986" s="212"/>
      <c r="L2986" s="308" t="str">
        <f>IF(K2986&lt;&gt;"",INDEX(ฐาน!$J$4:$M$44,MATCH(INT(K2986),ฐาน!$J$4:$J$44,0),2),"")</f>
        <v/>
      </c>
      <c r="M2986" s="309" t="str">
        <f>IF(L2986&lt;&gt;"",INDEX(ฐาน!$J$4:$M$45,MATCH(L2986,ฐาน!$K$4:$K$45,0),4),"")</f>
        <v/>
      </c>
      <c r="N2986" s="310" t="str">
        <f>IF(I2986&lt;&gt;"",INDEX(ฐาน!$A$4:$F$9,MATCH(I2986,ฐาน!$A$4:$A$9,0),IF(J2986&gt;=INDEX(ฐาน!$A$4:$F$9,MATCH(I2986,ฐาน!$A$4:$A$9,0),3),6,5)),"")</f>
        <v/>
      </c>
      <c r="O2986" s="311" t="str">
        <f>IF(I2986&lt;&gt;"",IF(J2986&gt;=INDEX(ฐาน!$A$4:$G$9,MATCH(I2986,ฐาน!$A$4:$A$9,0),4),INDEX(ฐาน!$A$4:$G$9,MATCH(I2986,ฐาน!$A$4:$A$9,0),7),INDEX(ฐาน!$A$4:$G$9,MATCH(I2986,ฐาน!$A$4:$A$9,0),4)),"")</f>
        <v/>
      </c>
      <c r="P2986" s="312">
        <f>IF(M2986&lt;&gt;ฐาน!$M$45,IF(L2986&lt;&gt;"",($L2986*$N2986/100),0),0)</f>
        <v>0</v>
      </c>
      <c r="Q2986" s="311">
        <f>IF(M2986&lt;&gt;ฐาน!$M$45,IF(L2986&lt;&gt;"",ROUNDUP(($L2986*$N2986/100),-1),0),0)</f>
        <v>0</v>
      </c>
      <c r="R2986" s="311">
        <f t="shared" si="92"/>
        <v>0</v>
      </c>
      <c r="S2986" s="313">
        <f t="shared" si="93"/>
        <v>0</v>
      </c>
      <c r="T2986" s="314">
        <f>IF(M2986&lt;&gt;ฐาน!$M$45,IF(S2986&lt;&gt;"",S2986+R2986,0),0)</f>
        <v>0</v>
      </c>
      <c r="U2986" s="311">
        <f>IF(M2986&lt;&gt;ฐาน!$M$45,IF(S2986=0,J2986+T2986,O2986),J2986)</f>
        <v>0</v>
      </c>
      <c r="V2986" s="98"/>
    </row>
    <row r="2987" spans="1:22" x14ac:dyDescent="0.35">
      <c r="A2987" s="93">
        <v>2979</v>
      </c>
      <c r="B2987" s="84"/>
      <c r="C2987" s="98"/>
      <c r="D2987" s="91"/>
      <c r="E2987" s="89"/>
      <c r="F2987" s="88"/>
      <c r="G2987" s="91"/>
      <c r="H2987" s="91"/>
      <c r="I2987" s="88"/>
      <c r="J2987" s="92"/>
      <c r="K2987" s="212"/>
      <c r="L2987" s="308" t="str">
        <f>IF(K2987&lt;&gt;"",INDEX(ฐาน!$J$4:$M$44,MATCH(INT(K2987),ฐาน!$J$4:$J$44,0),2),"")</f>
        <v/>
      </c>
      <c r="M2987" s="309" t="str">
        <f>IF(L2987&lt;&gt;"",INDEX(ฐาน!$J$4:$M$45,MATCH(L2987,ฐาน!$K$4:$K$45,0),4),"")</f>
        <v/>
      </c>
      <c r="N2987" s="310" t="str">
        <f>IF(I2987&lt;&gt;"",INDEX(ฐาน!$A$4:$F$9,MATCH(I2987,ฐาน!$A$4:$A$9,0),IF(J2987&gt;=INDEX(ฐาน!$A$4:$F$9,MATCH(I2987,ฐาน!$A$4:$A$9,0),3),6,5)),"")</f>
        <v/>
      </c>
      <c r="O2987" s="311" t="str">
        <f>IF(I2987&lt;&gt;"",IF(J2987&gt;=INDEX(ฐาน!$A$4:$G$9,MATCH(I2987,ฐาน!$A$4:$A$9,0),4),INDEX(ฐาน!$A$4:$G$9,MATCH(I2987,ฐาน!$A$4:$A$9,0),7),INDEX(ฐาน!$A$4:$G$9,MATCH(I2987,ฐาน!$A$4:$A$9,0),4)),"")</f>
        <v/>
      </c>
      <c r="P2987" s="312">
        <f>IF(M2987&lt;&gt;ฐาน!$M$45,IF(L2987&lt;&gt;"",($L2987*$N2987/100),0),0)</f>
        <v>0</v>
      </c>
      <c r="Q2987" s="311">
        <f>IF(M2987&lt;&gt;ฐาน!$M$45,IF(L2987&lt;&gt;"",ROUNDUP(($L2987*$N2987/100),-1),0),0)</f>
        <v>0</v>
      </c>
      <c r="R2987" s="311">
        <f t="shared" si="92"/>
        <v>0</v>
      </c>
      <c r="S2987" s="313">
        <f t="shared" si="93"/>
        <v>0</v>
      </c>
      <c r="T2987" s="314">
        <f>IF(M2987&lt;&gt;ฐาน!$M$45,IF(S2987&lt;&gt;"",S2987+R2987,0),0)</f>
        <v>0</v>
      </c>
      <c r="U2987" s="311">
        <f>IF(M2987&lt;&gt;ฐาน!$M$45,IF(S2987=0,J2987+T2987,O2987),J2987)</f>
        <v>0</v>
      </c>
      <c r="V2987" s="98"/>
    </row>
    <row r="2988" spans="1:22" x14ac:dyDescent="0.35">
      <c r="A2988" s="93">
        <v>2980</v>
      </c>
      <c r="B2988" s="84"/>
      <c r="C2988" s="98"/>
      <c r="D2988" s="91"/>
      <c r="E2988" s="89"/>
      <c r="F2988" s="88"/>
      <c r="G2988" s="91"/>
      <c r="H2988" s="91"/>
      <c r="I2988" s="88"/>
      <c r="J2988" s="92"/>
      <c r="K2988" s="212"/>
      <c r="L2988" s="308" t="str">
        <f>IF(K2988&lt;&gt;"",INDEX(ฐาน!$J$4:$M$44,MATCH(INT(K2988),ฐาน!$J$4:$J$44,0),2),"")</f>
        <v/>
      </c>
      <c r="M2988" s="309" t="str">
        <f>IF(L2988&lt;&gt;"",INDEX(ฐาน!$J$4:$M$45,MATCH(L2988,ฐาน!$K$4:$K$45,0),4),"")</f>
        <v/>
      </c>
      <c r="N2988" s="310" t="str">
        <f>IF(I2988&lt;&gt;"",INDEX(ฐาน!$A$4:$F$9,MATCH(I2988,ฐาน!$A$4:$A$9,0),IF(J2988&gt;=INDEX(ฐาน!$A$4:$F$9,MATCH(I2988,ฐาน!$A$4:$A$9,0),3),6,5)),"")</f>
        <v/>
      </c>
      <c r="O2988" s="311" t="str">
        <f>IF(I2988&lt;&gt;"",IF(J2988&gt;=INDEX(ฐาน!$A$4:$G$9,MATCH(I2988,ฐาน!$A$4:$A$9,0),4),INDEX(ฐาน!$A$4:$G$9,MATCH(I2988,ฐาน!$A$4:$A$9,0),7),INDEX(ฐาน!$A$4:$G$9,MATCH(I2988,ฐาน!$A$4:$A$9,0),4)),"")</f>
        <v/>
      </c>
      <c r="P2988" s="312">
        <f>IF(M2988&lt;&gt;ฐาน!$M$45,IF(L2988&lt;&gt;"",($L2988*$N2988/100),0),0)</f>
        <v>0</v>
      </c>
      <c r="Q2988" s="311">
        <f>IF(M2988&lt;&gt;ฐาน!$M$45,IF(L2988&lt;&gt;"",ROUNDUP(($L2988*$N2988/100),-1),0),0)</f>
        <v>0</v>
      </c>
      <c r="R2988" s="311">
        <f t="shared" si="92"/>
        <v>0</v>
      </c>
      <c r="S2988" s="313">
        <f t="shared" si="93"/>
        <v>0</v>
      </c>
      <c r="T2988" s="314">
        <f>IF(M2988&lt;&gt;ฐาน!$M$45,IF(S2988&lt;&gt;"",S2988+R2988,0),0)</f>
        <v>0</v>
      </c>
      <c r="U2988" s="311">
        <f>IF(M2988&lt;&gt;ฐาน!$M$45,IF(S2988=0,J2988+T2988,O2988),J2988)</f>
        <v>0</v>
      </c>
      <c r="V2988" s="98"/>
    </row>
    <row r="2989" spans="1:22" x14ac:dyDescent="0.35">
      <c r="A2989" s="93">
        <v>2981</v>
      </c>
      <c r="B2989" s="84"/>
      <c r="C2989" s="98"/>
      <c r="D2989" s="91"/>
      <c r="E2989" s="89"/>
      <c r="F2989" s="88"/>
      <c r="G2989" s="91"/>
      <c r="H2989" s="91"/>
      <c r="I2989" s="88"/>
      <c r="J2989" s="92"/>
      <c r="K2989" s="212"/>
      <c r="L2989" s="308" t="str">
        <f>IF(K2989&lt;&gt;"",INDEX(ฐาน!$J$4:$M$44,MATCH(INT(K2989),ฐาน!$J$4:$J$44,0),2),"")</f>
        <v/>
      </c>
      <c r="M2989" s="309" t="str">
        <f>IF(L2989&lt;&gt;"",INDEX(ฐาน!$J$4:$M$45,MATCH(L2989,ฐาน!$K$4:$K$45,0),4),"")</f>
        <v/>
      </c>
      <c r="N2989" s="310" t="str">
        <f>IF(I2989&lt;&gt;"",INDEX(ฐาน!$A$4:$F$9,MATCH(I2989,ฐาน!$A$4:$A$9,0),IF(J2989&gt;=INDEX(ฐาน!$A$4:$F$9,MATCH(I2989,ฐาน!$A$4:$A$9,0),3),6,5)),"")</f>
        <v/>
      </c>
      <c r="O2989" s="311" t="str">
        <f>IF(I2989&lt;&gt;"",IF(J2989&gt;=INDEX(ฐาน!$A$4:$G$9,MATCH(I2989,ฐาน!$A$4:$A$9,0),4),INDEX(ฐาน!$A$4:$G$9,MATCH(I2989,ฐาน!$A$4:$A$9,0),7),INDEX(ฐาน!$A$4:$G$9,MATCH(I2989,ฐาน!$A$4:$A$9,0),4)),"")</f>
        <v/>
      </c>
      <c r="P2989" s="312">
        <f>IF(M2989&lt;&gt;ฐาน!$M$45,IF(L2989&lt;&gt;"",($L2989*$N2989/100),0),0)</f>
        <v>0</v>
      </c>
      <c r="Q2989" s="311">
        <f>IF(M2989&lt;&gt;ฐาน!$M$45,IF(L2989&lt;&gt;"",ROUNDUP(($L2989*$N2989/100),-1),0),0)</f>
        <v>0</v>
      </c>
      <c r="R2989" s="311">
        <f t="shared" si="92"/>
        <v>0</v>
      </c>
      <c r="S2989" s="313">
        <f t="shared" si="93"/>
        <v>0</v>
      </c>
      <c r="T2989" s="314">
        <f>IF(M2989&lt;&gt;ฐาน!$M$45,IF(S2989&lt;&gt;"",S2989+R2989,0),0)</f>
        <v>0</v>
      </c>
      <c r="U2989" s="311">
        <f>IF(M2989&lt;&gt;ฐาน!$M$45,IF(S2989=0,J2989+T2989,O2989),J2989)</f>
        <v>0</v>
      </c>
      <c r="V2989" s="98"/>
    </row>
    <row r="2990" spans="1:22" x14ac:dyDescent="0.35">
      <c r="A2990" s="93">
        <v>2982</v>
      </c>
      <c r="B2990" s="84"/>
      <c r="C2990" s="98"/>
      <c r="D2990" s="91"/>
      <c r="E2990" s="89"/>
      <c r="F2990" s="88"/>
      <c r="G2990" s="91"/>
      <c r="H2990" s="91"/>
      <c r="I2990" s="88"/>
      <c r="J2990" s="92"/>
      <c r="K2990" s="212"/>
      <c r="L2990" s="308" t="str">
        <f>IF(K2990&lt;&gt;"",INDEX(ฐาน!$J$4:$M$44,MATCH(INT(K2990),ฐาน!$J$4:$J$44,0),2),"")</f>
        <v/>
      </c>
      <c r="M2990" s="309" t="str">
        <f>IF(L2990&lt;&gt;"",INDEX(ฐาน!$J$4:$M$45,MATCH(L2990,ฐาน!$K$4:$K$45,0),4),"")</f>
        <v/>
      </c>
      <c r="N2990" s="310" t="str">
        <f>IF(I2990&lt;&gt;"",INDEX(ฐาน!$A$4:$F$9,MATCH(I2990,ฐาน!$A$4:$A$9,0),IF(J2990&gt;=INDEX(ฐาน!$A$4:$F$9,MATCH(I2990,ฐาน!$A$4:$A$9,0),3),6,5)),"")</f>
        <v/>
      </c>
      <c r="O2990" s="311" t="str">
        <f>IF(I2990&lt;&gt;"",IF(J2990&gt;=INDEX(ฐาน!$A$4:$G$9,MATCH(I2990,ฐาน!$A$4:$A$9,0),4),INDEX(ฐาน!$A$4:$G$9,MATCH(I2990,ฐาน!$A$4:$A$9,0),7),INDEX(ฐาน!$A$4:$G$9,MATCH(I2990,ฐาน!$A$4:$A$9,0),4)),"")</f>
        <v/>
      </c>
      <c r="P2990" s="312">
        <f>IF(M2990&lt;&gt;ฐาน!$M$45,IF(L2990&lt;&gt;"",($L2990*$N2990/100),0),0)</f>
        <v>0</v>
      </c>
      <c r="Q2990" s="311">
        <f>IF(M2990&lt;&gt;ฐาน!$M$45,IF(L2990&lt;&gt;"",ROUNDUP(($L2990*$N2990/100),-1),0),0)</f>
        <v>0</v>
      </c>
      <c r="R2990" s="311">
        <f t="shared" si="92"/>
        <v>0</v>
      </c>
      <c r="S2990" s="313">
        <f t="shared" si="93"/>
        <v>0</v>
      </c>
      <c r="T2990" s="314">
        <f>IF(M2990&lt;&gt;ฐาน!$M$45,IF(S2990&lt;&gt;"",S2990+R2990,0),0)</f>
        <v>0</v>
      </c>
      <c r="U2990" s="311">
        <f>IF(M2990&lt;&gt;ฐาน!$M$45,IF(S2990=0,J2990+T2990,O2990),J2990)</f>
        <v>0</v>
      </c>
      <c r="V2990" s="98"/>
    </row>
    <row r="2991" spans="1:22" x14ac:dyDescent="0.35">
      <c r="A2991" s="93">
        <v>2983</v>
      </c>
      <c r="B2991" s="84"/>
      <c r="C2991" s="98"/>
      <c r="D2991" s="91"/>
      <c r="E2991" s="89"/>
      <c r="F2991" s="88"/>
      <c r="G2991" s="91"/>
      <c r="H2991" s="91"/>
      <c r="I2991" s="88"/>
      <c r="J2991" s="92"/>
      <c r="K2991" s="212"/>
      <c r="L2991" s="308" t="str">
        <f>IF(K2991&lt;&gt;"",INDEX(ฐาน!$J$4:$M$44,MATCH(INT(K2991),ฐาน!$J$4:$J$44,0),2),"")</f>
        <v/>
      </c>
      <c r="M2991" s="309" t="str">
        <f>IF(L2991&lt;&gt;"",INDEX(ฐาน!$J$4:$M$45,MATCH(L2991,ฐาน!$K$4:$K$45,0),4),"")</f>
        <v/>
      </c>
      <c r="N2991" s="310" t="str">
        <f>IF(I2991&lt;&gt;"",INDEX(ฐาน!$A$4:$F$9,MATCH(I2991,ฐาน!$A$4:$A$9,0),IF(J2991&gt;=INDEX(ฐาน!$A$4:$F$9,MATCH(I2991,ฐาน!$A$4:$A$9,0),3),6,5)),"")</f>
        <v/>
      </c>
      <c r="O2991" s="311" t="str">
        <f>IF(I2991&lt;&gt;"",IF(J2991&gt;=INDEX(ฐาน!$A$4:$G$9,MATCH(I2991,ฐาน!$A$4:$A$9,0),4),INDEX(ฐาน!$A$4:$G$9,MATCH(I2991,ฐาน!$A$4:$A$9,0),7),INDEX(ฐาน!$A$4:$G$9,MATCH(I2991,ฐาน!$A$4:$A$9,0),4)),"")</f>
        <v/>
      </c>
      <c r="P2991" s="312">
        <f>IF(M2991&lt;&gt;ฐาน!$M$45,IF(L2991&lt;&gt;"",($L2991*$N2991/100),0),0)</f>
        <v>0</v>
      </c>
      <c r="Q2991" s="311">
        <f>IF(M2991&lt;&gt;ฐาน!$M$45,IF(L2991&lt;&gt;"",ROUNDUP(($L2991*$N2991/100),-1),0),0)</f>
        <v>0</v>
      </c>
      <c r="R2991" s="311">
        <f t="shared" si="92"/>
        <v>0</v>
      </c>
      <c r="S2991" s="313">
        <f t="shared" si="93"/>
        <v>0</v>
      </c>
      <c r="T2991" s="314">
        <f>IF(M2991&lt;&gt;ฐาน!$M$45,IF(S2991&lt;&gt;"",S2991+R2991,0),0)</f>
        <v>0</v>
      </c>
      <c r="U2991" s="311">
        <f>IF(M2991&lt;&gt;ฐาน!$M$45,IF(S2991=0,J2991+T2991,O2991),J2991)</f>
        <v>0</v>
      </c>
      <c r="V2991" s="98"/>
    </row>
    <row r="2992" spans="1:22" x14ac:dyDescent="0.35">
      <c r="A2992" s="93">
        <v>2984</v>
      </c>
      <c r="B2992" s="84"/>
      <c r="C2992" s="98"/>
      <c r="D2992" s="91"/>
      <c r="E2992" s="89"/>
      <c r="F2992" s="88"/>
      <c r="G2992" s="91"/>
      <c r="H2992" s="91"/>
      <c r="I2992" s="88"/>
      <c r="J2992" s="92"/>
      <c r="K2992" s="212"/>
      <c r="L2992" s="308" t="str">
        <f>IF(K2992&lt;&gt;"",INDEX(ฐาน!$J$4:$M$44,MATCH(INT(K2992),ฐาน!$J$4:$J$44,0),2),"")</f>
        <v/>
      </c>
      <c r="M2992" s="309" t="str">
        <f>IF(L2992&lt;&gt;"",INDEX(ฐาน!$J$4:$M$45,MATCH(L2992,ฐาน!$K$4:$K$45,0),4),"")</f>
        <v/>
      </c>
      <c r="N2992" s="310" t="str">
        <f>IF(I2992&lt;&gt;"",INDEX(ฐาน!$A$4:$F$9,MATCH(I2992,ฐาน!$A$4:$A$9,0),IF(J2992&gt;=INDEX(ฐาน!$A$4:$F$9,MATCH(I2992,ฐาน!$A$4:$A$9,0),3),6,5)),"")</f>
        <v/>
      </c>
      <c r="O2992" s="311" t="str">
        <f>IF(I2992&lt;&gt;"",IF(J2992&gt;=INDEX(ฐาน!$A$4:$G$9,MATCH(I2992,ฐาน!$A$4:$A$9,0),4),INDEX(ฐาน!$A$4:$G$9,MATCH(I2992,ฐาน!$A$4:$A$9,0),7),INDEX(ฐาน!$A$4:$G$9,MATCH(I2992,ฐาน!$A$4:$A$9,0),4)),"")</f>
        <v/>
      </c>
      <c r="P2992" s="312">
        <f>IF(M2992&lt;&gt;ฐาน!$M$45,IF(L2992&lt;&gt;"",($L2992*$N2992/100),0),0)</f>
        <v>0</v>
      </c>
      <c r="Q2992" s="311">
        <f>IF(M2992&lt;&gt;ฐาน!$M$45,IF(L2992&lt;&gt;"",ROUNDUP(($L2992*$N2992/100),-1),0),0)</f>
        <v>0</v>
      </c>
      <c r="R2992" s="311">
        <f t="shared" si="92"/>
        <v>0</v>
      </c>
      <c r="S2992" s="313">
        <f t="shared" si="93"/>
        <v>0</v>
      </c>
      <c r="T2992" s="314">
        <f>IF(M2992&lt;&gt;ฐาน!$M$45,IF(S2992&lt;&gt;"",S2992+R2992,0),0)</f>
        <v>0</v>
      </c>
      <c r="U2992" s="311">
        <f>IF(M2992&lt;&gt;ฐาน!$M$45,IF(S2992=0,J2992+T2992,O2992),J2992)</f>
        <v>0</v>
      </c>
      <c r="V2992" s="98"/>
    </row>
    <row r="2993" spans="1:22" x14ac:dyDescent="0.35">
      <c r="A2993" s="93">
        <v>2985</v>
      </c>
      <c r="B2993" s="84"/>
      <c r="C2993" s="98"/>
      <c r="D2993" s="91"/>
      <c r="E2993" s="89"/>
      <c r="F2993" s="88"/>
      <c r="G2993" s="91"/>
      <c r="H2993" s="91"/>
      <c r="I2993" s="88"/>
      <c r="J2993" s="92"/>
      <c r="K2993" s="212"/>
      <c r="L2993" s="308" t="str">
        <f>IF(K2993&lt;&gt;"",INDEX(ฐาน!$J$4:$M$44,MATCH(INT(K2993),ฐาน!$J$4:$J$44,0),2),"")</f>
        <v/>
      </c>
      <c r="M2993" s="309" t="str">
        <f>IF(L2993&lt;&gt;"",INDEX(ฐาน!$J$4:$M$45,MATCH(L2993,ฐาน!$K$4:$K$45,0),4),"")</f>
        <v/>
      </c>
      <c r="N2993" s="310" t="str">
        <f>IF(I2993&lt;&gt;"",INDEX(ฐาน!$A$4:$F$9,MATCH(I2993,ฐาน!$A$4:$A$9,0),IF(J2993&gt;=INDEX(ฐาน!$A$4:$F$9,MATCH(I2993,ฐาน!$A$4:$A$9,0),3),6,5)),"")</f>
        <v/>
      </c>
      <c r="O2993" s="311" t="str">
        <f>IF(I2993&lt;&gt;"",IF(J2993&gt;=INDEX(ฐาน!$A$4:$G$9,MATCH(I2993,ฐาน!$A$4:$A$9,0),4),INDEX(ฐาน!$A$4:$G$9,MATCH(I2993,ฐาน!$A$4:$A$9,0),7),INDEX(ฐาน!$A$4:$G$9,MATCH(I2993,ฐาน!$A$4:$A$9,0),4)),"")</f>
        <v/>
      </c>
      <c r="P2993" s="312">
        <f>IF(M2993&lt;&gt;ฐาน!$M$45,IF(L2993&lt;&gt;"",($L2993*$N2993/100),0),0)</f>
        <v>0</v>
      </c>
      <c r="Q2993" s="311">
        <f>IF(M2993&lt;&gt;ฐาน!$M$45,IF(L2993&lt;&gt;"",ROUNDUP(($L2993*$N2993/100),-1),0),0)</f>
        <v>0</v>
      </c>
      <c r="R2993" s="311">
        <f t="shared" si="92"/>
        <v>0</v>
      </c>
      <c r="S2993" s="313">
        <f t="shared" si="93"/>
        <v>0</v>
      </c>
      <c r="T2993" s="314">
        <f>IF(M2993&lt;&gt;ฐาน!$M$45,IF(S2993&lt;&gt;"",S2993+R2993,0),0)</f>
        <v>0</v>
      </c>
      <c r="U2993" s="311">
        <f>IF(M2993&lt;&gt;ฐาน!$M$45,IF(S2993=0,J2993+T2993,O2993),J2993)</f>
        <v>0</v>
      </c>
      <c r="V2993" s="98"/>
    </row>
    <row r="2994" spans="1:22" x14ac:dyDescent="0.35">
      <c r="A2994" s="93">
        <v>2986</v>
      </c>
      <c r="B2994" s="84"/>
      <c r="C2994" s="98"/>
      <c r="D2994" s="91"/>
      <c r="E2994" s="89"/>
      <c r="F2994" s="88"/>
      <c r="G2994" s="91"/>
      <c r="H2994" s="91"/>
      <c r="I2994" s="88"/>
      <c r="J2994" s="92"/>
      <c r="K2994" s="212"/>
      <c r="L2994" s="308" t="str">
        <f>IF(K2994&lt;&gt;"",INDEX(ฐาน!$J$4:$M$44,MATCH(INT(K2994),ฐาน!$J$4:$J$44,0),2),"")</f>
        <v/>
      </c>
      <c r="M2994" s="309" t="str">
        <f>IF(L2994&lt;&gt;"",INDEX(ฐาน!$J$4:$M$45,MATCH(L2994,ฐาน!$K$4:$K$45,0),4),"")</f>
        <v/>
      </c>
      <c r="N2994" s="310" t="str">
        <f>IF(I2994&lt;&gt;"",INDEX(ฐาน!$A$4:$F$9,MATCH(I2994,ฐาน!$A$4:$A$9,0),IF(J2994&gt;=INDEX(ฐาน!$A$4:$F$9,MATCH(I2994,ฐาน!$A$4:$A$9,0),3),6,5)),"")</f>
        <v/>
      </c>
      <c r="O2994" s="311" t="str">
        <f>IF(I2994&lt;&gt;"",IF(J2994&gt;=INDEX(ฐาน!$A$4:$G$9,MATCH(I2994,ฐาน!$A$4:$A$9,0),4),INDEX(ฐาน!$A$4:$G$9,MATCH(I2994,ฐาน!$A$4:$A$9,0),7),INDEX(ฐาน!$A$4:$G$9,MATCH(I2994,ฐาน!$A$4:$A$9,0),4)),"")</f>
        <v/>
      </c>
      <c r="P2994" s="312">
        <f>IF(M2994&lt;&gt;ฐาน!$M$45,IF(L2994&lt;&gt;"",($L2994*$N2994/100),0),0)</f>
        <v>0</v>
      </c>
      <c r="Q2994" s="311">
        <f>IF(M2994&lt;&gt;ฐาน!$M$45,IF(L2994&lt;&gt;"",ROUNDUP(($L2994*$N2994/100),-1),0),0)</f>
        <v>0</v>
      </c>
      <c r="R2994" s="311">
        <f t="shared" si="92"/>
        <v>0</v>
      </c>
      <c r="S2994" s="313">
        <f t="shared" si="93"/>
        <v>0</v>
      </c>
      <c r="T2994" s="314">
        <f>IF(M2994&lt;&gt;ฐาน!$M$45,IF(S2994&lt;&gt;"",S2994+R2994,0),0)</f>
        <v>0</v>
      </c>
      <c r="U2994" s="311">
        <f>IF(M2994&lt;&gt;ฐาน!$M$45,IF(S2994=0,J2994+T2994,O2994),J2994)</f>
        <v>0</v>
      </c>
      <c r="V2994" s="98"/>
    </row>
    <row r="2995" spans="1:22" x14ac:dyDescent="0.35">
      <c r="A2995" s="93">
        <v>2987</v>
      </c>
      <c r="B2995" s="84"/>
      <c r="C2995" s="98"/>
      <c r="D2995" s="91"/>
      <c r="E2995" s="89"/>
      <c r="F2995" s="88"/>
      <c r="G2995" s="91"/>
      <c r="H2995" s="91"/>
      <c r="I2995" s="88"/>
      <c r="J2995" s="92"/>
      <c r="K2995" s="212"/>
      <c r="L2995" s="308" t="str">
        <f>IF(K2995&lt;&gt;"",INDEX(ฐาน!$J$4:$M$44,MATCH(INT(K2995),ฐาน!$J$4:$J$44,0),2),"")</f>
        <v/>
      </c>
      <c r="M2995" s="309" t="str">
        <f>IF(L2995&lt;&gt;"",INDEX(ฐาน!$J$4:$M$45,MATCH(L2995,ฐาน!$K$4:$K$45,0),4),"")</f>
        <v/>
      </c>
      <c r="N2995" s="310" t="str">
        <f>IF(I2995&lt;&gt;"",INDEX(ฐาน!$A$4:$F$9,MATCH(I2995,ฐาน!$A$4:$A$9,0),IF(J2995&gt;=INDEX(ฐาน!$A$4:$F$9,MATCH(I2995,ฐาน!$A$4:$A$9,0),3),6,5)),"")</f>
        <v/>
      </c>
      <c r="O2995" s="311" t="str">
        <f>IF(I2995&lt;&gt;"",IF(J2995&gt;=INDEX(ฐาน!$A$4:$G$9,MATCH(I2995,ฐาน!$A$4:$A$9,0),4),INDEX(ฐาน!$A$4:$G$9,MATCH(I2995,ฐาน!$A$4:$A$9,0),7),INDEX(ฐาน!$A$4:$G$9,MATCH(I2995,ฐาน!$A$4:$A$9,0),4)),"")</f>
        <v/>
      </c>
      <c r="P2995" s="312">
        <f>IF(M2995&lt;&gt;ฐาน!$M$45,IF(L2995&lt;&gt;"",($L2995*$N2995/100),0),0)</f>
        <v>0</v>
      </c>
      <c r="Q2995" s="311">
        <f>IF(M2995&lt;&gt;ฐาน!$M$45,IF(L2995&lt;&gt;"",ROUNDUP(($L2995*$N2995/100),-1),0),0)</f>
        <v>0</v>
      </c>
      <c r="R2995" s="311">
        <f t="shared" si="92"/>
        <v>0</v>
      </c>
      <c r="S2995" s="313">
        <f t="shared" si="93"/>
        <v>0</v>
      </c>
      <c r="T2995" s="314">
        <f>IF(M2995&lt;&gt;ฐาน!$M$45,IF(S2995&lt;&gt;"",S2995+R2995,0),0)</f>
        <v>0</v>
      </c>
      <c r="U2995" s="311">
        <f>IF(M2995&lt;&gt;ฐาน!$M$45,IF(S2995=0,J2995+T2995,O2995),J2995)</f>
        <v>0</v>
      </c>
      <c r="V2995" s="98"/>
    </row>
    <row r="2996" spans="1:22" x14ac:dyDescent="0.35">
      <c r="A2996" s="93">
        <v>2988</v>
      </c>
      <c r="B2996" s="84"/>
      <c r="C2996" s="98"/>
      <c r="D2996" s="91"/>
      <c r="E2996" s="89"/>
      <c r="F2996" s="88"/>
      <c r="G2996" s="91"/>
      <c r="H2996" s="91"/>
      <c r="I2996" s="88"/>
      <c r="J2996" s="92"/>
      <c r="K2996" s="212"/>
      <c r="L2996" s="308" t="str">
        <f>IF(K2996&lt;&gt;"",INDEX(ฐาน!$J$4:$M$44,MATCH(INT(K2996),ฐาน!$J$4:$J$44,0),2),"")</f>
        <v/>
      </c>
      <c r="M2996" s="309" t="str">
        <f>IF(L2996&lt;&gt;"",INDEX(ฐาน!$J$4:$M$45,MATCH(L2996,ฐาน!$K$4:$K$45,0),4),"")</f>
        <v/>
      </c>
      <c r="N2996" s="310" t="str">
        <f>IF(I2996&lt;&gt;"",INDEX(ฐาน!$A$4:$F$9,MATCH(I2996,ฐาน!$A$4:$A$9,0),IF(J2996&gt;=INDEX(ฐาน!$A$4:$F$9,MATCH(I2996,ฐาน!$A$4:$A$9,0),3),6,5)),"")</f>
        <v/>
      </c>
      <c r="O2996" s="311" t="str">
        <f>IF(I2996&lt;&gt;"",IF(J2996&gt;=INDEX(ฐาน!$A$4:$G$9,MATCH(I2996,ฐาน!$A$4:$A$9,0),4),INDEX(ฐาน!$A$4:$G$9,MATCH(I2996,ฐาน!$A$4:$A$9,0),7),INDEX(ฐาน!$A$4:$G$9,MATCH(I2996,ฐาน!$A$4:$A$9,0),4)),"")</f>
        <v/>
      </c>
      <c r="P2996" s="312">
        <f>IF(M2996&lt;&gt;ฐาน!$M$45,IF(L2996&lt;&gt;"",($L2996*$N2996/100),0),0)</f>
        <v>0</v>
      </c>
      <c r="Q2996" s="311">
        <f>IF(M2996&lt;&gt;ฐาน!$M$45,IF(L2996&lt;&gt;"",ROUNDUP(($L2996*$N2996/100),-1),0),0)</f>
        <v>0</v>
      </c>
      <c r="R2996" s="311">
        <f t="shared" si="92"/>
        <v>0</v>
      </c>
      <c r="S2996" s="313">
        <f t="shared" si="93"/>
        <v>0</v>
      </c>
      <c r="T2996" s="314">
        <f>IF(M2996&lt;&gt;ฐาน!$M$45,IF(S2996&lt;&gt;"",S2996+R2996,0),0)</f>
        <v>0</v>
      </c>
      <c r="U2996" s="311">
        <f>IF(M2996&lt;&gt;ฐาน!$M$45,IF(S2996=0,J2996+T2996,O2996),J2996)</f>
        <v>0</v>
      </c>
      <c r="V2996" s="98"/>
    </row>
    <row r="2997" spans="1:22" x14ac:dyDescent="0.35">
      <c r="A2997" s="93">
        <v>2989</v>
      </c>
      <c r="B2997" s="84"/>
      <c r="C2997" s="98"/>
      <c r="D2997" s="91"/>
      <c r="E2997" s="89"/>
      <c r="F2997" s="88"/>
      <c r="G2997" s="91"/>
      <c r="H2997" s="91"/>
      <c r="I2997" s="88"/>
      <c r="J2997" s="92"/>
      <c r="K2997" s="212"/>
      <c r="L2997" s="308" t="str">
        <f>IF(K2997&lt;&gt;"",INDEX(ฐาน!$J$4:$M$44,MATCH(INT(K2997),ฐาน!$J$4:$J$44,0),2),"")</f>
        <v/>
      </c>
      <c r="M2997" s="309" t="str">
        <f>IF(L2997&lt;&gt;"",INDEX(ฐาน!$J$4:$M$45,MATCH(L2997,ฐาน!$K$4:$K$45,0),4),"")</f>
        <v/>
      </c>
      <c r="N2997" s="310" t="str">
        <f>IF(I2997&lt;&gt;"",INDEX(ฐาน!$A$4:$F$9,MATCH(I2997,ฐาน!$A$4:$A$9,0),IF(J2997&gt;=INDEX(ฐาน!$A$4:$F$9,MATCH(I2997,ฐาน!$A$4:$A$9,0),3),6,5)),"")</f>
        <v/>
      </c>
      <c r="O2997" s="311" t="str">
        <f>IF(I2997&lt;&gt;"",IF(J2997&gt;=INDEX(ฐาน!$A$4:$G$9,MATCH(I2997,ฐาน!$A$4:$A$9,0),4),INDEX(ฐาน!$A$4:$G$9,MATCH(I2997,ฐาน!$A$4:$A$9,0),7),INDEX(ฐาน!$A$4:$G$9,MATCH(I2997,ฐาน!$A$4:$A$9,0),4)),"")</f>
        <v/>
      </c>
      <c r="P2997" s="312">
        <f>IF(M2997&lt;&gt;ฐาน!$M$45,IF(L2997&lt;&gt;"",($L2997*$N2997/100),0),0)</f>
        <v>0</v>
      </c>
      <c r="Q2997" s="311">
        <f>IF(M2997&lt;&gt;ฐาน!$M$45,IF(L2997&lt;&gt;"",ROUNDUP(($L2997*$N2997/100),-1),0),0)</f>
        <v>0</v>
      </c>
      <c r="R2997" s="311">
        <f t="shared" si="92"/>
        <v>0</v>
      </c>
      <c r="S2997" s="313">
        <f t="shared" si="93"/>
        <v>0</v>
      </c>
      <c r="T2997" s="314">
        <f>IF(M2997&lt;&gt;ฐาน!$M$45,IF(S2997&lt;&gt;"",S2997+R2997,0),0)</f>
        <v>0</v>
      </c>
      <c r="U2997" s="311">
        <f>IF(M2997&lt;&gt;ฐาน!$M$45,IF(S2997=0,J2997+T2997,O2997),J2997)</f>
        <v>0</v>
      </c>
      <c r="V2997" s="98"/>
    </row>
    <row r="2998" spans="1:22" x14ac:dyDescent="0.35">
      <c r="A2998" s="93">
        <v>2990</v>
      </c>
      <c r="B2998" s="84"/>
      <c r="C2998" s="98"/>
      <c r="D2998" s="91"/>
      <c r="E2998" s="89"/>
      <c r="F2998" s="88"/>
      <c r="G2998" s="91"/>
      <c r="H2998" s="91"/>
      <c r="I2998" s="88"/>
      <c r="J2998" s="92"/>
      <c r="K2998" s="212"/>
      <c r="L2998" s="308" t="str">
        <f>IF(K2998&lt;&gt;"",INDEX(ฐาน!$J$4:$M$44,MATCH(INT(K2998),ฐาน!$J$4:$J$44,0),2),"")</f>
        <v/>
      </c>
      <c r="M2998" s="309" t="str">
        <f>IF(L2998&lt;&gt;"",INDEX(ฐาน!$J$4:$M$45,MATCH(L2998,ฐาน!$K$4:$K$45,0),4),"")</f>
        <v/>
      </c>
      <c r="N2998" s="310" t="str">
        <f>IF(I2998&lt;&gt;"",INDEX(ฐาน!$A$4:$F$9,MATCH(I2998,ฐาน!$A$4:$A$9,0),IF(J2998&gt;=INDEX(ฐาน!$A$4:$F$9,MATCH(I2998,ฐาน!$A$4:$A$9,0),3),6,5)),"")</f>
        <v/>
      </c>
      <c r="O2998" s="311" t="str">
        <f>IF(I2998&lt;&gt;"",IF(J2998&gt;=INDEX(ฐาน!$A$4:$G$9,MATCH(I2998,ฐาน!$A$4:$A$9,0),4),INDEX(ฐาน!$A$4:$G$9,MATCH(I2998,ฐาน!$A$4:$A$9,0),7),INDEX(ฐาน!$A$4:$G$9,MATCH(I2998,ฐาน!$A$4:$A$9,0),4)),"")</f>
        <v/>
      </c>
      <c r="P2998" s="312">
        <f>IF(M2998&lt;&gt;ฐาน!$M$45,IF(L2998&lt;&gt;"",($L2998*$N2998/100),0),0)</f>
        <v>0</v>
      </c>
      <c r="Q2998" s="311">
        <f>IF(M2998&lt;&gt;ฐาน!$M$45,IF(L2998&lt;&gt;"",ROUNDUP(($L2998*$N2998/100),-1),0),0)</f>
        <v>0</v>
      </c>
      <c r="R2998" s="311">
        <f t="shared" si="92"/>
        <v>0</v>
      </c>
      <c r="S2998" s="313">
        <f t="shared" si="93"/>
        <v>0</v>
      </c>
      <c r="T2998" s="314">
        <f>IF(M2998&lt;&gt;ฐาน!$M$45,IF(S2998&lt;&gt;"",S2998+R2998,0),0)</f>
        <v>0</v>
      </c>
      <c r="U2998" s="311">
        <f>IF(M2998&lt;&gt;ฐาน!$M$45,IF(S2998=0,J2998+T2998,O2998),J2998)</f>
        <v>0</v>
      </c>
      <c r="V2998" s="98"/>
    </row>
    <row r="2999" spans="1:22" x14ac:dyDescent="0.35">
      <c r="A2999" s="93">
        <v>2991</v>
      </c>
      <c r="B2999" s="84"/>
      <c r="C2999" s="98"/>
      <c r="D2999" s="91"/>
      <c r="E2999" s="89"/>
      <c r="F2999" s="88"/>
      <c r="G2999" s="91"/>
      <c r="H2999" s="91"/>
      <c r="I2999" s="88"/>
      <c r="J2999" s="92"/>
      <c r="K2999" s="212"/>
      <c r="L2999" s="308" t="str">
        <f>IF(K2999&lt;&gt;"",INDEX(ฐาน!$J$4:$M$44,MATCH(INT(K2999),ฐาน!$J$4:$J$44,0),2),"")</f>
        <v/>
      </c>
      <c r="M2999" s="309" t="str">
        <f>IF(L2999&lt;&gt;"",INDEX(ฐาน!$J$4:$M$45,MATCH(L2999,ฐาน!$K$4:$K$45,0),4),"")</f>
        <v/>
      </c>
      <c r="N2999" s="310" t="str">
        <f>IF(I2999&lt;&gt;"",INDEX(ฐาน!$A$4:$F$9,MATCH(I2999,ฐาน!$A$4:$A$9,0),IF(J2999&gt;=INDEX(ฐาน!$A$4:$F$9,MATCH(I2999,ฐาน!$A$4:$A$9,0),3),6,5)),"")</f>
        <v/>
      </c>
      <c r="O2999" s="311" t="str">
        <f>IF(I2999&lt;&gt;"",IF(J2999&gt;=INDEX(ฐาน!$A$4:$G$9,MATCH(I2999,ฐาน!$A$4:$A$9,0),4),INDEX(ฐาน!$A$4:$G$9,MATCH(I2999,ฐาน!$A$4:$A$9,0),7),INDEX(ฐาน!$A$4:$G$9,MATCH(I2999,ฐาน!$A$4:$A$9,0),4)),"")</f>
        <v/>
      </c>
      <c r="P2999" s="312">
        <f>IF(M2999&lt;&gt;ฐาน!$M$45,IF(L2999&lt;&gt;"",($L2999*$N2999/100),0),0)</f>
        <v>0</v>
      </c>
      <c r="Q2999" s="311">
        <f>IF(M2999&lt;&gt;ฐาน!$M$45,IF(L2999&lt;&gt;"",ROUNDUP(($L2999*$N2999/100),-1),0),0)</f>
        <v>0</v>
      </c>
      <c r="R2999" s="311">
        <f t="shared" si="92"/>
        <v>0</v>
      </c>
      <c r="S2999" s="313">
        <f t="shared" si="93"/>
        <v>0</v>
      </c>
      <c r="T2999" s="314">
        <f>IF(M2999&lt;&gt;ฐาน!$M$45,IF(S2999&lt;&gt;"",S2999+R2999,0),0)</f>
        <v>0</v>
      </c>
      <c r="U2999" s="311">
        <f>IF(M2999&lt;&gt;ฐาน!$M$45,IF(S2999=0,J2999+T2999,O2999),J2999)</f>
        <v>0</v>
      </c>
      <c r="V2999" s="98"/>
    </row>
    <row r="3000" spans="1:22" x14ac:dyDescent="0.35">
      <c r="A3000" s="93">
        <v>2992</v>
      </c>
      <c r="B3000" s="84"/>
      <c r="C3000" s="98"/>
      <c r="D3000" s="91"/>
      <c r="E3000" s="89"/>
      <c r="F3000" s="88"/>
      <c r="G3000" s="91"/>
      <c r="H3000" s="91"/>
      <c r="I3000" s="88"/>
      <c r="J3000" s="92"/>
      <c r="K3000" s="212"/>
      <c r="L3000" s="308" t="str">
        <f>IF(K3000&lt;&gt;"",INDEX(ฐาน!$J$4:$M$44,MATCH(INT(K3000),ฐาน!$J$4:$J$44,0),2),"")</f>
        <v/>
      </c>
      <c r="M3000" s="309" t="str">
        <f>IF(L3000&lt;&gt;"",INDEX(ฐาน!$J$4:$M$45,MATCH(L3000,ฐาน!$K$4:$K$45,0),4),"")</f>
        <v/>
      </c>
      <c r="N3000" s="310" t="str">
        <f>IF(I3000&lt;&gt;"",INDEX(ฐาน!$A$4:$F$9,MATCH(I3000,ฐาน!$A$4:$A$9,0),IF(J3000&gt;=INDEX(ฐาน!$A$4:$F$9,MATCH(I3000,ฐาน!$A$4:$A$9,0),3),6,5)),"")</f>
        <v/>
      </c>
      <c r="O3000" s="311" t="str">
        <f>IF(I3000&lt;&gt;"",IF(J3000&gt;=INDEX(ฐาน!$A$4:$G$9,MATCH(I3000,ฐาน!$A$4:$A$9,0),4),INDEX(ฐาน!$A$4:$G$9,MATCH(I3000,ฐาน!$A$4:$A$9,0),7),INDEX(ฐาน!$A$4:$G$9,MATCH(I3000,ฐาน!$A$4:$A$9,0),4)),"")</f>
        <v/>
      </c>
      <c r="P3000" s="312">
        <f>IF(M3000&lt;&gt;ฐาน!$M$45,IF(L3000&lt;&gt;"",($L3000*$N3000/100),0),0)</f>
        <v>0</v>
      </c>
      <c r="Q3000" s="311">
        <f>IF(M3000&lt;&gt;ฐาน!$M$45,IF(L3000&lt;&gt;"",ROUNDUP(($L3000*$N3000/100),-1),0),0)</f>
        <v>0</v>
      </c>
      <c r="R3000" s="311">
        <f t="shared" si="92"/>
        <v>0</v>
      </c>
      <c r="S3000" s="313">
        <f t="shared" si="93"/>
        <v>0</v>
      </c>
      <c r="T3000" s="314">
        <f>IF(M3000&lt;&gt;ฐาน!$M$45,IF(S3000&lt;&gt;"",S3000+R3000,0),0)</f>
        <v>0</v>
      </c>
      <c r="U3000" s="311">
        <f>IF(M3000&lt;&gt;ฐาน!$M$45,IF(S3000=0,J3000+T3000,O3000),J3000)</f>
        <v>0</v>
      </c>
      <c r="V3000" s="98"/>
    </row>
    <row r="3001" spans="1:22" x14ac:dyDescent="0.35">
      <c r="A3001" s="93">
        <v>2993</v>
      </c>
      <c r="B3001" s="84"/>
      <c r="C3001" s="98"/>
      <c r="D3001" s="91"/>
      <c r="E3001" s="89"/>
      <c r="F3001" s="88"/>
      <c r="G3001" s="91"/>
      <c r="H3001" s="91"/>
      <c r="I3001" s="88"/>
      <c r="J3001" s="92"/>
      <c r="K3001" s="212"/>
      <c r="L3001" s="308" t="str">
        <f>IF(K3001&lt;&gt;"",INDEX(ฐาน!$J$4:$M$44,MATCH(INT(K3001),ฐาน!$J$4:$J$44,0),2),"")</f>
        <v/>
      </c>
      <c r="M3001" s="309" t="str">
        <f>IF(L3001&lt;&gt;"",INDEX(ฐาน!$J$4:$M$45,MATCH(L3001,ฐาน!$K$4:$K$45,0),4),"")</f>
        <v/>
      </c>
      <c r="N3001" s="310" t="str">
        <f>IF(I3001&lt;&gt;"",INDEX(ฐาน!$A$4:$F$9,MATCH(I3001,ฐาน!$A$4:$A$9,0),IF(J3001&gt;=INDEX(ฐาน!$A$4:$F$9,MATCH(I3001,ฐาน!$A$4:$A$9,0),3),6,5)),"")</f>
        <v/>
      </c>
      <c r="O3001" s="311" t="str">
        <f>IF(I3001&lt;&gt;"",IF(J3001&gt;=INDEX(ฐาน!$A$4:$G$9,MATCH(I3001,ฐาน!$A$4:$A$9,0),4),INDEX(ฐาน!$A$4:$G$9,MATCH(I3001,ฐาน!$A$4:$A$9,0),7),INDEX(ฐาน!$A$4:$G$9,MATCH(I3001,ฐาน!$A$4:$A$9,0),4)),"")</f>
        <v/>
      </c>
      <c r="P3001" s="312">
        <f>IF(M3001&lt;&gt;ฐาน!$M$45,IF(L3001&lt;&gt;"",($L3001*$N3001/100),0),0)</f>
        <v>0</v>
      </c>
      <c r="Q3001" s="311">
        <f>IF(M3001&lt;&gt;ฐาน!$M$45,IF(L3001&lt;&gt;"",ROUNDUP(($L3001*$N3001/100),-1),0),0)</f>
        <v>0</v>
      </c>
      <c r="R3001" s="311">
        <f t="shared" si="92"/>
        <v>0</v>
      </c>
      <c r="S3001" s="313">
        <f t="shared" si="93"/>
        <v>0</v>
      </c>
      <c r="T3001" s="314">
        <f>IF(M3001&lt;&gt;ฐาน!$M$45,IF(S3001&lt;&gt;"",S3001+R3001,0),0)</f>
        <v>0</v>
      </c>
      <c r="U3001" s="311">
        <f>IF(M3001&lt;&gt;ฐาน!$M$45,IF(S3001=0,J3001+T3001,O3001),J3001)</f>
        <v>0</v>
      </c>
      <c r="V3001" s="98"/>
    </row>
    <row r="3002" spans="1:22" x14ac:dyDescent="0.35">
      <c r="A3002" s="93">
        <v>2994</v>
      </c>
      <c r="B3002" s="84"/>
      <c r="C3002" s="98"/>
      <c r="D3002" s="91"/>
      <c r="E3002" s="89"/>
      <c r="F3002" s="88"/>
      <c r="G3002" s="91"/>
      <c r="H3002" s="91"/>
      <c r="I3002" s="88"/>
      <c r="J3002" s="92"/>
      <c r="K3002" s="212"/>
      <c r="L3002" s="308" t="str">
        <f>IF(K3002&lt;&gt;"",INDEX(ฐาน!$J$4:$M$44,MATCH(INT(K3002),ฐาน!$J$4:$J$44,0),2),"")</f>
        <v/>
      </c>
      <c r="M3002" s="309" t="str">
        <f>IF(L3002&lt;&gt;"",INDEX(ฐาน!$J$4:$M$45,MATCH(L3002,ฐาน!$K$4:$K$45,0),4),"")</f>
        <v/>
      </c>
      <c r="N3002" s="310" t="str">
        <f>IF(I3002&lt;&gt;"",INDEX(ฐาน!$A$4:$F$9,MATCH(I3002,ฐาน!$A$4:$A$9,0),IF(J3002&gt;=INDEX(ฐาน!$A$4:$F$9,MATCH(I3002,ฐาน!$A$4:$A$9,0),3),6,5)),"")</f>
        <v/>
      </c>
      <c r="O3002" s="311" t="str">
        <f>IF(I3002&lt;&gt;"",IF(J3002&gt;=INDEX(ฐาน!$A$4:$G$9,MATCH(I3002,ฐาน!$A$4:$A$9,0),4),INDEX(ฐาน!$A$4:$G$9,MATCH(I3002,ฐาน!$A$4:$A$9,0),7),INDEX(ฐาน!$A$4:$G$9,MATCH(I3002,ฐาน!$A$4:$A$9,0),4)),"")</f>
        <v/>
      </c>
      <c r="P3002" s="312">
        <f>IF(M3002&lt;&gt;ฐาน!$M$45,IF(L3002&lt;&gt;"",($L3002*$N3002/100),0),0)</f>
        <v>0</v>
      </c>
      <c r="Q3002" s="311">
        <f>IF(M3002&lt;&gt;ฐาน!$M$45,IF(L3002&lt;&gt;"",ROUNDUP(($L3002*$N3002/100),-1),0),0)</f>
        <v>0</v>
      </c>
      <c r="R3002" s="311">
        <f t="shared" si="92"/>
        <v>0</v>
      </c>
      <c r="S3002" s="313">
        <f t="shared" si="93"/>
        <v>0</v>
      </c>
      <c r="T3002" s="314">
        <f>IF(M3002&lt;&gt;ฐาน!$M$45,IF(S3002&lt;&gt;"",S3002+R3002,0),0)</f>
        <v>0</v>
      </c>
      <c r="U3002" s="311">
        <f>IF(M3002&lt;&gt;ฐาน!$M$45,IF(S3002=0,J3002+T3002,O3002),J3002)</f>
        <v>0</v>
      </c>
      <c r="V3002" s="98"/>
    </row>
    <row r="3003" spans="1:22" x14ac:dyDescent="0.35">
      <c r="A3003" s="93">
        <v>2995</v>
      </c>
      <c r="B3003" s="84"/>
      <c r="C3003" s="98"/>
      <c r="D3003" s="91"/>
      <c r="E3003" s="89"/>
      <c r="F3003" s="88"/>
      <c r="G3003" s="91"/>
      <c r="H3003" s="91"/>
      <c r="I3003" s="88"/>
      <c r="J3003" s="92"/>
      <c r="K3003" s="212"/>
      <c r="L3003" s="308" t="str">
        <f>IF(K3003&lt;&gt;"",INDEX(ฐาน!$J$4:$M$44,MATCH(INT(K3003),ฐาน!$J$4:$J$44,0),2),"")</f>
        <v/>
      </c>
      <c r="M3003" s="309" t="str">
        <f>IF(L3003&lt;&gt;"",INDEX(ฐาน!$J$4:$M$45,MATCH(L3003,ฐาน!$K$4:$K$45,0),4),"")</f>
        <v/>
      </c>
      <c r="N3003" s="310" t="str">
        <f>IF(I3003&lt;&gt;"",INDEX(ฐาน!$A$4:$F$9,MATCH(I3003,ฐาน!$A$4:$A$9,0),IF(J3003&gt;=INDEX(ฐาน!$A$4:$F$9,MATCH(I3003,ฐาน!$A$4:$A$9,0),3),6,5)),"")</f>
        <v/>
      </c>
      <c r="O3003" s="311" t="str">
        <f>IF(I3003&lt;&gt;"",IF(J3003&gt;=INDEX(ฐาน!$A$4:$G$9,MATCH(I3003,ฐาน!$A$4:$A$9,0),4),INDEX(ฐาน!$A$4:$G$9,MATCH(I3003,ฐาน!$A$4:$A$9,0),7),INDEX(ฐาน!$A$4:$G$9,MATCH(I3003,ฐาน!$A$4:$A$9,0),4)),"")</f>
        <v/>
      </c>
      <c r="P3003" s="312">
        <f>IF(M3003&lt;&gt;ฐาน!$M$45,IF(L3003&lt;&gt;"",($L3003*$N3003/100),0),0)</f>
        <v>0</v>
      </c>
      <c r="Q3003" s="311">
        <f>IF(M3003&lt;&gt;ฐาน!$M$45,IF(L3003&lt;&gt;"",ROUNDUP(($L3003*$N3003/100),-1),0),0)</f>
        <v>0</v>
      </c>
      <c r="R3003" s="311">
        <f t="shared" si="92"/>
        <v>0</v>
      </c>
      <c r="S3003" s="313">
        <f t="shared" si="93"/>
        <v>0</v>
      </c>
      <c r="T3003" s="314">
        <f>IF(M3003&lt;&gt;ฐาน!$M$45,IF(S3003&lt;&gt;"",S3003+R3003,0),0)</f>
        <v>0</v>
      </c>
      <c r="U3003" s="311">
        <f>IF(M3003&lt;&gt;ฐาน!$M$45,IF(S3003=0,J3003+T3003,O3003),J3003)</f>
        <v>0</v>
      </c>
      <c r="V3003" s="98"/>
    </row>
    <row r="3004" spans="1:22" x14ac:dyDescent="0.35">
      <c r="A3004" s="93">
        <v>2996</v>
      </c>
      <c r="B3004" s="84"/>
      <c r="C3004" s="98"/>
      <c r="D3004" s="91"/>
      <c r="E3004" s="89"/>
      <c r="F3004" s="88"/>
      <c r="G3004" s="91"/>
      <c r="H3004" s="91"/>
      <c r="I3004" s="88"/>
      <c r="J3004" s="92"/>
      <c r="K3004" s="212"/>
      <c r="L3004" s="308" t="str">
        <f>IF(K3004&lt;&gt;"",INDEX(ฐาน!$J$4:$M$44,MATCH(INT(K3004),ฐาน!$J$4:$J$44,0),2),"")</f>
        <v/>
      </c>
      <c r="M3004" s="309" t="str">
        <f>IF(L3004&lt;&gt;"",INDEX(ฐาน!$J$4:$M$45,MATCH(L3004,ฐาน!$K$4:$K$45,0),4),"")</f>
        <v/>
      </c>
      <c r="N3004" s="310" t="str">
        <f>IF(I3004&lt;&gt;"",INDEX(ฐาน!$A$4:$F$9,MATCH(I3004,ฐาน!$A$4:$A$9,0),IF(J3004&gt;=INDEX(ฐาน!$A$4:$F$9,MATCH(I3004,ฐาน!$A$4:$A$9,0),3),6,5)),"")</f>
        <v/>
      </c>
      <c r="O3004" s="311" t="str">
        <f>IF(I3004&lt;&gt;"",IF(J3004&gt;=INDEX(ฐาน!$A$4:$G$9,MATCH(I3004,ฐาน!$A$4:$A$9,0),4),INDEX(ฐาน!$A$4:$G$9,MATCH(I3004,ฐาน!$A$4:$A$9,0),7),INDEX(ฐาน!$A$4:$G$9,MATCH(I3004,ฐาน!$A$4:$A$9,0),4)),"")</f>
        <v/>
      </c>
      <c r="P3004" s="312">
        <f>IF(M3004&lt;&gt;ฐาน!$M$45,IF(L3004&lt;&gt;"",($L3004*$N3004/100),0),0)</f>
        <v>0</v>
      </c>
      <c r="Q3004" s="311">
        <f>IF(M3004&lt;&gt;ฐาน!$M$45,IF(L3004&lt;&gt;"",ROUNDUP(($L3004*$N3004/100),-1),0),0)</f>
        <v>0</v>
      </c>
      <c r="R3004" s="311">
        <f t="shared" si="92"/>
        <v>0</v>
      </c>
      <c r="S3004" s="313">
        <f t="shared" si="93"/>
        <v>0</v>
      </c>
      <c r="T3004" s="314">
        <f>IF(M3004&lt;&gt;ฐาน!$M$45,IF(S3004&lt;&gt;"",S3004+R3004,0),0)</f>
        <v>0</v>
      </c>
      <c r="U3004" s="311">
        <f>IF(M3004&lt;&gt;ฐาน!$M$45,IF(S3004=0,J3004+T3004,O3004),J3004)</f>
        <v>0</v>
      </c>
      <c r="V3004" s="98"/>
    </row>
    <row r="3005" spans="1:22" x14ac:dyDescent="0.35">
      <c r="A3005" s="93">
        <v>2997</v>
      </c>
      <c r="B3005" s="84"/>
      <c r="C3005" s="98"/>
      <c r="D3005" s="91"/>
      <c r="E3005" s="89"/>
      <c r="F3005" s="88"/>
      <c r="G3005" s="91"/>
      <c r="H3005" s="91"/>
      <c r="I3005" s="88"/>
      <c r="J3005" s="92"/>
      <c r="K3005" s="212"/>
      <c r="L3005" s="308" t="str">
        <f>IF(K3005&lt;&gt;"",INDEX(ฐาน!$J$4:$M$44,MATCH(INT(K3005),ฐาน!$J$4:$J$44,0),2),"")</f>
        <v/>
      </c>
      <c r="M3005" s="309" t="str">
        <f>IF(L3005&lt;&gt;"",INDEX(ฐาน!$J$4:$M$45,MATCH(L3005,ฐาน!$K$4:$K$45,0),4),"")</f>
        <v/>
      </c>
      <c r="N3005" s="310" t="str">
        <f>IF(I3005&lt;&gt;"",INDEX(ฐาน!$A$4:$F$9,MATCH(I3005,ฐาน!$A$4:$A$9,0),IF(J3005&gt;=INDEX(ฐาน!$A$4:$F$9,MATCH(I3005,ฐาน!$A$4:$A$9,0),3),6,5)),"")</f>
        <v/>
      </c>
      <c r="O3005" s="311" t="str">
        <f>IF(I3005&lt;&gt;"",IF(J3005&gt;=INDEX(ฐาน!$A$4:$G$9,MATCH(I3005,ฐาน!$A$4:$A$9,0),4),INDEX(ฐาน!$A$4:$G$9,MATCH(I3005,ฐาน!$A$4:$A$9,0),7),INDEX(ฐาน!$A$4:$G$9,MATCH(I3005,ฐาน!$A$4:$A$9,0),4)),"")</f>
        <v/>
      </c>
      <c r="P3005" s="312">
        <f>IF(M3005&lt;&gt;ฐาน!$M$45,IF(L3005&lt;&gt;"",($L3005*$N3005/100),0),0)</f>
        <v>0</v>
      </c>
      <c r="Q3005" s="311">
        <f>IF(M3005&lt;&gt;ฐาน!$M$45,IF(L3005&lt;&gt;"",ROUNDUP(($L3005*$N3005/100),-1),0),0)</f>
        <v>0</v>
      </c>
      <c r="R3005" s="311">
        <f t="shared" si="92"/>
        <v>0</v>
      </c>
      <c r="S3005" s="313">
        <f t="shared" si="93"/>
        <v>0</v>
      </c>
      <c r="T3005" s="314">
        <f>IF(M3005&lt;&gt;ฐาน!$M$45,IF(S3005&lt;&gt;"",S3005+R3005,0),0)</f>
        <v>0</v>
      </c>
      <c r="U3005" s="311">
        <f>IF(M3005&lt;&gt;ฐาน!$M$45,IF(S3005=0,J3005+T3005,O3005),J3005)</f>
        <v>0</v>
      </c>
      <c r="V3005" s="98"/>
    </row>
    <row r="3006" spans="1:22" x14ac:dyDescent="0.35">
      <c r="A3006" s="93">
        <v>2998</v>
      </c>
      <c r="B3006" s="84"/>
      <c r="C3006" s="98"/>
      <c r="D3006" s="91"/>
      <c r="E3006" s="89"/>
      <c r="F3006" s="88"/>
      <c r="G3006" s="91"/>
      <c r="H3006" s="91"/>
      <c r="I3006" s="88"/>
      <c r="J3006" s="92"/>
      <c r="K3006" s="212"/>
      <c r="L3006" s="308" t="str">
        <f>IF(K3006&lt;&gt;"",INDEX(ฐาน!$J$4:$M$44,MATCH(INT(K3006),ฐาน!$J$4:$J$44,0),2),"")</f>
        <v/>
      </c>
      <c r="M3006" s="309" t="str">
        <f>IF(L3006&lt;&gt;"",INDEX(ฐาน!$J$4:$M$45,MATCH(L3006,ฐาน!$K$4:$K$45,0),4),"")</f>
        <v/>
      </c>
      <c r="N3006" s="310" t="str">
        <f>IF(I3006&lt;&gt;"",INDEX(ฐาน!$A$4:$F$9,MATCH(I3006,ฐาน!$A$4:$A$9,0),IF(J3006&gt;=INDEX(ฐาน!$A$4:$F$9,MATCH(I3006,ฐาน!$A$4:$A$9,0),3),6,5)),"")</f>
        <v/>
      </c>
      <c r="O3006" s="311" t="str">
        <f>IF(I3006&lt;&gt;"",IF(J3006&gt;=INDEX(ฐาน!$A$4:$G$9,MATCH(I3006,ฐาน!$A$4:$A$9,0),4),INDEX(ฐาน!$A$4:$G$9,MATCH(I3006,ฐาน!$A$4:$A$9,0),7),INDEX(ฐาน!$A$4:$G$9,MATCH(I3006,ฐาน!$A$4:$A$9,0),4)),"")</f>
        <v/>
      </c>
      <c r="P3006" s="312">
        <f>IF(M3006&lt;&gt;ฐาน!$M$45,IF(L3006&lt;&gt;"",($L3006*$N3006/100),0),0)</f>
        <v>0</v>
      </c>
      <c r="Q3006" s="311">
        <f>IF(M3006&lt;&gt;ฐาน!$M$45,IF(L3006&lt;&gt;"",ROUNDUP(($L3006*$N3006/100),-1),0),0)</f>
        <v>0</v>
      </c>
      <c r="R3006" s="311">
        <f t="shared" si="92"/>
        <v>0</v>
      </c>
      <c r="S3006" s="313">
        <f t="shared" si="93"/>
        <v>0</v>
      </c>
      <c r="T3006" s="314">
        <f>IF(M3006&lt;&gt;ฐาน!$M$45,IF(S3006&lt;&gt;"",S3006+R3006,0),0)</f>
        <v>0</v>
      </c>
      <c r="U3006" s="311">
        <f>IF(M3006&lt;&gt;ฐาน!$M$45,IF(S3006=0,J3006+T3006,O3006),J3006)</f>
        <v>0</v>
      </c>
      <c r="V3006" s="98"/>
    </row>
    <row r="3007" spans="1:22" x14ac:dyDescent="0.35">
      <c r="A3007" s="93">
        <v>2999</v>
      </c>
      <c r="B3007" s="84"/>
      <c r="C3007" s="98"/>
      <c r="D3007" s="91"/>
      <c r="E3007" s="89"/>
      <c r="F3007" s="88"/>
      <c r="G3007" s="91"/>
      <c r="H3007" s="91"/>
      <c r="I3007" s="88"/>
      <c r="J3007" s="92"/>
      <c r="K3007" s="212"/>
      <c r="L3007" s="308" t="str">
        <f>IF(K3007&lt;&gt;"",INDEX(ฐาน!$J$4:$M$44,MATCH(INT(K3007),ฐาน!$J$4:$J$44,0),2),"")</f>
        <v/>
      </c>
      <c r="M3007" s="309" t="str">
        <f>IF(L3007&lt;&gt;"",INDEX(ฐาน!$J$4:$M$45,MATCH(L3007,ฐาน!$K$4:$K$45,0),4),"")</f>
        <v/>
      </c>
      <c r="N3007" s="310" t="str">
        <f>IF(I3007&lt;&gt;"",INDEX(ฐาน!$A$4:$F$9,MATCH(I3007,ฐาน!$A$4:$A$9,0),IF(J3007&gt;=INDEX(ฐาน!$A$4:$F$9,MATCH(I3007,ฐาน!$A$4:$A$9,0),3),6,5)),"")</f>
        <v/>
      </c>
      <c r="O3007" s="311" t="str">
        <f>IF(I3007&lt;&gt;"",IF(J3007&gt;=INDEX(ฐาน!$A$4:$G$9,MATCH(I3007,ฐาน!$A$4:$A$9,0),4),INDEX(ฐาน!$A$4:$G$9,MATCH(I3007,ฐาน!$A$4:$A$9,0),7),INDEX(ฐาน!$A$4:$G$9,MATCH(I3007,ฐาน!$A$4:$A$9,0),4)),"")</f>
        <v/>
      </c>
      <c r="P3007" s="312">
        <f>IF(M3007&lt;&gt;ฐาน!$M$45,IF(L3007&lt;&gt;"",($L3007*$N3007/100),0),0)</f>
        <v>0</v>
      </c>
      <c r="Q3007" s="311">
        <f>IF(M3007&lt;&gt;ฐาน!$M$45,IF(L3007&lt;&gt;"",ROUNDUP(($L3007*$N3007/100),-1),0),0)</f>
        <v>0</v>
      </c>
      <c r="R3007" s="311">
        <f t="shared" si="92"/>
        <v>0</v>
      </c>
      <c r="S3007" s="313">
        <f t="shared" si="93"/>
        <v>0</v>
      </c>
      <c r="T3007" s="314">
        <f>IF(M3007&lt;&gt;ฐาน!$M$45,IF(S3007&lt;&gt;"",S3007+R3007,0),0)</f>
        <v>0</v>
      </c>
      <c r="U3007" s="311">
        <f>IF(M3007&lt;&gt;ฐาน!$M$45,IF(S3007=0,J3007+T3007,O3007),J3007)</f>
        <v>0</v>
      </c>
      <c r="V3007" s="98"/>
    </row>
    <row r="3008" spans="1:22" x14ac:dyDescent="0.35">
      <c r="A3008" s="93">
        <v>3000</v>
      </c>
      <c r="B3008" s="84"/>
      <c r="C3008" s="98"/>
      <c r="D3008" s="91"/>
      <c r="E3008" s="89"/>
      <c r="F3008" s="88"/>
      <c r="G3008" s="91"/>
      <c r="H3008" s="91"/>
      <c r="I3008" s="88"/>
      <c r="J3008" s="92"/>
      <c r="K3008" s="212"/>
      <c r="L3008" s="308" t="str">
        <f>IF(K3008&lt;&gt;"",INDEX(ฐาน!$J$4:$M$44,MATCH(INT(K3008),ฐาน!$J$4:$J$44,0),2),"")</f>
        <v/>
      </c>
      <c r="M3008" s="309" t="str">
        <f>IF(L3008&lt;&gt;"",INDEX(ฐาน!$J$4:$M$45,MATCH(L3008,ฐาน!$K$4:$K$45,0),4),"")</f>
        <v/>
      </c>
      <c r="N3008" s="310" t="str">
        <f>IF(I3008&lt;&gt;"",INDEX(ฐาน!$A$4:$F$9,MATCH(I3008,ฐาน!$A$4:$A$9,0),IF(J3008&gt;=INDEX(ฐาน!$A$4:$F$9,MATCH(I3008,ฐาน!$A$4:$A$9,0),3),6,5)),"")</f>
        <v/>
      </c>
      <c r="O3008" s="311" t="str">
        <f>IF(I3008&lt;&gt;"",IF(J3008&gt;=INDEX(ฐาน!$A$4:$G$9,MATCH(I3008,ฐาน!$A$4:$A$9,0),4),INDEX(ฐาน!$A$4:$G$9,MATCH(I3008,ฐาน!$A$4:$A$9,0),7),INDEX(ฐาน!$A$4:$G$9,MATCH(I3008,ฐาน!$A$4:$A$9,0),4)),"")</f>
        <v/>
      </c>
      <c r="P3008" s="312">
        <f>IF(M3008&lt;&gt;ฐาน!$M$45,IF(L3008&lt;&gt;"",($L3008*$N3008/100),0),0)</f>
        <v>0</v>
      </c>
      <c r="Q3008" s="311">
        <f>IF(M3008&lt;&gt;ฐาน!$M$45,IF(L3008&lt;&gt;"",ROUNDUP(($L3008*$N3008/100),-1),0),0)</f>
        <v>0</v>
      </c>
      <c r="R3008" s="311">
        <f t="shared" si="92"/>
        <v>0</v>
      </c>
      <c r="S3008" s="313">
        <f t="shared" si="93"/>
        <v>0</v>
      </c>
      <c r="T3008" s="314">
        <f>IF(M3008&lt;&gt;ฐาน!$M$45,IF(S3008&lt;&gt;"",S3008+R3008,0),0)</f>
        <v>0</v>
      </c>
      <c r="U3008" s="311">
        <f>IF(M3008&lt;&gt;ฐาน!$M$45,IF(S3008=0,J3008+T3008,O3008),J3008)</f>
        <v>0</v>
      </c>
      <c r="V3008" s="98"/>
    </row>
    <row r="3009" spans="1:22" x14ac:dyDescent="0.35">
      <c r="A3009" s="93">
        <v>3001</v>
      </c>
      <c r="B3009" s="84"/>
      <c r="C3009" s="98"/>
      <c r="D3009" s="91"/>
      <c r="E3009" s="89"/>
      <c r="F3009" s="88"/>
      <c r="G3009" s="91"/>
      <c r="H3009" s="91"/>
      <c r="I3009" s="88"/>
      <c r="J3009" s="92"/>
      <c r="K3009" s="212"/>
      <c r="L3009" s="308" t="str">
        <f>IF(K3009&lt;&gt;"",INDEX(ฐาน!$J$4:$M$44,MATCH(INT(K3009),ฐาน!$J$4:$J$44,0),2),"")</f>
        <v/>
      </c>
      <c r="M3009" s="309" t="str">
        <f>IF(L3009&lt;&gt;"",INDEX(ฐาน!$J$4:$M$45,MATCH(L3009,ฐาน!$K$4:$K$45,0),4),"")</f>
        <v/>
      </c>
      <c r="N3009" s="310" t="str">
        <f>IF(I3009&lt;&gt;"",INDEX(ฐาน!$A$4:$F$9,MATCH(I3009,ฐาน!$A$4:$A$9,0),IF(J3009&gt;=INDEX(ฐาน!$A$4:$F$9,MATCH(I3009,ฐาน!$A$4:$A$9,0),3),6,5)),"")</f>
        <v/>
      </c>
      <c r="O3009" s="311" t="str">
        <f>IF(I3009&lt;&gt;"",IF(J3009&gt;=INDEX(ฐาน!$A$4:$G$9,MATCH(I3009,ฐาน!$A$4:$A$9,0),4),INDEX(ฐาน!$A$4:$G$9,MATCH(I3009,ฐาน!$A$4:$A$9,0),7),INDEX(ฐาน!$A$4:$G$9,MATCH(I3009,ฐาน!$A$4:$A$9,0),4)),"")</f>
        <v/>
      </c>
      <c r="P3009" s="312">
        <f>IF(M3009&lt;&gt;ฐาน!$M$45,IF(L3009&lt;&gt;"",($L3009*$N3009/100),0),0)</f>
        <v>0</v>
      </c>
      <c r="Q3009" s="311">
        <f>IF(M3009&lt;&gt;ฐาน!$M$45,IF(L3009&lt;&gt;"",ROUNDUP(($L3009*$N3009/100),-1),0),0)</f>
        <v>0</v>
      </c>
      <c r="R3009" s="311">
        <f t="shared" si="92"/>
        <v>0</v>
      </c>
      <c r="S3009" s="313">
        <f t="shared" si="93"/>
        <v>0</v>
      </c>
      <c r="T3009" s="314">
        <f>IF(M3009&lt;&gt;ฐาน!$M$45,IF(S3009&lt;&gt;"",S3009+R3009,0),0)</f>
        <v>0</v>
      </c>
      <c r="U3009" s="311">
        <f>IF(M3009&lt;&gt;ฐาน!$M$45,IF(S3009=0,J3009+T3009,O3009),J3009)</f>
        <v>0</v>
      </c>
      <c r="V3009" s="98"/>
    </row>
    <row r="3010" spans="1:22" x14ac:dyDescent="0.35">
      <c r="A3010" s="93">
        <v>3002</v>
      </c>
      <c r="B3010" s="84"/>
      <c r="C3010" s="98"/>
      <c r="D3010" s="91"/>
      <c r="E3010" s="89"/>
      <c r="F3010" s="88"/>
      <c r="G3010" s="91"/>
      <c r="H3010" s="91"/>
      <c r="I3010" s="88"/>
      <c r="J3010" s="92"/>
      <c r="K3010" s="212"/>
      <c r="L3010" s="308" t="str">
        <f>IF(K3010&lt;&gt;"",INDEX(ฐาน!$J$4:$M$44,MATCH(INT(K3010),ฐาน!$J$4:$J$44,0),2),"")</f>
        <v/>
      </c>
      <c r="M3010" s="309" t="str">
        <f>IF(L3010&lt;&gt;"",INDEX(ฐาน!$J$4:$M$45,MATCH(L3010,ฐาน!$K$4:$K$45,0),4),"")</f>
        <v/>
      </c>
      <c r="N3010" s="310" t="str">
        <f>IF(I3010&lt;&gt;"",INDEX(ฐาน!$A$4:$F$9,MATCH(I3010,ฐาน!$A$4:$A$9,0),IF(J3010&gt;=INDEX(ฐาน!$A$4:$F$9,MATCH(I3010,ฐาน!$A$4:$A$9,0),3),6,5)),"")</f>
        <v/>
      </c>
      <c r="O3010" s="311" t="str">
        <f>IF(I3010&lt;&gt;"",IF(J3010&gt;=INDEX(ฐาน!$A$4:$G$9,MATCH(I3010,ฐาน!$A$4:$A$9,0),4),INDEX(ฐาน!$A$4:$G$9,MATCH(I3010,ฐาน!$A$4:$A$9,0),7),INDEX(ฐาน!$A$4:$G$9,MATCH(I3010,ฐาน!$A$4:$A$9,0),4)),"")</f>
        <v/>
      </c>
      <c r="P3010" s="312">
        <f>IF(M3010&lt;&gt;ฐาน!$M$45,IF(L3010&lt;&gt;"",($L3010*$N3010/100),0),0)</f>
        <v>0</v>
      </c>
      <c r="Q3010" s="311">
        <f>IF(M3010&lt;&gt;ฐาน!$M$45,IF(L3010&lt;&gt;"",ROUNDUP(($L3010*$N3010/100),-1),0),0)</f>
        <v>0</v>
      </c>
      <c r="R3010" s="311">
        <f t="shared" si="92"/>
        <v>0</v>
      </c>
      <c r="S3010" s="313">
        <f t="shared" si="93"/>
        <v>0</v>
      </c>
      <c r="T3010" s="314">
        <f>IF(M3010&lt;&gt;ฐาน!$M$45,IF(S3010&lt;&gt;"",S3010+R3010,0),0)</f>
        <v>0</v>
      </c>
      <c r="U3010" s="311">
        <f>IF(M3010&lt;&gt;ฐาน!$M$45,IF(S3010=0,J3010+T3010,O3010),J3010)</f>
        <v>0</v>
      </c>
      <c r="V3010" s="98"/>
    </row>
    <row r="3011" spans="1:22" x14ac:dyDescent="0.35">
      <c r="A3011" s="93">
        <v>3003</v>
      </c>
      <c r="B3011" s="84"/>
      <c r="C3011" s="98"/>
      <c r="D3011" s="91"/>
      <c r="E3011" s="89"/>
      <c r="F3011" s="88"/>
      <c r="G3011" s="91"/>
      <c r="H3011" s="91"/>
      <c r="I3011" s="88"/>
      <c r="J3011" s="92"/>
      <c r="K3011" s="212"/>
      <c r="L3011" s="308" t="str">
        <f>IF(K3011&lt;&gt;"",INDEX(ฐาน!$J$4:$M$44,MATCH(INT(K3011),ฐาน!$J$4:$J$44,0),2),"")</f>
        <v/>
      </c>
      <c r="M3011" s="309" t="str">
        <f>IF(L3011&lt;&gt;"",INDEX(ฐาน!$J$4:$M$45,MATCH(L3011,ฐาน!$K$4:$K$45,0),4),"")</f>
        <v/>
      </c>
      <c r="N3011" s="310" t="str">
        <f>IF(I3011&lt;&gt;"",INDEX(ฐาน!$A$4:$F$9,MATCH(I3011,ฐาน!$A$4:$A$9,0),IF(J3011&gt;=INDEX(ฐาน!$A$4:$F$9,MATCH(I3011,ฐาน!$A$4:$A$9,0),3),6,5)),"")</f>
        <v/>
      </c>
      <c r="O3011" s="311" t="str">
        <f>IF(I3011&lt;&gt;"",IF(J3011&gt;=INDEX(ฐาน!$A$4:$G$9,MATCH(I3011,ฐาน!$A$4:$A$9,0),4),INDEX(ฐาน!$A$4:$G$9,MATCH(I3011,ฐาน!$A$4:$A$9,0),7),INDEX(ฐาน!$A$4:$G$9,MATCH(I3011,ฐาน!$A$4:$A$9,0),4)),"")</f>
        <v/>
      </c>
      <c r="P3011" s="312">
        <f>IF(M3011&lt;&gt;ฐาน!$M$45,IF(L3011&lt;&gt;"",($L3011*$N3011/100),0),0)</f>
        <v>0</v>
      </c>
      <c r="Q3011" s="311">
        <f>IF(M3011&lt;&gt;ฐาน!$M$45,IF(L3011&lt;&gt;"",ROUNDUP(($L3011*$N3011/100),-1),0),0)</f>
        <v>0</v>
      </c>
      <c r="R3011" s="311">
        <f t="shared" si="92"/>
        <v>0</v>
      </c>
      <c r="S3011" s="313">
        <f t="shared" si="93"/>
        <v>0</v>
      </c>
      <c r="T3011" s="314">
        <f>IF(M3011&lt;&gt;ฐาน!$M$45,IF(S3011&lt;&gt;"",S3011+R3011,0),0)</f>
        <v>0</v>
      </c>
      <c r="U3011" s="311">
        <f>IF(M3011&lt;&gt;ฐาน!$M$45,IF(S3011=0,J3011+T3011,O3011),J3011)</f>
        <v>0</v>
      </c>
      <c r="V3011" s="98"/>
    </row>
    <row r="3012" spans="1:22" x14ac:dyDescent="0.35">
      <c r="A3012" s="93">
        <v>3004</v>
      </c>
      <c r="B3012" s="84"/>
      <c r="C3012" s="98"/>
      <c r="D3012" s="91"/>
      <c r="E3012" s="89"/>
      <c r="F3012" s="88"/>
      <c r="G3012" s="91"/>
      <c r="H3012" s="91"/>
      <c r="I3012" s="88"/>
      <c r="J3012" s="92"/>
      <c r="K3012" s="212"/>
      <c r="L3012" s="308" t="str">
        <f>IF(K3012&lt;&gt;"",INDEX(ฐาน!$J$4:$M$44,MATCH(INT(K3012),ฐาน!$J$4:$J$44,0),2),"")</f>
        <v/>
      </c>
      <c r="M3012" s="309" t="str">
        <f>IF(L3012&lt;&gt;"",INDEX(ฐาน!$J$4:$M$45,MATCH(L3012,ฐาน!$K$4:$K$45,0),4),"")</f>
        <v/>
      </c>
      <c r="N3012" s="310" t="str">
        <f>IF(I3012&lt;&gt;"",INDEX(ฐาน!$A$4:$F$9,MATCH(I3012,ฐาน!$A$4:$A$9,0),IF(J3012&gt;=INDEX(ฐาน!$A$4:$F$9,MATCH(I3012,ฐาน!$A$4:$A$9,0),3),6,5)),"")</f>
        <v/>
      </c>
      <c r="O3012" s="311" t="str">
        <f>IF(I3012&lt;&gt;"",IF(J3012&gt;=INDEX(ฐาน!$A$4:$G$9,MATCH(I3012,ฐาน!$A$4:$A$9,0),4),INDEX(ฐาน!$A$4:$G$9,MATCH(I3012,ฐาน!$A$4:$A$9,0),7),INDEX(ฐาน!$A$4:$G$9,MATCH(I3012,ฐาน!$A$4:$A$9,0),4)),"")</f>
        <v/>
      </c>
      <c r="P3012" s="312">
        <f>IF(M3012&lt;&gt;ฐาน!$M$45,IF(L3012&lt;&gt;"",($L3012*$N3012/100),0),0)</f>
        <v>0</v>
      </c>
      <c r="Q3012" s="311">
        <f>IF(M3012&lt;&gt;ฐาน!$M$45,IF(L3012&lt;&gt;"",ROUNDUP(($L3012*$N3012/100),-1),0),0)</f>
        <v>0</v>
      </c>
      <c r="R3012" s="311">
        <f t="shared" si="92"/>
        <v>0</v>
      </c>
      <c r="S3012" s="313">
        <f t="shared" si="93"/>
        <v>0</v>
      </c>
      <c r="T3012" s="314">
        <f>IF(M3012&lt;&gt;ฐาน!$M$45,IF(S3012&lt;&gt;"",S3012+R3012,0),0)</f>
        <v>0</v>
      </c>
      <c r="U3012" s="311">
        <f>IF(M3012&lt;&gt;ฐาน!$M$45,IF(S3012=0,J3012+T3012,O3012),J3012)</f>
        <v>0</v>
      </c>
      <c r="V3012" s="98"/>
    </row>
    <row r="3013" spans="1:22" x14ac:dyDescent="0.35">
      <c r="A3013" s="93">
        <v>3005</v>
      </c>
      <c r="B3013" s="84"/>
      <c r="C3013" s="98"/>
      <c r="D3013" s="91"/>
      <c r="E3013" s="89"/>
      <c r="F3013" s="88"/>
      <c r="G3013" s="91"/>
      <c r="H3013" s="91"/>
      <c r="I3013" s="88"/>
      <c r="J3013" s="92"/>
      <c r="K3013" s="212"/>
      <c r="L3013" s="308" t="str">
        <f>IF(K3013&lt;&gt;"",INDEX(ฐาน!$J$4:$M$44,MATCH(INT(K3013),ฐาน!$J$4:$J$44,0),2),"")</f>
        <v/>
      </c>
      <c r="M3013" s="309" t="str">
        <f>IF(L3013&lt;&gt;"",INDEX(ฐาน!$J$4:$M$45,MATCH(L3013,ฐาน!$K$4:$K$45,0),4),"")</f>
        <v/>
      </c>
      <c r="N3013" s="310" t="str">
        <f>IF(I3013&lt;&gt;"",INDEX(ฐาน!$A$4:$F$9,MATCH(I3013,ฐาน!$A$4:$A$9,0),IF(J3013&gt;=INDEX(ฐาน!$A$4:$F$9,MATCH(I3013,ฐาน!$A$4:$A$9,0),3),6,5)),"")</f>
        <v/>
      </c>
      <c r="O3013" s="311" t="str">
        <f>IF(I3013&lt;&gt;"",IF(J3013&gt;=INDEX(ฐาน!$A$4:$G$9,MATCH(I3013,ฐาน!$A$4:$A$9,0),4),INDEX(ฐาน!$A$4:$G$9,MATCH(I3013,ฐาน!$A$4:$A$9,0),7),INDEX(ฐาน!$A$4:$G$9,MATCH(I3013,ฐาน!$A$4:$A$9,0),4)),"")</f>
        <v/>
      </c>
      <c r="P3013" s="312">
        <f>IF(M3013&lt;&gt;ฐาน!$M$45,IF(L3013&lt;&gt;"",($L3013*$N3013/100),0),0)</f>
        <v>0</v>
      </c>
      <c r="Q3013" s="311">
        <f>IF(M3013&lt;&gt;ฐาน!$M$45,IF(L3013&lt;&gt;"",ROUNDUP(($L3013*$N3013/100),-1),0),0)</f>
        <v>0</v>
      </c>
      <c r="R3013" s="311">
        <f t="shared" si="92"/>
        <v>0</v>
      </c>
      <c r="S3013" s="313">
        <f t="shared" si="93"/>
        <v>0</v>
      </c>
      <c r="T3013" s="314">
        <f>IF(M3013&lt;&gt;ฐาน!$M$45,IF(S3013&lt;&gt;"",S3013+R3013,0),0)</f>
        <v>0</v>
      </c>
      <c r="U3013" s="311">
        <f>IF(M3013&lt;&gt;ฐาน!$M$45,IF(S3013=0,J3013+T3013,O3013),J3013)</f>
        <v>0</v>
      </c>
      <c r="V3013" s="98"/>
    </row>
    <row r="3014" spans="1:22" x14ac:dyDescent="0.35">
      <c r="A3014" s="93">
        <v>3006</v>
      </c>
      <c r="B3014" s="84"/>
      <c r="C3014" s="98"/>
      <c r="D3014" s="91"/>
      <c r="E3014" s="89"/>
      <c r="F3014" s="88"/>
      <c r="G3014" s="91"/>
      <c r="H3014" s="91"/>
      <c r="I3014" s="88"/>
      <c r="J3014" s="92"/>
      <c r="K3014" s="212"/>
      <c r="L3014" s="308" t="str">
        <f>IF(K3014&lt;&gt;"",INDEX(ฐาน!$J$4:$M$44,MATCH(INT(K3014),ฐาน!$J$4:$J$44,0),2),"")</f>
        <v/>
      </c>
      <c r="M3014" s="309" t="str">
        <f>IF(L3014&lt;&gt;"",INDEX(ฐาน!$J$4:$M$45,MATCH(L3014,ฐาน!$K$4:$K$45,0),4),"")</f>
        <v/>
      </c>
      <c r="N3014" s="310" t="str">
        <f>IF(I3014&lt;&gt;"",INDEX(ฐาน!$A$4:$F$9,MATCH(I3014,ฐาน!$A$4:$A$9,0),IF(J3014&gt;=INDEX(ฐาน!$A$4:$F$9,MATCH(I3014,ฐาน!$A$4:$A$9,0),3),6,5)),"")</f>
        <v/>
      </c>
      <c r="O3014" s="311" t="str">
        <f>IF(I3014&lt;&gt;"",IF(J3014&gt;=INDEX(ฐาน!$A$4:$G$9,MATCH(I3014,ฐาน!$A$4:$A$9,0),4),INDEX(ฐาน!$A$4:$G$9,MATCH(I3014,ฐาน!$A$4:$A$9,0),7),INDEX(ฐาน!$A$4:$G$9,MATCH(I3014,ฐาน!$A$4:$A$9,0),4)),"")</f>
        <v/>
      </c>
      <c r="P3014" s="312">
        <f>IF(M3014&lt;&gt;ฐาน!$M$45,IF(L3014&lt;&gt;"",($L3014*$N3014/100),0),0)</f>
        <v>0</v>
      </c>
      <c r="Q3014" s="311">
        <f>IF(M3014&lt;&gt;ฐาน!$M$45,IF(L3014&lt;&gt;"",ROUNDUP(($L3014*$N3014/100),-1),0),0)</f>
        <v>0</v>
      </c>
      <c r="R3014" s="311">
        <f t="shared" si="92"/>
        <v>0</v>
      </c>
      <c r="S3014" s="313">
        <f t="shared" si="93"/>
        <v>0</v>
      </c>
      <c r="T3014" s="314">
        <f>IF(M3014&lt;&gt;ฐาน!$M$45,IF(S3014&lt;&gt;"",S3014+R3014,0),0)</f>
        <v>0</v>
      </c>
      <c r="U3014" s="311">
        <f>IF(M3014&lt;&gt;ฐาน!$M$45,IF(S3014=0,J3014+T3014,O3014),J3014)</f>
        <v>0</v>
      </c>
      <c r="V3014" s="98"/>
    </row>
    <row r="3015" spans="1:22" x14ac:dyDescent="0.35">
      <c r="A3015" s="93">
        <v>3007</v>
      </c>
      <c r="B3015" s="84"/>
      <c r="C3015" s="98"/>
      <c r="D3015" s="91"/>
      <c r="E3015" s="89"/>
      <c r="F3015" s="88"/>
      <c r="G3015" s="91"/>
      <c r="H3015" s="91"/>
      <c r="I3015" s="88"/>
      <c r="J3015" s="92"/>
      <c r="K3015" s="212"/>
      <c r="L3015" s="308" t="str">
        <f>IF(K3015&lt;&gt;"",INDEX(ฐาน!$J$4:$M$44,MATCH(INT(K3015),ฐาน!$J$4:$J$44,0),2),"")</f>
        <v/>
      </c>
      <c r="M3015" s="309" t="str">
        <f>IF(L3015&lt;&gt;"",INDEX(ฐาน!$J$4:$M$45,MATCH(L3015,ฐาน!$K$4:$K$45,0),4),"")</f>
        <v/>
      </c>
      <c r="N3015" s="310" t="str">
        <f>IF(I3015&lt;&gt;"",INDEX(ฐาน!$A$4:$F$9,MATCH(I3015,ฐาน!$A$4:$A$9,0),IF(J3015&gt;=INDEX(ฐาน!$A$4:$F$9,MATCH(I3015,ฐาน!$A$4:$A$9,0),3),6,5)),"")</f>
        <v/>
      </c>
      <c r="O3015" s="311" t="str">
        <f>IF(I3015&lt;&gt;"",IF(J3015&gt;=INDEX(ฐาน!$A$4:$G$9,MATCH(I3015,ฐาน!$A$4:$A$9,0),4),INDEX(ฐาน!$A$4:$G$9,MATCH(I3015,ฐาน!$A$4:$A$9,0),7),INDEX(ฐาน!$A$4:$G$9,MATCH(I3015,ฐาน!$A$4:$A$9,0),4)),"")</f>
        <v/>
      </c>
      <c r="P3015" s="312">
        <f>IF(M3015&lt;&gt;ฐาน!$M$45,IF(L3015&lt;&gt;"",($L3015*$N3015/100),0),0)</f>
        <v>0</v>
      </c>
      <c r="Q3015" s="311">
        <f>IF(M3015&lt;&gt;ฐาน!$M$45,IF(L3015&lt;&gt;"",ROUNDUP(($L3015*$N3015/100),-1),0),0)</f>
        <v>0</v>
      </c>
      <c r="R3015" s="311">
        <f t="shared" si="92"/>
        <v>0</v>
      </c>
      <c r="S3015" s="313">
        <f t="shared" si="93"/>
        <v>0</v>
      </c>
      <c r="T3015" s="314">
        <f>IF(M3015&lt;&gt;ฐาน!$M$45,IF(S3015&lt;&gt;"",S3015+R3015,0),0)</f>
        <v>0</v>
      </c>
      <c r="U3015" s="311">
        <f>IF(M3015&lt;&gt;ฐาน!$M$45,IF(S3015=0,J3015+T3015,O3015),J3015)</f>
        <v>0</v>
      </c>
      <c r="V3015" s="98"/>
    </row>
    <row r="3016" spans="1:22" x14ac:dyDescent="0.35">
      <c r="A3016" s="93">
        <v>3008</v>
      </c>
      <c r="B3016" s="84"/>
      <c r="C3016" s="98"/>
      <c r="D3016" s="91"/>
      <c r="E3016" s="89"/>
      <c r="F3016" s="88"/>
      <c r="G3016" s="91"/>
      <c r="H3016" s="91"/>
      <c r="I3016" s="88"/>
      <c r="J3016" s="92"/>
      <c r="K3016" s="212"/>
      <c r="L3016" s="308" t="str">
        <f>IF(K3016&lt;&gt;"",INDEX(ฐาน!$J$4:$M$44,MATCH(INT(K3016),ฐาน!$J$4:$J$44,0),2),"")</f>
        <v/>
      </c>
      <c r="M3016" s="309" t="str">
        <f>IF(L3016&lt;&gt;"",INDEX(ฐาน!$J$4:$M$45,MATCH(L3016,ฐาน!$K$4:$K$45,0),4),"")</f>
        <v/>
      </c>
      <c r="N3016" s="310" t="str">
        <f>IF(I3016&lt;&gt;"",INDEX(ฐาน!$A$4:$F$9,MATCH(I3016,ฐาน!$A$4:$A$9,0),IF(J3016&gt;=INDEX(ฐาน!$A$4:$F$9,MATCH(I3016,ฐาน!$A$4:$A$9,0),3),6,5)),"")</f>
        <v/>
      </c>
      <c r="O3016" s="311" t="str">
        <f>IF(I3016&lt;&gt;"",IF(J3016&gt;=INDEX(ฐาน!$A$4:$G$9,MATCH(I3016,ฐาน!$A$4:$A$9,0),4),INDEX(ฐาน!$A$4:$G$9,MATCH(I3016,ฐาน!$A$4:$A$9,0),7),INDEX(ฐาน!$A$4:$G$9,MATCH(I3016,ฐาน!$A$4:$A$9,0),4)),"")</f>
        <v/>
      </c>
      <c r="P3016" s="312">
        <f>IF(M3016&lt;&gt;ฐาน!$M$45,IF(L3016&lt;&gt;"",($L3016*$N3016/100),0),0)</f>
        <v>0</v>
      </c>
      <c r="Q3016" s="311">
        <f>IF(M3016&lt;&gt;ฐาน!$M$45,IF(L3016&lt;&gt;"",ROUNDUP(($L3016*$N3016/100),-1),0),0)</f>
        <v>0</v>
      </c>
      <c r="R3016" s="311">
        <f t="shared" si="92"/>
        <v>0</v>
      </c>
      <c r="S3016" s="313">
        <f t="shared" si="93"/>
        <v>0</v>
      </c>
      <c r="T3016" s="314">
        <f>IF(M3016&lt;&gt;ฐาน!$M$45,IF(S3016&lt;&gt;"",S3016+R3016,0),0)</f>
        <v>0</v>
      </c>
      <c r="U3016" s="311">
        <f>IF(M3016&lt;&gt;ฐาน!$M$45,IF(S3016=0,J3016+T3016,O3016),J3016)</f>
        <v>0</v>
      </c>
      <c r="V3016" s="98"/>
    </row>
    <row r="3017" spans="1:22" x14ac:dyDescent="0.35">
      <c r="A3017" s="93">
        <v>3009</v>
      </c>
      <c r="B3017" s="84"/>
      <c r="C3017" s="98"/>
      <c r="D3017" s="91"/>
      <c r="E3017" s="89"/>
      <c r="F3017" s="88"/>
      <c r="G3017" s="91"/>
      <c r="H3017" s="91"/>
      <c r="I3017" s="88"/>
      <c r="J3017" s="92"/>
      <c r="K3017" s="212"/>
      <c r="L3017" s="308" t="str">
        <f>IF(K3017&lt;&gt;"",INDEX(ฐาน!$J$4:$M$44,MATCH(INT(K3017),ฐาน!$J$4:$J$44,0),2),"")</f>
        <v/>
      </c>
      <c r="M3017" s="309" t="str">
        <f>IF(L3017&lt;&gt;"",INDEX(ฐาน!$J$4:$M$45,MATCH(L3017,ฐาน!$K$4:$K$45,0),4),"")</f>
        <v/>
      </c>
      <c r="N3017" s="310" t="str">
        <f>IF(I3017&lt;&gt;"",INDEX(ฐาน!$A$4:$F$9,MATCH(I3017,ฐาน!$A$4:$A$9,0),IF(J3017&gt;=INDEX(ฐาน!$A$4:$F$9,MATCH(I3017,ฐาน!$A$4:$A$9,0),3),6,5)),"")</f>
        <v/>
      </c>
      <c r="O3017" s="311" t="str">
        <f>IF(I3017&lt;&gt;"",IF(J3017&gt;=INDEX(ฐาน!$A$4:$G$9,MATCH(I3017,ฐาน!$A$4:$A$9,0),4),INDEX(ฐาน!$A$4:$G$9,MATCH(I3017,ฐาน!$A$4:$A$9,0),7),INDEX(ฐาน!$A$4:$G$9,MATCH(I3017,ฐาน!$A$4:$A$9,0),4)),"")</f>
        <v/>
      </c>
      <c r="P3017" s="312">
        <f>IF(M3017&lt;&gt;ฐาน!$M$45,IF(L3017&lt;&gt;"",($L3017*$N3017/100),0),0)</f>
        <v>0</v>
      </c>
      <c r="Q3017" s="311">
        <f>IF(M3017&lt;&gt;ฐาน!$M$45,IF(L3017&lt;&gt;"",ROUNDUP(($L3017*$N3017/100),-1),0),0)</f>
        <v>0</v>
      </c>
      <c r="R3017" s="311">
        <f t="shared" si="92"/>
        <v>0</v>
      </c>
      <c r="S3017" s="313">
        <f t="shared" si="93"/>
        <v>0</v>
      </c>
      <c r="T3017" s="314">
        <f>IF(M3017&lt;&gt;ฐาน!$M$45,IF(S3017&lt;&gt;"",S3017+R3017,0),0)</f>
        <v>0</v>
      </c>
      <c r="U3017" s="311">
        <f>IF(M3017&lt;&gt;ฐาน!$M$45,IF(S3017=0,J3017+T3017,O3017),J3017)</f>
        <v>0</v>
      </c>
      <c r="V3017" s="98"/>
    </row>
    <row r="3018" spans="1:22" x14ac:dyDescent="0.35">
      <c r="A3018" s="93">
        <v>3010</v>
      </c>
      <c r="B3018" s="84"/>
      <c r="C3018" s="98"/>
      <c r="D3018" s="91"/>
      <c r="E3018" s="89"/>
      <c r="F3018" s="88"/>
      <c r="G3018" s="91"/>
      <c r="H3018" s="91"/>
      <c r="I3018" s="88"/>
      <c r="J3018" s="92"/>
      <c r="K3018" s="212"/>
      <c r="L3018" s="308" t="str">
        <f>IF(K3018&lt;&gt;"",INDEX(ฐาน!$J$4:$M$44,MATCH(INT(K3018),ฐาน!$J$4:$J$44,0),2),"")</f>
        <v/>
      </c>
      <c r="M3018" s="309" t="str">
        <f>IF(L3018&lt;&gt;"",INDEX(ฐาน!$J$4:$M$45,MATCH(L3018,ฐาน!$K$4:$K$45,0),4),"")</f>
        <v/>
      </c>
      <c r="N3018" s="310" t="str">
        <f>IF(I3018&lt;&gt;"",INDEX(ฐาน!$A$4:$F$9,MATCH(I3018,ฐาน!$A$4:$A$9,0),IF(J3018&gt;=INDEX(ฐาน!$A$4:$F$9,MATCH(I3018,ฐาน!$A$4:$A$9,0),3),6,5)),"")</f>
        <v/>
      </c>
      <c r="O3018" s="311" t="str">
        <f>IF(I3018&lt;&gt;"",IF(J3018&gt;=INDEX(ฐาน!$A$4:$G$9,MATCH(I3018,ฐาน!$A$4:$A$9,0),4),INDEX(ฐาน!$A$4:$G$9,MATCH(I3018,ฐาน!$A$4:$A$9,0),7),INDEX(ฐาน!$A$4:$G$9,MATCH(I3018,ฐาน!$A$4:$A$9,0),4)),"")</f>
        <v/>
      </c>
      <c r="P3018" s="312">
        <f>IF(M3018&lt;&gt;ฐาน!$M$45,IF(L3018&lt;&gt;"",($L3018*$N3018/100),0),0)</f>
        <v>0</v>
      </c>
      <c r="Q3018" s="311">
        <f>IF(M3018&lt;&gt;ฐาน!$M$45,IF(L3018&lt;&gt;"",ROUNDUP(($L3018*$N3018/100),-1),0),0)</f>
        <v>0</v>
      </c>
      <c r="R3018" s="311">
        <f t="shared" ref="R3018:R3081" si="94">IF(Q3018&lt;&gt;"",IF($J3018+$P3018&lt;=$O3018,$Q3018,$O3018-$J3018),"")</f>
        <v>0</v>
      </c>
      <c r="S3018" s="313">
        <f t="shared" ref="S3018:S3081" si="95">IF(Q3018&lt;&gt;R3018,P3018-R3018,0)</f>
        <v>0</v>
      </c>
      <c r="T3018" s="314">
        <f>IF(M3018&lt;&gt;ฐาน!$M$45,IF(S3018&lt;&gt;"",S3018+R3018,0),0)</f>
        <v>0</v>
      </c>
      <c r="U3018" s="311">
        <f>IF(M3018&lt;&gt;ฐาน!$M$45,IF(S3018=0,J3018+T3018,O3018),J3018)</f>
        <v>0</v>
      </c>
      <c r="V3018" s="98"/>
    </row>
    <row r="3019" spans="1:22" x14ac:dyDescent="0.35">
      <c r="A3019" s="93">
        <v>3011</v>
      </c>
      <c r="B3019" s="84"/>
      <c r="C3019" s="98"/>
      <c r="D3019" s="91"/>
      <c r="E3019" s="89"/>
      <c r="F3019" s="88"/>
      <c r="G3019" s="91"/>
      <c r="H3019" s="91"/>
      <c r="I3019" s="88"/>
      <c r="J3019" s="92"/>
      <c r="K3019" s="212"/>
      <c r="L3019" s="308" t="str">
        <f>IF(K3019&lt;&gt;"",INDEX(ฐาน!$J$4:$M$44,MATCH(INT(K3019),ฐาน!$J$4:$J$44,0),2),"")</f>
        <v/>
      </c>
      <c r="M3019" s="309" t="str">
        <f>IF(L3019&lt;&gt;"",INDEX(ฐาน!$J$4:$M$45,MATCH(L3019,ฐาน!$K$4:$K$45,0),4),"")</f>
        <v/>
      </c>
      <c r="N3019" s="310" t="str">
        <f>IF(I3019&lt;&gt;"",INDEX(ฐาน!$A$4:$F$9,MATCH(I3019,ฐาน!$A$4:$A$9,0),IF(J3019&gt;=INDEX(ฐาน!$A$4:$F$9,MATCH(I3019,ฐาน!$A$4:$A$9,0),3),6,5)),"")</f>
        <v/>
      </c>
      <c r="O3019" s="311" t="str">
        <f>IF(I3019&lt;&gt;"",IF(J3019&gt;=INDEX(ฐาน!$A$4:$G$9,MATCH(I3019,ฐาน!$A$4:$A$9,0),4),INDEX(ฐาน!$A$4:$G$9,MATCH(I3019,ฐาน!$A$4:$A$9,0),7),INDEX(ฐาน!$A$4:$G$9,MATCH(I3019,ฐาน!$A$4:$A$9,0),4)),"")</f>
        <v/>
      </c>
      <c r="P3019" s="312">
        <f>IF(M3019&lt;&gt;ฐาน!$M$45,IF(L3019&lt;&gt;"",($L3019*$N3019/100),0),0)</f>
        <v>0</v>
      </c>
      <c r="Q3019" s="311">
        <f>IF(M3019&lt;&gt;ฐาน!$M$45,IF(L3019&lt;&gt;"",ROUNDUP(($L3019*$N3019/100),-1),0),0)</f>
        <v>0</v>
      </c>
      <c r="R3019" s="311">
        <f t="shared" si="94"/>
        <v>0</v>
      </c>
      <c r="S3019" s="313">
        <f t="shared" si="95"/>
        <v>0</v>
      </c>
      <c r="T3019" s="314">
        <f>IF(M3019&lt;&gt;ฐาน!$M$45,IF(S3019&lt;&gt;"",S3019+R3019,0),0)</f>
        <v>0</v>
      </c>
      <c r="U3019" s="311">
        <f>IF(M3019&lt;&gt;ฐาน!$M$45,IF(S3019=0,J3019+T3019,O3019),J3019)</f>
        <v>0</v>
      </c>
      <c r="V3019" s="98"/>
    </row>
    <row r="3020" spans="1:22" x14ac:dyDescent="0.35">
      <c r="A3020" s="93">
        <v>3012</v>
      </c>
      <c r="B3020" s="84"/>
      <c r="C3020" s="98"/>
      <c r="D3020" s="91"/>
      <c r="E3020" s="89"/>
      <c r="F3020" s="88"/>
      <c r="G3020" s="91"/>
      <c r="H3020" s="91"/>
      <c r="I3020" s="88"/>
      <c r="J3020" s="92"/>
      <c r="K3020" s="212"/>
      <c r="L3020" s="308" t="str">
        <f>IF(K3020&lt;&gt;"",INDEX(ฐาน!$J$4:$M$44,MATCH(INT(K3020),ฐาน!$J$4:$J$44,0),2),"")</f>
        <v/>
      </c>
      <c r="M3020" s="309" t="str">
        <f>IF(L3020&lt;&gt;"",INDEX(ฐาน!$J$4:$M$45,MATCH(L3020,ฐาน!$K$4:$K$45,0),4),"")</f>
        <v/>
      </c>
      <c r="N3020" s="310" t="str">
        <f>IF(I3020&lt;&gt;"",INDEX(ฐาน!$A$4:$F$9,MATCH(I3020,ฐาน!$A$4:$A$9,0),IF(J3020&gt;=INDEX(ฐาน!$A$4:$F$9,MATCH(I3020,ฐาน!$A$4:$A$9,0),3),6,5)),"")</f>
        <v/>
      </c>
      <c r="O3020" s="311" t="str">
        <f>IF(I3020&lt;&gt;"",IF(J3020&gt;=INDEX(ฐาน!$A$4:$G$9,MATCH(I3020,ฐาน!$A$4:$A$9,0),4),INDEX(ฐาน!$A$4:$G$9,MATCH(I3020,ฐาน!$A$4:$A$9,0),7),INDEX(ฐาน!$A$4:$G$9,MATCH(I3020,ฐาน!$A$4:$A$9,0),4)),"")</f>
        <v/>
      </c>
      <c r="P3020" s="312">
        <f>IF(M3020&lt;&gt;ฐาน!$M$45,IF(L3020&lt;&gt;"",($L3020*$N3020/100),0),0)</f>
        <v>0</v>
      </c>
      <c r="Q3020" s="311">
        <f>IF(M3020&lt;&gt;ฐาน!$M$45,IF(L3020&lt;&gt;"",ROUNDUP(($L3020*$N3020/100),-1),0),0)</f>
        <v>0</v>
      </c>
      <c r="R3020" s="311">
        <f t="shared" si="94"/>
        <v>0</v>
      </c>
      <c r="S3020" s="313">
        <f t="shared" si="95"/>
        <v>0</v>
      </c>
      <c r="T3020" s="314">
        <f>IF(M3020&lt;&gt;ฐาน!$M$45,IF(S3020&lt;&gt;"",S3020+R3020,0),0)</f>
        <v>0</v>
      </c>
      <c r="U3020" s="311">
        <f>IF(M3020&lt;&gt;ฐาน!$M$45,IF(S3020=0,J3020+T3020,O3020),J3020)</f>
        <v>0</v>
      </c>
      <c r="V3020" s="98"/>
    </row>
    <row r="3021" spans="1:22" x14ac:dyDescent="0.35">
      <c r="A3021" s="93">
        <v>3013</v>
      </c>
      <c r="B3021" s="84"/>
      <c r="C3021" s="98"/>
      <c r="D3021" s="91"/>
      <c r="E3021" s="89"/>
      <c r="F3021" s="88"/>
      <c r="G3021" s="91"/>
      <c r="H3021" s="91"/>
      <c r="I3021" s="88"/>
      <c r="J3021" s="92"/>
      <c r="K3021" s="212"/>
      <c r="L3021" s="308" t="str">
        <f>IF(K3021&lt;&gt;"",INDEX(ฐาน!$J$4:$M$44,MATCH(INT(K3021),ฐาน!$J$4:$J$44,0),2),"")</f>
        <v/>
      </c>
      <c r="M3021" s="309" t="str">
        <f>IF(L3021&lt;&gt;"",INDEX(ฐาน!$J$4:$M$45,MATCH(L3021,ฐาน!$K$4:$K$45,0),4),"")</f>
        <v/>
      </c>
      <c r="N3021" s="310" t="str">
        <f>IF(I3021&lt;&gt;"",INDEX(ฐาน!$A$4:$F$9,MATCH(I3021,ฐาน!$A$4:$A$9,0),IF(J3021&gt;=INDEX(ฐาน!$A$4:$F$9,MATCH(I3021,ฐาน!$A$4:$A$9,0),3),6,5)),"")</f>
        <v/>
      </c>
      <c r="O3021" s="311" t="str">
        <f>IF(I3021&lt;&gt;"",IF(J3021&gt;=INDEX(ฐาน!$A$4:$G$9,MATCH(I3021,ฐาน!$A$4:$A$9,0),4),INDEX(ฐาน!$A$4:$G$9,MATCH(I3021,ฐาน!$A$4:$A$9,0),7),INDEX(ฐาน!$A$4:$G$9,MATCH(I3021,ฐาน!$A$4:$A$9,0),4)),"")</f>
        <v/>
      </c>
      <c r="P3021" s="312">
        <f>IF(M3021&lt;&gt;ฐาน!$M$45,IF(L3021&lt;&gt;"",($L3021*$N3021/100),0),0)</f>
        <v>0</v>
      </c>
      <c r="Q3021" s="311">
        <f>IF(M3021&lt;&gt;ฐาน!$M$45,IF(L3021&lt;&gt;"",ROUNDUP(($L3021*$N3021/100),-1),0),0)</f>
        <v>0</v>
      </c>
      <c r="R3021" s="311">
        <f t="shared" si="94"/>
        <v>0</v>
      </c>
      <c r="S3021" s="313">
        <f t="shared" si="95"/>
        <v>0</v>
      </c>
      <c r="T3021" s="314">
        <f>IF(M3021&lt;&gt;ฐาน!$M$45,IF(S3021&lt;&gt;"",S3021+R3021,0),0)</f>
        <v>0</v>
      </c>
      <c r="U3021" s="311">
        <f>IF(M3021&lt;&gt;ฐาน!$M$45,IF(S3021=0,J3021+T3021,O3021),J3021)</f>
        <v>0</v>
      </c>
      <c r="V3021" s="98"/>
    </row>
    <row r="3022" spans="1:22" x14ac:dyDescent="0.35">
      <c r="A3022" s="93">
        <v>3014</v>
      </c>
      <c r="B3022" s="84"/>
      <c r="C3022" s="98"/>
      <c r="D3022" s="91"/>
      <c r="E3022" s="89"/>
      <c r="F3022" s="88"/>
      <c r="G3022" s="91"/>
      <c r="H3022" s="91"/>
      <c r="I3022" s="88"/>
      <c r="J3022" s="92"/>
      <c r="K3022" s="212"/>
      <c r="L3022" s="308" t="str">
        <f>IF(K3022&lt;&gt;"",INDEX(ฐาน!$J$4:$M$44,MATCH(INT(K3022),ฐาน!$J$4:$J$44,0),2),"")</f>
        <v/>
      </c>
      <c r="M3022" s="309" t="str">
        <f>IF(L3022&lt;&gt;"",INDEX(ฐาน!$J$4:$M$45,MATCH(L3022,ฐาน!$K$4:$K$45,0),4),"")</f>
        <v/>
      </c>
      <c r="N3022" s="310" t="str">
        <f>IF(I3022&lt;&gt;"",INDEX(ฐาน!$A$4:$F$9,MATCH(I3022,ฐาน!$A$4:$A$9,0),IF(J3022&gt;=INDEX(ฐาน!$A$4:$F$9,MATCH(I3022,ฐาน!$A$4:$A$9,0),3),6,5)),"")</f>
        <v/>
      </c>
      <c r="O3022" s="311" t="str">
        <f>IF(I3022&lt;&gt;"",IF(J3022&gt;=INDEX(ฐาน!$A$4:$G$9,MATCH(I3022,ฐาน!$A$4:$A$9,0),4),INDEX(ฐาน!$A$4:$G$9,MATCH(I3022,ฐาน!$A$4:$A$9,0),7),INDEX(ฐาน!$A$4:$G$9,MATCH(I3022,ฐาน!$A$4:$A$9,0),4)),"")</f>
        <v/>
      </c>
      <c r="P3022" s="312">
        <f>IF(M3022&lt;&gt;ฐาน!$M$45,IF(L3022&lt;&gt;"",($L3022*$N3022/100),0),0)</f>
        <v>0</v>
      </c>
      <c r="Q3022" s="311">
        <f>IF(M3022&lt;&gt;ฐาน!$M$45,IF(L3022&lt;&gt;"",ROUNDUP(($L3022*$N3022/100),-1),0),0)</f>
        <v>0</v>
      </c>
      <c r="R3022" s="311">
        <f t="shared" si="94"/>
        <v>0</v>
      </c>
      <c r="S3022" s="313">
        <f t="shared" si="95"/>
        <v>0</v>
      </c>
      <c r="T3022" s="314">
        <f>IF(M3022&lt;&gt;ฐาน!$M$45,IF(S3022&lt;&gt;"",S3022+R3022,0),0)</f>
        <v>0</v>
      </c>
      <c r="U3022" s="311">
        <f>IF(M3022&lt;&gt;ฐาน!$M$45,IF(S3022=0,J3022+T3022,O3022),J3022)</f>
        <v>0</v>
      </c>
      <c r="V3022" s="98"/>
    </row>
    <row r="3023" spans="1:22" x14ac:dyDescent="0.35">
      <c r="A3023" s="93">
        <v>3015</v>
      </c>
      <c r="B3023" s="84"/>
      <c r="C3023" s="98"/>
      <c r="D3023" s="91"/>
      <c r="E3023" s="89"/>
      <c r="F3023" s="88"/>
      <c r="G3023" s="91"/>
      <c r="H3023" s="91"/>
      <c r="I3023" s="88"/>
      <c r="J3023" s="92"/>
      <c r="K3023" s="212"/>
      <c r="L3023" s="308" t="str">
        <f>IF(K3023&lt;&gt;"",INDEX(ฐาน!$J$4:$M$44,MATCH(INT(K3023),ฐาน!$J$4:$J$44,0),2),"")</f>
        <v/>
      </c>
      <c r="M3023" s="309" t="str">
        <f>IF(L3023&lt;&gt;"",INDEX(ฐาน!$J$4:$M$45,MATCH(L3023,ฐาน!$K$4:$K$45,0),4),"")</f>
        <v/>
      </c>
      <c r="N3023" s="310" t="str">
        <f>IF(I3023&lt;&gt;"",INDEX(ฐาน!$A$4:$F$9,MATCH(I3023,ฐาน!$A$4:$A$9,0),IF(J3023&gt;=INDEX(ฐาน!$A$4:$F$9,MATCH(I3023,ฐาน!$A$4:$A$9,0),3),6,5)),"")</f>
        <v/>
      </c>
      <c r="O3023" s="311" t="str">
        <f>IF(I3023&lt;&gt;"",IF(J3023&gt;=INDEX(ฐาน!$A$4:$G$9,MATCH(I3023,ฐาน!$A$4:$A$9,0),4),INDEX(ฐาน!$A$4:$G$9,MATCH(I3023,ฐาน!$A$4:$A$9,0),7),INDEX(ฐาน!$A$4:$G$9,MATCH(I3023,ฐาน!$A$4:$A$9,0),4)),"")</f>
        <v/>
      </c>
      <c r="P3023" s="312">
        <f>IF(M3023&lt;&gt;ฐาน!$M$45,IF(L3023&lt;&gt;"",($L3023*$N3023/100),0),0)</f>
        <v>0</v>
      </c>
      <c r="Q3023" s="311">
        <f>IF(M3023&lt;&gt;ฐาน!$M$45,IF(L3023&lt;&gt;"",ROUNDUP(($L3023*$N3023/100),-1),0),0)</f>
        <v>0</v>
      </c>
      <c r="R3023" s="311">
        <f t="shared" si="94"/>
        <v>0</v>
      </c>
      <c r="S3023" s="313">
        <f t="shared" si="95"/>
        <v>0</v>
      </c>
      <c r="T3023" s="314">
        <f>IF(M3023&lt;&gt;ฐาน!$M$45,IF(S3023&lt;&gt;"",S3023+R3023,0),0)</f>
        <v>0</v>
      </c>
      <c r="U3023" s="311">
        <f>IF(M3023&lt;&gt;ฐาน!$M$45,IF(S3023=0,J3023+T3023,O3023),J3023)</f>
        <v>0</v>
      </c>
      <c r="V3023" s="98"/>
    </row>
    <row r="3024" spans="1:22" x14ac:dyDescent="0.35">
      <c r="A3024" s="93">
        <v>3016</v>
      </c>
      <c r="B3024" s="84"/>
      <c r="C3024" s="98"/>
      <c r="D3024" s="91"/>
      <c r="E3024" s="89"/>
      <c r="F3024" s="88"/>
      <c r="G3024" s="91"/>
      <c r="H3024" s="91"/>
      <c r="I3024" s="88"/>
      <c r="J3024" s="92"/>
      <c r="K3024" s="212"/>
      <c r="L3024" s="308" t="str">
        <f>IF(K3024&lt;&gt;"",INDEX(ฐาน!$J$4:$M$44,MATCH(INT(K3024),ฐาน!$J$4:$J$44,0),2),"")</f>
        <v/>
      </c>
      <c r="M3024" s="309" t="str">
        <f>IF(L3024&lt;&gt;"",INDEX(ฐาน!$J$4:$M$45,MATCH(L3024,ฐาน!$K$4:$K$45,0),4),"")</f>
        <v/>
      </c>
      <c r="N3024" s="310" t="str">
        <f>IF(I3024&lt;&gt;"",INDEX(ฐาน!$A$4:$F$9,MATCH(I3024,ฐาน!$A$4:$A$9,0),IF(J3024&gt;=INDEX(ฐาน!$A$4:$F$9,MATCH(I3024,ฐาน!$A$4:$A$9,0),3),6,5)),"")</f>
        <v/>
      </c>
      <c r="O3024" s="311" t="str">
        <f>IF(I3024&lt;&gt;"",IF(J3024&gt;=INDEX(ฐาน!$A$4:$G$9,MATCH(I3024,ฐาน!$A$4:$A$9,0),4),INDEX(ฐาน!$A$4:$G$9,MATCH(I3024,ฐาน!$A$4:$A$9,0),7),INDEX(ฐาน!$A$4:$G$9,MATCH(I3024,ฐาน!$A$4:$A$9,0),4)),"")</f>
        <v/>
      </c>
      <c r="P3024" s="312">
        <f>IF(M3024&lt;&gt;ฐาน!$M$45,IF(L3024&lt;&gt;"",($L3024*$N3024/100),0),0)</f>
        <v>0</v>
      </c>
      <c r="Q3024" s="311">
        <f>IF(M3024&lt;&gt;ฐาน!$M$45,IF(L3024&lt;&gt;"",ROUNDUP(($L3024*$N3024/100),-1),0),0)</f>
        <v>0</v>
      </c>
      <c r="R3024" s="311">
        <f t="shared" si="94"/>
        <v>0</v>
      </c>
      <c r="S3024" s="313">
        <f t="shared" si="95"/>
        <v>0</v>
      </c>
      <c r="T3024" s="314">
        <f>IF(M3024&lt;&gt;ฐาน!$M$45,IF(S3024&lt;&gt;"",S3024+R3024,0),0)</f>
        <v>0</v>
      </c>
      <c r="U3024" s="311">
        <f>IF(M3024&lt;&gt;ฐาน!$M$45,IF(S3024=0,J3024+T3024,O3024),J3024)</f>
        <v>0</v>
      </c>
      <c r="V3024" s="98"/>
    </row>
    <row r="3025" spans="1:22" x14ac:dyDescent="0.35">
      <c r="A3025" s="93">
        <v>3017</v>
      </c>
      <c r="B3025" s="84"/>
      <c r="C3025" s="98"/>
      <c r="D3025" s="91"/>
      <c r="E3025" s="89"/>
      <c r="F3025" s="88"/>
      <c r="G3025" s="91"/>
      <c r="H3025" s="91"/>
      <c r="I3025" s="88"/>
      <c r="J3025" s="92"/>
      <c r="K3025" s="212"/>
      <c r="L3025" s="308" t="str">
        <f>IF(K3025&lt;&gt;"",INDEX(ฐาน!$J$4:$M$44,MATCH(INT(K3025),ฐาน!$J$4:$J$44,0),2),"")</f>
        <v/>
      </c>
      <c r="M3025" s="309" t="str">
        <f>IF(L3025&lt;&gt;"",INDEX(ฐาน!$J$4:$M$45,MATCH(L3025,ฐาน!$K$4:$K$45,0),4),"")</f>
        <v/>
      </c>
      <c r="N3025" s="310" t="str">
        <f>IF(I3025&lt;&gt;"",INDEX(ฐาน!$A$4:$F$9,MATCH(I3025,ฐาน!$A$4:$A$9,0),IF(J3025&gt;=INDEX(ฐาน!$A$4:$F$9,MATCH(I3025,ฐาน!$A$4:$A$9,0),3),6,5)),"")</f>
        <v/>
      </c>
      <c r="O3025" s="311" t="str">
        <f>IF(I3025&lt;&gt;"",IF(J3025&gt;=INDEX(ฐาน!$A$4:$G$9,MATCH(I3025,ฐาน!$A$4:$A$9,0),4),INDEX(ฐาน!$A$4:$G$9,MATCH(I3025,ฐาน!$A$4:$A$9,0),7),INDEX(ฐาน!$A$4:$G$9,MATCH(I3025,ฐาน!$A$4:$A$9,0),4)),"")</f>
        <v/>
      </c>
      <c r="P3025" s="312">
        <f>IF(M3025&lt;&gt;ฐาน!$M$45,IF(L3025&lt;&gt;"",($L3025*$N3025/100),0),0)</f>
        <v>0</v>
      </c>
      <c r="Q3025" s="311">
        <f>IF(M3025&lt;&gt;ฐาน!$M$45,IF(L3025&lt;&gt;"",ROUNDUP(($L3025*$N3025/100),-1),0),0)</f>
        <v>0</v>
      </c>
      <c r="R3025" s="311">
        <f t="shared" si="94"/>
        <v>0</v>
      </c>
      <c r="S3025" s="313">
        <f t="shared" si="95"/>
        <v>0</v>
      </c>
      <c r="T3025" s="314">
        <f>IF(M3025&lt;&gt;ฐาน!$M$45,IF(S3025&lt;&gt;"",S3025+R3025,0),0)</f>
        <v>0</v>
      </c>
      <c r="U3025" s="311">
        <f>IF(M3025&lt;&gt;ฐาน!$M$45,IF(S3025=0,J3025+T3025,O3025),J3025)</f>
        <v>0</v>
      </c>
      <c r="V3025" s="98"/>
    </row>
    <row r="3026" spans="1:22" x14ac:dyDescent="0.35">
      <c r="A3026" s="93">
        <v>3018</v>
      </c>
      <c r="B3026" s="84"/>
      <c r="C3026" s="98"/>
      <c r="D3026" s="91"/>
      <c r="E3026" s="89"/>
      <c r="F3026" s="88"/>
      <c r="G3026" s="91"/>
      <c r="H3026" s="91"/>
      <c r="I3026" s="88"/>
      <c r="J3026" s="92"/>
      <c r="K3026" s="212"/>
      <c r="L3026" s="308" t="str">
        <f>IF(K3026&lt;&gt;"",INDEX(ฐาน!$J$4:$M$44,MATCH(INT(K3026),ฐาน!$J$4:$J$44,0),2),"")</f>
        <v/>
      </c>
      <c r="M3026" s="309" t="str">
        <f>IF(L3026&lt;&gt;"",INDEX(ฐาน!$J$4:$M$45,MATCH(L3026,ฐาน!$K$4:$K$45,0),4),"")</f>
        <v/>
      </c>
      <c r="N3026" s="310" t="str">
        <f>IF(I3026&lt;&gt;"",INDEX(ฐาน!$A$4:$F$9,MATCH(I3026,ฐาน!$A$4:$A$9,0),IF(J3026&gt;=INDEX(ฐาน!$A$4:$F$9,MATCH(I3026,ฐาน!$A$4:$A$9,0),3),6,5)),"")</f>
        <v/>
      </c>
      <c r="O3026" s="311" t="str">
        <f>IF(I3026&lt;&gt;"",IF(J3026&gt;=INDEX(ฐาน!$A$4:$G$9,MATCH(I3026,ฐาน!$A$4:$A$9,0),4),INDEX(ฐาน!$A$4:$G$9,MATCH(I3026,ฐาน!$A$4:$A$9,0),7),INDEX(ฐาน!$A$4:$G$9,MATCH(I3026,ฐาน!$A$4:$A$9,0),4)),"")</f>
        <v/>
      </c>
      <c r="P3026" s="312">
        <f>IF(M3026&lt;&gt;ฐาน!$M$45,IF(L3026&lt;&gt;"",($L3026*$N3026/100),0),0)</f>
        <v>0</v>
      </c>
      <c r="Q3026" s="311">
        <f>IF(M3026&lt;&gt;ฐาน!$M$45,IF(L3026&lt;&gt;"",ROUNDUP(($L3026*$N3026/100),-1),0),0)</f>
        <v>0</v>
      </c>
      <c r="R3026" s="311">
        <f t="shared" si="94"/>
        <v>0</v>
      </c>
      <c r="S3026" s="313">
        <f t="shared" si="95"/>
        <v>0</v>
      </c>
      <c r="T3026" s="314">
        <f>IF(M3026&lt;&gt;ฐาน!$M$45,IF(S3026&lt;&gt;"",S3026+R3026,0),0)</f>
        <v>0</v>
      </c>
      <c r="U3026" s="311">
        <f>IF(M3026&lt;&gt;ฐาน!$M$45,IF(S3026=0,J3026+T3026,O3026),J3026)</f>
        <v>0</v>
      </c>
      <c r="V3026" s="98"/>
    </row>
    <row r="3027" spans="1:22" x14ac:dyDescent="0.35">
      <c r="A3027" s="93">
        <v>3019</v>
      </c>
      <c r="B3027" s="84"/>
      <c r="C3027" s="98"/>
      <c r="D3027" s="91"/>
      <c r="E3027" s="89"/>
      <c r="F3027" s="88"/>
      <c r="G3027" s="91"/>
      <c r="H3027" s="91"/>
      <c r="I3027" s="88"/>
      <c r="J3027" s="92"/>
      <c r="K3027" s="212"/>
      <c r="L3027" s="308" t="str">
        <f>IF(K3027&lt;&gt;"",INDEX(ฐาน!$J$4:$M$44,MATCH(INT(K3027),ฐาน!$J$4:$J$44,0),2),"")</f>
        <v/>
      </c>
      <c r="M3027" s="309" t="str">
        <f>IF(L3027&lt;&gt;"",INDEX(ฐาน!$J$4:$M$45,MATCH(L3027,ฐาน!$K$4:$K$45,0),4),"")</f>
        <v/>
      </c>
      <c r="N3027" s="310" t="str">
        <f>IF(I3027&lt;&gt;"",INDEX(ฐาน!$A$4:$F$9,MATCH(I3027,ฐาน!$A$4:$A$9,0),IF(J3027&gt;=INDEX(ฐาน!$A$4:$F$9,MATCH(I3027,ฐาน!$A$4:$A$9,0),3),6,5)),"")</f>
        <v/>
      </c>
      <c r="O3027" s="311" t="str">
        <f>IF(I3027&lt;&gt;"",IF(J3027&gt;=INDEX(ฐาน!$A$4:$G$9,MATCH(I3027,ฐาน!$A$4:$A$9,0),4),INDEX(ฐาน!$A$4:$G$9,MATCH(I3027,ฐาน!$A$4:$A$9,0),7),INDEX(ฐาน!$A$4:$G$9,MATCH(I3027,ฐาน!$A$4:$A$9,0),4)),"")</f>
        <v/>
      </c>
      <c r="P3027" s="312">
        <f>IF(M3027&lt;&gt;ฐาน!$M$45,IF(L3027&lt;&gt;"",($L3027*$N3027/100),0),0)</f>
        <v>0</v>
      </c>
      <c r="Q3027" s="311">
        <f>IF(M3027&lt;&gt;ฐาน!$M$45,IF(L3027&lt;&gt;"",ROUNDUP(($L3027*$N3027/100),-1),0),0)</f>
        <v>0</v>
      </c>
      <c r="R3027" s="311">
        <f t="shared" si="94"/>
        <v>0</v>
      </c>
      <c r="S3027" s="313">
        <f t="shared" si="95"/>
        <v>0</v>
      </c>
      <c r="T3027" s="314">
        <f>IF(M3027&lt;&gt;ฐาน!$M$45,IF(S3027&lt;&gt;"",S3027+R3027,0),0)</f>
        <v>0</v>
      </c>
      <c r="U3027" s="311">
        <f>IF(M3027&lt;&gt;ฐาน!$M$45,IF(S3027=0,J3027+T3027,O3027),J3027)</f>
        <v>0</v>
      </c>
      <c r="V3027" s="98"/>
    </row>
    <row r="3028" spans="1:22" x14ac:dyDescent="0.35">
      <c r="A3028" s="93">
        <v>3020</v>
      </c>
      <c r="B3028" s="84"/>
      <c r="C3028" s="98"/>
      <c r="D3028" s="91"/>
      <c r="E3028" s="89"/>
      <c r="F3028" s="88"/>
      <c r="G3028" s="91"/>
      <c r="H3028" s="91"/>
      <c r="I3028" s="88"/>
      <c r="J3028" s="92"/>
      <c r="K3028" s="212"/>
      <c r="L3028" s="308" t="str">
        <f>IF(K3028&lt;&gt;"",INDEX(ฐาน!$J$4:$M$44,MATCH(INT(K3028),ฐาน!$J$4:$J$44,0),2),"")</f>
        <v/>
      </c>
      <c r="M3028" s="309" t="str">
        <f>IF(L3028&lt;&gt;"",INDEX(ฐาน!$J$4:$M$45,MATCH(L3028,ฐาน!$K$4:$K$45,0),4),"")</f>
        <v/>
      </c>
      <c r="N3028" s="310" t="str">
        <f>IF(I3028&lt;&gt;"",INDEX(ฐาน!$A$4:$F$9,MATCH(I3028,ฐาน!$A$4:$A$9,0),IF(J3028&gt;=INDEX(ฐาน!$A$4:$F$9,MATCH(I3028,ฐาน!$A$4:$A$9,0),3),6,5)),"")</f>
        <v/>
      </c>
      <c r="O3028" s="311" t="str">
        <f>IF(I3028&lt;&gt;"",IF(J3028&gt;=INDEX(ฐาน!$A$4:$G$9,MATCH(I3028,ฐาน!$A$4:$A$9,0),4),INDEX(ฐาน!$A$4:$G$9,MATCH(I3028,ฐาน!$A$4:$A$9,0),7),INDEX(ฐาน!$A$4:$G$9,MATCH(I3028,ฐาน!$A$4:$A$9,0),4)),"")</f>
        <v/>
      </c>
      <c r="P3028" s="312">
        <f>IF(M3028&lt;&gt;ฐาน!$M$45,IF(L3028&lt;&gt;"",($L3028*$N3028/100),0),0)</f>
        <v>0</v>
      </c>
      <c r="Q3028" s="311">
        <f>IF(M3028&lt;&gt;ฐาน!$M$45,IF(L3028&lt;&gt;"",ROUNDUP(($L3028*$N3028/100),-1),0),0)</f>
        <v>0</v>
      </c>
      <c r="R3028" s="311">
        <f t="shared" si="94"/>
        <v>0</v>
      </c>
      <c r="S3028" s="313">
        <f t="shared" si="95"/>
        <v>0</v>
      </c>
      <c r="T3028" s="314">
        <f>IF(M3028&lt;&gt;ฐาน!$M$45,IF(S3028&lt;&gt;"",S3028+R3028,0),0)</f>
        <v>0</v>
      </c>
      <c r="U3028" s="311">
        <f>IF(M3028&lt;&gt;ฐาน!$M$45,IF(S3028=0,J3028+T3028,O3028),J3028)</f>
        <v>0</v>
      </c>
      <c r="V3028" s="98"/>
    </row>
    <row r="3029" spans="1:22" x14ac:dyDescent="0.35">
      <c r="A3029" s="93">
        <v>3021</v>
      </c>
      <c r="B3029" s="84"/>
      <c r="C3029" s="98"/>
      <c r="D3029" s="91"/>
      <c r="E3029" s="89"/>
      <c r="F3029" s="88"/>
      <c r="G3029" s="91"/>
      <c r="H3029" s="91"/>
      <c r="I3029" s="88"/>
      <c r="J3029" s="92"/>
      <c r="K3029" s="212"/>
      <c r="L3029" s="308" t="str">
        <f>IF(K3029&lt;&gt;"",INDEX(ฐาน!$J$4:$M$44,MATCH(INT(K3029),ฐาน!$J$4:$J$44,0),2),"")</f>
        <v/>
      </c>
      <c r="M3029" s="309" t="str">
        <f>IF(L3029&lt;&gt;"",INDEX(ฐาน!$J$4:$M$45,MATCH(L3029,ฐาน!$K$4:$K$45,0),4),"")</f>
        <v/>
      </c>
      <c r="N3029" s="310" t="str">
        <f>IF(I3029&lt;&gt;"",INDEX(ฐาน!$A$4:$F$9,MATCH(I3029,ฐาน!$A$4:$A$9,0),IF(J3029&gt;=INDEX(ฐาน!$A$4:$F$9,MATCH(I3029,ฐาน!$A$4:$A$9,0),3),6,5)),"")</f>
        <v/>
      </c>
      <c r="O3029" s="311" t="str">
        <f>IF(I3029&lt;&gt;"",IF(J3029&gt;=INDEX(ฐาน!$A$4:$G$9,MATCH(I3029,ฐาน!$A$4:$A$9,0),4),INDEX(ฐาน!$A$4:$G$9,MATCH(I3029,ฐาน!$A$4:$A$9,0),7),INDEX(ฐาน!$A$4:$G$9,MATCH(I3029,ฐาน!$A$4:$A$9,0),4)),"")</f>
        <v/>
      </c>
      <c r="P3029" s="312">
        <f>IF(M3029&lt;&gt;ฐาน!$M$45,IF(L3029&lt;&gt;"",($L3029*$N3029/100),0),0)</f>
        <v>0</v>
      </c>
      <c r="Q3029" s="311">
        <f>IF(M3029&lt;&gt;ฐาน!$M$45,IF(L3029&lt;&gt;"",ROUNDUP(($L3029*$N3029/100),-1),0),0)</f>
        <v>0</v>
      </c>
      <c r="R3029" s="311">
        <f t="shared" si="94"/>
        <v>0</v>
      </c>
      <c r="S3029" s="313">
        <f t="shared" si="95"/>
        <v>0</v>
      </c>
      <c r="T3029" s="314">
        <f>IF(M3029&lt;&gt;ฐาน!$M$45,IF(S3029&lt;&gt;"",S3029+R3029,0),0)</f>
        <v>0</v>
      </c>
      <c r="U3029" s="311">
        <f>IF(M3029&lt;&gt;ฐาน!$M$45,IF(S3029=0,J3029+T3029,O3029),J3029)</f>
        <v>0</v>
      </c>
      <c r="V3029" s="98"/>
    </row>
    <row r="3030" spans="1:22" x14ac:dyDescent="0.35">
      <c r="A3030" s="93">
        <v>3022</v>
      </c>
      <c r="B3030" s="84"/>
      <c r="C3030" s="98"/>
      <c r="D3030" s="91"/>
      <c r="E3030" s="89"/>
      <c r="F3030" s="88"/>
      <c r="G3030" s="91"/>
      <c r="H3030" s="91"/>
      <c r="I3030" s="88"/>
      <c r="J3030" s="92"/>
      <c r="K3030" s="212"/>
      <c r="L3030" s="308" t="str">
        <f>IF(K3030&lt;&gt;"",INDEX(ฐาน!$J$4:$M$44,MATCH(INT(K3030),ฐาน!$J$4:$J$44,0),2),"")</f>
        <v/>
      </c>
      <c r="M3030" s="309" t="str">
        <f>IF(L3030&lt;&gt;"",INDEX(ฐาน!$J$4:$M$45,MATCH(L3030,ฐาน!$K$4:$K$45,0),4),"")</f>
        <v/>
      </c>
      <c r="N3030" s="310" t="str">
        <f>IF(I3030&lt;&gt;"",INDEX(ฐาน!$A$4:$F$9,MATCH(I3030,ฐาน!$A$4:$A$9,0),IF(J3030&gt;=INDEX(ฐาน!$A$4:$F$9,MATCH(I3030,ฐาน!$A$4:$A$9,0),3),6,5)),"")</f>
        <v/>
      </c>
      <c r="O3030" s="311" t="str">
        <f>IF(I3030&lt;&gt;"",IF(J3030&gt;=INDEX(ฐาน!$A$4:$G$9,MATCH(I3030,ฐาน!$A$4:$A$9,0),4),INDEX(ฐาน!$A$4:$G$9,MATCH(I3030,ฐาน!$A$4:$A$9,0),7),INDEX(ฐาน!$A$4:$G$9,MATCH(I3030,ฐาน!$A$4:$A$9,0),4)),"")</f>
        <v/>
      </c>
      <c r="P3030" s="312">
        <f>IF(M3030&lt;&gt;ฐาน!$M$45,IF(L3030&lt;&gt;"",($L3030*$N3030/100),0),0)</f>
        <v>0</v>
      </c>
      <c r="Q3030" s="311">
        <f>IF(M3030&lt;&gt;ฐาน!$M$45,IF(L3030&lt;&gt;"",ROUNDUP(($L3030*$N3030/100),-1),0),0)</f>
        <v>0</v>
      </c>
      <c r="R3030" s="311">
        <f t="shared" si="94"/>
        <v>0</v>
      </c>
      <c r="S3030" s="313">
        <f t="shared" si="95"/>
        <v>0</v>
      </c>
      <c r="T3030" s="314">
        <f>IF(M3030&lt;&gt;ฐาน!$M$45,IF(S3030&lt;&gt;"",S3030+R3030,0),0)</f>
        <v>0</v>
      </c>
      <c r="U3030" s="311">
        <f>IF(M3030&lt;&gt;ฐาน!$M$45,IF(S3030=0,J3030+T3030,O3030),J3030)</f>
        <v>0</v>
      </c>
      <c r="V3030" s="98"/>
    </row>
    <row r="3031" spans="1:22" x14ac:dyDescent="0.35">
      <c r="A3031" s="93">
        <v>3023</v>
      </c>
      <c r="B3031" s="84"/>
      <c r="C3031" s="98"/>
      <c r="D3031" s="91"/>
      <c r="E3031" s="89"/>
      <c r="F3031" s="88"/>
      <c r="G3031" s="91"/>
      <c r="H3031" s="91"/>
      <c r="I3031" s="88"/>
      <c r="J3031" s="92"/>
      <c r="K3031" s="212"/>
      <c r="L3031" s="308" t="str">
        <f>IF(K3031&lt;&gt;"",INDEX(ฐาน!$J$4:$M$44,MATCH(INT(K3031),ฐาน!$J$4:$J$44,0),2),"")</f>
        <v/>
      </c>
      <c r="M3031" s="309" t="str">
        <f>IF(L3031&lt;&gt;"",INDEX(ฐาน!$J$4:$M$45,MATCH(L3031,ฐาน!$K$4:$K$45,0),4),"")</f>
        <v/>
      </c>
      <c r="N3031" s="310" t="str">
        <f>IF(I3031&lt;&gt;"",INDEX(ฐาน!$A$4:$F$9,MATCH(I3031,ฐาน!$A$4:$A$9,0),IF(J3031&gt;=INDEX(ฐาน!$A$4:$F$9,MATCH(I3031,ฐาน!$A$4:$A$9,0),3),6,5)),"")</f>
        <v/>
      </c>
      <c r="O3031" s="311" t="str">
        <f>IF(I3031&lt;&gt;"",IF(J3031&gt;=INDEX(ฐาน!$A$4:$G$9,MATCH(I3031,ฐาน!$A$4:$A$9,0),4),INDEX(ฐาน!$A$4:$G$9,MATCH(I3031,ฐาน!$A$4:$A$9,0),7),INDEX(ฐาน!$A$4:$G$9,MATCH(I3031,ฐาน!$A$4:$A$9,0),4)),"")</f>
        <v/>
      </c>
      <c r="P3031" s="312">
        <f>IF(M3031&lt;&gt;ฐาน!$M$45,IF(L3031&lt;&gt;"",($L3031*$N3031/100),0),0)</f>
        <v>0</v>
      </c>
      <c r="Q3031" s="311">
        <f>IF(M3031&lt;&gt;ฐาน!$M$45,IF(L3031&lt;&gt;"",ROUNDUP(($L3031*$N3031/100),-1),0),0)</f>
        <v>0</v>
      </c>
      <c r="R3031" s="311">
        <f t="shared" si="94"/>
        <v>0</v>
      </c>
      <c r="S3031" s="313">
        <f t="shared" si="95"/>
        <v>0</v>
      </c>
      <c r="T3031" s="314">
        <f>IF(M3031&lt;&gt;ฐาน!$M$45,IF(S3031&lt;&gt;"",S3031+R3031,0),0)</f>
        <v>0</v>
      </c>
      <c r="U3031" s="311">
        <f>IF(M3031&lt;&gt;ฐาน!$M$45,IF(S3031=0,J3031+T3031,O3031),J3031)</f>
        <v>0</v>
      </c>
      <c r="V3031" s="98"/>
    </row>
    <row r="3032" spans="1:22" x14ac:dyDescent="0.35">
      <c r="A3032" s="93">
        <v>3024</v>
      </c>
      <c r="B3032" s="84"/>
      <c r="C3032" s="98"/>
      <c r="D3032" s="91"/>
      <c r="E3032" s="89"/>
      <c r="F3032" s="88"/>
      <c r="G3032" s="91"/>
      <c r="H3032" s="91"/>
      <c r="I3032" s="88"/>
      <c r="J3032" s="92"/>
      <c r="K3032" s="212"/>
      <c r="L3032" s="308" t="str">
        <f>IF(K3032&lt;&gt;"",INDEX(ฐาน!$J$4:$M$44,MATCH(INT(K3032),ฐาน!$J$4:$J$44,0),2),"")</f>
        <v/>
      </c>
      <c r="M3032" s="309" t="str">
        <f>IF(L3032&lt;&gt;"",INDEX(ฐาน!$J$4:$M$45,MATCH(L3032,ฐาน!$K$4:$K$45,0),4),"")</f>
        <v/>
      </c>
      <c r="N3032" s="310" t="str">
        <f>IF(I3032&lt;&gt;"",INDEX(ฐาน!$A$4:$F$9,MATCH(I3032,ฐาน!$A$4:$A$9,0),IF(J3032&gt;=INDEX(ฐาน!$A$4:$F$9,MATCH(I3032,ฐาน!$A$4:$A$9,0),3),6,5)),"")</f>
        <v/>
      </c>
      <c r="O3032" s="311" t="str">
        <f>IF(I3032&lt;&gt;"",IF(J3032&gt;=INDEX(ฐาน!$A$4:$G$9,MATCH(I3032,ฐาน!$A$4:$A$9,0),4),INDEX(ฐาน!$A$4:$G$9,MATCH(I3032,ฐาน!$A$4:$A$9,0),7),INDEX(ฐาน!$A$4:$G$9,MATCH(I3032,ฐาน!$A$4:$A$9,0),4)),"")</f>
        <v/>
      </c>
      <c r="P3032" s="312">
        <f>IF(M3032&lt;&gt;ฐาน!$M$45,IF(L3032&lt;&gt;"",($L3032*$N3032/100),0),0)</f>
        <v>0</v>
      </c>
      <c r="Q3032" s="311">
        <f>IF(M3032&lt;&gt;ฐาน!$M$45,IF(L3032&lt;&gt;"",ROUNDUP(($L3032*$N3032/100),-1),0),0)</f>
        <v>0</v>
      </c>
      <c r="R3032" s="311">
        <f t="shared" si="94"/>
        <v>0</v>
      </c>
      <c r="S3032" s="313">
        <f t="shared" si="95"/>
        <v>0</v>
      </c>
      <c r="T3032" s="314">
        <f>IF(M3032&lt;&gt;ฐาน!$M$45,IF(S3032&lt;&gt;"",S3032+R3032,0),0)</f>
        <v>0</v>
      </c>
      <c r="U3032" s="311">
        <f>IF(M3032&lt;&gt;ฐาน!$M$45,IF(S3032=0,J3032+T3032,O3032),J3032)</f>
        <v>0</v>
      </c>
      <c r="V3032" s="98"/>
    </row>
    <row r="3033" spans="1:22" x14ac:dyDescent="0.35">
      <c r="A3033" s="93">
        <v>3025</v>
      </c>
      <c r="B3033" s="84"/>
      <c r="C3033" s="98"/>
      <c r="D3033" s="91"/>
      <c r="E3033" s="89"/>
      <c r="F3033" s="88"/>
      <c r="G3033" s="91"/>
      <c r="H3033" s="91"/>
      <c r="I3033" s="88"/>
      <c r="J3033" s="92"/>
      <c r="K3033" s="212"/>
      <c r="L3033" s="308" t="str">
        <f>IF(K3033&lt;&gt;"",INDEX(ฐาน!$J$4:$M$44,MATCH(INT(K3033),ฐาน!$J$4:$J$44,0),2),"")</f>
        <v/>
      </c>
      <c r="M3033" s="309" t="str">
        <f>IF(L3033&lt;&gt;"",INDEX(ฐาน!$J$4:$M$45,MATCH(L3033,ฐาน!$K$4:$K$45,0),4),"")</f>
        <v/>
      </c>
      <c r="N3033" s="310" t="str">
        <f>IF(I3033&lt;&gt;"",INDEX(ฐาน!$A$4:$F$9,MATCH(I3033,ฐาน!$A$4:$A$9,0),IF(J3033&gt;=INDEX(ฐาน!$A$4:$F$9,MATCH(I3033,ฐาน!$A$4:$A$9,0),3),6,5)),"")</f>
        <v/>
      </c>
      <c r="O3033" s="311" t="str">
        <f>IF(I3033&lt;&gt;"",IF(J3033&gt;=INDEX(ฐาน!$A$4:$G$9,MATCH(I3033,ฐาน!$A$4:$A$9,0),4),INDEX(ฐาน!$A$4:$G$9,MATCH(I3033,ฐาน!$A$4:$A$9,0),7),INDEX(ฐาน!$A$4:$G$9,MATCH(I3033,ฐาน!$A$4:$A$9,0),4)),"")</f>
        <v/>
      </c>
      <c r="P3033" s="312">
        <f>IF(M3033&lt;&gt;ฐาน!$M$45,IF(L3033&lt;&gt;"",($L3033*$N3033/100),0),0)</f>
        <v>0</v>
      </c>
      <c r="Q3033" s="311">
        <f>IF(M3033&lt;&gt;ฐาน!$M$45,IF(L3033&lt;&gt;"",ROUNDUP(($L3033*$N3033/100),-1),0),0)</f>
        <v>0</v>
      </c>
      <c r="R3033" s="311">
        <f t="shared" si="94"/>
        <v>0</v>
      </c>
      <c r="S3033" s="313">
        <f t="shared" si="95"/>
        <v>0</v>
      </c>
      <c r="T3033" s="314">
        <f>IF(M3033&lt;&gt;ฐาน!$M$45,IF(S3033&lt;&gt;"",S3033+R3033,0),0)</f>
        <v>0</v>
      </c>
      <c r="U3033" s="311">
        <f>IF(M3033&lt;&gt;ฐาน!$M$45,IF(S3033=0,J3033+T3033,O3033),J3033)</f>
        <v>0</v>
      </c>
      <c r="V3033" s="98"/>
    </row>
    <row r="3034" spans="1:22" x14ac:dyDescent="0.35">
      <c r="A3034" s="93">
        <v>3026</v>
      </c>
      <c r="B3034" s="84"/>
      <c r="C3034" s="98"/>
      <c r="D3034" s="91"/>
      <c r="E3034" s="89"/>
      <c r="F3034" s="88"/>
      <c r="G3034" s="91"/>
      <c r="H3034" s="91"/>
      <c r="I3034" s="88"/>
      <c r="J3034" s="92"/>
      <c r="K3034" s="212"/>
      <c r="L3034" s="308" t="str">
        <f>IF(K3034&lt;&gt;"",INDEX(ฐาน!$J$4:$M$44,MATCH(INT(K3034),ฐาน!$J$4:$J$44,0),2),"")</f>
        <v/>
      </c>
      <c r="M3034" s="309" t="str">
        <f>IF(L3034&lt;&gt;"",INDEX(ฐาน!$J$4:$M$45,MATCH(L3034,ฐาน!$K$4:$K$45,0),4),"")</f>
        <v/>
      </c>
      <c r="N3034" s="310" t="str">
        <f>IF(I3034&lt;&gt;"",INDEX(ฐาน!$A$4:$F$9,MATCH(I3034,ฐาน!$A$4:$A$9,0),IF(J3034&gt;=INDEX(ฐาน!$A$4:$F$9,MATCH(I3034,ฐาน!$A$4:$A$9,0),3),6,5)),"")</f>
        <v/>
      </c>
      <c r="O3034" s="311" t="str">
        <f>IF(I3034&lt;&gt;"",IF(J3034&gt;=INDEX(ฐาน!$A$4:$G$9,MATCH(I3034,ฐาน!$A$4:$A$9,0),4),INDEX(ฐาน!$A$4:$G$9,MATCH(I3034,ฐาน!$A$4:$A$9,0),7),INDEX(ฐาน!$A$4:$G$9,MATCH(I3034,ฐาน!$A$4:$A$9,0),4)),"")</f>
        <v/>
      </c>
      <c r="P3034" s="312">
        <f>IF(M3034&lt;&gt;ฐาน!$M$45,IF(L3034&lt;&gt;"",($L3034*$N3034/100),0),0)</f>
        <v>0</v>
      </c>
      <c r="Q3034" s="311">
        <f>IF(M3034&lt;&gt;ฐาน!$M$45,IF(L3034&lt;&gt;"",ROUNDUP(($L3034*$N3034/100),-1),0),0)</f>
        <v>0</v>
      </c>
      <c r="R3034" s="311">
        <f t="shared" si="94"/>
        <v>0</v>
      </c>
      <c r="S3034" s="313">
        <f t="shared" si="95"/>
        <v>0</v>
      </c>
      <c r="T3034" s="314">
        <f>IF(M3034&lt;&gt;ฐาน!$M$45,IF(S3034&lt;&gt;"",S3034+R3034,0),0)</f>
        <v>0</v>
      </c>
      <c r="U3034" s="311">
        <f>IF(M3034&lt;&gt;ฐาน!$M$45,IF(S3034=0,J3034+T3034,O3034),J3034)</f>
        <v>0</v>
      </c>
      <c r="V3034" s="98"/>
    </row>
    <row r="3035" spans="1:22" x14ac:dyDescent="0.35">
      <c r="A3035" s="93">
        <v>3027</v>
      </c>
      <c r="B3035" s="84"/>
      <c r="C3035" s="98"/>
      <c r="D3035" s="91"/>
      <c r="E3035" s="89"/>
      <c r="F3035" s="88"/>
      <c r="G3035" s="91"/>
      <c r="H3035" s="91"/>
      <c r="I3035" s="88"/>
      <c r="J3035" s="92"/>
      <c r="K3035" s="212"/>
      <c r="L3035" s="308" t="str">
        <f>IF(K3035&lt;&gt;"",INDEX(ฐาน!$J$4:$M$44,MATCH(INT(K3035),ฐาน!$J$4:$J$44,0),2),"")</f>
        <v/>
      </c>
      <c r="M3035" s="309" t="str">
        <f>IF(L3035&lt;&gt;"",INDEX(ฐาน!$J$4:$M$45,MATCH(L3035,ฐาน!$K$4:$K$45,0),4),"")</f>
        <v/>
      </c>
      <c r="N3035" s="310" t="str">
        <f>IF(I3035&lt;&gt;"",INDEX(ฐาน!$A$4:$F$9,MATCH(I3035,ฐาน!$A$4:$A$9,0),IF(J3035&gt;=INDEX(ฐาน!$A$4:$F$9,MATCH(I3035,ฐาน!$A$4:$A$9,0),3),6,5)),"")</f>
        <v/>
      </c>
      <c r="O3035" s="311" t="str">
        <f>IF(I3035&lt;&gt;"",IF(J3035&gt;=INDEX(ฐาน!$A$4:$G$9,MATCH(I3035,ฐาน!$A$4:$A$9,0),4),INDEX(ฐาน!$A$4:$G$9,MATCH(I3035,ฐาน!$A$4:$A$9,0),7),INDEX(ฐาน!$A$4:$G$9,MATCH(I3035,ฐาน!$A$4:$A$9,0),4)),"")</f>
        <v/>
      </c>
      <c r="P3035" s="312">
        <f>IF(M3035&lt;&gt;ฐาน!$M$45,IF(L3035&lt;&gt;"",($L3035*$N3035/100),0),0)</f>
        <v>0</v>
      </c>
      <c r="Q3035" s="311">
        <f>IF(M3035&lt;&gt;ฐาน!$M$45,IF(L3035&lt;&gt;"",ROUNDUP(($L3035*$N3035/100),-1),0),0)</f>
        <v>0</v>
      </c>
      <c r="R3035" s="311">
        <f t="shared" si="94"/>
        <v>0</v>
      </c>
      <c r="S3035" s="313">
        <f t="shared" si="95"/>
        <v>0</v>
      </c>
      <c r="T3035" s="314">
        <f>IF(M3035&lt;&gt;ฐาน!$M$45,IF(S3035&lt;&gt;"",S3035+R3035,0),0)</f>
        <v>0</v>
      </c>
      <c r="U3035" s="311">
        <f>IF(M3035&lt;&gt;ฐาน!$M$45,IF(S3035=0,J3035+T3035,O3035),J3035)</f>
        <v>0</v>
      </c>
      <c r="V3035" s="98"/>
    </row>
    <row r="3036" spans="1:22" x14ac:dyDescent="0.35">
      <c r="A3036" s="93">
        <v>3028</v>
      </c>
      <c r="B3036" s="84"/>
      <c r="C3036" s="98"/>
      <c r="D3036" s="91"/>
      <c r="E3036" s="89"/>
      <c r="F3036" s="88"/>
      <c r="G3036" s="91"/>
      <c r="H3036" s="91"/>
      <c r="I3036" s="88"/>
      <c r="J3036" s="92"/>
      <c r="K3036" s="212"/>
      <c r="L3036" s="308" t="str">
        <f>IF(K3036&lt;&gt;"",INDEX(ฐาน!$J$4:$M$44,MATCH(INT(K3036),ฐาน!$J$4:$J$44,0),2),"")</f>
        <v/>
      </c>
      <c r="M3036" s="309" t="str">
        <f>IF(L3036&lt;&gt;"",INDEX(ฐาน!$J$4:$M$45,MATCH(L3036,ฐาน!$K$4:$K$45,0),4),"")</f>
        <v/>
      </c>
      <c r="N3036" s="310" t="str">
        <f>IF(I3036&lt;&gt;"",INDEX(ฐาน!$A$4:$F$9,MATCH(I3036,ฐาน!$A$4:$A$9,0),IF(J3036&gt;=INDEX(ฐาน!$A$4:$F$9,MATCH(I3036,ฐาน!$A$4:$A$9,0),3),6,5)),"")</f>
        <v/>
      </c>
      <c r="O3036" s="311" t="str">
        <f>IF(I3036&lt;&gt;"",IF(J3036&gt;=INDEX(ฐาน!$A$4:$G$9,MATCH(I3036,ฐาน!$A$4:$A$9,0),4),INDEX(ฐาน!$A$4:$G$9,MATCH(I3036,ฐาน!$A$4:$A$9,0),7),INDEX(ฐาน!$A$4:$G$9,MATCH(I3036,ฐาน!$A$4:$A$9,0),4)),"")</f>
        <v/>
      </c>
      <c r="P3036" s="312">
        <f>IF(M3036&lt;&gt;ฐาน!$M$45,IF(L3036&lt;&gt;"",($L3036*$N3036/100),0),0)</f>
        <v>0</v>
      </c>
      <c r="Q3036" s="311">
        <f>IF(M3036&lt;&gt;ฐาน!$M$45,IF(L3036&lt;&gt;"",ROUNDUP(($L3036*$N3036/100),-1),0),0)</f>
        <v>0</v>
      </c>
      <c r="R3036" s="311">
        <f t="shared" si="94"/>
        <v>0</v>
      </c>
      <c r="S3036" s="313">
        <f t="shared" si="95"/>
        <v>0</v>
      </c>
      <c r="T3036" s="314">
        <f>IF(M3036&lt;&gt;ฐาน!$M$45,IF(S3036&lt;&gt;"",S3036+R3036,0),0)</f>
        <v>0</v>
      </c>
      <c r="U3036" s="311">
        <f>IF(M3036&lt;&gt;ฐาน!$M$45,IF(S3036=0,J3036+T3036,O3036),J3036)</f>
        <v>0</v>
      </c>
      <c r="V3036" s="98"/>
    </row>
    <row r="3037" spans="1:22" x14ac:dyDescent="0.35">
      <c r="A3037" s="93">
        <v>3029</v>
      </c>
      <c r="B3037" s="84"/>
      <c r="C3037" s="98"/>
      <c r="D3037" s="91"/>
      <c r="E3037" s="89"/>
      <c r="F3037" s="88"/>
      <c r="G3037" s="91"/>
      <c r="H3037" s="91"/>
      <c r="I3037" s="88"/>
      <c r="J3037" s="92"/>
      <c r="K3037" s="212"/>
      <c r="L3037" s="308" t="str">
        <f>IF(K3037&lt;&gt;"",INDEX(ฐาน!$J$4:$M$44,MATCH(INT(K3037),ฐาน!$J$4:$J$44,0),2),"")</f>
        <v/>
      </c>
      <c r="M3037" s="309" t="str">
        <f>IF(L3037&lt;&gt;"",INDEX(ฐาน!$J$4:$M$45,MATCH(L3037,ฐาน!$K$4:$K$45,0),4),"")</f>
        <v/>
      </c>
      <c r="N3037" s="310" t="str">
        <f>IF(I3037&lt;&gt;"",INDEX(ฐาน!$A$4:$F$9,MATCH(I3037,ฐาน!$A$4:$A$9,0),IF(J3037&gt;=INDEX(ฐาน!$A$4:$F$9,MATCH(I3037,ฐาน!$A$4:$A$9,0),3),6,5)),"")</f>
        <v/>
      </c>
      <c r="O3037" s="311" t="str">
        <f>IF(I3037&lt;&gt;"",IF(J3037&gt;=INDEX(ฐาน!$A$4:$G$9,MATCH(I3037,ฐาน!$A$4:$A$9,0),4),INDEX(ฐาน!$A$4:$G$9,MATCH(I3037,ฐาน!$A$4:$A$9,0),7),INDEX(ฐาน!$A$4:$G$9,MATCH(I3037,ฐาน!$A$4:$A$9,0),4)),"")</f>
        <v/>
      </c>
      <c r="P3037" s="312">
        <f>IF(M3037&lt;&gt;ฐาน!$M$45,IF(L3037&lt;&gt;"",($L3037*$N3037/100),0),0)</f>
        <v>0</v>
      </c>
      <c r="Q3037" s="311">
        <f>IF(M3037&lt;&gt;ฐาน!$M$45,IF(L3037&lt;&gt;"",ROUNDUP(($L3037*$N3037/100),-1),0),0)</f>
        <v>0</v>
      </c>
      <c r="R3037" s="311">
        <f t="shared" si="94"/>
        <v>0</v>
      </c>
      <c r="S3037" s="313">
        <f t="shared" si="95"/>
        <v>0</v>
      </c>
      <c r="T3037" s="314">
        <f>IF(M3037&lt;&gt;ฐาน!$M$45,IF(S3037&lt;&gt;"",S3037+R3037,0),0)</f>
        <v>0</v>
      </c>
      <c r="U3037" s="311">
        <f>IF(M3037&lt;&gt;ฐาน!$M$45,IF(S3037=0,J3037+T3037,O3037),J3037)</f>
        <v>0</v>
      </c>
      <c r="V3037" s="98"/>
    </row>
    <row r="3038" spans="1:22" x14ac:dyDescent="0.35">
      <c r="A3038" s="93">
        <v>3030</v>
      </c>
      <c r="B3038" s="84"/>
      <c r="C3038" s="98"/>
      <c r="D3038" s="91"/>
      <c r="E3038" s="89"/>
      <c r="F3038" s="88"/>
      <c r="G3038" s="91"/>
      <c r="H3038" s="91"/>
      <c r="I3038" s="88"/>
      <c r="J3038" s="92"/>
      <c r="K3038" s="212"/>
      <c r="L3038" s="308" t="str">
        <f>IF(K3038&lt;&gt;"",INDEX(ฐาน!$J$4:$M$44,MATCH(INT(K3038),ฐาน!$J$4:$J$44,0),2),"")</f>
        <v/>
      </c>
      <c r="M3038" s="309" t="str">
        <f>IF(L3038&lt;&gt;"",INDEX(ฐาน!$J$4:$M$45,MATCH(L3038,ฐาน!$K$4:$K$45,0),4),"")</f>
        <v/>
      </c>
      <c r="N3038" s="310" t="str">
        <f>IF(I3038&lt;&gt;"",INDEX(ฐาน!$A$4:$F$9,MATCH(I3038,ฐาน!$A$4:$A$9,0),IF(J3038&gt;=INDEX(ฐาน!$A$4:$F$9,MATCH(I3038,ฐาน!$A$4:$A$9,0),3),6,5)),"")</f>
        <v/>
      </c>
      <c r="O3038" s="311" t="str">
        <f>IF(I3038&lt;&gt;"",IF(J3038&gt;=INDEX(ฐาน!$A$4:$G$9,MATCH(I3038,ฐาน!$A$4:$A$9,0),4),INDEX(ฐาน!$A$4:$G$9,MATCH(I3038,ฐาน!$A$4:$A$9,0),7),INDEX(ฐาน!$A$4:$G$9,MATCH(I3038,ฐาน!$A$4:$A$9,0),4)),"")</f>
        <v/>
      </c>
      <c r="P3038" s="312">
        <f>IF(M3038&lt;&gt;ฐาน!$M$45,IF(L3038&lt;&gt;"",($L3038*$N3038/100),0),0)</f>
        <v>0</v>
      </c>
      <c r="Q3038" s="311">
        <f>IF(M3038&lt;&gt;ฐาน!$M$45,IF(L3038&lt;&gt;"",ROUNDUP(($L3038*$N3038/100),-1),0),0)</f>
        <v>0</v>
      </c>
      <c r="R3038" s="311">
        <f t="shared" si="94"/>
        <v>0</v>
      </c>
      <c r="S3038" s="313">
        <f t="shared" si="95"/>
        <v>0</v>
      </c>
      <c r="T3038" s="314">
        <f>IF(M3038&lt;&gt;ฐาน!$M$45,IF(S3038&lt;&gt;"",S3038+R3038,0),0)</f>
        <v>0</v>
      </c>
      <c r="U3038" s="311">
        <f>IF(M3038&lt;&gt;ฐาน!$M$45,IF(S3038=0,J3038+T3038,O3038),J3038)</f>
        <v>0</v>
      </c>
      <c r="V3038" s="98"/>
    </row>
    <row r="3039" spans="1:22" x14ac:dyDescent="0.35">
      <c r="A3039" s="93">
        <v>3031</v>
      </c>
      <c r="B3039" s="84"/>
      <c r="C3039" s="98"/>
      <c r="D3039" s="91"/>
      <c r="E3039" s="89"/>
      <c r="F3039" s="88"/>
      <c r="G3039" s="91"/>
      <c r="H3039" s="91"/>
      <c r="I3039" s="88"/>
      <c r="J3039" s="92"/>
      <c r="K3039" s="212"/>
      <c r="L3039" s="308" t="str">
        <f>IF(K3039&lt;&gt;"",INDEX(ฐาน!$J$4:$M$44,MATCH(INT(K3039),ฐาน!$J$4:$J$44,0),2),"")</f>
        <v/>
      </c>
      <c r="M3039" s="309" t="str">
        <f>IF(L3039&lt;&gt;"",INDEX(ฐาน!$J$4:$M$45,MATCH(L3039,ฐาน!$K$4:$K$45,0),4),"")</f>
        <v/>
      </c>
      <c r="N3039" s="310" t="str">
        <f>IF(I3039&lt;&gt;"",INDEX(ฐาน!$A$4:$F$9,MATCH(I3039,ฐาน!$A$4:$A$9,0),IF(J3039&gt;=INDEX(ฐาน!$A$4:$F$9,MATCH(I3039,ฐาน!$A$4:$A$9,0),3),6,5)),"")</f>
        <v/>
      </c>
      <c r="O3039" s="311" t="str">
        <f>IF(I3039&lt;&gt;"",IF(J3039&gt;=INDEX(ฐาน!$A$4:$G$9,MATCH(I3039,ฐาน!$A$4:$A$9,0),4),INDEX(ฐาน!$A$4:$G$9,MATCH(I3039,ฐาน!$A$4:$A$9,0),7),INDEX(ฐาน!$A$4:$G$9,MATCH(I3039,ฐาน!$A$4:$A$9,0),4)),"")</f>
        <v/>
      </c>
      <c r="P3039" s="312">
        <f>IF(M3039&lt;&gt;ฐาน!$M$45,IF(L3039&lt;&gt;"",($L3039*$N3039/100),0),0)</f>
        <v>0</v>
      </c>
      <c r="Q3039" s="311">
        <f>IF(M3039&lt;&gt;ฐาน!$M$45,IF(L3039&lt;&gt;"",ROUNDUP(($L3039*$N3039/100),-1),0),0)</f>
        <v>0</v>
      </c>
      <c r="R3039" s="311">
        <f t="shared" si="94"/>
        <v>0</v>
      </c>
      <c r="S3039" s="313">
        <f t="shared" si="95"/>
        <v>0</v>
      </c>
      <c r="T3039" s="314">
        <f>IF(M3039&lt;&gt;ฐาน!$M$45,IF(S3039&lt;&gt;"",S3039+R3039,0),0)</f>
        <v>0</v>
      </c>
      <c r="U3039" s="311">
        <f>IF(M3039&lt;&gt;ฐาน!$M$45,IF(S3039=0,J3039+T3039,O3039),J3039)</f>
        <v>0</v>
      </c>
      <c r="V3039" s="98"/>
    </row>
    <row r="3040" spans="1:22" x14ac:dyDescent="0.35">
      <c r="A3040" s="93">
        <v>3032</v>
      </c>
      <c r="B3040" s="84"/>
      <c r="C3040" s="98"/>
      <c r="D3040" s="91"/>
      <c r="E3040" s="89"/>
      <c r="F3040" s="88"/>
      <c r="G3040" s="91"/>
      <c r="H3040" s="91"/>
      <c r="I3040" s="88"/>
      <c r="J3040" s="92"/>
      <c r="K3040" s="212"/>
      <c r="L3040" s="308" t="str">
        <f>IF(K3040&lt;&gt;"",INDEX(ฐาน!$J$4:$M$44,MATCH(INT(K3040),ฐาน!$J$4:$J$44,0),2),"")</f>
        <v/>
      </c>
      <c r="M3040" s="309" t="str">
        <f>IF(L3040&lt;&gt;"",INDEX(ฐาน!$J$4:$M$45,MATCH(L3040,ฐาน!$K$4:$K$45,0),4),"")</f>
        <v/>
      </c>
      <c r="N3040" s="310" t="str">
        <f>IF(I3040&lt;&gt;"",INDEX(ฐาน!$A$4:$F$9,MATCH(I3040,ฐาน!$A$4:$A$9,0),IF(J3040&gt;=INDEX(ฐาน!$A$4:$F$9,MATCH(I3040,ฐาน!$A$4:$A$9,0),3),6,5)),"")</f>
        <v/>
      </c>
      <c r="O3040" s="311" t="str">
        <f>IF(I3040&lt;&gt;"",IF(J3040&gt;=INDEX(ฐาน!$A$4:$G$9,MATCH(I3040,ฐาน!$A$4:$A$9,0),4),INDEX(ฐาน!$A$4:$G$9,MATCH(I3040,ฐาน!$A$4:$A$9,0),7),INDEX(ฐาน!$A$4:$G$9,MATCH(I3040,ฐาน!$A$4:$A$9,0),4)),"")</f>
        <v/>
      </c>
      <c r="P3040" s="312">
        <f>IF(M3040&lt;&gt;ฐาน!$M$45,IF(L3040&lt;&gt;"",($L3040*$N3040/100),0),0)</f>
        <v>0</v>
      </c>
      <c r="Q3040" s="311">
        <f>IF(M3040&lt;&gt;ฐาน!$M$45,IF(L3040&lt;&gt;"",ROUNDUP(($L3040*$N3040/100),-1),0),0)</f>
        <v>0</v>
      </c>
      <c r="R3040" s="311">
        <f t="shared" si="94"/>
        <v>0</v>
      </c>
      <c r="S3040" s="313">
        <f t="shared" si="95"/>
        <v>0</v>
      </c>
      <c r="T3040" s="314">
        <f>IF(M3040&lt;&gt;ฐาน!$M$45,IF(S3040&lt;&gt;"",S3040+R3040,0),0)</f>
        <v>0</v>
      </c>
      <c r="U3040" s="311">
        <f>IF(M3040&lt;&gt;ฐาน!$M$45,IF(S3040=0,J3040+T3040,O3040),J3040)</f>
        <v>0</v>
      </c>
      <c r="V3040" s="98"/>
    </row>
    <row r="3041" spans="1:22" x14ac:dyDescent="0.35">
      <c r="A3041" s="93">
        <v>3033</v>
      </c>
      <c r="B3041" s="84"/>
      <c r="C3041" s="98"/>
      <c r="D3041" s="91"/>
      <c r="E3041" s="89"/>
      <c r="F3041" s="88"/>
      <c r="G3041" s="91"/>
      <c r="H3041" s="91"/>
      <c r="I3041" s="88"/>
      <c r="J3041" s="92"/>
      <c r="K3041" s="212"/>
      <c r="L3041" s="308" t="str">
        <f>IF(K3041&lt;&gt;"",INDEX(ฐาน!$J$4:$M$44,MATCH(INT(K3041),ฐาน!$J$4:$J$44,0),2),"")</f>
        <v/>
      </c>
      <c r="M3041" s="309" t="str">
        <f>IF(L3041&lt;&gt;"",INDEX(ฐาน!$J$4:$M$45,MATCH(L3041,ฐาน!$K$4:$K$45,0),4),"")</f>
        <v/>
      </c>
      <c r="N3041" s="310" t="str">
        <f>IF(I3041&lt;&gt;"",INDEX(ฐาน!$A$4:$F$9,MATCH(I3041,ฐาน!$A$4:$A$9,0),IF(J3041&gt;=INDEX(ฐาน!$A$4:$F$9,MATCH(I3041,ฐาน!$A$4:$A$9,0),3),6,5)),"")</f>
        <v/>
      </c>
      <c r="O3041" s="311" t="str">
        <f>IF(I3041&lt;&gt;"",IF(J3041&gt;=INDEX(ฐาน!$A$4:$G$9,MATCH(I3041,ฐาน!$A$4:$A$9,0),4),INDEX(ฐาน!$A$4:$G$9,MATCH(I3041,ฐาน!$A$4:$A$9,0),7),INDEX(ฐาน!$A$4:$G$9,MATCH(I3041,ฐาน!$A$4:$A$9,0),4)),"")</f>
        <v/>
      </c>
      <c r="P3041" s="312">
        <f>IF(M3041&lt;&gt;ฐาน!$M$45,IF(L3041&lt;&gt;"",($L3041*$N3041/100),0),0)</f>
        <v>0</v>
      </c>
      <c r="Q3041" s="311">
        <f>IF(M3041&lt;&gt;ฐาน!$M$45,IF(L3041&lt;&gt;"",ROUNDUP(($L3041*$N3041/100),-1),0),0)</f>
        <v>0</v>
      </c>
      <c r="R3041" s="311">
        <f t="shared" si="94"/>
        <v>0</v>
      </c>
      <c r="S3041" s="313">
        <f t="shared" si="95"/>
        <v>0</v>
      </c>
      <c r="T3041" s="314">
        <f>IF(M3041&lt;&gt;ฐาน!$M$45,IF(S3041&lt;&gt;"",S3041+R3041,0),0)</f>
        <v>0</v>
      </c>
      <c r="U3041" s="311">
        <f>IF(M3041&lt;&gt;ฐาน!$M$45,IF(S3041=0,J3041+T3041,O3041),J3041)</f>
        <v>0</v>
      </c>
      <c r="V3041" s="98"/>
    </row>
    <row r="3042" spans="1:22" x14ac:dyDescent="0.35">
      <c r="A3042" s="93">
        <v>3034</v>
      </c>
      <c r="B3042" s="84"/>
      <c r="C3042" s="98"/>
      <c r="D3042" s="91"/>
      <c r="E3042" s="89"/>
      <c r="F3042" s="88"/>
      <c r="G3042" s="91"/>
      <c r="H3042" s="91"/>
      <c r="I3042" s="88"/>
      <c r="J3042" s="92"/>
      <c r="K3042" s="212"/>
      <c r="L3042" s="308" t="str">
        <f>IF(K3042&lt;&gt;"",INDEX(ฐาน!$J$4:$M$44,MATCH(INT(K3042),ฐาน!$J$4:$J$44,0),2),"")</f>
        <v/>
      </c>
      <c r="M3042" s="309" t="str">
        <f>IF(L3042&lt;&gt;"",INDEX(ฐาน!$J$4:$M$45,MATCH(L3042,ฐาน!$K$4:$K$45,0),4),"")</f>
        <v/>
      </c>
      <c r="N3042" s="310" t="str">
        <f>IF(I3042&lt;&gt;"",INDEX(ฐาน!$A$4:$F$9,MATCH(I3042,ฐาน!$A$4:$A$9,0),IF(J3042&gt;=INDEX(ฐาน!$A$4:$F$9,MATCH(I3042,ฐาน!$A$4:$A$9,0),3),6,5)),"")</f>
        <v/>
      </c>
      <c r="O3042" s="311" t="str">
        <f>IF(I3042&lt;&gt;"",IF(J3042&gt;=INDEX(ฐาน!$A$4:$G$9,MATCH(I3042,ฐาน!$A$4:$A$9,0),4),INDEX(ฐาน!$A$4:$G$9,MATCH(I3042,ฐาน!$A$4:$A$9,0),7),INDEX(ฐาน!$A$4:$G$9,MATCH(I3042,ฐาน!$A$4:$A$9,0),4)),"")</f>
        <v/>
      </c>
      <c r="P3042" s="312">
        <f>IF(M3042&lt;&gt;ฐาน!$M$45,IF(L3042&lt;&gt;"",($L3042*$N3042/100),0),0)</f>
        <v>0</v>
      </c>
      <c r="Q3042" s="311">
        <f>IF(M3042&lt;&gt;ฐาน!$M$45,IF(L3042&lt;&gt;"",ROUNDUP(($L3042*$N3042/100),-1),0),0)</f>
        <v>0</v>
      </c>
      <c r="R3042" s="311">
        <f t="shared" si="94"/>
        <v>0</v>
      </c>
      <c r="S3042" s="313">
        <f t="shared" si="95"/>
        <v>0</v>
      </c>
      <c r="T3042" s="314">
        <f>IF(M3042&lt;&gt;ฐาน!$M$45,IF(S3042&lt;&gt;"",S3042+R3042,0),0)</f>
        <v>0</v>
      </c>
      <c r="U3042" s="311">
        <f>IF(M3042&lt;&gt;ฐาน!$M$45,IF(S3042=0,J3042+T3042,O3042),J3042)</f>
        <v>0</v>
      </c>
      <c r="V3042" s="98"/>
    </row>
    <row r="3043" spans="1:22" x14ac:dyDescent="0.35">
      <c r="A3043" s="93">
        <v>3035</v>
      </c>
      <c r="B3043" s="84"/>
      <c r="C3043" s="98"/>
      <c r="D3043" s="91"/>
      <c r="E3043" s="89"/>
      <c r="F3043" s="88"/>
      <c r="G3043" s="91"/>
      <c r="H3043" s="91"/>
      <c r="I3043" s="88"/>
      <c r="J3043" s="92"/>
      <c r="K3043" s="212"/>
      <c r="L3043" s="308" t="str">
        <f>IF(K3043&lt;&gt;"",INDEX(ฐาน!$J$4:$M$44,MATCH(INT(K3043),ฐาน!$J$4:$J$44,0),2),"")</f>
        <v/>
      </c>
      <c r="M3043" s="309" t="str">
        <f>IF(L3043&lt;&gt;"",INDEX(ฐาน!$J$4:$M$45,MATCH(L3043,ฐาน!$K$4:$K$45,0),4),"")</f>
        <v/>
      </c>
      <c r="N3043" s="310" t="str">
        <f>IF(I3043&lt;&gt;"",INDEX(ฐาน!$A$4:$F$9,MATCH(I3043,ฐาน!$A$4:$A$9,0),IF(J3043&gt;=INDEX(ฐาน!$A$4:$F$9,MATCH(I3043,ฐาน!$A$4:$A$9,0),3),6,5)),"")</f>
        <v/>
      </c>
      <c r="O3043" s="311" t="str">
        <f>IF(I3043&lt;&gt;"",IF(J3043&gt;=INDEX(ฐาน!$A$4:$G$9,MATCH(I3043,ฐาน!$A$4:$A$9,0),4),INDEX(ฐาน!$A$4:$G$9,MATCH(I3043,ฐาน!$A$4:$A$9,0),7),INDEX(ฐาน!$A$4:$G$9,MATCH(I3043,ฐาน!$A$4:$A$9,0),4)),"")</f>
        <v/>
      </c>
      <c r="P3043" s="312">
        <f>IF(M3043&lt;&gt;ฐาน!$M$45,IF(L3043&lt;&gt;"",($L3043*$N3043/100),0),0)</f>
        <v>0</v>
      </c>
      <c r="Q3043" s="311">
        <f>IF(M3043&lt;&gt;ฐาน!$M$45,IF(L3043&lt;&gt;"",ROUNDUP(($L3043*$N3043/100),-1),0),0)</f>
        <v>0</v>
      </c>
      <c r="R3043" s="311">
        <f t="shared" si="94"/>
        <v>0</v>
      </c>
      <c r="S3043" s="313">
        <f t="shared" si="95"/>
        <v>0</v>
      </c>
      <c r="T3043" s="314">
        <f>IF(M3043&lt;&gt;ฐาน!$M$45,IF(S3043&lt;&gt;"",S3043+R3043,0),0)</f>
        <v>0</v>
      </c>
      <c r="U3043" s="311">
        <f>IF(M3043&lt;&gt;ฐาน!$M$45,IF(S3043=0,J3043+T3043,O3043),J3043)</f>
        <v>0</v>
      </c>
      <c r="V3043" s="98"/>
    </row>
    <row r="3044" spans="1:22" x14ac:dyDescent="0.35">
      <c r="A3044" s="93">
        <v>3036</v>
      </c>
      <c r="B3044" s="84"/>
      <c r="C3044" s="98"/>
      <c r="D3044" s="91"/>
      <c r="E3044" s="89"/>
      <c r="F3044" s="88"/>
      <c r="G3044" s="91"/>
      <c r="H3044" s="91"/>
      <c r="I3044" s="88"/>
      <c r="J3044" s="92"/>
      <c r="K3044" s="212"/>
      <c r="L3044" s="308" t="str">
        <f>IF(K3044&lt;&gt;"",INDEX(ฐาน!$J$4:$M$44,MATCH(INT(K3044),ฐาน!$J$4:$J$44,0),2),"")</f>
        <v/>
      </c>
      <c r="M3044" s="309" t="str">
        <f>IF(L3044&lt;&gt;"",INDEX(ฐาน!$J$4:$M$45,MATCH(L3044,ฐาน!$K$4:$K$45,0),4),"")</f>
        <v/>
      </c>
      <c r="N3044" s="310" t="str">
        <f>IF(I3044&lt;&gt;"",INDEX(ฐาน!$A$4:$F$9,MATCH(I3044,ฐาน!$A$4:$A$9,0),IF(J3044&gt;=INDEX(ฐาน!$A$4:$F$9,MATCH(I3044,ฐาน!$A$4:$A$9,0),3),6,5)),"")</f>
        <v/>
      </c>
      <c r="O3044" s="311" t="str">
        <f>IF(I3044&lt;&gt;"",IF(J3044&gt;=INDEX(ฐาน!$A$4:$G$9,MATCH(I3044,ฐาน!$A$4:$A$9,0),4),INDEX(ฐาน!$A$4:$G$9,MATCH(I3044,ฐาน!$A$4:$A$9,0),7),INDEX(ฐาน!$A$4:$G$9,MATCH(I3044,ฐาน!$A$4:$A$9,0),4)),"")</f>
        <v/>
      </c>
      <c r="P3044" s="312">
        <f>IF(M3044&lt;&gt;ฐาน!$M$45,IF(L3044&lt;&gt;"",($L3044*$N3044/100),0),0)</f>
        <v>0</v>
      </c>
      <c r="Q3044" s="311">
        <f>IF(M3044&lt;&gt;ฐาน!$M$45,IF(L3044&lt;&gt;"",ROUNDUP(($L3044*$N3044/100),-1),0),0)</f>
        <v>0</v>
      </c>
      <c r="R3044" s="311">
        <f t="shared" si="94"/>
        <v>0</v>
      </c>
      <c r="S3044" s="313">
        <f t="shared" si="95"/>
        <v>0</v>
      </c>
      <c r="T3044" s="314">
        <f>IF(M3044&lt;&gt;ฐาน!$M$45,IF(S3044&lt;&gt;"",S3044+R3044,0),0)</f>
        <v>0</v>
      </c>
      <c r="U3044" s="311">
        <f>IF(M3044&lt;&gt;ฐาน!$M$45,IF(S3044=0,J3044+T3044,O3044),J3044)</f>
        <v>0</v>
      </c>
      <c r="V3044" s="98"/>
    </row>
    <row r="3045" spans="1:22" x14ac:dyDescent="0.35">
      <c r="A3045" s="93">
        <v>3037</v>
      </c>
      <c r="B3045" s="84"/>
      <c r="C3045" s="98"/>
      <c r="D3045" s="91"/>
      <c r="E3045" s="89"/>
      <c r="F3045" s="88"/>
      <c r="G3045" s="91"/>
      <c r="H3045" s="91"/>
      <c r="I3045" s="88"/>
      <c r="J3045" s="92"/>
      <c r="K3045" s="212"/>
      <c r="L3045" s="308" t="str">
        <f>IF(K3045&lt;&gt;"",INDEX(ฐาน!$J$4:$M$44,MATCH(INT(K3045),ฐาน!$J$4:$J$44,0),2),"")</f>
        <v/>
      </c>
      <c r="M3045" s="309" t="str">
        <f>IF(L3045&lt;&gt;"",INDEX(ฐาน!$J$4:$M$45,MATCH(L3045,ฐาน!$K$4:$K$45,0),4),"")</f>
        <v/>
      </c>
      <c r="N3045" s="310" t="str">
        <f>IF(I3045&lt;&gt;"",INDEX(ฐาน!$A$4:$F$9,MATCH(I3045,ฐาน!$A$4:$A$9,0),IF(J3045&gt;=INDEX(ฐาน!$A$4:$F$9,MATCH(I3045,ฐาน!$A$4:$A$9,0),3),6,5)),"")</f>
        <v/>
      </c>
      <c r="O3045" s="311" t="str">
        <f>IF(I3045&lt;&gt;"",IF(J3045&gt;=INDEX(ฐาน!$A$4:$G$9,MATCH(I3045,ฐาน!$A$4:$A$9,0),4),INDEX(ฐาน!$A$4:$G$9,MATCH(I3045,ฐาน!$A$4:$A$9,0),7),INDEX(ฐาน!$A$4:$G$9,MATCH(I3045,ฐาน!$A$4:$A$9,0),4)),"")</f>
        <v/>
      </c>
      <c r="P3045" s="312">
        <f>IF(M3045&lt;&gt;ฐาน!$M$45,IF(L3045&lt;&gt;"",($L3045*$N3045/100),0),0)</f>
        <v>0</v>
      </c>
      <c r="Q3045" s="311">
        <f>IF(M3045&lt;&gt;ฐาน!$M$45,IF(L3045&lt;&gt;"",ROUNDUP(($L3045*$N3045/100),-1),0),0)</f>
        <v>0</v>
      </c>
      <c r="R3045" s="311">
        <f t="shared" si="94"/>
        <v>0</v>
      </c>
      <c r="S3045" s="313">
        <f t="shared" si="95"/>
        <v>0</v>
      </c>
      <c r="T3045" s="314">
        <f>IF(M3045&lt;&gt;ฐาน!$M$45,IF(S3045&lt;&gt;"",S3045+R3045,0),0)</f>
        <v>0</v>
      </c>
      <c r="U3045" s="311">
        <f>IF(M3045&lt;&gt;ฐาน!$M$45,IF(S3045=0,J3045+T3045,O3045),J3045)</f>
        <v>0</v>
      </c>
      <c r="V3045" s="98"/>
    </row>
    <row r="3046" spans="1:22" x14ac:dyDescent="0.35">
      <c r="A3046" s="93">
        <v>3038</v>
      </c>
      <c r="B3046" s="84"/>
      <c r="C3046" s="98"/>
      <c r="D3046" s="91"/>
      <c r="E3046" s="89"/>
      <c r="F3046" s="88"/>
      <c r="G3046" s="91"/>
      <c r="H3046" s="91"/>
      <c r="I3046" s="88"/>
      <c r="J3046" s="92"/>
      <c r="K3046" s="212"/>
      <c r="L3046" s="308" t="str">
        <f>IF(K3046&lt;&gt;"",INDEX(ฐาน!$J$4:$M$44,MATCH(INT(K3046),ฐาน!$J$4:$J$44,0),2),"")</f>
        <v/>
      </c>
      <c r="M3046" s="309" t="str">
        <f>IF(L3046&lt;&gt;"",INDEX(ฐาน!$J$4:$M$45,MATCH(L3046,ฐาน!$K$4:$K$45,0),4),"")</f>
        <v/>
      </c>
      <c r="N3046" s="310" t="str">
        <f>IF(I3046&lt;&gt;"",INDEX(ฐาน!$A$4:$F$9,MATCH(I3046,ฐาน!$A$4:$A$9,0),IF(J3046&gt;=INDEX(ฐาน!$A$4:$F$9,MATCH(I3046,ฐาน!$A$4:$A$9,0),3),6,5)),"")</f>
        <v/>
      </c>
      <c r="O3046" s="311" t="str">
        <f>IF(I3046&lt;&gt;"",IF(J3046&gt;=INDEX(ฐาน!$A$4:$G$9,MATCH(I3046,ฐาน!$A$4:$A$9,0),4),INDEX(ฐาน!$A$4:$G$9,MATCH(I3046,ฐาน!$A$4:$A$9,0),7),INDEX(ฐาน!$A$4:$G$9,MATCH(I3046,ฐาน!$A$4:$A$9,0),4)),"")</f>
        <v/>
      </c>
      <c r="P3046" s="312">
        <f>IF(M3046&lt;&gt;ฐาน!$M$45,IF(L3046&lt;&gt;"",($L3046*$N3046/100),0),0)</f>
        <v>0</v>
      </c>
      <c r="Q3046" s="311">
        <f>IF(M3046&lt;&gt;ฐาน!$M$45,IF(L3046&lt;&gt;"",ROUNDUP(($L3046*$N3046/100),-1),0),0)</f>
        <v>0</v>
      </c>
      <c r="R3046" s="311">
        <f t="shared" si="94"/>
        <v>0</v>
      </c>
      <c r="S3046" s="313">
        <f t="shared" si="95"/>
        <v>0</v>
      </c>
      <c r="T3046" s="314">
        <f>IF(M3046&lt;&gt;ฐาน!$M$45,IF(S3046&lt;&gt;"",S3046+R3046,0),0)</f>
        <v>0</v>
      </c>
      <c r="U3046" s="311">
        <f>IF(M3046&lt;&gt;ฐาน!$M$45,IF(S3046=0,J3046+T3046,O3046),J3046)</f>
        <v>0</v>
      </c>
      <c r="V3046" s="98"/>
    </row>
    <row r="3047" spans="1:22" x14ac:dyDescent="0.35">
      <c r="A3047" s="93">
        <v>3039</v>
      </c>
      <c r="B3047" s="84"/>
      <c r="C3047" s="98"/>
      <c r="D3047" s="91"/>
      <c r="E3047" s="89"/>
      <c r="F3047" s="88"/>
      <c r="G3047" s="91"/>
      <c r="H3047" s="91"/>
      <c r="I3047" s="88"/>
      <c r="J3047" s="92"/>
      <c r="K3047" s="212"/>
      <c r="L3047" s="308" t="str">
        <f>IF(K3047&lt;&gt;"",INDEX(ฐาน!$J$4:$M$44,MATCH(INT(K3047),ฐาน!$J$4:$J$44,0),2),"")</f>
        <v/>
      </c>
      <c r="M3047" s="309" t="str">
        <f>IF(L3047&lt;&gt;"",INDEX(ฐาน!$J$4:$M$45,MATCH(L3047,ฐาน!$K$4:$K$45,0),4),"")</f>
        <v/>
      </c>
      <c r="N3047" s="310" t="str">
        <f>IF(I3047&lt;&gt;"",INDEX(ฐาน!$A$4:$F$9,MATCH(I3047,ฐาน!$A$4:$A$9,0),IF(J3047&gt;=INDEX(ฐาน!$A$4:$F$9,MATCH(I3047,ฐาน!$A$4:$A$9,0),3),6,5)),"")</f>
        <v/>
      </c>
      <c r="O3047" s="311" t="str">
        <f>IF(I3047&lt;&gt;"",IF(J3047&gt;=INDEX(ฐาน!$A$4:$G$9,MATCH(I3047,ฐาน!$A$4:$A$9,0),4),INDEX(ฐาน!$A$4:$G$9,MATCH(I3047,ฐาน!$A$4:$A$9,0),7),INDEX(ฐาน!$A$4:$G$9,MATCH(I3047,ฐาน!$A$4:$A$9,0),4)),"")</f>
        <v/>
      </c>
      <c r="P3047" s="312">
        <f>IF(M3047&lt;&gt;ฐาน!$M$45,IF(L3047&lt;&gt;"",($L3047*$N3047/100),0),0)</f>
        <v>0</v>
      </c>
      <c r="Q3047" s="311">
        <f>IF(M3047&lt;&gt;ฐาน!$M$45,IF(L3047&lt;&gt;"",ROUNDUP(($L3047*$N3047/100),-1),0),0)</f>
        <v>0</v>
      </c>
      <c r="R3047" s="311">
        <f t="shared" si="94"/>
        <v>0</v>
      </c>
      <c r="S3047" s="313">
        <f t="shared" si="95"/>
        <v>0</v>
      </c>
      <c r="T3047" s="314">
        <f>IF(M3047&lt;&gt;ฐาน!$M$45,IF(S3047&lt;&gt;"",S3047+R3047,0),0)</f>
        <v>0</v>
      </c>
      <c r="U3047" s="311">
        <f>IF(M3047&lt;&gt;ฐาน!$M$45,IF(S3047=0,J3047+T3047,O3047),J3047)</f>
        <v>0</v>
      </c>
      <c r="V3047" s="98"/>
    </row>
    <row r="3048" spans="1:22" x14ac:dyDescent="0.35">
      <c r="A3048" s="93">
        <v>3040</v>
      </c>
      <c r="B3048" s="84"/>
      <c r="C3048" s="98"/>
      <c r="D3048" s="91"/>
      <c r="E3048" s="89"/>
      <c r="F3048" s="88"/>
      <c r="G3048" s="91"/>
      <c r="H3048" s="91"/>
      <c r="I3048" s="88"/>
      <c r="J3048" s="92"/>
      <c r="K3048" s="212"/>
      <c r="L3048" s="308" t="str">
        <f>IF(K3048&lt;&gt;"",INDEX(ฐาน!$J$4:$M$44,MATCH(INT(K3048),ฐาน!$J$4:$J$44,0),2),"")</f>
        <v/>
      </c>
      <c r="M3048" s="309" t="str">
        <f>IF(L3048&lt;&gt;"",INDEX(ฐาน!$J$4:$M$45,MATCH(L3048,ฐาน!$K$4:$K$45,0),4),"")</f>
        <v/>
      </c>
      <c r="N3048" s="310" t="str">
        <f>IF(I3048&lt;&gt;"",INDEX(ฐาน!$A$4:$F$9,MATCH(I3048,ฐาน!$A$4:$A$9,0),IF(J3048&gt;=INDEX(ฐาน!$A$4:$F$9,MATCH(I3048,ฐาน!$A$4:$A$9,0),3),6,5)),"")</f>
        <v/>
      </c>
      <c r="O3048" s="311" t="str">
        <f>IF(I3048&lt;&gt;"",IF(J3048&gt;=INDEX(ฐาน!$A$4:$G$9,MATCH(I3048,ฐาน!$A$4:$A$9,0),4),INDEX(ฐาน!$A$4:$G$9,MATCH(I3048,ฐาน!$A$4:$A$9,0),7),INDEX(ฐาน!$A$4:$G$9,MATCH(I3048,ฐาน!$A$4:$A$9,0),4)),"")</f>
        <v/>
      </c>
      <c r="P3048" s="312">
        <f>IF(M3048&lt;&gt;ฐาน!$M$45,IF(L3048&lt;&gt;"",($L3048*$N3048/100),0),0)</f>
        <v>0</v>
      </c>
      <c r="Q3048" s="311">
        <f>IF(M3048&lt;&gt;ฐาน!$M$45,IF(L3048&lt;&gt;"",ROUNDUP(($L3048*$N3048/100),-1),0),0)</f>
        <v>0</v>
      </c>
      <c r="R3048" s="311">
        <f t="shared" si="94"/>
        <v>0</v>
      </c>
      <c r="S3048" s="313">
        <f t="shared" si="95"/>
        <v>0</v>
      </c>
      <c r="T3048" s="314">
        <f>IF(M3048&lt;&gt;ฐาน!$M$45,IF(S3048&lt;&gt;"",S3048+R3048,0),0)</f>
        <v>0</v>
      </c>
      <c r="U3048" s="311">
        <f>IF(M3048&lt;&gt;ฐาน!$M$45,IF(S3048=0,J3048+T3048,O3048),J3048)</f>
        <v>0</v>
      </c>
      <c r="V3048" s="98"/>
    </row>
    <row r="3049" spans="1:22" x14ac:dyDescent="0.35">
      <c r="A3049" s="93">
        <v>3041</v>
      </c>
      <c r="B3049" s="84"/>
      <c r="C3049" s="98"/>
      <c r="D3049" s="91"/>
      <c r="E3049" s="89"/>
      <c r="F3049" s="88"/>
      <c r="G3049" s="91"/>
      <c r="H3049" s="91"/>
      <c r="I3049" s="88"/>
      <c r="J3049" s="92"/>
      <c r="K3049" s="212"/>
      <c r="L3049" s="308" t="str">
        <f>IF(K3049&lt;&gt;"",INDEX(ฐาน!$J$4:$M$44,MATCH(INT(K3049),ฐาน!$J$4:$J$44,0),2),"")</f>
        <v/>
      </c>
      <c r="M3049" s="309" t="str">
        <f>IF(L3049&lt;&gt;"",INDEX(ฐาน!$J$4:$M$45,MATCH(L3049,ฐาน!$K$4:$K$45,0),4),"")</f>
        <v/>
      </c>
      <c r="N3049" s="310" t="str">
        <f>IF(I3049&lt;&gt;"",INDEX(ฐาน!$A$4:$F$9,MATCH(I3049,ฐาน!$A$4:$A$9,0),IF(J3049&gt;=INDEX(ฐาน!$A$4:$F$9,MATCH(I3049,ฐาน!$A$4:$A$9,0),3),6,5)),"")</f>
        <v/>
      </c>
      <c r="O3049" s="311" t="str">
        <f>IF(I3049&lt;&gt;"",IF(J3049&gt;=INDEX(ฐาน!$A$4:$G$9,MATCH(I3049,ฐาน!$A$4:$A$9,0),4),INDEX(ฐาน!$A$4:$G$9,MATCH(I3049,ฐาน!$A$4:$A$9,0),7),INDEX(ฐาน!$A$4:$G$9,MATCH(I3049,ฐาน!$A$4:$A$9,0),4)),"")</f>
        <v/>
      </c>
      <c r="P3049" s="312">
        <f>IF(M3049&lt;&gt;ฐาน!$M$45,IF(L3049&lt;&gt;"",($L3049*$N3049/100),0),0)</f>
        <v>0</v>
      </c>
      <c r="Q3049" s="311">
        <f>IF(M3049&lt;&gt;ฐาน!$M$45,IF(L3049&lt;&gt;"",ROUNDUP(($L3049*$N3049/100),-1),0),0)</f>
        <v>0</v>
      </c>
      <c r="R3049" s="311">
        <f t="shared" si="94"/>
        <v>0</v>
      </c>
      <c r="S3049" s="313">
        <f t="shared" si="95"/>
        <v>0</v>
      </c>
      <c r="T3049" s="314">
        <f>IF(M3049&lt;&gt;ฐาน!$M$45,IF(S3049&lt;&gt;"",S3049+R3049,0),0)</f>
        <v>0</v>
      </c>
      <c r="U3049" s="311">
        <f>IF(M3049&lt;&gt;ฐาน!$M$45,IF(S3049=0,J3049+T3049,O3049),J3049)</f>
        <v>0</v>
      </c>
      <c r="V3049" s="98"/>
    </row>
    <row r="3050" spans="1:22" x14ac:dyDescent="0.35">
      <c r="A3050" s="93">
        <v>3042</v>
      </c>
      <c r="B3050" s="84"/>
      <c r="C3050" s="98"/>
      <c r="D3050" s="91"/>
      <c r="E3050" s="89"/>
      <c r="F3050" s="88"/>
      <c r="G3050" s="91"/>
      <c r="H3050" s="91"/>
      <c r="I3050" s="88"/>
      <c r="J3050" s="92"/>
      <c r="K3050" s="212"/>
      <c r="L3050" s="308" t="str">
        <f>IF(K3050&lt;&gt;"",INDEX(ฐาน!$J$4:$M$44,MATCH(INT(K3050),ฐาน!$J$4:$J$44,0),2),"")</f>
        <v/>
      </c>
      <c r="M3050" s="309" t="str">
        <f>IF(L3050&lt;&gt;"",INDEX(ฐาน!$J$4:$M$45,MATCH(L3050,ฐาน!$K$4:$K$45,0),4),"")</f>
        <v/>
      </c>
      <c r="N3050" s="310" t="str">
        <f>IF(I3050&lt;&gt;"",INDEX(ฐาน!$A$4:$F$9,MATCH(I3050,ฐาน!$A$4:$A$9,0),IF(J3050&gt;=INDEX(ฐาน!$A$4:$F$9,MATCH(I3050,ฐาน!$A$4:$A$9,0),3),6,5)),"")</f>
        <v/>
      </c>
      <c r="O3050" s="311" t="str">
        <f>IF(I3050&lt;&gt;"",IF(J3050&gt;=INDEX(ฐาน!$A$4:$G$9,MATCH(I3050,ฐาน!$A$4:$A$9,0),4),INDEX(ฐาน!$A$4:$G$9,MATCH(I3050,ฐาน!$A$4:$A$9,0),7),INDEX(ฐาน!$A$4:$G$9,MATCH(I3050,ฐาน!$A$4:$A$9,0),4)),"")</f>
        <v/>
      </c>
      <c r="P3050" s="312">
        <f>IF(M3050&lt;&gt;ฐาน!$M$45,IF(L3050&lt;&gt;"",($L3050*$N3050/100),0),0)</f>
        <v>0</v>
      </c>
      <c r="Q3050" s="311">
        <f>IF(M3050&lt;&gt;ฐาน!$M$45,IF(L3050&lt;&gt;"",ROUNDUP(($L3050*$N3050/100),-1),0),0)</f>
        <v>0</v>
      </c>
      <c r="R3050" s="311">
        <f t="shared" si="94"/>
        <v>0</v>
      </c>
      <c r="S3050" s="313">
        <f t="shared" si="95"/>
        <v>0</v>
      </c>
      <c r="T3050" s="314">
        <f>IF(M3050&lt;&gt;ฐาน!$M$45,IF(S3050&lt;&gt;"",S3050+R3050,0),0)</f>
        <v>0</v>
      </c>
      <c r="U3050" s="311">
        <f>IF(M3050&lt;&gt;ฐาน!$M$45,IF(S3050=0,J3050+T3050,O3050),J3050)</f>
        <v>0</v>
      </c>
      <c r="V3050" s="98"/>
    </row>
    <row r="3051" spans="1:22" x14ac:dyDescent="0.35">
      <c r="A3051" s="93">
        <v>3043</v>
      </c>
      <c r="B3051" s="84"/>
      <c r="C3051" s="98"/>
      <c r="D3051" s="91"/>
      <c r="E3051" s="89"/>
      <c r="F3051" s="88"/>
      <c r="G3051" s="91"/>
      <c r="H3051" s="91"/>
      <c r="I3051" s="88"/>
      <c r="J3051" s="92"/>
      <c r="K3051" s="212"/>
      <c r="L3051" s="308" t="str">
        <f>IF(K3051&lt;&gt;"",INDEX(ฐาน!$J$4:$M$44,MATCH(INT(K3051),ฐาน!$J$4:$J$44,0),2),"")</f>
        <v/>
      </c>
      <c r="M3051" s="309" t="str">
        <f>IF(L3051&lt;&gt;"",INDEX(ฐาน!$J$4:$M$45,MATCH(L3051,ฐาน!$K$4:$K$45,0),4),"")</f>
        <v/>
      </c>
      <c r="N3051" s="310" t="str">
        <f>IF(I3051&lt;&gt;"",INDEX(ฐาน!$A$4:$F$9,MATCH(I3051,ฐาน!$A$4:$A$9,0),IF(J3051&gt;=INDEX(ฐาน!$A$4:$F$9,MATCH(I3051,ฐาน!$A$4:$A$9,0),3),6,5)),"")</f>
        <v/>
      </c>
      <c r="O3051" s="311" t="str">
        <f>IF(I3051&lt;&gt;"",IF(J3051&gt;=INDEX(ฐาน!$A$4:$G$9,MATCH(I3051,ฐาน!$A$4:$A$9,0),4),INDEX(ฐาน!$A$4:$G$9,MATCH(I3051,ฐาน!$A$4:$A$9,0),7),INDEX(ฐาน!$A$4:$G$9,MATCH(I3051,ฐาน!$A$4:$A$9,0),4)),"")</f>
        <v/>
      </c>
      <c r="P3051" s="312">
        <f>IF(M3051&lt;&gt;ฐาน!$M$45,IF(L3051&lt;&gt;"",($L3051*$N3051/100),0),0)</f>
        <v>0</v>
      </c>
      <c r="Q3051" s="311">
        <f>IF(M3051&lt;&gt;ฐาน!$M$45,IF(L3051&lt;&gt;"",ROUNDUP(($L3051*$N3051/100),-1),0),0)</f>
        <v>0</v>
      </c>
      <c r="R3051" s="311">
        <f t="shared" si="94"/>
        <v>0</v>
      </c>
      <c r="S3051" s="313">
        <f t="shared" si="95"/>
        <v>0</v>
      </c>
      <c r="T3051" s="314">
        <f>IF(M3051&lt;&gt;ฐาน!$M$45,IF(S3051&lt;&gt;"",S3051+R3051,0),0)</f>
        <v>0</v>
      </c>
      <c r="U3051" s="311">
        <f>IF(M3051&lt;&gt;ฐาน!$M$45,IF(S3051=0,J3051+T3051,O3051),J3051)</f>
        <v>0</v>
      </c>
      <c r="V3051" s="98"/>
    </row>
    <row r="3052" spans="1:22" x14ac:dyDescent="0.35">
      <c r="A3052" s="93">
        <v>3044</v>
      </c>
      <c r="B3052" s="84"/>
      <c r="C3052" s="98"/>
      <c r="D3052" s="91"/>
      <c r="E3052" s="89"/>
      <c r="F3052" s="88"/>
      <c r="G3052" s="91"/>
      <c r="H3052" s="91"/>
      <c r="I3052" s="88"/>
      <c r="J3052" s="92"/>
      <c r="K3052" s="212"/>
      <c r="L3052" s="308" t="str">
        <f>IF(K3052&lt;&gt;"",INDEX(ฐาน!$J$4:$M$44,MATCH(INT(K3052),ฐาน!$J$4:$J$44,0),2),"")</f>
        <v/>
      </c>
      <c r="M3052" s="309" t="str">
        <f>IF(L3052&lt;&gt;"",INDEX(ฐาน!$J$4:$M$45,MATCH(L3052,ฐาน!$K$4:$K$45,0),4),"")</f>
        <v/>
      </c>
      <c r="N3052" s="310" t="str">
        <f>IF(I3052&lt;&gt;"",INDEX(ฐาน!$A$4:$F$9,MATCH(I3052,ฐาน!$A$4:$A$9,0),IF(J3052&gt;=INDEX(ฐาน!$A$4:$F$9,MATCH(I3052,ฐาน!$A$4:$A$9,0),3),6,5)),"")</f>
        <v/>
      </c>
      <c r="O3052" s="311" t="str">
        <f>IF(I3052&lt;&gt;"",IF(J3052&gt;=INDEX(ฐาน!$A$4:$G$9,MATCH(I3052,ฐาน!$A$4:$A$9,0),4),INDEX(ฐาน!$A$4:$G$9,MATCH(I3052,ฐาน!$A$4:$A$9,0),7),INDEX(ฐาน!$A$4:$G$9,MATCH(I3052,ฐาน!$A$4:$A$9,0),4)),"")</f>
        <v/>
      </c>
      <c r="P3052" s="312">
        <f>IF(M3052&lt;&gt;ฐาน!$M$45,IF(L3052&lt;&gt;"",($L3052*$N3052/100),0),0)</f>
        <v>0</v>
      </c>
      <c r="Q3052" s="311">
        <f>IF(M3052&lt;&gt;ฐาน!$M$45,IF(L3052&lt;&gt;"",ROUNDUP(($L3052*$N3052/100),-1),0),0)</f>
        <v>0</v>
      </c>
      <c r="R3052" s="311">
        <f t="shared" si="94"/>
        <v>0</v>
      </c>
      <c r="S3052" s="313">
        <f t="shared" si="95"/>
        <v>0</v>
      </c>
      <c r="T3052" s="314">
        <f>IF(M3052&lt;&gt;ฐาน!$M$45,IF(S3052&lt;&gt;"",S3052+R3052,0),0)</f>
        <v>0</v>
      </c>
      <c r="U3052" s="311">
        <f>IF(M3052&lt;&gt;ฐาน!$M$45,IF(S3052=0,J3052+T3052,O3052),J3052)</f>
        <v>0</v>
      </c>
      <c r="V3052" s="98"/>
    </row>
    <row r="3053" spans="1:22" x14ac:dyDescent="0.35">
      <c r="A3053" s="93">
        <v>3045</v>
      </c>
      <c r="B3053" s="84"/>
      <c r="C3053" s="98"/>
      <c r="D3053" s="91"/>
      <c r="E3053" s="89"/>
      <c r="F3053" s="88"/>
      <c r="G3053" s="91"/>
      <c r="H3053" s="91"/>
      <c r="I3053" s="88"/>
      <c r="J3053" s="92"/>
      <c r="K3053" s="212"/>
      <c r="L3053" s="308" t="str">
        <f>IF(K3053&lt;&gt;"",INDEX(ฐาน!$J$4:$M$44,MATCH(INT(K3053),ฐาน!$J$4:$J$44,0),2),"")</f>
        <v/>
      </c>
      <c r="M3053" s="309" t="str">
        <f>IF(L3053&lt;&gt;"",INDEX(ฐาน!$J$4:$M$45,MATCH(L3053,ฐาน!$K$4:$K$45,0),4),"")</f>
        <v/>
      </c>
      <c r="N3053" s="310" t="str">
        <f>IF(I3053&lt;&gt;"",INDEX(ฐาน!$A$4:$F$9,MATCH(I3053,ฐาน!$A$4:$A$9,0),IF(J3053&gt;=INDEX(ฐาน!$A$4:$F$9,MATCH(I3053,ฐาน!$A$4:$A$9,0),3),6,5)),"")</f>
        <v/>
      </c>
      <c r="O3053" s="311" t="str">
        <f>IF(I3053&lt;&gt;"",IF(J3053&gt;=INDEX(ฐาน!$A$4:$G$9,MATCH(I3053,ฐาน!$A$4:$A$9,0),4),INDEX(ฐาน!$A$4:$G$9,MATCH(I3053,ฐาน!$A$4:$A$9,0),7),INDEX(ฐาน!$A$4:$G$9,MATCH(I3053,ฐาน!$A$4:$A$9,0),4)),"")</f>
        <v/>
      </c>
      <c r="P3053" s="312">
        <f>IF(M3053&lt;&gt;ฐาน!$M$45,IF(L3053&lt;&gt;"",($L3053*$N3053/100),0),0)</f>
        <v>0</v>
      </c>
      <c r="Q3053" s="311">
        <f>IF(M3053&lt;&gt;ฐาน!$M$45,IF(L3053&lt;&gt;"",ROUNDUP(($L3053*$N3053/100),-1),0),0)</f>
        <v>0</v>
      </c>
      <c r="R3053" s="311">
        <f t="shared" si="94"/>
        <v>0</v>
      </c>
      <c r="S3053" s="313">
        <f t="shared" si="95"/>
        <v>0</v>
      </c>
      <c r="T3053" s="314">
        <f>IF(M3053&lt;&gt;ฐาน!$M$45,IF(S3053&lt;&gt;"",S3053+R3053,0),0)</f>
        <v>0</v>
      </c>
      <c r="U3053" s="311">
        <f>IF(M3053&lt;&gt;ฐาน!$M$45,IF(S3053=0,J3053+T3053,O3053),J3053)</f>
        <v>0</v>
      </c>
      <c r="V3053" s="98"/>
    </row>
    <row r="3054" spans="1:22" x14ac:dyDescent="0.35">
      <c r="A3054" s="93">
        <v>3046</v>
      </c>
      <c r="B3054" s="84"/>
      <c r="C3054" s="98"/>
      <c r="D3054" s="91"/>
      <c r="E3054" s="89"/>
      <c r="F3054" s="88"/>
      <c r="G3054" s="91"/>
      <c r="H3054" s="91"/>
      <c r="I3054" s="88"/>
      <c r="J3054" s="92"/>
      <c r="K3054" s="212"/>
      <c r="L3054" s="308" t="str">
        <f>IF(K3054&lt;&gt;"",INDEX(ฐาน!$J$4:$M$44,MATCH(INT(K3054),ฐาน!$J$4:$J$44,0),2),"")</f>
        <v/>
      </c>
      <c r="M3054" s="309" t="str">
        <f>IF(L3054&lt;&gt;"",INDEX(ฐาน!$J$4:$M$45,MATCH(L3054,ฐาน!$K$4:$K$45,0),4),"")</f>
        <v/>
      </c>
      <c r="N3054" s="310" t="str">
        <f>IF(I3054&lt;&gt;"",INDEX(ฐาน!$A$4:$F$9,MATCH(I3054,ฐาน!$A$4:$A$9,0),IF(J3054&gt;=INDEX(ฐาน!$A$4:$F$9,MATCH(I3054,ฐาน!$A$4:$A$9,0),3),6,5)),"")</f>
        <v/>
      </c>
      <c r="O3054" s="311" t="str">
        <f>IF(I3054&lt;&gt;"",IF(J3054&gt;=INDEX(ฐาน!$A$4:$G$9,MATCH(I3054,ฐาน!$A$4:$A$9,0),4),INDEX(ฐาน!$A$4:$G$9,MATCH(I3054,ฐาน!$A$4:$A$9,0),7),INDEX(ฐาน!$A$4:$G$9,MATCH(I3054,ฐาน!$A$4:$A$9,0),4)),"")</f>
        <v/>
      </c>
      <c r="P3054" s="312">
        <f>IF(M3054&lt;&gt;ฐาน!$M$45,IF(L3054&lt;&gt;"",($L3054*$N3054/100),0),0)</f>
        <v>0</v>
      </c>
      <c r="Q3054" s="311">
        <f>IF(M3054&lt;&gt;ฐาน!$M$45,IF(L3054&lt;&gt;"",ROUNDUP(($L3054*$N3054/100),-1),0),0)</f>
        <v>0</v>
      </c>
      <c r="R3054" s="311">
        <f t="shared" si="94"/>
        <v>0</v>
      </c>
      <c r="S3054" s="313">
        <f t="shared" si="95"/>
        <v>0</v>
      </c>
      <c r="T3054" s="314">
        <f>IF(M3054&lt;&gt;ฐาน!$M$45,IF(S3054&lt;&gt;"",S3054+R3054,0),0)</f>
        <v>0</v>
      </c>
      <c r="U3054" s="311">
        <f>IF(M3054&lt;&gt;ฐาน!$M$45,IF(S3054=0,J3054+T3054,O3054),J3054)</f>
        <v>0</v>
      </c>
      <c r="V3054" s="98"/>
    </row>
    <row r="3055" spans="1:22" x14ac:dyDescent="0.35">
      <c r="A3055" s="93">
        <v>3047</v>
      </c>
      <c r="B3055" s="84"/>
      <c r="C3055" s="98"/>
      <c r="D3055" s="91"/>
      <c r="E3055" s="89"/>
      <c r="F3055" s="88"/>
      <c r="G3055" s="91"/>
      <c r="H3055" s="91"/>
      <c r="I3055" s="88"/>
      <c r="J3055" s="92"/>
      <c r="K3055" s="212"/>
      <c r="L3055" s="308" t="str">
        <f>IF(K3055&lt;&gt;"",INDEX(ฐาน!$J$4:$M$44,MATCH(INT(K3055),ฐาน!$J$4:$J$44,0),2),"")</f>
        <v/>
      </c>
      <c r="M3055" s="309" t="str">
        <f>IF(L3055&lt;&gt;"",INDEX(ฐาน!$J$4:$M$45,MATCH(L3055,ฐาน!$K$4:$K$45,0),4),"")</f>
        <v/>
      </c>
      <c r="N3055" s="310" t="str">
        <f>IF(I3055&lt;&gt;"",INDEX(ฐาน!$A$4:$F$9,MATCH(I3055,ฐาน!$A$4:$A$9,0),IF(J3055&gt;=INDEX(ฐาน!$A$4:$F$9,MATCH(I3055,ฐาน!$A$4:$A$9,0),3),6,5)),"")</f>
        <v/>
      </c>
      <c r="O3055" s="311" t="str">
        <f>IF(I3055&lt;&gt;"",IF(J3055&gt;=INDEX(ฐาน!$A$4:$G$9,MATCH(I3055,ฐาน!$A$4:$A$9,0),4),INDEX(ฐาน!$A$4:$G$9,MATCH(I3055,ฐาน!$A$4:$A$9,0),7),INDEX(ฐาน!$A$4:$G$9,MATCH(I3055,ฐาน!$A$4:$A$9,0),4)),"")</f>
        <v/>
      </c>
      <c r="P3055" s="312">
        <f>IF(M3055&lt;&gt;ฐาน!$M$45,IF(L3055&lt;&gt;"",($L3055*$N3055/100),0),0)</f>
        <v>0</v>
      </c>
      <c r="Q3055" s="311">
        <f>IF(M3055&lt;&gt;ฐาน!$M$45,IF(L3055&lt;&gt;"",ROUNDUP(($L3055*$N3055/100),-1),0),0)</f>
        <v>0</v>
      </c>
      <c r="R3055" s="311">
        <f t="shared" si="94"/>
        <v>0</v>
      </c>
      <c r="S3055" s="313">
        <f t="shared" si="95"/>
        <v>0</v>
      </c>
      <c r="T3055" s="314">
        <f>IF(M3055&lt;&gt;ฐาน!$M$45,IF(S3055&lt;&gt;"",S3055+R3055,0),0)</f>
        <v>0</v>
      </c>
      <c r="U3055" s="311">
        <f>IF(M3055&lt;&gt;ฐาน!$M$45,IF(S3055=0,J3055+T3055,O3055),J3055)</f>
        <v>0</v>
      </c>
      <c r="V3055" s="98"/>
    </row>
    <row r="3056" spans="1:22" x14ac:dyDescent="0.35">
      <c r="A3056" s="93">
        <v>3048</v>
      </c>
      <c r="B3056" s="84"/>
      <c r="C3056" s="98"/>
      <c r="D3056" s="91"/>
      <c r="E3056" s="89"/>
      <c r="F3056" s="88"/>
      <c r="G3056" s="91"/>
      <c r="H3056" s="91"/>
      <c r="I3056" s="88"/>
      <c r="J3056" s="92"/>
      <c r="K3056" s="212"/>
      <c r="L3056" s="308" t="str">
        <f>IF(K3056&lt;&gt;"",INDEX(ฐาน!$J$4:$M$44,MATCH(INT(K3056),ฐาน!$J$4:$J$44,0),2),"")</f>
        <v/>
      </c>
      <c r="M3056" s="309" t="str">
        <f>IF(L3056&lt;&gt;"",INDEX(ฐาน!$J$4:$M$45,MATCH(L3056,ฐาน!$K$4:$K$45,0),4),"")</f>
        <v/>
      </c>
      <c r="N3056" s="310" t="str">
        <f>IF(I3056&lt;&gt;"",INDEX(ฐาน!$A$4:$F$9,MATCH(I3056,ฐาน!$A$4:$A$9,0),IF(J3056&gt;=INDEX(ฐาน!$A$4:$F$9,MATCH(I3056,ฐาน!$A$4:$A$9,0),3),6,5)),"")</f>
        <v/>
      </c>
      <c r="O3056" s="311" t="str">
        <f>IF(I3056&lt;&gt;"",IF(J3056&gt;=INDEX(ฐาน!$A$4:$G$9,MATCH(I3056,ฐาน!$A$4:$A$9,0),4),INDEX(ฐาน!$A$4:$G$9,MATCH(I3056,ฐาน!$A$4:$A$9,0),7),INDEX(ฐาน!$A$4:$G$9,MATCH(I3056,ฐาน!$A$4:$A$9,0),4)),"")</f>
        <v/>
      </c>
      <c r="P3056" s="312">
        <f>IF(M3056&lt;&gt;ฐาน!$M$45,IF(L3056&lt;&gt;"",($L3056*$N3056/100),0),0)</f>
        <v>0</v>
      </c>
      <c r="Q3056" s="311">
        <f>IF(M3056&lt;&gt;ฐาน!$M$45,IF(L3056&lt;&gt;"",ROUNDUP(($L3056*$N3056/100),-1),0),0)</f>
        <v>0</v>
      </c>
      <c r="R3056" s="311">
        <f t="shared" si="94"/>
        <v>0</v>
      </c>
      <c r="S3056" s="313">
        <f t="shared" si="95"/>
        <v>0</v>
      </c>
      <c r="T3056" s="314">
        <f>IF(M3056&lt;&gt;ฐาน!$M$45,IF(S3056&lt;&gt;"",S3056+R3056,0),0)</f>
        <v>0</v>
      </c>
      <c r="U3056" s="311">
        <f>IF(M3056&lt;&gt;ฐาน!$M$45,IF(S3056=0,J3056+T3056,O3056),J3056)</f>
        <v>0</v>
      </c>
      <c r="V3056" s="98"/>
    </row>
    <row r="3057" spans="1:22" x14ac:dyDescent="0.35">
      <c r="A3057" s="93">
        <v>3049</v>
      </c>
      <c r="B3057" s="84"/>
      <c r="C3057" s="98"/>
      <c r="D3057" s="91"/>
      <c r="E3057" s="89"/>
      <c r="F3057" s="88"/>
      <c r="G3057" s="91"/>
      <c r="H3057" s="91"/>
      <c r="I3057" s="88"/>
      <c r="J3057" s="92"/>
      <c r="K3057" s="212"/>
      <c r="L3057" s="308" t="str">
        <f>IF(K3057&lt;&gt;"",INDEX(ฐาน!$J$4:$M$44,MATCH(INT(K3057),ฐาน!$J$4:$J$44,0),2),"")</f>
        <v/>
      </c>
      <c r="M3057" s="309" t="str">
        <f>IF(L3057&lt;&gt;"",INDEX(ฐาน!$J$4:$M$45,MATCH(L3057,ฐาน!$K$4:$K$45,0),4),"")</f>
        <v/>
      </c>
      <c r="N3057" s="310" t="str">
        <f>IF(I3057&lt;&gt;"",INDEX(ฐาน!$A$4:$F$9,MATCH(I3057,ฐาน!$A$4:$A$9,0),IF(J3057&gt;=INDEX(ฐาน!$A$4:$F$9,MATCH(I3057,ฐาน!$A$4:$A$9,0),3),6,5)),"")</f>
        <v/>
      </c>
      <c r="O3057" s="311" t="str">
        <f>IF(I3057&lt;&gt;"",IF(J3057&gt;=INDEX(ฐาน!$A$4:$G$9,MATCH(I3057,ฐาน!$A$4:$A$9,0),4),INDEX(ฐาน!$A$4:$G$9,MATCH(I3057,ฐาน!$A$4:$A$9,0),7),INDEX(ฐาน!$A$4:$G$9,MATCH(I3057,ฐาน!$A$4:$A$9,0),4)),"")</f>
        <v/>
      </c>
      <c r="P3057" s="312">
        <f>IF(M3057&lt;&gt;ฐาน!$M$45,IF(L3057&lt;&gt;"",($L3057*$N3057/100),0),0)</f>
        <v>0</v>
      </c>
      <c r="Q3057" s="311">
        <f>IF(M3057&lt;&gt;ฐาน!$M$45,IF(L3057&lt;&gt;"",ROUNDUP(($L3057*$N3057/100),-1),0),0)</f>
        <v>0</v>
      </c>
      <c r="R3057" s="311">
        <f t="shared" si="94"/>
        <v>0</v>
      </c>
      <c r="S3057" s="313">
        <f t="shared" si="95"/>
        <v>0</v>
      </c>
      <c r="T3057" s="314">
        <f>IF(M3057&lt;&gt;ฐาน!$M$45,IF(S3057&lt;&gt;"",S3057+R3057,0),0)</f>
        <v>0</v>
      </c>
      <c r="U3057" s="311">
        <f>IF(M3057&lt;&gt;ฐาน!$M$45,IF(S3057=0,J3057+T3057,O3057),J3057)</f>
        <v>0</v>
      </c>
      <c r="V3057" s="98"/>
    </row>
    <row r="3058" spans="1:22" x14ac:dyDescent="0.35">
      <c r="A3058" s="93">
        <v>3050</v>
      </c>
      <c r="B3058" s="84"/>
      <c r="C3058" s="98"/>
      <c r="D3058" s="91"/>
      <c r="E3058" s="89"/>
      <c r="F3058" s="88"/>
      <c r="G3058" s="91"/>
      <c r="H3058" s="91"/>
      <c r="I3058" s="88"/>
      <c r="J3058" s="92"/>
      <c r="K3058" s="212"/>
      <c r="L3058" s="308" t="str">
        <f>IF(K3058&lt;&gt;"",INDEX(ฐาน!$J$4:$M$44,MATCH(INT(K3058),ฐาน!$J$4:$J$44,0),2),"")</f>
        <v/>
      </c>
      <c r="M3058" s="309" t="str">
        <f>IF(L3058&lt;&gt;"",INDEX(ฐาน!$J$4:$M$45,MATCH(L3058,ฐาน!$K$4:$K$45,0),4),"")</f>
        <v/>
      </c>
      <c r="N3058" s="310" t="str">
        <f>IF(I3058&lt;&gt;"",INDEX(ฐาน!$A$4:$F$9,MATCH(I3058,ฐาน!$A$4:$A$9,0),IF(J3058&gt;=INDEX(ฐาน!$A$4:$F$9,MATCH(I3058,ฐาน!$A$4:$A$9,0),3),6,5)),"")</f>
        <v/>
      </c>
      <c r="O3058" s="311" t="str">
        <f>IF(I3058&lt;&gt;"",IF(J3058&gt;=INDEX(ฐาน!$A$4:$G$9,MATCH(I3058,ฐาน!$A$4:$A$9,0),4),INDEX(ฐาน!$A$4:$G$9,MATCH(I3058,ฐาน!$A$4:$A$9,0),7),INDEX(ฐาน!$A$4:$G$9,MATCH(I3058,ฐาน!$A$4:$A$9,0),4)),"")</f>
        <v/>
      </c>
      <c r="P3058" s="312">
        <f>IF(M3058&lt;&gt;ฐาน!$M$45,IF(L3058&lt;&gt;"",($L3058*$N3058/100),0),0)</f>
        <v>0</v>
      </c>
      <c r="Q3058" s="311">
        <f>IF(M3058&lt;&gt;ฐาน!$M$45,IF(L3058&lt;&gt;"",ROUNDUP(($L3058*$N3058/100),-1),0),0)</f>
        <v>0</v>
      </c>
      <c r="R3058" s="311">
        <f t="shared" si="94"/>
        <v>0</v>
      </c>
      <c r="S3058" s="313">
        <f t="shared" si="95"/>
        <v>0</v>
      </c>
      <c r="T3058" s="314">
        <f>IF(M3058&lt;&gt;ฐาน!$M$45,IF(S3058&lt;&gt;"",S3058+R3058,0),0)</f>
        <v>0</v>
      </c>
      <c r="U3058" s="311">
        <f>IF(M3058&lt;&gt;ฐาน!$M$45,IF(S3058=0,J3058+T3058,O3058),J3058)</f>
        <v>0</v>
      </c>
      <c r="V3058" s="98"/>
    </row>
    <row r="3059" spans="1:22" x14ac:dyDescent="0.35">
      <c r="A3059" s="93">
        <v>3051</v>
      </c>
      <c r="B3059" s="84"/>
      <c r="C3059" s="98"/>
      <c r="D3059" s="91"/>
      <c r="E3059" s="89"/>
      <c r="F3059" s="88"/>
      <c r="G3059" s="91"/>
      <c r="H3059" s="91"/>
      <c r="I3059" s="88"/>
      <c r="J3059" s="92"/>
      <c r="K3059" s="212"/>
      <c r="L3059" s="308" t="str">
        <f>IF(K3059&lt;&gt;"",INDEX(ฐาน!$J$4:$M$44,MATCH(INT(K3059),ฐาน!$J$4:$J$44,0),2),"")</f>
        <v/>
      </c>
      <c r="M3059" s="309" t="str">
        <f>IF(L3059&lt;&gt;"",INDEX(ฐาน!$J$4:$M$45,MATCH(L3059,ฐาน!$K$4:$K$45,0),4),"")</f>
        <v/>
      </c>
      <c r="N3059" s="310" t="str">
        <f>IF(I3059&lt;&gt;"",INDEX(ฐาน!$A$4:$F$9,MATCH(I3059,ฐาน!$A$4:$A$9,0),IF(J3059&gt;=INDEX(ฐาน!$A$4:$F$9,MATCH(I3059,ฐาน!$A$4:$A$9,0),3),6,5)),"")</f>
        <v/>
      </c>
      <c r="O3059" s="311" t="str">
        <f>IF(I3059&lt;&gt;"",IF(J3059&gt;=INDEX(ฐาน!$A$4:$G$9,MATCH(I3059,ฐาน!$A$4:$A$9,0),4),INDEX(ฐาน!$A$4:$G$9,MATCH(I3059,ฐาน!$A$4:$A$9,0),7),INDEX(ฐาน!$A$4:$G$9,MATCH(I3059,ฐาน!$A$4:$A$9,0),4)),"")</f>
        <v/>
      </c>
      <c r="P3059" s="312">
        <f>IF(M3059&lt;&gt;ฐาน!$M$45,IF(L3059&lt;&gt;"",($L3059*$N3059/100),0),0)</f>
        <v>0</v>
      </c>
      <c r="Q3059" s="311">
        <f>IF(M3059&lt;&gt;ฐาน!$M$45,IF(L3059&lt;&gt;"",ROUNDUP(($L3059*$N3059/100),-1),0),0)</f>
        <v>0</v>
      </c>
      <c r="R3059" s="311">
        <f t="shared" si="94"/>
        <v>0</v>
      </c>
      <c r="S3059" s="313">
        <f t="shared" si="95"/>
        <v>0</v>
      </c>
      <c r="T3059" s="314">
        <f>IF(M3059&lt;&gt;ฐาน!$M$45,IF(S3059&lt;&gt;"",S3059+R3059,0),0)</f>
        <v>0</v>
      </c>
      <c r="U3059" s="311">
        <f>IF(M3059&lt;&gt;ฐาน!$M$45,IF(S3059=0,J3059+T3059,O3059),J3059)</f>
        <v>0</v>
      </c>
      <c r="V3059" s="98"/>
    </row>
    <row r="3060" spans="1:22" x14ac:dyDescent="0.35">
      <c r="A3060" s="93">
        <v>3052</v>
      </c>
      <c r="B3060" s="84"/>
      <c r="C3060" s="98"/>
      <c r="D3060" s="91"/>
      <c r="E3060" s="89"/>
      <c r="F3060" s="88"/>
      <c r="G3060" s="91"/>
      <c r="H3060" s="91"/>
      <c r="I3060" s="88"/>
      <c r="J3060" s="92"/>
      <c r="K3060" s="212"/>
      <c r="L3060" s="308" t="str">
        <f>IF(K3060&lt;&gt;"",INDEX(ฐาน!$J$4:$M$44,MATCH(INT(K3060),ฐาน!$J$4:$J$44,0),2),"")</f>
        <v/>
      </c>
      <c r="M3060" s="309" t="str">
        <f>IF(L3060&lt;&gt;"",INDEX(ฐาน!$J$4:$M$45,MATCH(L3060,ฐาน!$K$4:$K$45,0),4),"")</f>
        <v/>
      </c>
      <c r="N3060" s="310" t="str">
        <f>IF(I3060&lt;&gt;"",INDEX(ฐาน!$A$4:$F$9,MATCH(I3060,ฐาน!$A$4:$A$9,0),IF(J3060&gt;=INDEX(ฐาน!$A$4:$F$9,MATCH(I3060,ฐาน!$A$4:$A$9,0),3),6,5)),"")</f>
        <v/>
      </c>
      <c r="O3060" s="311" t="str">
        <f>IF(I3060&lt;&gt;"",IF(J3060&gt;=INDEX(ฐาน!$A$4:$G$9,MATCH(I3060,ฐาน!$A$4:$A$9,0),4),INDEX(ฐาน!$A$4:$G$9,MATCH(I3060,ฐาน!$A$4:$A$9,0),7),INDEX(ฐาน!$A$4:$G$9,MATCH(I3060,ฐาน!$A$4:$A$9,0),4)),"")</f>
        <v/>
      </c>
      <c r="P3060" s="312">
        <f>IF(M3060&lt;&gt;ฐาน!$M$45,IF(L3060&lt;&gt;"",($L3060*$N3060/100),0),0)</f>
        <v>0</v>
      </c>
      <c r="Q3060" s="311">
        <f>IF(M3060&lt;&gt;ฐาน!$M$45,IF(L3060&lt;&gt;"",ROUNDUP(($L3060*$N3060/100),-1),0),0)</f>
        <v>0</v>
      </c>
      <c r="R3060" s="311">
        <f t="shared" si="94"/>
        <v>0</v>
      </c>
      <c r="S3060" s="313">
        <f t="shared" si="95"/>
        <v>0</v>
      </c>
      <c r="T3060" s="314">
        <f>IF(M3060&lt;&gt;ฐาน!$M$45,IF(S3060&lt;&gt;"",S3060+R3060,0),0)</f>
        <v>0</v>
      </c>
      <c r="U3060" s="311">
        <f>IF(M3060&lt;&gt;ฐาน!$M$45,IF(S3060=0,J3060+T3060,O3060),J3060)</f>
        <v>0</v>
      </c>
      <c r="V3060" s="98"/>
    </row>
    <row r="3061" spans="1:22" x14ac:dyDescent="0.35">
      <c r="A3061" s="93">
        <v>3053</v>
      </c>
      <c r="B3061" s="84"/>
      <c r="C3061" s="98"/>
      <c r="D3061" s="91"/>
      <c r="E3061" s="89"/>
      <c r="F3061" s="88"/>
      <c r="G3061" s="91"/>
      <c r="H3061" s="91"/>
      <c r="I3061" s="88"/>
      <c r="J3061" s="92"/>
      <c r="K3061" s="212"/>
      <c r="L3061" s="308" t="str">
        <f>IF(K3061&lt;&gt;"",INDEX(ฐาน!$J$4:$M$44,MATCH(INT(K3061),ฐาน!$J$4:$J$44,0),2),"")</f>
        <v/>
      </c>
      <c r="M3061" s="309" t="str">
        <f>IF(L3061&lt;&gt;"",INDEX(ฐาน!$J$4:$M$45,MATCH(L3061,ฐาน!$K$4:$K$45,0),4),"")</f>
        <v/>
      </c>
      <c r="N3061" s="310" t="str">
        <f>IF(I3061&lt;&gt;"",INDEX(ฐาน!$A$4:$F$9,MATCH(I3061,ฐาน!$A$4:$A$9,0),IF(J3061&gt;=INDEX(ฐาน!$A$4:$F$9,MATCH(I3061,ฐาน!$A$4:$A$9,0),3),6,5)),"")</f>
        <v/>
      </c>
      <c r="O3061" s="311" t="str">
        <f>IF(I3061&lt;&gt;"",IF(J3061&gt;=INDEX(ฐาน!$A$4:$G$9,MATCH(I3061,ฐาน!$A$4:$A$9,0),4),INDEX(ฐาน!$A$4:$G$9,MATCH(I3061,ฐาน!$A$4:$A$9,0),7),INDEX(ฐาน!$A$4:$G$9,MATCH(I3061,ฐาน!$A$4:$A$9,0),4)),"")</f>
        <v/>
      </c>
      <c r="P3061" s="312">
        <f>IF(M3061&lt;&gt;ฐาน!$M$45,IF(L3061&lt;&gt;"",($L3061*$N3061/100),0),0)</f>
        <v>0</v>
      </c>
      <c r="Q3061" s="311">
        <f>IF(M3061&lt;&gt;ฐาน!$M$45,IF(L3061&lt;&gt;"",ROUNDUP(($L3061*$N3061/100),-1),0),0)</f>
        <v>0</v>
      </c>
      <c r="R3061" s="311">
        <f t="shared" si="94"/>
        <v>0</v>
      </c>
      <c r="S3061" s="313">
        <f t="shared" si="95"/>
        <v>0</v>
      </c>
      <c r="T3061" s="314">
        <f>IF(M3061&lt;&gt;ฐาน!$M$45,IF(S3061&lt;&gt;"",S3061+R3061,0),0)</f>
        <v>0</v>
      </c>
      <c r="U3061" s="311">
        <f>IF(M3061&lt;&gt;ฐาน!$M$45,IF(S3061=0,J3061+T3061,O3061),J3061)</f>
        <v>0</v>
      </c>
      <c r="V3061" s="98"/>
    </row>
    <row r="3062" spans="1:22" x14ac:dyDescent="0.35">
      <c r="A3062" s="93">
        <v>3054</v>
      </c>
      <c r="B3062" s="84"/>
      <c r="C3062" s="98"/>
      <c r="D3062" s="91"/>
      <c r="E3062" s="89"/>
      <c r="F3062" s="88"/>
      <c r="G3062" s="91"/>
      <c r="H3062" s="91"/>
      <c r="I3062" s="88"/>
      <c r="J3062" s="92"/>
      <c r="K3062" s="212"/>
      <c r="L3062" s="308" t="str">
        <f>IF(K3062&lt;&gt;"",INDEX(ฐาน!$J$4:$M$44,MATCH(INT(K3062),ฐาน!$J$4:$J$44,0),2),"")</f>
        <v/>
      </c>
      <c r="M3062" s="309" t="str">
        <f>IF(L3062&lt;&gt;"",INDEX(ฐาน!$J$4:$M$45,MATCH(L3062,ฐาน!$K$4:$K$45,0),4),"")</f>
        <v/>
      </c>
      <c r="N3062" s="310" t="str">
        <f>IF(I3062&lt;&gt;"",INDEX(ฐาน!$A$4:$F$9,MATCH(I3062,ฐาน!$A$4:$A$9,0),IF(J3062&gt;=INDEX(ฐาน!$A$4:$F$9,MATCH(I3062,ฐาน!$A$4:$A$9,0),3),6,5)),"")</f>
        <v/>
      </c>
      <c r="O3062" s="311" t="str">
        <f>IF(I3062&lt;&gt;"",IF(J3062&gt;=INDEX(ฐาน!$A$4:$G$9,MATCH(I3062,ฐาน!$A$4:$A$9,0),4),INDEX(ฐาน!$A$4:$G$9,MATCH(I3062,ฐาน!$A$4:$A$9,0),7),INDEX(ฐาน!$A$4:$G$9,MATCH(I3062,ฐาน!$A$4:$A$9,0),4)),"")</f>
        <v/>
      </c>
      <c r="P3062" s="312">
        <f>IF(M3062&lt;&gt;ฐาน!$M$45,IF(L3062&lt;&gt;"",($L3062*$N3062/100),0),0)</f>
        <v>0</v>
      </c>
      <c r="Q3062" s="311">
        <f>IF(M3062&lt;&gt;ฐาน!$M$45,IF(L3062&lt;&gt;"",ROUNDUP(($L3062*$N3062/100),-1),0),0)</f>
        <v>0</v>
      </c>
      <c r="R3062" s="311">
        <f t="shared" si="94"/>
        <v>0</v>
      </c>
      <c r="S3062" s="313">
        <f t="shared" si="95"/>
        <v>0</v>
      </c>
      <c r="T3062" s="314">
        <f>IF(M3062&lt;&gt;ฐาน!$M$45,IF(S3062&lt;&gt;"",S3062+R3062,0),0)</f>
        <v>0</v>
      </c>
      <c r="U3062" s="311">
        <f>IF(M3062&lt;&gt;ฐาน!$M$45,IF(S3062=0,J3062+T3062,O3062),J3062)</f>
        <v>0</v>
      </c>
      <c r="V3062" s="98"/>
    </row>
    <row r="3063" spans="1:22" x14ac:dyDescent="0.35">
      <c r="A3063" s="93">
        <v>3055</v>
      </c>
      <c r="B3063" s="84"/>
      <c r="C3063" s="98"/>
      <c r="D3063" s="91"/>
      <c r="E3063" s="89"/>
      <c r="F3063" s="88"/>
      <c r="G3063" s="91"/>
      <c r="H3063" s="91"/>
      <c r="I3063" s="88"/>
      <c r="J3063" s="92"/>
      <c r="K3063" s="212"/>
      <c r="L3063" s="308" t="str">
        <f>IF(K3063&lt;&gt;"",INDEX(ฐาน!$J$4:$M$44,MATCH(INT(K3063),ฐาน!$J$4:$J$44,0),2),"")</f>
        <v/>
      </c>
      <c r="M3063" s="309" t="str">
        <f>IF(L3063&lt;&gt;"",INDEX(ฐาน!$J$4:$M$45,MATCH(L3063,ฐาน!$K$4:$K$45,0),4),"")</f>
        <v/>
      </c>
      <c r="N3063" s="310" t="str">
        <f>IF(I3063&lt;&gt;"",INDEX(ฐาน!$A$4:$F$9,MATCH(I3063,ฐาน!$A$4:$A$9,0),IF(J3063&gt;=INDEX(ฐาน!$A$4:$F$9,MATCH(I3063,ฐาน!$A$4:$A$9,0),3),6,5)),"")</f>
        <v/>
      </c>
      <c r="O3063" s="311" t="str">
        <f>IF(I3063&lt;&gt;"",IF(J3063&gt;=INDEX(ฐาน!$A$4:$G$9,MATCH(I3063,ฐาน!$A$4:$A$9,0),4),INDEX(ฐาน!$A$4:$G$9,MATCH(I3063,ฐาน!$A$4:$A$9,0),7),INDEX(ฐาน!$A$4:$G$9,MATCH(I3063,ฐาน!$A$4:$A$9,0),4)),"")</f>
        <v/>
      </c>
      <c r="P3063" s="312">
        <f>IF(M3063&lt;&gt;ฐาน!$M$45,IF(L3063&lt;&gt;"",($L3063*$N3063/100),0),0)</f>
        <v>0</v>
      </c>
      <c r="Q3063" s="311">
        <f>IF(M3063&lt;&gt;ฐาน!$M$45,IF(L3063&lt;&gt;"",ROUNDUP(($L3063*$N3063/100),-1),0),0)</f>
        <v>0</v>
      </c>
      <c r="R3063" s="311">
        <f t="shared" si="94"/>
        <v>0</v>
      </c>
      <c r="S3063" s="313">
        <f t="shared" si="95"/>
        <v>0</v>
      </c>
      <c r="T3063" s="314">
        <f>IF(M3063&lt;&gt;ฐาน!$M$45,IF(S3063&lt;&gt;"",S3063+R3063,0),0)</f>
        <v>0</v>
      </c>
      <c r="U3063" s="311">
        <f>IF(M3063&lt;&gt;ฐาน!$M$45,IF(S3063=0,J3063+T3063,O3063),J3063)</f>
        <v>0</v>
      </c>
      <c r="V3063" s="98"/>
    </row>
    <row r="3064" spans="1:22" x14ac:dyDescent="0.35">
      <c r="A3064" s="93">
        <v>3056</v>
      </c>
      <c r="B3064" s="84"/>
      <c r="C3064" s="98"/>
      <c r="D3064" s="91"/>
      <c r="E3064" s="89"/>
      <c r="F3064" s="88"/>
      <c r="G3064" s="91"/>
      <c r="H3064" s="91"/>
      <c r="I3064" s="88"/>
      <c r="J3064" s="92"/>
      <c r="K3064" s="212"/>
      <c r="L3064" s="308" t="str">
        <f>IF(K3064&lt;&gt;"",INDEX(ฐาน!$J$4:$M$44,MATCH(INT(K3064),ฐาน!$J$4:$J$44,0),2),"")</f>
        <v/>
      </c>
      <c r="M3064" s="309" t="str">
        <f>IF(L3064&lt;&gt;"",INDEX(ฐาน!$J$4:$M$45,MATCH(L3064,ฐาน!$K$4:$K$45,0),4),"")</f>
        <v/>
      </c>
      <c r="N3064" s="310" t="str">
        <f>IF(I3064&lt;&gt;"",INDEX(ฐาน!$A$4:$F$9,MATCH(I3064,ฐาน!$A$4:$A$9,0),IF(J3064&gt;=INDEX(ฐาน!$A$4:$F$9,MATCH(I3064,ฐาน!$A$4:$A$9,0),3),6,5)),"")</f>
        <v/>
      </c>
      <c r="O3064" s="311" t="str">
        <f>IF(I3064&lt;&gt;"",IF(J3064&gt;=INDEX(ฐาน!$A$4:$G$9,MATCH(I3064,ฐาน!$A$4:$A$9,0),4),INDEX(ฐาน!$A$4:$G$9,MATCH(I3064,ฐาน!$A$4:$A$9,0),7),INDEX(ฐาน!$A$4:$G$9,MATCH(I3064,ฐาน!$A$4:$A$9,0),4)),"")</f>
        <v/>
      </c>
      <c r="P3064" s="312">
        <f>IF(M3064&lt;&gt;ฐาน!$M$45,IF(L3064&lt;&gt;"",($L3064*$N3064/100),0),0)</f>
        <v>0</v>
      </c>
      <c r="Q3064" s="311">
        <f>IF(M3064&lt;&gt;ฐาน!$M$45,IF(L3064&lt;&gt;"",ROUNDUP(($L3064*$N3064/100),-1),0),0)</f>
        <v>0</v>
      </c>
      <c r="R3064" s="311">
        <f t="shared" si="94"/>
        <v>0</v>
      </c>
      <c r="S3064" s="313">
        <f t="shared" si="95"/>
        <v>0</v>
      </c>
      <c r="T3064" s="314">
        <f>IF(M3064&lt;&gt;ฐาน!$M$45,IF(S3064&lt;&gt;"",S3064+R3064,0),0)</f>
        <v>0</v>
      </c>
      <c r="U3064" s="311">
        <f>IF(M3064&lt;&gt;ฐาน!$M$45,IF(S3064=0,J3064+T3064,O3064),J3064)</f>
        <v>0</v>
      </c>
      <c r="V3064" s="98"/>
    </row>
    <row r="3065" spans="1:22" x14ac:dyDescent="0.35">
      <c r="A3065" s="93">
        <v>3057</v>
      </c>
      <c r="B3065" s="84"/>
      <c r="C3065" s="98"/>
      <c r="D3065" s="91"/>
      <c r="E3065" s="89"/>
      <c r="F3065" s="88"/>
      <c r="G3065" s="91"/>
      <c r="H3065" s="91"/>
      <c r="I3065" s="88"/>
      <c r="J3065" s="92"/>
      <c r="K3065" s="212"/>
      <c r="L3065" s="308" t="str">
        <f>IF(K3065&lt;&gt;"",INDEX(ฐาน!$J$4:$M$44,MATCH(INT(K3065),ฐาน!$J$4:$J$44,0),2),"")</f>
        <v/>
      </c>
      <c r="M3065" s="309" t="str">
        <f>IF(L3065&lt;&gt;"",INDEX(ฐาน!$J$4:$M$45,MATCH(L3065,ฐาน!$K$4:$K$45,0),4),"")</f>
        <v/>
      </c>
      <c r="N3065" s="310" t="str">
        <f>IF(I3065&lt;&gt;"",INDEX(ฐาน!$A$4:$F$9,MATCH(I3065,ฐาน!$A$4:$A$9,0),IF(J3065&gt;=INDEX(ฐาน!$A$4:$F$9,MATCH(I3065,ฐาน!$A$4:$A$9,0),3),6,5)),"")</f>
        <v/>
      </c>
      <c r="O3065" s="311" t="str">
        <f>IF(I3065&lt;&gt;"",IF(J3065&gt;=INDEX(ฐาน!$A$4:$G$9,MATCH(I3065,ฐาน!$A$4:$A$9,0),4),INDEX(ฐาน!$A$4:$G$9,MATCH(I3065,ฐาน!$A$4:$A$9,0),7),INDEX(ฐาน!$A$4:$G$9,MATCH(I3065,ฐาน!$A$4:$A$9,0),4)),"")</f>
        <v/>
      </c>
      <c r="P3065" s="312">
        <f>IF(M3065&lt;&gt;ฐาน!$M$45,IF(L3065&lt;&gt;"",($L3065*$N3065/100),0),0)</f>
        <v>0</v>
      </c>
      <c r="Q3065" s="311">
        <f>IF(M3065&lt;&gt;ฐาน!$M$45,IF(L3065&lt;&gt;"",ROUNDUP(($L3065*$N3065/100),-1),0),0)</f>
        <v>0</v>
      </c>
      <c r="R3065" s="311">
        <f t="shared" si="94"/>
        <v>0</v>
      </c>
      <c r="S3065" s="313">
        <f t="shared" si="95"/>
        <v>0</v>
      </c>
      <c r="T3065" s="314">
        <f>IF(M3065&lt;&gt;ฐาน!$M$45,IF(S3065&lt;&gt;"",S3065+R3065,0),0)</f>
        <v>0</v>
      </c>
      <c r="U3065" s="311">
        <f>IF(M3065&lt;&gt;ฐาน!$M$45,IF(S3065=0,J3065+T3065,O3065),J3065)</f>
        <v>0</v>
      </c>
      <c r="V3065" s="98"/>
    </row>
    <row r="3066" spans="1:22" x14ac:dyDescent="0.35">
      <c r="A3066" s="93">
        <v>3058</v>
      </c>
      <c r="B3066" s="84"/>
      <c r="C3066" s="98"/>
      <c r="D3066" s="91"/>
      <c r="E3066" s="89"/>
      <c r="F3066" s="88"/>
      <c r="G3066" s="91"/>
      <c r="H3066" s="91"/>
      <c r="I3066" s="88"/>
      <c r="J3066" s="92"/>
      <c r="K3066" s="212"/>
      <c r="L3066" s="308" t="str">
        <f>IF(K3066&lt;&gt;"",INDEX(ฐาน!$J$4:$M$44,MATCH(INT(K3066),ฐาน!$J$4:$J$44,0),2),"")</f>
        <v/>
      </c>
      <c r="M3066" s="309" t="str">
        <f>IF(L3066&lt;&gt;"",INDEX(ฐาน!$J$4:$M$45,MATCH(L3066,ฐาน!$K$4:$K$45,0),4),"")</f>
        <v/>
      </c>
      <c r="N3066" s="310" t="str">
        <f>IF(I3066&lt;&gt;"",INDEX(ฐาน!$A$4:$F$9,MATCH(I3066,ฐาน!$A$4:$A$9,0),IF(J3066&gt;=INDEX(ฐาน!$A$4:$F$9,MATCH(I3066,ฐาน!$A$4:$A$9,0),3),6,5)),"")</f>
        <v/>
      </c>
      <c r="O3066" s="311" t="str">
        <f>IF(I3066&lt;&gt;"",IF(J3066&gt;=INDEX(ฐาน!$A$4:$G$9,MATCH(I3066,ฐาน!$A$4:$A$9,0),4),INDEX(ฐาน!$A$4:$G$9,MATCH(I3066,ฐาน!$A$4:$A$9,0),7),INDEX(ฐาน!$A$4:$G$9,MATCH(I3066,ฐาน!$A$4:$A$9,0),4)),"")</f>
        <v/>
      </c>
      <c r="P3066" s="312">
        <f>IF(M3066&lt;&gt;ฐาน!$M$45,IF(L3066&lt;&gt;"",($L3066*$N3066/100),0),0)</f>
        <v>0</v>
      </c>
      <c r="Q3066" s="311">
        <f>IF(M3066&lt;&gt;ฐาน!$M$45,IF(L3066&lt;&gt;"",ROUNDUP(($L3066*$N3066/100),-1),0),0)</f>
        <v>0</v>
      </c>
      <c r="R3066" s="311">
        <f t="shared" si="94"/>
        <v>0</v>
      </c>
      <c r="S3066" s="313">
        <f t="shared" si="95"/>
        <v>0</v>
      </c>
      <c r="T3066" s="314">
        <f>IF(M3066&lt;&gt;ฐาน!$M$45,IF(S3066&lt;&gt;"",S3066+R3066,0),0)</f>
        <v>0</v>
      </c>
      <c r="U3066" s="311">
        <f>IF(M3066&lt;&gt;ฐาน!$M$45,IF(S3066=0,J3066+T3066,O3066),J3066)</f>
        <v>0</v>
      </c>
      <c r="V3066" s="98"/>
    </row>
    <row r="3067" spans="1:22" x14ac:dyDescent="0.35">
      <c r="A3067" s="93">
        <v>3059</v>
      </c>
      <c r="B3067" s="84"/>
      <c r="C3067" s="98"/>
      <c r="D3067" s="91"/>
      <c r="E3067" s="89"/>
      <c r="F3067" s="88"/>
      <c r="G3067" s="91"/>
      <c r="H3067" s="91"/>
      <c r="I3067" s="88"/>
      <c r="J3067" s="92"/>
      <c r="K3067" s="212"/>
      <c r="L3067" s="308" t="str">
        <f>IF(K3067&lt;&gt;"",INDEX(ฐาน!$J$4:$M$44,MATCH(INT(K3067),ฐาน!$J$4:$J$44,0),2),"")</f>
        <v/>
      </c>
      <c r="M3067" s="309" t="str">
        <f>IF(L3067&lt;&gt;"",INDEX(ฐาน!$J$4:$M$45,MATCH(L3067,ฐาน!$K$4:$K$45,0),4),"")</f>
        <v/>
      </c>
      <c r="N3067" s="310" t="str">
        <f>IF(I3067&lt;&gt;"",INDEX(ฐาน!$A$4:$F$9,MATCH(I3067,ฐาน!$A$4:$A$9,0),IF(J3067&gt;=INDEX(ฐาน!$A$4:$F$9,MATCH(I3067,ฐาน!$A$4:$A$9,0),3),6,5)),"")</f>
        <v/>
      </c>
      <c r="O3067" s="311" t="str">
        <f>IF(I3067&lt;&gt;"",IF(J3067&gt;=INDEX(ฐาน!$A$4:$G$9,MATCH(I3067,ฐาน!$A$4:$A$9,0),4),INDEX(ฐาน!$A$4:$G$9,MATCH(I3067,ฐาน!$A$4:$A$9,0),7),INDEX(ฐาน!$A$4:$G$9,MATCH(I3067,ฐาน!$A$4:$A$9,0),4)),"")</f>
        <v/>
      </c>
      <c r="P3067" s="312">
        <f>IF(M3067&lt;&gt;ฐาน!$M$45,IF(L3067&lt;&gt;"",($L3067*$N3067/100),0),0)</f>
        <v>0</v>
      </c>
      <c r="Q3067" s="311">
        <f>IF(M3067&lt;&gt;ฐาน!$M$45,IF(L3067&lt;&gt;"",ROUNDUP(($L3067*$N3067/100),-1),0),0)</f>
        <v>0</v>
      </c>
      <c r="R3067" s="311">
        <f t="shared" si="94"/>
        <v>0</v>
      </c>
      <c r="S3067" s="313">
        <f t="shared" si="95"/>
        <v>0</v>
      </c>
      <c r="T3067" s="314">
        <f>IF(M3067&lt;&gt;ฐาน!$M$45,IF(S3067&lt;&gt;"",S3067+R3067,0),0)</f>
        <v>0</v>
      </c>
      <c r="U3067" s="311">
        <f>IF(M3067&lt;&gt;ฐาน!$M$45,IF(S3067=0,J3067+T3067,O3067),J3067)</f>
        <v>0</v>
      </c>
      <c r="V3067" s="98"/>
    </row>
    <row r="3068" spans="1:22" x14ac:dyDescent="0.35">
      <c r="A3068" s="93">
        <v>3060</v>
      </c>
      <c r="B3068" s="84"/>
      <c r="C3068" s="98"/>
      <c r="D3068" s="91"/>
      <c r="E3068" s="89"/>
      <c r="F3068" s="88"/>
      <c r="G3068" s="91"/>
      <c r="H3068" s="91"/>
      <c r="I3068" s="88"/>
      <c r="J3068" s="92"/>
      <c r="K3068" s="212"/>
      <c r="L3068" s="308" t="str">
        <f>IF(K3068&lt;&gt;"",INDEX(ฐาน!$J$4:$M$44,MATCH(INT(K3068),ฐาน!$J$4:$J$44,0),2),"")</f>
        <v/>
      </c>
      <c r="M3068" s="309" t="str">
        <f>IF(L3068&lt;&gt;"",INDEX(ฐาน!$J$4:$M$45,MATCH(L3068,ฐาน!$K$4:$K$45,0),4),"")</f>
        <v/>
      </c>
      <c r="N3068" s="310" t="str">
        <f>IF(I3068&lt;&gt;"",INDEX(ฐาน!$A$4:$F$9,MATCH(I3068,ฐาน!$A$4:$A$9,0),IF(J3068&gt;=INDEX(ฐาน!$A$4:$F$9,MATCH(I3068,ฐาน!$A$4:$A$9,0),3),6,5)),"")</f>
        <v/>
      </c>
      <c r="O3068" s="311" t="str">
        <f>IF(I3068&lt;&gt;"",IF(J3068&gt;=INDEX(ฐาน!$A$4:$G$9,MATCH(I3068,ฐาน!$A$4:$A$9,0),4),INDEX(ฐาน!$A$4:$G$9,MATCH(I3068,ฐาน!$A$4:$A$9,0),7),INDEX(ฐาน!$A$4:$G$9,MATCH(I3068,ฐาน!$A$4:$A$9,0),4)),"")</f>
        <v/>
      </c>
      <c r="P3068" s="312">
        <f>IF(M3068&lt;&gt;ฐาน!$M$45,IF(L3068&lt;&gt;"",($L3068*$N3068/100),0),0)</f>
        <v>0</v>
      </c>
      <c r="Q3068" s="311">
        <f>IF(M3068&lt;&gt;ฐาน!$M$45,IF(L3068&lt;&gt;"",ROUNDUP(($L3068*$N3068/100),-1),0),0)</f>
        <v>0</v>
      </c>
      <c r="R3068" s="311">
        <f t="shared" si="94"/>
        <v>0</v>
      </c>
      <c r="S3068" s="313">
        <f t="shared" si="95"/>
        <v>0</v>
      </c>
      <c r="T3068" s="314">
        <f>IF(M3068&lt;&gt;ฐาน!$M$45,IF(S3068&lt;&gt;"",S3068+R3068,0),0)</f>
        <v>0</v>
      </c>
      <c r="U3068" s="311">
        <f>IF(M3068&lt;&gt;ฐาน!$M$45,IF(S3068=0,J3068+T3068,O3068),J3068)</f>
        <v>0</v>
      </c>
      <c r="V3068" s="98"/>
    </row>
    <row r="3069" spans="1:22" x14ac:dyDescent="0.35">
      <c r="A3069" s="93">
        <v>3061</v>
      </c>
      <c r="B3069" s="84"/>
      <c r="C3069" s="98"/>
      <c r="D3069" s="91"/>
      <c r="E3069" s="89"/>
      <c r="F3069" s="88"/>
      <c r="G3069" s="91"/>
      <c r="H3069" s="91"/>
      <c r="I3069" s="88"/>
      <c r="J3069" s="92"/>
      <c r="K3069" s="212"/>
      <c r="L3069" s="308" t="str">
        <f>IF(K3069&lt;&gt;"",INDEX(ฐาน!$J$4:$M$44,MATCH(INT(K3069),ฐาน!$J$4:$J$44,0),2),"")</f>
        <v/>
      </c>
      <c r="M3069" s="309" t="str">
        <f>IF(L3069&lt;&gt;"",INDEX(ฐาน!$J$4:$M$45,MATCH(L3069,ฐาน!$K$4:$K$45,0),4),"")</f>
        <v/>
      </c>
      <c r="N3069" s="310" t="str">
        <f>IF(I3069&lt;&gt;"",INDEX(ฐาน!$A$4:$F$9,MATCH(I3069,ฐาน!$A$4:$A$9,0),IF(J3069&gt;=INDEX(ฐาน!$A$4:$F$9,MATCH(I3069,ฐาน!$A$4:$A$9,0),3),6,5)),"")</f>
        <v/>
      </c>
      <c r="O3069" s="311" t="str">
        <f>IF(I3069&lt;&gt;"",IF(J3069&gt;=INDEX(ฐาน!$A$4:$G$9,MATCH(I3069,ฐาน!$A$4:$A$9,0),4),INDEX(ฐาน!$A$4:$G$9,MATCH(I3069,ฐาน!$A$4:$A$9,0),7),INDEX(ฐาน!$A$4:$G$9,MATCH(I3069,ฐาน!$A$4:$A$9,0),4)),"")</f>
        <v/>
      </c>
      <c r="P3069" s="312">
        <f>IF(M3069&lt;&gt;ฐาน!$M$45,IF(L3069&lt;&gt;"",($L3069*$N3069/100),0),0)</f>
        <v>0</v>
      </c>
      <c r="Q3069" s="311">
        <f>IF(M3069&lt;&gt;ฐาน!$M$45,IF(L3069&lt;&gt;"",ROUNDUP(($L3069*$N3069/100),-1),0),0)</f>
        <v>0</v>
      </c>
      <c r="R3069" s="311">
        <f t="shared" si="94"/>
        <v>0</v>
      </c>
      <c r="S3069" s="313">
        <f t="shared" si="95"/>
        <v>0</v>
      </c>
      <c r="T3069" s="314">
        <f>IF(M3069&lt;&gt;ฐาน!$M$45,IF(S3069&lt;&gt;"",S3069+R3069,0),0)</f>
        <v>0</v>
      </c>
      <c r="U3069" s="311">
        <f>IF(M3069&lt;&gt;ฐาน!$M$45,IF(S3069=0,J3069+T3069,O3069),J3069)</f>
        <v>0</v>
      </c>
      <c r="V3069" s="98"/>
    </row>
    <row r="3070" spans="1:22" x14ac:dyDescent="0.35">
      <c r="A3070" s="93">
        <v>3062</v>
      </c>
      <c r="B3070" s="84"/>
      <c r="C3070" s="98"/>
      <c r="D3070" s="91"/>
      <c r="E3070" s="89"/>
      <c r="F3070" s="88"/>
      <c r="G3070" s="91"/>
      <c r="H3070" s="91"/>
      <c r="I3070" s="88"/>
      <c r="J3070" s="92"/>
      <c r="K3070" s="212"/>
      <c r="L3070" s="308" t="str">
        <f>IF(K3070&lt;&gt;"",INDEX(ฐาน!$J$4:$M$44,MATCH(INT(K3070),ฐาน!$J$4:$J$44,0),2),"")</f>
        <v/>
      </c>
      <c r="M3070" s="309" t="str">
        <f>IF(L3070&lt;&gt;"",INDEX(ฐาน!$J$4:$M$45,MATCH(L3070,ฐาน!$K$4:$K$45,0),4),"")</f>
        <v/>
      </c>
      <c r="N3070" s="310" t="str">
        <f>IF(I3070&lt;&gt;"",INDEX(ฐาน!$A$4:$F$9,MATCH(I3070,ฐาน!$A$4:$A$9,0),IF(J3070&gt;=INDEX(ฐาน!$A$4:$F$9,MATCH(I3070,ฐาน!$A$4:$A$9,0),3),6,5)),"")</f>
        <v/>
      </c>
      <c r="O3070" s="311" t="str">
        <f>IF(I3070&lt;&gt;"",IF(J3070&gt;=INDEX(ฐาน!$A$4:$G$9,MATCH(I3070,ฐาน!$A$4:$A$9,0),4),INDEX(ฐาน!$A$4:$G$9,MATCH(I3070,ฐาน!$A$4:$A$9,0),7),INDEX(ฐาน!$A$4:$G$9,MATCH(I3070,ฐาน!$A$4:$A$9,0),4)),"")</f>
        <v/>
      </c>
      <c r="P3070" s="312">
        <f>IF(M3070&lt;&gt;ฐาน!$M$45,IF(L3070&lt;&gt;"",($L3070*$N3070/100),0),0)</f>
        <v>0</v>
      </c>
      <c r="Q3070" s="311">
        <f>IF(M3070&lt;&gt;ฐาน!$M$45,IF(L3070&lt;&gt;"",ROUNDUP(($L3070*$N3070/100),-1),0),0)</f>
        <v>0</v>
      </c>
      <c r="R3070" s="311">
        <f t="shared" si="94"/>
        <v>0</v>
      </c>
      <c r="S3070" s="313">
        <f t="shared" si="95"/>
        <v>0</v>
      </c>
      <c r="T3070" s="314">
        <f>IF(M3070&lt;&gt;ฐาน!$M$45,IF(S3070&lt;&gt;"",S3070+R3070,0),0)</f>
        <v>0</v>
      </c>
      <c r="U3070" s="311">
        <f>IF(M3070&lt;&gt;ฐาน!$M$45,IF(S3070=0,J3070+T3070,O3070),J3070)</f>
        <v>0</v>
      </c>
      <c r="V3070" s="98"/>
    </row>
    <row r="3071" spans="1:22" x14ac:dyDescent="0.35">
      <c r="A3071" s="93">
        <v>3063</v>
      </c>
      <c r="B3071" s="84"/>
      <c r="C3071" s="98"/>
      <c r="D3071" s="91"/>
      <c r="E3071" s="89"/>
      <c r="F3071" s="88"/>
      <c r="G3071" s="91"/>
      <c r="H3071" s="91"/>
      <c r="I3071" s="88"/>
      <c r="J3071" s="92"/>
      <c r="K3071" s="212"/>
      <c r="L3071" s="308" t="str">
        <f>IF(K3071&lt;&gt;"",INDEX(ฐาน!$J$4:$M$44,MATCH(INT(K3071),ฐาน!$J$4:$J$44,0),2),"")</f>
        <v/>
      </c>
      <c r="M3071" s="309" t="str">
        <f>IF(L3071&lt;&gt;"",INDEX(ฐาน!$J$4:$M$45,MATCH(L3071,ฐาน!$K$4:$K$45,0),4),"")</f>
        <v/>
      </c>
      <c r="N3071" s="310" t="str">
        <f>IF(I3071&lt;&gt;"",INDEX(ฐาน!$A$4:$F$9,MATCH(I3071,ฐาน!$A$4:$A$9,0),IF(J3071&gt;=INDEX(ฐาน!$A$4:$F$9,MATCH(I3071,ฐาน!$A$4:$A$9,0),3),6,5)),"")</f>
        <v/>
      </c>
      <c r="O3071" s="311" t="str">
        <f>IF(I3071&lt;&gt;"",IF(J3071&gt;=INDEX(ฐาน!$A$4:$G$9,MATCH(I3071,ฐาน!$A$4:$A$9,0),4),INDEX(ฐาน!$A$4:$G$9,MATCH(I3071,ฐาน!$A$4:$A$9,0),7),INDEX(ฐาน!$A$4:$G$9,MATCH(I3071,ฐาน!$A$4:$A$9,0),4)),"")</f>
        <v/>
      </c>
      <c r="P3071" s="312">
        <f>IF(M3071&lt;&gt;ฐาน!$M$45,IF(L3071&lt;&gt;"",($L3071*$N3071/100),0),0)</f>
        <v>0</v>
      </c>
      <c r="Q3071" s="311">
        <f>IF(M3071&lt;&gt;ฐาน!$M$45,IF(L3071&lt;&gt;"",ROUNDUP(($L3071*$N3071/100),-1),0),0)</f>
        <v>0</v>
      </c>
      <c r="R3071" s="311">
        <f t="shared" si="94"/>
        <v>0</v>
      </c>
      <c r="S3071" s="313">
        <f t="shared" si="95"/>
        <v>0</v>
      </c>
      <c r="T3071" s="314">
        <f>IF(M3071&lt;&gt;ฐาน!$M$45,IF(S3071&lt;&gt;"",S3071+R3071,0),0)</f>
        <v>0</v>
      </c>
      <c r="U3071" s="311">
        <f>IF(M3071&lt;&gt;ฐาน!$M$45,IF(S3071=0,J3071+T3071,O3071),J3071)</f>
        <v>0</v>
      </c>
      <c r="V3071" s="98"/>
    </row>
    <row r="3072" spans="1:22" x14ac:dyDescent="0.35">
      <c r="A3072" s="93">
        <v>3064</v>
      </c>
      <c r="B3072" s="84"/>
      <c r="C3072" s="98"/>
      <c r="D3072" s="91"/>
      <c r="E3072" s="89"/>
      <c r="F3072" s="88"/>
      <c r="G3072" s="91"/>
      <c r="H3072" s="91"/>
      <c r="I3072" s="88"/>
      <c r="J3072" s="92"/>
      <c r="K3072" s="212"/>
      <c r="L3072" s="308" t="str">
        <f>IF(K3072&lt;&gt;"",INDEX(ฐาน!$J$4:$M$44,MATCH(INT(K3072),ฐาน!$J$4:$J$44,0),2),"")</f>
        <v/>
      </c>
      <c r="M3072" s="309" t="str">
        <f>IF(L3072&lt;&gt;"",INDEX(ฐาน!$J$4:$M$45,MATCH(L3072,ฐาน!$K$4:$K$45,0),4),"")</f>
        <v/>
      </c>
      <c r="N3072" s="310" t="str">
        <f>IF(I3072&lt;&gt;"",INDEX(ฐาน!$A$4:$F$9,MATCH(I3072,ฐาน!$A$4:$A$9,0),IF(J3072&gt;=INDEX(ฐาน!$A$4:$F$9,MATCH(I3072,ฐาน!$A$4:$A$9,0),3),6,5)),"")</f>
        <v/>
      </c>
      <c r="O3072" s="311" t="str">
        <f>IF(I3072&lt;&gt;"",IF(J3072&gt;=INDEX(ฐาน!$A$4:$G$9,MATCH(I3072,ฐาน!$A$4:$A$9,0),4),INDEX(ฐาน!$A$4:$G$9,MATCH(I3072,ฐาน!$A$4:$A$9,0),7),INDEX(ฐาน!$A$4:$G$9,MATCH(I3072,ฐาน!$A$4:$A$9,0),4)),"")</f>
        <v/>
      </c>
      <c r="P3072" s="312">
        <f>IF(M3072&lt;&gt;ฐาน!$M$45,IF(L3072&lt;&gt;"",($L3072*$N3072/100),0),0)</f>
        <v>0</v>
      </c>
      <c r="Q3072" s="311">
        <f>IF(M3072&lt;&gt;ฐาน!$M$45,IF(L3072&lt;&gt;"",ROUNDUP(($L3072*$N3072/100),-1),0),0)</f>
        <v>0</v>
      </c>
      <c r="R3072" s="311">
        <f t="shared" si="94"/>
        <v>0</v>
      </c>
      <c r="S3072" s="313">
        <f t="shared" si="95"/>
        <v>0</v>
      </c>
      <c r="T3072" s="314">
        <f>IF(M3072&lt;&gt;ฐาน!$M$45,IF(S3072&lt;&gt;"",S3072+R3072,0),0)</f>
        <v>0</v>
      </c>
      <c r="U3072" s="311">
        <f>IF(M3072&lt;&gt;ฐาน!$M$45,IF(S3072=0,J3072+T3072,O3072),J3072)</f>
        <v>0</v>
      </c>
      <c r="V3072" s="98"/>
    </row>
    <row r="3073" spans="1:22" x14ac:dyDescent="0.35">
      <c r="A3073" s="93">
        <v>3065</v>
      </c>
      <c r="B3073" s="84"/>
      <c r="C3073" s="98"/>
      <c r="D3073" s="91"/>
      <c r="E3073" s="89"/>
      <c r="F3073" s="88"/>
      <c r="G3073" s="91"/>
      <c r="H3073" s="91"/>
      <c r="I3073" s="88"/>
      <c r="J3073" s="92"/>
      <c r="K3073" s="212"/>
      <c r="L3073" s="308" t="str">
        <f>IF(K3073&lt;&gt;"",INDEX(ฐาน!$J$4:$M$44,MATCH(INT(K3073),ฐาน!$J$4:$J$44,0),2),"")</f>
        <v/>
      </c>
      <c r="M3073" s="309" t="str">
        <f>IF(L3073&lt;&gt;"",INDEX(ฐาน!$J$4:$M$45,MATCH(L3073,ฐาน!$K$4:$K$45,0),4),"")</f>
        <v/>
      </c>
      <c r="N3073" s="310" t="str">
        <f>IF(I3073&lt;&gt;"",INDEX(ฐาน!$A$4:$F$9,MATCH(I3073,ฐาน!$A$4:$A$9,0),IF(J3073&gt;=INDEX(ฐาน!$A$4:$F$9,MATCH(I3073,ฐาน!$A$4:$A$9,0),3),6,5)),"")</f>
        <v/>
      </c>
      <c r="O3073" s="311" t="str">
        <f>IF(I3073&lt;&gt;"",IF(J3073&gt;=INDEX(ฐาน!$A$4:$G$9,MATCH(I3073,ฐาน!$A$4:$A$9,0),4),INDEX(ฐาน!$A$4:$G$9,MATCH(I3073,ฐาน!$A$4:$A$9,0),7),INDEX(ฐาน!$A$4:$G$9,MATCH(I3073,ฐาน!$A$4:$A$9,0),4)),"")</f>
        <v/>
      </c>
      <c r="P3073" s="312">
        <f>IF(M3073&lt;&gt;ฐาน!$M$45,IF(L3073&lt;&gt;"",($L3073*$N3073/100),0),0)</f>
        <v>0</v>
      </c>
      <c r="Q3073" s="311">
        <f>IF(M3073&lt;&gt;ฐาน!$M$45,IF(L3073&lt;&gt;"",ROUNDUP(($L3073*$N3073/100),-1),0),0)</f>
        <v>0</v>
      </c>
      <c r="R3073" s="311">
        <f t="shared" si="94"/>
        <v>0</v>
      </c>
      <c r="S3073" s="313">
        <f t="shared" si="95"/>
        <v>0</v>
      </c>
      <c r="T3073" s="314">
        <f>IF(M3073&lt;&gt;ฐาน!$M$45,IF(S3073&lt;&gt;"",S3073+R3073,0),0)</f>
        <v>0</v>
      </c>
      <c r="U3073" s="311">
        <f>IF(M3073&lt;&gt;ฐาน!$M$45,IF(S3073=0,J3073+T3073,O3073),J3073)</f>
        <v>0</v>
      </c>
      <c r="V3073" s="98"/>
    </row>
    <row r="3074" spans="1:22" x14ac:dyDescent="0.35">
      <c r="A3074" s="93">
        <v>3066</v>
      </c>
      <c r="B3074" s="84"/>
      <c r="C3074" s="98"/>
      <c r="D3074" s="91"/>
      <c r="E3074" s="89"/>
      <c r="F3074" s="88"/>
      <c r="G3074" s="91"/>
      <c r="H3074" s="91"/>
      <c r="I3074" s="88"/>
      <c r="J3074" s="92"/>
      <c r="K3074" s="212"/>
      <c r="L3074" s="308" t="str">
        <f>IF(K3074&lt;&gt;"",INDEX(ฐาน!$J$4:$M$44,MATCH(INT(K3074),ฐาน!$J$4:$J$44,0),2),"")</f>
        <v/>
      </c>
      <c r="M3074" s="309" t="str">
        <f>IF(L3074&lt;&gt;"",INDEX(ฐาน!$J$4:$M$45,MATCH(L3074,ฐาน!$K$4:$K$45,0),4),"")</f>
        <v/>
      </c>
      <c r="N3074" s="310" t="str">
        <f>IF(I3074&lt;&gt;"",INDEX(ฐาน!$A$4:$F$9,MATCH(I3074,ฐาน!$A$4:$A$9,0),IF(J3074&gt;=INDEX(ฐาน!$A$4:$F$9,MATCH(I3074,ฐาน!$A$4:$A$9,0),3),6,5)),"")</f>
        <v/>
      </c>
      <c r="O3074" s="311" t="str">
        <f>IF(I3074&lt;&gt;"",IF(J3074&gt;=INDEX(ฐาน!$A$4:$G$9,MATCH(I3074,ฐาน!$A$4:$A$9,0),4),INDEX(ฐาน!$A$4:$G$9,MATCH(I3074,ฐาน!$A$4:$A$9,0),7),INDEX(ฐาน!$A$4:$G$9,MATCH(I3074,ฐาน!$A$4:$A$9,0),4)),"")</f>
        <v/>
      </c>
      <c r="P3074" s="312">
        <f>IF(M3074&lt;&gt;ฐาน!$M$45,IF(L3074&lt;&gt;"",($L3074*$N3074/100),0),0)</f>
        <v>0</v>
      </c>
      <c r="Q3074" s="311">
        <f>IF(M3074&lt;&gt;ฐาน!$M$45,IF(L3074&lt;&gt;"",ROUNDUP(($L3074*$N3074/100),-1),0),0)</f>
        <v>0</v>
      </c>
      <c r="R3074" s="311">
        <f t="shared" si="94"/>
        <v>0</v>
      </c>
      <c r="S3074" s="313">
        <f t="shared" si="95"/>
        <v>0</v>
      </c>
      <c r="T3074" s="314">
        <f>IF(M3074&lt;&gt;ฐาน!$M$45,IF(S3074&lt;&gt;"",S3074+R3074,0),0)</f>
        <v>0</v>
      </c>
      <c r="U3074" s="311">
        <f>IF(M3074&lt;&gt;ฐาน!$M$45,IF(S3074=0,J3074+T3074,O3074),J3074)</f>
        <v>0</v>
      </c>
      <c r="V3074" s="98"/>
    </row>
    <row r="3075" spans="1:22" x14ac:dyDescent="0.35">
      <c r="A3075" s="93">
        <v>3067</v>
      </c>
      <c r="B3075" s="84"/>
      <c r="C3075" s="98"/>
      <c r="D3075" s="91"/>
      <c r="E3075" s="89"/>
      <c r="F3075" s="88"/>
      <c r="G3075" s="91"/>
      <c r="H3075" s="91"/>
      <c r="I3075" s="88"/>
      <c r="J3075" s="92"/>
      <c r="K3075" s="212"/>
      <c r="L3075" s="308" t="str">
        <f>IF(K3075&lt;&gt;"",INDEX(ฐาน!$J$4:$M$44,MATCH(INT(K3075),ฐาน!$J$4:$J$44,0),2),"")</f>
        <v/>
      </c>
      <c r="M3075" s="309" t="str">
        <f>IF(L3075&lt;&gt;"",INDEX(ฐาน!$J$4:$M$45,MATCH(L3075,ฐาน!$K$4:$K$45,0),4),"")</f>
        <v/>
      </c>
      <c r="N3075" s="310" t="str">
        <f>IF(I3075&lt;&gt;"",INDEX(ฐาน!$A$4:$F$9,MATCH(I3075,ฐาน!$A$4:$A$9,0),IF(J3075&gt;=INDEX(ฐาน!$A$4:$F$9,MATCH(I3075,ฐาน!$A$4:$A$9,0),3),6,5)),"")</f>
        <v/>
      </c>
      <c r="O3075" s="311" t="str">
        <f>IF(I3075&lt;&gt;"",IF(J3075&gt;=INDEX(ฐาน!$A$4:$G$9,MATCH(I3075,ฐาน!$A$4:$A$9,0),4),INDEX(ฐาน!$A$4:$G$9,MATCH(I3075,ฐาน!$A$4:$A$9,0),7),INDEX(ฐาน!$A$4:$G$9,MATCH(I3075,ฐาน!$A$4:$A$9,0),4)),"")</f>
        <v/>
      </c>
      <c r="P3075" s="312">
        <f>IF(M3075&lt;&gt;ฐาน!$M$45,IF(L3075&lt;&gt;"",($L3075*$N3075/100),0),0)</f>
        <v>0</v>
      </c>
      <c r="Q3075" s="311">
        <f>IF(M3075&lt;&gt;ฐาน!$M$45,IF(L3075&lt;&gt;"",ROUNDUP(($L3075*$N3075/100),-1),0),0)</f>
        <v>0</v>
      </c>
      <c r="R3075" s="311">
        <f t="shared" si="94"/>
        <v>0</v>
      </c>
      <c r="S3075" s="313">
        <f t="shared" si="95"/>
        <v>0</v>
      </c>
      <c r="T3075" s="314">
        <f>IF(M3075&lt;&gt;ฐาน!$M$45,IF(S3075&lt;&gt;"",S3075+R3075,0),0)</f>
        <v>0</v>
      </c>
      <c r="U3075" s="311">
        <f>IF(M3075&lt;&gt;ฐาน!$M$45,IF(S3075=0,J3075+T3075,O3075),J3075)</f>
        <v>0</v>
      </c>
      <c r="V3075" s="98"/>
    </row>
    <row r="3076" spans="1:22" x14ac:dyDescent="0.35">
      <c r="A3076" s="93">
        <v>3068</v>
      </c>
      <c r="B3076" s="84"/>
      <c r="C3076" s="98"/>
      <c r="D3076" s="91"/>
      <c r="E3076" s="89"/>
      <c r="F3076" s="88"/>
      <c r="G3076" s="91"/>
      <c r="H3076" s="91"/>
      <c r="I3076" s="88"/>
      <c r="J3076" s="92"/>
      <c r="K3076" s="212"/>
      <c r="L3076" s="308" t="str">
        <f>IF(K3076&lt;&gt;"",INDEX(ฐาน!$J$4:$M$44,MATCH(INT(K3076),ฐาน!$J$4:$J$44,0),2),"")</f>
        <v/>
      </c>
      <c r="M3076" s="309" t="str">
        <f>IF(L3076&lt;&gt;"",INDEX(ฐาน!$J$4:$M$45,MATCH(L3076,ฐาน!$K$4:$K$45,0),4),"")</f>
        <v/>
      </c>
      <c r="N3076" s="310" t="str">
        <f>IF(I3076&lt;&gt;"",INDEX(ฐาน!$A$4:$F$9,MATCH(I3076,ฐาน!$A$4:$A$9,0),IF(J3076&gt;=INDEX(ฐาน!$A$4:$F$9,MATCH(I3076,ฐาน!$A$4:$A$9,0),3),6,5)),"")</f>
        <v/>
      </c>
      <c r="O3076" s="311" t="str">
        <f>IF(I3076&lt;&gt;"",IF(J3076&gt;=INDEX(ฐาน!$A$4:$G$9,MATCH(I3076,ฐาน!$A$4:$A$9,0),4),INDEX(ฐาน!$A$4:$G$9,MATCH(I3076,ฐาน!$A$4:$A$9,0),7),INDEX(ฐาน!$A$4:$G$9,MATCH(I3076,ฐาน!$A$4:$A$9,0),4)),"")</f>
        <v/>
      </c>
      <c r="P3076" s="312">
        <f>IF(M3076&lt;&gt;ฐาน!$M$45,IF(L3076&lt;&gt;"",($L3076*$N3076/100),0),0)</f>
        <v>0</v>
      </c>
      <c r="Q3076" s="311">
        <f>IF(M3076&lt;&gt;ฐาน!$M$45,IF(L3076&lt;&gt;"",ROUNDUP(($L3076*$N3076/100),-1),0),0)</f>
        <v>0</v>
      </c>
      <c r="R3076" s="311">
        <f t="shared" si="94"/>
        <v>0</v>
      </c>
      <c r="S3076" s="313">
        <f t="shared" si="95"/>
        <v>0</v>
      </c>
      <c r="T3076" s="314">
        <f>IF(M3076&lt;&gt;ฐาน!$M$45,IF(S3076&lt;&gt;"",S3076+R3076,0),0)</f>
        <v>0</v>
      </c>
      <c r="U3076" s="311">
        <f>IF(M3076&lt;&gt;ฐาน!$M$45,IF(S3076=0,J3076+T3076,O3076),J3076)</f>
        <v>0</v>
      </c>
      <c r="V3076" s="98"/>
    </row>
    <row r="3077" spans="1:22" x14ac:dyDescent="0.35">
      <c r="A3077" s="93">
        <v>3069</v>
      </c>
      <c r="B3077" s="84"/>
      <c r="C3077" s="98"/>
      <c r="D3077" s="91"/>
      <c r="E3077" s="89"/>
      <c r="F3077" s="88"/>
      <c r="G3077" s="91"/>
      <c r="H3077" s="91"/>
      <c r="I3077" s="88"/>
      <c r="J3077" s="92"/>
      <c r="K3077" s="212"/>
      <c r="L3077" s="308" t="str">
        <f>IF(K3077&lt;&gt;"",INDEX(ฐาน!$J$4:$M$44,MATCH(INT(K3077),ฐาน!$J$4:$J$44,0),2),"")</f>
        <v/>
      </c>
      <c r="M3077" s="309" t="str">
        <f>IF(L3077&lt;&gt;"",INDEX(ฐาน!$J$4:$M$45,MATCH(L3077,ฐาน!$K$4:$K$45,0),4),"")</f>
        <v/>
      </c>
      <c r="N3077" s="310" t="str">
        <f>IF(I3077&lt;&gt;"",INDEX(ฐาน!$A$4:$F$9,MATCH(I3077,ฐาน!$A$4:$A$9,0),IF(J3077&gt;=INDEX(ฐาน!$A$4:$F$9,MATCH(I3077,ฐาน!$A$4:$A$9,0),3),6,5)),"")</f>
        <v/>
      </c>
      <c r="O3077" s="311" t="str">
        <f>IF(I3077&lt;&gt;"",IF(J3077&gt;=INDEX(ฐาน!$A$4:$G$9,MATCH(I3077,ฐาน!$A$4:$A$9,0),4),INDEX(ฐาน!$A$4:$G$9,MATCH(I3077,ฐาน!$A$4:$A$9,0),7),INDEX(ฐาน!$A$4:$G$9,MATCH(I3077,ฐาน!$A$4:$A$9,0),4)),"")</f>
        <v/>
      </c>
      <c r="P3077" s="312">
        <f>IF(M3077&lt;&gt;ฐาน!$M$45,IF(L3077&lt;&gt;"",($L3077*$N3077/100),0),0)</f>
        <v>0</v>
      </c>
      <c r="Q3077" s="311">
        <f>IF(M3077&lt;&gt;ฐาน!$M$45,IF(L3077&lt;&gt;"",ROUNDUP(($L3077*$N3077/100),-1),0),0)</f>
        <v>0</v>
      </c>
      <c r="R3077" s="311">
        <f t="shared" si="94"/>
        <v>0</v>
      </c>
      <c r="S3077" s="313">
        <f t="shared" si="95"/>
        <v>0</v>
      </c>
      <c r="T3077" s="314">
        <f>IF(M3077&lt;&gt;ฐาน!$M$45,IF(S3077&lt;&gt;"",S3077+R3077,0),0)</f>
        <v>0</v>
      </c>
      <c r="U3077" s="311">
        <f>IF(M3077&lt;&gt;ฐาน!$M$45,IF(S3077=0,J3077+T3077,O3077),J3077)</f>
        <v>0</v>
      </c>
      <c r="V3077" s="98"/>
    </row>
    <row r="3078" spans="1:22" x14ac:dyDescent="0.35">
      <c r="A3078" s="93">
        <v>3070</v>
      </c>
      <c r="B3078" s="84"/>
      <c r="C3078" s="98"/>
      <c r="D3078" s="91"/>
      <c r="E3078" s="89"/>
      <c r="F3078" s="88"/>
      <c r="G3078" s="91"/>
      <c r="H3078" s="91"/>
      <c r="I3078" s="88"/>
      <c r="J3078" s="92"/>
      <c r="K3078" s="212"/>
      <c r="L3078" s="308" t="str">
        <f>IF(K3078&lt;&gt;"",INDEX(ฐาน!$J$4:$M$44,MATCH(INT(K3078),ฐาน!$J$4:$J$44,0),2),"")</f>
        <v/>
      </c>
      <c r="M3078" s="309" t="str">
        <f>IF(L3078&lt;&gt;"",INDEX(ฐาน!$J$4:$M$45,MATCH(L3078,ฐาน!$K$4:$K$45,0),4),"")</f>
        <v/>
      </c>
      <c r="N3078" s="310" t="str">
        <f>IF(I3078&lt;&gt;"",INDEX(ฐาน!$A$4:$F$9,MATCH(I3078,ฐาน!$A$4:$A$9,0),IF(J3078&gt;=INDEX(ฐาน!$A$4:$F$9,MATCH(I3078,ฐาน!$A$4:$A$9,0),3),6,5)),"")</f>
        <v/>
      </c>
      <c r="O3078" s="311" t="str">
        <f>IF(I3078&lt;&gt;"",IF(J3078&gt;=INDEX(ฐาน!$A$4:$G$9,MATCH(I3078,ฐาน!$A$4:$A$9,0),4),INDEX(ฐาน!$A$4:$G$9,MATCH(I3078,ฐาน!$A$4:$A$9,0),7),INDEX(ฐาน!$A$4:$G$9,MATCH(I3078,ฐาน!$A$4:$A$9,0),4)),"")</f>
        <v/>
      </c>
      <c r="P3078" s="312">
        <f>IF(M3078&lt;&gt;ฐาน!$M$45,IF(L3078&lt;&gt;"",($L3078*$N3078/100),0),0)</f>
        <v>0</v>
      </c>
      <c r="Q3078" s="311">
        <f>IF(M3078&lt;&gt;ฐาน!$M$45,IF(L3078&lt;&gt;"",ROUNDUP(($L3078*$N3078/100),-1),0),0)</f>
        <v>0</v>
      </c>
      <c r="R3078" s="311">
        <f t="shared" si="94"/>
        <v>0</v>
      </c>
      <c r="S3078" s="313">
        <f t="shared" si="95"/>
        <v>0</v>
      </c>
      <c r="T3078" s="314">
        <f>IF(M3078&lt;&gt;ฐาน!$M$45,IF(S3078&lt;&gt;"",S3078+R3078,0),0)</f>
        <v>0</v>
      </c>
      <c r="U3078" s="311">
        <f>IF(M3078&lt;&gt;ฐาน!$M$45,IF(S3078=0,J3078+T3078,O3078),J3078)</f>
        <v>0</v>
      </c>
      <c r="V3078" s="98"/>
    </row>
    <row r="3079" spans="1:22" x14ac:dyDescent="0.35">
      <c r="A3079" s="93">
        <v>3071</v>
      </c>
      <c r="B3079" s="84"/>
      <c r="C3079" s="98"/>
      <c r="D3079" s="91"/>
      <c r="E3079" s="89"/>
      <c r="F3079" s="88"/>
      <c r="G3079" s="91"/>
      <c r="H3079" s="91"/>
      <c r="I3079" s="88"/>
      <c r="J3079" s="92"/>
      <c r="K3079" s="212"/>
      <c r="L3079" s="308" t="str">
        <f>IF(K3079&lt;&gt;"",INDEX(ฐาน!$J$4:$M$44,MATCH(INT(K3079),ฐาน!$J$4:$J$44,0),2),"")</f>
        <v/>
      </c>
      <c r="M3079" s="309" t="str">
        <f>IF(L3079&lt;&gt;"",INDEX(ฐาน!$J$4:$M$45,MATCH(L3079,ฐาน!$K$4:$K$45,0),4),"")</f>
        <v/>
      </c>
      <c r="N3079" s="310" t="str">
        <f>IF(I3079&lt;&gt;"",INDEX(ฐาน!$A$4:$F$9,MATCH(I3079,ฐาน!$A$4:$A$9,0),IF(J3079&gt;=INDEX(ฐาน!$A$4:$F$9,MATCH(I3079,ฐาน!$A$4:$A$9,0),3),6,5)),"")</f>
        <v/>
      </c>
      <c r="O3079" s="311" t="str">
        <f>IF(I3079&lt;&gt;"",IF(J3079&gt;=INDEX(ฐาน!$A$4:$G$9,MATCH(I3079,ฐาน!$A$4:$A$9,0),4),INDEX(ฐาน!$A$4:$G$9,MATCH(I3079,ฐาน!$A$4:$A$9,0),7),INDEX(ฐาน!$A$4:$G$9,MATCH(I3079,ฐาน!$A$4:$A$9,0),4)),"")</f>
        <v/>
      </c>
      <c r="P3079" s="312">
        <f>IF(M3079&lt;&gt;ฐาน!$M$45,IF(L3079&lt;&gt;"",($L3079*$N3079/100),0),0)</f>
        <v>0</v>
      </c>
      <c r="Q3079" s="311">
        <f>IF(M3079&lt;&gt;ฐาน!$M$45,IF(L3079&lt;&gt;"",ROUNDUP(($L3079*$N3079/100),-1),0),0)</f>
        <v>0</v>
      </c>
      <c r="R3079" s="311">
        <f t="shared" si="94"/>
        <v>0</v>
      </c>
      <c r="S3079" s="313">
        <f t="shared" si="95"/>
        <v>0</v>
      </c>
      <c r="T3079" s="314">
        <f>IF(M3079&lt;&gt;ฐาน!$M$45,IF(S3079&lt;&gt;"",S3079+R3079,0),0)</f>
        <v>0</v>
      </c>
      <c r="U3079" s="311">
        <f>IF(M3079&lt;&gt;ฐาน!$M$45,IF(S3079=0,J3079+T3079,O3079),J3079)</f>
        <v>0</v>
      </c>
      <c r="V3079" s="98"/>
    </row>
    <row r="3080" spans="1:22" x14ac:dyDescent="0.35">
      <c r="A3080" s="93">
        <v>3072</v>
      </c>
      <c r="B3080" s="84"/>
      <c r="C3080" s="98"/>
      <c r="D3080" s="91"/>
      <c r="E3080" s="89"/>
      <c r="F3080" s="88"/>
      <c r="G3080" s="91"/>
      <c r="H3080" s="91"/>
      <c r="I3080" s="88"/>
      <c r="J3080" s="92"/>
      <c r="K3080" s="212"/>
      <c r="L3080" s="308" t="str">
        <f>IF(K3080&lt;&gt;"",INDEX(ฐาน!$J$4:$M$44,MATCH(INT(K3080),ฐาน!$J$4:$J$44,0),2),"")</f>
        <v/>
      </c>
      <c r="M3080" s="309" t="str">
        <f>IF(L3080&lt;&gt;"",INDEX(ฐาน!$J$4:$M$45,MATCH(L3080,ฐาน!$K$4:$K$45,0),4),"")</f>
        <v/>
      </c>
      <c r="N3080" s="310" t="str">
        <f>IF(I3080&lt;&gt;"",INDEX(ฐาน!$A$4:$F$9,MATCH(I3080,ฐาน!$A$4:$A$9,0),IF(J3080&gt;=INDEX(ฐาน!$A$4:$F$9,MATCH(I3080,ฐาน!$A$4:$A$9,0),3),6,5)),"")</f>
        <v/>
      </c>
      <c r="O3080" s="311" t="str">
        <f>IF(I3080&lt;&gt;"",IF(J3080&gt;=INDEX(ฐาน!$A$4:$G$9,MATCH(I3080,ฐาน!$A$4:$A$9,0),4),INDEX(ฐาน!$A$4:$G$9,MATCH(I3080,ฐาน!$A$4:$A$9,0),7),INDEX(ฐาน!$A$4:$G$9,MATCH(I3080,ฐาน!$A$4:$A$9,0),4)),"")</f>
        <v/>
      </c>
      <c r="P3080" s="312">
        <f>IF(M3080&lt;&gt;ฐาน!$M$45,IF(L3080&lt;&gt;"",($L3080*$N3080/100),0),0)</f>
        <v>0</v>
      </c>
      <c r="Q3080" s="311">
        <f>IF(M3080&lt;&gt;ฐาน!$M$45,IF(L3080&lt;&gt;"",ROUNDUP(($L3080*$N3080/100),-1),0),0)</f>
        <v>0</v>
      </c>
      <c r="R3080" s="311">
        <f t="shared" si="94"/>
        <v>0</v>
      </c>
      <c r="S3080" s="313">
        <f t="shared" si="95"/>
        <v>0</v>
      </c>
      <c r="T3080" s="314">
        <f>IF(M3080&lt;&gt;ฐาน!$M$45,IF(S3080&lt;&gt;"",S3080+R3080,0),0)</f>
        <v>0</v>
      </c>
      <c r="U3080" s="311">
        <f>IF(M3080&lt;&gt;ฐาน!$M$45,IF(S3080=0,J3080+T3080,O3080),J3080)</f>
        <v>0</v>
      </c>
      <c r="V3080" s="98"/>
    </row>
    <row r="3081" spans="1:22" x14ac:dyDescent="0.35">
      <c r="A3081" s="93">
        <v>3073</v>
      </c>
      <c r="B3081" s="84"/>
      <c r="C3081" s="98"/>
      <c r="D3081" s="91"/>
      <c r="E3081" s="89"/>
      <c r="F3081" s="88"/>
      <c r="G3081" s="91"/>
      <c r="H3081" s="91"/>
      <c r="I3081" s="88"/>
      <c r="J3081" s="92"/>
      <c r="K3081" s="212"/>
      <c r="L3081" s="308" t="str">
        <f>IF(K3081&lt;&gt;"",INDEX(ฐาน!$J$4:$M$44,MATCH(INT(K3081),ฐาน!$J$4:$J$44,0),2),"")</f>
        <v/>
      </c>
      <c r="M3081" s="309" t="str">
        <f>IF(L3081&lt;&gt;"",INDEX(ฐาน!$J$4:$M$45,MATCH(L3081,ฐาน!$K$4:$K$45,0),4),"")</f>
        <v/>
      </c>
      <c r="N3081" s="310" t="str">
        <f>IF(I3081&lt;&gt;"",INDEX(ฐาน!$A$4:$F$9,MATCH(I3081,ฐาน!$A$4:$A$9,0),IF(J3081&gt;=INDEX(ฐาน!$A$4:$F$9,MATCH(I3081,ฐาน!$A$4:$A$9,0),3),6,5)),"")</f>
        <v/>
      </c>
      <c r="O3081" s="311" t="str">
        <f>IF(I3081&lt;&gt;"",IF(J3081&gt;=INDEX(ฐาน!$A$4:$G$9,MATCH(I3081,ฐาน!$A$4:$A$9,0),4),INDEX(ฐาน!$A$4:$G$9,MATCH(I3081,ฐาน!$A$4:$A$9,0),7),INDEX(ฐาน!$A$4:$G$9,MATCH(I3081,ฐาน!$A$4:$A$9,0),4)),"")</f>
        <v/>
      </c>
      <c r="P3081" s="312">
        <f>IF(M3081&lt;&gt;ฐาน!$M$45,IF(L3081&lt;&gt;"",($L3081*$N3081/100),0),0)</f>
        <v>0</v>
      </c>
      <c r="Q3081" s="311">
        <f>IF(M3081&lt;&gt;ฐาน!$M$45,IF(L3081&lt;&gt;"",ROUNDUP(($L3081*$N3081/100),-1),0),0)</f>
        <v>0</v>
      </c>
      <c r="R3081" s="311">
        <f t="shared" si="94"/>
        <v>0</v>
      </c>
      <c r="S3081" s="313">
        <f t="shared" si="95"/>
        <v>0</v>
      </c>
      <c r="T3081" s="314">
        <f>IF(M3081&lt;&gt;ฐาน!$M$45,IF(S3081&lt;&gt;"",S3081+R3081,0),0)</f>
        <v>0</v>
      </c>
      <c r="U3081" s="311">
        <f>IF(M3081&lt;&gt;ฐาน!$M$45,IF(S3081=0,J3081+T3081,O3081),J3081)</f>
        <v>0</v>
      </c>
      <c r="V3081" s="98"/>
    </row>
    <row r="3082" spans="1:22" x14ac:dyDescent="0.35">
      <c r="A3082" s="93">
        <v>3074</v>
      </c>
      <c r="B3082" s="84"/>
      <c r="C3082" s="98"/>
      <c r="D3082" s="91"/>
      <c r="E3082" s="89"/>
      <c r="F3082" s="88"/>
      <c r="G3082" s="91"/>
      <c r="H3082" s="91"/>
      <c r="I3082" s="88"/>
      <c r="J3082" s="92"/>
      <c r="K3082" s="212"/>
      <c r="L3082" s="308" t="str">
        <f>IF(K3082&lt;&gt;"",INDEX(ฐาน!$J$4:$M$44,MATCH(INT(K3082),ฐาน!$J$4:$J$44,0),2),"")</f>
        <v/>
      </c>
      <c r="M3082" s="309" t="str">
        <f>IF(L3082&lt;&gt;"",INDEX(ฐาน!$J$4:$M$45,MATCH(L3082,ฐาน!$K$4:$K$45,0),4),"")</f>
        <v/>
      </c>
      <c r="N3082" s="310" t="str">
        <f>IF(I3082&lt;&gt;"",INDEX(ฐาน!$A$4:$F$9,MATCH(I3082,ฐาน!$A$4:$A$9,0),IF(J3082&gt;=INDEX(ฐาน!$A$4:$F$9,MATCH(I3082,ฐาน!$A$4:$A$9,0),3),6,5)),"")</f>
        <v/>
      </c>
      <c r="O3082" s="311" t="str">
        <f>IF(I3082&lt;&gt;"",IF(J3082&gt;=INDEX(ฐาน!$A$4:$G$9,MATCH(I3082,ฐาน!$A$4:$A$9,0),4),INDEX(ฐาน!$A$4:$G$9,MATCH(I3082,ฐาน!$A$4:$A$9,0),7),INDEX(ฐาน!$A$4:$G$9,MATCH(I3082,ฐาน!$A$4:$A$9,0),4)),"")</f>
        <v/>
      </c>
      <c r="P3082" s="312">
        <f>IF(M3082&lt;&gt;ฐาน!$M$45,IF(L3082&lt;&gt;"",($L3082*$N3082/100),0),0)</f>
        <v>0</v>
      </c>
      <c r="Q3082" s="311">
        <f>IF(M3082&lt;&gt;ฐาน!$M$45,IF(L3082&lt;&gt;"",ROUNDUP(($L3082*$N3082/100),-1),0),0)</f>
        <v>0</v>
      </c>
      <c r="R3082" s="311">
        <f t="shared" ref="R3082:R3145" si="96">IF(Q3082&lt;&gt;"",IF($J3082+$P3082&lt;=$O3082,$Q3082,$O3082-$J3082),"")</f>
        <v>0</v>
      </c>
      <c r="S3082" s="313">
        <f t="shared" ref="S3082:S3145" si="97">IF(Q3082&lt;&gt;R3082,P3082-R3082,0)</f>
        <v>0</v>
      </c>
      <c r="T3082" s="314">
        <f>IF(M3082&lt;&gt;ฐาน!$M$45,IF(S3082&lt;&gt;"",S3082+R3082,0),0)</f>
        <v>0</v>
      </c>
      <c r="U3082" s="311">
        <f>IF(M3082&lt;&gt;ฐาน!$M$45,IF(S3082=0,J3082+T3082,O3082),J3082)</f>
        <v>0</v>
      </c>
      <c r="V3082" s="98"/>
    </row>
    <row r="3083" spans="1:22" x14ac:dyDescent="0.35">
      <c r="A3083" s="93">
        <v>3075</v>
      </c>
      <c r="B3083" s="84"/>
      <c r="C3083" s="98"/>
      <c r="D3083" s="91"/>
      <c r="E3083" s="89"/>
      <c r="F3083" s="88"/>
      <c r="G3083" s="91"/>
      <c r="H3083" s="91"/>
      <c r="I3083" s="88"/>
      <c r="J3083" s="92"/>
      <c r="K3083" s="212"/>
      <c r="L3083" s="308" t="str">
        <f>IF(K3083&lt;&gt;"",INDEX(ฐาน!$J$4:$M$44,MATCH(INT(K3083),ฐาน!$J$4:$J$44,0),2),"")</f>
        <v/>
      </c>
      <c r="M3083" s="309" t="str">
        <f>IF(L3083&lt;&gt;"",INDEX(ฐาน!$J$4:$M$45,MATCH(L3083,ฐาน!$K$4:$K$45,0),4),"")</f>
        <v/>
      </c>
      <c r="N3083" s="310" t="str">
        <f>IF(I3083&lt;&gt;"",INDEX(ฐาน!$A$4:$F$9,MATCH(I3083,ฐาน!$A$4:$A$9,0),IF(J3083&gt;=INDEX(ฐาน!$A$4:$F$9,MATCH(I3083,ฐาน!$A$4:$A$9,0),3),6,5)),"")</f>
        <v/>
      </c>
      <c r="O3083" s="311" t="str">
        <f>IF(I3083&lt;&gt;"",IF(J3083&gt;=INDEX(ฐาน!$A$4:$G$9,MATCH(I3083,ฐาน!$A$4:$A$9,0),4),INDEX(ฐาน!$A$4:$G$9,MATCH(I3083,ฐาน!$A$4:$A$9,0),7),INDEX(ฐาน!$A$4:$G$9,MATCH(I3083,ฐาน!$A$4:$A$9,0),4)),"")</f>
        <v/>
      </c>
      <c r="P3083" s="312">
        <f>IF(M3083&lt;&gt;ฐาน!$M$45,IF(L3083&lt;&gt;"",($L3083*$N3083/100),0),0)</f>
        <v>0</v>
      </c>
      <c r="Q3083" s="311">
        <f>IF(M3083&lt;&gt;ฐาน!$M$45,IF(L3083&lt;&gt;"",ROUNDUP(($L3083*$N3083/100),-1),0),0)</f>
        <v>0</v>
      </c>
      <c r="R3083" s="311">
        <f t="shared" si="96"/>
        <v>0</v>
      </c>
      <c r="S3083" s="313">
        <f t="shared" si="97"/>
        <v>0</v>
      </c>
      <c r="T3083" s="314">
        <f>IF(M3083&lt;&gt;ฐาน!$M$45,IF(S3083&lt;&gt;"",S3083+R3083,0),0)</f>
        <v>0</v>
      </c>
      <c r="U3083" s="311">
        <f>IF(M3083&lt;&gt;ฐาน!$M$45,IF(S3083=0,J3083+T3083,O3083),J3083)</f>
        <v>0</v>
      </c>
      <c r="V3083" s="98"/>
    </row>
    <row r="3084" spans="1:22" x14ac:dyDescent="0.35">
      <c r="A3084" s="93">
        <v>3076</v>
      </c>
      <c r="B3084" s="84"/>
      <c r="C3084" s="98"/>
      <c r="D3084" s="91"/>
      <c r="E3084" s="89"/>
      <c r="F3084" s="88"/>
      <c r="G3084" s="91"/>
      <c r="H3084" s="91"/>
      <c r="I3084" s="88"/>
      <c r="J3084" s="92"/>
      <c r="K3084" s="212"/>
      <c r="L3084" s="308" t="str">
        <f>IF(K3084&lt;&gt;"",INDEX(ฐาน!$J$4:$M$44,MATCH(INT(K3084),ฐาน!$J$4:$J$44,0),2),"")</f>
        <v/>
      </c>
      <c r="M3084" s="309" t="str">
        <f>IF(L3084&lt;&gt;"",INDEX(ฐาน!$J$4:$M$45,MATCH(L3084,ฐาน!$K$4:$K$45,0),4),"")</f>
        <v/>
      </c>
      <c r="N3084" s="310" t="str">
        <f>IF(I3084&lt;&gt;"",INDEX(ฐาน!$A$4:$F$9,MATCH(I3084,ฐาน!$A$4:$A$9,0),IF(J3084&gt;=INDEX(ฐาน!$A$4:$F$9,MATCH(I3084,ฐาน!$A$4:$A$9,0),3),6,5)),"")</f>
        <v/>
      </c>
      <c r="O3084" s="311" t="str">
        <f>IF(I3084&lt;&gt;"",IF(J3084&gt;=INDEX(ฐาน!$A$4:$G$9,MATCH(I3084,ฐาน!$A$4:$A$9,0),4),INDEX(ฐาน!$A$4:$G$9,MATCH(I3084,ฐาน!$A$4:$A$9,0),7),INDEX(ฐาน!$A$4:$G$9,MATCH(I3084,ฐาน!$A$4:$A$9,0),4)),"")</f>
        <v/>
      </c>
      <c r="P3084" s="312">
        <f>IF(M3084&lt;&gt;ฐาน!$M$45,IF(L3084&lt;&gt;"",($L3084*$N3084/100),0),0)</f>
        <v>0</v>
      </c>
      <c r="Q3084" s="311">
        <f>IF(M3084&lt;&gt;ฐาน!$M$45,IF(L3084&lt;&gt;"",ROUNDUP(($L3084*$N3084/100),-1),0),0)</f>
        <v>0</v>
      </c>
      <c r="R3084" s="311">
        <f t="shared" si="96"/>
        <v>0</v>
      </c>
      <c r="S3084" s="313">
        <f t="shared" si="97"/>
        <v>0</v>
      </c>
      <c r="T3084" s="314">
        <f>IF(M3084&lt;&gt;ฐาน!$M$45,IF(S3084&lt;&gt;"",S3084+R3084,0),0)</f>
        <v>0</v>
      </c>
      <c r="U3084" s="311">
        <f>IF(M3084&lt;&gt;ฐาน!$M$45,IF(S3084=0,J3084+T3084,O3084),J3084)</f>
        <v>0</v>
      </c>
      <c r="V3084" s="98"/>
    </row>
    <row r="3085" spans="1:22" x14ac:dyDescent="0.35">
      <c r="A3085" s="93">
        <v>3077</v>
      </c>
      <c r="B3085" s="84"/>
      <c r="C3085" s="98"/>
      <c r="D3085" s="91"/>
      <c r="E3085" s="89"/>
      <c r="F3085" s="88"/>
      <c r="G3085" s="91"/>
      <c r="H3085" s="91"/>
      <c r="I3085" s="88"/>
      <c r="J3085" s="92"/>
      <c r="K3085" s="212"/>
      <c r="L3085" s="308" t="str">
        <f>IF(K3085&lt;&gt;"",INDEX(ฐาน!$J$4:$M$44,MATCH(INT(K3085),ฐาน!$J$4:$J$44,0),2),"")</f>
        <v/>
      </c>
      <c r="M3085" s="309" t="str">
        <f>IF(L3085&lt;&gt;"",INDEX(ฐาน!$J$4:$M$45,MATCH(L3085,ฐาน!$K$4:$K$45,0),4),"")</f>
        <v/>
      </c>
      <c r="N3085" s="310" t="str">
        <f>IF(I3085&lt;&gt;"",INDEX(ฐาน!$A$4:$F$9,MATCH(I3085,ฐาน!$A$4:$A$9,0),IF(J3085&gt;=INDEX(ฐาน!$A$4:$F$9,MATCH(I3085,ฐาน!$A$4:$A$9,0),3),6,5)),"")</f>
        <v/>
      </c>
      <c r="O3085" s="311" t="str">
        <f>IF(I3085&lt;&gt;"",IF(J3085&gt;=INDEX(ฐาน!$A$4:$G$9,MATCH(I3085,ฐาน!$A$4:$A$9,0),4),INDEX(ฐาน!$A$4:$G$9,MATCH(I3085,ฐาน!$A$4:$A$9,0),7),INDEX(ฐาน!$A$4:$G$9,MATCH(I3085,ฐาน!$A$4:$A$9,0),4)),"")</f>
        <v/>
      </c>
      <c r="P3085" s="312">
        <f>IF(M3085&lt;&gt;ฐาน!$M$45,IF(L3085&lt;&gt;"",($L3085*$N3085/100),0),0)</f>
        <v>0</v>
      </c>
      <c r="Q3085" s="311">
        <f>IF(M3085&lt;&gt;ฐาน!$M$45,IF(L3085&lt;&gt;"",ROUNDUP(($L3085*$N3085/100),-1),0),0)</f>
        <v>0</v>
      </c>
      <c r="R3085" s="311">
        <f t="shared" si="96"/>
        <v>0</v>
      </c>
      <c r="S3085" s="313">
        <f t="shared" si="97"/>
        <v>0</v>
      </c>
      <c r="T3085" s="314">
        <f>IF(M3085&lt;&gt;ฐาน!$M$45,IF(S3085&lt;&gt;"",S3085+R3085,0),0)</f>
        <v>0</v>
      </c>
      <c r="U3085" s="311">
        <f>IF(M3085&lt;&gt;ฐาน!$M$45,IF(S3085=0,J3085+T3085,O3085),J3085)</f>
        <v>0</v>
      </c>
      <c r="V3085" s="98"/>
    </row>
    <row r="3086" spans="1:22" x14ac:dyDescent="0.35">
      <c r="A3086" s="93">
        <v>3078</v>
      </c>
      <c r="B3086" s="84"/>
      <c r="C3086" s="98"/>
      <c r="D3086" s="91"/>
      <c r="E3086" s="89"/>
      <c r="F3086" s="88"/>
      <c r="G3086" s="91"/>
      <c r="H3086" s="91"/>
      <c r="I3086" s="88"/>
      <c r="J3086" s="92"/>
      <c r="K3086" s="212"/>
      <c r="L3086" s="308" t="str">
        <f>IF(K3086&lt;&gt;"",INDEX(ฐาน!$J$4:$M$44,MATCH(INT(K3086),ฐาน!$J$4:$J$44,0),2),"")</f>
        <v/>
      </c>
      <c r="M3086" s="309" t="str">
        <f>IF(L3086&lt;&gt;"",INDEX(ฐาน!$J$4:$M$45,MATCH(L3086,ฐาน!$K$4:$K$45,0),4),"")</f>
        <v/>
      </c>
      <c r="N3086" s="310" t="str">
        <f>IF(I3086&lt;&gt;"",INDEX(ฐาน!$A$4:$F$9,MATCH(I3086,ฐาน!$A$4:$A$9,0),IF(J3086&gt;=INDEX(ฐาน!$A$4:$F$9,MATCH(I3086,ฐาน!$A$4:$A$9,0),3),6,5)),"")</f>
        <v/>
      </c>
      <c r="O3086" s="311" t="str">
        <f>IF(I3086&lt;&gt;"",IF(J3086&gt;=INDEX(ฐาน!$A$4:$G$9,MATCH(I3086,ฐาน!$A$4:$A$9,0),4),INDEX(ฐาน!$A$4:$G$9,MATCH(I3086,ฐาน!$A$4:$A$9,0),7),INDEX(ฐาน!$A$4:$G$9,MATCH(I3086,ฐาน!$A$4:$A$9,0),4)),"")</f>
        <v/>
      </c>
      <c r="P3086" s="312">
        <f>IF(M3086&lt;&gt;ฐาน!$M$45,IF(L3086&lt;&gt;"",($L3086*$N3086/100),0),0)</f>
        <v>0</v>
      </c>
      <c r="Q3086" s="311">
        <f>IF(M3086&lt;&gt;ฐาน!$M$45,IF(L3086&lt;&gt;"",ROUNDUP(($L3086*$N3086/100),-1),0),0)</f>
        <v>0</v>
      </c>
      <c r="R3086" s="311">
        <f t="shared" si="96"/>
        <v>0</v>
      </c>
      <c r="S3086" s="313">
        <f t="shared" si="97"/>
        <v>0</v>
      </c>
      <c r="T3086" s="314">
        <f>IF(M3086&lt;&gt;ฐาน!$M$45,IF(S3086&lt;&gt;"",S3086+R3086,0),0)</f>
        <v>0</v>
      </c>
      <c r="U3086" s="311">
        <f>IF(M3086&lt;&gt;ฐาน!$M$45,IF(S3086=0,J3086+T3086,O3086),J3086)</f>
        <v>0</v>
      </c>
      <c r="V3086" s="98"/>
    </row>
    <row r="3087" spans="1:22" x14ac:dyDescent="0.35">
      <c r="A3087" s="93">
        <v>3079</v>
      </c>
      <c r="B3087" s="84"/>
      <c r="C3087" s="98"/>
      <c r="D3087" s="91"/>
      <c r="E3087" s="89"/>
      <c r="F3087" s="88"/>
      <c r="G3087" s="91"/>
      <c r="H3087" s="91"/>
      <c r="I3087" s="88"/>
      <c r="J3087" s="92"/>
      <c r="K3087" s="212"/>
      <c r="L3087" s="308" t="str">
        <f>IF(K3087&lt;&gt;"",INDEX(ฐาน!$J$4:$M$44,MATCH(INT(K3087),ฐาน!$J$4:$J$44,0),2),"")</f>
        <v/>
      </c>
      <c r="M3087" s="309" t="str">
        <f>IF(L3087&lt;&gt;"",INDEX(ฐาน!$J$4:$M$45,MATCH(L3087,ฐาน!$K$4:$K$45,0),4),"")</f>
        <v/>
      </c>
      <c r="N3087" s="310" t="str">
        <f>IF(I3087&lt;&gt;"",INDEX(ฐาน!$A$4:$F$9,MATCH(I3087,ฐาน!$A$4:$A$9,0),IF(J3087&gt;=INDEX(ฐาน!$A$4:$F$9,MATCH(I3087,ฐาน!$A$4:$A$9,0),3),6,5)),"")</f>
        <v/>
      </c>
      <c r="O3087" s="311" t="str">
        <f>IF(I3087&lt;&gt;"",IF(J3087&gt;=INDEX(ฐาน!$A$4:$G$9,MATCH(I3087,ฐาน!$A$4:$A$9,0),4),INDEX(ฐาน!$A$4:$G$9,MATCH(I3087,ฐาน!$A$4:$A$9,0),7),INDEX(ฐาน!$A$4:$G$9,MATCH(I3087,ฐาน!$A$4:$A$9,0),4)),"")</f>
        <v/>
      </c>
      <c r="P3087" s="312">
        <f>IF(M3087&lt;&gt;ฐาน!$M$45,IF(L3087&lt;&gt;"",($L3087*$N3087/100),0),0)</f>
        <v>0</v>
      </c>
      <c r="Q3087" s="311">
        <f>IF(M3087&lt;&gt;ฐาน!$M$45,IF(L3087&lt;&gt;"",ROUNDUP(($L3087*$N3087/100),-1),0),0)</f>
        <v>0</v>
      </c>
      <c r="R3087" s="311">
        <f t="shared" si="96"/>
        <v>0</v>
      </c>
      <c r="S3087" s="313">
        <f t="shared" si="97"/>
        <v>0</v>
      </c>
      <c r="T3087" s="314">
        <f>IF(M3087&lt;&gt;ฐาน!$M$45,IF(S3087&lt;&gt;"",S3087+R3087,0),0)</f>
        <v>0</v>
      </c>
      <c r="U3087" s="311">
        <f>IF(M3087&lt;&gt;ฐาน!$M$45,IF(S3087=0,J3087+T3087,O3087),J3087)</f>
        <v>0</v>
      </c>
      <c r="V3087" s="98"/>
    </row>
    <row r="3088" spans="1:22" x14ac:dyDescent="0.35">
      <c r="A3088" s="93">
        <v>3080</v>
      </c>
      <c r="B3088" s="84"/>
      <c r="C3088" s="98"/>
      <c r="D3088" s="91"/>
      <c r="E3088" s="89"/>
      <c r="F3088" s="88"/>
      <c r="G3088" s="91"/>
      <c r="H3088" s="91"/>
      <c r="I3088" s="88"/>
      <c r="J3088" s="92"/>
      <c r="K3088" s="212"/>
      <c r="L3088" s="308" t="str">
        <f>IF(K3088&lt;&gt;"",INDEX(ฐาน!$J$4:$M$44,MATCH(INT(K3088),ฐาน!$J$4:$J$44,0),2),"")</f>
        <v/>
      </c>
      <c r="M3088" s="309" t="str">
        <f>IF(L3088&lt;&gt;"",INDEX(ฐาน!$J$4:$M$45,MATCH(L3088,ฐาน!$K$4:$K$45,0),4),"")</f>
        <v/>
      </c>
      <c r="N3088" s="310" t="str">
        <f>IF(I3088&lt;&gt;"",INDEX(ฐาน!$A$4:$F$9,MATCH(I3088,ฐาน!$A$4:$A$9,0),IF(J3088&gt;=INDEX(ฐาน!$A$4:$F$9,MATCH(I3088,ฐาน!$A$4:$A$9,0),3),6,5)),"")</f>
        <v/>
      </c>
      <c r="O3088" s="311" t="str">
        <f>IF(I3088&lt;&gt;"",IF(J3088&gt;=INDEX(ฐาน!$A$4:$G$9,MATCH(I3088,ฐาน!$A$4:$A$9,0),4),INDEX(ฐาน!$A$4:$G$9,MATCH(I3088,ฐาน!$A$4:$A$9,0),7),INDEX(ฐาน!$A$4:$G$9,MATCH(I3088,ฐาน!$A$4:$A$9,0),4)),"")</f>
        <v/>
      </c>
      <c r="P3088" s="312">
        <f>IF(M3088&lt;&gt;ฐาน!$M$45,IF(L3088&lt;&gt;"",($L3088*$N3088/100),0),0)</f>
        <v>0</v>
      </c>
      <c r="Q3088" s="311">
        <f>IF(M3088&lt;&gt;ฐาน!$M$45,IF(L3088&lt;&gt;"",ROUNDUP(($L3088*$N3088/100),-1),0),0)</f>
        <v>0</v>
      </c>
      <c r="R3088" s="311">
        <f t="shared" si="96"/>
        <v>0</v>
      </c>
      <c r="S3088" s="313">
        <f t="shared" si="97"/>
        <v>0</v>
      </c>
      <c r="T3088" s="314">
        <f>IF(M3088&lt;&gt;ฐาน!$M$45,IF(S3088&lt;&gt;"",S3088+R3088,0),0)</f>
        <v>0</v>
      </c>
      <c r="U3088" s="311">
        <f>IF(M3088&lt;&gt;ฐาน!$M$45,IF(S3088=0,J3088+T3088,O3088),J3088)</f>
        <v>0</v>
      </c>
      <c r="V3088" s="98"/>
    </row>
    <row r="3089" spans="1:22" x14ac:dyDescent="0.35">
      <c r="A3089" s="93">
        <v>3081</v>
      </c>
      <c r="B3089" s="84"/>
      <c r="C3089" s="98"/>
      <c r="D3089" s="91"/>
      <c r="E3089" s="89"/>
      <c r="F3089" s="88"/>
      <c r="G3089" s="91"/>
      <c r="H3089" s="91"/>
      <c r="I3089" s="88"/>
      <c r="J3089" s="92"/>
      <c r="K3089" s="212"/>
      <c r="L3089" s="308" t="str">
        <f>IF(K3089&lt;&gt;"",INDEX(ฐาน!$J$4:$M$44,MATCH(INT(K3089),ฐาน!$J$4:$J$44,0),2),"")</f>
        <v/>
      </c>
      <c r="M3089" s="309" t="str">
        <f>IF(L3089&lt;&gt;"",INDEX(ฐาน!$J$4:$M$45,MATCH(L3089,ฐาน!$K$4:$K$45,0),4),"")</f>
        <v/>
      </c>
      <c r="N3089" s="310" t="str">
        <f>IF(I3089&lt;&gt;"",INDEX(ฐาน!$A$4:$F$9,MATCH(I3089,ฐาน!$A$4:$A$9,0),IF(J3089&gt;=INDEX(ฐาน!$A$4:$F$9,MATCH(I3089,ฐาน!$A$4:$A$9,0),3),6,5)),"")</f>
        <v/>
      </c>
      <c r="O3089" s="311" t="str">
        <f>IF(I3089&lt;&gt;"",IF(J3089&gt;=INDEX(ฐาน!$A$4:$G$9,MATCH(I3089,ฐาน!$A$4:$A$9,0),4),INDEX(ฐาน!$A$4:$G$9,MATCH(I3089,ฐาน!$A$4:$A$9,0),7),INDEX(ฐาน!$A$4:$G$9,MATCH(I3089,ฐาน!$A$4:$A$9,0),4)),"")</f>
        <v/>
      </c>
      <c r="P3089" s="312">
        <f>IF(M3089&lt;&gt;ฐาน!$M$45,IF(L3089&lt;&gt;"",($L3089*$N3089/100),0),0)</f>
        <v>0</v>
      </c>
      <c r="Q3089" s="311">
        <f>IF(M3089&lt;&gt;ฐาน!$M$45,IF(L3089&lt;&gt;"",ROUNDUP(($L3089*$N3089/100),-1),0),0)</f>
        <v>0</v>
      </c>
      <c r="R3089" s="311">
        <f t="shared" si="96"/>
        <v>0</v>
      </c>
      <c r="S3089" s="313">
        <f t="shared" si="97"/>
        <v>0</v>
      </c>
      <c r="T3089" s="314">
        <f>IF(M3089&lt;&gt;ฐาน!$M$45,IF(S3089&lt;&gt;"",S3089+R3089,0),0)</f>
        <v>0</v>
      </c>
      <c r="U3089" s="311">
        <f>IF(M3089&lt;&gt;ฐาน!$M$45,IF(S3089=0,J3089+T3089,O3089),J3089)</f>
        <v>0</v>
      </c>
      <c r="V3089" s="98"/>
    </row>
    <row r="3090" spans="1:22" x14ac:dyDescent="0.35">
      <c r="A3090" s="93">
        <v>3082</v>
      </c>
      <c r="B3090" s="84"/>
      <c r="C3090" s="98"/>
      <c r="D3090" s="91"/>
      <c r="E3090" s="89"/>
      <c r="F3090" s="88"/>
      <c r="G3090" s="91"/>
      <c r="H3090" s="91"/>
      <c r="I3090" s="88"/>
      <c r="J3090" s="92"/>
      <c r="K3090" s="212"/>
      <c r="L3090" s="308" t="str">
        <f>IF(K3090&lt;&gt;"",INDEX(ฐาน!$J$4:$M$44,MATCH(INT(K3090),ฐาน!$J$4:$J$44,0),2),"")</f>
        <v/>
      </c>
      <c r="M3090" s="309" t="str">
        <f>IF(L3090&lt;&gt;"",INDEX(ฐาน!$J$4:$M$45,MATCH(L3090,ฐาน!$K$4:$K$45,0),4),"")</f>
        <v/>
      </c>
      <c r="N3090" s="310" t="str">
        <f>IF(I3090&lt;&gt;"",INDEX(ฐาน!$A$4:$F$9,MATCH(I3090,ฐาน!$A$4:$A$9,0),IF(J3090&gt;=INDEX(ฐาน!$A$4:$F$9,MATCH(I3090,ฐาน!$A$4:$A$9,0),3),6,5)),"")</f>
        <v/>
      </c>
      <c r="O3090" s="311" t="str">
        <f>IF(I3090&lt;&gt;"",IF(J3090&gt;=INDEX(ฐาน!$A$4:$G$9,MATCH(I3090,ฐาน!$A$4:$A$9,0),4),INDEX(ฐาน!$A$4:$G$9,MATCH(I3090,ฐาน!$A$4:$A$9,0),7),INDEX(ฐาน!$A$4:$G$9,MATCH(I3090,ฐาน!$A$4:$A$9,0),4)),"")</f>
        <v/>
      </c>
      <c r="P3090" s="312">
        <f>IF(M3090&lt;&gt;ฐาน!$M$45,IF(L3090&lt;&gt;"",($L3090*$N3090/100),0),0)</f>
        <v>0</v>
      </c>
      <c r="Q3090" s="311">
        <f>IF(M3090&lt;&gt;ฐาน!$M$45,IF(L3090&lt;&gt;"",ROUNDUP(($L3090*$N3090/100),-1),0),0)</f>
        <v>0</v>
      </c>
      <c r="R3090" s="311">
        <f t="shared" si="96"/>
        <v>0</v>
      </c>
      <c r="S3090" s="313">
        <f t="shared" si="97"/>
        <v>0</v>
      </c>
      <c r="T3090" s="314">
        <f>IF(M3090&lt;&gt;ฐาน!$M$45,IF(S3090&lt;&gt;"",S3090+R3090,0),0)</f>
        <v>0</v>
      </c>
      <c r="U3090" s="311">
        <f>IF(M3090&lt;&gt;ฐาน!$M$45,IF(S3090=0,J3090+T3090,O3090),J3090)</f>
        <v>0</v>
      </c>
      <c r="V3090" s="98"/>
    </row>
    <row r="3091" spans="1:22" x14ac:dyDescent="0.35">
      <c r="A3091" s="93">
        <v>3083</v>
      </c>
      <c r="B3091" s="84"/>
      <c r="C3091" s="98"/>
      <c r="D3091" s="91"/>
      <c r="E3091" s="89"/>
      <c r="F3091" s="88"/>
      <c r="G3091" s="91"/>
      <c r="H3091" s="91"/>
      <c r="I3091" s="88"/>
      <c r="J3091" s="92"/>
      <c r="K3091" s="212"/>
      <c r="L3091" s="308" t="str">
        <f>IF(K3091&lt;&gt;"",INDEX(ฐาน!$J$4:$M$44,MATCH(INT(K3091),ฐาน!$J$4:$J$44,0),2),"")</f>
        <v/>
      </c>
      <c r="M3091" s="309" t="str">
        <f>IF(L3091&lt;&gt;"",INDEX(ฐาน!$J$4:$M$45,MATCH(L3091,ฐาน!$K$4:$K$45,0),4),"")</f>
        <v/>
      </c>
      <c r="N3091" s="310" t="str">
        <f>IF(I3091&lt;&gt;"",INDEX(ฐาน!$A$4:$F$9,MATCH(I3091,ฐาน!$A$4:$A$9,0),IF(J3091&gt;=INDEX(ฐาน!$A$4:$F$9,MATCH(I3091,ฐาน!$A$4:$A$9,0),3),6,5)),"")</f>
        <v/>
      </c>
      <c r="O3091" s="311" t="str">
        <f>IF(I3091&lt;&gt;"",IF(J3091&gt;=INDEX(ฐาน!$A$4:$G$9,MATCH(I3091,ฐาน!$A$4:$A$9,0),4),INDEX(ฐาน!$A$4:$G$9,MATCH(I3091,ฐาน!$A$4:$A$9,0),7),INDEX(ฐาน!$A$4:$G$9,MATCH(I3091,ฐาน!$A$4:$A$9,0),4)),"")</f>
        <v/>
      </c>
      <c r="P3091" s="312">
        <f>IF(M3091&lt;&gt;ฐาน!$M$45,IF(L3091&lt;&gt;"",($L3091*$N3091/100),0),0)</f>
        <v>0</v>
      </c>
      <c r="Q3091" s="311">
        <f>IF(M3091&lt;&gt;ฐาน!$M$45,IF(L3091&lt;&gt;"",ROUNDUP(($L3091*$N3091/100),-1),0),0)</f>
        <v>0</v>
      </c>
      <c r="R3091" s="311">
        <f t="shared" si="96"/>
        <v>0</v>
      </c>
      <c r="S3091" s="313">
        <f t="shared" si="97"/>
        <v>0</v>
      </c>
      <c r="T3091" s="314">
        <f>IF(M3091&lt;&gt;ฐาน!$M$45,IF(S3091&lt;&gt;"",S3091+R3091,0),0)</f>
        <v>0</v>
      </c>
      <c r="U3091" s="311">
        <f>IF(M3091&lt;&gt;ฐาน!$M$45,IF(S3091=0,J3091+T3091,O3091),J3091)</f>
        <v>0</v>
      </c>
      <c r="V3091" s="98"/>
    </row>
    <row r="3092" spans="1:22" x14ac:dyDescent="0.35">
      <c r="A3092" s="93">
        <v>3084</v>
      </c>
      <c r="B3092" s="84"/>
      <c r="C3092" s="98"/>
      <c r="D3092" s="91"/>
      <c r="E3092" s="89"/>
      <c r="F3092" s="88"/>
      <c r="G3092" s="91"/>
      <c r="H3092" s="91"/>
      <c r="I3092" s="88"/>
      <c r="J3092" s="92"/>
      <c r="K3092" s="212"/>
      <c r="L3092" s="308" t="str">
        <f>IF(K3092&lt;&gt;"",INDEX(ฐาน!$J$4:$M$44,MATCH(INT(K3092),ฐาน!$J$4:$J$44,0),2),"")</f>
        <v/>
      </c>
      <c r="M3092" s="309" t="str">
        <f>IF(L3092&lt;&gt;"",INDEX(ฐาน!$J$4:$M$45,MATCH(L3092,ฐาน!$K$4:$K$45,0),4),"")</f>
        <v/>
      </c>
      <c r="N3092" s="310" t="str">
        <f>IF(I3092&lt;&gt;"",INDEX(ฐาน!$A$4:$F$9,MATCH(I3092,ฐาน!$A$4:$A$9,0),IF(J3092&gt;=INDEX(ฐาน!$A$4:$F$9,MATCH(I3092,ฐาน!$A$4:$A$9,0),3),6,5)),"")</f>
        <v/>
      </c>
      <c r="O3092" s="311" t="str">
        <f>IF(I3092&lt;&gt;"",IF(J3092&gt;=INDEX(ฐาน!$A$4:$G$9,MATCH(I3092,ฐาน!$A$4:$A$9,0),4),INDEX(ฐาน!$A$4:$G$9,MATCH(I3092,ฐาน!$A$4:$A$9,0),7),INDEX(ฐาน!$A$4:$G$9,MATCH(I3092,ฐาน!$A$4:$A$9,0),4)),"")</f>
        <v/>
      </c>
      <c r="P3092" s="312">
        <f>IF(M3092&lt;&gt;ฐาน!$M$45,IF(L3092&lt;&gt;"",($L3092*$N3092/100),0),0)</f>
        <v>0</v>
      </c>
      <c r="Q3092" s="311">
        <f>IF(M3092&lt;&gt;ฐาน!$M$45,IF(L3092&lt;&gt;"",ROUNDUP(($L3092*$N3092/100),-1),0),0)</f>
        <v>0</v>
      </c>
      <c r="R3092" s="311">
        <f t="shared" si="96"/>
        <v>0</v>
      </c>
      <c r="S3092" s="313">
        <f t="shared" si="97"/>
        <v>0</v>
      </c>
      <c r="T3092" s="314">
        <f>IF(M3092&lt;&gt;ฐาน!$M$45,IF(S3092&lt;&gt;"",S3092+R3092,0),0)</f>
        <v>0</v>
      </c>
      <c r="U3092" s="311">
        <f>IF(M3092&lt;&gt;ฐาน!$M$45,IF(S3092=0,J3092+T3092,O3092),J3092)</f>
        <v>0</v>
      </c>
      <c r="V3092" s="98"/>
    </row>
    <row r="3093" spans="1:22" x14ac:dyDescent="0.35">
      <c r="A3093" s="93">
        <v>3085</v>
      </c>
      <c r="B3093" s="84"/>
      <c r="C3093" s="98"/>
      <c r="D3093" s="91"/>
      <c r="E3093" s="89"/>
      <c r="F3093" s="88"/>
      <c r="G3093" s="91"/>
      <c r="H3093" s="91"/>
      <c r="I3093" s="88"/>
      <c r="J3093" s="92"/>
      <c r="K3093" s="212"/>
      <c r="L3093" s="308" t="str">
        <f>IF(K3093&lt;&gt;"",INDEX(ฐาน!$J$4:$M$44,MATCH(INT(K3093),ฐาน!$J$4:$J$44,0),2),"")</f>
        <v/>
      </c>
      <c r="M3093" s="309" t="str">
        <f>IF(L3093&lt;&gt;"",INDEX(ฐาน!$J$4:$M$45,MATCH(L3093,ฐาน!$K$4:$K$45,0),4),"")</f>
        <v/>
      </c>
      <c r="N3093" s="310" t="str">
        <f>IF(I3093&lt;&gt;"",INDEX(ฐาน!$A$4:$F$9,MATCH(I3093,ฐาน!$A$4:$A$9,0),IF(J3093&gt;=INDEX(ฐาน!$A$4:$F$9,MATCH(I3093,ฐาน!$A$4:$A$9,0),3),6,5)),"")</f>
        <v/>
      </c>
      <c r="O3093" s="311" t="str">
        <f>IF(I3093&lt;&gt;"",IF(J3093&gt;=INDEX(ฐาน!$A$4:$G$9,MATCH(I3093,ฐาน!$A$4:$A$9,0),4),INDEX(ฐาน!$A$4:$G$9,MATCH(I3093,ฐาน!$A$4:$A$9,0),7),INDEX(ฐาน!$A$4:$G$9,MATCH(I3093,ฐาน!$A$4:$A$9,0),4)),"")</f>
        <v/>
      </c>
      <c r="P3093" s="312">
        <f>IF(M3093&lt;&gt;ฐาน!$M$45,IF(L3093&lt;&gt;"",($L3093*$N3093/100),0),0)</f>
        <v>0</v>
      </c>
      <c r="Q3093" s="311">
        <f>IF(M3093&lt;&gt;ฐาน!$M$45,IF(L3093&lt;&gt;"",ROUNDUP(($L3093*$N3093/100),-1),0),0)</f>
        <v>0</v>
      </c>
      <c r="R3093" s="311">
        <f t="shared" si="96"/>
        <v>0</v>
      </c>
      <c r="S3093" s="313">
        <f t="shared" si="97"/>
        <v>0</v>
      </c>
      <c r="T3093" s="314">
        <f>IF(M3093&lt;&gt;ฐาน!$M$45,IF(S3093&lt;&gt;"",S3093+R3093,0),0)</f>
        <v>0</v>
      </c>
      <c r="U3093" s="311">
        <f>IF(M3093&lt;&gt;ฐาน!$M$45,IF(S3093=0,J3093+T3093,O3093),J3093)</f>
        <v>0</v>
      </c>
      <c r="V3093" s="98"/>
    </row>
    <row r="3094" spans="1:22" x14ac:dyDescent="0.35">
      <c r="A3094" s="93">
        <v>3086</v>
      </c>
      <c r="B3094" s="84"/>
      <c r="C3094" s="98"/>
      <c r="D3094" s="91"/>
      <c r="E3094" s="89"/>
      <c r="F3094" s="88"/>
      <c r="G3094" s="91"/>
      <c r="H3094" s="91"/>
      <c r="I3094" s="88"/>
      <c r="J3094" s="92"/>
      <c r="K3094" s="212"/>
      <c r="L3094" s="308" t="str">
        <f>IF(K3094&lt;&gt;"",INDEX(ฐาน!$J$4:$M$44,MATCH(INT(K3094),ฐาน!$J$4:$J$44,0),2),"")</f>
        <v/>
      </c>
      <c r="M3094" s="309" t="str">
        <f>IF(L3094&lt;&gt;"",INDEX(ฐาน!$J$4:$M$45,MATCH(L3094,ฐาน!$K$4:$K$45,0),4),"")</f>
        <v/>
      </c>
      <c r="N3094" s="310" t="str">
        <f>IF(I3094&lt;&gt;"",INDEX(ฐาน!$A$4:$F$9,MATCH(I3094,ฐาน!$A$4:$A$9,0),IF(J3094&gt;=INDEX(ฐาน!$A$4:$F$9,MATCH(I3094,ฐาน!$A$4:$A$9,0),3),6,5)),"")</f>
        <v/>
      </c>
      <c r="O3094" s="311" t="str">
        <f>IF(I3094&lt;&gt;"",IF(J3094&gt;=INDEX(ฐาน!$A$4:$G$9,MATCH(I3094,ฐาน!$A$4:$A$9,0),4),INDEX(ฐาน!$A$4:$G$9,MATCH(I3094,ฐาน!$A$4:$A$9,0),7),INDEX(ฐาน!$A$4:$G$9,MATCH(I3094,ฐาน!$A$4:$A$9,0),4)),"")</f>
        <v/>
      </c>
      <c r="P3094" s="312">
        <f>IF(M3094&lt;&gt;ฐาน!$M$45,IF(L3094&lt;&gt;"",($L3094*$N3094/100),0),0)</f>
        <v>0</v>
      </c>
      <c r="Q3094" s="311">
        <f>IF(M3094&lt;&gt;ฐาน!$M$45,IF(L3094&lt;&gt;"",ROUNDUP(($L3094*$N3094/100),-1),0),0)</f>
        <v>0</v>
      </c>
      <c r="R3094" s="311">
        <f t="shared" si="96"/>
        <v>0</v>
      </c>
      <c r="S3094" s="313">
        <f t="shared" si="97"/>
        <v>0</v>
      </c>
      <c r="T3094" s="314">
        <f>IF(M3094&lt;&gt;ฐาน!$M$45,IF(S3094&lt;&gt;"",S3094+R3094,0),0)</f>
        <v>0</v>
      </c>
      <c r="U3094" s="311">
        <f>IF(M3094&lt;&gt;ฐาน!$M$45,IF(S3094=0,J3094+T3094,O3094),J3094)</f>
        <v>0</v>
      </c>
      <c r="V3094" s="98"/>
    </row>
    <row r="3095" spans="1:22" x14ac:dyDescent="0.35">
      <c r="A3095" s="93">
        <v>3087</v>
      </c>
      <c r="B3095" s="84"/>
      <c r="C3095" s="98"/>
      <c r="D3095" s="91"/>
      <c r="E3095" s="89"/>
      <c r="F3095" s="88"/>
      <c r="G3095" s="91"/>
      <c r="H3095" s="91"/>
      <c r="I3095" s="88"/>
      <c r="J3095" s="92"/>
      <c r="K3095" s="212"/>
      <c r="L3095" s="308" t="str">
        <f>IF(K3095&lt;&gt;"",INDEX(ฐาน!$J$4:$M$44,MATCH(INT(K3095),ฐาน!$J$4:$J$44,0),2),"")</f>
        <v/>
      </c>
      <c r="M3095" s="309" t="str">
        <f>IF(L3095&lt;&gt;"",INDEX(ฐาน!$J$4:$M$45,MATCH(L3095,ฐาน!$K$4:$K$45,0),4),"")</f>
        <v/>
      </c>
      <c r="N3095" s="310" t="str">
        <f>IF(I3095&lt;&gt;"",INDEX(ฐาน!$A$4:$F$9,MATCH(I3095,ฐาน!$A$4:$A$9,0),IF(J3095&gt;=INDEX(ฐาน!$A$4:$F$9,MATCH(I3095,ฐาน!$A$4:$A$9,0),3),6,5)),"")</f>
        <v/>
      </c>
      <c r="O3095" s="311" t="str">
        <f>IF(I3095&lt;&gt;"",IF(J3095&gt;=INDEX(ฐาน!$A$4:$G$9,MATCH(I3095,ฐาน!$A$4:$A$9,0),4),INDEX(ฐาน!$A$4:$G$9,MATCH(I3095,ฐาน!$A$4:$A$9,0),7),INDEX(ฐาน!$A$4:$G$9,MATCH(I3095,ฐาน!$A$4:$A$9,0),4)),"")</f>
        <v/>
      </c>
      <c r="P3095" s="312">
        <f>IF(M3095&lt;&gt;ฐาน!$M$45,IF(L3095&lt;&gt;"",($L3095*$N3095/100),0),0)</f>
        <v>0</v>
      </c>
      <c r="Q3095" s="311">
        <f>IF(M3095&lt;&gt;ฐาน!$M$45,IF(L3095&lt;&gt;"",ROUNDUP(($L3095*$N3095/100),-1),0),0)</f>
        <v>0</v>
      </c>
      <c r="R3095" s="311">
        <f t="shared" si="96"/>
        <v>0</v>
      </c>
      <c r="S3095" s="313">
        <f t="shared" si="97"/>
        <v>0</v>
      </c>
      <c r="T3095" s="314">
        <f>IF(M3095&lt;&gt;ฐาน!$M$45,IF(S3095&lt;&gt;"",S3095+R3095,0),0)</f>
        <v>0</v>
      </c>
      <c r="U3095" s="311">
        <f>IF(M3095&lt;&gt;ฐาน!$M$45,IF(S3095=0,J3095+T3095,O3095),J3095)</f>
        <v>0</v>
      </c>
      <c r="V3095" s="98"/>
    </row>
    <row r="3096" spans="1:22" x14ac:dyDescent="0.35">
      <c r="A3096" s="93">
        <v>3088</v>
      </c>
      <c r="B3096" s="84"/>
      <c r="C3096" s="98"/>
      <c r="D3096" s="91"/>
      <c r="E3096" s="89"/>
      <c r="F3096" s="88"/>
      <c r="G3096" s="91"/>
      <c r="H3096" s="91"/>
      <c r="I3096" s="88"/>
      <c r="J3096" s="92"/>
      <c r="K3096" s="212"/>
      <c r="L3096" s="308" t="str">
        <f>IF(K3096&lt;&gt;"",INDEX(ฐาน!$J$4:$M$44,MATCH(INT(K3096),ฐาน!$J$4:$J$44,0),2),"")</f>
        <v/>
      </c>
      <c r="M3096" s="309" t="str">
        <f>IF(L3096&lt;&gt;"",INDEX(ฐาน!$J$4:$M$45,MATCH(L3096,ฐาน!$K$4:$K$45,0),4),"")</f>
        <v/>
      </c>
      <c r="N3096" s="310" t="str">
        <f>IF(I3096&lt;&gt;"",INDEX(ฐาน!$A$4:$F$9,MATCH(I3096,ฐาน!$A$4:$A$9,0),IF(J3096&gt;=INDEX(ฐาน!$A$4:$F$9,MATCH(I3096,ฐาน!$A$4:$A$9,0),3),6,5)),"")</f>
        <v/>
      </c>
      <c r="O3096" s="311" t="str">
        <f>IF(I3096&lt;&gt;"",IF(J3096&gt;=INDEX(ฐาน!$A$4:$G$9,MATCH(I3096,ฐาน!$A$4:$A$9,0),4),INDEX(ฐาน!$A$4:$G$9,MATCH(I3096,ฐาน!$A$4:$A$9,0),7),INDEX(ฐาน!$A$4:$G$9,MATCH(I3096,ฐาน!$A$4:$A$9,0),4)),"")</f>
        <v/>
      </c>
      <c r="P3096" s="312">
        <f>IF(M3096&lt;&gt;ฐาน!$M$45,IF(L3096&lt;&gt;"",($L3096*$N3096/100),0),0)</f>
        <v>0</v>
      </c>
      <c r="Q3096" s="311">
        <f>IF(M3096&lt;&gt;ฐาน!$M$45,IF(L3096&lt;&gt;"",ROUNDUP(($L3096*$N3096/100),-1),0),0)</f>
        <v>0</v>
      </c>
      <c r="R3096" s="311">
        <f t="shared" si="96"/>
        <v>0</v>
      </c>
      <c r="S3096" s="313">
        <f t="shared" si="97"/>
        <v>0</v>
      </c>
      <c r="T3096" s="314">
        <f>IF(M3096&lt;&gt;ฐาน!$M$45,IF(S3096&lt;&gt;"",S3096+R3096,0),0)</f>
        <v>0</v>
      </c>
      <c r="U3096" s="311">
        <f>IF(M3096&lt;&gt;ฐาน!$M$45,IF(S3096=0,J3096+T3096,O3096),J3096)</f>
        <v>0</v>
      </c>
      <c r="V3096" s="98"/>
    </row>
    <row r="3097" spans="1:22" x14ac:dyDescent="0.35">
      <c r="A3097" s="93">
        <v>3089</v>
      </c>
      <c r="B3097" s="84"/>
      <c r="C3097" s="98"/>
      <c r="D3097" s="91"/>
      <c r="E3097" s="89"/>
      <c r="F3097" s="88"/>
      <c r="G3097" s="91"/>
      <c r="H3097" s="91"/>
      <c r="I3097" s="88"/>
      <c r="J3097" s="92"/>
      <c r="K3097" s="212"/>
      <c r="L3097" s="308" t="str">
        <f>IF(K3097&lt;&gt;"",INDEX(ฐาน!$J$4:$M$44,MATCH(INT(K3097),ฐาน!$J$4:$J$44,0),2),"")</f>
        <v/>
      </c>
      <c r="M3097" s="309" t="str">
        <f>IF(L3097&lt;&gt;"",INDEX(ฐาน!$J$4:$M$45,MATCH(L3097,ฐาน!$K$4:$K$45,0),4),"")</f>
        <v/>
      </c>
      <c r="N3097" s="310" t="str">
        <f>IF(I3097&lt;&gt;"",INDEX(ฐาน!$A$4:$F$9,MATCH(I3097,ฐาน!$A$4:$A$9,0),IF(J3097&gt;=INDEX(ฐาน!$A$4:$F$9,MATCH(I3097,ฐาน!$A$4:$A$9,0),3),6,5)),"")</f>
        <v/>
      </c>
      <c r="O3097" s="311" t="str">
        <f>IF(I3097&lt;&gt;"",IF(J3097&gt;=INDEX(ฐาน!$A$4:$G$9,MATCH(I3097,ฐาน!$A$4:$A$9,0),4),INDEX(ฐาน!$A$4:$G$9,MATCH(I3097,ฐาน!$A$4:$A$9,0),7),INDEX(ฐาน!$A$4:$G$9,MATCH(I3097,ฐาน!$A$4:$A$9,0),4)),"")</f>
        <v/>
      </c>
      <c r="P3097" s="312">
        <f>IF(M3097&lt;&gt;ฐาน!$M$45,IF(L3097&lt;&gt;"",($L3097*$N3097/100),0),0)</f>
        <v>0</v>
      </c>
      <c r="Q3097" s="311">
        <f>IF(M3097&lt;&gt;ฐาน!$M$45,IF(L3097&lt;&gt;"",ROUNDUP(($L3097*$N3097/100),-1),0),0)</f>
        <v>0</v>
      </c>
      <c r="R3097" s="311">
        <f t="shared" si="96"/>
        <v>0</v>
      </c>
      <c r="S3097" s="313">
        <f t="shared" si="97"/>
        <v>0</v>
      </c>
      <c r="T3097" s="314">
        <f>IF(M3097&lt;&gt;ฐาน!$M$45,IF(S3097&lt;&gt;"",S3097+R3097,0),0)</f>
        <v>0</v>
      </c>
      <c r="U3097" s="311">
        <f>IF(M3097&lt;&gt;ฐาน!$M$45,IF(S3097=0,J3097+T3097,O3097),J3097)</f>
        <v>0</v>
      </c>
      <c r="V3097" s="98"/>
    </row>
    <row r="3098" spans="1:22" x14ac:dyDescent="0.35">
      <c r="A3098" s="93">
        <v>3090</v>
      </c>
      <c r="B3098" s="84"/>
      <c r="C3098" s="98"/>
      <c r="D3098" s="91"/>
      <c r="E3098" s="89"/>
      <c r="F3098" s="88"/>
      <c r="G3098" s="91"/>
      <c r="H3098" s="91"/>
      <c r="I3098" s="88"/>
      <c r="J3098" s="92"/>
      <c r="K3098" s="212"/>
      <c r="L3098" s="308" t="str">
        <f>IF(K3098&lt;&gt;"",INDEX(ฐาน!$J$4:$M$44,MATCH(INT(K3098),ฐาน!$J$4:$J$44,0),2),"")</f>
        <v/>
      </c>
      <c r="M3098" s="309" t="str">
        <f>IF(L3098&lt;&gt;"",INDEX(ฐาน!$J$4:$M$45,MATCH(L3098,ฐาน!$K$4:$K$45,0),4),"")</f>
        <v/>
      </c>
      <c r="N3098" s="310" t="str">
        <f>IF(I3098&lt;&gt;"",INDEX(ฐาน!$A$4:$F$9,MATCH(I3098,ฐาน!$A$4:$A$9,0),IF(J3098&gt;=INDEX(ฐาน!$A$4:$F$9,MATCH(I3098,ฐาน!$A$4:$A$9,0),3),6,5)),"")</f>
        <v/>
      </c>
      <c r="O3098" s="311" t="str">
        <f>IF(I3098&lt;&gt;"",IF(J3098&gt;=INDEX(ฐาน!$A$4:$G$9,MATCH(I3098,ฐาน!$A$4:$A$9,0),4),INDEX(ฐาน!$A$4:$G$9,MATCH(I3098,ฐาน!$A$4:$A$9,0),7),INDEX(ฐาน!$A$4:$G$9,MATCH(I3098,ฐาน!$A$4:$A$9,0),4)),"")</f>
        <v/>
      </c>
      <c r="P3098" s="312">
        <f>IF(M3098&lt;&gt;ฐาน!$M$45,IF(L3098&lt;&gt;"",($L3098*$N3098/100),0),0)</f>
        <v>0</v>
      </c>
      <c r="Q3098" s="311">
        <f>IF(M3098&lt;&gt;ฐาน!$M$45,IF(L3098&lt;&gt;"",ROUNDUP(($L3098*$N3098/100),-1),0),0)</f>
        <v>0</v>
      </c>
      <c r="R3098" s="311">
        <f t="shared" si="96"/>
        <v>0</v>
      </c>
      <c r="S3098" s="313">
        <f t="shared" si="97"/>
        <v>0</v>
      </c>
      <c r="T3098" s="314">
        <f>IF(M3098&lt;&gt;ฐาน!$M$45,IF(S3098&lt;&gt;"",S3098+R3098,0),0)</f>
        <v>0</v>
      </c>
      <c r="U3098" s="311">
        <f>IF(M3098&lt;&gt;ฐาน!$M$45,IF(S3098=0,J3098+T3098,O3098),J3098)</f>
        <v>0</v>
      </c>
      <c r="V3098" s="98"/>
    </row>
    <row r="3099" spans="1:22" x14ac:dyDescent="0.35">
      <c r="A3099" s="93">
        <v>3091</v>
      </c>
      <c r="B3099" s="84"/>
      <c r="C3099" s="98"/>
      <c r="D3099" s="91"/>
      <c r="E3099" s="89"/>
      <c r="F3099" s="88"/>
      <c r="G3099" s="91"/>
      <c r="H3099" s="91"/>
      <c r="I3099" s="88"/>
      <c r="J3099" s="92"/>
      <c r="K3099" s="212"/>
      <c r="L3099" s="308" t="str">
        <f>IF(K3099&lt;&gt;"",INDEX(ฐาน!$J$4:$M$44,MATCH(INT(K3099),ฐาน!$J$4:$J$44,0),2),"")</f>
        <v/>
      </c>
      <c r="M3099" s="309" t="str">
        <f>IF(L3099&lt;&gt;"",INDEX(ฐาน!$J$4:$M$45,MATCH(L3099,ฐาน!$K$4:$K$45,0),4),"")</f>
        <v/>
      </c>
      <c r="N3099" s="310" t="str">
        <f>IF(I3099&lt;&gt;"",INDEX(ฐาน!$A$4:$F$9,MATCH(I3099,ฐาน!$A$4:$A$9,0),IF(J3099&gt;=INDEX(ฐาน!$A$4:$F$9,MATCH(I3099,ฐาน!$A$4:$A$9,0),3),6,5)),"")</f>
        <v/>
      </c>
      <c r="O3099" s="311" t="str">
        <f>IF(I3099&lt;&gt;"",IF(J3099&gt;=INDEX(ฐาน!$A$4:$G$9,MATCH(I3099,ฐาน!$A$4:$A$9,0),4),INDEX(ฐาน!$A$4:$G$9,MATCH(I3099,ฐาน!$A$4:$A$9,0),7),INDEX(ฐาน!$A$4:$G$9,MATCH(I3099,ฐาน!$A$4:$A$9,0),4)),"")</f>
        <v/>
      </c>
      <c r="P3099" s="312">
        <f>IF(M3099&lt;&gt;ฐาน!$M$45,IF(L3099&lt;&gt;"",($L3099*$N3099/100),0),0)</f>
        <v>0</v>
      </c>
      <c r="Q3099" s="311">
        <f>IF(M3099&lt;&gt;ฐาน!$M$45,IF(L3099&lt;&gt;"",ROUNDUP(($L3099*$N3099/100),-1),0),0)</f>
        <v>0</v>
      </c>
      <c r="R3099" s="311">
        <f t="shared" si="96"/>
        <v>0</v>
      </c>
      <c r="S3099" s="313">
        <f t="shared" si="97"/>
        <v>0</v>
      </c>
      <c r="T3099" s="314">
        <f>IF(M3099&lt;&gt;ฐาน!$M$45,IF(S3099&lt;&gt;"",S3099+R3099,0),0)</f>
        <v>0</v>
      </c>
      <c r="U3099" s="311">
        <f>IF(M3099&lt;&gt;ฐาน!$M$45,IF(S3099=0,J3099+T3099,O3099),J3099)</f>
        <v>0</v>
      </c>
      <c r="V3099" s="98"/>
    </row>
    <row r="3100" spans="1:22" x14ac:dyDescent="0.35">
      <c r="A3100" s="93">
        <v>3092</v>
      </c>
      <c r="B3100" s="84"/>
      <c r="C3100" s="98"/>
      <c r="D3100" s="91"/>
      <c r="E3100" s="89"/>
      <c r="F3100" s="88"/>
      <c r="G3100" s="91"/>
      <c r="H3100" s="91"/>
      <c r="I3100" s="88"/>
      <c r="J3100" s="92"/>
      <c r="K3100" s="212"/>
      <c r="L3100" s="308" t="str">
        <f>IF(K3100&lt;&gt;"",INDEX(ฐาน!$J$4:$M$44,MATCH(INT(K3100),ฐาน!$J$4:$J$44,0),2),"")</f>
        <v/>
      </c>
      <c r="M3100" s="309" t="str">
        <f>IF(L3100&lt;&gt;"",INDEX(ฐาน!$J$4:$M$45,MATCH(L3100,ฐาน!$K$4:$K$45,0),4),"")</f>
        <v/>
      </c>
      <c r="N3100" s="310" t="str">
        <f>IF(I3100&lt;&gt;"",INDEX(ฐาน!$A$4:$F$9,MATCH(I3100,ฐาน!$A$4:$A$9,0),IF(J3100&gt;=INDEX(ฐาน!$A$4:$F$9,MATCH(I3100,ฐาน!$A$4:$A$9,0),3),6,5)),"")</f>
        <v/>
      </c>
      <c r="O3100" s="311" t="str">
        <f>IF(I3100&lt;&gt;"",IF(J3100&gt;=INDEX(ฐาน!$A$4:$G$9,MATCH(I3100,ฐาน!$A$4:$A$9,0),4),INDEX(ฐาน!$A$4:$G$9,MATCH(I3100,ฐาน!$A$4:$A$9,0),7),INDEX(ฐาน!$A$4:$G$9,MATCH(I3100,ฐาน!$A$4:$A$9,0),4)),"")</f>
        <v/>
      </c>
      <c r="P3100" s="312">
        <f>IF(M3100&lt;&gt;ฐาน!$M$45,IF(L3100&lt;&gt;"",($L3100*$N3100/100),0),0)</f>
        <v>0</v>
      </c>
      <c r="Q3100" s="311">
        <f>IF(M3100&lt;&gt;ฐาน!$M$45,IF(L3100&lt;&gt;"",ROUNDUP(($L3100*$N3100/100),-1),0),0)</f>
        <v>0</v>
      </c>
      <c r="R3100" s="311">
        <f t="shared" si="96"/>
        <v>0</v>
      </c>
      <c r="S3100" s="313">
        <f t="shared" si="97"/>
        <v>0</v>
      </c>
      <c r="T3100" s="314">
        <f>IF(M3100&lt;&gt;ฐาน!$M$45,IF(S3100&lt;&gt;"",S3100+R3100,0),0)</f>
        <v>0</v>
      </c>
      <c r="U3100" s="311">
        <f>IF(M3100&lt;&gt;ฐาน!$M$45,IF(S3100=0,J3100+T3100,O3100),J3100)</f>
        <v>0</v>
      </c>
      <c r="V3100" s="98"/>
    </row>
    <row r="3101" spans="1:22" x14ac:dyDescent="0.35">
      <c r="A3101" s="93">
        <v>3093</v>
      </c>
      <c r="B3101" s="84"/>
      <c r="C3101" s="98"/>
      <c r="D3101" s="91"/>
      <c r="E3101" s="89"/>
      <c r="F3101" s="88"/>
      <c r="G3101" s="91"/>
      <c r="H3101" s="91"/>
      <c r="I3101" s="88"/>
      <c r="J3101" s="92"/>
      <c r="K3101" s="212"/>
      <c r="L3101" s="308" t="str">
        <f>IF(K3101&lt;&gt;"",INDEX(ฐาน!$J$4:$M$44,MATCH(INT(K3101),ฐาน!$J$4:$J$44,0),2),"")</f>
        <v/>
      </c>
      <c r="M3101" s="309" t="str">
        <f>IF(L3101&lt;&gt;"",INDEX(ฐาน!$J$4:$M$45,MATCH(L3101,ฐาน!$K$4:$K$45,0),4),"")</f>
        <v/>
      </c>
      <c r="N3101" s="310" t="str">
        <f>IF(I3101&lt;&gt;"",INDEX(ฐาน!$A$4:$F$9,MATCH(I3101,ฐาน!$A$4:$A$9,0),IF(J3101&gt;=INDEX(ฐาน!$A$4:$F$9,MATCH(I3101,ฐาน!$A$4:$A$9,0),3),6,5)),"")</f>
        <v/>
      </c>
      <c r="O3101" s="311" t="str">
        <f>IF(I3101&lt;&gt;"",IF(J3101&gt;=INDEX(ฐาน!$A$4:$G$9,MATCH(I3101,ฐาน!$A$4:$A$9,0),4),INDEX(ฐาน!$A$4:$G$9,MATCH(I3101,ฐาน!$A$4:$A$9,0),7),INDEX(ฐาน!$A$4:$G$9,MATCH(I3101,ฐาน!$A$4:$A$9,0),4)),"")</f>
        <v/>
      </c>
      <c r="P3101" s="312">
        <f>IF(M3101&lt;&gt;ฐาน!$M$45,IF(L3101&lt;&gt;"",($L3101*$N3101/100),0),0)</f>
        <v>0</v>
      </c>
      <c r="Q3101" s="311">
        <f>IF(M3101&lt;&gt;ฐาน!$M$45,IF(L3101&lt;&gt;"",ROUNDUP(($L3101*$N3101/100),-1),0),0)</f>
        <v>0</v>
      </c>
      <c r="R3101" s="311">
        <f t="shared" si="96"/>
        <v>0</v>
      </c>
      <c r="S3101" s="313">
        <f t="shared" si="97"/>
        <v>0</v>
      </c>
      <c r="T3101" s="314">
        <f>IF(M3101&lt;&gt;ฐาน!$M$45,IF(S3101&lt;&gt;"",S3101+R3101,0),0)</f>
        <v>0</v>
      </c>
      <c r="U3101" s="311">
        <f>IF(M3101&lt;&gt;ฐาน!$M$45,IF(S3101=0,J3101+T3101,O3101),J3101)</f>
        <v>0</v>
      </c>
      <c r="V3101" s="98"/>
    </row>
    <row r="3102" spans="1:22" x14ac:dyDescent="0.35">
      <c r="A3102" s="93">
        <v>3094</v>
      </c>
      <c r="B3102" s="84"/>
      <c r="C3102" s="98"/>
      <c r="D3102" s="91"/>
      <c r="E3102" s="89"/>
      <c r="F3102" s="88"/>
      <c r="G3102" s="91"/>
      <c r="H3102" s="91"/>
      <c r="I3102" s="88"/>
      <c r="J3102" s="92"/>
      <c r="K3102" s="212"/>
      <c r="L3102" s="308" t="str">
        <f>IF(K3102&lt;&gt;"",INDEX(ฐาน!$J$4:$M$44,MATCH(INT(K3102),ฐาน!$J$4:$J$44,0),2),"")</f>
        <v/>
      </c>
      <c r="M3102" s="309" t="str">
        <f>IF(L3102&lt;&gt;"",INDEX(ฐาน!$J$4:$M$45,MATCH(L3102,ฐาน!$K$4:$K$45,0),4),"")</f>
        <v/>
      </c>
      <c r="N3102" s="310" t="str">
        <f>IF(I3102&lt;&gt;"",INDEX(ฐาน!$A$4:$F$9,MATCH(I3102,ฐาน!$A$4:$A$9,0),IF(J3102&gt;=INDEX(ฐาน!$A$4:$F$9,MATCH(I3102,ฐาน!$A$4:$A$9,0),3),6,5)),"")</f>
        <v/>
      </c>
      <c r="O3102" s="311" t="str">
        <f>IF(I3102&lt;&gt;"",IF(J3102&gt;=INDEX(ฐาน!$A$4:$G$9,MATCH(I3102,ฐาน!$A$4:$A$9,0),4),INDEX(ฐาน!$A$4:$G$9,MATCH(I3102,ฐาน!$A$4:$A$9,0),7),INDEX(ฐาน!$A$4:$G$9,MATCH(I3102,ฐาน!$A$4:$A$9,0),4)),"")</f>
        <v/>
      </c>
      <c r="P3102" s="312">
        <f>IF(M3102&lt;&gt;ฐาน!$M$45,IF(L3102&lt;&gt;"",($L3102*$N3102/100),0),0)</f>
        <v>0</v>
      </c>
      <c r="Q3102" s="311">
        <f>IF(M3102&lt;&gt;ฐาน!$M$45,IF(L3102&lt;&gt;"",ROUNDUP(($L3102*$N3102/100),-1),0),0)</f>
        <v>0</v>
      </c>
      <c r="R3102" s="311">
        <f t="shared" si="96"/>
        <v>0</v>
      </c>
      <c r="S3102" s="313">
        <f t="shared" si="97"/>
        <v>0</v>
      </c>
      <c r="T3102" s="314">
        <f>IF(M3102&lt;&gt;ฐาน!$M$45,IF(S3102&lt;&gt;"",S3102+R3102,0),0)</f>
        <v>0</v>
      </c>
      <c r="U3102" s="311">
        <f>IF(M3102&lt;&gt;ฐาน!$M$45,IF(S3102=0,J3102+T3102,O3102),J3102)</f>
        <v>0</v>
      </c>
      <c r="V3102" s="98"/>
    </row>
    <row r="3103" spans="1:22" x14ac:dyDescent="0.35">
      <c r="A3103" s="93">
        <v>3095</v>
      </c>
      <c r="B3103" s="84"/>
      <c r="C3103" s="98"/>
      <c r="D3103" s="91"/>
      <c r="E3103" s="89"/>
      <c r="F3103" s="88"/>
      <c r="G3103" s="91"/>
      <c r="H3103" s="91"/>
      <c r="I3103" s="88"/>
      <c r="J3103" s="92"/>
      <c r="K3103" s="212"/>
      <c r="L3103" s="308" t="str">
        <f>IF(K3103&lt;&gt;"",INDEX(ฐาน!$J$4:$M$44,MATCH(INT(K3103),ฐาน!$J$4:$J$44,0),2),"")</f>
        <v/>
      </c>
      <c r="M3103" s="309" t="str">
        <f>IF(L3103&lt;&gt;"",INDEX(ฐาน!$J$4:$M$45,MATCH(L3103,ฐาน!$K$4:$K$45,0),4),"")</f>
        <v/>
      </c>
      <c r="N3103" s="310" t="str">
        <f>IF(I3103&lt;&gt;"",INDEX(ฐาน!$A$4:$F$9,MATCH(I3103,ฐาน!$A$4:$A$9,0),IF(J3103&gt;=INDEX(ฐาน!$A$4:$F$9,MATCH(I3103,ฐาน!$A$4:$A$9,0),3),6,5)),"")</f>
        <v/>
      </c>
      <c r="O3103" s="311" t="str">
        <f>IF(I3103&lt;&gt;"",IF(J3103&gt;=INDEX(ฐาน!$A$4:$G$9,MATCH(I3103,ฐาน!$A$4:$A$9,0),4),INDEX(ฐาน!$A$4:$G$9,MATCH(I3103,ฐาน!$A$4:$A$9,0),7),INDEX(ฐาน!$A$4:$G$9,MATCH(I3103,ฐาน!$A$4:$A$9,0),4)),"")</f>
        <v/>
      </c>
      <c r="P3103" s="312">
        <f>IF(M3103&lt;&gt;ฐาน!$M$45,IF(L3103&lt;&gt;"",($L3103*$N3103/100),0),0)</f>
        <v>0</v>
      </c>
      <c r="Q3103" s="311">
        <f>IF(M3103&lt;&gt;ฐาน!$M$45,IF(L3103&lt;&gt;"",ROUNDUP(($L3103*$N3103/100),-1),0),0)</f>
        <v>0</v>
      </c>
      <c r="R3103" s="311">
        <f t="shared" si="96"/>
        <v>0</v>
      </c>
      <c r="S3103" s="313">
        <f t="shared" si="97"/>
        <v>0</v>
      </c>
      <c r="T3103" s="314">
        <f>IF(M3103&lt;&gt;ฐาน!$M$45,IF(S3103&lt;&gt;"",S3103+R3103,0),0)</f>
        <v>0</v>
      </c>
      <c r="U3103" s="311">
        <f>IF(M3103&lt;&gt;ฐาน!$M$45,IF(S3103=0,J3103+T3103,O3103),J3103)</f>
        <v>0</v>
      </c>
      <c r="V3103" s="98"/>
    </row>
    <row r="3104" spans="1:22" x14ac:dyDescent="0.35">
      <c r="A3104" s="93">
        <v>3096</v>
      </c>
      <c r="B3104" s="84"/>
      <c r="C3104" s="98"/>
      <c r="D3104" s="91"/>
      <c r="E3104" s="89"/>
      <c r="F3104" s="88"/>
      <c r="G3104" s="91"/>
      <c r="H3104" s="91"/>
      <c r="I3104" s="88"/>
      <c r="J3104" s="92"/>
      <c r="K3104" s="212"/>
      <c r="L3104" s="308" t="str">
        <f>IF(K3104&lt;&gt;"",INDEX(ฐาน!$J$4:$M$44,MATCH(INT(K3104),ฐาน!$J$4:$J$44,0),2),"")</f>
        <v/>
      </c>
      <c r="M3104" s="309" t="str">
        <f>IF(L3104&lt;&gt;"",INDEX(ฐาน!$J$4:$M$45,MATCH(L3104,ฐาน!$K$4:$K$45,0),4),"")</f>
        <v/>
      </c>
      <c r="N3104" s="310" t="str">
        <f>IF(I3104&lt;&gt;"",INDEX(ฐาน!$A$4:$F$9,MATCH(I3104,ฐาน!$A$4:$A$9,0),IF(J3104&gt;=INDEX(ฐาน!$A$4:$F$9,MATCH(I3104,ฐาน!$A$4:$A$9,0),3),6,5)),"")</f>
        <v/>
      </c>
      <c r="O3104" s="311" t="str">
        <f>IF(I3104&lt;&gt;"",IF(J3104&gt;=INDEX(ฐาน!$A$4:$G$9,MATCH(I3104,ฐาน!$A$4:$A$9,0),4),INDEX(ฐาน!$A$4:$G$9,MATCH(I3104,ฐาน!$A$4:$A$9,0),7),INDEX(ฐาน!$A$4:$G$9,MATCH(I3104,ฐาน!$A$4:$A$9,0),4)),"")</f>
        <v/>
      </c>
      <c r="P3104" s="312">
        <f>IF(M3104&lt;&gt;ฐาน!$M$45,IF(L3104&lt;&gt;"",($L3104*$N3104/100),0),0)</f>
        <v>0</v>
      </c>
      <c r="Q3104" s="311">
        <f>IF(M3104&lt;&gt;ฐาน!$M$45,IF(L3104&lt;&gt;"",ROUNDUP(($L3104*$N3104/100),-1),0),0)</f>
        <v>0</v>
      </c>
      <c r="R3104" s="311">
        <f t="shared" si="96"/>
        <v>0</v>
      </c>
      <c r="S3104" s="313">
        <f t="shared" si="97"/>
        <v>0</v>
      </c>
      <c r="T3104" s="314">
        <f>IF(M3104&lt;&gt;ฐาน!$M$45,IF(S3104&lt;&gt;"",S3104+R3104,0),0)</f>
        <v>0</v>
      </c>
      <c r="U3104" s="311">
        <f>IF(M3104&lt;&gt;ฐาน!$M$45,IF(S3104=0,J3104+T3104,O3104),J3104)</f>
        <v>0</v>
      </c>
      <c r="V3104" s="98"/>
    </row>
    <row r="3105" spans="1:22" x14ac:dyDescent="0.35">
      <c r="A3105" s="93">
        <v>3097</v>
      </c>
      <c r="B3105" s="84"/>
      <c r="C3105" s="98"/>
      <c r="D3105" s="91"/>
      <c r="E3105" s="89"/>
      <c r="F3105" s="88"/>
      <c r="G3105" s="91"/>
      <c r="H3105" s="91"/>
      <c r="I3105" s="88"/>
      <c r="J3105" s="92"/>
      <c r="K3105" s="212"/>
      <c r="L3105" s="308" t="str">
        <f>IF(K3105&lt;&gt;"",INDEX(ฐาน!$J$4:$M$44,MATCH(INT(K3105),ฐาน!$J$4:$J$44,0),2),"")</f>
        <v/>
      </c>
      <c r="M3105" s="309" t="str">
        <f>IF(L3105&lt;&gt;"",INDEX(ฐาน!$J$4:$M$45,MATCH(L3105,ฐาน!$K$4:$K$45,0),4),"")</f>
        <v/>
      </c>
      <c r="N3105" s="310" t="str">
        <f>IF(I3105&lt;&gt;"",INDEX(ฐาน!$A$4:$F$9,MATCH(I3105,ฐาน!$A$4:$A$9,0),IF(J3105&gt;=INDEX(ฐาน!$A$4:$F$9,MATCH(I3105,ฐาน!$A$4:$A$9,0),3),6,5)),"")</f>
        <v/>
      </c>
      <c r="O3105" s="311" t="str">
        <f>IF(I3105&lt;&gt;"",IF(J3105&gt;=INDEX(ฐาน!$A$4:$G$9,MATCH(I3105,ฐาน!$A$4:$A$9,0),4),INDEX(ฐาน!$A$4:$G$9,MATCH(I3105,ฐาน!$A$4:$A$9,0),7),INDEX(ฐาน!$A$4:$G$9,MATCH(I3105,ฐาน!$A$4:$A$9,0),4)),"")</f>
        <v/>
      </c>
      <c r="P3105" s="312">
        <f>IF(M3105&lt;&gt;ฐาน!$M$45,IF(L3105&lt;&gt;"",($L3105*$N3105/100),0),0)</f>
        <v>0</v>
      </c>
      <c r="Q3105" s="311">
        <f>IF(M3105&lt;&gt;ฐาน!$M$45,IF(L3105&lt;&gt;"",ROUNDUP(($L3105*$N3105/100),-1),0),0)</f>
        <v>0</v>
      </c>
      <c r="R3105" s="311">
        <f t="shared" si="96"/>
        <v>0</v>
      </c>
      <c r="S3105" s="313">
        <f t="shared" si="97"/>
        <v>0</v>
      </c>
      <c r="T3105" s="314">
        <f>IF(M3105&lt;&gt;ฐาน!$M$45,IF(S3105&lt;&gt;"",S3105+R3105,0),0)</f>
        <v>0</v>
      </c>
      <c r="U3105" s="311">
        <f>IF(M3105&lt;&gt;ฐาน!$M$45,IF(S3105=0,J3105+T3105,O3105),J3105)</f>
        <v>0</v>
      </c>
      <c r="V3105" s="98"/>
    </row>
    <row r="3106" spans="1:22" x14ac:dyDescent="0.35">
      <c r="A3106" s="93">
        <v>3098</v>
      </c>
      <c r="B3106" s="84"/>
      <c r="C3106" s="98"/>
      <c r="D3106" s="91"/>
      <c r="E3106" s="89"/>
      <c r="F3106" s="88"/>
      <c r="G3106" s="91"/>
      <c r="H3106" s="91"/>
      <c r="I3106" s="88"/>
      <c r="J3106" s="92"/>
      <c r="K3106" s="212"/>
      <c r="L3106" s="308" t="str">
        <f>IF(K3106&lt;&gt;"",INDEX(ฐาน!$J$4:$M$44,MATCH(INT(K3106),ฐาน!$J$4:$J$44,0),2),"")</f>
        <v/>
      </c>
      <c r="M3106" s="309" t="str">
        <f>IF(L3106&lt;&gt;"",INDEX(ฐาน!$J$4:$M$45,MATCH(L3106,ฐาน!$K$4:$K$45,0),4),"")</f>
        <v/>
      </c>
      <c r="N3106" s="310" t="str">
        <f>IF(I3106&lt;&gt;"",INDEX(ฐาน!$A$4:$F$9,MATCH(I3106,ฐาน!$A$4:$A$9,0),IF(J3106&gt;=INDEX(ฐาน!$A$4:$F$9,MATCH(I3106,ฐาน!$A$4:$A$9,0),3),6,5)),"")</f>
        <v/>
      </c>
      <c r="O3106" s="311" t="str">
        <f>IF(I3106&lt;&gt;"",IF(J3106&gt;=INDEX(ฐาน!$A$4:$G$9,MATCH(I3106,ฐาน!$A$4:$A$9,0),4),INDEX(ฐาน!$A$4:$G$9,MATCH(I3106,ฐาน!$A$4:$A$9,0),7),INDEX(ฐาน!$A$4:$G$9,MATCH(I3106,ฐาน!$A$4:$A$9,0),4)),"")</f>
        <v/>
      </c>
      <c r="P3106" s="312">
        <f>IF(M3106&lt;&gt;ฐาน!$M$45,IF(L3106&lt;&gt;"",($L3106*$N3106/100),0),0)</f>
        <v>0</v>
      </c>
      <c r="Q3106" s="311">
        <f>IF(M3106&lt;&gt;ฐาน!$M$45,IF(L3106&lt;&gt;"",ROUNDUP(($L3106*$N3106/100),-1),0),0)</f>
        <v>0</v>
      </c>
      <c r="R3106" s="311">
        <f t="shared" si="96"/>
        <v>0</v>
      </c>
      <c r="S3106" s="313">
        <f t="shared" si="97"/>
        <v>0</v>
      </c>
      <c r="T3106" s="314">
        <f>IF(M3106&lt;&gt;ฐาน!$M$45,IF(S3106&lt;&gt;"",S3106+R3106,0),0)</f>
        <v>0</v>
      </c>
      <c r="U3106" s="311">
        <f>IF(M3106&lt;&gt;ฐาน!$M$45,IF(S3106=0,J3106+T3106,O3106),J3106)</f>
        <v>0</v>
      </c>
      <c r="V3106" s="98"/>
    </row>
    <row r="3107" spans="1:22" x14ac:dyDescent="0.35">
      <c r="A3107" s="93">
        <v>3099</v>
      </c>
      <c r="B3107" s="84"/>
      <c r="C3107" s="98"/>
      <c r="D3107" s="91"/>
      <c r="E3107" s="89"/>
      <c r="F3107" s="88"/>
      <c r="G3107" s="91"/>
      <c r="H3107" s="91"/>
      <c r="I3107" s="88"/>
      <c r="J3107" s="92"/>
      <c r="K3107" s="212"/>
      <c r="L3107" s="308" t="str">
        <f>IF(K3107&lt;&gt;"",INDEX(ฐาน!$J$4:$M$44,MATCH(INT(K3107),ฐาน!$J$4:$J$44,0),2),"")</f>
        <v/>
      </c>
      <c r="M3107" s="309" t="str">
        <f>IF(L3107&lt;&gt;"",INDEX(ฐาน!$J$4:$M$45,MATCH(L3107,ฐาน!$K$4:$K$45,0),4),"")</f>
        <v/>
      </c>
      <c r="N3107" s="310" t="str">
        <f>IF(I3107&lt;&gt;"",INDEX(ฐาน!$A$4:$F$9,MATCH(I3107,ฐาน!$A$4:$A$9,0),IF(J3107&gt;=INDEX(ฐาน!$A$4:$F$9,MATCH(I3107,ฐาน!$A$4:$A$9,0),3),6,5)),"")</f>
        <v/>
      </c>
      <c r="O3107" s="311" t="str">
        <f>IF(I3107&lt;&gt;"",IF(J3107&gt;=INDEX(ฐาน!$A$4:$G$9,MATCH(I3107,ฐาน!$A$4:$A$9,0),4),INDEX(ฐาน!$A$4:$G$9,MATCH(I3107,ฐาน!$A$4:$A$9,0),7),INDEX(ฐาน!$A$4:$G$9,MATCH(I3107,ฐาน!$A$4:$A$9,0),4)),"")</f>
        <v/>
      </c>
      <c r="P3107" s="312">
        <f>IF(M3107&lt;&gt;ฐาน!$M$45,IF(L3107&lt;&gt;"",($L3107*$N3107/100),0),0)</f>
        <v>0</v>
      </c>
      <c r="Q3107" s="311">
        <f>IF(M3107&lt;&gt;ฐาน!$M$45,IF(L3107&lt;&gt;"",ROUNDUP(($L3107*$N3107/100),-1),0),0)</f>
        <v>0</v>
      </c>
      <c r="R3107" s="311">
        <f t="shared" si="96"/>
        <v>0</v>
      </c>
      <c r="S3107" s="313">
        <f t="shared" si="97"/>
        <v>0</v>
      </c>
      <c r="T3107" s="314">
        <f>IF(M3107&lt;&gt;ฐาน!$M$45,IF(S3107&lt;&gt;"",S3107+R3107,0),0)</f>
        <v>0</v>
      </c>
      <c r="U3107" s="311">
        <f>IF(M3107&lt;&gt;ฐาน!$M$45,IF(S3107=0,J3107+T3107,O3107),J3107)</f>
        <v>0</v>
      </c>
      <c r="V3107" s="98"/>
    </row>
    <row r="3108" spans="1:22" x14ac:dyDescent="0.35">
      <c r="A3108" s="93">
        <v>3100</v>
      </c>
      <c r="B3108" s="84"/>
      <c r="C3108" s="98"/>
      <c r="D3108" s="91"/>
      <c r="E3108" s="89"/>
      <c r="F3108" s="88"/>
      <c r="G3108" s="91"/>
      <c r="H3108" s="91"/>
      <c r="I3108" s="88"/>
      <c r="J3108" s="92"/>
      <c r="K3108" s="212"/>
      <c r="L3108" s="308" t="str">
        <f>IF(K3108&lt;&gt;"",INDEX(ฐาน!$J$4:$M$44,MATCH(INT(K3108),ฐาน!$J$4:$J$44,0),2),"")</f>
        <v/>
      </c>
      <c r="M3108" s="309" t="str">
        <f>IF(L3108&lt;&gt;"",INDEX(ฐาน!$J$4:$M$45,MATCH(L3108,ฐาน!$K$4:$K$45,0),4),"")</f>
        <v/>
      </c>
      <c r="N3108" s="310" t="str">
        <f>IF(I3108&lt;&gt;"",INDEX(ฐาน!$A$4:$F$9,MATCH(I3108,ฐาน!$A$4:$A$9,0),IF(J3108&gt;=INDEX(ฐาน!$A$4:$F$9,MATCH(I3108,ฐาน!$A$4:$A$9,0),3),6,5)),"")</f>
        <v/>
      </c>
      <c r="O3108" s="311" t="str">
        <f>IF(I3108&lt;&gt;"",IF(J3108&gt;=INDEX(ฐาน!$A$4:$G$9,MATCH(I3108,ฐาน!$A$4:$A$9,0),4),INDEX(ฐาน!$A$4:$G$9,MATCH(I3108,ฐาน!$A$4:$A$9,0),7),INDEX(ฐาน!$A$4:$G$9,MATCH(I3108,ฐาน!$A$4:$A$9,0),4)),"")</f>
        <v/>
      </c>
      <c r="P3108" s="312">
        <f>IF(M3108&lt;&gt;ฐาน!$M$45,IF(L3108&lt;&gt;"",($L3108*$N3108/100),0),0)</f>
        <v>0</v>
      </c>
      <c r="Q3108" s="311">
        <f>IF(M3108&lt;&gt;ฐาน!$M$45,IF(L3108&lt;&gt;"",ROUNDUP(($L3108*$N3108/100),-1),0),0)</f>
        <v>0</v>
      </c>
      <c r="R3108" s="311">
        <f t="shared" si="96"/>
        <v>0</v>
      </c>
      <c r="S3108" s="313">
        <f t="shared" si="97"/>
        <v>0</v>
      </c>
      <c r="T3108" s="314">
        <f>IF(M3108&lt;&gt;ฐาน!$M$45,IF(S3108&lt;&gt;"",S3108+R3108,0),0)</f>
        <v>0</v>
      </c>
      <c r="U3108" s="311">
        <f>IF(M3108&lt;&gt;ฐาน!$M$45,IF(S3108=0,J3108+T3108,O3108),J3108)</f>
        <v>0</v>
      </c>
      <c r="V3108" s="98"/>
    </row>
    <row r="3109" spans="1:22" x14ac:dyDescent="0.35">
      <c r="A3109" s="93">
        <v>3101</v>
      </c>
      <c r="B3109" s="84"/>
      <c r="C3109" s="98"/>
      <c r="D3109" s="91"/>
      <c r="E3109" s="89"/>
      <c r="F3109" s="88"/>
      <c r="G3109" s="91"/>
      <c r="H3109" s="91"/>
      <c r="I3109" s="88"/>
      <c r="J3109" s="92"/>
      <c r="K3109" s="212"/>
      <c r="L3109" s="308" t="str">
        <f>IF(K3109&lt;&gt;"",INDEX(ฐาน!$J$4:$M$44,MATCH(INT(K3109),ฐาน!$J$4:$J$44,0),2),"")</f>
        <v/>
      </c>
      <c r="M3109" s="309" t="str">
        <f>IF(L3109&lt;&gt;"",INDEX(ฐาน!$J$4:$M$45,MATCH(L3109,ฐาน!$K$4:$K$45,0),4),"")</f>
        <v/>
      </c>
      <c r="N3109" s="310" t="str">
        <f>IF(I3109&lt;&gt;"",INDEX(ฐาน!$A$4:$F$9,MATCH(I3109,ฐาน!$A$4:$A$9,0),IF(J3109&gt;=INDEX(ฐาน!$A$4:$F$9,MATCH(I3109,ฐาน!$A$4:$A$9,0),3),6,5)),"")</f>
        <v/>
      </c>
      <c r="O3109" s="311" t="str">
        <f>IF(I3109&lt;&gt;"",IF(J3109&gt;=INDEX(ฐาน!$A$4:$G$9,MATCH(I3109,ฐาน!$A$4:$A$9,0),4),INDEX(ฐาน!$A$4:$G$9,MATCH(I3109,ฐาน!$A$4:$A$9,0),7),INDEX(ฐาน!$A$4:$G$9,MATCH(I3109,ฐาน!$A$4:$A$9,0),4)),"")</f>
        <v/>
      </c>
      <c r="P3109" s="312">
        <f>IF(M3109&lt;&gt;ฐาน!$M$45,IF(L3109&lt;&gt;"",($L3109*$N3109/100),0),0)</f>
        <v>0</v>
      </c>
      <c r="Q3109" s="311">
        <f>IF(M3109&lt;&gt;ฐาน!$M$45,IF(L3109&lt;&gt;"",ROUNDUP(($L3109*$N3109/100),-1),0),0)</f>
        <v>0</v>
      </c>
      <c r="R3109" s="311">
        <f t="shared" si="96"/>
        <v>0</v>
      </c>
      <c r="S3109" s="313">
        <f t="shared" si="97"/>
        <v>0</v>
      </c>
      <c r="T3109" s="314">
        <f>IF(M3109&lt;&gt;ฐาน!$M$45,IF(S3109&lt;&gt;"",S3109+R3109,0),0)</f>
        <v>0</v>
      </c>
      <c r="U3109" s="311">
        <f>IF(M3109&lt;&gt;ฐาน!$M$45,IF(S3109=0,J3109+T3109,O3109),J3109)</f>
        <v>0</v>
      </c>
      <c r="V3109" s="98"/>
    </row>
    <row r="3110" spans="1:22" x14ac:dyDescent="0.35">
      <c r="A3110" s="93">
        <v>3102</v>
      </c>
      <c r="B3110" s="84"/>
      <c r="C3110" s="98"/>
      <c r="D3110" s="91"/>
      <c r="E3110" s="89"/>
      <c r="F3110" s="88"/>
      <c r="G3110" s="91"/>
      <c r="H3110" s="91"/>
      <c r="I3110" s="88"/>
      <c r="J3110" s="92"/>
      <c r="K3110" s="212"/>
      <c r="L3110" s="308" t="str">
        <f>IF(K3110&lt;&gt;"",INDEX(ฐาน!$J$4:$M$44,MATCH(INT(K3110),ฐาน!$J$4:$J$44,0),2),"")</f>
        <v/>
      </c>
      <c r="M3110" s="309" t="str">
        <f>IF(L3110&lt;&gt;"",INDEX(ฐาน!$J$4:$M$45,MATCH(L3110,ฐาน!$K$4:$K$45,0),4),"")</f>
        <v/>
      </c>
      <c r="N3110" s="310" t="str">
        <f>IF(I3110&lt;&gt;"",INDEX(ฐาน!$A$4:$F$9,MATCH(I3110,ฐาน!$A$4:$A$9,0),IF(J3110&gt;=INDEX(ฐาน!$A$4:$F$9,MATCH(I3110,ฐาน!$A$4:$A$9,0),3),6,5)),"")</f>
        <v/>
      </c>
      <c r="O3110" s="311" t="str">
        <f>IF(I3110&lt;&gt;"",IF(J3110&gt;=INDEX(ฐาน!$A$4:$G$9,MATCH(I3110,ฐาน!$A$4:$A$9,0),4),INDEX(ฐาน!$A$4:$G$9,MATCH(I3110,ฐาน!$A$4:$A$9,0),7),INDEX(ฐาน!$A$4:$G$9,MATCH(I3110,ฐาน!$A$4:$A$9,0),4)),"")</f>
        <v/>
      </c>
      <c r="P3110" s="312">
        <f>IF(M3110&lt;&gt;ฐาน!$M$45,IF(L3110&lt;&gt;"",($L3110*$N3110/100),0),0)</f>
        <v>0</v>
      </c>
      <c r="Q3110" s="311">
        <f>IF(M3110&lt;&gt;ฐาน!$M$45,IF(L3110&lt;&gt;"",ROUNDUP(($L3110*$N3110/100),-1),0),0)</f>
        <v>0</v>
      </c>
      <c r="R3110" s="311">
        <f t="shared" si="96"/>
        <v>0</v>
      </c>
      <c r="S3110" s="313">
        <f t="shared" si="97"/>
        <v>0</v>
      </c>
      <c r="T3110" s="314">
        <f>IF(M3110&lt;&gt;ฐาน!$M$45,IF(S3110&lt;&gt;"",S3110+R3110,0),0)</f>
        <v>0</v>
      </c>
      <c r="U3110" s="311">
        <f>IF(M3110&lt;&gt;ฐาน!$M$45,IF(S3110=0,J3110+T3110,O3110),J3110)</f>
        <v>0</v>
      </c>
      <c r="V3110" s="98"/>
    </row>
    <row r="3111" spans="1:22" x14ac:dyDescent="0.35">
      <c r="A3111" s="93">
        <v>3103</v>
      </c>
      <c r="B3111" s="84"/>
      <c r="C3111" s="98"/>
      <c r="D3111" s="91"/>
      <c r="E3111" s="89"/>
      <c r="F3111" s="88"/>
      <c r="G3111" s="91"/>
      <c r="H3111" s="91"/>
      <c r="I3111" s="88"/>
      <c r="J3111" s="92"/>
      <c r="K3111" s="212"/>
      <c r="L3111" s="308" t="str">
        <f>IF(K3111&lt;&gt;"",INDEX(ฐาน!$J$4:$M$44,MATCH(INT(K3111),ฐาน!$J$4:$J$44,0),2),"")</f>
        <v/>
      </c>
      <c r="M3111" s="309" t="str">
        <f>IF(L3111&lt;&gt;"",INDEX(ฐาน!$J$4:$M$45,MATCH(L3111,ฐาน!$K$4:$K$45,0),4),"")</f>
        <v/>
      </c>
      <c r="N3111" s="310" t="str">
        <f>IF(I3111&lt;&gt;"",INDEX(ฐาน!$A$4:$F$9,MATCH(I3111,ฐาน!$A$4:$A$9,0),IF(J3111&gt;=INDEX(ฐาน!$A$4:$F$9,MATCH(I3111,ฐาน!$A$4:$A$9,0),3),6,5)),"")</f>
        <v/>
      </c>
      <c r="O3111" s="311" t="str">
        <f>IF(I3111&lt;&gt;"",IF(J3111&gt;=INDEX(ฐาน!$A$4:$G$9,MATCH(I3111,ฐาน!$A$4:$A$9,0),4),INDEX(ฐาน!$A$4:$G$9,MATCH(I3111,ฐาน!$A$4:$A$9,0),7),INDEX(ฐาน!$A$4:$G$9,MATCH(I3111,ฐาน!$A$4:$A$9,0),4)),"")</f>
        <v/>
      </c>
      <c r="P3111" s="312">
        <f>IF(M3111&lt;&gt;ฐาน!$M$45,IF(L3111&lt;&gt;"",($L3111*$N3111/100),0),0)</f>
        <v>0</v>
      </c>
      <c r="Q3111" s="311">
        <f>IF(M3111&lt;&gt;ฐาน!$M$45,IF(L3111&lt;&gt;"",ROUNDUP(($L3111*$N3111/100),-1),0),0)</f>
        <v>0</v>
      </c>
      <c r="R3111" s="311">
        <f t="shared" si="96"/>
        <v>0</v>
      </c>
      <c r="S3111" s="313">
        <f t="shared" si="97"/>
        <v>0</v>
      </c>
      <c r="T3111" s="314">
        <f>IF(M3111&lt;&gt;ฐาน!$M$45,IF(S3111&lt;&gt;"",S3111+R3111,0),0)</f>
        <v>0</v>
      </c>
      <c r="U3111" s="311">
        <f>IF(M3111&lt;&gt;ฐาน!$M$45,IF(S3111=0,J3111+T3111,O3111),J3111)</f>
        <v>0</v>
      </c>
      <c r="V3111" s="98"/>
    </row>
    <row r="3112" spans="1:22" x14ac:dyDescent="0.35">
      <c r="A3112" s="93">
        <v>3104</v>
      </c>
      <c r="B3112" s="84"/>
      <c r="C3112" s="98"/>
      <c r="D3112" s="91"/>
      <c r="E3112" s="89"/>
      <c r="F3112" s="88"/>
      <c r="G3112" s="91"/>
      <c r="H3112" s="91"/>
      <c r="I3112" s="88"/>
      <c r="J3112" s="92"/>
      <c r="K3112" s="212"/>
      <c r="L3112" s="308" t="str">
        <f>IF(K3112&lt;&gt;"",INDEX(ฐาน!$J$4:$M$44,MATCH(INT(K3112),ฐาน!$J$4:$J$44,0),2),"")</f>
        <v/>
      </c>
      <c r="M3112" s="309" t="str">
        <f>IF(L3112&lt;&gt;"",INDEX(ฐาน!$J$4:$M$45,MATCH(L3112,ฐาน!$K$4:$K$45,0),4),"")</f>
        <v/>
      </c>
      <c r="N3112" s="310" t="str">
        <f>IF(I3112&lt;&gt;"",INDEX(ฐาน!$A$4:$F$9,MATCH(I3112,ฐาน!$A$4:$A$9,0),IF(J3112&gt;=INDEX(ฐาน!$A$4:$F$9,MATCH(I3112,ฐาน!$A$4:$A$9,0),3),6,5)),"")</f>
        <v/>
      </c>
      <c r="O3112" s="311" t="str">
        <f>IF(I3112&lt;&gt;"",IF(J3112&gt;=INDEX(ฐาน!$A$4:$G$9,MATCH(I3112,ฐาน!$A$4:$A$9,0),4),INDEX(ฐาน!$A$4:$G$9,MATCH(I3112,ฐาน!$A$4:$A$9,0),7),INDEX(ฐาน!$A$4:$G$9,MATCH(I3112,ฐาน!$A$4:$A$9,0),4)),"")</f>
        <v/>
      </c>
      <c r="P3112" s="312">
        <f>IF(M3112&lt;&gt;ฐาน!$M$45,IF(L3112&lt;&gt;"",($L3112*$N3112/100),0),0)</f>
        <v>0</v>
      </c>
      <c r="Q3112" s="311">
        <f>IF(M3112&lt;&gt;ฐาน!$M$45,IF(L3112&lt;&gt;"",ROUNDUP(($L3112*$N3112/100),-1),0),0)</f>
        <v>0</v>
      </c>
      <c r="R3112" s="311">
        <f t="shared" si="96"/>
        <v>0</v>
      </c>
      <c r="S3112" s="313">
        <f t="shared" si="97"/>
        <v>0</v>
      </c>
      <c r="T3112" s="314">
        <f>IF(M3112&lt;&gt;ฐาน!$M$45,IF(S3112&lt;&gt;"",S3112+R3112,0),0)</f>
        <v>0</v>
      </c>
      <c r="U3112" s="311">
        <f>IF(M3112&lt;&gt;ฐาน!$M$45,IF(S3112=0,J3112+T3112,O3112),J3112)</f>
        <v>0</v>
      </c>
      <c r="V3112" s="98"/>
    </row>
    <row r="3113" spans="1:22" x14ac:dyDescent="0.35">
      <c r="A3113" s="93">
        <v>3105</v>
      </c>
      <c r="B3113" s="84"/>
      <c r="C3113" s="98"/>
      <c r="D3113" s="91"/>
      <c r="E3113" s="89"/>
      <c r="F3113" s="88"/>
      <c r="G3113" s="91"/>
      <c r="H3113" s="91"/>
      <c r="I3113" s="88"/>
      <c r="J3113" s="92"/>
      <c r="K3113" s="212"/>
      <c r="L3113" s="308" t="str">
        <f>IF(K3113&lt;&gt;"",INDEX(ฐาน!$J$4:$M$44,MATCH(INT(K3113),ฐาน!$J$4:$J$44,0),2),"")</f>
        <v/>
      </c>
      <c r="M3113" s="309" t="str">
        <f>IF(L3113&lt;&gt;"",INDEX(ฐาน!$J$4:$M$45,MATCH(L3113,ฐาน!$K$4:$K$45,0),4),"")</f>
        <v/>
      </c>
      <c r="N3113" s="310" t="str">
        <f>IF(I3113&lt;&gt;"",INDEX(ฐาน!$A$4:$F$9,MATCH(I3113,ฐาน!$A$4:$A$9,0),IF(J3113&gt;=INDEX(ฐาน!$A$4:$F$9,MATCH(I3113,ฐาน!$A$4:$A$9,0),3),6,5)),"")</f>
        <v/>
      </c>
      <c r="O3113" s="311" t="str">
        <f>IF(I3113&lt;&gt;"",IF(J3113&gt;=INDEX(ฐาน!$A$4:$G$9,MATCH(I3113,ฐาน!$A$4:$A$9,0),4),INDEX(ฐาน!$A$4:$G$9,MATCH(I3113,ฐาน!$A$4:$A$9,0),7),INDEX(ฐาน!$A$4:$G$9,MATCH(I3113,ฐาน!$A$4:$A$9,0),4)),"")</f>
        <v/>
      </c>
      <c r="P3113" s="312">
        <f>IF(M3113&lt;&gt;ฐาน!$M$45,IF(L3113&lt;&gt;"",($L3113*$N3113/100),0),0)</f>
        <v>0</v>
      </c>
      <c r="Q3113" s="311">
        <f>IF(M3113&lt;&gt;ฐาน!$M$45,IF(L3113&lt;&gt;"",ROUNDUP(($L3113*$N3113/100),-1),0),0)</f>
        <v>0</v>
      </c>
      <c r="R3113" s="311">
        <f t="shared" si="96"/>
        <v>0</v>
      </c>
      <c r="S3113" s="313">
        <f t="shared" si="97"/>
        <v>0</v>
      </c>
      <c r="T3113" s="314">
        <f>IF(M3113&lt;&gt;ฐาน!$M$45,IF(S3113&lt;&gt;"",S3113+R3113,0),0)</f>
        <v>0</v>
      </c>
      <c r="U3113" s="311">
        <f>IF(M3113&lt;&gt;ฐาน!$M$45,IF(S3113=0,J3113+T3113,O3113),J3113)</f>
        <v>0</v>
      </c>
      <c r="V3113" s="98"/>
    </row>
    <row r="3114" spans="1:22" x14ac:dyDescent="0.35">
      <c r="A3114" s="93">
        <v>3106</v>
      </c>
      <c r="B3114" s="84"/>
      <c r="C3114" s="98"/>
      <c r="D3114" s="91"/>
      <c r="E3114" s="89"/>
      <c r="F3114" s="88"/>
      <c r="G3114" s="91"/>
      <c r="H3114" s="91"/>
      <c r="I3114" s="88"/>
      <c r="J3114" s="92"/>
      <c r="K3114" s="212"/>
      <c r="L3114" s="308" t="str">
        <f>IF(K3114&lt;&gt;"",INDEX(ฐาน!$J$4:$M$44,MATCH(INT(K3114),ฐาน!$J$4:$J$44,0),2),"")</f>
        <v/>
      </c>
      <c r="M3114" s="309" t="str">
        <f>IF(L3114&lt;&gt;"",INDEX(ฐาน!$J$4:$M$45,MATCH(L3114,ฐาน!$K$4:$K$45,0),4),"")</f>
        <v/>
      </c>
      <c r="N3114" s="310" t="str">
        <f>IF(I3114&lt;&gt;"",INDEX(ฐาน!$A$4:$F$9,MATCH(I3114,ฐาน!$A$4:$A$9,0),IF(J3114&gt;=INDEX(ฐาน!$A$4:$F$9,MATCH(I3114,ฐาน!$A$4:$A$9,0),3),6,5)),"")</f>
        <v/>
      </c>
      <c r="O3114" s="311" t="str">
        <f>IF(I3114&lt;&gt;"",IF(J3114&gt;=INDEX(ฐาน!$A$4:$G$9,MATCH(I3114,ฐาน!$A$4:$A$9,0),4),INDEX(ฐาน!$A$4:$G$9,MATCH(I3114,ฐาน!$A$4:$A$9,0),7),INDEX(ฐาน!$A$4:$G$9,MATCH(I3114,ฐาน!$A$4:$A$9,0),4)),"")</f>
        <v/>
      </c>
      <c r="P3114" s="312">
        <f>IF(M3114&lt;&gt;ฐาน!$M$45,IF(L3114&lt;&gt;"",($L3114*$N3114/100),0),0)</f>
        <v>0</v>
      </c>
      <c r="Q3114" s="311">
        <f>IF(M3114&lt;&gt;ฐาน!$M$45,IF(L3114&lt;&gt;"",ROUNDUP(($L3114*$N3114/100),-1),0),0)</f>
        <v>0</v>
      </c>
      <c r="R3114" s="311">
        <f t="shared" si="96"/>
        <v>0</v>
      </c>
      <c r="S3114" s="313">
        <f t="shared" si="97"/>
        <v>0</v>
      </c>
      <c r="T3114" s="314">
        <f>IF(M3114&lt;&gt;ฐาน!$M$45,IF(S3114&lt;&gt;"",S3114+R3114,0),0)</f>
        <v>0</v>
      </c>
      <c r="U3114" s="311">
        <f>IF(M3114&lt;&gt;ฐาน!$M$45,IF(S3114=0,J3114+T3114,O3114),J3114)</f>
        <v>0</v>
      </c>
      <c r="V3114" s="98"/>
    </row>
    <row r="3115" spans="1:22" x14ac:dyDescent="0.35">
      <c r="A3115" s="93">
        <v>3107</v>
      </c>
      <c r="B3115" s="84"/>
      <c r="C3115" s="98"/>
      <c r="D3115" s="91"/>
      <c r="E3115" s="89"/>
      <c r="F3115" s="88"/>
      <c r="G3115" s="91"/>
      <c r="H3115" s="91"/>
      <c r="I3115" s="88"/>
      <c r="J3115" s="92"/>
      <c r="K3115" s="212"/>
      <c r="L3115" s="308" t="str">
        <f>IF(K3115&lt;&gt;"",INDEX(ฐาน!$J$4:$M$44,MATCH(INT(K3115),ฐาน!$J$4:$J$44,0),2),"")</f>
        <v/>
      </c>
      <c r="M3115" s="309" t="str">
        <f>IF(L3115&lt;&gt;"",INDEX(ฐาน!$J$4:$M$45,MATCH(L3115,ฐาน!$K$4:$K$45,0),4),"")</f>
        <v/>
      </c>
      <c r="N3115" s="310" t="str">
        <f>IF(I3115&lt;&gt;"",INDEX(ฐาน!$A$4:$F$9,MATCH(I3115,ฐาน!$A$4:$A$9,0),IF(J3115&gt;=INDEX(ฐาน!$A$4:$F$9,MATCH(I3115,ฐาน!$A$4:$A$9,0),3),6,5)),"")</f>
        <v/>
      </c>
      <c r="O3115" s="311" t="str">
        <f>IF(I3115&lt;&gt;"",IF(J3115&gt;=INDEX(ฐาน!$A$4:$G$9,MATCH(I3115,ฐาน!$A$4:$A$9,0),4),INDEX(ฐาน!$A$4:$G$9,MATCH(I3115,ฐาน!$A$4:$A$9,0),7),INDEX(ฐาน!$A$4:$G$9,MATCH(I3115,ฐาน!$A$4:$A$9,0),4)),"")</f>
        <v/>
      </c>
      <c r="P3115" s="312">
        <f>IF(M3115&lt;&gt;ฐาน!$M$45,IF(L3115&lt;&gt;"",($L3115*$N3115/100),0),0)</f>
        <v>0</v>
      </c>
      <c r="Q3115" s="311">
        <f>IF(M3115&lt;&gt;ฐาน!$M$45,IF(L3115&lt;&gt;"",ROUNDUP(($L3115*$N3115/100),-1),0),0)</f>
        <v>0</v>
      </c>
      <c r="R3115" s="311">
        <f t="shared" si="96"/>
        <v>0</v>
      </c>
      <c r="S3115" s="313">
        <f t="shared" si="97"/>
        <v>0</v>
      </c>
      <c r="T3115" s="314">
        <f>IF(M3115&lt;&gt;ฐาน!$M$45,IF(S3115&lt;&gt;"",S3115+R3115,0),0)</f>
        <v>0</v>
      </c>
      <c r="U3115" s="311">
        <f>IF(M3115&lt;&gt;ฐาน!$M$45,IF(S3115=0,J3115+T3115,O3115),J3115)</f>
        <v>0</v>
      </c>
      <c r="V3115" s="98"/>
    </row>
    <row r="3116" spans="1:22" x14ac:dyDescent="0.35">
      <c r="A3116" s="93">
        <v>3108</v>
      </c>
      <c r="B3116" s="84"/>
      <c r="C3116" s="98"/>
      <c r="D3116" s="91"/>
      <c r="E3116" s="89"/>
      <c r="F3116" s="88"/>
      <c r="G3116" s="91"/>
      <c r="H3116" s="91"/>
      <c r="I3116" s="88"/>
      <c r="J3116" s="92"/>
      <c r="K3116" s="212"/>
      <c r="L3116" s="308" t="str">
        <f>IF(K3116&lt;&gt;"",INDEX(ฐาน!$J$4:$M$44,MATCH(INT(K3116),ฐาน!$J$4:$J$44,0),2),"")</f>
        <v/>
      </c>
      <c r="M3116" s="309" t="str">
        <f>IF(L3116&lt;&gt;"",INDEX(ฐาน!$J$4:$M$45,MATCH(L3116,ฐาน!$K$4:$K$45,0),4),"")</f>
        <v/>
      </c>
      <c r="N3116" s="310" t="str">
        <f>IF(I3116&lt;&gt;"",INDEX(ฐาน!$A$4:$F$9,MATCH(I3116,ฐาน!$A$4:$A$9,0),IF(J3116&gt;=INDEX(ฐาน!$A$4:$F$9,MATCH(I3116,ฐาน!$A$4:$A$9,0),3),6,5)),"")</f>
        <v/>
      </c>
      <c r="O3116" s="311" t="str">
        <f>IF(I3116&lt;&gt;"",IF(J3116&gt;=INDEX(ฐาน!$A$4:$G$9,MATCH(I3116,ฐาน!$A$4:$A$9,0),4),INDEX(ฐาน!$A$4:$G$9,MATCH(I3116,ฐาน!$A$4:$A$9,0),7),INDEX(ฐาน!$A$4:$G$9,MATCH(I3116,ฐาน!$A$4:$A$9,0),4)),"")</f>
        <v/>
      </c>
      <c r="P3116" s="312">
        <f>IF(M3116&lt;&gt;ฐาน!$M$45,IF(L3116&lt;&gt;"",($L3116*$N3116/100),0),0)</f>
        <v>0</v>
      </c>
      <c r="Q3116" s="311">
        <f>IF(M3116&lt;&gt;ฐาน!$M$45,IF(L3116&lt;&gt;"",ROUNDUP(($L3116*$N3116/100),-1),0),0)</f>
        <v>0</v>
      </c>
      <c r="R3116" s="311">
        <f t="shared" si="96"/>
        <v>0</v>
      </c>
      <c r="S3116" s="313">
        <f t="shared" si="97"/>
        <v>0</v>
      </c>
      <c r="T3116" s="314">
        <f>IF(M3116&lt;&gt;ฐาน!$M$45,IF(S3116&lt;&gt;"",S3116+R3116,0),0)</f>
        <v>0</v>
      </c>
      <c r="U3116" s="311">
        <f>IF(M3116&lt;&gt;ฐาน!$M$45,IF(S3116=0,J3116+T3116,O3116),J3116)</f>
        <v>0</v>
      </c>
      <c r="V3116" s="98"/>
    </row>
    <row r="3117" spans="1:22" x14ac:dyDescent="0.35">
      <c r="A3117" s="93">
        <v>3109</v>
      </c>
      <c r="B3117" s="84"/>
      <c r="C3117" s="98"/>
      <c r="D3117" s="91"/>
      <c r="E3117" s="89"/>
      <c r="F3117" s="88"/>
      <c r="G3117" s="91"/>
      <c r="H3117" s="91"/>
      <c r="I3117" s="88"/>
      <c r="J3117" s="92"/>
      <c r="K3117" s="212"/>
      <c r="L3117" s="308" t="str">
        <f>IF(K3117&lt;&gt;"",INDEX(ฐาน!$J$4:$M$44,MATCH(INT(K3117),ฐาน!$J$4:$J$44,0),2),"")</f>
        <v/>
      </c>
      <c r="M3117" s="309" t="str">
        <f>IF(L3117&lt;&gt;"",INDEX(ฐาน!$J$4:$M$45,MATCH(L3117,ฐาน!$K$4:$K$45,0),4),"")</f>
        <v/>
      </c>
      <c r="N3117" s="310" t="str">
        <f>IF(I3117&lt;&gt;"",INDEX(ฐาน!$A$4:$F$9,MATCH(I3117,ฐาน!$A$4:$A$9,0),IF(J3117&gt;=INDEX(ฐาน!$A$4:$F$9,MATCH(I3117,ฐาน!$A$4:$A$9,0),3),6,5)),"")</f>
        <v/>
      </c>
      <c r="O3117" s="311" t="str">
        <f>IF(I3117&lt;&gt;"",IF(J3117&gt;=INDEX(ฐาน!$A$4:$G$9,MATCH(I3117,ฐาน!$A$4:$A$9,0),4),INDEX(ฐาน!$A$4:$G$9,MATCH(I3117,ฐาน!$A$4:$A$9,0),7),INDEX(ฐาน!$A$4:$G$9,MATCH(I3117,ฐาน!$A$4:$A$9,0),4)),"")</f>
        <v/>
      </c>
      <c r="P3117" s="312">
        <f>IF(M3117&lt;&gt;ฐาน!$M$45,IF(L3117&lt;&gt;"",($L3117*$N3117/100),0),0)</f>
        <v>0</v>
      </c>
      <c r="Q3117" s="311">
        <f>IF(M3117&lt;&gt;ฐาน!$M$45,IF(L3117&lt;&gt;"",ROUNDUP(($L3117*$N3117/100),-1),0),0)</f>
        <v>0</v>
      </c>
      <c r="R3117" s="311">
        <f t="shared" si="96"/>
        <v>0</v>
      </c>
      <c r="S3117" s="313">
        <f t="shared" si="97"/>
        <v>0</v>
      </c>
      <c r="T3117" s="314">
        <f>IF(M3117&lt;&gt;ฐาน!$M$45,IF(S3117&lt;&gt;"",S3117+R3117,0),0)</f>
        <v>0</v>
      </c>
      <c r="U3117" s="311">
        <f>IF(M3117&lt;&gt;ฐาน!$M$45,IF(S3117=0,J3117+T3117,O3117),J3117)</f>
        <v>0</v>
      </c>
      <c r="V3117" s="98"/>
    </row>
    <row r="3118" spans="1:22" x14ac:dyDescent="0.35">
      <c r="A3118" s="93">
        <v>3110</v>
      </c>
      <c r="B3118" s="84"/>
      <c r="C3118" s="98"/>
      <c r="D3118" s="91"/>
      <c r="E3118" s="89"/>
      <c r="F3118" s="88"/>
      <c r="G3118" s="91"/>
      <c r="H3118" s="91"/>
      <c r="I3118" s="88"/>
      <c r="J3118" s="92"/>
      <c r="K3118" s="212"/>
      <c r="L3118" s="308" t="str">
        <f>IF(K3118&lt;&gt;"",INDEX(ฐาน!$J$4:$M$44,MATCH(INT(K3118),ฐาน!$J$4:$J$44,0),2),"")</f>
        <v/>
      </c>
      <c r="M3118" s="309" t="str">
        <f>IF(L3118&lt;&gt;"",INDEX(ฐาน!$J$4:$M$45,MATCH(L3118,ฐาน!$K$4:$K$45,0),4),"")</f>
        <v/>
      </c>
      <c r="N3118" s="310" t="str">
        <f>IF(I3118&lt;&gt;"",INDEX(ฐาน!$A$4:$F$9,MATCH(I3118,ฐาน!$A$4:$A$9,0),IF(J3118&gt;=INDEX(ฐาน!$A$4:$F$9,MATCH(I3118,ฐาน!$A$4:$A$9,0),3),6,5)),"")</f>
        <v/>
      </c>
      <c r="O3118" s="311" t="str">
        <f>IF(I3118&lt;&gt;"",IF(J3118&gt;=INDEX(ฐาน!$A$4:$G$9,MATCH(I3118,ฐาน!$A$4:$A$9,0),4),INDEX(ฐาน!$A$4:$G$9,MATCH(I3118,ฐาน!$A$4:$A$9,0),7),INDEX(ฐาน!$A$4:$G$9,MATCH(I3118,ฐาน!$A$4:$A$9,0),4)),"")</f>
        <v/>
      </c>
      <c r="P3118" s="312">
        <f>IF(M3118&lt;&gt;ฐาน!$M$45,IF(L3118&lt;&gt;"",($L3118*$N3118/100),0),0)</f>
        <v>0</v>
      </c>
      <c r="Q3118" s="311">
        <f>IF(M3118&lt;&gt;ฐาน!$M$45,IF(L3118&lt;&gt;"",ROUNDUP(($L3118*$N3118/100),-1),0),0)</f>
        <v>0</v>
      </c>
      <c r="R3118" s="311">
        <f t="shared" si="96"/>
        <v>0</v>
      </c>
      <c r="S3118" s="313">
        <f t="shared" si="97"/>
        <v>0</v>
      </c>
      <c r="T3118" s="314">
        <f>IF(M3118&lt;&gt;ฐาน!$M$45,IF(S3118&lt;&gt;"",S3118+R3118,0),0)</f>
        <v>0</v>
      </c>
      <c r="U3118" s="311">
        <f>IF(M3118&lt;&gt;ฐาน!$M$45,IF(S3118=0,J3118+T3118,O3118),J3118)</f>
        <v>0</v>
      </c>
      <c r="V3118" s="98"/>
    </row>
    <row r="3119" spans="1:22" x14ac:dyDescent="0.35">
      <c r="A3119" s="93">
        <v>3111</v>
      </c>
      <c r="B3119" s="84"/>
      <c r="C3119" s="98"/>
      <c r="D3119" s="91"/>
      <c r="E3119" s="89"/>
      <c r="F3119" s="88"/>
      <c r="G3119" s="91"/>
      <c r="H3119" s="91"/>
      <c r="I3119" s="88"/>
      <c r="J3119" s="92"/>
      <c r="K3119" s="212"/>
      <c r="L3119" s="308" t="str">
        <f>IF(K3119&lt;&gt;"",INDEX(ฐาน!$J$4:$M$44,MATCH(INT(K3119),ฐาน!$J$4:$J$44,0),2),"")</f>
        <v/>
      </c>
      <c r="M3119" s="309" t="str">
        <f>IF(L3119&lt;&gt;"",INDEX(ฐาน!$J$4:$M$45,MATCH(L3119,ฐาน!$K$4:$K$45,0),4),"")</f>
        <v/>
      </c>
      <c r="N3119" s="310" t="str">
        <f>IF(I3119&lt;&gt;"",INDEX(ฐาน!$A$4:$F$9,MATCH(I3119,ฐาน!$A$4:$A$9,0),IF(J3119&gt;=INDEX(ฐาน!$A$4:$F$9,MATCH(I3119,ฐาน!$A$4:$A$9,0),3),6,5)),"")</f>
        <v/>
      </c>
      <c r="O3119" s="311" t="str">
        <f>IF(I3119&lt;&gt;"",IF(J3119&gt;=INDEX(ฐาน!$A$4:$G$9,MATCH(I3119,ฐาน!$A$4:$A$9,0),4),INDEX(ฐาน!$A$4:$G$9,MATCH(I3119,ฐาน!$A$4:$A$9,0),7),INDEX(ฐาน!$A$4:$G$9,MATCH(I3119,ฐาน!$A$4:$A$9,0),4)),"")</f>
        <v/>
      </c>
      <c r="P3119" s="312">
        <f>IF(M3119&lt;&gt;ฐาน!$M$45,IF(L3119&lt;&gt;"",($L3119*$N3119/100),0),0)</f>
        <v>0</v>
      </c>
      <c r="Q3119" s="311">
        <f>IF(M3119&lt;&gt;ฐาน!$M$45,IF(L3119&lt;&gt;"",ROUNDUP(($L3119*$N3119/100),-1),0),0)</f>
        <v>0</v>
      </c>
      <c r="R3119" s="311">
        <f t="shared" si="96"/>
        <v>0</v>
      </c>
      <c r="S3119" s="313">
        <f t="shared" si="97"/>
        <v>0</v>
      </c>
      <c r="T3119" s="314">
        <f>IF(M3119&lt;&gt;ฐาน!$M$45,IF(S3119&lt;&gt;"",S3119+R3119,0),0)</f>
        <v>0</v>
      </c>
      <c r="U3119" s="311">
        <f>IF(M3119&lt;&gt;ฐาน!$M$45,IF(S3119=0,J3119+T3119,O3119),J3119)</f>
        <v>0</v>
      </c>
      <c r="V3119" s="98"/>
    </row>
    <row r="3120" spans="1:22" x14ac:dyDescent="0.35">
      <c r="A3120" s="93">
        <v>3112</v>
      </c>
      <c r="B3120" s="84"/>
      <c r="C3120" s="98"/>
      <c r="D3120" s="91"/>
      <c r="E3120" s="89"/>
      <c r="F3120" s="88"/>
      <c r="G3120" s="91"/>
      <c r="H3120" s="91"/>
      <c r="I3120" s="88"/>
      <c r="J3120" s="92"/>
      <c r="K3120" s="212"/>
      <c r="L3120" s="308" t="str">
        <f>IF(K3120&lt;&gt;"",INDEX(ฐาน!$J$4:$M$44,MATCH(INT(K3120),ฐาน!$J$4:$J$44,0),2),"")</f>
        <v/>
      </c>
      <c r="M3120" s="309" t="str">
        <f>IF(L3120&lt;&gt;"",INDEX(ฐาน!$J$4:$M$45,MATCH(L3120,ฐาน!$K$4:$K$45,0),4),"")</f>
        <v/>
      </c>
      <c r="N3120" s="310" t="str">
        <f>IF(I3120&lt;&gt;"",INDEX(ฐาน!$A$4:$F$9,MATCH(I3120,ฐาน!$A$4:$A$9,0),IF(J3120&gt;=INDEX(ฐาน!$A$4:$F$9,MATCH(I3120,ฐาน!$A$4:$A$9,0),3),6,5)),"")</f>
        <v/>
      </c>
      <c r="O3120" s="311" t="str">
        <f>IF(I3120&lt;&gt;"",IF(J3120&gt;=INDEX(ฐาน!$A$4:$G$9,MATCH(I3120,ฐาน!$A$4:$A$9,0),4),INDEX(ฐาน!$A$4:$G$9,MATCH(I3120,ฐาน!$A$4:$A$9,0),7),INDEX(ฐาน!$A$4:$G$9,MATCH(I3120,ฐาน!$A$4:$A$9,0),4)),"")</f>
        <v/>
      </c>
      <c r="P3120" s="312">
        <f>IF(M3120&lt;&gt;ฐาน!$M$45,IF(L3120&lt;&gt;"",($L3120*$N3120/100),0),0)</f>
        <v>0</v>
      </c>
      <c r="Q3120" s="311">
        <f>IF(M3120&lt;&gt;ฐาน!$M$45,IF(L3120&lt;&gt;"",ROUNDUP(($L3120*$N3120/100),-1),0),0)</f>
        <v>0</v>
      </c>
      <c r="R3120" s="311">
        <f t="shared" si="96"/>
        <v>0</v>
      </c>
      <c r="S3120" s="313">
        <f t="shared" si="97"/>
        <v>0</v>
      </c>
      <c r="T3120" s="314">
        <f>IF(M3120&lt;&gt;ฐาน!$M$45,IF(S3120&lt;&gt;"",S3120+R3120,0),0)</f>
        <v>0</v>
      </c>
      <c r="U3120" s="311">
        <f>IF(M3120&lt;&gt;ฐาน!$M$45,IF(S3120=0,J3120+T3120,O3120),J3120)</f>
        <v>0</v>
      </c>
      <c r="V3120" s="98"/>
    </row>
    <row r="3121" spans="1:22" x14ac:dyDescent="0.35">
      <c r="A3121" s="93">
        <v>3113</v>
      </c>
      <c r="B3121" s="84"/>
      <c r="C3121" s="98"/>
      <c r="D3121" s="91"/>
      <c r="E3121" s="89"/>
      <c r="F3121" s="88"/>
      <c r="G3121" s="91"/>
      <c r="H3121" s="91"/>
      <c r="I3121" s="88"/>
      <c r="J3121" s="92"/>
      <c r="K3121" s="212"/>
      <c r="L3121" s="308" t="str">
        <f>IF(K3121&lt;&gt;"",INDEX(ฐาน!$J$4:$M$44,MATCH(INT(K3121),ฐาน!$J$4:$J$44,0),2),"")</f>
        <v/>
      </c>
      <c r="M3121" s="309" t="str">
        <f>IF(L3121&lt;&gt;"",INDEX(ฐาน!$J$4:$M$45,MATCH(L3121,ฐาน!$K$4:$K$45,0),4),"")</f>
        <v/>
      </c>
      <c r="N3121" s="310" t="str">
        <f>IF(I3121&lt;&gt;"",INDEX(ฐาน!$A$4:$F$9,MATCH(I3121,ฐาน!$A$4:$A$9,0),IF(J3121&gt;=INDEX(ฐาน!$A$4:$F$9,MATCH(I3121,ฐาน!$A$4:$A$9,0),3),6,5)),"")</f>
        <v/>
      </c>
      <c r="O3121" s="311" t="str">
        <f>IF(I3121&lt;&gt;"",IF(J3121&gt;=INDEX(ฐาน!$A$4:$G$9,MATCH(I3121,ฐาน!$A$4:$A$9,0),4),INDEX(ฐาน!$A$4:$G$9,MATCH(I3121,ฐาน!$A$4:$A$9,0),7),INDEX(ฐาน!$A$4:$G$9,MATCH(I3121,ฐาน!$A$4:$A$9,0),4)),"")</f>
        <v/>
      </c>
      <c r="P3121" s="312">
        <f>IF(M3121&lt;&gt;ฐาน!$M$45,IF(L3121&lt;&gt;"",($L3121*$N3121/100),0),0)</f>
        <v>0</v>
      </c>
      <c r="Q3121" s="311">
        <f>IF(M3121&lt;&gt;ฐาน!$M$45,IF(L3121&lt;&gt;"",ROUNDUP(($L3121*$N3121/100),-1),0),0)</f>
        <v>0</v>
      </c>
      <c r="R3121" s="311">
        <f t="shared" si="96"/>
        <v>0</v>
      </c>
      <c r="S3121" s="313">
        <f t="shared" si="97"/>
        <v>0</v>
      </c>
      <c r="T3121" s="314">
        <f>IF(M3121&lt;&gt;ฐาน!$M$45,IF(S3121&lt;&gt;"",S3121+R3121,0),0)</f>
        <v>0</v>
      </c>
      <c r="U3121" s="311">
        <f>IF(M3121&lt;&gt;ฐาน!$M$45,IF(S3121=0,J3121+T3121,O3121),J3121)</f>
        <v>0</v>
      </c>
      <c r="V3121" s="98"/>
    </row>
    <row r="3122" spans="1:22" x14ac:dyDescent="0.35">
      <c r="A3122" s="93">
        <v>3114</v>
      </c>
      <c r="B3122" s="84"/>
      <c r="C3122" s="98"/>
      <c r="D3122" s="91"/>
      <c r="E3122" s="89"/>
      <c r="F3122" s="88"/>
      <c r="G3122" s="91"/>
      <c r="H3122" s="91"/>
      <c r="I3122" s="88"/>
      <c r="J3122" s="92"/>
      <c r="K3122" s="212"/>
      <c r="L3122" s="308" t="str">
        <f>IF(K3122&lt;&gt;"",INDEX(ฐาน!$J$4:$M$44,MATCH(INT(K3122),ฐาน!$J$4:$J$44,0),2),"")</f>
        <v/>
      </c>
      <c r="M3122" s="309" t="str">
        <f>IF(L3122&lt;&gt;"",INDEX(ฐาน!$J$4:$M$45,MATCH(L3122,ฐาน!$K$4:$K$45,0),4),"")</f>
        <v/>
      </c>
      <c r="N3122" s="310" t="str">
        <f>IF(I3122&lt;&gt;"",INDEX(ฐาน!$A$4:$F$9,MATCH(I3122,ฐาน!$A$4:$A$9,0),IF(J3122&gt;=INDEX(ฐาน!$A$4:$F$9,MATCH(I3122,ฐาน!$A$4:$A$9,0),3),6,5)),"")</f>
        <v/>
      </c>
      <c r="O3122" s="311" t="str">
        <f>IF(I3122&lt;&gt;"",IF(J3122&gt;=INDEX(ฐาน!$A$4:$G$9,MATCH(I3122,ฐาน!$A$4:$A$9,0),4),INDEX(ฐาน!$A$4:$G$9,MATCH(I3122,ฐาน!$A$4:$A$9,0),7),INDEX(ฐาน!$A$4:$G$9,MATCH(I3122,ฐาน!$A$4:$A$9,0),4)),"")</f>
        <v/>
      </c>
      <c r="P3122" s="312">
        <f>IF(M3122&lt;&gt;ฐาน!$M$45,IF(L3122&lt;&gt;"",($L3122*$N3122/100),0),0)</f>
        <v>0</v>
      </c>
      <c r="Q3122" s="311">
        <f>IF(M3122&lt;&gt;ฐาน!$M$45,IF(L3122&lt;&gt;"",ROUNDUP(($L3122*$N3122/100),-1),0),0)</f>
        <v>0</v>
      </c>
      <c r="R3122" s="311">
        <f t="shared" si="96"/>
        <v>0</v>
      </c>
      <c r="S3122" s="313">
        <f t="shared" si="97"/>
        <v>0</v>
      </c>
      <c r="T3122" s="314">
        <f>IF(M3122&lt;&gt;ฐาน!$M$45,IF(S3122&lt;&gt;"",S3122+R3122,0),0)</f>
        <v>0</v>
      </c>
      <c r="U3122" s="311">
        <f>IF(M3122&lt;&gt;ฐาน!$M$45,IF(S3122=0,J3122+T3122,O3122),J3122)</f>
        <v>0</v>
      </c>
      <c r="V3122" s="98"/>
    </row>
    <row r="3123" spans="1:22" x14ac:dyDescent="0.35">
      <c r="A3123" s="93">
        <v>3115</v>
      </c>
      <c r="B3123" s="84"/>
      <c r="C3123" s="98"/>
      <c r="D3123" s="91"/>
      <c r="E3123" s="89"/>
      <c r="F3123" s="88"/>
      <c r="G3123" s="91"/>
      <c r="H3123" s="91"/>
      <c r="I3123" s="88"/>
      <c r="J3123" s="92"/>
      <c r="K3123" s="212"/>
      <c r="L3123" s="308" t="str">
        <f>IF(K3123&lt;&gt;"",INDEX(ฐาน!$J$4:$M$44,MATCH(INT(K3123),ฐาน!$J$4:$J$44,0),2),"")</f>
        <v/>
      </c>
      <c r="M3123" s="309" t="str">
        <f>IF(L3123&lt;&gt;"",INDEX(ฐาน!$J$4:$M$45,MATCH(L3123,ฐาน!$K$4:$K$45,0),4),"")</f>
        <v/>
      </c>
      <c r="N3123" s="310" t="str">
        <f>IF(I3123&lt;&gt;"",INDEX(ฐาน!$A$4:$F$9,MATCH(I3123,ฐาน!$A$4:$A$9,0),IF(J3123&gt;=INDEX(ฐาน!$A$4:$F$9,MATCH(I3123,ฐาน!$A$4:$A$9,0),3),6,5)),"")</f>
        <v/>
      </c>
      <c r="O3123" s="311" t="str">
        <f>IF(I3123&lt;&gt;"",IF(J3123&gt;=INDEX(ฐาน!$A$4:$G$9,MATCH(I3123,ฐาน!$A$4:$A$9,0),4),INDEX(ฐาน!$A$4:$G$9,MATCH(I3123,ฐาน!$A$4:$A$9,0),7),INDEX(ฐาน!$A$4:$G$9,MATCH(I3123,ฐาน!$A$4:$A$9,0),4)),"")</f>
        <v/>
      </c>
      <c r="P3123" s="312">
        <f>IF(M3123&lt;&gt;ฐาน!$M$45,IF(L3123&lt;&gt;"",($L3123*$N3123/100),0),0)</f>
        <v>0</v>
      </c>
      <c r="Q3123" s="311">
        <f>IF(M3123&lt;&gt;ฐาน!$M$45,IF(L3123&lt;&gt;"",ROUNDUP(($L3123*$N3123/100),-1),0),0)</f>
        <v>0</v>
      </c>
      <c r="R3123" s="311">
        <f t="shared" si="96"/>
        <v>0</v>
      </c>
      <c r="S3123" s="313">
        <f t="shared" si="97"/>
        <v>0</v>
      </c>
      <c r="T3123" s="314">
        <f>IF(M3123&lt;&gt;ฐาน!$M$45,IF(S3123&lt;&gt;"",S3123+R3123,0),0)</f>
        <v>0</v>
      </c>
      <c r="U3123" s="311">
        <f>IF(M3123&lt;&gt;ฐาน!$M$45,IF(S3123=0,J3123+T3123,O3123),J3123)</f>
        <v>0</v>
      </c>
      <c r="V3123" s="98"/>
    </row>
    <row r="3124" spans="1:22" x14ac:dyDescent="0.35">
      <c r="A3124" s="93">
        <v>3116</v>
      </c>
      <c r="B3124" s="84"/>
      <c r="C3124" s="98"/>
      <c r="D3124" s="91"/>
      <c r="E3124" s="89"/>
      <c r="F3124" s="88"/>
      <c r="G3124" s="91"/>
      <c r="H3124" s="91"/>
      <c r="I3124" s="88"/>
      <c r="J3124" s="92"/>
      <c r="K3124" s="212"/>
      <c r="L3124" s="308" t="str">
        <f>IF(K3124&lt;&gt;"",INDEX(ฐาน!$J$4:$M$44,MATCH(INT(K3124),ฐาน!$J$4:$J$44,0),2),"")</f>
        <v/>
      </c>
      <c r="M3124" s="309" t="str">
        <f>IF(L3124&lt;&gt;"",INDEX(ฐาน!$J$4:$M$45,MATCH(L3124,ฐาน!$K$4:$K$45,0),4),"")</f>
        <v/>
      </c>
      <c r="N3124" s="310" t="str">
        <f>IF(I3124&lt;&gt;"",INDEX(ฐาน!$A$4:$F$9,MATCH(I3124,ฐาน!$A$4:$A$9,0),IF(J3124&gt;=INDEX(ฐาน!$A$4:$F$9,MATCH(I3124,ฐาน!$A$4:$A$9,0),3),6,5)),"")</f>
        <v/>
      </c>
      <c r="O3124" s="311" t="str">
        <f>IF(I3124&lt;&gt;"",IF(J3124&gt;=INDEX(ฐาน!$A$4:$G$9,MATCH(I3124,ฐาน!$A$4:$A$9,0),4),INDEX(ฐาน!$A$4:$G$9,MATCH(I3124,ฐาน!$A$4:$A$9,0),7),INDEX(ฐาน!$A$4:$G$9,MATCH(I3124,ฐาน!$A$4:$A$9,0),4)),"")</f>
        <v/>
      </c>
      <c r="P3124" s="312">
        <f>IF(M3124&lt;&gt;ฐาน!$M$45,IF(L3124&lt;&gt;"",($L3124*$N3124/100),0),0)</f>
        <v>0</v>
      </c>
      <c r="Q3124" s="311">
        <f>IF(M3124&lt;&gt;ฐาน!$M$45,IF(L3124&lt;&gt;"",ROUNDUP(($L3124*$N3124/100),-1),0),0)</f>
        <v>0</v>
      </c>
      <c r="R3124" s="311">
        <f t="shared" si="96"/>
        <v>0</v>
      </c>
      <c r="S3124" s="313">
        <f t="shared" si="97"/>
        <v>0</v>
      </c>
      <c r="T3124" s="314">
        <f>IF(M3124&lt;&gt;ฐาน!$M$45,IF(S3124&lt;&gt;"",S3124+R3124,0),0)</f>
        <v>0</v>
      </c>
      <c r="U3124" s="311">
        <f>IF(M3124&lt;&gt;ฐาน!$M$45,IF(S3124=0,J3124+T3124,O3124),J3124)</f>
        <v>0</v>
      </c>
      <c r="V3124" s="98"/>
    </row>
    <row r="3125" spans="1:22" x14ac:dyDescent="0.35">
      <c r="A3125" s="93">
        <v>3117</v>
      </c>
      <c r="B3125" s="84"/>
      <c r="C3125" s="98"/>
      <c r="D3125" s="91"/>
      <c r="E3125" s="89"/>
      <c r="F3125" s="88"/>
      <c r="G3125" s="91"/>
      <c r="H3125" s="91"/>
      <c r="I3125" s="88"/>
      <c r="J3125" s="92"/>
      <c r="K3125" s="212"/>
      <c r="L3125" s="308" t="str">
        <f>IF(K3125&lt;&gt;"",INDEX(ฐาน!$J$4:$M$44,MATCH(INT(K3125),ฐาน!$J$4:$J$44,0),2),"")</f>
        <v/>
      </c>
      <c r="M3125" s="309" t="str">
        <f>IF(L3125&lt;&gt;"",INDEX(ฐาน!$J$4:$M$45,MATCH(L3125,ฐาน!$K$4:$K$45,0),4),"")</f>
        <v/>
      </c>
      <c r="N3125" s="310" t="str">
        <f>IF(I3125&lt;&gt;"",INDEX(ฐาน!$A$4:$F$9,MATCH(I3125,ฐาน!$A$4:$A$9,0),IF(J3125&gt;=INDEX(ฐาน!$A$4:$F$9,MATCH(I3125,ฐาน!$A$4:$A$9,0),3),6,5)),"")</f>
        <v/>
      </c>
      <c r="O3125" s="311" t="str">
        <f>IF(I3125&lt;&gt;"",IF(J3125&gt;=INDEX(ฐาน!$A$4:$G$9,MATCH(I3125,ฐาน!$A$4:$A$9,0),4),INDEX(ฐาน!$A$4:$G$9,MATCH(I3125,ฐาน!$A$4:$A$9,0),7),INDEX(ฐาน!$A$4:$G$9,MATCH(I3125,ฐาน!$A$4:$A$9,0),4)),"")</f>
        <v/>
      </c>
      <c r="P3125" s="312">
        <f>IF(M3125&lt;&gt;ฐาน!$M$45,IF(L3125&lt;&gt;"",($L3125*$N3125/100),0),0)</f>
        <v>0</v>
      </c>
      <c r="Q3125" s="311">
        <f>IF(M3125&lt;&gt;ฐาน!$M$45,IF(L3125&lt;&gt;"",ROUNDUP(($L3125*$N3125/100),-1),0),0)</f>
        <v>0</v>
      </c>
      <c r="R3125" s="311">
        <f t="shared" si="96"/>
        <v>0</v>
      </c>
      <c r="S3125" s="313">
        <f t="shared" si="97"/>
        <v>0</v>
      </c>
      <c r="T3125" s="314">
        <f>IF(M3125&lt;&gt;ฐาน!$M$45,IF(S3125&lt;&gt;"",S3125+R3125,0),0)</f>
        <v>0</v>
      </c>
      <c r="U3125" s="311">
        <f>IF(M3125&lt;&gt;ฐาน!$M$45,IF(S3125=0,J3125+T3125,O3125),J3125)</f>
        <v>0</v>
      </c>
      <c r="V3125" s="98"/>
    </row>
    <row r="3126" spans="1:22" x14ac:dyDescent="0.35">
      <c r="A3126" s="93">
        <v>3118</v>
      </c>
      <c r="B3126" s="84"/>
      <c r="C3126" s="98"/>
      <c r="D3126" s="91"/>
      <c r="E3126" s="89"/>
      <c r="F3126" s="88"/>
      <c r="G3126" s="91"/>
      <c r="H3126" s="91"/>
      <c r="I3126" s="88"/>
      <c r="J3126" s="92"/>
      <c r="K3126" s="212"/>
      <c r="L3126" s="308" t="str">
        <f>IF(K3126&lt;&gt;"",INDEX(ฐาน!$J$4:$M$44,MATCH(INT(K3126),ฐาน!$J$4:$J$44,0),2),"")</f>
        <v/>
      </c>
      <c r="M3126" s="309" t="str">
        <f>IF(L3126&lt;&gt;"",INDEX(ฐาน!$J$4:$M$45,MATCH(L3126,ฐาน!$K$4:$K$45,0),4),"")</f>
        <v/>
      </c>
      <c r="N3126" s="310" t="str">
        <f>IF(I3126&lt;&gt;"",INDEX(ฐาน!$A$4:$F$9,MATCH(I3126,ฐาน!$A$4:$A$9,0),IF(J3126&gt;=INDEX(ฐาน!$A$4:$F$9,MATCH(I3126,ฐาน!$A$4:$A$9,0),3),6,5)),"")</f>
        <v/>
      </c>
      <c r="O3126" s="311" t="str">
        <f>IF(I3126&lt;&gt;"",IF(J3126&gt;=INDEX(ฐาน!$A$4:$G$9,MATCH(I3126,ฐาน!$A$4:$A$9,0),4),INDEX(ฐาน!$A$4:$G$9,MATCH(I3126,ฐาน!$A$4:$A$9,0),7),INDEX(ฐาน!$A$4:$G$9,MATCH(I3126,ฐาน!$A$4:$A$9,0),4)),"")</f>
        <v/>
      </c>
      <c r="P3126" s="312">
        <f>IF(M3126&lt;&gt;ฐาน!$M$45,IF(L3126&lt;&gt;"",($L3126*$N3126/100),0),0)</f>
        <v>0</v>
      </c>
      <c r="Q3126" s="311">
        <f>IF(M3126&lt;&gt;ฐาน!$M$45,IF(L3126&lt;&gt;"",ROUNDUP(($L3126*$N3126/100),-1),0),0)</f>
        <v>0</v>
      </c>
      <c r="R3126" s="311">
        <f t="shared" si="96"/>
        <v>0</v>
      </c>
      <c r="S3126" s="313">
        <f t="shared" si="97"/>
        <v>0</v>
      </c>
      <c r="T3126" s="314">
        <f>IF(M3126&lt;&gt;ฐาน!$M$45,IF(S3126&lt;&gt;"",S3126+R3126,0),0)</f>
        <v>0</v>
      </c>
      <c r="U3126" s="311">
        <f>IF(M3126&lt;&gt;ฐาน!$M$45,IF(S3126=0,J3126+T3126,O3126),J3126)</f>
        <v>0</v>
      </c>
      <c r="V3126" s="98"/>
    </row>
    <row r="3127" spans="1:22" x14ac:dyDescent="0.35">
      <c r="A3127" s="93">
        <v>3119</v>
      </c>
      <c r="B3127" s="84"/>
      <c r="C3127" s="98"/>
      <c r="D3127" s="91"/>
      <c r="E3127" s="89"/>
      <c r="F3127" s="88"/>
      <c r="G3127" s="91"/>
      <c r="H3127" s="91"/>
      <c r="I3127" s="88"/>
      <c r="J3127" s="92"/>
      <c r="K3127" s="212"/>
      <c r="L3127" s="308" t="str">
        <f>IF(K3127&lt;&gt;"",INDEX(ฐาน!$J$4:$M$44,MATCH(INT(K3127),ฐาน!$J$4:$J$44,0),2),"")</f>
        <v/>
      </c>
      <c r="M3127" s="309" t="str">
        <f>IF(L3127&lt;&gt;"",INDEX(ฐาน!$J$4:$M$45,MATCH(L3127,ฐาน!$K$4:$K$45,0),4),"")</f>
        <v/>
      </c>
      <c r="N3127" s="310" t="str">
        <f>IF(I3127&lt;&gt;"",INDEX(ฐาน!$A$4:$F$9,MATCH(I3127,ฐาน!$A$4:$A$9,0),IF(J3127&gt;=INDEX(ฐาน!$A$4:$F$9,MATCH(I3127,ฐาน!$A$4:$A$9,0),3),6,5)),"")</f>
        <v/>
      </c>
      <c r="O3127" s="311" t="str">
        <f>IF(I3127&lt;&gt;"",IF(J3127&gt;=INDEX(ฐาน!$A$4:$G$9,MATCH(I3127,ฐาน!$A$4:$A$9,0),4),INDEX(ฐาน!$A$4:$G$9,MATCH(I3127,ฐาน!$A$4:$A$9,0),7),INDEX(ฐาน!$A$4:$G$9,MATCH(I3127,ฐาน!$A$4:$A$9,0),4)),"")</f>
        <v/>
      </c>
      <c r="P3127" s="312">
        <f>IF(M3127&lt;&gt;ฐาน!$M$45,IF(L3127&lt;&gt;"",($L3127*$N3127/100),0),0)</f>
        <v>0</v>
      </c>
      <c r="Q3127" s="311">
        <f>IF(M3127&lt;&gt;ฐาน!$M$45,IF(L3127&lt;&gt;"",ROUNDUP(($L3127*$N3127/100),-1),0),0)</f>
        <v>0</v>
      </c>
      <c r="R3127" s="311">
        <f t="shared" si="96"/>
        <v>0</v>
      </c>
      <c r="S3127" s="313">
        <f t="shared" si="97"/>
        <v>0</v>
      </c>
      <c r="T3127" s="314">
        <f>IF(M3127&lt;&gt;ฐาน!$M$45,IF(S3127&lt;&gt;"",S3127+R3127,0),0)</f>
        <v>0</v>
      </c>
      <c r="U3127" s="311">
        <f>IF(M3127&lt;&gt;ฐาน!$M$45,IF(S3127=0,J3127+T3127,O3127),J3127)</f>
        <v>0</v>
      </c>
      <c r="V3127" s="98"/>
    </row>
    <row r="3128" spans="1:22" x14ac:dyDescent="0.35">
      <c r="A3128" s="93">
        <v>3120</v>
      </c>
      <c r="B3128" s="84"/>
      <c r="C3128" s="98"/>
      <c r="D3128" s="91"/>
      <c r="E3128" s="89"/>
      <c r="F3128" s="88"/>
      <c r="G3128" s="91"/>
      <c r="H3128" s="91"/>
      <c r="I3128" s="88"/>
      <c r="J3128" s="92"/>
      <c r="K3128" s="212"/>
      <c r="L3128" s="308" t="str">
        <f>IF(K3128&lt;&gt;"",INDEX(ฐาน!$J$4:$M$44,MATCH(INT(K3128),ฐาน!$J$4:$J$44,0),2),"")</f>
        <v/>
      </c>
      <c r="M3128" s="309" t="str">
        <f>IF(L3128&lt;&gt;"",INDEX(ฐาน!$J$4:$M$45,MATCH(L3128,ฐาน!$K$4:$K$45,0),4),"")</f>
        <v/>
      </c>
      <c r="N3128" s="310" t="str">
        <f>IF(I3128&lt;&gt;"",INDEX(ฐาน!$A$4:$F$9,MATCH(I3128,ฐาน!$A$4:$A$9,0),IF(J3128&gt;=INDEX(ฐาน!$A$4:$F$9,MATCH(I3128,ฐาน!$A$4:$A$9,0),3),6,5)),"")</f>
        <v/>
      </c>
      <c r="O3128" s="311" t="str">
        <f>IF(I3128&lt;&gt;"",IF(J3128&gt;=INDEX(ฐาน!$A$4:$G$9,MATCH(I3128,ฐาน!$A$4:$A$9,0),4),INDEX(ฐาน!$A$4:$G$9,MATCH(I3128,ฐาน!$A$4:$A$9,0),7),INDEX(ฐาน!$A$4:$G$9,MATCH(I3128,ฐาน!$A$4:$A$9,0),4)),"")</f>
        <v/>
      </c>
      <c r="P3128" s="312">
        <f>IF(M3128&lt;&gt;ฐาน!$M$45,IF(L3128&lt;&gt;"",($L3128*$N3128/100),0),0)</f>
        <v>0</v>
      </c>
      <c r="Q3128" s="311">
        <f>IF(M3128&lt;&gt;ฐาน!$M$45,IF(L3128&lt;&gt;"",ROUNDUP(($L3128*$N3128/100),-1),0),0)</f>
        <v>0</v>
      </c>
      <c r="R3128" s="311">
        <f t="shared" si="96"/>
        <v>0</v>
      </c>
      <c r="S3128" s="313">
        <f t="shared" si="97"/>
        <v>0</v>
      </c>
      <c r="T3128" s="314">
        <f>IF(M3128&lt;&gt;ฐาน!$M$45,IF(S3128&lt;&gt;"",S3128+R3128,0),0)</f>
        <v>0</v>
      </c>
      <c r="U3128" s="311">
        <f>IF(M3128&lt;&gt;ฐาน!$M$45,IF(S3128=0,J3128+T3128,O3128),J3128)</f>
        <v>0</v>
      </c>
      <c r="V3128" s="98"/>
    </row>
    <row r="3129" spans="1:22" x14ac:dyDescent="0.35">
      <c r="A3129" s="93">
        <v>3121</v>
      </c>
      <c r="B3129" s="84"/>
      <c r="C3129" s="98"/>
      <c r="D3129" s="91"/>
      <c r="E3129" s="89"/>
      <c r="F3129" s="88"/>
      <c r="G3129" s="91"/>
      <c r="H3129" s="91"/>
      <c r="I3129" s="88"/>
      <c r="J3129" s="92"/>
      <c r="K3129" s="212"/>
      <c r="L3129" s="308" t="str">
        <f>IF(K3129&lt;&gt;"",INDEX(ฐาน!$J$4:$M$44,MATCH(INT(K3129),ฐาน!$J$4:$J$44,0),2),"")</f>
        <v/>
      </c>
      <c r="M3129" s="309" t="str">
        <f>IF(L3129&lt;&gt;"",INDEX(ฐาน!$J$4:$M$45,MATCH(L3129,ฐาน!$K$4:$K$45,0),4),"")</f>
        <v/>
      </c>
      <c r="N3129" s="310" t="str">
        <f>IF(I3129&lt;&gt;"",INDEX(ฐาน!$A$4:$F$9,MATCH(I3129,ฐาน!$A$4:$A$9,0),IF(J3129&gt;=INDEX(ฐาน!$A$4:$F$9,MATCH(I3129,ฐาน!$A$4:$A$9,0),3),6,5)),"")</f>
        <v/>
      </c>
      <c r="O3129" s="311" t="str">
        <f>IF(I3129&lt;&gt;"",IF(J3129&gt;=INDEX(ฐาน!$A$4:$G$9,MATCH(I3129,ฐาน!$A$4:$A$9,0),4),INDEX(ฐาน!$A$4:$G$9,MATCH(I3129,ฐาน!$A$4:$A$9,0),7),INDEX(ฐาน!$A$4:$G$9,MATCH(I3129,ฐาน!$A$4:$A$9,0),4)),"")</f>
        <v/>
      </c>
      <c r="P3129" s="312">
        <f>IF(M3129&lt;&gt;ฐาน!$M$45,IF(L3129&lt;&gt;"",($L3129*$N3129/100),0),0)</f>
        <v>0</v>
      </c>
      <c r="Q3129" s="311">
        <f>IF(M3129&lt;&gt;ฐาน!$M$45,IF(L3129&lt;&gt;"",ROUNDUP(($L3129*$N3129/100),-1),0),0)</f>
        <v>0</v>
      </c>
      <c r="R3129" s="311">
        <f t="shared" si="96"/>
        <v>0</v>
      </c>
      <c r="S3129" s="313">
        <f t="shared" si="97"/>
        <v>0</v>
      </c>
      <c r="T3129" s="314">
        <f>IF(M3129&lt;&gt;ฐาน!$M$45,IF(S3129&lt;&gt;"",S3129+R3129,0),0)</f>
        <v>0</v>
      </c>
      <c r="U3129" s="311">
        <f>IF(M3129&lt;&gt;ฐาน!$M$45,IF(S3129=0,J3129+T3129,O3129),J3129)</f>
        <v>0</v>
      </c>
      <c r="V3129" s="98"/>
    </row>
    <row r="3130" spans="1:22" x14ac:dyDescent="0.35">
      <c r="A3130" s="93">
        <v>3122</v>
      </c>
      <c r="B3130" s="84"/>
      <c r="C3130" s="98"/>
      <c r="D3130" s="91"/>
      <c r="E3130" s="89"/>
      <c r="F3130" s="88"/>
      <c r="G3130" s="91"/>
      <c r="H3130" s="91"/>
      <c r="I3130" s="88"/>
      <c r="J3130" s="92"/>
      <c r="K3130" s="212"/>
      <c r="L3130" s="308" t="str">
        <f>IF(K3130&lt;&gt;"",INDEX(ฐาน!$J$4:$M$44,MATCH(INT(K3130),ฐาน!$J$4:$J$44,0),2),"")</f>
        <v/>
      </c>
      <c r="M3130" s="309" t="str">
        <f>IF(L3130&lt;&gt;"",INDEX(ฐาน!$J$4:$M$45,MATCH(L3130,ฐาน!$K$4:$K$45,0),4),"")</f>
        <v/>
      </c>
      <c r="N3130" s="310" t="str">
        <f>IF(I3130&lt;&gt;"",INDEX(ฐาน!$A$4:$F$9,MATCH(I3130,ฐาน!$A$4:$A$9,0),IF(J3130&gt;=INDEX(ฐาน!$A$4:$F$9,MATCH(I3130,ฐาน!$A$4:$A$9,0),3),6,5)),"")</f>
        <v/>
      </c>
      <c r="O3130" s="311" t="str">
        <f>IF(I3130&lt;&gt;"",IF(J3130&gt;=INDEX(ฐาน!$A$4:$G$9,MATCH(I3130,ฐาน!$A$4:$A$9,0),4),INDEX(ฐาน!$A$4:$G$9,MATCH(I3130,ฐาน!$A$4:$A$9,0),7),INDEX(ฐาน!$A$4:$G$9,MATCH(I3130,ฐาน!$A$4:$A$9,0),4)),"")</f>
        <v/>
      </c>
      <c r="P3130" s="312">
        <f>IF(M3130&lt;&gt;ฐาน!$M$45,IF(L3130&lt;&gt;"",($L3130*$N3130/100),0),0)</f>
        <v>0</v>
      </c>
      <c r="Q3130" s="311">
        <f>IF(M3130&lt;&gt;ฐาน!$M$45,IF(L3130&lt;&gt;"",ROUNDUP(($L3130*$N3130/100),-1),0),0)</f>
        <v>0</v>
      </c>
      <c r="R3130" s="311">
        <f t="shared" si="96"/>
        <v>0</v>
      </c>
      <c r="S3130" s="313">
        <f t="shared" si="97"/>
        <v>0</v>
      </c>
      <c r="T3130" s="314">
        <f>IF(M3130&lt;&gt;ฐาน!$M$45,IF(S3130&lt;&gt;"",S3130+R3130,0),0)</f>
        <v>0</v>
      </c>
      <c r="U3130" s="311">
        <f>IF(M3130&lt;&gt;ฐาน!$M$45,IF(S3130=0,J3130+T3130,O3130),J3130)</f>
        <v>0</v>
      </c>
      <c r="V3130" s="98"/>
    </row>
    <row r="3131" spans="1:22" x14ac:dyDescent="0.35">
      <c r="A3131" s="93">
        <v>3123</v>
      </c>
      <c r="B3131" s="84"/>
      <c r="C3131" s="98"/>
      <c r="D3131" s="91"/>
      <c r="E3131" s="89"/>
      <c r="F3131" s="88"/>
      <c r="G3131" s="91"/>
      <c r="H3131" s="91"/>
      <c r="I3131" s="88"/>
      <c r="J3131" s="92"/>
      <c r="K3131" s="212"/>
      <c r="L3131" s="308" t="str">
        <f>IF(K3131&lt;&gt;"",INDEX(ฐาน!$J$4:$M$44,MATCH(INT(K3131),ฐาน!$J$4:$J$44,0),2),"")</f>
        <v/>
      </c>
      <c r="M3131" s="309" t="str">
        <f>IF(L3131&lt;&gt;"",INDEX(ฐาน!$J$4:$M$45,MATCH(L3131,ฐาน!$K$4:$K$45,0),4),"")</f>
        <v/>
      </c>
      <c r="N3131" s="310" t="str">
        <f>IF(I3131&lt;&gt;"",INDEX(ฐาน!$A$4:$F$9,MATCH(I3131,ฐาน!$A$4:$A$9,0),IF(J3131&gt;=INDEX(ฐาน!$A$4:$F$9,MATCH(I3131,ฐาน!$A$4:$A$9,0),3),6,5)),"")</f>
        <v/>
      </c>
      <c r="O3131" s="311" t="str">
        <f>IF(I3131&lt;&gt;"",IF(J3131&gt;=INDEX(ฐาน!$A$4:$G$9,MATCH(I3131,ฐาน!$A$4:$A$9,0),4),INDEX(ฐาน!$A$4:$G$9,MATCH(I3131,ฐาน!$A$4:$A$9,0),7),INDEX(ฐาน!$A$4:$G$9,MATCH(I3131,ฐาน!$A$4:$A$9,0),4)),"")</f>
        <v/>
      </c>
      <c r="P3131" s="312">
        <f>IF(M3131&lt;&gt;ฐาน!$M$45,IF(L3131&lt;&gt;"",($L3131*$N3131/100),0),0)</f>
        <v>0</v>
      </c>
      <c r="Q3131" s="311">
        <f>IF(M3131&lt;&gt;ฐาน!$M$45,IF(L3131&lt;&gt;"",ROUNDUP(($L3131*$N3131/100),-1),0),0)</f>
        <v>0</v>
      </c>
      <c r="R3131" s="311">
        <f t="shared" si="96"/>
        <v>0</v>
      </c>
      <c r="S3131" s="313">
        <f t="shared" si="97"/>
        <v>0</v>
      </c>
      <c r="T3131" s="314">
        <f>IF(M3131&lt;&gt;ฐาน!$M$45,IF(S3131&lt;&gt;"",S3131+R3131,0),0)</f>
        <v>0</v>
      </c>
      <c r="U3131" s="311">
        <f>IF(M3131&lt;&gt;ฐาน!$M$45,IF(S3131=0,J3131+T3131,O3131),J3131)</f>
        <v>0</v>
      </c>
      <c r="V3131" s="98"/>
    </row>
    <row r="3132" spans="1:22" x14ac:dyDescent="0.35">
      <c r="A3132" s="93">
        <v>3124</v>
      </c>
      <c r="B3132" s="84"/>
      <c r="C3132" s="98"/>
      <c r="D3132" s="91"/>
      <c r="E3132" s="89"/>
      <c r="F3132" s="88"/>
      <c r="G3132" s="91"/>
      <c r="H3132" s="91"/>
      <c r="I3132" s="88"/>
      <c r="J3132" s="92"/>
      <c r="K3132" s="212"/>
      <c r="L3132" s="308" t="str">
        <f>IF(K3132&lt;&gt;"",INDEX(ฐาน!$J$4:$M$44,MATCH(INT(K3132),ฐาน!$J$4:$J$44,0),2),"")</f>
        <v/>
      </c>
      <c r="M3132" s="309" t="str">
        <f>IF(L3132&lt;&gt;"",INDEX(ฐาน!$J$4:$M$45,MATCH(L3132,ฐาน!$K$4:$K$45,0),4),"")</f>
        <v/>
      </c>
      <c r="N3132" s="310" t="str">
        <f>IF(I3132&lt;&gt;"",INDEX(ฐาน!$A$4:$F$9,MATCH(I3132,ฐาน!$A$4:$A$9,0),IF(J3132&gt;=INDEX(ฐาน!$A$4:$F$9,MATCH(I3132,ฐาน!$A$4:$A$9,0),3),6,5)),"")</f>
        <v/>
      </c>
      <c r="O3132" s="311" t="str">
        <f>IF(I3132&lt;&gt;"",IF(J3132&gt;=INDEX(ฐาน!$A$4:$G$9,MATCH(I3132,ฐาน!$A$4:$A$9,0),4),INDEX(ฐาน!$A$4:$G$9,MATCH(I3132,ฐาน!$A$4:$A$9,0),7),INDEX(ฐาน!$A$4:$G$9,MATCH(I3132,ฐาน!$A$4:$A$9,0),4)),"")</f>
        <v/>
      </c>
      <c r="P3132" s="312">
        <f>IF(M3132&lt;&gt;ฐาน!$M$45,IF(L3132&lt;&gt;"",($L3132*$N3132/100),0),0)</f>
        <v>0</v>
      </c>
      <c r="Q3132" s="311">
        <f>IF(M3132&lt;&gt;ฐาน!$M$45,IF(L3132&lt;&gt;"",ROUNDUP(($L3132*$N3132/100),-1),0),0)</f>
        <v>0</v>
      </c>
      <c r="R3132" s="311">
        <f t="shared" si="96"/>
        <v>0</v>
      </c>
      <c r="S3132" s="313">
        <f t="shared" si="97"/>
        <v>0</v>
      </c>
      <c r="T3132" s="314">
        <f>IF(M3132&lt;&gt;ฐาน!$M$45,IF(S3132&lt;&gt;"",S3132+R3132,0),0)</f>
        <v>0</v>
      </c>
      <c r="U3132" s="311">
        <f>IF(M3132&lt;&gt;ฐาน!$M$45,IF(S3132=0,J3132+T3132,O3132),J3132)</f>
        <v>0</v>
      </c>
      <c r="V3132" s="98"/>
    </row>
    <row r="3133" spans="1:22" x14ac:dyDescent="0.35">
      <c r="A3133" s="93">
        <v>3125</v>
      </c>
      <c r="B3133" s="84"/>
      <c r="C3133" s="98"/>
      <c r="D3133" s="91"/>
      <c r="E3133" s="89"/>
      <c r="F3133" s="88"/>
      <c r="G3133" s="91"/>
      <c r="H3133" s="91"/>
      <c r="I3133" s="88"/>
      <c r="J3133" s="92"/>
      <c r="K3133" s="212"/>
      <c r="L3133" s="308" t="str">
        <f>IF(K3133&lt;&gt;"",INDEX(ฐาน!$J$4:$M$44,MATCH(INT(K3133),ฐาน!$J$4:$J$44,0),2),"")</f>
        <v/>
      </c>
      <c r="M3133" s="309" t="str">
        <f>IF(L3133&lt;&gt;"",INDEX(ฐาน!$J$4:$M$45,MATCH(L3133,ฐาน!$K$4:$K$45,0),4),"")</f>
        <v/>
      </c>
      <c r="N3133" s="310" t="str">
        <f>IF(I3133&lt;&gt;"",INDEX(ฐาน!$A$4:$F$9,MATCH(I3133,ฐาน!$A$4:$A$9,0),IF(J3133&gt;=INDEX(ฐาน!$A$4:$F$9,MATCH(I3133,ฐาน!$A$4:$A$9,0),3),6,5)),"")</f>
        <v/>
      </c>
      <c r="O3133" s="311" t="str">
        <f>IF(I3133&lt;&gt;"",IF(J3133&gt;=INDEX(ฐาน!$A$4:$G$9,MATCH(I3133,ฐาน!$A$4:$A$9,0),4),INDEX(ฐาน!$A$4:$G$9,MATCH(I3133,ฐาน!$A$4:$A$9,0),7),INDEX(ฐาน!$A$4:$G$9,MATCH(I3133,ฐาน!$A$4:$A$9,0),4)),"")</f>
        <v/>
      </c>
      <c r="P3133" s="312">
        <f>IF(M3133&lt;&gt;ฐาน!$M$45,IF(L3133&lt;&gt;"",($L3133*$N3133/100),0),0)</f>
        <v>0</v>
      </c>
      <c r="Q3133" s="311">
        <f>IF(M3133&lt;&gt;ฐาน!$M$45,IF(L3133&lt;&gt;"",ROUNDUP(($L3133*$N3133/100),-1),0),0)</f>
        <v>0</v>
      </c>
      <c r="R3133" s="311">
        <f t="shared" si="96"/>
        <v>0</v>
      </c>
      <c r="S3133" s="313">
        <f t="shared" si="97"/>
        <v>0</v>
      </c>
      <c r="T3133" s="314">
        <f>IF(M3133&lt;&gt;ฐาน!$M$45,IF(S3133&lt;&gt;"",S3133+R3133,0),0)</f>
        <v>0</v>
      </c>
      <c r="U3133" s="311">
        <f>IF(M3133&lt;&gt;ฐาน!$M$45,IF(S3133=0,J3133+T3133,O3133),J3133)</f>
        <v>0</v>
      </c>
      <c r="V3133" s="98"/>
    </row>
    <row r="3134" spans="1:22" x14ac:dyDescent="0.35">
      <c r="A3134" s="93">
        <v>3126</v>
      </c>
      <c r="B3134" s="84"/>
      <c r="C3134" s="98"/>
      <c r="D3134" s="91"/>
      <c r="E3134" s="89"/>
      <c r="F3134" s="88"/>
      <c r="G3134" s="91"/>
      <c r="H3134" s="91"/>
      <c r="I3134" s="88"/>
      <c r="J3134" s="92"/>
      <c r="K3134" s="212"/>
      <c r="L3134" s="308" t="str">
        <f>IF(K3134&lt;&gt;"",INDEX(ฐาน!$J$4:$M$44,MATCH(INT(K3134),ฐาน!$J$4:$J$44,0),2),"")</f>
        <v/>
      </c>
      <c r="M3134" s="309" t="str">
        <f>IF(L3134&lt;&gt;"",INDEX(ฐาน!$J$4:$M$45,MATCH(L3134,ฐาน!$K$4:$K$45,0),4),"")</f>
        <v/>
      </c>
      <c r="N3134" s="310" t="str">
        <f>IF(I3134&lt;&gt;"",INDEX(ฐาน!$A$4:$F$9,MATCH(I3134,ฐาน!$A$4:$A$9,0),IF(J3134&gt;=INDEX(ฐาน!$A$4:$F$9,MATCH(I3134,ฐาน!$A$4:$A$9,0),3),6,5)),"")</f>
        <v/>
      </c>
      <c r="O3134" s="311" t="str">
        <f>IF(I3134&lt;&gt;"",IF(J3134&gt;=INDEX(ฐาน!$A$4:$G$9,MATCH(I3134,ฐาน!$A$4:$A$9,0),4),INDEX(ฐาน!$A$4:$G$9,MATCH(I3134,ฐาน!$A$4:$A$9,0),7),INDEX(ฐาน!$A$4:$G$9,MATCH(I3134,ฐาน!$A$4:$A$9,0),4)),"")</f>
        <v/>
      </c>
      <c r="P3134" s="312">
        <f>IF(M3134&lt;&gt;ฐาน!$M$45,IF(L3134&lt;&gt;"",($L3134*$N3134/100),0),0)</f>
        <v>0</v>
      </c>
      <c r="Q3134" s="311">
        <f>IF(M3134&lt;&gt;ฐาน!$M$45,IF(L3134&lt;&gt;"",ROUNDUP(($L3134*$N3134/100),-1),0),0)</f>
        <v>0</v>
      </c>
      <c r="R3134" s="311">
        <f t="shared" si="96"/>
        <v>0</v>
      </c>
      <c r="S3134" s="313">
        <f t="shared" si="97"/>
        <v>0</v>
      </c>
      <c r="T3134" s="314">
        <f>IF(M3134&lt;&gt;ฐาน!$M$45,IF(S3134&lt;&gt;"",S3134+R3134,0),0)</f>
        <v>0</v>
      </c>
      <c r="U3134" s="311">
        <f>IF(M3134&lt;&gt;ฐาน!$M$45,IF(S3134=0,J3134+T3134,O3134),J3134)</f>
        <v>0</v>
      </c>
      <c r="V3134" s="98"/>
    </row>
    <row r="3135" spans="1:22" x14ac:dyDescent="0.35">
      <c r="A3135" s="93">
        <v>3127</v>
      </c>
      <c r="B3135" s="84"/>
      <c r="C3135" s="98"/>
      <c r="D3135" s="91"/>
      <c r="E3135" s="89"/>
      <c r="F3135" s="88"/>
      <c r="G3135" s="91"/>
      <c r="H3135" s="91"/>
      <c r="I3135" s="88"/>
      <c r="J3135" s="92"/>
      <c r="K3135" s="212"/>
      <c r="L3135" s="308" t="str">
        <f>IF(K3135&lt;&gt;"",INDEX(ฐาน!$J$4:$M$44,MATCH(INT(K3135),ฐาน!$J$4:$J$44,0),2),"")</f>
        <v/>
      </c>
      <c r="M3135" s="309" t="str">
        <f>IF(L3135&lt;&gt;"",INDEX(ฐาน!$J$4:$M$45,MATCH(L3135,ฐาน!$K$4:$K$45,0),4),"")</f>
        <v/>
      </c>
      <c r="N3135" s="310" t="str">
        <f>IF(I3135&lt;&gt;"",INDEX(ฐาน!$A$4:$F$9,MATCH(I3135,ฐาน!$A$4:$A$9,0),IF(J3135&gt;=INDEX(ฐาน!$A$4:$F$9,MATCH(I3135,ฐาน!$A$4:$A$9,0),3),6,5)),"")</f>
        <v/>
      </c>
      <c r="O3135" s="311" t="str">
        <f>IF(I3135&lt;&gt;"",IF(J3135&gt;=INDEX(ฐาน!$A$4:$G$9,MATCH(I3135,ฐาน!$A$4:$A$9,0),4),INDEX(ฐาน!$A$4:$G$9,MATCH(I3135,ฐาน!$A$4:$A$9,0),7),INDEX(ฐาน!$A$4:$G$9,MATCH(I3135,ฐาน!$A$4:$A$9,0),4)),"")</f>
        <v/>
      </c>
      <c r="P3135" s="312">
        <f>IF(M3135&lt;&gt;ฐาน!$M$45,IF(L3135&lt;&gt;"",($L3135*$N3135/100),0),0)</f>
        <v>0</v>
      </c>
      <c r="Q3135" s="311">
        <f>IF(M3135&lt;&gt;ฐาน!$M$45,IF(L3135&lt;&gt;"",ROUNDUP(($L3135*$N3135/100),-1),0),0)</f>
        <v>0</v>
      </c>
      <c r="R3135" s="311">
        <f t="shared" si="96"/>
        <v>0</v>
      </c>
      <c r="S3135" s="313">
        <f t="shared" si="97"/>
        <v>0</v>
      </c>
      <c r="T3135" s="314">
        <f>IF(M3135&lt;&gt;ฐาน!$M$45,IF(S3135&lt;&gt;"",S3135+R3135,0),0)</f>
        <v>0</v>
      </c>
      <c r="U3135" s="311">
        <f>IF(M3135&lt;&gt;ฐาน!$M$45,IF(S3135=0,J3135+T3135,O3135),J3135)</f>
        <v>0</v>
      </c>
      <c r="V3135" s="98"/>
    </row>
    <row r="3136" spans="1:22" x14ac:dyDescent="0.35">
      <c r="A3136" s="93">
        <v>3128</v>
      </c>
      <c r="B3136" s="84"/>
      <c r="C3136" s="98"/>
      <c r="D3136" s="91"/>
      <c r="E3136" s="89"/>
      <c r="F3136" s="88"/>
      <c r="G3136" s="91"/>
      <c r="H3136" s="91"/>
      <c r="I3136" s="88"/>
      <c r="J3136" s="92"/>
      <c r="K3136" s="212"/>
      <c r="L3136" s="308" t="str">
        <f>IF(K3136&lt;&gt;"",INDEX(ฐาน!$J$4:$M$44,MATCH(INT(K3136),ฐาน!$J$4:$J$44,0),2),"")</f>
        <v/>
      </c>
      <c r="M3136" s="309" t="str">
        <f>IF(L3136&lt;&gt;"",INDEX(ฐาน!$J$4:$M$45,MATCH(L3136,ฐาน!$K$4:$K$45,0),4),"")</f>
        <v/>
      </c>
      <c r="N3136" s="310" t="str">
        <f>IF(I3136&lt;&gt;"",INDEX(ฐาน!$A$4:$F$9,MATCH(I3136,ฐาน!$A$4:$A$9,0),IF(J3136&gt;=INDEX(ฐาน!$A$4:$F$9,MATCH(I3136,ฐาน!$A$4:$A$9,0),3),6,5)),"")</f>
        <v/>
      </c>
      <c r="O3136" s="311" t="str">
        <f>IF(I3136&lt;&gt;"",IF(J3136&gt;=INDEX(ฐาน!$A$4:$G$9,MATCH(I3136,ฐาน!$A$4:$A$9,0),4),INDEX(ฐาน!$A$4:$G$9,MATCH(I3136,ฐาน!$A$4:$A$9,0),7),INDEX(ฐาน!$A$4:$G$9,MATCH(I3136,ฐาน!$A$4:$A$9,0),4)),"")</f>
        <v/>
      </c>
      <c r="P3136" s="312">
        <f>IF(M3136&lt;&gt;ฐาน!$M$45,IF(L3136&lt;&gt;"",($L3136*$N3136/100),0),0)</f>
        <v>0</v>
      </c>
      <c r="Q3136" s="311">
        <f>IF(M3136&lt;&gt;ฐาน!$M$45,IF(L3136&lt;&gt;"",ROUNDUP(($L3136*$N3136/100),-1),0),0)</f>
        <v>0</v>
      </c>
      <c r="R3136" s="311">
        <f t="shared" si="96"/>
        <v>0</v>
      </c>
      <c r="S3136" s="313">
        <f t="shared" si="97"/>
        <v>0</v>
      </c>
      <c r="T3136" s="314">
        <f>IF(M3136&lt;&gt;ฐาน!$M$45,IF(S3136&lt;&gt;"",S3136+R3136,0),0)</f>
        <v>0</v>
      </c>
      <c r="U3136" s="311">
        <f>IF(M3136&lt;&gt;ฐาน!$M$45,IF(S3136=0,J3136+T3136,O3136),J3136)</f>
        <v>0</v>
      </c>
      <c r="V3136" s="98"/>
    </row>
    <row r="3137" spans="1:22" x14ac:dyDescent="0.35">
      <c r="A3137" s="93">
        <v>3129</v>
      </c>
      <c r="B3137" s="84"/>
      <c r="C3137" s="98"/>
      <c r="D3137" s="91"/>
      <c r="E3137" s="89"/>
      <c r="F3137" s="88"/>
      <c r="G3137" s="91"/>
      <c r="H3137" s="91"/>
      <c r="I3137" s="88"/>
      <c r="J3137" s="92"/>
      <c r="K3137" s="212"/>
      <c r="L3137" s="308" t="str">
        <f>IF(K3137&lt;&gt;"",INDEX(ฐาน!$J$4:$M$44,MATCH(INT(K3137),ฐาน!$J$4:$J$44,0),2),"")</f>
        <v/>
      </c>
      <c r="M3137" s="309" t="str">
        <f>IF(L3137&lt;&gt;"",INDEX(ฐาน!$J$4:$M$45,MATCH(L3137,ฐาน!$K$4:$K$45,0),4),"")</f>
        <v/>
      </c>
      <c r="N3137" s="310" t="str">
        <f>IF(I3137&lt;&gt;"",INDEX(ฐาน!$A$4:$F$9,MATCH(I3137,ฐาน!$A$4:$A$9,0),IF(J3137&gt;=INDEX(ฐาน!$A$4:$F$9,MATCH(I3137,ฐาน!$A$4:$A$9,0),3),6,5)),"")</f>
        <v/>
      </c>
      <c r="O3137" s="311" t="str">
        <f>IF(I3137&lt;&gt;"",IF(J3137&gt;=INDEX(ฐาน!$A$4:$G$9,MATCH(I3137,ฐาน!$A$4:$A$9,0),4),INDEX(ฐาน!$A$4:$G$9,MATCH(I3137,ฐาน!$A$4:$A$9,0),7),INDEX(ฐาน!$A$4:$G$9,MATCH(I3137,ฐาน!$A$4:$A$9,0),4)),"")</f>
        <v/>
      </c>
      <c r="P3137" s="312">
        <f>IF(M3137&lt;&gt;ฐาน!$M$45,IF(L3137&lt;&gt;"",($L3137*$N3137/100),0),0)</f>
        <v>0</v>
      </c>
      <c r="Q3137" s="311">
        <f>IF(M3137&lt;&gt;ฐาน!$M$45,IF(L3137&lt;&gt;"",ROUNDUP(($L3137*$N3137/100),-1),0),0)</f>
        <v>0</v>
      </c>
      <c r="R3137" s="311">
        <f t="shared" si="96"/>
        <v>0</v>
      </c>
      <c r="S3137" s="313">
        <f t="shared" si="97"/>
        <v>0</v>
      </c>
      <c r="T3137" s="314">
        <f>IF(M3137&lt;&gt;ฐาน!$M$45,IF(S3137&lt;&gt;"",S3137+R3137,0),0)</f>
        <v>0</v>
      </c>
      <c r="U3137" s="311">
        <f>IF(M3137&lt;&gt;ฐาน!$M$45,IF(S3137=0,J3137+T3137,O3137),J3137)</f>
        <v>0</v>
      </c>
      <c r="V3137" s="98"/>
    </row>
    <row r="3138" spans="1:22" x14ac:dyDescent="0.35">
      <c r="A3138" s="93">
        <v>3130</v>
      </c>
      <c r="B3138" s="84"/>
      <c r="C3138" s="98"/>
      <c r="D3138" s="91"/>
      <c r="E3138" s="89"/>
      <c r="F3138" s="88"/>
      <c r="G3138" s="91"/>
      <c r="H3138" s="91"/>
      <c r="I3138" s="88"/>
      <c r="J3138" s="92"/>
      <c r="K3138" s="212"/>
      <c r="L3138" s="308" t="str">
        <f>IF(K3138&lt;&gt;"",INDEX(ฐาน!$J$4:$M$44,MATCH(INT(K3138),ฐาน!$J$4:$J$44,0),2),"")</f>
        <v/>
      </c>
      <c r="M3138" s="309" t="str">
        <f>IF(L3138&lt;&gt;"",INDEX(ฐาน!$J$4:$M$45,MATCH(L3138,ฐาน!$K$4:$K$45,0),4),"")</f>
        <v/>
      </c>
      <c r="N3138" s="310" t="str">
        <f>IF(I3138&lt;&gt;"",INDEX(ฐาน!$A$4:$F$9,MATCH(I3138,ฐาน!$A$4:$A$9,0),IF(J3138&gt;=INDEX(ฐาน!$A$4:$F$9,MATCH(I3138,ฐาน!$A$4:$A$9,0),3),6,5)),"")</f>
        <v/>
      </c>
      <c r="O3138" s="311" t="str">
        <f>IF(I3138&lt;&gt;"",IF(J3138&gt;=INDEX(ฐาน!$A$4:$G$9,MATCH(I3138,ฐาน!$A$4:$A$9,0),4),INDEX(ฐาน!$A$4:$G$9,MATCH(I3138,ฐาน!$A$4:$A$9,0),7),INDEX(ฐาน!$A$4:$G$9,MATCH(I3138,ฐาน!$A$4:$A$9,0),4)),"")</f>
        <v/>
      </c>
      <c r="P3138" s="312">
        <f>IF(M3138&lt;&gt;ฐาน!$M$45,IF(L3138&lt;&gt;"",($L3138*$N3138/100),0),0)</f>
        <v>0</v>
      </c>
      <c r="Q3138" s="311">
        <f>IF(M3138&lt;&gt;ฐาน!$M$45,IF(L3138&lt;&gt;"",ROUNDUP(($L3138*$N3138/100),-1),0),0)</f>
        <v>0</v>
      </c>
      <c r="R3138" s="311">
        <f t="shared" si="96"/>
        <v>0</v>
      </c>
      <c r="S3138" s="313">
        <f t="shared" si="97"/>
        <v>0</v>
      </c>
      <c r="T3138" s="314">
        <f>IF(M3138&lt;&gt;ฐาน!$M$45,IF(S3138&lt;&gt;"",S3138+R3138,0),0)</f>
        <v>0</v>
      </c>
      <c r="U3138" s="311">
        <f>IF(M3138&lt;&gt;ฐาน!$M$45,IF(S3138=0,J3138+T3138,O3138),J3138)</f>
        <v>0</v>
      </c>
      <c r="V3138" s="98"/>
    </row>
    <row r="3139" spans="1:22" x14ac:dyDescent="0.35">
      <c r="A3139" s="93">
        <v>3131</v>
      </c>
      <c r="B3139" s="84"/>
      <c r="C3139" s="98"/>
      <c r="D3139" s="91"/>
      <c r="E3139" s="89"/>
      <c r="F3139" s="88"/>
      <c r="G3139" s="91"/>
      <c r="H3139" s="91"/>
      <c r="I3139" s="88"/>
      <c r="J3139" s="92"/>
      <c r="K3139" s="212"/>
      <c r="L3139" s="308" t="str">
        <f>IF(K3139&lt;&gt;"",INDEX(ฐาน!$J$4:$M$44,MATCH(INT(K3139),ฐาน!$J$4:$J$44,0),2),"")</f>
        <v/>
      </c>
      <c r="M3139" s="309" t="str">
        <f>IF(L3139&lt;&gt;"",INDEX(ฐาน!$J$4:$M$45,MATCH(L3139,ฐาน!$K$4:$K$45,0),4),"")</f>
        <v/>
      </c>
      <c r="N3139" s="310" t="str">
        <f>IF(I3139&lt;&gt;"",INDEX(ฐาน!$A$4:$F$9,MATCH(I3139,ฐาน!$A$4:$A$9,0),IF(J3139&gt;=INDEX(ฐาน!$A$4:$F$9,MATCH(I3139,ฐาน!$A$4:$A$9,0),3),6,5)),"")</f>
        <v/>
      </c>
      <c r="O3139" s="311" t="str">
        <f>IF(I3139&lt;&gt;"",IF(J3139&gt;=INDEX(ฐาน!$A$4:$G$9,MATCH(I3139,ฐาน!$A$4:$A$9,0),4),INDEX(ฐาน!$A$4:$G$9,MATCH(I3139,ฐาน!$A$4:$A$9,0),7),INDEX(ฐาน!$A$4:$G$9,MATCH(I3139,ฐาน!$A$4:$A$9,0),4)),"")</f>
        <v/>
      </c>
      <c r="P3139" s="312">
        <f>IF(M3139&lt;&gt;ฐาน!$M$45,IF(L3139&lt;&gt;"",($L3139*$N3139/100),0),0)</f>
        <v>0</v>
      </c>
      <c r="Q3139" s="311">
        <f>IF(M3139&lt;&gt;ฐาน!$M$45,IF(L3139&lt;&gt;"",ROUNDUP(($L3139*$N3139/100),-1),0),0)</f>
        <v>0</v>
      </c>
      <c r="R3139" s="311">
        <f t="shared" si="96"/>
        <v>0</v>
      </c>
      <c r="S3139" s="313">
        <f t="shared" si="97"/>
        <v>0</v>
      </c>
      <c r="T3139" s="314">
        <f>IF(M3139&lt;&gt;ฐาน!$M$45,IF(S3139&lt;&gt;"",S3139+R3139,0),0)</f>
        <v>0</v>
      </c>
      <c r="U3139" s="311">
        <f>IF(M3139&lt;&gt;ฐาน!$M$45,IF(S3139=0,J3139+T3139,O3139),J3139)</f>
        <v>0</v>
      </c>
      <c r="V3139" s="98"/>
    </row>
    <row r="3140" spans="1:22" x14ac:dyDescent="0.35">
      <c r="A3140" s="93">
        <v>3132</v>
      </c>
      <c r="B3140" s="84"/>
      <c r="C3140" s="98"/>
      <c r="D3140" s="91"/>
      <c r="E3140" s="89"/>
      <c r="F3140" s="88"/>
      <c r="G3140" s="91"/>
      <c r="H3140" s="91"/>
      <c r="I3140" s="88"/>
      <c r="J3140" s="92"/>
      <c r="K3140" s="212"/>
      <c r="L3140" s="308" t="str">
        <f>IF(K3140&lt;&gt;"",INDEX(ฐาน!$J$4:$M$44,MATCH(INT(K3140),ฐาน!$J$4:$J$44,0),2),"")</f>
        <v/>
      </c>
      <c r="M3140" s="309" t="str">
        <f>IF(L3140&lt;&gt;"",INDEX(ฐาน!$J$4:$M$45,MATCH(L3140,ฐาน!$K$4:$K$45,0),4),"")</f>
        <v/>
      </c>
      <c r="N3140" s="310" t="str">
        <f>IF(I3140&lt;&gt;"",INDEX(ฐาน!$A$4:$F$9,MATCH(I3140,ฐาน!$A$4:$A$9,0),IF(J3140&gt;=INDEX(ฐาน!$A$4:$F$9,MATCH(I3140,ฐาน!$A$4:$A$9,0),3),6,5)),"")</f>
        <v/>
      </c>
      <c r="O3140" s="311" t="str">
        <f>IF(I3140&lt;&gt;"",IF(J3140&gt;=INDEX(ฐาน!$A$4:$G$9,MATCH(I3140,ฐาน!$A$4:$A$9,0),4),INDEX(ฐาน!$A$4:$G$9,MATCH(I3140,ฐาน!$A$4:$A$9,0),7),INDEX(ฐาน!$A$4:$G$9,MATCH(I3140,ฐาน!$A$4:$A$9,0),4)),"")</f>
        <v/>
      </c>
      <c r="P3140" s="312">
        <f>IF(M3140&lt;&gt;ฐาน!$M$45,IF(L3140&lt;&gt;"",($L3140*$N3140/100),0),0)</f>
        <v>0</v>
      </c>
      <c r="Q3140" s="311">
        <f>IF(M3140&lt;&gt;ฐาน!$M$45,IF(L3140&lt;&gt;"",ROUNDUP(($L3140*$N3140/100),-1),0),0)</f>
        <v>0</v>
      </c>
      <c r="R3140" s="311">
        <f t="shared" si="96"/>
        <v>0</v>
      </c>
      <c r="S3140" s="313">
        <f t="shared" si="97"/>
        <v>0</v>
      </c>
      <c r="T3140" s="314">
        <f>IF(M3140&lt;&gt;ฐาน!$M$45,IF(S3140&lt;&gt;"",S3140+R3140,0),0)</f>
        <v>0</v>
      </c>
      <c r="U3140" s="311">
        <f>IF(M3140&lt;&gt;ฐาน!$M$45,IF(S3140=0,J3140+T3140,O3140),J3140)</f>
        <v>0</v>
      </c>
      <c r="V3140" s="98"/>
    </row>
    <row r="3141" spans="1:22" x14ac:dyDescent="0.35">
      <c r="A3141" s="93">
        <v>3133</v>
      </c>
      <c r="B3141" s="84"/>
      <c r="C3141" s="98"/>
      <c r="D3141" s="91"/>
      <c r="E3141" s="89"/>
      <c r="F3141" s="88"/>
      <c r="G3141" s="91"/>
      <c r="H3141" s="91"/>
      <c r="I3141" s="88"/>
      <c r="J3141" s="92"/>
      <c r="K3141" s="212"/>
      <c r="L3141" s="308" t="str">
        <f>IF(K3141&lt;&gt;"",INDEX(ฐาน!$J$4:$M$44,MATCH(INT(K3141),ฐาน!$J$4:$J$44,0),2),"")</f>
        <v/>
      </c>
      <c r="M3141" s="309" t="str">
        <f>IF(L3141&lt;&gt;"",INDEX(ฐาน!$J$4:$M$45,MATCH(L3141,ฐาน!$K$4:$K$45,0),4),"")</f>
        <v/>
      </c>
      <c r="N3141" s="310" t="str">
        <f>IF(I3141&lt;&gt;"",INDEX(ฐาน!$A$4:$F$9,MATCH(I3141,ฐาน!$A$4:$A$9,0),IF(J3141&gt;=INDEX(ฐาน!$A$4:$F$9,MATCH(I3141,ฐาน!$A$4:$A$9,0),3),6,5)),"")</f>
        <v/>
      </c>
      <c r="O3141" s="311" t="str">
        <f>IF(I3141&lt;&gt;"",IF(J3141&gt;=INDEX(ฐาน!$A$4:$G$9,MATCH(I3141,ฐาน!$A$4:$A$9,0),4),INDEX(ฐาน!$A$4:$G$9,MATCH(I3141,ฐาน!$A$4:$A$9,0),7),INDEX(ฐาน!$A$4:$G$9,MATCH(I3141,ฐาน!$A$4:$A$9,0),4)),"")</f>
        <v/>
      </c>
      <c r="P3141" s="312">
        <f>IF(M3141&lt;&gt;ฐาน!$M$45,IF(L3141&lt;&gt;"",($L3141*$N3141/100),0),0)</f>
        <v>0</v>
      </c>
      <c r="Q3141" s="311">
        <f>IF(M3141&lt;&gt;ฐาน!$M$45,IF(L3141&lt;&gt;"",ROUNDUP(($L3141*$N3141/100),-1),0),0)</f>
        <v>0</v>
      </c>
      <c r="R3141" s="311">
        <f t="shared" si="96"/>
        <v>0</v>
      </c>
      <c r="S3141" s="313">
        <f t="shared" si="97"/>
        <v>0</v>
      </c>
      <c r="T3141" s="314">
        <f>IF(M3141&lt;&gt;ฐาน!$M$45,IF(S3141&lt;&gt;"",S3141+R3141,0),0)</f>
        <v>0</v>
      </c>
      <c r="U3141" s="311">
        <f>IF(M3141&lt;&gt;ฐาน!$M$45,IF(S3141=0,J3141+T3141,O3141),J3141)</f>
        <v>0</v>
      </c>
      <c r="V3141" s="98"/>
    </row>
    <row r="3142" spans="1:22" x14ac:dyDescent="0.35">
      <c r="A3142" s="93">
        <v>3134</v>
      </c>
      <c r="B3142" s="84"/>
      <c r="C3142" s="98"/>
      <c r="D3142" s="91"/>
      <c r="E3142" s="89"/>
      <c r="F3142" s="88"/>
      <c r="G3142" s="91"/>
      <c r="H3142" s="91"/>
      <c r="I3142" s="88"/>
      <c r="J3142" s="92"/>
      <c r="K3142" s="212"/>
      <c r="L3142" s="308" t="str">
        <f>IF(K3142&lt;&gt;"",INDEX(ฐาน!$J$4:$M$44,MATCH(INT(K3142),ฐาน!$J$4:$J$44,0),2),"")</f>
        <v/>
      </c>
      <c r="M3142" s="309" t="str">
        <f>IF(L3142&lt;&gt;"",INDEX(ฐาน!$J$4:$M$45,MATCH(L3142,ฐาน!$K$4:$K$45,0),4),"")</f>
        <v/>
      </c>
      <c r="N3142" s="310" t="str">
        <f>IF(I3142&lt;&gt;"",INDEX(ฐาน!$A$4:$F$9,MATCH(I3142,ฐาน!$A$4:$A$9,0),IF(J3142&gt;=INDEX(ฐาน!$A$4:$F$9,MATCH(I3142,ฐาน!$A$4:$A$9,0),3),6,5)),"")</f>
        <v/>
      </c>
      <c r="O3142" s="311" t="str">
        <f>IF(I3142&lt;&gt;"",IF(J3142&gt;=INDEX(ฐาน!$A$4:$G$9,MATCH(I3142,ฐาน!$A$4:$A$9,0),4),INDEX(ฐาน!$A$4:$G$9,MATCH(I3142,ฐาน!$A$4:$A$9,0),7),INDEX(ฐาน!$A$4:$G$9,MATCH(I3142,ฐาน!$A$4:$A$9,0),4)),"")</f>
        <v/>
      </c>
      <c r="P3142" s="312">
        <f>IF(M3142&lt;&gt;ฐาน!$M$45,IF(L3142&lt;&gt;"",($L3142*$N3142/100),0),0)</f>
        <v>0</v>
      </c>
      <c r="Q3142" s="311">
        <f>IF(M3142&lt;&gt;ฐาน!$M$45,IF(L3142&lt;&gt;"",ROUNDUP(($L3142*$N3142/100),-1),0),0)</f>
        <v>0</v>
      </c>
      <c r="R3142" s="311">
        <f t="shared" si="96"/>
        <v>0</v>
      </c>
      <c r="S3142" s="313">
        <f t="shared" si="97"/>
        <v>0</v>
      </c>
      <c r="T3142" s="314">
        <f>IF(M3142&lt;&gt;ฐาน!$M$45,IF(S3142&lt;&gt;"",S3142+R3142,0),0)</f>
        <v>0</v>
      </c>
      <c r="U3142" s="311">
        <f>IF(M3142&lt;&gt;ฐาน!$M$45,IF(S3142=0,J3142+T3142,O3142),J3142)</f>
        <v>0</v>
      </c>
      <c r="V3142" s="98"/>
    </row>
    <row r="3143" spans="1:22" x14ac:dyDescent="0.35">
      <c r="A3143" s="93">
        <v>3135</v>
      </c>
      <c r="B3143" s="84"/>
      <c r="C3143" s="98"/>
      <c r="D3143" s="91"/>
      <c r="E3143" s="89"/>
      <c r="F3143" s="88"/>
      <c r="G3143" s="91"/>
      <c r="H3143" s="91"/>
      <c r="I3143" s="88"/>
      <c r="J3143" s="92"/>
      <c r="K3143" s="212"/>
      <c r="L3143" s="308" t="str">
        <f>IF(K3143&lt;&gt;"",INDEX(ฐาน!$J$4:$M$44,MATCH(INT(K3143),ฐาน!$J$4:$J$44,0),2),"")</f>
        <v/>
      </c>
      <c r="M3143" s="309" t="str">
        <f>IF(L3143&lt;&gt;"",INDEX(ฐาน!$J$4:$M$45,MATCH(L3143,ฐาน!$K$4:$K$45,0),4),"")</f>
        <v/>
      </c>
      <c r="N3143" s="310" t="str">
        <f>IF(I3143&lt;&gt;"",INDEX(ฐาน!$A$4:$F$9,MATCH(I3143,ฐาน!$A$4:$A$9,0),IF(J3143&gt;=INDEX(ฐาน!$A$4:$F$9,MATCH(I3143,ฐาน!$A$4:$A$9,0),3),6,5)),"")</f>
        <v/>
      </c>
      <c r="O3143" s="311" t="str">
        <f>IF(I3143&lt;&gt;"",IF(J3143&gt;=INDEX(ฐาน!$A$4:$G$9,MATCH(I3143,ฐาน!$A$4:$A$9,0),4),INDEX(ฐาน!$A$4:$G$9,MATCH(I3143,ฐาน!$A$4:$A$9,0),7),INDEX(ฐาน!$A$4:$G$9,MATCH(I3143,ฐาน!$A$4:$A$9,0),4)),"")</f>
        <v/>
      </c>
      <c r="P3143" s="312">
        <f>IF(M3143&lt;&gt;ฐาน!$M$45,IF(L3143&lt;&gt;"",($L3143*$N3143/100),0),0)</f>
        <v>0</v>
      </c>
      <c r="Q3143" s="311">
        <f>IF(M3143&lt;&gt;ฐาน!$M$45,IF(L3143&lt;&gt;"",ROUNDUP(($L3143*$N3143/100),-1),0),0)</f>
        <v>0</v>
      </c>
      <c r="R3143" s="311">
        <f t="shared" si="96"/>
        <v>0</v>
      </c>
      <c r="S3143" s="313">
        <f t="shared" si="97"/>
        <v>0</v>
      </c>
      <c r="T3143" s="314">
        <f>IF(M3143&lt;&gt;ฐาน!$M$45,IF(S3143&lt;&gt;"",S3143+R3143,0),0)</f>
        <v>0</v>
      </c>
      <c r="U3143" s="311">
        <f>IF(M3143&lt;&gt;ฐาน!$M$45,IF(S3143=0,J3143+T3143,O3143),J3143)</f>
        <v>0</v>
      </c>
      <c r="V3143" s="98"/>
    </row>
    <row r="3144" spans="1:22" x14ac:dyDescent="0.35">
      <c r="A3144" s="93">
        <v>3136</v>
      </c>
      <c r="B3144" s="84"/>
      <c r="C3144" s="98"/>
      <c r="D3144" s="91"/>
      <c r="E3144" s="89"/>
      <c r="F3144" s="88"/>
      <c r="G3144" s="91"/>
      <c r="H3144" s="91"/>
      <c r="I3144" s="88"/>
      <c r="J3144" s="92"/>
      <c r="K3144" s="212"/>
      <c r="L3144" s="308" t="str">
        <f>IF(K3144&lt;&gt;"",INDEX(ฐาน!$J$4:$M$44,MATCH(INT(K3144),ฐาน!$J$4:$J$44,0),2),"")</f>
        <v/>
      </c>
      <c r="M3144" s="309" t="str">
        <f>IF(L3144&lt;&gt;"",INDEX(ฐาน!$J$4:$M$45,MATCH(L3144,ฐาน!$K$4:$K$45,0),4),"")</f>
        <v/>
      </c>
      <c r="N3144" s="310" t="str">
        <f>IF(I3144&lt;&gt;"",INDEX(ฐาน!$A$4:$F$9,MATCH(I3144,ฐาน!$A$4:$A$9,0),IF(J3144&gt;=INDEX(ฐาน!$A$4:$F$9,MATCH(I3144,ฐาน!$A$4:$A$9,0),3),6,5)),"")</f>
        <v/>
      </c>
      <c r="O3144" s="311" t="str">
        <f>IF(I3144&lt;&gt;"",IF(J3144&gt;=INDEX(ฐาน!$A$4:$G$9,MATCH(I3144,ฐาน!$A$4:$A$9,0),4),INDEX(ฐาน!$A$4:$G$9,MATCH(I3144,ฐาน!$A$4:$A$9,0),7),INDEX(ฐาน!$A$4:$G$9,MATCH(I3144,ฐาน!$A$4:$A$9,0),4)),"")</f>
        <v/>
      </c>
      <c r="P3144" s="312">
        <f>IF(M3144&lt;&gt;ฐาน!$M$45,IF(L3144&lt;&gt;"",($L3144*$N3144/100),0),0)</f>
        <v>0</v>
      </c>
      <c r="Q3144" s="311">
        <f>IF(M3144&lt;&gt;ฐาน!$M$45,IF(L3144&lt;&gt;"",ROUNDUP(($L3144*$N3144/100),-1),0),0)</f>
        <v>0</v>
      </c>
      <c r="R3144" s="311">
        <f t="shared" si="96"/>
        <v>0</v>
      </c>
      <c r="S3144" s="313">
        <f t="shared" si="97"/>
        <v>0</v>
      </c>
      <c r="T3144" s="314">
        <f>IF(M3144&lt;&gt;ฐาน!$M$45,IF(S3144&lt;&gt;"",S3144+R3144,0),0)</f>
        <v>0</v>
      </c>
      <c r="U3144" s="311">
        <f>IF(M3144&lt;&gt;ฐาน!$M$45,IF(S3144=0,J3144+T3144,O3144),J3144)</f>
        <v>0</v>
      </c>
      <c r="V3144" s="98"/>
    </row>
    <row r="3145" spans="1:22" x14ac:dyDescent="0.35">
      <c r="A3145" s="93">
        <v>3137</v>
      </c>
      <c r="B3145" s="84"/>
      <c r="C3145" s="98"/>
      <c r="D3145" s="91"/>
      <c r="E3145" s="89"/>
      <c r="F3145" s="88"/>
      <c r="G3145" s="91"/>
      <c r="H3145" s="91"/>
      <c r="I3145" s="88"/>
      <c r="J3145" s="92"/>
      <c r="K3145" s="212"/>
      <c r="L3145" s="308" t="str">
        <f>IF(K3145&lt;&gt;"",INDEX(ฐาน!$J$4:$M$44,MATCH(INT(K3145),ฐาน!$J$4:$J$44,0),2),"")</f>
        <v/>
      </c>
      <c r="M3145" s="309" t="str">
        <f>IF(L3145&lt;&gt;"",INDEX(ฐาน!$J$4:$M$45,MATCH(L3145,ฐาน!$K$4:$K$45,0),4),"")</f>
        <v/>
      </c>
      <c r="N3145" s="310" t="str">
        <f>IF(I3145&lt;&gt;"",INDEX(ฐาน!$A$4:$F$9,MATCH(I3145,ฐาน!$A$4:$A$9,0),IF(J3145&gt;=INDEX(ฐาน!$A$4:$F$9,MATCH(I3145,ฐาน!$A$4:$A$9,0),3),6,5)),"")</f>
        <v/>
      </c>
      <c r="O3145" s="311" t="str">
        <f>IF(I3145&lt;&gt;"",IF(J3145&gt;=INDEX(ฐาน!$A$4:$G$9,MATCH(I3145,ฐาน!$A$4:$A$9,0),4),INDEX(ฐาน!$A$4:$G$9,MATCH(I3145,ฐาน!$A$4:$A$9,0),7),INDEX(ฐาน!$A$4:$G$9,MATCH(I3145,ฐาน!$A$4:$A$9,0),4)),"")</f>
        <v/>
      </c>
      <c r="P3145" s="312">
        <f>IF(M3145&lt;&gt;ฐาน!$M$45,IF(L3145&lt;&gt;"",($L3145*$N3145/100),0),0)</f>
        <v>0</v>
      </c>
      <c r="Q3145" s="311">
        <f>IF(M3145&lt;&gt;ฐาน!$M$45,IF(L3145&lt;&gt;"",ROUNDUP(($L3145*$N3145/100),-1),0),0)</f>
        <v>0</v>
      </c>
      <c r="R3145" s="311">
        <f t="shared" si="96"/>
        <v>0</v>
      </c>
      <c r="S3145" s="313">
        <f t="shared" si="97"/>
        <v>0</v>
      </c>
      <c r="T3145" s="314">
        <f>IF(M3145&lt;&gt;ฐาน!$M$45,IF(S3145&lt;&gt;"",S3145+R3145,0),0)</f>
        <v>0</v>
      </c>
      <c r="U3145" s="311">
        <f>IF(M3145&lt;&gt;ฐาน!$M$45,IF(S3145=0,J3145+T3145,O3145),J3145)</f>
        <v>0</v>
      </c>
      <c r="V3145" s="98"/>
    </row>
    <row r="3146" spans="1:22" x14ac:dyDescent="0.35">
      <c r="A3146" s="93">
        <v>3138</v>
      </c>
      <c r="B3146" s="84"/>
      <c r="C3146" s="98"/>
      <c r="D3146" s="91"/>
      <c r="E3146" s="89"/>
      <c r="F3146" s="88"/>
      <c r="G3146" s="91"/>
      <c r="H3146" s="91"/>
      <c r="I3146" s="88"/>
      <c r="J3146" s="92"/>
      <c r="K3146" s="212"/>
      <c r="L3146" s="308" t="str">
        <f>IF(K3146&lt;&gt;"",INDEX(ฐาน!$J$4:$M$44,MATCH(INT(K3146),ฐาน!$J$4:$J$44,0),2),"")</f>
        <v/>
      </c>
      <c r="M3146" s="309" t="str">
        <f>IF(L3146&lt;&gt;"",INDEX(ฐาน!$J$4:$M$45,MATCH(L3146,ฐาน!$K$4:$K$45,0),4),"")</f>
        <v/>
      </c>
      <c r="N3146" s="310" t="str">
        <f>IF(I3146&lt;&gt;"",INDEX(ฐาน!$A$4:$F$9,MATCH(I3146,ฐาน!$A$4:$A$9,0),IF(J3146&gt;=INDEX(ฐาน!$A$4:$F$9,MATCH(I3146,ฐาน!$A$4:$A$9,0),3),6,5)),"")</f>
        <v/>
      </c>
      <c r="O3146" s="311" t="str">
        <f>IF(I3146&lt;&gt;"",IF(J3146&gt;=INDEX(ฐาน!$A$4:$G$9,MATCH(I3146,ฐาน!$A$4:$A$9,0),4),INDEX(ฐาน!$A$4:$G$9,MATCH(I3146,ฐาน!$A$4:$A$9,0),7),INDEX(ฐาน!$A$4:$G$9,MATCH(I3146,ฐาน!$A$4:$A$9,0),4)),"")</f>
        <v/>
      </c>
      <c r="P3146" s="312">
        <f>IF(M3146&lt;&gt;ฐาน!$M$45,IF(L3146&lt;&gt;"",($L3146*$N3146/100),0),0)</f>
        <v>0</v>
      </c>
      <c r="Q3146" s="311">
        <f>IF(M3146&lt;&gt;ฐาน!$M$45,IF(L3146&lt;&gt;"",ROUNDUP(($L3146*$N3146/100),-1),0),0)</f>
        <v>0</v>
      </c>
      <c r="R3146" s="311">
        <f t="shared" ref="R3146:R3209" si="98">IF(Q3146&lt;&gt;"",IF($J3146+$P3146&lt;=$O3146,$Q3146,$O3146-$J3146),"")</f>
        <v>0</v>
      </c>
      <c r="S3146" s="313">
        <f t="shared" ref="S3146:S3209" si="99">IF(Q3146&lt;&gt;R3146,P3146-R3146,0)</f>
        <v>0</v>
      </c>
      <c r="T3146" s="314">
        <f>IF(M3146&lt;&gt;ฐาน!$M$45,IF(S3146&lt;&gt;"",S3146+R3146,0),0)</f>
        <v>0</v>
      </c>
      <c r="U3146" s="311">
        <f>IF(M3146&lt;&gt;ฐาน!$M$45,IF(S3146=0,J3146+T3146,O3146),J3146)</f>
        <v>0</v>
      </c>
      <c r="V3146" s="98"/>
    </row>
    <row r="3147" spans="1:22" x14ac:dyDescent="0.35">
      <c r="A3147" s="93">
        <v>3139</v>
      </c>
      <c r="B3147" s="84"/>
      <c r="C3147" s="98"/>
      <c r="D3147" s="91"/>
      <c r="E3147" s="89"/>
      <c r="F3147" s="88"/>
      <c r="G3147" s="91"/>
      <c r="H3147" s="91"/>
      <c r="I3147" s="88"/>
      <c r="J3147" s="92"/>
      <c r="K3147" s="212"/>
      <c r="L3147" s="308" t="str">
        <f>IF(K3147&lt;&gt;"",INDEX(ฐาน!$J$4:$M$44,MATCH(INT(K3147),ฐาน!$J$4:$J$44,0),2),"")</f>
        <v/>
      </c>
      <c r="M3147" s="309" t="str">
        <f>IF(L3147&lt;&gt;"",INDEX(ฐาน!$J$4:$M$45,MATCH(L3147,ฐาน!$K$4:$K$45,0),4),"")</f>
        <v/>
      </c>
      <c r="N3147" s="310" t="str">
        <f>IF(I3147&lt;&gt;"",INDEX(ฐาน!$A$4:$F$9,MATCH(I3147,ฐาน!$A$4:$A$9,0),IF(J3147&gt;=INDEX(ฐาน!$A$4:$F$9,MATCH(I3147,ฐาน!$A$4:$A$9,0),3),6,5)),"")</f>
        <v/>
      </c>
      <c r="O3147" s="311" t="str">
        <f>IF(I3147&lt;&gt;"",IF(J3147&gt;=INDEX(ฐาน!$A$4:$G$9,MATCH(I3147,ฐาน!$A$4:$A$9,0),4),INDEX(ฐาน!$A$4:$G$9,MATCH(I3147,ฐาน!$A$4:$A$9,0),7),INDEX(ฐาน!$A$4:$G$9,MATCH(I3147,ฐาน!$A$4:$A$9,0),4)),"")</f>
        <v/>
      </c>
      <c r="P3147" s="312">
        <f>IF(M3147&lt;&gt;ฐาน!$M$45,IF(L3147&lt;&gt;"",($L3147*$N3147/100),0),0)</f>
        <v>0</v>
      </c>
      <c r="Q3147" s="311">
        <f>IF(M3147&lt;&gt;ฐาน!$M$45,IF(L3147&lt;&gt;"",ROUNDUP(($L3147*$N3147/100),-1),0),0)</f>
        <v>0</v>
      </c>
      <c r="R3147" s="311">
        <f t="shared" si="98"/>
        <v>0</v>
      </c>
      <c r="S3147" s="313">
        <f t="shared" si="99"/>
        <v>0</v>
      </c>
      <c r="T3147" s="314">
        <f>IF(M3147&lt;&gt;ฐาน!$M$45,IF(S3147&lt;&gt;"",S3147+R3147,0),0)</f>
        <v>0</v>
      </c>
      <c r="U3147" s="311">
        <f>IF(M3147&lt;&gt;ฐาน!$M$45,IF(S3147=0,J3147+T3147,O3147),J3147)</f>
        <v>0</v>
      </c>
      <c r="V3147" s="98"/>
    </row>
    <row r="3148" spans="1:22" x14ac:dyDescent="0.35">
      <c r="A3148" s="93">
        <v>3140</v>
      </c>
      <c r="B3148" s="84"/>
      <c r="C3148" s="98"/>
      <c r="D3148" s="91"/>
      <c r="E3148" s="89"/>
      <c r="F3148" s="88"/>
      <c r="G3148" s="91"/>
      <c r="H3148" s="91"/>
      <c r="I3148" s="88"/>
      <c r="J3148" s="92"/>
      <c r="K3148" s="212"/>
      <c r="L3148" s="308" t="str">
        <f>IF(K3148&lt;&gt;"",INDEX(ฐาน!$J$4:$M$44,MATCH(INT(K3148),ฐาน!$J$4:$J$44,0),2),"")</f>
        <v/>
      </c>
      <c r="M3148" s="309" t="str">
        <f>IF(L3148&lt;&gt;"",INDEX(ฐาน!$J$4:$M$45,MATCH(L3148,ฐาน!$K$4:$K$45,0),4),"")</f>
        <v/>
      </c>
      <c r="N3148" s="310" t="str">
        <f>IF(I3148&lt;&gt;"",INDEX(ฐาน!$A$4:$F$9,MATCH(I3148,ฐาน!$A$4:$A$9,0),IF(J3148&gt;=INDEX(ฐาน!$A$4:$F$9,MATCH(I3148,ฐาน!$A$4:$A$9,0),3),6,5)),"")</f>
        <v/>
      </c>
      <c r="O3148" s="311" t="str">
        <f>IF(I3148&lt;&gt;"",IF(J3148&gt;=INDEX(ฐาน!$A$4:$G$9,MATCH(I3148,ฐาน!$A$4:$A$9,0),4),INDEX(ฐาน!$A$4:$G$9,MATCH(I3148,ฐาน!$A$4:$A$9,0),7),INDEX(ฐาน!$A$4:$G$9,MATCH(I3148,ฐาน!$A$4:$A$9,0),4)),"")</f>
        <v/>
      </c>
      <c r="P3148" s="312">
        <f>IF(M3148&lt;&gt;ฐาน!$M$45,IF(L3148&lt;&gt;"",($L3148*$N3148/100),0),0)</f>
        <v>0</v>
      </c>
      <c r="Q3148" s="311">
        <f>IF(M3148&lt;&gt;ฐาน!$M$45,IF(L3148&lt;&gt;"",ROUNDUP(($L3148*$N3148/100),-1),0),0)</f>
        <v>0</v>
      </c>
      <c r="R3148" s="311">
        <f t="shared" si="98"/>
        <v>0</v>
      </c>
      <c r="S3148" s="313">
        <f t="shared" si="99"/>
        <v>0</v>
      </c>
      <c r="T3148" s="314">
        <f>IF(M3148&lt;&gt;ฐาน!$M$45,IF(S3148&lt;&gt;"",S3148+R3148,0),0)</f>
        <v>0</v>
      </c>
      <c r="U3148" s="311">
        <f>IF(M3148&lt;&gt;ฐาน!$M$45,IF(S3148=0,J3148+T3148,O3148),J3148)</f>
        <v>0</v>
      </c>
      <c r="V3148" s="98"/>
    </row>
    <row r="3149" spans="1:22" x14ac:dyDescent="0.35">
      <c r="A3149" s="93">
        <v>3141</v>
      </c>
      <c r="B3149" s="84"/>
      <c r="C3149" s="98"/>
      <c r="D3149" s="91"/>
      <c r="E3149" s="89"/>
      <c r="F3149" s="88"/>
      <c r="G3149" s="91"/>
      <c r="H3149" s="91"/>
      <c r="I3149" s="88"/>
      <c r="J3149" s="92"/>
      <c r="K3149" s="212"/>
      <c r="L3149" s="308" t="str">
        <f>IF(K3149&lt;&gt;"",INDEX(ฐาน!$J$4:$M$44,MATCH(INT(K3149),ฐาน!$J$4:$J$44,0),2),"")</f>
        <v/>
      </c>
      <c r="M3149" s="309" t="str">
        <f>IF(L3149&lt;&gt;"",INDEX(ฐาน!$J$4:$M$45,MATCH(L3149,ฐาน!$K$4:$K$45,0),4),"")</f>
        <v/>
      </c>
      <c r="N3149" s="310" t="str">
        <f>IF(I3149&lt;&gt;"",INDEX(ฐาน!$A$4:$F$9,MATCH(I3149,ฐาน!$A$4:$A$9,0),IF(J3149&gt;=INDEX(ฐาน!$A$4:$F$9,MATCH(I3149,ฐาน!$A$4:$A$9,0),3),6,5)),"")</f>
        <v/>
      </c>
      <c r="O3149" s="311" t="str">
        <f>IF(I3149&lt;&gt;"",IF(J3149&gt;=INDEX(ฐาน!$A$4:$G$9,MATCH(I3149,ฐาน!$A$4:$A$9,0),4),INDEX(ฐาน!$A$4:$G$9,MATCH(I3149,ฐาน!$A$4:$A$9,0),7),INDEX(ฐาน!$A$4:$G$9,MATCH(I3149,ฐาน!$A$4:$A$9,0),4)),"")</f>
        <v/>
      </c>
      <c r="P3149" s="312">
        <f>IF(M3149&lt;&gt;ฐาน!$M$45,IF(L3149&lt;&gt;"",($L3149*$N3149/100),0),0)</f>
        <v>0</v>
      </c>
      <c r="Q3149" s="311">
        <f>IF(M3149&lt;&gt;ฐาน!$M$45,IF(L3149&lt;&gt;"",ROUNDUP(($L3149*$N3149/100),-1),0),0)</f>
        <v>0</v>
      </c>
      <c r="R3149" s="311">
        <f t="shared" si="98"/>
        <v>0</v>
      </c>
      <c r="S3149" s="313">
        <f t="shared" si="99"/>
        <v>0</v>
      </c>
      <c r="T3149" s="314">
        <f>IF(M3149&lt;&gt;ฐาน!$M$45,IF(S3149&lt;&gt;"",S3149+R3149,0),0)</f>
        <v>0</v>
      </c>
      <c r="U3149" s="311">
        <f>IF(M3149&lt;&gt;ฐาน!$M$45,IF(S3149=0,J3149+T3149,O3149),J3149)</f>
        <v>0</v>
      </c>
      <c r="V3149" s="98"/>
    </row>
    <row r="3150" spans="1:22" x14ac:dyDescent="0.35">
      <c r="A3150" s="93">
        <v>3142</v>
      </c>
      <c r="B3150" s="84"/>
      <c r="C3150" s="98"/>
      <c r="D3150" s="91"/>
      <c r="E3150" s="89"/>
      <c r="F3150" s="88"/>
      <c r="G3150" s="91"/>
      <c r="H3150" s="91"/>
      <c r="I3150" s="88"/>
      <c r="J3150" s="92"/>
      <c r="K3150" s="212"/>
      <c r="L3150" s="308" t="str">
        <f>IF(K3150&lt;&gt;"",INDEX(ฐาน!$J$4:$M$44,MATCH(INT(K3150),ฐาน!$J$4:$J$44,0),2),"")</f>
        <v/>
      </c>
      <c r="M3150" s="309" t="str">
        <f>IF(L3150&lt;&gt;"",INDEX(ฐาน!$J$4:$M$45,MATCH(L3150,ฐาน!$K$4:$K$45,0),4),"")</f>
        <v/>
      </c>
      <c r="N3150" s="310" t="str">
        <f>IF(I3150&lt;&gt;"",INDEX(ฐาน!$A$4:$F$9,MATCH(I3150,ฐาน!$A$4:$A$9,0),IF(J3150&gt;=INDEX(ฐาน!$A$4:$F$9,MATCH(I3150,ฐาน!$A$4:$A$9,0),3),6,5)),"")</f>
        <v/>
      </c>
      <c r="O3150" s="311" t="str">
        <f>IF(I3150&lt;&gt;"",IF(J3150&gt;=INDEX(ฐาน!$A$4:$G$9,MATCH(I3150,ฐาน!$A$4:$A$9,0),4),INDEX(ฐาน!$A$4:$G$9,MATCH(I3150,ฐาน!$A$4:$A$9,0),7),INDEX(ฐาน!$A$4:$G$9,MATCH(I3150,ฐาน!$A$4:$A$9,0),4)),"")</f>
        <v/>
      </c>
      <c r="P3150" s="312">
        <f>IF(M3150&lt;&gt;ฐาน!$M$45,IF(L3150&lt;&gt;"",($L3150*$N3150/100),0),0)</f>
        <v>0</v>
      </c>
      <c r="Q3150" s="311">
        <f>IF(M3150&lt;&gt;ฐาน!$M$45,IF(L3150&lt;&gt;"",ROUNDUP(($L3150*$N3150/100),-1),0),0)</f>
        <v>0</v>
      </c>
      <c r="R3150" s="311">
        <f t="shared" si="98"/>
        <v>0</v>
      </c>
      <c r="S3150" s="313">
        <f t="shared" si="99"/>
        <v>0</v>
      </c>
      <c r="T3150" s="314">
        <f>IF(M3150&lt;&gt;ฐาน!$M$45,IF(S3150&lt;&gt;"",S3150+R3150,0),0)</f>
        <v>0</v>
      </c>
      <c r="U3150" s="311">
        <f>IF(M3150&lt;&gt;ฐาน!$M$45,IF(S3150=0,J3150+T3150,O3150),J3150)</f>
        <v>0</v>
      </c>
      <c r="V3150" s="98"/>
    </row>
    <row r="3151" spans="1:22" x14ac:dyDescent="0.35">
      <c r="A3151" s="93">
        <v>3143</v>
      </c>
      <c r="B3151" s="84"/>
      <c r="C3151" s="98"/>
      <c r="D3151" s="91"/>
      <c r="E3151" s="89"/>
      <c r="F3151" s="88"/>
      <c r="G3151" s="91"/>
      <c r="H3151" s="91"/>
      <c r="I3151" s="88"/>
      <c r="J3151" s="92"/>
      <c r="K3151" s="212"/>
      <c r="L3151" s="308" t="str">
        <f>IF(K3151&lt;&gt;"",INDEX(ฐาน!$J$4:$M$44,MATCH(INT(K3151),ฐาน!$J$4:$J$44,0),2),"")</f>
        <v/>
      </c>
      <c r="M3151" s="309" t="str">
        <f>IF(L3151&lt;&gt;"",INDEX(ฐาน!$J$4:$M$45,MATCH(L3151,ฐาน!$K$4:$K$45,0),4),"")</f>
        <v/>
      </c>
      <c r="N3151" s="310" t="str">
        <f>IF(I3151&lt;&gt;"",INDEX(ฐาน!$A$4:$F$9,MATCH(I3151,ฐาน!$A$4:$A$9,0),IF(J3151&gt;=INDEX(ฐาน!$A$4:$F$9,MATCH(I3151,ฐาน!$A$4:$A$9,0),3),6,5)),"")</f>
        <v/>
      </c>
      <c r="O3151" s="311" t="str">
        <f>IF(I3151&lt;&gt;"",IF(J3151&gt;=INDEX(ฐาน!$A$4:$G$9,MATCH(I3151,ฐาน!$A$4:$A$9,0),4),INDEX(ฐาน!$A$4:$G$9,MATCH(I3151,ฐาน!$A$4:$A$9,0),7),INDEX(ฐาน!$A$4:$G$9,MATCH(I3151,ฐาน!$A$4:$A$9,0),4)),"")</f>
        <v/>
      </c>
      <c r="P3151" s="312">
        <f>IF(M3151&lt;&gt;ฐาน!$M$45,IF(L3151&lt;&gt;"",($L3151*$N3151/100),0),0)</f>
        <v>0</v>
      </c>
      <c r="Q3151" s="311">
        <f>IF(M3151&lt;&gt;ฐาน!$M$45,IF(L3151&lt;&gt;"",ROUNDUP(($L3151*$N3151/100),-1),0),0)</f>
        <v>0</v>
      </c>
      <c r="R3151" s="311">
        <f t="shared" si="98"/>
        <v>0</v>
      </c>
      <c r="S3151" s="313">
        <f t="shared" si="99"/>
        <v>0</v>
      </c>
      <c r="T3151" s="314">
        <f>IF(M3151&lt;&gt;ฐาน!$M$45,IF(S3151&lt;&gt;"",S3151+R3151,0),0)</f>
        <v>0</v>
      </c>
      <c r="U3151" s="311">
        <f>IF(M3151&lt;&gt;ฐาน!$M$45,IF(S3151=0,J3151+T3151,O3151),J3151)</f>
        <v>0</v>
      </c>
      <c r="V3151" s="98"/>
    </row>
    <row r="3152" spans="1:22" x14ac:dyDescent="0.35">
      <c r="A3152" s="93">
        <v>3144</v>
      </c>
      <c r="B3152" s="84"/>
      <c r="C3152" s="98"/>
      <c r="D3152" s="91"/>
      <c r="E3152" s="89"/>
      <c r="F3152" s="88"/>
      <c r="G3152" s="91"/>
      <c r="H3152" s="91"/>
      <c r="I3152" s="88"/>
      <c r="J3152" s="92"/>
      <c r="K3152" s="212"/>
      <c r="L3152" s="308" t="str">
        <f>IF(K3152&lt;&gt;"",INDEX(ฐาน!$J$4:$M$44,MATCH(INT(K3152),ฐาน!$J$4:$J$44,0),2),"")</f>
        <v/>
      </c>
      <c r="M3152" s="309" t="str">
        <f>IF(L3152&lt;&gt;"",INDEX(ฐาน!$J$4:$M$45,MATCH(L3152,ฐาน!$K$4:$K$45,0),4),"")</f>
        <v/>
      </c>
      <c r="N3152" s="310" t="str">
        <f>IF(I3152&lt;&gt;"",INDEX(ฐาน!$A$4:$F$9,MATCH(I3152,ฐาน!$A$4:$A$9,0),IF(J3152&gt;=INDEX(ฐาน!$A$4:$F$9,MATCH(I3152,ฐาน!$A$4:$A$9,0),3),6,5)),"")</f>
        <v/>
      </c>
      <c r="O3152" s="311" t="str">
        <f>IF(I3152&lt;&gt;"",IF(J3152&gt;=INDEX(ฐาน!$A$4:$G$9,MATCH(I3152,ฐาน!$A$4:$A$9,0),4),INDEX(ฐาน!$A$4:$G$9,MATCH(I3152,ฐาน!$A$4:$A$9,0),7),INDEX(ฐาน!$A$4:$G$9,MATCH(I3152,ฐาน!$A$4:$A$9,0),4)),"")</f>
        <v/>
      </c>
      <c r="P3152" s="312">
        <f>IF(M3152&lt;&gt;ฐาน!$M$45,IF(L3152&lt;&gt;"",($L3152*$N3152/100),0),0)</f>
        <v>0</v>
      </c>
      <c r="Q3152" s="311">
        <f>IF(M3152&lt;&gt;ฐาน!$M$45,IF(L3152&lt;&gt;"",ROUNDUP(($L3152*$N3152/100),-1),0),0)</f>
        <v>0</v>
      </c>
      <c r="R3152" s="311">
        <f t="shared" si="98"/>
        <v>0</v>
      </c>
      <c r="S3152" s="313">
        <f t="shared" si="99"/>
        <v>0</v>
      </c>
      <c r="T3152" s="314">
        <f>IF(M3152&lt;&gt;ฐาน!$M$45,IF(S3152&lt;&gt;"",S3152+R3152,0),0)</f>
        <v>0</v>
      </c>
      <c r="U3152" s="311">
        <f>IF(M3152&lt;&gt;ฐาน!$M$45,IF(S3152=0,J3152+T3152,O3152),J3152)</f>
        <v>0</v>
      </c>
      <c r="V3152" s="98"/>
    </row>
    <row r="3153" spans="1:22" x14ac:dyDescent="0.35">
      <c r="A3153" s="93">
        <v>3145</v>
      </c>
      <c r="B3153" s="84"/>
      <c r="C3153" s="98"/>
      <c r="D3153" s="91"/>
      <c r="E3153" s="89"/>
      <c r="F3153" s="88"/>
      <c r="G3153" s="91"/>
      <c r="H3153" s="91"/>
      <c r="I3153" s="88"/>
      <c r="J3153" s="92"/>
      <c r="K3153" s="212"/>
      <c r="L3153" s="308" t="str">
        <f>IF(K3153&lt;&gt;"",INDEX(ฐาน!$J$4:$M$44,MATCH(INT(K3153),ฐาน!$J$4:$J$44,0),2),"")</f>
        <v/>
      </c>
      <c r="M3153" s="309" t="str">
        <f>IF(L3153&lt;&gt;"",INDEX(ฐาน!$J$4:$M$45,MATCH(L3153,ฐาน!$K$4:$K$45,0),4),"")</f>
        <v/>
      </c>
      <c r="N3153" s="310" t="str">
        <f>IF(I3153&lt;&gt;"",INDEX(ฐาน!$A$4:$F$9,MATCH(I3153,ฐาน!$A$4:$A$9,0),IF(J3153&gt;=INDEX(ฐาน!$A$4:$F$9,MATCH(I3153,ฐาน!$A$4:$A$9,0),3),6,5)),"")</f>
        <v/>
      </c>
      <c r="O3153" s="311" t="str">
        <f>IF(I3153&lt;&gt;"",IF(J3153&gt;=INDEX(ฐาน!$A$4:$G$9,MATCH(I3153,ฐาน!$A$4:$A$9,0),4),INDEX(ฐาน!$A$4:$G$9,MATCH(I3153,ฐาน!$A$4:$A$9,0),7),INDEX(ฐาน!$A$4:$G$9,MATCH(I3153,ฐาน!$A$4:$A$9,0),4)),"")</f>
        <v/>
      </c>
      <c r="P3153" s="312">
        <f>IF(M3153&lt;&gt;ฐาน!$M$45,IF(L3153&lt;&gt;"",($L3153*$N3153/100),0),0)</f>
        <v>0</v>
      </c>
      <c r="Q3153" s="311">
        <f>IF(M3153&lt;&gt;ฐาน!$M$45,IF(L3153&lt;&gt;"",ROUNDUP(($L3153*$N3153/100),-1),0),0)</f>
        <v>0</v>
      </c>
      <c r="R3153" s="311">
        <f t="shared" si="98"/>
        <v>0</v>
      </c>
      <c r="S3153" s="313">
        <f t="shared" si="99"/>
        <v>0</v>
      </c>
      <c r="T3153" s="314">
        <f>IF(M3153&lt;&gt;ฐาน!$M$45,IF(S3153&lt;&gt;"",S3153+R3153,0),0)</f>
        <v>0</v>
      </c>
      <c r="U3153" s="311">
        <f>IF(M3153&lt;&gt;ฐาน!$M$45,IF(S3153=0,J3153+T3153,O3153),J3153)</f>
        <v>0</v>
      </c>
      <c r="V3153" s="98"/>
    </row>
    <row r="3154" spans="1:22" x14ac:dyDescent="0.35">
      <c r="A3154" s="93">
        <v>3146</v>
      </c>
      <c r="B3154" s="84"/>
      <c r="C3154" s="98"/>
      <c r="D3154" s="91"/>
      <c r="E3154" s="89"/>
      <c r="F3154" s="88"/>
      <c r="G3154" s="91"/>
      <c r="H3154" s="91"/>
      <c r="I3154" s="88"/>
      <c r="J3154" s="92"/>
      <c r="K3154" s="212"/>
      <c r="L3154" s="308" t="str">
        <f>IF(K3154&lt;&gt;"",INDEX(ฐาน!$J$4:$M$44,MATCH(INT(K3154),ฐาน!$J$4:$J$44,0),2),"")</f>
        <v/>
      </c>
      <c r="M3154" s="309" t="str">
        <f>IF(L3154&lt;&gt;"",INDEX(ฐาน!$J$4:$M$45,MATCH(L3154,ฐาน!$K$4:$K$45,0),4),"")</f>
        <v/>
      </c>
      <c r="N3154" s="310" t="str">
        <f>IF(I3154&lt;&gt;"",INDEX(ฐาน!$A$4:$F$9,MATCH(I3154,ฐาน!$A$4:$A$9,0),IF(J3154&gt;=INDEX(ฐาน!$A$4:$F$9,MATCH(I3154,ฐาน!$A$4:$A$9,0),3),6,5)),"")</f>
        <v/>
      </c>
      <c r="O3154" s="311" t="str">
        <f>IF(I3154&lt;&gt;"",IF(J3154&gt;=INDEX(ฐาน!$A$4:$G$9,MATCH(I3154,ฐาน!$A$4:$A$9,0),4),INDEX(ฐาน!$A$4:$G$9,MATCH(I3154,ฐาน!$A$4:$A$9,0),7),INDEX(ฐาน!$A$4:$G$9,MATCH(I3154,ฐาน!$A$4:$A$9,0),4)),"")</f>
        <v/>
      </c>
      <c r="P3154" s="312">
        <f>IF(M3154&lt;&gt;ฐาน!$M$45,IF(L3154&lt;&gt;"",($L3154*$N3154/100),0),0)</f>
        <v>0</v>
      </c>
      <c r="Q3154" s="311">
        <f>IF(M3154&lt;&gt;ฐาน!$M$45,IF(L3154&lt;&gt;"",ROUNDUP(($L3154*$N3154/100),-1),0),0)</f>
        <v>0</v>
      </c>
      <c r="R3154" s="311">
        <f t="shared" si="98"/>
        <v>0</v>
      </c>
      <c r="S3154" s="313">
        <f t="shared" si="99"/>
        <v>0</v>
      </c>
      <c r="T3154" s="314">
        <f>IF(M3154&lt;&gt;ฐาน!$M$45,IF(S3154&lt;&gt;"",S3154+R3154,0),0)</f>
        <v>0</v>
      </c>
      <c r="U3154" s="311">
        <f>IF(M3154&lt;&gt;ฐาน!$M$45,IF(S3154=0,J3154+T3154,O3154),J3154)</f>
        <v>0</v>
      </c>
      <c r="V3154" s="98"/>
    </row>
    <row r="3155" spans="1:22" x14ac:dyDescent="0.35">
      <c r="A3155" s="93">
        <v>3147</v>
      </c>
      <c r="B3155" s="84"/>
      <c r="C3155" s="98"/>
      <c r="D3155" s="91"/>
      <c r="E3155" s="89"/>
      <c r="F3155" s="88"/>
      <c r="G3155" s="91"/>
      <c r="H3155" s="91"/>
      <c r="I3155" s="88"/>
      <c r="J3155" s="92"/>
      <c r="K3155" s="212"/>
      <c r="L3155" s="308" t="str">
        <f>IF(K3155&lt;&gt;"",INDEX(ฐาน!$J$4:$M$44,MATCH(INT(K3155),ฐาน!$J$4:$J$44,0),2),"")</f>
        <v/>
      </c>
      <c r="M3155" s="309" t="str">
        <f>IF(L3155&lt;&gt;"",INDEX(ฐาน!$J$4:$M$45,MATCH(L3155,ฐาน!$K$4:$K$45,0),4),"")</f>
        <v/>
      </c>
      <c r="N3155" s="310" t="str">
        <f>IF(I3155&lt;&gt;"",INDEX(ฐาน!$A$4:$F$9,MATCH(I3155,ฐาน!$A$4:$A$9,0),IF(J3155&gt;=INDEX(ฐาน!$A$4:$F$9,MATCH(I3155,ฐาน!$A$4:$A$9,0),3),6,5)),"")</f>
        <v/>
      </c>
      <c r="O3155" s="311" t="str">
        <f>IF(I3155&lt;&gt;"",IF(J3155&gt;=INDEX(ฐาน!$A$4:$G$9,MATCH(I3155,ฐาน!$A$4:$A$9,0),4),INDEX(ฐาน!$A$4:$G$9,MATCH(I3155,ฐาน!$A$4:$A$9,0),7),INDEX(ฐาน!$A$4:$G$9,MATCH(I3155,ฐาน!$A$4:$A$9,0),4)),"")</f>
        <v/>
      </c>
      <c r="P3155" s="312">
        <f>IF(M3155&lt;&gt;ฐาน!$M$45,IF(L3155&lt;&gt;"",($L3155*$N3155/100),0),0)</f>
        <v>0</v>
      </c>
      <c r="Q3155" s="311">
        <f>IF(M3155&lt;&gt;ฐาน!$M$45,IF(L3155&lt;&gt;"",ROUNDUP(($L3155*$N3155/100),-1),0),0)</f>
        <v>0</v>
      </c>
      <c r="R3155" s="311">
        <f t="shared" si="98"/>
        <v>0</v>
      </c>
      <c r="S3155" s="313">
        <f t="shared" si="99"/>
        <v>0</v>
      </c>
      <c r="T3155" s="314">
        <f>IF(M3155&lt;&gt;ฐาน!$M$45,IF(S3155&lt;&gt;"",S3155+R3155,0),0)</f>
        <v>0</v>
      </c>
      <c r="U3155" s="311">
        <f>IF(M3155&lt;&gt;ฐาน!$M$45,IF(S3155=0,J3155+T3155,O3155),J3155)</f>
        <v>0</v>
      </c>
      <c r="V3155" s="98"/>
    </row>
    <row r="3156" spans="1:22" x14ac:dyDescent="0.35">
      <c r="A3156" s="93">
        <v>3148</v>
      </c>
      <c r="B3156" s="84"/>
      <c r="C3156" s="98"/>
      <c r="D3156" s="91"/>
      <c r="E3156" s="89"/>
      <c r="F3156" s="88"/>
      <c r="G3156" s="91"/>
      <c r="H3156" s="91"/>
      <c r="I3156" s="88"/>
      <c r="J3156" s="92"/>
      <c r="K3156" s="212"/>
      <c r="L3156" s="308" t="str">
        <f>IF(K3156&lt;&gt;"",INDEX(ฐาน!$J$4:$M$44,MATCH(INT(K3156),ฐาน!$J$4:$J$44,0),2),"")</f>
        <v/>
      </c>
      <c r="M3156" s="309" t="str">
        <f>IF(L3156&lt;&gt;"",INDEX(ฐาน!$J$4:$M$45,MATCH(L3156,ฐาน!$K$4:$K$45,0),4),"")</f>
        <v/>
      </c>
      <c r="N3156" s="310" t="str">
        <f>IF(I3156&lt;&gt;"",INDEX(ฐาน!$A$4:$F$9,MATCH(I3156,ฐาน!$A$4:$A$9,0),IF(J3156&gt;=INDEX(ฐาน!$A$4:$F$9,MATCH(I3156,ฐาน!$A$4:$A$9,0),3),6,5)),"")</f>
        <v/>
      </c>
      <c r="O3156" s="311" t="str">
        <f>IF(I3156&lt;&gt;"",IF(J3156&gt;=INDEX(ฐาน!$A$4:$G$9,MATCH(I3156,ฐาน!$A$4:$A$9,0),4),INDEX(ฐาน!$A$4:$G$9,MATCH(I3156,ฐาน!$A$4:$A$9,0),7),INDEX(ฐาน!$A$4:$G$9,MATCH(I3156,ฐาน!$A$4:$A$9,0),4)),"")</f>
        <v/>
      </c>
      <c r="P3156" s="312">
        <f>IF(M3156&lt;&gt;ฐาน!$M$45,IF(L3156&lt;&gt;"",($L3156*$N3156/100),0),0)</f>
        <v>0</v>
      </c>
      <c r="Q3156" s="311">
        <f>IF(M3156&lt;&gt;ฐาน!$M$45,IF(L3156&lt;&gt;"",ROUNDUP(($L3156*$N3156/100),-1),0),0)</f>
        <v>0</v>
      </c>
      <c r="R3156" s="311">
        <f t="shared" si="98"/>
        <v>0</v>
      </c>
      <c r="S3156" s="313">
        <f t="shared" si="99"/>
        <v>0</v>
      </c>
      <c r="T3156" s="314">
        <f>IF(M3156&lt;&gt;ฐาน!$M$45,IF(S3156&lt;&gt;"",S3156+R3156,0),0)</f>
        <v>0</v>
      </c>
      <c r="U3156" s="311">
        <f>IF(M3156&lt;&gt;ฐาน!$M$45,IF(S3156=0,J3156+T3156,O3156),J3156)</f>
        <v>0</v>
      </c>
      <c r="V3156" s="98"/>
    </row>
    <row r="3157" spans="1:22" x14ac:dyDescent="0.35">
      <c r="A3157" s="93">
        <v>3149</v>
      </c>
      <c r="B3157" s="84"/>
      <c r="C3157" s="98"/>
      <c r="D3157" s="91"/>
      <c r="E3157" s="89"/>
      <c r="F3157" s="88"/>
      <c r="G3157" s="91"/>
      <c r="H3157" s="91"/>
      <c r="I3157" s="88"/>
      <c r="J3157" s="92"/>
      <c r="K3157" s="212"/>
      <c r="L3157" s="308" t="str">
        <f>IF(K3157&lt;&gt;"",INDEX(ฐาน!$J$4:$M$44,MATCH(INT(K3157),ฐาน!$J$4:$J$44,0),2),"")</f>
        <v/>
      </c>
      <c r="M3157" s="309" t="str">
        <f>IF(L3157&lt;&gt;"",INDEX(ฐาน!$J$4:$M$45,MATCH(L3157,ฐาน!$K$4:$K$45,0),4),"")</f>
        <v/>
      </c>
      <c r="N3157" s="310" t="str">
        <f>IF(I3157&lt;&gt;"",INDEX(ฐาน!$A$4:$F$9,MATCH(I3157,ฐาน!$A$4:$A$9,0),IF(J3157&gt;=INDEX(ฐาน!$A$4:$F$9,MATCH(I3157,ฐาน!$A$4:$A$9,0),3),6,5)),"")</f>
        <v/>
      </c>
      <c r="O3157" s="311" t="str">
        <f>IF(I3157&lt;&gt;"",IF(J3157&gt;=INDEX(ฐาน!$A$4:$G$9,MATCH(I3157,ฐาน!$A$4:$A$9,0),4),INDEX(ฐาน!$A$4:$G$9,MATCH(I3157,ฐาน!$A$4:$A$9,0),7),INDEX(ฐาน!$A$4:$G$9,MATCH(I3157,ฐาน!$A$4:$A$9,0),4)),"")</f>
        <v/>
      </c>
      <c r="P3157" s="312">
        <f>IF(M3157&lt;&gt;ฐาน!$M$45,IF(L3157&lt;&gt;"",($L3157*$N3157/100),0),0)</f>
        <v>0</v>
      </c>
      <c r="Q3157" s="311">
        <f>IF(M3157&lt;&gt;ฐาน!$M$45,IF(L3157&lt;&gt;"",ROUNDUP(($L3157*$N3157/100),-1),0),0)</f>
        <v>0</v>
      </c>
      <c r="R3157" s="311">
        <f t="shared" si="98"/>
        <v>0</v>
      </c>
      <c r="S3157" s="313">
        <f t="shared" si="99"/>
        <v>0</v>
      </c>
      <c r="T3157" s="314">
        <f>IF(M3157&lt;&gt;ฐาน!$M$45,IF(S3157&lt;&gt;"",S3157+R3157,0),0)</f>
        <v>0</v>
      </c>
      <c r="U3157" s="311">
        <f>IF(M3157&lt;&gt;ฐาน!$M$45,IF(S3157=0,J3157+T3157,O3157),J3157)</f>
        <v>0</v>
      </c>
      <c r="V3157" s="98"/>
    </row>
    <row r="3158" spans="1:22" x14ac:dyDescent="0.35">
      <c r="A3158" s="93">
        <v>3150</v>
      </c>
      <c r="B3158" s="84"/>
      <c r="C3158" s="98"/>
      <c r="D3158" s="91"/>
      <c r="E3158" s="89"/>
      <c r="F3158" s="88"/>
      <c r="G3158" s="91"/>
      <c r="H3158" s="91"/>
      <c r="I3158" s="88"/>
      <c r="J3158" s="92"/>
      <c r="K3158" s="212"/>
      <c r="L3158" s="308" t="str">
        <f>IF(K3158&lt;&gt;"",INDEX(ฐาน!$J$4:$M$44,MATCH(INT(K3158),ฐาน!$J$4:$J$44,0),2),"")</f>
        <v/>
      </c>
      <c r="M3158" s="309" t="str">
        <f>IF(L3158&lt;&gt;"",INDEX(ฐาน!$J$4:$M$45,MATCH(L3158,ฐาน!$K$4:$K$45,0),4),"")</f>
        <v/>
      </c>
      <c r="N3158" s="310" t="str">
        <f>IF(I3158&lt;&gt;"",INDEX(ฐาน!$A$4:$F$9,MATCH(I3158,ฐาน!$A$4:$A$9,0),IF(J3158&gt;=INDEX(ฐาน!$A$4:$F$9,MATCH(I3158,ฐาน!$A$4:$A$9,0),3),6,5)),"")</f>
        <v/>
      </c>
      <c r="O3158" s="311" t="str">
        <f>IF(I3158&lt;&gt;"",IF(J3158&gt;=INDEX(ฐาน!$A$4:$G$9,MATCH(I3158,ฐาน!$A$4:$A$9,0),4),INDEX(ฐาน!$A$4:$G$9,MATCH(I3158,ฐาน!$A$4:$A$9,0),7),INDEX(ฐาน!$A$4:$G$9,MATCH(I3158,ฐาน!$A$4:$A$9,0),4)),"")</f>
        <v/>
      </c>
      <c r="P3158" s="312">
        <f>IF(M3158&lt;&gt;ฐาน!$M$45,IF(L3158&lt;&gt;"",($L3158*$N3158/100),0),0)</f>
        <v>0</v>
      </c>
      <c r="Q3158" s="311">
        <f>IF(M3158&lt;&gt;ฐาน!$M$45,IF(L3158&lt;&gt;"",ROUNDUP(($L3158*$N3158/100),-1),0),0)</f>
        <v>0</v>
      </c>
      <c r="R3158" s="311">
        <f t="shared" si="98"/>
        <v>0</v>
      </c>
      <c r="S3158" s="313">
        <f t="shared" si="99"/>
        <v>0</v>
      </c>
      <c r="T3158" s="314">
        <f>IF(M3158&lt;&gt;ฐาน!$M$45,IF(S3158&lt;&gt;"",S3158+R3158,0),0)</f>
        <v>0</v>
      </c>
      <c r="U3158" s="311">
        <f>IF(M3158&lt;&gt;ฐาน!$M$45,IF(S3158=0,J3158+T3158,O3158),J3158)</f>
        <v>0</v>
      </c>
      <c r="V3158" s="98"/>
    </row>
    <row r="3159" spans="1:22" x14ac:dyDescent="0.35">
      <c r="A3159" s="93">
        <v>3151</v>
      </c>
      <c r="B3159" s="84"/>
      <c r="C3159" s="98"/>
      <c r="D3159" s="91"/>
      <c r="E3159" s="89"/>
      <c r="F3159" s="88"/>
      <c r="G3159" s="91"/>
      <c r="H3159" s="91"/>
      <c r="I3159" s="88"/>
      <c r="J3159" s="92"/>
      <c r="K3159" s="212"/>
      <c r="L3159" s="308" t="str">
        <f>IF(K3159&lt;&gt;"",INDEX(ฐาน!$J$4:$M$44,MATCH(INT(K3159),ฐาน!$J$4:$J$44,0),2),"")</f>
        <v/>
      </c>
      <c r="M3159" s="309" t="str">
        <f>IF(L3159&lt;&gt;"",INDEX(ฐาน!$J$4:$M$45,MATCH(L3159,ฐาน!$K$4:$K$45,0),4),"")</f>
        <v/>
      </c>
      <c r="N3159" s="310" t="str">
        <f>IF(I3159&lt;&gt;"",INDEX(ฐาน!$A$4:$F$9,MATCH(I3159,ฐาน!$A$4:$A$9,0),IF(J3159&gt;=INDEX(ฐาน!$A$4:$F$9,MATCH(I3159,ฐาน!$A$4:$A$9,0),3),6,5)),"")</f>
        <v/>
      </c>
      <c r="O3159" s="311" t="str">
        <f>IF(I3159&lt;&gt;"",IF(J3159&gt;=INDEX(ฐาน!$A$4:$G$9,MATCH(I3159,ฐาน!$A$4:$A$9,0),4),INDEX(ฐาน!$A$4:$G$9,MATCH(I3159,ฐาน!$A$4:$A$9,0),7),INDEX(ฐาน!$A$4:$G$9,MATCH(I3159,ฐาน!$A$4:$A$9,0),4)),"")</f>
        <v/>
      </c>
      <c r="P3159" s="312">
        <f>IF(M3159&lt;&gt;ฐาน!$M$45,IF(L3159&lt;&gt;"",($L3159*$N3159/100),0),0)</f>
        <v>0</v>
      </c>
      <c r="Q3159" s="311">
        <f>IF(M3159&lt;&gt;ฐาน!$M$45,IF(L3159&lt;&gt;"",ROUNDUP(($L3159*$N3159/100),-1),0),0)</f>
        <v>0</v>
      </c>
      <c r="R3159" s="311">
        <f t="shared" si="98"/>
        <v>0</v>
      </c>
      <c r="S3159" s="313">
        <f t="shared" si="99"/>
        <v>0</v>
      </c>
      <c r="T3159" s="314">
        <f>IF(M3159&lt;&gt;ฐาน!$M$45,IF(S3159&lt;&gt;"",S3159+R3159,0),0)</f>
        <v>0</v>
      </c>
      <c r="U3159" s="311">
        <f>IF(M3159&lt;&gt;ฐาน!$M$45,IF(S3159=0,J3159+T3159,O3159),J3159)</f>
        <v>0</v>
      </c>
      <c r="V3159" s="98"/>
    </row>
    <row r="3160" spans="1:22" x14ac:dyDescent="0.35">
      <c r="A3160" s="93">
        <v>3152</v>
      </c>
      <c r="B3160" s="84"/>
      <c r="C3160" s="98"/>
      <c r="D3160" s="91"/>
      <c r="E3160" s="89"/>
      <c r="F3160" s="88"/>
      <c r="G3160" s="91"/>
      <c r="H3160" s="91"/>
      <c r="I3160" s="88"/>
      <c r="J3160" s="92"/>
      <c r="K3160" s="212"/>
      <c r="L3160" s="308" t="str">
        <f>IF(K3160&lt;&gt;"",INDEX(ฐาน!$J$4:$M$44,MATCH(INT(K3160),ฐาน!$J$4:$J$44,0),2),"")</f>
        <v/>
      </c>
      <c r="M3160" s="309" t="str">
        <f>IF(L3160&lt;&gt;"",INDEX(ฐาน!$J$4:$M$45,MATCH(L3160,ฐาน!$K$4:$K$45,0),4),"")</f>
        <v/>
      </c>
      <c r="N3160" s="310" t="str">
        <f>IF(I3160&lt;&gt;"",INDEX(ฐาน!$A$4:$F$9,MATCH(I3160,ฐาน!$A$4:$A$9,0),IF(J3160&gt;=INDEX(ฐาน!$A$4:$F$9,MATCH(I3160,ฐาน!$A$4:$A$9,0),3),6,5)),"")</f>
        <v/>
      </c>
      <c r="O3160" s="311" t="str">
        <f>IF(I3160&lt;&gt;"",IF(J3160&gt;=INDEX(ฐาน!$A$4:$G$9,MATCH(I3160,ฐาน!$A$4:$A$9,0),4),INDEX(ฐาน!$A$4:$G$9,MATCH(I3160,ฐาน!$A$4:$A$9,0),7),INDEX(ฐาน!$A$4:$G$9,MATCH(I3160,ฐาน!$A$4:$A$9,0),4)),"")</f>
        <v/>
      </c>
      <c r="P3160" s="312">
        <f>IF(M3160&lt;&gt;ฐาน!$M$45,IF(L3160&lt;&gt;"",($L3160*$N3160/100),0),0)</f>
        <v>0</v>
      </c>
      <c r="Q3160" s="311">
        <f>IF(M3160&lt;&gt;ฐาน!$M$45,IF(L3160&lt;&gt;"",ROUNDUP(($L3160*$N3160/100),-1),0),0)</f>
        <v>0</v>
      </c>
      <c r="R3160" s="311">
        <f t="shared" si="98"/>
        <v>0</v>
      </c>
      <c r="S3160" s="313">
        <f t="shared" si="99"/>
        <v>0</v>
      </c>
      <c r="T3160" s="314">
        <f>IF(M3160&lt;&gt;ฐาน!$M$45,IF(S3160&lt;&gt;"",S3160+R3160,0),0)</f>
        <v>0</v>
      </c>
      <c r="U3160" s="311">
        <f>IF(M3160&lt;&gt;ฐาน!$M$45,IF(S3160=0,J3160+T3160,O3160),J3160)</f>
        <v>0</v>
      </c>
      <c r="V3160" s="98"/>
    </row>
    <row r="3161" spans="1:22" x14ac:dyDescent="0.35">
      <c r="A3161" s="93">
        <v>3153</v>
      </c>
      <c r="B3161" s="84"/>
      <c r="C3161" s="98"/>
      <c r="D3161" s="91"/>
      <c r="E3161" s="89"/>
      <c r="F3161" s="88"/>
      <c r="G3161" s="91"/>
      <c r="H3161" s="91"/>
      <c r="I3161" s="88"/>
      <c r="J3161" s="92"/>
      <c r="K3161" s="212"/>
      <c r="L3161" s="308" t="str">
        <f>IF(K3161&lt;&gt;"",INDEX(ฐาน!$J$4:$M$44,MATCH(INT(K3161),ฐาน!$J$4:$J$44,0),2),"")</f>
        <v/>
      </c>
      <c r="M3161" s="309" t="str">
        <f>IF(L3161&lt;&gt;"",INDEX(ฐาน!$J$4:$M$45,MATCH(L3161,ฐาน!$K$4:$K$45,0),4),"")</f>
        <v/>
      </c>
      <c r="N3161" s="310" t="str">
        <f>IF(I3161&lt;&gt;"",INDEX(ฐาน!$A$4:$F$9,MATCH(I3161,ฐาน!$A$4:$A$9,0),IF(J3161&gt;=INDEX(ฐาน!$A$4:$F$9,MATCH(I3161,ฐาน!$A$4:$A$9,0),3),6,5)),"")</f>
        <v/>
      </c>
      <c r="O3161" s="311" t="str">
        <f>IF(I3161&lt;&gt;"",IF(J3161&gt;=INDEX(ฐาน!$A$4:$G$9,MATCH(I3161,ฐาน!$A$4:$A$9,0),4),INDEX(ฐาน!$A$4:$G$9,MATCH(I3161,ฐาน!$A$4:$A$9,0),7),INDEX(ฐาน!$A$4:$G$9,MATCH(I3161,ฐาน!$A$4:$A$9,0),4)),"")</f>
        <v/>
      </c>
      <c r="P3161" s="312">
        <f>IF(M3161&lt;&gt;ฐาน!$M$45,IF(L3161&lt;&gt;"",($L3161*$N3161/100),0),0)</f>
        <v>0</v>
      </c>
      <c r="Q3161" s="311">
        <f>IF(M3161&lt;&gt;ฐาน!$M$45,IF(L3161&lt;&gt;"",ROUNDUP(($L3161*$N3161/100),-1),0),0)</f>
        <v>0</v>
      </c>
      <c r="R3161" s="311">
        <f t="shared" si="98"/>
        <v>0</v>
      </c>
      <c r="S3161" s="313">
        <f t="shared" si="99"/>
        <v>0</v>
      </c>
      <c r="T3161" s="314">
        <f>IF(M3161&lt;&gt;ฐาน!$M$45,IF(S3161&lt;&gt;"",S3161+R3161,0),0)</f>
        <v>0</v>
      </c>
      <c r="U3161" s="311">
        <f>IF(M3161&lt;&gt;ฐาน!$M$45,IF(S3161=0,J3161+T3161,O3161),J3161)</f>
        <v>0</v>
      </c>
      <c r="V3161" s="98"/>
    </row>
    <row r="3162" spans="1:22" x14ac:dyDescent="0.35">
      <c r="A3162" s="93">
        <v>3154</v>
      </c>
      <c r="B3162" s="84"/>
      <c r="C3162" s="98"/>
      <c r="D3162" s="91"/>
      <c r="E3162" s="89"/>
      <c r="F3162" s="88"/>
      <c r="G3162" s="91"/>
      <c r="H3162" s="91"/>
      <c r="I3162" s="88"/>
      <c r="J3162" s="92"/>
      <c r="K3162" s="212"/>
      <c r="L3162" s="308" t="str">
        <f>IF(K3162&lt;&gt;"",INDEX(ฐาน!$J$4:$M$44,MATCH(INT(K3162),ฐาน!$J$4:$J$44,0),2),"")</f>
        <v/>
      </c>
      <c r="M3162" s="309" t="str">
        <f>IF(L3162&lt;&gt;"",INDEX(ฐาน!$J$4:$M$45,MATCH(L3162,ฐาน!$K$4:$K$45,0),4),"")</f>
        <v/>
      </c>
      <c r="N3162" s="310" t="str">
        <f>IF(I3162&lt;&gt;"",INDEX(ฐาน!$A$4:$F$9,MATCH(I3162,ฐาน!$A$4:$A$9,0),IF(J3162&gt;=INDEX(ฐาน!$A$4:$F$9,MATCH(I3162,ฐาน!$A$4:$A$9,0),3),6,5)),"")</f>
        <v/>
      </c>
      <c r="O3162" s="311" t="str">
        <f>IF(I3162&lt;&gt;"",IF(J3162&gt;=INDEX(ฐาน!$A$4:$G$9,MATCH(I3162,ฐาน!$A$4:$A$9,0),4),INDEX(ฐาน!$A$4:$G$9,MATCH(I3162,ฐาน!$A$4:$A$9,0),7),INDEX(ฐาน!$A$4:$G$9,MATCH(I3162,ฐาน!$A$4:$A$9,0),4)),"")</f>
        <v/>
      </c>
      <c r="P3162" s="312">
        <f>IF(M3162&lt;&gt;ฐาน!$M$45,IF(L3162&lt;&gt;"",($L3162*$N3162/100),0),0)</f>
        <v>0</v>
      </c>
      <c r="Q3162" s="311">
        <f>IF(M3162&lt;&gt;ฐาน!$M$45,IF(L3162&lt;&gt;"",ROUNDUP(($L3162*$N3162/100),-1),0),0)</f>
        <v>0</v>
      </c>
      <c r="R3162" s="311">
        <f t="shared" si="98"/>
        <v>0</v>
      </c>
      <c r="S3162" s="313">
        <f t="shared" si="99"/>
        <v>0</v>
      </c>
      <c r="T3162" s="314">
        <f>IF(M3162&lt;&gt;ฐาน!$M$45,IF(S3162&lt;&gt;"",S3162+R3162,0),0)</f>
        <v>0</v>
      </c>
      <c r="U3162" s="311">
        <f>IF(M3162&lt;&gt;ฐาน!$M$45,IF(S3162=0,J3162+T3162,O3162),J3162)</f>
        <v>0</v>
      </c>
      <c r="V3162" s="98"/>
    </row>
    <row r="3163" spans="1:22" x14ac:dyDescent="0.35">
      <c r="A3163" s="93">
        <v>3155</v>
      </c>
      <c r="B3163" s="84"/>
      <c r="C3163" s="98"/>
      <c r="D3163" s="91"/>
      <c r="E3163" s="89"/>
      <c r="F3163" s="88"/>
      <c r="G3163" s="91"/>
      <c r="H3163" s="91"/>
      <c r="I3163" s="88"/>
      <c r="J3163" s="92"/>
      <c r="K3163" s="212"/>
      <c r="L3163" s="308" t="str">
        <f>IF(K3163&lt;&gt;"",INDEX(ฐาน!$J$4:$M$44,MATCH(INT(K3163),ฐาน!$J$4:$J$44,0),2),"")</f>
        <v/>
      </c>
      <c r="M3163" s="309" t="str">
        <f>IF(L3163&lt;&gt;"",INDEX(ฐาน!$J$4:$M$45,MATCH(L3163,ฐาน!$K$4:$K$45,0),4),"")</f>
        <v/>
      </c>
      <c r="N3163" s="310" t="str">
        <f>IF(I3163&lt;&gt;"",INDEX(ฐาน!$A$4:$F$9,MATCH(I3163,ฐาน!$A$4:$A$9,0),IF(J3163&gt;=INDEX(ฐาน!$A$4:$F$9,MATCH(I3163,ฐาน!$A$4:$A$9,0),3),6,5)),"")</f>
        <v/>
      </c>
      <c r="O3163" s="311" t="str">
        <f>IF(I3163&lt;&gt;"",IF(J3163&gt;=INDEX(ฐาน!$A$4:$G$9,MATCH(I3163,ฐาน!$A$4:$A$9,0),4),INDEX(ฐาน!$A$4:$G$9,MATCH(I3163,ฐาน!$A$4:$A$9,0),7),INDEX(ฐาน!$A$4:$G$9,MATCH(I3163,ฐาน!$A$4:$A$9,0),4)),"")</f>
        <v/>
      </c>
      <c r="P3163" s="312">
        <f>IF(M3163&lt;&gt;ฐาน!$M$45,IF(L3163&lt;&gt;"",($L3163*$N3163/100),0),0)</f>
        <v>0</v>
      </c>
      <c r="Q3163" s="311">
        <f>IF(M3163&lt;&gt;ฐาน!$M$45,IF(L3163&lt;&gt;"",ROUNDUP(($L3163*$N3163/100),-1),0),0)</f>
        <v>0</v>
      </c>
      <c r="R3163" s="311">
        <f t="shared" si="98"/>
        <v>0</v>
      </c>
      <c r="S3163" s="313">
        <f t="shared" si="99"/>
        <v>0</v>
      </c>
      <c r="T3163" s="314">
        <f>IF(M3163&lt;&gt;ฐาน!$M$45,IF(S3163&lt;&gt;"",S3163+R3163,0),0)</f>
        <v>0</v>
      </c>
      <c r="U3163" s="311">
        <f>IF(M3163&lt;&gt;ฐาน!$M$45,IF(S3163=0,J3163+T3163,O3163),J3163)</f>
        <v>0</v>
      </c>
      <c r="V3163" s="98"/>
    </row>
    <row r="3164" spans="1:22" x14ac:dyDescent="0.35">
      <c r="A3164" s="93">
        <v>3156</v>
      </c>
      <c r="B3164" s="84"/>
      <c r="C3164" s="98"/>
      <c r="D3164" s="91"/>
      <c r="E3164" s="89"/>
      <c r="F3164" s="88"/>
      <c r="G3164" s="91"/>
      <c r="H3164" s="91"/>
      <c r="I3164" s="88"/>
      <c r="J3164" s="92"/>
      <c r="K3164" s="212"/>
      <c r="L3164" s="308" t="str">
        <f>IF(K3164&lt;&gt;"",INDEX(ฐาน!$J$4:$M$44,MATCH(INT(K3164),ฐาน!$J$4:$J$44,0),2),"")</f>
        <v/>
      </c>
      <c r="M3164" s="309" t="str">
        <f>IF(L3164&lt;&gt;"",INDEX(ฐาน!$J$4:$M$45,MATCH(L3164,ฐาน!$K$4:$K$45,0),4),"")</f>
        <v/>
      </c>
      <c r="N3164" s="310" t="str">
        <f>IF(I3164&lt;&gt;"",INDEX(ฐาน!$A$4:$F$9,MATCH(I3164,ฐาน!$A$4:$A$9,0),IF(J3164&gt;=INDEX(ฐาน!$A$4:$F$9,MATCH(I3164,ฐาน!$A$4:$A$9,0),3),6,5)),"")</f>
        <v/>
      </c>
      <c r="O3164" s="311" t="str">
        <f>IF(I3164&lt;&gt;"",IF(J3164&gt;=INDEX(ฐาน!$A$4:$G$9,MATCH(I3164,ฐาน!$A$4:$A$9,0),4),INDEX(ฐาน!$A$4:$G$9,MATCH(I3164,ฐาน!$A$4:$A$9,0),7),INDEX(ฐาน!$A$4:$G$9,MATCH(I3164,ฐาน!$A$4:$A$9,0),4)),"")</f>
        <v/>
      </c>
      <c r="P3164" s="312">
        <f>IF(M3164&lt;&gt;ฐาน!$M$45,IF(L3164&lt;&gt;"",($L3164*$N3164/100),0),0)</f>
        <v>0</v>
      </c>
      <c r="Q3164" s="311">
        <f>IF(M3164&lt;&gt;ฐาน!$M$45,IF(L3164&lt;&gt;"",ROUNDUP(($L3164*$N3164/100),-1),0),0)</f>
        <v>0</v>
      </c>
      <c r="R3164" s="311">
        <f t="shared" si="98"/>
        <v>0</v>
      </c>
      <c r="S3164" s="313">
        <f t="shared" si="99"/>
        <v>0</v>
      </c>
      <c r="T3164" s="314">
        <f>IF(M3164&lt;&gt;ฐาน!$M$45,IF(S3164&lt;&gt;"",S3164+R3164,0),0)</f>
        <v>0</v>
      </c>
      <c r="U3164" s="311">
        <f>IF(M3164&lt;&gt;ฐาน!$M$45,IF(S3164=0,J3164+T3164,O3164),J3164)</f>
        <v>0</v>
      </c>
      <c r="V3164" s="98"/>
    </row>
    <row r="3165" spans="1:22" x14ac:dyDescent="0.35">
      <c r="A3165" s="93">
        <v>3157</v>
      </c>
      <c r="B3165" s="84"/>
      <c r="C3165" s="98"/>
      <c r="D3165" s="91"/>
      <c r="E3165" s="89"/>
      <c r="F3165" s="88"/>
      <c r="G3165" s="91"/>
      <c r="H3165" s="91"/>
      <c r="I3165" s="88"/>
      <c r="J3165" s="92"/>
      <c r="K3165" s="212"/>
      <c r="L3165" s="308" t="str">
        <f>IF(K3165&lt;&gt;"",INDEX(ฐาน!$J$4:$M$44,MATCH(INT(K3165),ฐาน!$J$4:$J$44,0),2),"")</f>
        <v/>
      </c>
      <c r="M3165" s="309" t="str">
        <f>IF(L3165&lt;&gt;"",INDEX(ฐาน!$J$4:$M$45,MATCH(L3165,ฐาน!$K$4:$K$45,0),4),"")</f>
        <v/>
      </c>
      <c r="N3165" s="310" t="str">
        <f>IF(I3165&lt;&gt;"",INDEX(ฐาน!$A$4:$F$9,MATCH(I3165,ฐาน!$A$4:$A$9,0),IF(J3165&gt;=INDEX(ฐาน!$A$4:$F$9,MATCH(I3165,ฐาน!$A$4:$A$9,0),3),6,5)),"")</f>
        <v/>
      </c>
      <c r="O3165" s="311" t="str">
        <f>IF(I3165&lt;&gt;"",IF(J3165&gt;=INDEX(ฐาน!$A$4:$G$9,MATCH(I3165,ฐาน!$A$4:$A$9,0),4),INDEX(ฐาน!$A$4:$G$9,MATCH(I3165,ฐาน!$A$4:$A$9,0),7),INDEX(ฐาน!$A$4:$G$9,MATCH(I3165,ฐาน!$A$4:$A$9,0),4)),"")</f>
        <v/>
      </c>
      <c r="P3165" s="312">
        <f>IF(M3165&lt;&gt;ฐาน!$M$45,IF(L3165&lt;&gt;"",($L3165*$N3165/100),0),0)</f>
        <v>0</v>
      </c>
      <c r="Q3165" s="311">
        <f>IF(M3165&lt;&gt;ฐาน!$M$45,IF(L3165&lt;&gt;"",ROUNDUP(($L3165*$N3165/100),-1),0),0)</f>
        <v>0</v>
      </c>
      <c r="R3165" s="311">
        <f t="shared" si="98"/>
        <v>0</v>
      </c>
      <c r="S3165" s="313">
        <f t="shared" si="99"/>
        <v>0</v>
      </c>
      <c r="T3165" s="314">
        <f>IF(M3165&lt;&gt;ฐาน!$M$45,IF(S3165&lt;&gt;"",S3165+R3165,0),0)</f>
        <v>0</v>
      </c>
      <c r="U3165" s="311">
        <f>IF(M3165&lt;&gt;ฐาน!$M$45,IF(S3165=0,J3165+T3165,O3165),J3165)</f>
        <v>0</v>
      </c>
      <c r="V3165" s="98"/>
    </row>
    <row r="3166" spans="1:22" x14ac:dyDescent="0.35">
      <c r="A3166" s="93">
        <v>3158</v>
      </c>
      <c r="B3166" s="84"/>
      <c r="C3166" s="98"/>
      <c r="D3166" s="91"/>
      <c r="E3166" s="89"/>
      <c r="F3166" s="88"/>
      <c r="G3166" s="91"/>
      <c r="H3166" s="91"/>
      <c r="I3166" s="88"/>
      <c r="J3166" s="92"/>
      <c r="K3166" s="212"/>
      <c r="L3166" s="308" t="str">
        <f>IF(K3166&lt;&gt;"",INDEX(ฐาน!$J$4:$M$44,MATCH(INT(K3166),ฐาน!$J$4:$J$44,0),2),"")</f>
        <v/>
      </c>
      <c r="M3166" s="309" t="str">
        <f>IF(L3166&lt;&gt;"",INDEX(ฐาน!$J$4:$M$45,MATCH(L3166,ฐาน!$K$4:$K$45,0),4),"")</f>
        <v/>
      </c>
      <c r="N3166" s="310" t="str">
        <f>IF(I3166&lt;&gt;"",INDEX(ฐาน!$A$4:$F$9,MATCH(I3166,ฐาน!$A$4:$A$9,0),IF(J3166&gt;=INDEX(ฐาน!$A$4:$F$9,MATCH(I3166,ฐาน!$A$4:$A$9,0),3),6,5)),"")</f>
        <v/>
      </c>
      <c r="O3166" s="311" t="str">
        <f>IF(I3166&lt;&gt;"",IF(J3166&gt;=INDEX(ฐาน!$A$4:$G$9,MATCH(I3166,ฐาน!$A$4:$A$9,0),4),INDEX(ฐาน!$A$4:$G$9,MATCH(I3166,ฐาน!$A$4:$A$9,0),7),INDEX(ฐาน!$A$4:$G$9,MATCH(I3166,ฐาน!$A$4:$A$9,0),4)),"")</f>
        <v/>
      </c>
      <c r="P3166" s="312">
        <f>IF(M3166&lt;&gt;ฐาน!$M$45,IF(L3166&lt;&gt;"",($L3166*$N3166/100),0),0)</f>
        <v>0</v>
      </c>
      <c r="Q3166" s="311">
        <f>IF(M3166&lt;&gt;ฐาน!$M$45,IF(L3166&lt;&gt;"",ROUNDUP(($L3166*$N3166/100),-1),0),0)</f>
        <v>0</v>
      </c>
      <c r="R3166" s="311">
        <f t="shared" si="98"/>
        <v>0</v>
      </c>
      <c r="S3166" s="313">
        <f t="shared" si="99"/>
        <v>0</v>
      </c>
      <c r="T3166" s="314">
        <f>IF(M3166&lt;&gt;ฐาน!$M$45,IF(S3166&lt;&gt;"",S3166+R3166,0),0)</f>
        <v>0</v>
      </c>
      <c r="U3166" s="311">
        <f>IF(M3166&lt;&gt;ฐาน!$M$45,IF(S3166=0,J3166+T3166,O3166),J3166)</f>
        <v>0</v>
      </c>
      <c r="V3166" s="98"/>
    </row>
    <row r="3167" spans="1:22" x14ac:dyDescent="0.35">
      <c r="A3167" s="93">
        <v>3159</v>
      </c>
      <c r="B3167" s="84"/>
      <c r="C3167" s="98"/>
      <c r="D3167" s="91"/>
      <c r="E3167" s="89"/>
      <c r="F3167" s="88"/>
      <c r="G3167" s="91"/>
      <c r="H3167" s="91"/>
      <c r="I3167" s="88"/>
      <c r="J3167" s="92"/>
      <c r="K3167" s="212"/>
      <c r="L3167" s="308" t="str">
        <f>IF(K3167&lt;&gt;"",INDEX(ฐาน!$J$4:$M$44,MATCH(INT(K3167),ฐาน!$J$4:$J$44,0),2),"")</f>
        <v/>
      </c>
      <c r="M3167" s="309" t="str">
        <f>IF(L3167&lt;&gt;"",INDEX(ฐาน!$J$4:$M$45,MATCH(L3167,ฐาน!$K$4:$K$45,0),4),"")</f>
        <v/>
      </c>
      <c r="N3167" s="310" t="str">
        <f>IF(I3167&lt;&gt;"",INDEX(ฐาน!$A$4:$F$9,MATCH(I3167,ฐาน!$A$4:$A$9,0),IF(J3167&gt;=INDEX(ฐาน!$A$4:$F$9,MATCH(I3167,ฐาน!$A$4:$A$9,0),3),6,5)),"")</f>
        <v/>
      </c>
      <c r="O3167" s="311" t="str">
        <f>IF(I3167&lt;&gt;"",IF(J3167&gt;=INDEX(ฐาน!$A$4:$G$9,MATCH(I3167,ฐาน!$A$4:$A$9,0),4),INDEX(ฐาน!$A$4:$G$9,MATCH(I3167,ฐาน!$A$4:$A$9,0),7),INDEX(ฐาน!$A$4:$G$9,MATCH(I3167,ฐาน!$A$4:$A$9,0),4)),"")</f>
        <v/>
      </c>
      <c r="P3167" s="312">
        <f>IF(M3167&lt;&gt;ฐาน!$M$45,IF(L3167&lt;&gt;"",($L3167*$N3167/100),0),0)</f>
        <v>0</v>
      </c>
      <c r="Q3167" s="311">
        <f>IF(M3167&lt;&gt;ฐาน!$M$45,IF(L3167&lt;&gt;"",ROUNDUP(($L3167*$N3167/100),-1),0),0)</f>
        <v>0</v>
      </c>
      <c r="R3167" s="311">
        <f t="shared" si="98"/>
        <v>0</v>
      </c>
      <c r="S3167" s="313">
        <f t="shared" si="99"/>
        <v>0</v>
      </c>
      <c r="T3167" s="314">
        <f>IF(M3167&lt;&gt;ฐาน!$M$45,IF(S3167&lt;&gt;"",S3167+R3167,0),0)</f>
        <v>0</v>
      </c>
      <c r="U3167" s="311">
        <f>IF(M3167&lt;&gt;ฐาน!$M$45,IF(S3167=0,J3167+T3167,O3167),J3167)</f>
        <v>0</v>
      </c>
      <c r="V3167" s="98"/>
    </row>
    <row r="3168" spans="1:22" x14ac:dyDescent="0.35">
      <c r="A3168" s="93">
        <v>3160</v>
      </c>
      <c r="B3168" s="84"/>
      <c r="C3168" s="98"/>
      <c r="D3168" s="91"/>
      <c r="E3168" s="89"/>
      <c r="F3168" s="88"/>
      <c r="G3168" s="91"/>
      <c r="H3168" s="91"/>
      <c r="I3168" s="88"/>
      <c r="J3168" s="92"/>
      <c r="K3168" s="212"/>
      <c r="L3168" s="308" t="str">
        <f>IF(K3168&lt;&gt;"",INDEX(ฐาน!$J$4:$M$44,MATCH(INT(K3168),ฐาน!$J$4:$J$44,0),2),"")</f>
        <v/>
      </c>
      <c r="M3168" s="309" t="str">
        <f>IF(L3168&lt;&gt;"",INDEX(ฐาน!$J$4:$M$45,MATCH(L3168,ฐาน!$K$4:$K$45,0),4),"")</f>
        <v/>
      </c>
      <c r="N3168" s="310" t="str">
        <f>IF(I3168&lt;&gt;"",INDEX(ฐาน!$A$4:$F$9,MATCH(I3168,ฐาน!$A$4:$A$9,0),IF(J3168&gt;=INDEX(ฐาน!$A$4:$F$9,MATCH(I3168,ฐาน!$A$4:$A$9,0),3),6,5)),"")</f>
        <v/>
      </c>
      <c r="O3168" s="311" t="str">
        <f>IF(I3168&lt;&gt;"",IF(J3168&gt;=INDEX(ฐาน!$A$4:$G$9,MATCH(I3168,ฐาน!$A$4:$A$9,0),4),INDEX(ฐาน!$A$4:$G$9,MATCH(I3168,ฐาน!$A$4:$A$9,0),7),INDEX(ฐาน!$A$4:$G$9,MATCH(I3168,ฐาน!$A$4:$A$9,0),4)),"")</f>
        <v/>
      </c>
      <c r="P3168" s="312">
        <f>IF(M3168&lt;&gt;ฐาน!$M$45,IF(L3168&lt;&gt;"",($L3168*$N3168/100),0),0)</f>
        <v>0</v>
      </c>
      <c r="Q3168" s="311">
        <f>IF(M3168&lt;&gt;ฐาน!$M$45,IF(L3168&lt;&gt;"",ROUNDUP(($L3168*$N3168/100),-1),0),0)</f>
        <v>0</v>
      </c>
      <c r="R3168" s="311">
        <f t="shared" si="98"/>
        <v>0</v>
      </c>
      <c r="S3168" s="313">
        <f t="shared" si="99"/>
        <v>0</v>
      </c>
      <c r="T3168" s="314">
        <f>IF(M3168&lt;&gt;ฐาน!$M$45,IF(S3168&lt;&gt;"",S3168+R3168,0),0)</f>
        <v>0</v>
      </c>
      <c r="U3168" s="311">
        <f>IF(M3168&lt;&gt;ฐาน!$M$45,IF(S3168=0,J3168+T3168,O3168),J3168)</f>
        <v>0</v>
      </c>
      <c r="V3168" s="98"/>
    </row>
    <row r="3169" spans="1:22" x14ac:dyDescent="0.35">
      <c r="A3169" s="93">
        <v>3161</v>
      </c>
      <c r="B3169" s="84"/>
      <c r="C3169" s="98"/>
      <c r="D3169" s="91"/>
      <c r="E3169" s="89"/>
      <c r="F3169" s="88"/>
      <c r="G3169" s="91"/>
      <c r="H3169" s="91"/>
      <c r="I3169" s="88"/>
      <c r="J3169" s="92"/>
      <c r="K3169" s="212"/>
      <c r="L3169" s="308" t="str">
        <f>IF(K3169&lt;&gt;"",INDEX(ฐาน!$J$4:$M$44,MATCH(INT(K3169),ฐาน!$J$4:$J$44,0),2),"")</f>
        <v/>
      </c>
      <c r="M3169" s="309" t="str">
        <f>IF(L3169&lt;&gt;"",INDEX(ฐาน!$J$4:$M$45,MATCH(L3169,ฐาน!$K$4:$K$45,0),4),"")</f>
        <v/>
      </c>
      <c r="N3169" s="310" t="str">
        <f>IF(I3169&lt;&gt;"",INDEX(ฐาน!$A$4:$F$9,MATCH(I3169,ฐาน!$A$4:$A$9,0),IF(J3169&gt;=INDEX(ฐาน!$A$4:$F$9,MATCH(I3169,ฐาน!$A$4:$A$9,0),3),6,5)),"")</f>
        <v/>
      </c>
      <c r="O3169" s="311" t="str">
        <f>IF(I3169&lt;&gt;"",IF(J3169&gt;=INDEX(ฐาน!$A$4:$G$9,MATCH(I3169,ฐาน!$A$4:$A$9,0),4),INDEX(ฐาน!$A$4:$G$9,MATCH(I3169,ฐาน!$A$4:$A$9,0),7),INDEX(ฐาน!$A$4:$G$9,MATCH(I3169,ฐาน!$A$4:$A$9,0),4)),"")</f>
        <v/>
      </c>
      <c r="P3169" s="312">
        <f>IF(M3169&lt;&gt;ฐาน!$M$45,IF(L3169&lt;&gt;"",($L3169*$N3169/100),0),0)</f>
        <v>0</v>
      </c>
      <c r="Q3169" s="311">
        <f>IF(M3169&lt;&gt;ฐาน!$M$45,IF(L3169&lt;&gt;"",ROUNDUP(($L3169*$N3169/100),-1),0),0)</f>
        <v>0</v>
      </c>
      <c r="R3169" s="311">
        <f t="shared" si="98"/>
        <v>0</v>
      </c>
      <c r="S3169" s="313">
        <f t="shared" si="99"/>
        <v>0</v>
      </c>
      <c r="T3169" s="314">
        <f>IF(M3169&lt;&gt;ฐาน!$M$45,IF(S3169&lt;&gt;"",S3169+R3169,0),0)</f>
        <v>0</v>
      </c>
      <c r="U3169" s="311">
        <f>IF(M3169&lt;&gt;ฐาน!$M$45,IF(S3169=0,J3169+T3169,O3169),J3169)</f>
        <v>0</v>
      </c>
      <c r="V3169" s="98"/>
    </row>
    <row r="3170" spans="1:22" x14ac:dyDescent="0.35">
      <c r="A3170" s="93">
        <v>3162</v>
      </c>
      <c r="B3170" s="84"/>
      <c r="C3170" s="98"/>
      <c r="D3170" s="91"/>
      <c r="E3170" s="89"/>
      <c r="F3170" s="88"/>
      <c r="G3170" s="91"/>
      <c r="H3170" s="91"/>
      <c r="I3170" s="88"/>
      <c r="J3170" s="92"/>
      <c r="K3170" s="212"/>
      <c r="L3170" s="308" t="str">
        <f>IF(K3170&lt;&gt;"",INDEX(ฐาน!$J$4:$M$44,MATCH(INT(K3170),ฐาน!$J$4:$J$44,0),2),"")</f>
        <v/>
      </c>
      <c r="M3170" s="309" t="str">
        <f>IF(L3170&lt;&gt;"",INDEX(ฐาน!$J$4:$M$45,MATCH(L3170,ฐาน!$K$4:$K$45,0),4),"")</f>
        <v/>
      </c>
      <c r="N3170" s="310" t="str">
        <f>IF(I3170&lt;&gt;"",INDEX(ฐาน!$A$4:$F$9,MATCH(I3170,ฐาน!$A$4:$A$9,0),IF(J3170&gt;=INDEX(ฐาน!$A$4:$F$9,MATCH(I3170,ฐาน!$A$4:$A$9,0),3),6,5)),"")</f>
        <v/>
      </c>
      <c r="O3170" s="311" t="str">
        <f>IF(I3170&lt;&gt;"",IF(J3170&gt;=INDEX(ฐาน!$A$4:$G$9,MATCH(I3170,ฐาน!$A$4:$A$9,0),4),INDEX(ฐาน!$A$4:$G$9,MATCH(I3170,ฐาน!$A$4:$A$9,0),7),INDEX(ฐาน!$A$4:$G$9,MATCH(I3170,ฐาน!$A$4:$A$9,0),4)),"")</f>
        <v/>
      </c>
      <c r="P3170" s="312">
        <f>IF(M3170&lt;&gt;ฐาน!$M$45,IF(L3170&lt;&gt;"",($L3170*$N3170/100),0),0)</f>
        <v>0</v>
      </c>
      <c r="Q3170" s="311">
        <f>IF(M3170&lt;&gt;ฐาน!$M$45,IF(L3170&lt;&gt;"",ROUNDUP(($L3170*$N3170/100),-1),0),0)</f>
        <v>0</v>
      </c>
      <c r="R3170" s="311">
        <f t="shared" si="98"/>
        <v>0</v>
      </c>
      <c r="S3170" s="313">
        <f t="shared" si="99"/>
        <v>0</v>
      </c>
      <c r="T3170" s="314">
        <f>IF(M3170&lt;&gt;ฐาน!$M$45,IF(S3170&lt;&gt;"",S3170+R3170,0),0)</f>
        <v>0</v>
      </c>
      <c r="U3170" s="311">
        <f>IF(M3170&lt;&gt;ฐาน!$M$45,IF(S3170=0,J3170+T3170,O3170),J3170)</f>
        <v>0</v>
      </c>
      <c r="V3170" s="98"/>
    </row>
    <row r="3171" spans="1:22" x14ac:dyDescent="0.35">
      <c r="A3171" s="93">
        <v>3163</v>
      </c>
      <c r="B3171" s="84"/>
      <c r="C3171" s="98"/>
      <c r="D3171" s="91"/>
      <c r="E3171" s="89"/>
      <c r="F3171" s="88"/>
      <c r="G3171" s="91"/>
      <c r="H3171" s="91"/>
      <c r="I3171" s="88"/>
      <c r="J3171" s="92"/>
      <c r="K3171" s="212"/>
      <c r="L3171" s="308" t="str">
        <f>IF(K3171&lt;&gt;"",INDEX(ฐาน!$J$4:$M$44,MATCH(INT(K3171),ฐาน!$J$4:$J$44,0),2),"")</f>
        <v/>
      </c>
      <c r="M3171" s="309" t="str">
        <f>IF(L3171&lt;&gt;"",INDEX(ฐาน!$J$4:$M$45,MATCH(L3171,ฐาน!$K$4:$K$45,0),4),"")</f>
        <v/>
      </c>
      <c r="N3171" s="310" t="str">
        <f>IF(I3171&lt;&gt;"",INDEX(ฐาน!$A$4:$F$9,MATCH(I3171,ฐาน!$A$4:$A$9,0),IF(J3171&gt;=INDEX(ฐาน!$A$4:$F$9,MATCH(I3171,ฐาน!$A$4:$A$9,0),3),6,5)),"")</f>
        <v/>
      </c>
      <c r="O3171" s="311" t="str">
        <f>IF(I3171&lt;&gt;"",IF(J3171&gt;=INDEX(ฐาน!$A$4:$G$9,MATCH(I3171,ฐาน!$A$4:$A$9,0),4),INDEX(ฐาน!$A$4:$G$9,MATCH(I3171,ฐาน!$A$4:$A$9,0),7),INDEX(ฐาน!$A$4:$G$9,MATCH(I3171,ฐาน!$A$4:$A$9,0),4)),"")</f>
        <v/>
      </c>
      <c r="P3171" s="312">
        <f>IF(M3171&lt;&gt;ฐาน!$M$45,IF(L3171&lt;&gt;"",($L3171*$N3171/100),0),0)</f>
        <v>0</v>
      </c>
      <c r="Q3171" s="311">
        <f>IF(M3171&lt;&gt;ฐาน!$M$45,IF(L3171&lt;&gt;"",ROUNDUP(($L3171*$N3171/100),-1),0),0)</f>
        <v>0</v>
      </c>
      <c r="R3171" s="311">
        <f t="shared" si="98"/>
        <v>0</v>
      </c>
      <c r="S3171" s="313">
        <f t="shared" si="99"/>
        <v>0</v>
      </c>
      <c r="T3171" s="314">
        <f>IF(M3171&lt;&gt;ฐาน!$M$45,IF(S3171&lt;&gt;"",S3171+R3171,0),0)</f>
        <v>0</v>
      </c>
      <c r="U3171" s="311">
        <f>IF(M3171&lt;&gt;ฐาน!$M$45,IF(S3171=0,J3171+T3171,O3171),J3171)</f>
        <v>0</v>
      </c>
      <c r="V3171" s="98"/>
    </row>
    <row r="3172" spans="1:22" x14ac:dyDescent="0.35">
      <c r="A3172" s="93">
        <v>3164</v>
      </c>
      <c r="B3172" s="84"/>
      <c r="C3172" s="98"/>
      <c r="D3172" s="91"/>
      <c r="E3172" s="89"/>
      <c r="F3172" s="88"/>
      <c r="G3172" s="91"/>
      <c r="H3172" s="91"/>
      <c r="I3172" s="88"/>
      <c r="J3172" s="92"/>
      <c r="K3172" s="212"/>
      <c r="L3172" s="308" t="str">
        <f>IF(K3172&lt;&gt;"",INDEX(ฐาน!$J$4:$M$44,MATCH(INT(K3172),ฐาน!$J$4:$J$44,0),2),"")</f>
        <v/>
      </c>
      <c r="M3172" s="309" t="str">
        <f>IF(L3172&lt;&gt;"",INDEX(ฐาน!$J$4:$M$45,MATCH(L3172,ฐาน!$K$4:$K$45,0),4),"")</f>
        <v/>
      </c>
      <c r="N3172" s="310" t="str">
        <f>IF(I3172&lt;&gt;"",INDEX(ฐาน!$A$4:$F$9,MATCH(I3172,ฐาน!$A$4:$A$9,0),IF(J3172&gt;=INDEX(ฐาน!$A$4:$F$9,MATCH(I3172,ฐาน!$A$4:$A$9,0),3),6,5)),"")</f>
        <v/>
      </c>
      <c r="O3172" s="311" t="str">
        <f>IF(I3172&lt;&gt;"",IF(J3172&gt;=INDEX(ฐาน!$A$4:$G$9,MATCH(I3172,ฐาน!$A$4:$A$9,0),4),INDEX(ฐาน!$A$4:$G$9,MATCH(I3172,ฐาน!$A$4:$A$9,0),7),INDEX(ฐาน!$A$4:$G$9,MATCH(I3172,ฐาน!$A$4:$A$9,0),4)),"")</f>
        <v/>
      </c>
      <c r="P3172" s="312">
        <f>IF(M3172&lt;&gt;ฐาน!$M$45,IF(L3172&lt;&gt;"",($L3172*$N3172/100),0),0)</f>
        <v>0</v>
      </c>
      <c r="Q3172" s="311">
        <f>IF(M3172&lt;&gt;ฐาน!$M$45,IF(L3172&lt;&gt;"",ROUNDUP(($L3172*$N3172/100),-1),0),0)</f>
        <v>0</v>
      </c>
      <c r="R3172" s="311">
        <f t="shared" si="98"/>
        <v>0</v>
      </c>
      <c r="S3172" s="313">
        <f t="shared" si="99"/>
        <v>0</v>
      </c>
      <c r="T3172" s="314">
        <f>IF(M3172&lt;&gt;ฐาน!$M$45,IF(S3172&lt;&gt;"",S3172+R3172,0),0)</f>
        <v>0</v>
      </c>
      <c r="U3172" s="311">
        <f>IF(M3172&lt;&gt;ฐาน!$M$45,IF(S3172=0,J3172+T3172,O3172),J3172)</f>
        <v>0</v>
      </c>
      <c r="V3172" s="98"/>
    </row>
    <row r="3173" spans="1:22" x14ac:dyDescent="0.35">
      <c r="A3173" s="93">
        <v>3165</v>
      </c>
      <c r="B3173" s="84"/>
      <c r="C3173" s="98"/>
      <c r="D3173" s="91"/>
      <c r="E3173" s="89"/>
      <c r="F3173" s="88"/>
      <c r="G3173" s="91"/>
      <c r="H3173" s="91"/>
      <c r="I3173" s="88"/>
      <c r="J3173" s="92"/>
      <c r="K3173" s="212"/>
      <c r="L3173" s="308" t="str">
        <f>IF(K3173&lt;&gt;"",INDEX(ฐาน!$J$4:$M$44,MATCH(INT(K3173),ฐาน!$J$4:$J$44,0),2),"")</f>
        <v/>
      </c>
      <c r="M3173" s="309" t="str">
        <f>IF(L3173&lt;&gt;"",INDEX(ฐาน!$J$4:$M$45,MATCH(L3173,ฐาน!$K$4:$K$45,0),4),"")</f>
        <v/>
      </c>
      <c r="N3173" s="310" t="str">
        <f>IF(I3173&lt;&gt;"",INDEX(ฐาน!$A$4:$F$9,MATCH(I3173,ฐาน!$A$4:$A$9,0),IF(J3173&gt;=INDEX(ฐาน!$A$4:$F$9,MATCH(I3173,ฐาน!$A$4:$A$9,0),3),6,5)),"")</f>
        <v/>
      </c>
      <c r="O3173" s="311" t="str">
        <f>IF(I3173&lt;&gt;"",IF(J3173&gt;=INDEX(ฐาน!$A$4:$G$9,MATCH(I3173,ฐาน!$A$4:$A$9,0),4),INDEX(ฐาน!$A$4:$G$9,MATCH(I3173,ฐาน!$A$4:$A$9,0),7),INDEX(ฐาน!$A$4:$G$9,MATCH(I3173,ฐาน!$A$4:$A$9,0),4)),"")</f>
        <v/>
      </c>
      <c r="P3173" s="312">
        <f>IF(M3173&lt;&gt;ฐาน!$M$45,IF(L3173&lt;&gt;"",($L3173*$N3173/100),0),0)</f>
        <v>0</v>
      </c>
      <c r="Q3173" s="311">
        <f>IF(M3173&lt;&gt;ฐาน!$M$45,IF(L3173&lt;&gt;"",ROUNDUP(($L3173*$N3173/100),-1),0),0)</f>
        <v>0</v>
      </c>
      <c r="R3173" s="311">
        <f t="shared" si="98"/>
        <v>0</v>
      </c>
      <c r="S3173" s="313">
        <f t="shared" si="99"/>
        <v>0</v>
      </c>
      <c r="T3173" s="314">
        <f>IF(M3173&lt;&gt;ฐาน!$M$45,IF(S3173&lt;&gt;"",S3173+R3173,0),0)</f>
        <v>0</v>
      </c>
      <c r="U3173" s="311">
        <f>IF(M3173&lt;&gt;ฐาน!$M$45,IF(S3173=0,J3173+T3173,O3173),J3173)</f>
        <v>0</v>
      </c>
      <c r="V3173" s="98"/>
    </row>
    <row r="3174" spans="1:22" x14ac:dyDescent="0.35">
      <c r="A3174" s="93">
        <v>3166</v>
      </c>
      <c r="B3174" s="84"/>
      <c r="C3174" s="98"/>
      <c r="D3174" s="91"/>
      <c r="E3174" s="89"/>
      <c r="F3174" s="88"/>
      <c r="G3174" s="91"/>
      <c r="H3174" s="91"/>
      <c r="I3174" s="88"/>
      <c r="J3174" s="92"/>
      <c r="K3174" s="212"/>
      <c r="L3174" s="308" t="str">
        <f>IF(K3174&lt;&gt;"",INDEX(ฐาน!$J$4:$M$44,MATCH(INT(K3174),ฐาน!$J$4:$J$44,0),2),"")</f>
        <v/>
      </c>
      <c r="M3174" s="309" t="str">
        <f>IF(L3174&lt;&gt;"",INDEX(ฐาน!$J$4:$M$45,MATCH(L3174,ฐาน!$K$4:$K$45,0),4),"")</f>
        <v/>
      </c>
      <c r="N3174" s="310" t="str">
        <f>IF(I3174&lt;&gt;"",INDEX(ฐาน!$A$4:$F$9,MATCH(I3174,ฐาน!$A$4:$A$9,0),IF(J3174&gt;=INDEX(ฐาน!$A$4:$F$9,MATCH(I3174,ฐาน!$A$4:$A$9,0),3),6,5)),"")</f>
        <v/>
      </c>
      <c r="O3174" s="311" t="str">
        <f>IF(I3174&lt;&gt;"",IF(J3174&gt;=INDEX(ฐาน!$A$4:$G$9,MATCH(I3174,ฐาน!$A$4:$A$9,0),4),INDEX(ฐาน!$A$4:$G$9,MATCH(I3174,ฐาน!$A$4:$A$9,0),7),INDEX(ฐาน!$A$4:$G$9,MATCH(I3174,ฐาน!$A$4:$A$9,0),4)),"")</f>
        <v/>
      </c>
      <c r="P3174" s="312">
        <f>IF(M3174&lt;&gt;ฐาน!$M$45,IF(L3174&lt;&gt;"",($L3174*$N3174/100),0),0)</f>
        <v>0</v>
      </c>
      <c r="Q3174" s="311">
        <f>IF(M3174&lt;&gt;ฐาน!$M$45,IF(L3174&lt;&gt;"",ROUNDUP(($L3174*$N3174/100),-1),0),0)</f>
        <v>0</v>
      </c>
      <c r="R3174" s="311">
        <f t="shared" si="98"/>
        <v>0</v>
      </c>
      <c r="S3174" s="313">
        <f t="shared" si="99"/>
        <v>0</v>
      </c>
      <c r="T3174" s="314">
        <f>IF(M3174&lt;&gt;ฐาน!$M$45,IF(S3174&lt;&gt;"",S3174+R3174,0),0)</f>
        <v>0</v>
      </c>
      <c r="U3174" s="311">
        <f>IF(M3174&lt;&gt;ฐาน!$M$45,IF(S3174=0,J3174+T3174,O3174),J3174)</f>
        <v>0</v>
      </c>
      <c r="V3174" s="98"/>
    </row>
    <row r="3175" spans="1:22" x14ac:dyDescent="0.35">
      <c r="A3175" s="93">
        <v>3167</v>
      </c>
      <c r="B3175" s="84"/>
      <c r="C3175" s="98"/>
      <c r="D3175" s="91"/>
      <c r="E3175" s="89"/>
      <c r="F3175" s="88"/>
      <c r="G3175" s="91"/>
      <c r="H3175" s="91"/>
      <c r="I3175" s="88"/>
      <c r="J3175" s="92"/>
      <c r="K3175" s="212"/>
      <c r="L3175" s="308" t="str">
        <f>IF(K3175&lt;&gt;"",INDEX(ฐาน!$J$4:$M$44,MATCH(INT(K3175),ฐาน!$J$4:$J$44,0),2),"")</f>
        <v/>
      </c>
      <c r="M3175" s="309" t="str">
        <f>IF(L3175&lt;&gt;"",INDEX(ฐาน!$J$4:$M$45,MATCH(L3175,ฐาน!$K$4:$K$45,0),4),"")</f>
        <v/>
      </c>
      <c r="N3175" s="310" t="str">
        <f>IF(I3175&lt;&gt;"",INDEX(ฐาน!$A$4:$F$9,MATCH(I3175,ฐาน!$A$4:$A$9,0),IF(J3175&gt;=INDEX(ฐาน!$A$4:$F$9,MATCH(I3175,ฐาน!$A$4:$A$9,0),3),6,5)),"")</f>
        <v/>
      </c>
      <c r="O3175" s="311" t="str">
        <f>IF(I3175&lt;&gt;"",IF(J3175&gt;=INDEX(ฐาน!$A$4:$G$9,MATCH(I3175,ฐาน!$A$4:$A$9,0),4),INDEX(ฐาน!$A$4:$G$9,MATCH(I3175,ฐาน!$A$4:$A$9,0),7),INDEX(ฐาน!$A$4:$G$9,MATCH(I3175,ฐาน!$A$4:$A$9,0),4)),"")</f>
        <v/>
      </c>
      <c r="P3175" s="312">
        <f>IF(M3175&lt;&gt;ฐาน!$M$45,IF(L3175&lt;&gt;"",($L3175*$N3175/100),0),0)</f>
        <v>0</v>
      </c>
      <c r="Q3175" s="311">
        <f>IF(M3175&lt;&gt;ฐาน!$M$45,IF(L3175&lt;&gt;"",ROUNDUP(($L3175*$N3175/100),-1),0),0)</f>
        <v>0</v>
      </c>
      <c r="R3175" s="311">
        <f t="shared" si="98"/>
        <v>0</v>
      </c>
      <c r="S3175" s="313">
        <f t="shared" si="99"/>
        <v>0</v>
      </c>
      <c r="T3175" s="314">
        <f>IF(M3175&lt;&gt;ฐาน!$M$45,IF(S3175&lt;&gt;"",S3175+R3175,0),0)</f>
        <v>0</v>
      </c>
      <c r="U3175" s="311">
        <f>IF(M3175&lt;&gt;ฐาน!$M$45,IF(S3175=0,J3175+T3175,O3175),J3175)</f>
        <v>0</v>
      </c>
      <c r="V3175" s="98"/>
    </row>
    <row r="3176" spans="1:22" x14ac:dyDescent="0.35">
      <c r="A3176" s="93">
        <v>3168</v>
      </c>
      <c r="B3176" s="84"/>
      <c r="C3176" s="98"/>
      <c r="D3176" s="91"/>
      <c r="E3176" s="89"/>
      <c r="F3176" s="88"/>
      <c r="G3176" s="91"/>
      <c r="H3176" s="91"/>
      <c r="I3176" s="88"/>
      <c r="J3176" s="92"/>
      <c r="K3176" s="212"/>
      <c r="L3176" s="308" t="str">
        <f>IF(K3176&lt;&gt;"",INDEX(ฐาน!$J$4:$M$44,MATCH(INT(K3176),ฐาน!$J$4:$J$44,0),2),"")</f>
        <v/>
      </c>
      <c r="M3176" s="309" t="str">
        <f>IF(L3176&lt;&gt;"",INDEX(ฐาน!$J$4:$M$45,MATCH(L3176,ฐาน!$K$4:$K$45,0),4),"")</f>
        <v/>
      </c>
      <c r="N3176" s="310" t="str">
        <f>IF(I3176&lt;&gt;"",INDEX(ฐาน!$A$4:$F$9,MATCH(I3176,ฐาน!$A$4:$A$9,0),IF(J3176&gt;=INDEX(ฐาน!$A$4:$F$9,MATCH(I3176,ฐาน!$A$4:$A$9,0),3),6,5)),"")</f>
        <v/>
      </c>
      <c r="O3176" s="311" t="str">
        <f>IF(I3176&lt;&gt;"",IF(J3176&gt;=INDEX(ฐาน!$A$4:$G$9,MATCH(I3176,ฐาน!$A$4:$A$9,0),4),INDEX(ฐาน!$A$4:$G$9,MATCH(I3176,ฐาน!$A$4:$A$9,0),7),INDEX(ฐาน!$A$4:$G$9,MATCH(I3176,ฐาน!$A$4:$A$9,0),4)),"")</f>
        <v/>
      </c>
      <c r="P3176" s="312">
        <f>IF(M3176&lt;&gt;ฐาน!$M$45,IF(L3176&lt;&gt;"",($L3176*$N3176/100),0),0)</f>
        <v>0</v>
      </c>
      <c r="Q3176" s="311">
        <f>IF(M3176&lt;&gt;ฐาน!$M$45,IF(L3176&lt;&gt;"",ROUNDUP(($L3176*$N3176/100),-1),0),0)</f>
        <v>0</v>
      </c>
      <c r="R3176" s="311">
        <f t="shared" si="98"/>
        <v>0</v>
      </c>
      <c r="S3176" s="313">
        <f t="shared" si="99"/>
        <v>0</v>
      </c>
      <c r="T3176" s="314">
        <f>IF(M3176&lt;&gt;ฐาน!$M$45,IF(S3176&lt;&gt;"",S3176+R3176,0),0)</f>
        <v>0</v>
      </c>
      <c r="U3176" s="311">
        <f>IF(M3176&lt;&gt;ฐาน!$M$45,IF(S3176=0,J3176+T3176,O3176),J3176)</f>
        <v>0</v>
      </c>
      <c r="V3176" s="98"/>
    </row>
    <row r="3177" spans="1:22" x14ac:dyDescent="0.35">
      <c r="A3177" s="93">
        <v>3169</v>
      </c>
      <c r="B3177" s="84"/>
      <c r="C3177" s="98"/>
      <c r="D3177" s="91"/>
      <c r="E3177" s="89"/>
      <c r="F3177" s="88"/>
      <c r="G3177" s="91"/>
      <c r="H3177" s="91"/>
      <c r="I3177" s="88"/>
      <c r="J3177" s="92"/>
      <c r="K3177" s="212"/>
      <c r="L3177" s="308" t="str">
        <f>IF(K3177&lt;&gt;"",INDEX(ฐาน!$J$4:$M$44,MATCH(INT(K3177),ฐาน!$J$4:$J$44,0),2),"")</f>
        <v/>
      </c>
      <c r="M3177" s="309" t="str">
        <f>IF(L3177&lt;&gt;"",INDEX(ฐาน!$J$4:$M$45,MATCH(L3177,ฐาน!$K$4:$K$45,0),4),"")</f>
        <v/>
      </c>
      <c r="N3177" s="310" t="str">
        <f>IF(I3177&lt;&gt;"",INDEX(ฐาน!$A$4:$F$9,MATCH(I3177,ฐาน!$A$4:$A$9,0),IF(J3177&gt;=INDEX(ฐาน!$A$4:$F$9,MATCH(I3177,ฐาน!$A$4:$A$9,0),3),6,5)),"")</f>
        <v/>
      </c>
      <c r="O3177" s="311" t="str">
        <f>IF(I3177&lt;&gt;"",IF(J3177&gt;=INDEX(ฐาน!$A$4:$G$9,MATCH(I3177,ฐาน!$A$4:$A$9,0),4),INDEX(ฐาน!$A$4:$G$9,MATCH(I3177,ฐาน!$A$4:$A$9,0),7),INDEX(ฐาน!$A$4:$G$9,MATCH(I3177,ฐาน!$A$4:$A$9,0),4)),"")</f>
        <v/>
      </c>
      <c r="P3177" s="312">
        <f>IF(M3177&lt;&gt;ฐาน!$M$45,IF(L3177&lt;&gt;"",($L3177*$N3177/100),0),0)</f>
        <v>0</v>
      </c>
      <c r="Q3177" s="311">
        <f>IF(M3177&lt;&gt;ฐาน!$M$45,IF(L3177&lt;&gt;"",ROUNDUP(($L3177*$N3177/100),-1),0),0)</f>
        <v>0</v>
      </c>
      <c r="R3177" s="311">
        <f t="shared" si="98"/>
        <v>0</v>
      </c>
      <c r="S3177" s="313">
        <f t="shared" si="99"/>
        <v>0</v>
      </c>
      <c r="T3177" s="314">
        <f>IF(M3177&lt;&gt;ฐาน!$M$45,IF(S3177&lt;&gt;"",S3177+R3177,0),0)</f>
        <v>0</v>
      </c>
      <c r="U3177" s="311">
        <f>IF(M3177&lt;&gt;ฐาน!$M$45,IF(S3177=0,J3177+T3177,O3177),J3177)</f>
        <v>0</v>
      </c>
      <c r="V3177" s="98"/>
    </row>
    <row r="3178" spans="1:22" x14ac:dyDescent="0.35">
      <c r="A3178" s="93">
        <v>3170</v>
      </c>
      <c r="B3178" s="84"/>
      <c r="C3178" s="98"/>
      <c r="D3178" s="91"/>
      <c r="E3178" s="89"/>
      <c r="F3178" s="88"/>
      <c r="G3178" s="91"/>
      <c r="H3178" s="91"/>
      <c r="I3178" s="88"/>
      <c r="J3178" s="92"/>
      <c r="K3178" s="212"/>
      <c r="L3178" s="308" t="str">
        <f>IF(K3178&lt;&gt;"",INDEX(ฐาน!$J$4:$M$44,MATCH(INT(K3178),ฐาน!$J$4:$J$44,0),2),"")</f>
        <v/>
      </c>
      <c r="M3178" s="309" t="str">
        <f>IF(L3178&lt;&gt;"",INDEX(ฐาน!$J$4:$M$45,MATCH(L3178,ฐาน!$K$4:$K$45,0),4),"")</f>
        <v/>
      </c>
      <c r="N3178" s="310" t="str">
        <f>IF(I3178&lt;&gt;"",INDEX(ฐาน!$A$4:$F$9,MATCH(I3178,ฐาน!$A$4:$A$9,0),IF(J3178&gt;=INDEX(ฐาน!$A$4:$F$9,MATCH(I3178,ฐาน!$A$4:$A$9,0),3),6,5)),"")</f>
        <v/>
      </c>
      <c r="O3178" s="311" t="str">
        <f>IF(I3178&lt;&gt;"",IF(J3178&gt;=INDEX(ฐาน!$A$4:$G$9,MATCH(I3178,ฐาน!$A$4:$A$9,0),4),INDEX(ฐาน!$A$4:$G$9,MATCH(I3178,ฐาน!$A$4:$A$9,0),7),INDEX(ฐาน!$A$4:$G$9,MATCH(I3178,ฐาน!$A$4:$A$9,0),4)),"")</f>
        <v/>
      </c>
      <c r="P3178" s="312">
        <f>IF(M3178&lt;&gt;ฐาน!$M$45,IF(L3178&lt;&gt;"",($L3178*$N3178/100),0),0)</f>
        <v>0</v>
      </c>
      <c r="Q3178" s="311">
        <f>IF(M3178&lt;&gt;ฐาน!$M$45,IF(L3178&lt;&gt;"",ROUNDUP(($L3178*$N3178/100),-1),0),0)</f>
        <v>0</v>
      </c>
      <c r="R3178" s="311">
        <f t="shared" si="98"/>
        <v>0</v>
      </c>
      <c r="S3178" s="313">
        <f t="shared" si="99"/>
        <v>0</v>
      </c>
      <c r="T3178" s="314">
        <f>IF(M3178&lt;&gt;ฐาน!$M$45,IF(S3178&lt;&gt;"",S3178+R3178,0),0)</f>
        <v>0</v>
      </c>
      <c r="U3178" s="311">
        <f>IF(M3178&lt;&gt;ฐาน!$M$45,IF(S3178=0,J3178+T3178,O3178),J3178)</f>
        <v>0</v>
      </c>
      <c r="V3178" s="98"/>
    </row>
    <row r="3179" spans="1:22" x14ac:dyDescent="0.35">
      <c r="A3179" s="93">
        <v>3171</v>
      </c>
      <c r="B3179" s="84"/>
      <c r="C3179" s="98"/>
      <c r="D3179" s="91"/>
      <c r="E3179" s="89"/>
      <c r="F3179" s="88"/>
      <c r="G3179" s="91"/>
      <c r="H3179" s="91"/>
      <c r="I3179" s="88"/>
      <c r="J3179" s="92"/>
      <c r="K3179" s="212"/>
      <c r="L3179" s="308" t="str">
        <f>IF(K3179&lt;&gt;"",INDEX(ฐาน!$J$4:$M$44,MATCH(INT(K3179),ฐาน!$J$4:$J$44,0),2),"")</f>
        <v/>
      </c>
      <c r="M3179" s="309" t="str">
        <f>IF(L3179&lt;&gt;"",INDEX(ฐาน!$J$4:$M$45,MATCH(L3179,ฐาน!$K$4:$K$45,0),4),"")</f>
        <v/>
      </c>
      <c r="N3179" s="310" t="str">
        <f>IF(I3179&lt;&gt;"",INDEX(ฐาน!$A$4:$F$9,MATCH(I3179,ฐาน!$A$4:$A$9,0),IF(J3179&gt;=INDEX(ฐาน!$A$4:$F$9,MATCH(I3179,ฐาน!$A$4:$A$9,0),3),6,5)),"")</f>
        <v/>
      </c>
      <c r="O3179" s="311" t="str">
        <f>IF(I3179&lt;&gt;"",IF(J3179&gt;=INDEX(ฐาน!$A$4:$G$9,MATCH(I3179,ฐาน!$A$4:$A$9,0),4),INDEX(ฐาน!$A$4:$G$9,MATCH(I3179,ฐาน!$A$4:$A$9,0),7),INDEX(ฐาน!$A$4:$G$9,MATCH(I3179,ฐาน!$A$4:$A$9,0),4)),"")</f>
        <v/>
      </c>
      <c r="P3179" s="312">
        <f>IF(M3179&lt;&gt;ฐาน!$M$45,IF(L3179&lt;&gt;"",($L3179*$N3179/100),0),0)</f>
        <v>0</v>
      </c>
      <c r="Q3179" s="311">
        <f>IF(M3179&lt;&gt;ฐาน!$M$45,IF(L3179&lt;&gt;"",ROUNDUP(($L3179*$N3179/100),-1),0),0)</f>
        <v>0</v>
      </c>
      <c r="R3179" s="311">
        <f t="shared" si="98"/>
        <v>0</v>
      </c>
      <c r="S3179" s="313">
        <f t="shared" si="99"/>
        <v>0</v>
      </c>
      <c r="T3179" s="314">
        <f>IF(M3179&lt;&gt;ฐาน!$M$45,IF(S3179&lt;&gt;"",S3179+R3179,0),0)</f>
        <v>0</v>
      </c>
      <c r="U3179" s="311">
        <f>IF(M3179&lt;&gt;ฐาน!$M$45,IF(S3179=0,J3179+T3179,O3179),J3179)</f>
        <v>0</v>
      </c>
      <c r="V3179" s="98"/>
    </row>
    <row r="3180" spans="1:22" x14ac:dyDescent="0.35">
      <c r="A3180" s="93">
        <v>3172</v>
      </c>
      <c r="B3180" s="84"/>
      <c r="C3180" s="98"/>
      <c r="D3180" s="91"/>
      <c r="E3180" s="89"/>
      <c r="F3180" s="88"/>
      <c r="G3180" s="91"/>
      <c r="H3180" s="91"/>
      <c r="I3180" s="88"/>
      <c r="J3180" s="92"/>
      <c r="K3180" s="212"/>
      <c r="L3180" s="308" t="str">
        <f>IF(K3180&lt;&gt;"",INDEX(ฐาน!$J$4:$M$44,MATCH(INT(K3180),ฐาน!$J$4:$J$44,0),2),"")</f>
        <v/>
      </c>
      <c r="M3180" s="309" t="str">
        <f>IF(L3180&lt;&gt;"",INDEX(ฐาน!$J$4:$M$45,MATCH(L3180,ฐาน!$K$4:$K$45,0),4),"")</f>
        <v/>
      </c>
      <c r="N3180" s="310" t="str">
        <f>IF(I3180&lt;&gt;"",INDEX(ฐาน!$A$4:$F$9,MATCH(I3180,ฐาน!$A$4:$A$9,0),IF(J3180&gt;=INDEX(ฐาน!$A$4:$F$9,MATCH(I3180,ฐาน!$A$4:$A$9,0),3),6,5)),"")</f>
        <v/>
      </c>
      <c r="O3180" s="311" t="str">
        <f>IF(I3180&lt;&gt;"",IF(J3180&gt;=INDEX(ฐาน!$A$4:$G$9,MATCH(I3180,ฐาน!$A$4:$A$9,0),4),INDEX(ฐาน!$A$4:$G$9,MATCH(I3180,ฐาน!$A$4:$A$9,0),7),INDEX(ฐาน!$A$4:$G$9,MATCH(I3180,ฐาน!$A$4:$A$9,0),4)),"")</f>
        <v/>
      </c>
      <c r="P3180" s="312">
        <f>IF(M3180&lt;&gt;ฐาน!$M$45,IF(L3180&lt;&gt;"",($L3180*$N3180/100),0),0)</f>
        <v>0</v>
      </c>
      <c r="Q3180" s="311">
        <f>IF(M3180&lt;&gt;ฐาน!$M$45,IF(L3180&lt;&gt;"",ROUNDUP(($L3180*$N3180/100),-1),0),0)</f>
        <v>0</v>
      </c>
      <c r="R3180" s="311">
        <f t="shared" si="98"/>
        <v>0</v>
      </c>
      <c r="S3180" s="313">
        <f t="shared" si="99"/>
        <v>0</v>
      </c>
      <c r="T3180" s="314">
        <f>IF(M3180&lt;&gt;ฐาน!$M$45,IF(S3180&lt;&gt;"",S3180+R3180,0),0)</f>
        <v>0</v>
      </c>
      <c r="U3180" s="311">
        <f>IF(M3180&lt;&gt;ฐาน!$M$45,IF(S3180=0,J3180+T3180,O3180),J3180)</f>
        <v>0</v>
      </c>
      <c r="V3180" s="98"/>
    </row>
    <row r="3181" spans="1:22" x14ac:dyDescent="0.35">
      <c r="A3181" s="93">
        <v>3173</v>
      </c>
      <c r="B3181" s="84"/>
      <c r="C3181" s="98"/>
      <c r="D3181" s="91"/>
      <c r="E3181" s="89"/>
      <c r="F3181" s="88"/>
      <c r="G3181" s="91"/>
      <c r="H3181" s="91"/>
      <c r="I3181" s="88"/>
      <c r="J3181" s="92"/>
      <c r="K3181" s="212"/>
      <c r="L3181" s="308" t="str">
        <f>IF(K3181&lt;&gt;"",INDEX(ฐาน!$J$4:$M$44,MATCH(INT(K3181),ฐาน!$J$4:$J$44,0),2),"")</f>
        <v/>
      </c>
      <c r="M3181" s="309" t="str">
        <f>IF(L3181&lt;&gt;"",INDEX(ฐาน!$J$4:$M$45,MATCH(L3181,ฐาน!$K$4:$K$45,0),4),"")</f>
        <v/>
      </c>
      <c r="N3181" s="310" t="str">
        <f>IF(I3181&lt;&gt;"",INDEX(ฐาน!$A$4:$F$9,MATCH(I3181,ฐาน!$A$4:$A$9,0),IF(J3181&gt;=INDEX(ฐาน!$A$4:$F$9,MATCH(I3181,ฐาน!$A$4:$A$9,0),3),6,5)),"")</f>
        <v/>
      </c>
      <c r="O3181" s="311" t="str">
        <f>IF(I3181&lt;&gt;"",IF(J3181&gt;=INDEX(ฐาน!$A$4:$G$9,MATCH(I3181,ฐาน!$A$4:$A$9,0),4),INDEX(ฐาน!$A$4:$G$9,MATCH(I3181,ฐาน!$A$4:$A$9,0),7),INDEX(ฐาน!$A$4:$G$9,MATCH(I3181,ฐาน!$A$4:$A$9,0),4)),"")</f>
        <v/>
      </c>
      <c r="P3181" s="312">
        <f>IF(M3181&lt;&gt;ฐาน!$M$45,IF(L3181&lt;&gt;"",($L3181*$N3181/100),0),0)</f>
        <v>0</v>
      </c>
      <c r="Q3181" s="311">
        <f>IF(M3181&lt;&gt;ฐาน!$M$45,IF(L3181&lt;&gt;"",ROUNDUP(($L3181*$N3181/100),-1),0),0)</f>
        <v>0</v>
      </c>
      <c r="R3181" s="311">
        <f t="shared" si="98"/>
        <v>0</v>
      </c>
      <c r="S3181" s="313">
        <f t="shared" si="99"/>
        <v>0</v>
      </c>
      <c r="T3181" s="314">
        <f>IF(M3181&lt;&gt;ฐาน!$M$45,IF(S3181&lt;&gt;"",S3181+R3181,0),0)</f>
        <v>0</v>
      </c>
      <c r="U3181" s="311">
        <f>IF(M3181&lt;&gt;ฐาน!$M$45,IF(S3181=0,J3181+T3181,O3181),J3181)</f>
        <v>0</v>
      </c>
      <c r="V3181" s="98"/>
    </row>
    <row r="3182" spans="1:22" x14ac:dyDescent="0.35">
      <c r="A3182" s="93">
        <v>3174</v>
      </c>
      <c r="B3182" s="84"/>
      <c r="C3182" s="98"/>
      <c r="D3182" s="91"/>
      <c r="E3182" s="89"/>
      <c r="F3182" s="88"/>
      <c r="G3182" s="91"/>
      <c r="H3182" s="91"/>
      <c r="I3182" s="88"/>
      <c r="J3182" s="92"/>
      <c r="K3182" s="212"/>
      <c r="L3182" s="308" t="str">
        <f>IF(K3182&lt;&gt;"",INDEX(ฐาน!$J$4:$M$44,MATCH(INT(K3182),ฐาน!$J$4:$J$44,0),2),"")</f>
        <v/>
      </c>
      <c r="M3182" s="309" t="str">
        <f>IF(L3182&lt;&gt;"",INDEX(ฐาน!$J$4:$M$45,MATCH(L3182,ฐาน!$K$4:$K$45,0),4),"")</f>
        <v/>
      </c>
      <c r="N3182" s="310" t="str">
        <f>IF(I3182&lt;&gt;"",INDEX(ฐาน!$A$4:$F$9,MATCH(I3182,ฐาน!$A$4:$A$9,0),IF(J3182&gt;=INDEX(ฐาน!$A$4:$F$9,MATCH(I3182,ฐาน!$A$4:$A$9,0),3),6,5)),"")</f>
        <v/>
      </c>
      <c r="O3182" s="311" t="str">
        <f>IF(I3182&lt;&gt;"",IF(J3182&gt;=INDEX(ฐาน!$A$4:$G$9,MATCH(I3182,ฐาน!$A$4:$A$9,0),4),INDEX(ฐาน!$A$4:$G$9,MATCH(I3182,ฐาน!$A$4:$A$9,0),7),INDEX(ฐาน!$A$4:$G$9,MATCH(I3182,ฐาน!$A$4:$A$9,0),4)),"")</f>
        <v/>
      </c>
      <c r="P3182" s="312">
        <f>IF(M3182&lt;&gt;ฐาน!$M$45,IF(L3182&lt;&gt;"",($L3182*$N3182/100),0),0)</f>
        <v>0</v>
      </c>
      <c r="Q3182" s="311">
        <f>IF(M3182&lt;&gt;ฐาน!$M$45,IF(L3182&lt;&gt;"",ROUNDUP(($L3182*$N3182/100),-1),0),0)</f>
        <v>0</v>
      </c>
      <c r="R3182" s="311">
        <f t="shared" si="98"/>
        <v>0</v>
      </c>
      <c r="S3182" s="313">
        <f t="shared" si="99"/>
        <v>0</v>
      </c>
      <c r="T3182" s="314">
        <f>IF(M3182&lt;&gt;ฐาน!$M$45,IF(S3182&lt;&gt;"",S3182+R3182,0),0)</f>
        <v>0</v>
      </c>
      <c r="U3182" s="311">
        <f>IF(M3182&lt;&gt;ฐาน!$M$45,IF(S3182=0,J3182+T3182,O3182),J3182)</f>
        <v>0</v>
      </c>
      <c r="V3182" s="98"/>
    </row>
    <row r="3183" spans="1:22" x14ac:dyDescent="0.35">
      <c r="A3183" s="93">
        <v>3175</v>
      </c>
      <c r="B3183" s="84"/>
      <c r="C3183" s="98"/>
      <c r="D3183" s="91"/>
      <c r="E3183" s="89"/>
      <c r="F3183" s="88"/>
      <c r="G3183" s="91"/>
      <c r="H3183" s="91"/>
      <c r="I3183" s="88"/>
      <c r="J3183" s="92"/>
      <c r="K3183" s="212"/>
      <c r="L3183" s="308" t="str">
        <f>IF(K3183&lt;&gt;"",INDEX(ฐาน!$J$4:$M$44,MATCH(INT(K3183),ฐาน!$J$4:$J$44,0),2),"")</f>
        <v/>
      </c>
      <c r="M3183" s="309" t="str">
        <f>IF(L3183&lt;&gt;"",INDEX(ฐาน!$J$4:$M$45,MATCH(L3183,ฐาน!$K$4:$K$45,0),4),"")</f>
        <v/>
      </c>
      <c r="N3183" s="310" t="str">
        <f>IF(I3183&lt;&gt;"",INDEX(ฐาน!$A$4:$F$9,MATCH(I3183,ฐาน!$A$4:$A$9,0),IF(J3183&gt;=INDEX(ฐาน!$A$4:$F$9,MATCH(I3183,ฐาน!$A$4:$A$9,0),3),6,5)),"")</f>
        <v/>
      </c>
      <c r="O3183" s="311" t="str">
        <f>IF(I3183&lt;&gt;"",IF(J3183&gt;=INDEX(ฐาน!$A$4:$G$9,MATCH(I3183,ฐาน!$A$4:$A$9,0),4),INDEX(ฐาน!$A$4:$G$9,MATCH(I3183,ฐาน!$A$4:$A$9,0),7),INDEX(ฐาน!$A$4:$G$9,MATCH(I3183,ฐาน!$A$4:$A$9,0),4)),"")</f>
        <v/>
      </c>
      <c r="P3183" s="312">
        <f>IF(M3183&lt;&gt;ฐาน!$M$45,IF(L3183&lt;&gt;"",($L3183*$N3183/100),0),0)</f>
        <v>0</v>
      </c>
      <c r="Q3183" s="311">
        <f>IF(M3183&lt;&gt;ฐาน!$M$45,IF(L3183&lt;&gt;"",ROUNDUP(($L3183*$N3183/100),-1),0),0)</f>
        <v>0</v>
      </c>
      <c r="R3183" s="311">
        <f t="shared" si="98"/>
        <v>0</v>
      </c>
      <c r="S3183" s="313">
        <f t="shared" si="99"/>
        <v>0</v>
      </c>
      <c r="T3183" s="314">
        <f>IF(M3183&lt;&gt;ฐาน!$M$45,IF(S3183&lt;&gt;"",S3183+R3183,0),0)</f>
        <v>0</v>
      </c>
      <c r="U3183" s="311">
        <f>IF(M3183&lt;&gt;ฐาน!$M$45,IF(S3183=0,J3183+T3183,O3183),J3183)</f>
        <v>0</v>
      </c>
      <c r="V3183" s="98"/>
    </row>
    <row r="3184" spans="1:22" x14ac:dyDescent="0.35">
      <c r="A3184" s="93">
        <v>3176</v>
      </c>
      <c r="B3184" s="84"/>
      <c r="C3184" s="98"/>
      <c r="D3184" s="91"/>
      <c r="E3184" s="89"/>
      <c r="F3184" s="88"/>
      <c r="G3184" s="91"/>
      <c r="H3184" s="91"/>
      <c r="I3184" s="88"/>
      <c r="J3184" s="92"/>
      <c r="K3184" s="212"/>
      <c r="L3184" s="308" t="str">
        <f>IF(K3184&lt;&gt;"",INDEX(ฐาน!$J$4:$M$44,MATCH(INT(K3184),ฐาน!$J$4:$J$44,0),2),"")</f>
        <v/>
      </c>
      <c r="M3184" s="309" t="str">
        <f>IF(L3184&lt;&gt;"",INDEX(ฐาน!$J$4:$M$45,MATCH(L3184,ฐาน!$K$4:$K$45,0),4),"")</f>
        <v/>
      </c>
      <c r="N3184" s="310" t="str">
        <f>IF(I3184&lt;&gt;"",INDEX(ฐาน!$A$4:$F$9,MATCH(I3184,ฐาน!$A$4:$A$9,0),IF(J3184&gt;=INDEX(ฐาน!$A$4:$F$9,MATCH(I3184,ฐาน!$A$4:$A$9,0),3),6,5)),"")</f>
        <v/>
      </c>
      <c r="O3184" s="311" t="str">
        <f>IF(I3184&lt;&gt;"",IF(J3184&gt;=INDEX(ฐาน!$A$4:$G$9,MATCH(I3184,ฐาน!$A$4:$A$9,0),4),INDEX(ฐาน!$A$4:$G$9,MATCH(I3184,ฐาน!$A$4:$A$9,0),7),INDEX(ฐาน!$A$4:$G$9,MATCH(I3184,ฐาน!$A$4:$A$9,0),4)),"")</f>
        <v/>
      </c>
      <c r="P3184" s="312">
        <f>IF(M3184&lt;&gt;ฐาน!$M$45,IF(L3184&lt;&gt;"",($L3184*$N3184/100),0),0)</f>
        <v>0</v>
      </c>
      <c r="Q3184" s="311">
        <f>IF(M3184&lt;&gt;ฐาน!$M$45,IF(L3184&lt;&gt;"",ROUNDUP(($L3184*$N3184/100),-1),0),0)</f>
        <v>0</v>
      </c>
      <c r="R3184" s="311">
        <f t="shared" si="98"/>
        <v>0</v>
      </c>
      <c r="S3184" s="313">
        <f t="shared" si="99"/>
        <v>0</v>
      </c>
      <c r="T3184" s="314">
        <f>IF(M3184&lt;&gt;ฐาน!$M$45,IF(S3184&lt;&gt;"",S3184+R3184,0),0)</f>
        <v>0</v>
      </c>
      <c r="U3184" s="311">
        <f>IF(M3184&lt;&gt;ฐาน!$M$45,IF(S3184=0,J3184+T3184,O3184),J3184)</f>
        <v>0</v>
      </c>
      <c r="V3184" s="98"/>
    </row>
    <row r="3185" spans="1:22" x14ac:dyDescent="0.35">
      <c r="A3185" s="93">
        <v>3177</v>
      </c>
      <c r="B3185" s="84"/>
      <c r="C3185" s="98"/>
      <c r="D3185" s="91"/>
      <c r="E3185" s="89"/>
      <c r="F3185" s="88"/>
      <c r="G3185" s="91"/>
      <c r="H3185" s="91"/>
      <c r="I3185" s="88"/>
      <c r="J3185" s="92"/>
      <c r="K3185" s="212"/>
      <c r="L3185" s="308" t="str">
        <f>IF(K3185&lt;&gt;"",INDEX(ฐาน!$J$4:$M$44,MATCH(INT(K3185),ฐาน!$J$4:$J$44,0),2),"")</f>
        <v/>
      </c>
      <c r="M3185" s="309" t="str">
        <f>IF(L3185&lt;&gt;"",INDEX(ฐาน!$J$4:$M$45,MATCH(L3185,ฐาน!$K$4:$K$45,0),4),"")</f>
        <v/>
      </c>
      <c r="N3185" s="310" t="str">
        <f>IF(I3185&lt;&gt;"",INDEX(ฐาน!$A$4:$F$9,MATCH(I3185,ฐาน!$A$4:$A$9,0),IF(J3185&gt;=INDEX(ฐาน!$A$4:$F$9,MATCH(I3185,ฐาน!$A$4:$A$9,0),3),6,5)),"")</f>
        <v/>
      </c>
      <c r="O3185" s="311" t="str">
        <f>IF(I3185&lt;&gt;"",IF(J3185&gt;=INDEX(ฐาน!$A$4:$G$9,MATCH(I3185,ฐาน!$A$4:$A$9,0),4),INDEX(ฐาน!$A$4:$G$9,MATCH(I3185,ฐาน!$A$4:$A$9,0),7),INDEX(ฐาน!$A$4:$G$9,MATCH(I3185,ฐาน!$A$4:$A$9,0),4)),"")</f>
        <v/>
      </c>
      <c r="P3185" s="312">
        <f>IF(M3185&lt;&gt;ฐาน!$M$45,IF(L3185&lt;&gt;"",($L3185*$N3185/100),0),0)</f>
        <v>0</v>
      </c>
      <c r="Q3185" s="311">
        <f>IF(M3185&lt;&gt;ฐาน!$M$45,IF(L3185&lt;&gt;"",ROUNDUP(($L3185*$N3185/100),-1),0),0)</f>
        <v>0</v>
      </c>
      <c r="R3185" s="311">
        <f t="shared" si="98"/>
        <v>0</v>
      </c>
      <c r="S3185" s="313">
        <f t="shared" si="99"/>
        <v>0</v>
      </c>
      <c r="T3185" s="314">
        <f>IF(M3185&lt;&gt;ฐาน!$M$45,IF(S3185&lt;&gt;"",S3185+R3185,0),0)</f>
        <v>0</v>
      </c>
      <c r="U3185" s="311">
        <f>IF(M3185&lt;&gt;ฐาน!$M$45,IF(S3185=0,J3185+T3185,O3185),J3185)</f>
        <v>0</v>
      </c>
      <c r="V3185" s="98"/>
    </row>
    <row r="3186" spans="1:22" x14ac:dyDescent="0.35">
      <c r="A3186" s="93">
        <v>3178</v>
      </c>
      <c r="B3186" s="84"/>
      <c r="C3186" s="98"/>
      <c r="D3186" s="91"/>
      <c r="E3186" s="89"/>
      <c r="F3186" s="88"/>
      <c r="G3186" s="91"/>
      <c r="H3186" s="91"/>
      <c r="I3186" s="88"/>
      <c r="J3186" s="92"/>
      <c r="K3186" s="212"/>
      <c r="L3186" s="308" t="str">
        <f>IF(K3186&lt;&gt;"",INDEX(ฐาน!$J$4:$M$44,MATCH(INT(K3186),ฐาน!$J$4:$J$44,0),2),"")</f>
        <v/>
      </c>
      <c r="M3186" s="309" t="str">
        <f>IF(L3186&lt;&gt;"",INDEX(ฐาน!$J$4:$M$45,MATCH(L3186,ฐาน!$K$4:$K$45,0),4),"")</f>
        <v/>
      </c>
      <c r="N3186" s="310" t="str">
        <f>IF(I3186&lt;&gt;"",INDEX(ฐาน!$A$4:$F$9,MATCH(I3186,ฐาน!$A$4:$A$9,0),IF(J3186&gt;=INDEX(ฐาน!$A$4:$F$9,MATCH(I3186,ฐาน!$A$4:$A$9,0),3),6,5)),"")</f>
        <v/>
      </c>
      <c r="O3186" s="311" t="str">
        <f>IF(I3186&lt;&gt;"",IF(J3186&gt;=INDEX(ฐาน!$A$4:$G$9,MATCH(I3186,ฐาน!$A$4:$A$9,0),4),INDEX(ฐาน!$A$4:$G$9,MATCH(I3186,ฐาน!$A$4:$A$9,0),7),INDEX(ฐาน!$A$4:$G$9,MATCH(I3186,ฐาน!$A$4:$A$9,0),4)),"")</f>
        <v/>
      </c>
      <c r="P3186" s="312">
        <f>IF(M3186&lt;&gt;ฐาน!$M$45,IF(L3186&lt;&gt;"",($L3186*$N3186/100),0),0)</f>
        <v>0</v>
      </c>
      <c r="Q3186" s="311">
        <f>IF(M3186&lt;&gt;ฐาน!$M$45,IF(L3186&lt;&gt;"",ROUNDUP(($L3186*$N3186/100),-1),0),0)</f>
        <v>0</v>
      </c>
      <c r="R3186" s="311">
        <f t="shared" si="98"/>
        <v>0</v>
      </c>
      <c r="S3186" s="313">
        <f t="shared" si="99"/>
        <v>0</v>
      </c>
      <c r="T3186" s="314">
        <f>IF(M3186&lt;&gt;ฐาน!$M$45,IF(S3186&lt;&gt;"",S3186+R3186,0),0)</f>
        <v>0</v>
      </c>
      <c r="U3186" s="311">
        <f>IF(M3186&lt;&gt;ฐาน!$M$45,IF(S3186=0,J3186+T3186,O3186),J3186)</f>
        <v>0</v>
      </c>
      <c r="V3186" s="98"/>
    </row>
    <row r="3187" spans="1:22" x14ac:dyDescent="0.35">
      <c r="A3187" s="93">
        <v>3179</v>
      </c>
      <c r="B3187" s="84"/>
      <c r="C3187" s="98"/>
      <c r="D3187" s="91"/>
      <c r="E3187" s="89"/>
      <c r="F3187" s="88"/>
      <c r="G3187" s="91"/>
      <c r="H3187" s="91"/>
      <c r="I3187" s="88"/>
      <c r="J3187" s="92"/>
      <c r="K3187" s="212"/>
      <c r="L3187" s="308" t="str">
        <f>IF(K3187&lt;&gt;"",INDEX(ฐาน!$J$4:$M$44,MATCH(INT(K3187),ฐาน!$J$4:$J$44,0),2),"")</f>
        <v/>
      </c>
      <c r="M3187" s="309" t="str">
        <f>IF(L3187&lt;&gt;"",INDEX(ฐาน!$J$4:$M$45,MATCH(L3187,ฐาน!$K$4:$K$45,0),4),"")</f>
        <v/>
      </c>
      <c r="N3187" s="310" t="str">
        <f>IF(I3187&lt;&gt;"",INDEX(ฐาน!$A$4:$F$9,MATCH(I3187,ฐาน!$A$4:$A$9,0),IF(J3187&gt;=INDEX(ฐาน!$A$4:$F$9,MATCH(I3187,ฐาน!$A$4:$A$9,0),3),6,5)),"")</f>
        <v/>
      </c>
      <c r="O3187" s="311" t="str">
        <f>IF(I3187&lt;&gt;"",IF(J3187&gt;=INDEX(ฐาน!$A$4:$G$9,MATCH(I3187,ฐาน!$A$4:$A$9,0),4),INDEX(ฐาน!$A$4:$G$9,MATCH(I3187,ฐาน!$A$4:$A$9,0),7),INDEX(ฐาน!$A$4:$G$9,MATCH(I3187,ฐาน!$A$4:$A$9,0),4)),"")</f>
        <v/>
      </c>
      <c r="P3187" s="312">
        <f>IF(M3187&lt;&gt;ฐาน!$M$45,IF(L3187&lt;&gt;"",($L3187*$N3187/100),0),0)</f>
        <v>0</v>
      </c>
      <c r="Q3187" s="311">
        <f>IF(M3187&lt;&gt;ฐาน!$M$45,IF(L3187&lt;&gt;"",ROUNDUP(($L3187*$N3187/100),-1),0),0)</f>
        <v>0</v>
      </c>
      <c r="R3187" s="311">
        <f t="shared" si="98"/>
        <v>0</v>
      </c>
      <c r="S3187" s="313">
        <f t="shared" si="99"/>
        <v>0</v>
      </c>
      <c r="T3187" s="314">
        <f>IF(M3187&lt;&gt;ฐาน!$M$45,IF(S3187&lt;&gt;"",S3187+R3187,0),0)</f>
        <v>0</v>
      </c>
      <c r="U3187" s="311">
        <f>IF(M3187&lt;&gt;ฐาน!$M$45,IF(S3187=0,J3187+T3187,O3187),J3187)</f>
        <v>0</v>
      </c>
      <c r="V3187" s="98"/>
    </row>
    <row r="3188" spans="1:22" x14ac:dyDescent="0.35">
      <c r="A3188" s="93">
        <v>3180</v>
      </c>
      <c r="B3188" s="84"/>
      <c r="C3188" s="98"/>
      <c r="D3188" s="91"/>
      <c r="E3188" s="89"/>
      <c r="F3188" s="88"/>
      <c r="G3188" s="91"/>
      <c r="H3188" s="91"/>
      <c r="I3188" s="88"/>
      <c r="J3188" s="92"/>
      <c r="K3188" s="212"/>
      <c r="L3188" s="308" t="str">
        <f>IF(K3188&lt;&gt;"",INDEX(ฐาน!$J$4:$M$44,MATCH(INT(K3188),ฐาน!$J$4:$J$44,0),2),"")</f>
        <v/>
      </c>
      <c r="M3188" s="309" t="str">
        <f>IF(L3188&lt;&gt;"",INDEX(ฐาน!$J$4:$M$45,MATCH(L3188,ฐาน!$K$4:$K$45,0),4),"")</f>
        <v/>
      </c>
      <c r="N3188" s="310" t="str">
        <f>IF(I3188&lt;&gt;"",INDEX(ฐาน!$A$4:$F$9,MATCH(I3188,ฐาน!$A$4:$A$9,0),IF(J3188&gt;=INDEX(ฐาน!$A$4:$F$9,MATCH(I3188,ฐาน!$A$4:$A$9,0),3),6,5)),"")</f>
        <v/>
      </c>
      <c r="O3188" s="311" t="str">
        <f>IF(I3188&lt;&gt;"",IF(J3188&gt;=INDEX(ฐาน!$A$4:$G$9,MATCH(I3188,ฐาน!$A$4:$A$9,0),4),INDEX(ฐาน!$A$4:$G$9,MATCH(I3188,ฐาน!$A$4:$A$9,0),7),INDEX(ฐาน!$A$4:$G$9,MATCH(I3188,ฐาน!$A$4:$A$9,0),4)),"")</f>
        <v/>
      </c>
      <c r="P3188" s="312">
        <f>IF(M3188&lt;&gt;ฐาน!$M$45,IF(L3188&lt;&gt;"",($L3188*$N3188/100),0),0)</f>
        <v>0</v>
      </c>
      <c r="Q3188" s="311">
        <f>IF(M3188&lt;&gt;ฐาน!$M$45,IF(L3188&lt;&gt;"",ROUNDUP(($L3188*$N3188/100),-1),0),0)</f>
        <v>0</v>
      </c>
      <c r="R3188" s="311">
        <f t="shared" si="98"/>
        <v>0</v>
      </c>
      <c r="S3188" s="313">
        <f t="shared" si="99"/>
        <v>0</v>
      </c>
      <c r="T3188" s="314">
        <f>IF(M3188&lt;&gt;ฐาน!$M$45,IF(S3188&lt;&gt;"",S3188+R3188,0),0)</f>
        <v>0</v>
      </c>
      <c r="U3188" s="311">
        <f>IF(M3188&lt;&gt;ฐาน!$M$45,IF(S3188=0,J3188+T3188,O3188),J3188)</f>
        <v>0</v>
      </c>
      <c r="V3188" s="98"/>
    </row>
    <row r="3189" spans="1:22" x14ac:dyDescent="0.35">
      <c r="A3189" s="93">
        <v>3181</v>
      </c>
      <c r="B3189" s="84"/>
      <c r="C3189" s="98"/>
      <c r="D3189" s="91"/>
      <c r="E3189" s="89"/>
      <c r="F3189" s="88"/>
      <c r="G3189" s="91"/>
      <c r="H3189" s="91"/>
      <c r="I3189" s="88"/>
      <c r="J3189" s="92"/>
      <c r="K3189" s="212"/>
      <c r="L3189" s="308" t="str">
        <f>IF(K3189&lt;&gt;"",INDEX(ฐาน!$J$4:$M$44,MATCH(INT(K3189),ฐาน!$J$4:$J$44,0),2),"")</f>
        <v/>
      </c>
      <c r="M3189" s="309" t="str">
        <f>IF(L3189&lt;&gt;"",INDEX(ฐาน!$J$4:$M$45,MATCH(L3189,ฐาน!$K$4:$K$45,0),4),"")</f>
        <v/>
      </c>
      <c r="N3189" s="310" t="str">
        <f>IF(I3189&lt;&gt;"",INDEX(ฐาน!$A$4:$F$9,MATCH(I3189,ฐาน!$A$4:$A$9,0),IF(J3189&gt;=INDEX(ฐาน!$A$4:$F$9,MATCH(I3189,ฐาน!$A$4:$A$9,0),3),6,5)),"")</f>
        <v/>
      </c>
      <c r="O3189" s="311" t="str">
        <f>IF(I3189&lt;&gt;"",IF(J3189&gt;=INDEX(ฐาน!$A$4:$G$9,MATCH(I3189,ฐาน!$A$4:$A$9,0),4),INDEX(ฐาน!$A$4:$G$9,MATCH(I3189,ฐาน!$A$4:$A$9,0),7),INDEX(ฐาน!$A$4:$G$9,MATCH(I3189,ฐาน!$A$4:$A$9,0),4)),"")</f>
        <v/>
      </c>
      <c r="P3189" s="312">
        <f>IF(M3189&lt;&gt;ฐาน!$M$45,IF(L3189&lt;&gt;"",($L3189*$N3189/100),0),0)</f>
        <v>0</v>
      </c>
      <c r="Q3189" s="311">
        <f>IF(M3189&lt;&gt;ฐาน!$M$45,IF(L3189&lt;&gt;"",ROUNDUP(($L3189*$N3189/100),-1),0),0)</f>
        <v>0</v>
      </c>
      <c r="R3189" s="311">
        <f t="shared" si="98"/>
        <v>0</v>
      </c>
      <c r="S3189" s="313">
        <f t="shared" si="99"/>
        <v>0</v>
      </c>
      <c r="T3189" s="314">
        <f>IF(M3189&lt;&gt;ฐาน!$M$45,IF(S3189&lt;&gt;"",S3189+R3189,0),0)</f>
        <v>0</v>
      </c>
      <c r="U3189" s="311">
        <f>IF(M3189&lt;&gt;ฐาน!$M$45,IF(S3189=0,J3189+T3189,O3189),J3189)</f>
        <v>0</v>
      </c>
      <c r="V3189" s="98"/>
    </row>
    <row r="3190" spans="1:22" x14ac:dyDescent="0.35">
      <c r="A3190" s="93">
        <v>3182</v>
      </c>
      <c r="B3190" s="84"/>
      <c r="C3190" s="98"/>
      <c r="D3190" s="91"/>
      <c r="E3190" s="89"/>
      <c r="F3190" s="88"/>
      <c r="G3190" s="91"/>
      <c r="H3190" s="91"/>
      <c r="I3190" s="88"/>
      <c r="J3190" s="92"/>
      <c r="K3190" s="212"/>
      <c r="L3190" s="308" t="str">
        <f>IF(K3190&lt;&gt;"",INDEX(ฐาน!$J$4:$M$44,MATCH(INT(K3190),ฐาน!$J$4:$J$44,0),2),"")</f>
        <v/>
      </c>
      <c r="M3190" s="309" t="str">
        <f>IF(L3190&lt;&gt;"",INDEX(ฐาน!$J$4:$M$45,MATCH(L3190,ฐาน!$K$4:$K$45,0),4),"")</f>
        <v/>
      </c>
      <c r="N3190" s="310" t="str">
        <f>IF(I3190&lt;&gt;"",INDEX(ฐาน!$A$4:$F$9,MATCH(I3190,ฐาน!$A$4:$A$9,0),IF(J3190&gt;=INDEX(ฐาน!$A$4:$F$9,MATCH(I3190,ฐาน!$A$4:$A$9,0),3),6,5)),"")</f>
        <v/>
      </c>
      <c r="O3190" s="311" t="str">
        <f>IF(I3190&lt;&gt;"",IF(J3190&gt;=INDEX(ฐาน!$A$4:$G$9,MATCH(I3190,ฐาน!$A$4:$A$9,0),4),INDEX(ฐาน!$A$4:$G$9,MATCH(I3190,ฐาน!$A$4:$A$9,0),7),INDEX(ฐาน!$A$4:$G$9,MATCH(I3190,ฐาน!$A$4:$A$9,0),4)),"")</f>
        <v/>
      </c>
      <c r="P3190" s="312">
        <f>IF(M3190&lt;&gt;ฐาน!$M$45,IF(L3190&lt;&gt;"",($L3190*$N3190/100),0),0)</f>
        <v>0</v>
      </c>
      <c r="Q3190" s="311">
        <f>IF(M3190&lt;&gt;ฐาน!$M$45,IF(L3190&lt;&gt;"",ROUNDUP(($L3190*$N3190/100),-1),0),0)</f>
        <v>0</v>
      </c>
      <c r="R3190" s="311">
        <f t="shared" si="98"/>
        <v>0</v>
      </c>
      <c r="S3190" s="313">
        <f t="shared" si="99"/>
        <v>0</v>
      </c>
      <c r="T3190" s="314">
        <f>IF(M3190&lt;&gt;ฐาน!$M$45,IF(S3190&lt;&gt;"",S3190+R3190,0),0)</f>
        <v>0</v>
      </c>
      <c r="U3190" s="311">
        <f>IF(M3190&lt;&gt;ฐาน!$M$45,IF(S3190=0,J3190+T3190,O3190),J3190)</f>
        <v>0</v>
      </c>
      <c r="V3190" s="98"/>
    </row>
    <row r="3191" spans="1:22" x14ac:dyDescent="0.35">
      <c r="A3191" s="93">
        <v>3183</v>
      </c>
      <c r="B3191" s="84"/>
      <c r="C3191" s="98"/>
      <c r="D3191" s="91"/>
      <c r="E3191" s="89"/>
      <c r="F3191" s="88"/>
      <c r="G3191" s="91"/>
      <c r="H3191" s="91"/>
      <c r="I3191" s="88"/>
      <c r="J3191" s="92"/>
      <c r="K3191" s="212"/>
      <c r="L3191" s="308" t="str">
        <f>IF(K3191&lt;&gt;"",INDEX(ฐาน!$J$4:$M$44,MATCH(INT(K3191),ฐาน!$J$4:$J$44,0),2),"")</f>
        <v/>
      </c>
      <c r="M3191" s="309" t="str">
        <f>IF(L3191&lt;&gt;"",INDEX(ฐาน!$J$4:$M$45,MATCH(L3191,ฐาน!$K$4:$K$45,0),4),"")</f>
        <v/>
      </c>
      <c r="N3191" s="310" t="str">
        <f>IF(I3191&lt;&gt;"",INDEX(ฐาน!$A$4:$F$9,MATCH(I3191,ฐาน!$A$4:$A$9,0),IF(J3191&gt;=INDEX(ฐาน!$A$4:$F$9,MATCH(I3191,ฐาน!$A$4:$A$9,0),3),6,5)),"")</f>
        <v/>
      </c>
      <c r="O3191" s="311" t="str">
        <f>IF(I3191&lt;&gt;"",IF(J3191&gt;=INDEX(ฐาน!$A$4:$G$9,MATCH(I3191,ฐาน!$A$4:$A$9,0),4),INDEX(ฐาน!$A$4:$G$9,MATCH(I3191,ฐาน!$A$4:$A$9,0),7),INDEX(ฐาน!$A$4:$G$9,MATCH(I3191,ฐาน!$A$4:$A$9,0),4)),"")</f>
        <v/>
      </c>
      <c r="P3191" s="312">
        <f>IF(M3191&lt;&gt;ฐาน!$M$45,IF(L3191&lt;&gt;"",($L3191*$N3191/100),0),0)</f>
        <v>0</v>
      </c>
      <c r="Q3191" s="311">
        <f>IF(M3191&lt;&gt;ฐาน!$M$45,IF(L3191&lt;&gt;"",ROUNDUP(($L3191*$N3191/100),-1),0),0)</f>
        <v>0</v>
      </c>
      <c r="R3191" s="311">
        <f t="shared" si="98"/>
        <v>0</v>
      </c>
      <c r="S3191" s="313">
        <f t="shared" si="99"/>
        <v>0</v>
      </c>
      <c r="T3191" s="314">
        <f>IF(M3191&lt;&gt;ฐาน!$M$45,IF(S3191&lt;&gt;"",S3191+R3191,0),0)</f>
        <v>0</v>
      </c>
      <c r="U3191" s="311">
        <f>IF(M3191&lt;&gt;ฐาน!$M$45,IF(S3191=0,J3191+T3191,O3191),J3191)</f>
        <v>0</v>
      </c>
      <c r="V3191" s="98"/>
    </row>
    <row r="3192" spans="1:22" x14ac:dyDescent="0.35">
      <c r="A3192" s="93">
        <v>3184</v>
      </c>
      <c r="B3192" s="84"/>
      <c r="C3192" s="98"/>
      <c r="D3192" s="91"/>
      <c r="E3192" s="89"/>
      <c r="F3192" s="88"/>
      <c r="G3192" s="91"/>
      <c r="H3192" s="91"/>
      <c r="I3192" s="88"/>
      <c r="J3192" s="92"/>
      <c r="K3192" s="212"/>
      <c r="L3192" s="308" t="str">
        <f>IF(K3192&lt;&gt;"",INDEX(ฐาน!$J$4:$M$44,MATCH(INT(K3192),ฐาน!$J$4:$J$44,0),2),"")</f>
        <v/>
      </c>
      <c r="M3192" s="309" t="str">
        <f>IF(L3192&lt;&gt;"",INDEX(ฐาน!$J$4:$M$45,MATCH(L3192,ฐาน!$K$4:$K$45,0),4),"")</f>
        <v/>
      </c>
      <c r="N3192" s="310" t="str">
        <f>IF(I3192&lt;&gt;"",INDEX(ฐาน!$A$4:$F$9,MATCH(I3192,ฐาน!$A$4:$A$9,0),IF(J3192&gt;=INDEX(ฐาน!$A$4:$F$9,MATCH(I3192,ฐาน!$A$4:$A$9,0),3),6,5)),"")</f>
        <v/>
      </c>
      <c r="O3192" s="311" t="str">
        <f>IF(I3192&lt;&gt;"",IF(J3192&gt;=INDEX(ฐาน!$A$4:$G$9,MATCH(I3192,ฐาน!$A$4:$A$9,0),4),INDEX(ฐาน!$A$4:$G$9,MATCH(I3192,ฐาน!$A$4:$A$9,0),7),INDEX(ฐาน!$A$4:$G$9,MATCH(I3192,ฐาน!$A$4:$A$9,0),4)),"")</f>
        <v/>
      </c>
      <c r="P3192" s="312">
        <f>IF(M3192&lt;&gt;ฐาน!$M$45,IF(L3192&lt;&gt;"",($L3192*$N3192/100),0),0)</f>
        <v>0</v>
      </c>
      <c r="Q3192" s="311">
        <f>IF(M3192&lt;&gt;ฐาน!$M$45,IF(L3192&lt;&gt;"",ROUNDUP(($L3192*$N3192/100),-1),0),0)</f>
        <v>0</v>
      </c>
      <c r="R3192" s="311">
        <f t="shared" si="98"/>
        <v>0</v>
      </c>
      <c r="S3192" s="313">
        <f t="shared" si="99"/>
        <v>0</v>
      </c>
      <c r="T3192" s="314">
        <f>IF(M3192&lt;&gt;ฐาน!$M$45,IF(S3192&lt;&gt;"",S3192+R3192,0),0)</f>
        <v>0</v>
      </c>
      <c r="U3192" s="311">
        <f>IF(M3192&lt;&gt;ฐาน!$M$45,IF(S3192=0,J3192+T3192,O3192),J3192)</f>
        <v>0</v>
      </c>
      <c r="V3192" s="98"/>
    </row>
    <row r="3193" spans="1:22" x14ac:dyDescent="0.35">
      <c r="A3193" s="93">
        <v>3185</v>
      </c>
      <c r="B3193" s="84"/>
      <c r="C3193" s="98"/>
      <c r="D3193" s="91"/>
      <c r="E3193" s="89"/>
      <c r="F3193" s="88"/>
      <c r="G3193" s="91"/>
      <c r="H3193" s="91"/>
      <c r="I3193" s="88"/>
      <c r="J3193" s="92"/>
      <c r="K3193" s="212"/>
      <c r="L3193" s="308" t="str">
        <f>IF(K3193&lt;&gt;"",INDEX(ฐาน!$J$4:$M$44,MATCH(INT(K3193),ฐาน!$J$4:$J$44,0),2),"")</f>
        <v/>
      </c>
      <c r="M3193" s="309" t="str">
        <f>IF(L3193&lt;&gt;"",INDEX(ฐาน!$J$4:$M$45,MATCH(L3193,ฐาน!$K$4:$K$45,0),4),"")</f>
        <v/>
      </c>
      <c r="N3193" s="310" t="str">
        <f>IF(I3193&lt;&gt;"",INDEX(ฐาน!$A$4:$F$9,MATCH(I3193,ฐาน!$A$4:$A$9,0),IF(J3193&gt;=INDEX(ฐาน!$A$4:$F$9,MATCH(I3193,ฐาน!$A$4:$A$9,0),3),6,5)),"")</f>
        <v/>
      </c>
      <c r="O3193" s="311" t="str">
        <f>IF(I3193&lt;&gt;"",IF(J3193&gt;=INDEX(ฐาน!$A$4:$G$9,MATCH(I3193,ฐาน!$A$4:$A$9,0),4),INDEX(ฐาน!$A$4:$G$9,MATCH(I3193,ฐาน!$A$4:$A$9,0),7),INDEX(ฐาน!$A$4:$G$9,MATCH(I3193,ฐาน!$A$4:$A$9,0),4)),"")</f>
        <v/>
      </c>
      <c r="P3193" s="312">
        <f>IF(M3193&lt;&gt;ฐาน!$M$45,IF(L3193&lt;&gt;"",($L3193*$N3193/100),0),0)</f>
        <v>0</v>
      </c>
      <c r="Q3193" s="311">
        <f>IF(M3193&lt;&gt;ฐาน!$M$45,IF(L3193&lt;&gt;"",ROUNDUP(($L3193*$N3193/100),-1),0),0)</f>
        <v>0</v>
      </c>
      <c r="R3193" s="311">
        <f t="shared" si="98"/>
        <v>0</v>
      </c>
      <c r="S3193" s="313">
        <f t="shared" si="99"/>
        <v>0</v>
      </c>
      <c r="T3193" s="314">
        <f>IF(M3193&lt;&gt;ฐาน!$M$45,IF(S3193&lt;&gt;"",S3193+R3193,0),0)</f>
        <v>0</v>
      </c>
      <c r="U3193" s="311">
        <f>IF(M3193&lt;&gt;ฐาน!$M$45,IF(S3193=0,J3193+T3193,O3193),J3193)</f>
        <v>0</v>
      </c>
      <c r="V3193" s="98"/>
    </row>
    <row r="3194" spans="1:22" x14ac:dyDescent="0.35">
      <c r="A3194" s="93">
        <v>3186</v>
      </c>
      <c r="B3194" s="84"/>
      <c r="C3194" s="98"/>
      <c r="D3194" s="91"/>
      <c r="E3194" s="89"/>
      <c r="F3194" s="88"/>
      <c r="G3194" s="91"/>
      <c r="H3194" s="91"/>
      <c r="I3194" s="88"/>
      <c r="J3194" s="92"/>
      <c r="K3194" s="212"/>
      <c r="L3194" s="308" t="str">
        <f>IF(K3194&lt;&gt;"",INDEX(ฐาน!$J$4:$M$44,MATCH(INT(K3194),ฐาน!$J$4:$J$44,0),2),"")</f>
        <v/>
      </c>
      <c r="M3194" s="309" t="str">
        <f>IF(L3194&lt;&gt;"",INDEX(ฐาน!$J$4:$M$45,MATCH(L3194,ฐาน!$K$4:$K$45,0),4),"")</f>
        <v/>
      </c>
      <c r="N3194" s="310" t="str">
        <f>IF(I3194&lt;&gt;"",INDEX(ฐาน!$A$4:$F$9,MATCH(I3194,ฐาน!$A$4:$A$9,0),IF(J3194&gt;=INDEX(ฐาน!$A$4:$F$9,MATCH(I3194,ฐาน!$A$4:$A$9,0),3),6,5)),"")</f>
        <v/>
      </c>
      <c r="O3194" s="311" t="str">
        <f>IF(I3194&lt;&gt;"",IF(J3194&gt;=INDEX(ฐาน!$A$4:$G$9,MATCH(I3194,ฐาน!$A$4:$A$9,0),4),INDEX(ฐาน!$A$4:$G$9,MATCH(I3194,ฐาน!$A$4:$A$9,0),7),INDEX(ฐาน!$A$4:$G$9,MATCH(I3194,ฐาน!$A$4:$A$9,0),4)),"")</f>
        <v/>
      </c>
      <c r="P3194" s="312">
        <f>IF(M3194&lt;&gt;ฐาน!$M$45,IF(L3194&lt;&gt;"",($L3194*$N3194/100),0),0)</f>
        <v>0</v>
      </c>
      <c r="Q3194" s="311">
        <f>IF(M3194&lt;&gt;ฐาน!$M$45,IF(L3194&lt;&gt;"",ROUNDUP(($L3194*$N3194/100),-1),0),0)</f>
        <v>0</v>
      </c>
      <c r="R3194" s="311">
        <f t="shared" si="98"/>
        <v>0</v>
      </c>
      <c r="S3194" s="313">
        <f t="shared" si="99"/>
        <v>0</v>
      </c>
      <c r="T3194" s="314">
        <f>IF(M3194&lt;&gt;ฐาน!$M$45,IF(S3194&lt;&gt;"",S3194+R3194,0),0)</f>
        <v>0</v>
      </c>
      <c r="U3194" s="311">
        <f>IF(M3194&lt;&gt;ฐาน!$M$45,IF(S3194=0,J3194+T3194,O3194),J3194)</f>
        <v>0</v>
      </c>
      <c r="V3194" s="98"/>
    </row>
    <row r="3195" spans="1:22" x14ac:dyDescent="0.35">
      <c r="A3195" s="93">
        <v>3187</v>
      </c>
      <c r="B3195" s="84"/>
      <c r="C3195" s="98"/>
      <c r="D3195" s="91"/>
      <c r="E3195" s="89"/>
      <c r="F3195" s="88"/>
      <c r="G3195" s="91"/>
      <c r="H3195" s="91"/>
      <c r="I3195" s="88"/>
      <c r="J3195" s="92"/>
      <c r="K3195" s="212"/>
      <c r="L3195" s="308" t="str">
        <f>IF(K3195&lt;&gt;"",INDEX(ฐาน!$J$4:$M$44,MATCH(INT(K3195),ฐาน!$J$4:$J$44,0),2),"")</f>
        <v/>
      </c>
      <c r="M3195" s="309" t="str">
        <f>IF(L3195&lt;&gt;"",INDEX(ฐาน!$J$4:$M$45,MATCH(L3195,ฐาน!$K$4:$K$45,0),4),"")</f>
        <v/>
      </c>
      <c r="N3195" s="310" t="str">
        <f>IF(I3195&lt;&gt;"",INDEX(ฐาน!$A$4:$F$9,MATCH(I3195,ฐาน!$A$4:$A$9,0),IF(J3195&gt;=INDEX(ฐาน!$A$4:$F$9,MATCH(I3195,ฐาน!$A$4:$A$9,0),3),6,5)),"")</f>
        <v/>
      </c>
      <c r="O3195" s="311" t="str">
        <f>IF(I3195&lt;&gt;"",IF(J3195&gt;=INDEX(ฐาน!$A$4:$G$9,MATCH(I3195,ฐาน!$A$4:$A$9,0),4),INDEX(ฐาน!$A$4:$G$9,MATCH(I3195,ฐาน!$A$4:$A$9,0),7),INDEX(ฐาน!$A$4:$G$9,MATCH(I3195,ฐาน!$A$4:$A$9,0),4)),"")</f>
        <v/>
      </c>
      <c r="P3195" s="312">
        <f>IF(M3195&lt;&gt;ฐาน!$M$45,IF(L3195&lt;&gt;"",($L3195*$N3195/100),0),0)</f>
        <v>0</v>
      </c>
      <c r="Q3195" s="311">
        <f>IF(M3195&lt;&gt;ฐาน!$M$45,IF(L3195&lt;&gt;"",ROUNDUP(($L3195*$N3195/100),-1),0),0)</f>
        <v>0</v>
      </c>
      <c r="R3195" s="311">
        <f t="shared" si="98"/>
        <v>0</v>
      </c>
      <c r="S3195" s="313">
        <f t="shared" si="99"/>
        <v>0</v>
      </c>
      <c r="T3195" s="314">
        <f>IF(M3195&lt;&gt;ฐาน!$M$45,IF(S3195&lt;&gt;"",S3195+R3195,0),0)</f>
        <v>0</v>
      </c>
      <c r="U3195" s="311">
        <f>IF(M3195&lt;&gt;ฐาน!$M$45,IF(S3195=0,J3195+T3195,O3195),J3195)</f>
        <v>0</v>
      </c>
      <c r="V3195" s="98"/>
    </row>
    <row r="3196" spans="1:22" x14ac:dyDescent="0.35">
      <c r="A3196" s="93">
        <v>3188</v>
      </c>
      <c r="B3196" s="84"/>
      <c r="C3196" s="98"/>
      <c r="D3196" s="91"/>
      <c r="E3196" s="89"/>
      <c r="F3196" s="88"/>
      <c r="G3196" s="91"/>
      <c r="H3196" s="91"/>
      <c r="I3196" s="88"/>
      <c r="J3196" s="92"/>
      <c r="K3196" s="212"/>
      <c r="L3196" s="308" t="str">
        <f>IF(K3196&lt;&gt;"",INDEX(ฐาน!$J$4:$M$44,MATCH(INT(K3196),ฐาน!$J$4:$J$44,0),2),"")</f>
        <v/>
      </c>
      <c r="M3196" s="309" t="str">
        <f>IF(L3196&lt;&gt;"",INDEX(ฐาน!$J$4:$M$45,MATCH(L3196,ฐาน!$K$4:$K$45,0),4),"")</f>
        <v/>
      </c>
      <c r="N3196" s="310" t="str">
        <f>IF(I3196&lt;&gt;"",INDEX(ฐาน!$A$4:$F$9,MATCH(I3196,ฐาน!$A$4:$A$9,0),IF(J3196&gt;=INDEX(ฐาน!$A$4:$F$9,MATCH(I3196,ฐาน!$A$4:$A$9,0),3),6,5)),"")</f>
        <v/>
      </c>
      <c r="O3196" s="311" t="str">
        <f>IF(I3196&lt;&gt;"",IF(J3196&gt;=INDEX(ฐาน!$A$4:$G$9,MATCH(I3196,ฐาน!$A$4:$A$9,0),4),INDEX(ฐาน!$A$4:$G$9,MATCH(I3196,ฐาน!$A$4:$A$9,0),7),INDEX(ฐาน!$A$4:$G$9,MATCH(I3196,ฐาน!$A$4:$A$9,0),4)),"")</f>
        <v/>
      </c>
      <c r="P3196" s="312">
        <f>IF(M3196&lt;&gt;ฐาน!$M$45,IF(L3196&lt;&gt;"",($L3196*$N3196/100),0),0)</f>
        <v>0</v>
      </c>
      <c r="Q3196" s="311">
        <f>IF(M3196&lt;&gt;ฐาน!$M$45,IF(L3196&lt;&gt;"",ROUNDUP(($L3196*$N3196/100),-1),0),0)</f>
        <v>0</v>
      </c>
      <c r="R3196" s="311">
        <f t="shared" si="98"/>
        <v>0</v>
      </c>
      <c r="S3196" s="313">
        <f t="shared" si="99"/>
        <v>0</v>
      </c>
      <c r="T3196" s="314">
        <f>IF(M3196&lt;&gt;ฐาน!$M$45,IF(S3196&lt;&gt;"",S3196+R3196,0),0)</f>
        <v>0</v>
      </c>
      <c r="U3196" s="311">
        <f>IF(M3196&lt;&gt;ฐาน!$M$45,IF(S3196=0,J3196+T3196,O3196),J3196)</f>
        <v>0</v>
      </c>
      <c r="V3196" s="98"/>
    </row>
    <row r="3197" spans="1:22" x14ac:dyDescent="0.35">
      <c r="A3197" s="93">
        <v>3189</v>
      </c>
      <c r="B3197" s="84"/>
      <c r="C3197" s="98"/>
      <c r="D3197" s="91"/>
      <c r="E3197" s="89"/>
      <c r="F3197" s="88"/>
      <c r="G3197" s="91"/>
      <c r="H3197" s="91"/>
      <c r="I3197" s="88"/>
      <c r="J3197" s="92"/>
      <c r="K3197" s="212"/>
      <c r="L3197" s="308" t="str">
        <f>IF(K3197&lt;&gt;"",INDEX(ฐาน!$J$4:$M$44,MATCH(INT(K3197),ฐาน!$J$4:$J$44,0),2),"")</f>
        <v/>
      </c>
      <c r="M3197" s="309" t="str">
        <f>IF(L3197&lt;&gt;"",INDEX(ฐาน!$J$4:$M$45,MATCH(L3197,ฐาน!$K$4:$K$45,0),4),"")</f>
        <v/>
      </c>
      <c r="N3197" s="310" t="str">
        <f>IF(I3197&lt;&gt;"",INDEX(ฐาน!$A$4:$F$9,MATCH(I3197,ฐาน!$A$4:$A$9,0),IF(J3197&gt;=INDEX(ฐาน!$A$4:$F$9,MATCH(I3197,ฐาน!$A$4:$A$9,0),3),6,5)),"")</f>
        <v/>
      </c>
      <c r="O3197" s="311" t="str">
        <f>IF(I3197&lt;&gt;"",IF(J3197&gt;=INDEX(ฐาน!$A$4:$G$9,MATCH(I3197,ฐาน!$A$4:$A$9,0),4),INDEX(ฐาน!$A$4:$G$9,MATCH(I3197,ฐาน!$A$4:$A$9,0),7),INDEX(ฐาน!$A$4:$G$9,MATCH(I3197,ฐาน!$A$4:$A$9,0),4)),"")</f>
        <v/>
      </c>
      <c r="P3197" s="312">
        <f>IF(M3197&lt;&gt;ฐาน!$M$45,IF(L3197&lt;&gt;"",($L3197*$N3197/100),0),0)</f>
        <v>0</v>
      </c>
      <c r="Q3197" s="311">
        <f>IF(M3197&lt;&gt;ฐาน!$M$45,IF(L3197&lt;&gt;"",ROUNDUP(($L3197*$N3197/100),-1),0),0)</f>
        <v>0</v>
      </c>
      <c r="R3197" s="311">
        <f t="shared" si="98"/>
        <v>0</v>
      </c>
      <c r="S3197" s="313">
        <f t="shared" si="99"/>
        <v>0</v>
      </c>
      <c r="T3197" s="314">
        <f>IF(M3197&lt;&gt;ฐาน!$M$45,IF(S3197&lt;&gt;"",S3197+R3197,0),0)</f>
        <v>0</v>
      </c>
      <c r="U3197" s="311">
        <f>IF(M3197&lt;&gt;ฐาน!$M$45,IF(S3197=0,J3197+T3197,O3197),J3197)</f>
        <v>0</v>
      </c>
      <c r="V3197" s="98"/>
    </row>
    <row r="3198" spans="1:22" x14ac:dyDescent="0.35">
      <c r="A3198" s="93">
        <v>3190</v>
      </c>
      <c r="B3198" s="84"/>
      <c r="C3198" s="98"/>
      <c r="D3198" s="91"/>
      <c r="E3198" s="89"/>
      <c r="F3198" s="88"/>
      <c r="G3198" s="91"/>
      <c r="H3198" s="91"/>
      <c r="I3198" s="88"/>
      <c r="J3198" s="92"/>
      <c r="K3198" s="212"/>
      <c r="L3198" s="308" t="str">
        <f>IF(K3198&lt;&gt;"",INDEX(ฐาน!$J$4:$M$44,MATCH(INT(K3198),ฐาน!$J$4:$J$44,0),2),"")</f>
        <v/>
      </c>
      <c r="M3198" s="309" t="str">
        <f>IF(L3198&lt;&gt;"",INDEX(ฐาน!$J$4:$M$45,MATCH(L3198,ฐาน!$K$4:$K$45,0),4),"")</f>
        <v/>
      </c>
      <c r="N3198" s="310" t="str">
        <f>IF(I3198&lt;&gt;"",INDEX(ฐาน!$A$4:$F$9,MATCH(I3198,ฐาน!$A$4:$A$9,0),IF(J3198&gt;=INDEX(ฐาน!$A$4:$F$9,MATCH(I3198,ฐาน!$A$4:$A$9,0),3),6,5)),"")</f>
        <v/>
      </c>
      <c r="O3198" s="311" t="str">
        <f>IF(I3198&lt;&gt;"",IF(J3198&gt;=INDEX(ฐาน!$A$4:$G$9,MATCH(I3198,ฐาน!$A$4:$A$9,0),4),INDEX(ฐาน!$A$4:$G$9,MATCH(I3198,ฐาน!$A$4:$A$9,0),7),INDEX(ฐาน!$A$4:$G$9,MATCH(I3198,ฐาน!$A$4:$A$9,0),4)),"")</f>
        <v/>
      </c>
      <c r="P3198" s="312">
        <f>IF(M3198&lt;&gt;ฐาน!$M$45,IF(L3198&lt;&gt;"",($L3198*$N3198/100),0),0)</f>
        <v>0</v>
      </c>
      <c r="Q3198" s="311">
        <f>IF(M3198&lt;&gt;ฐาน!$M$45,IF(L3198&lt;&gt;"",ROUNDUP(($L3198*$N3198/100),-1),0),0)</f>
        <v>0</v>
      </c>
      <c r="R3198" s="311">
        <f t="shared" si="98"/>
        <v>0</v>
      </c>
      <c r="S3198" s="313">
        <f t="shared" si="99"/>
        <v>0</v>
      </c>
      <c r="T3198" s="314">
        <f>IF(M3198&lt;&gt;ฐาน!$M$45,IF(S3198&lt;&gt;"",S3198+R3198,0),0)</f>
        <v>0</v>
      </c>
      <c r="U3198" s="311">
        <f>IF(M3198&lt;&gt;ฐาน!$M$45,IF(S3198=0,J3198+T3198,O3198),J3198)</f>
        <v>0</v>
      </c>
      <c r="V3198" s="98"/>
    </row>
    <row r="3199" spans="1:22" x14ac:dyDescent="0.35">
      <c r="A3199" s="93">
        <v>3191</v>
      </c>
      <c r="B3199" s="84"/>
      <c r="C3199" s="98"/>
      <c r="D3199" s="91"/>
      <c r="E3199" s="89"/>
      <c r="F3199" s="88"/>
      <c r="G3199" s="91"/>
      <c r="H3199" s="91"/>
      <c r="I3199" s="88"/>
      <c r="J3199" s="92"/>
      <c r="K3199" s="212"/>
      <c r="L3199" s="308" t="str">
        <f>IF(K3199&lt;&gt;"",INDEX(ฐาน!$J$4:$M$44,MATCH(INT(K3199),ฐาน!$J$4:$J$44,0),2),"")</f>
        <v/>
      </c>
      <c r="M3199" s="309" t="str">
        <f>IF(L3199&lt;&gt;"",INDEX(ฐาน!$J$4:$M$45,MATCH(L3199,ฐาน!$K$4:$K$45,0),4),"")</f>
        <v/>
      </c>
      <c r="N3199" s="310" t="str">
        <f>IF(I3199&lt;&gt;"",INDEX(ฐาน!$A$4:$F$9,MATCH(I3199,ฐาน!$A$4:$A$9,0),IF(J3199&gt;=INDEX(ฐาน!$A$4:$F$9,MATCH(I3199,ฐาน!$A$4:$A$9,0),3),6,5)),"")</f>
        <v/>
      </c>
      <c r="O3199" s="311" t="str">
        <f>IF(I3199&lt;&gt;"",IF(J3199&gt;=INDEX(ฐาน!$A$4:$G$9,MATCH(I3199,ฐาน!$A$4:$A$9,0),4),INDEX(ฐาน!$A$4:$G$9,MATCH(I3199,ฐาน!$A$4:$A$9,0),7),INDEX(ฐาน!$A$4:$G$9,MATCH(I3199,ฐาน!$A$4:$A$9,0),4)),"")</f>
        <v/>
      </c>
      <c r="P3199" s="312">
        <f>IF(M3199&lt;&gt;ฐาน!$M$45,IF(L3199&lt;&gt;"",($L3199*$N3199/100),0),0)</f>
        <v>0</v>
      </c>
      <c r="Q3199" s="311">
        <f>IF(M3199&lt;&gt;ฐาน!$M$45,IF(L3199&lt;&gt;"",ROUNDUP(($L3199*$N3199/100),-1),0),0)</f>
        <v>0</v>
      </c>
      <c r="R3199" s="311">
        <f t="shared" si="98"/>
        <v>0</v>
      </c>
      <c r="S3199" s="313">
        <f t="shared" si="99"/>
        <v>0</v>
      </c>
      <c r="T3199" s="314">
        <f>IF(M3199&lt;&gt;ฐาน!$M$45,IF(S3199&lt;&gt;"",S3199+R3199,0),0)</f>
        <v>0</v>
      </c>
      <c r="U3199" s="311">
        <f>IF(M3199&lt;&gt;ฐาน!$M$45,IF(S3199=0,J3199+T3199,O3199),J3199)</f>
        <v>0</v>
      </c>
      <c r="V3199" s="98"/>
    </row>
    <row r="3200" spans="1:22" x14ac:dyDescent="0.35">
      <c r="A3200" s="93">
        <v>3192</v>
      </c>
      <c r="B3200" s="84"/>
      <c r="C3200" s="98"/>
      <c r="D3200" s="91"/>
      <c r="E3200" s="89"/>
      <c r="F3200" s="88"/>
      <c r="G3200" s="91"/>
      <c r="H3200" s="91"/>
      <c r="I3200" s="88"/>
      <c r="J3200" s="92"/>
      <c r="K3200" s="212"/>
      <c r="L3200" s="308" t="str">
        <f>IF(K3200&lt;&gt;"",INDEX(ฐาน!$J$4:$M$44,MATCH(INT(K3200),ฐาน!$J$4:$J$44,0),2),"")</f>
        <v/>
      </c>
      <c r="M3200" s="309" t="str">
        <f>IF(L3200&lt;&gt;"",INDEX(ฐาน!$J$4:$M$45,MATCH(L3200,ฐาน!$K$4:$K$45,0),4),"")</f>
        <v/>
      </c>
      <c r="N3200" s="310" t="str">
        <f>IF(I3200&lt;&gt;"",INDEX(ฐาน!$A$4:$F$9,MATCH(I3200,ฐาน!$A$4:$A$9,0),IF(J3200&gt;=INDEX(ฐาน!$A$4:$F$9,MATCH(I3200,ฐาน!$A$4:$A$9,0),3),6,5)),"")</f>
        <v/>
      </c>
      <c r="O3200" s="311" t="str">
        <f>IF(I3200&lt;&gt;"",IF(J3200&gt;=INDEX(ฐาน!$A$4:$G$9,MATCH(I3200,ฐาน!$A$4:$A$9,0),4),INDEX(ฐาน!$A$4:$G$9,MATCH(I3200,ฐาน!$A$4:$A$9,0),7),INDEX(ฐาน!$A$4:$G$9,MATCH(I3200,ฐาน!$A$4:$A$9,0),4)),"")</f>
        <v/>
      </c>
      <c r="P3200" s="312">
        <f>IF(M3200&lt;&gt;ฐาน!$M$45,IF(L3200&lt;&gt;"",($L3200*$N3200/100),0),0)</f>
        <v>0</v>
      </c>
      <c r="Q3200" s="311">
        <f>IF(M3200&lt;&gt;ฐาน!$M$45,IF(L3200&lt;&gt;"",ROUNDUP(($L3200*$N3200/100),-1),0),0)</f>
        <v>0</v>
      </c>
      <c r="R3200" s="311">
        <f t="shared" si="98"/>
        <v>0</v>
      </c>
      <c r="S3200" s="313">
        <f t="shared" si="99"/>
        <v>0</v>
      </c>
      <c r="T3200" s="314">
        <f>IF(M3200&lt;&gt;ฐาน!$M$45,IF(S3200&lt;&gt;"",S3200+R3200,0),0)</f>
        <v>0</v>
      </c>
      <c r="U3200" s="311">
        <f>IF(M3200&lt;&gt;ฐาน!$M$45,IF(S3200=0,J3200+T3200,O3200),J3200)</f>
        <v>0</v>
      </c>
      <c r="V3200" s="98"/>
    </row>
    <row r="3201" spans="1:22" x14ac:dyDescent="0.35">
      <c r="A3201" s="93">
        <v>3193</v>
      </c>
      <c r="B3201" s="84"/>
      <c r="C3201" s="98"/>
      <c r="D3201" s="91"/>
      <c r="E3201" s="89"/>
      <c r="F3201" s="88"/>
      <c r="G3201" s="91"/>
      <c r="H3201" s="91"/>
      <c r="I3201" s="88"/>
      <c r="J3201" s="92"/>
      <c r="K3201" s="212"/>
      <c r="L3201" s="308" t="str">
        <f>IF(K3201&lt;&gt;"",INDEX(ฐาน!$J$4:$M$44,MATCH(INT(K3201),ฐาน!$J$4:$J$44,0),2),"")</f>
        <v/>
      </c>
      <c r="M3201" s="309" t="str">
        <f>IF(L3201&lt;&gt;"",INDEX(ฐาน!$J$4:$M$45,MATCH(L3201,ฐาน!$K$4:$K$45,0),4),"")</f>
        <v/>
      </c>
      <c r="N3201" s="310" t="str">
        <f>IF(I3201&lt;&gt;"",INDEX(ฐาน!$A$4:$F$9,MATCH(I3201,ฐาน!$A$4:$A$9,0),IF(J3201&gt;=INDEX(ฐาน!$A$4:$F$9,MATCH(I3201,ฐาน!$A$4:$A$9,0),3),6,5)),"")</f>
        <v/>
      </c>
      <c r="O3201" s="311" t="str">
        <f>IF(I3201&lt;&gt;"",IF(J3201&gt;=INDEX(ฐาน!$A$4:$G$9,MATCH(I3201,ฐาน!$A$4:$A$9,0),4),INDEX(ฐาน!$A$4:$G$9,MATCH(I3201,ฐาน!$A$4:$A$9,0),7),INDEX(ฐาน!$A$4:$G$9,MATCH(I3201,ฐาน!$A$4:$A$9,0),4)),"")</f>
        <v/>
      </c>
      <c r="P3201" s="312">
        <f>IF(M3201&lt;&gt;ฐาน!$M$45,IF(L3201&lt;&gt;"",($L3201*$N3201/100),0),0)</f>
        <v>0</v>
      </c>
      <c r="Q3201" s="311">
        <f>IF(M3201&lt;&gt;ฐาน!$M$45,IF(L3201&lt;&gt;"",ROUNDUP(($L3201*$N3201/100),-1),0),0)</f>
        <v>0</v>
      </c>
      <c r="R3201" s="311">
        <f t="shared" si="98"/>
        <v>0</v>
      </c>
      <c r="S3201" s="313">
        <f t="shared" si="99"/>
        <v>0</v>
      </c>
      <c r="T3201" s="314">
        <f>IF(M3201&lt;&gt;ฐาน!$M$45,IF(S3201&lt;&gt;"",S3201+R3201,0),0)</f>
        <v>0</v>
      </c>
      <c r="U3201" s="311">
        <f>IF(M3201&lt;&gt;ฐาน!$M$45,IF(S3201=0,J3201+T3201,O3201),J3201)</f>
        <v>0</v>
      </c>
      <c r="V3201" s="98"/>
    </row>
    <row r="3202" spans="1:22" x14ac:dyDescent="0.35">
      <c r="A3202" s="93">
        <v>3194</v>
      </c>
      <c r="B3202" s="84"/>
      <c r="C3202" s="98"/>
      <c r="D3202" s="91"/>
      <c r="E3202" s="89"/>
      <c r="F3202" s="88"/>
      <c r="G3202" s="91"/>
      <c r="H3202" s="91"/>
      <c r="I3202" s="88"/>
      <c r="J3202" s="92"/>
      <c r="K3202" s="212"/>
      <c r="L3202" s="308" t="str">
        <f>IF(K3202&lt;&gt;"",INDEX(ฐาน!$J$4:$M$44,MATCH(INT(K3202),ฐาน!$J$4:$J$44,0),2),"")</f>
        <v/>
      </c>
      <c r="M3202" s="309" t="str">
        <f>IF(L3202&lt;&gt;"",INDEX(ฐาน!$J$4:$M$45,MATCH(L3202,ฐาน!$K$4:$K$45,0),4),"")</f>
        <v/>
      </c>
      <c r="N3202" s="310" t="str">
        <f>IF(I3202&lt;&gt;"",INDEX(ฐาน!$A$4:$F$9,MATCH(I3202,ฐาน!$A$4:$A$9,0),IF(J3202&gt;=INDEX(ฐาน!$A$4:$F$9,MATCH(I3202,ฐาน!$A$4:$A$9,0),3),6,5)),"")</f>
        <v/>
      </c>
      <c r="O3202" s="311" t="str">
        <f>IF(I3202&lt;&gt;"",IF(J3202&gt;=INDEX(ฐาน!$A$4:$G$9,MATCH(I3202,ฐาน!$A$4:$A$9,0),4),INDEX(ฐาน!$A$4:$G$9,MATCH(I3202,ฐาน!$A$4:$A$9,0),7),INDEX(ฐาน!$A$4:$G$9,MATCH(I3202,ฐาน!$A$4:$A$9,0),4)),"")</f>
        <v/>
      </c>
      <c r="P3202" s="312">
        <f>IF(M3202&lt;&gt;ฐาน!$M$45,IF(L3202&lt;&gt;"",($L3202*$N3202/100),0),0)</f>
        <v>0</v>
      </c>
      <c r="Q3202" s="311">
        <f>IF(M3202&lt;&gt;ฐาน!$M$45,IF(L3202&lt;&gt;"",ROUNDUP(($L3202*$N3202/100),-1),0),0)</f>
        <v>0</v>
      </c>
      <c r="R3202" s="311">
        <f t="shared" si="98"/>
        <v>0</v>
      </c>
      <c r="S3202" s="313">
        <f t="shared" si="99"/>
        <v>0</v>
      </c>
      <c r="T3202" s="314">
        <f>IF(M3202&lt;&gt;ฐาน!$M$45,IF(S3202&lt;&gt;"",S3202+R3202,0),0)</f>
        <v>0</v>
      </c>
      <c r="U3202" s="311">
        <f>IF(M3202&lt;&gt;ฐาน!$M$45,IF(S3202=0,J3202+T3202,O3202),J3202)</f>
        <v>0</v>
      </c>
      <c r="V3202" s="98"/>
    </row>
    <row r="3203" spans="1:22" x14ac:dyDescent="0.35">
      <c r="A3203" s="93">
        <v>3195</v>
      </c>
      <c r="B3203" s="84"/>
      <c r="C3203" s="98"/>
      <c r="D3203" s="91"/>
      <c r="E3203" s="89"/>
      <c r="F3203" s="88"/>
      <c r="G3203" s="91"/>
      <c r="H3203" s="91"/>
      <c r="I3203" s="88"/>
      <c r="J3203" s="92"/>
      <c r="K3203" s="212"/>
      <c r="L3203" s="308" t="str">
        <f>IF(K3203&lt;&gt;"",INDEX(ฐาน!$J$4:$M$44,MATCH(INT(K3203),ฐาน!$J$4:$J$44,0),2),"")</f>
        <v/>
      </c>
      <c r="M3203" s="309" t="str">
        <f>IF(L3203&lt;&gt;"",INDEX(ฐาน!$J$4:$M$45,MATCH(L3203,ฐาน!$K$4:$K$45,0),4),"")</f>
        <v/>
      </c>
      <c r="N3203" s="310" t="str">
        <f>IF(I3203&lt;&gt;"",INDEX(ฐาน!$A$4:$F$9,MATCH(I3203,ฐาน!$A$4:$A$9,0),IF(J3203&gt;=INDEX(ฐาน!$A$4:$F$9,MATCH(I3203,ฐาน!$A$4:$A$9,0),3),6,5)),"")</f>
        <v/>
      </c>
      <c r="O3203" s="311" t="str">
        <f>IF(I3203&lt;&gt;"",IF(J3203&gt;=INDEX(ฐาน!$A$4:$G$9,MATCH(I3203,ฐาน!$A$4:$A$9,0),4),INDEX(ฐาน!$A$4:$G$9,MATCH(I3203,ฐาน!$A$4:$A$9,0),7),INDEX(ฐาน!$A$4:$G$9,MATCH(I3203,ฐาน!$A$4:$A$9,0),4)),"")</f>
        <v/>
      </c>
      <c r="P3203" s="312">
        <f>IF(M3203&lt;&gt;ฐาน!$M$45,IF(L3203&lt;&gt;"",($L3203*$N3203/100),0),0)</f>
        <v>0</v>
      </c>
      <c r="Q3203" s="311">
        <f>IF(M3203&lt;&gt;ฐาน!$M$45,IF(L3203&lt;&gt;"",ROUNDUP(($L3203*$N3203/100),-1),0),0)</f>
        <v>0</v>
      </c>
      <c r="R3203" s="311">
        <f t="shared" si="98"/>
        <v>0</v>
      </c>
      <c r="S3203" s="313">
        <f t="shared" si="99"/>
        <v>0</v>
      </c>
      <c r="T3203" s="314">
        <f>IF(M3203&lt;&gt;ฐาน!$M$45,IF(S3203&lt;&gt;"",S3203+R3203,0),0)</f>
        <v>0</v>
      </c>
      <c r="U3203" s="311">
        <f>IF(M3203&lt;&gt;ฐาน!$M$45,IF(S3203=0,J3203+T3203,O3203),J3203)</f>
        <v>0</v>
      </c>
      <c r="V3203" s="98"/>
    </row>
    <row r="3204" spans="1:22" x14ac:dyDescent="0.35">
      <c r="A3204" s="93">
        <v>3196</v>
      </c>
      <c r="B3204" s="84"/>
      <c r="C3204" s="98"/>
      <c r="D3204" s="91"/>
      <c r="E3204" s="89"/>
      <c r="F3204" s="88"/>
      <c r="G3204" s="91"/>
      <c r="H3204" s="91"/>
      <c r="I3204" s="88"/>
      <c r="J3204" s="92"/>
      <c r="K3204" s="212"/>
      <c r="L3204" s="308" t="str">
        <f>IF(K3204&lt;&gt;"",INDEX(ฐาน!$J$4:$M$44,MATCH(INT(K3204),ฐาน!$J$4:$J$44,0),2),"")</f>
        <v/>
      </c>
      <c r="M3204" s="309" t="str">
        <f>IF(L3204&lt;&gt;"",INDEX(ฐาน!$J$4:$M$45,MATCH(L3204,ฐาน!$K$4:$K$45,0),4),"")</f>
        <v/>
      </c>
      <c r="N3204" s="310" t="str">
        <f>IF(I3204&lt;&gt;"",INDEX(ฐาน!$A$4:$F$9,MATCH(I3204,ฐาน!$A$4:$A$9,0),IF(J3204&gt;=INDEX(ฐาน!$A$4:$F$9,MATCH(I3204,ฐาน!$A$4:$A$9,0),3),6,5)),"")</f>
        <v/>
      </c>
      <c r="O3204" s="311" t="str">
        <f>IF(I3204&lt;&gt;"",IF(J3204&gt;=INDEX(ฐาน!$A$4:$G$9,MATCH(I3204,ฐาน!$A$4:$A$9,0),4),INDEX(ฐาน!$A$4:$G$9,MATCH(I3204,ฐาน!$A$4:$A$9,0),7),INDEX(ฐาน!$A$4:$G$9,MATCH(I3204,ฐาน!$A$4:$A$9,0),4)),"")</f>
        <v/>
      </c>
      <c r="P3204" s="312">
        <f>IF(M3204&lt;&gt;ฐาน!$M$45,IF(L3204&lt;&gt;"",($L3204*$N3204/100),0),0)</f>
        <v>0</v>
      </c>
      <c r="Q3204" s="311">
        <f>IF(M3204&lt;&gt;ฐาน!$M$45,IF(L3204&lt;&gt;"",ROUNDUP(($L3204*$N3204/100),-1),0),0)</f>
        <v>0</v>
      </c>
      <c r="R3204" s="311">
        <f t="shared" si="98"/>
        <v>0</v>
      </c>
      <c r="S3204" s="313">
        <f t="shared" si="99"/>
        <v>0</v>
      </c>
      <c r="T3204" s="314">
        <f>IF(M3204&lt;&gt;ฐาน!$M$45,IF(S3204&lt;&gt;"",S3204+R3204,0),0)</f>
        <v>0</v>
      </c>
      <c r="U3204" s="311">
        <f>IF(M3204&lt;&gt;ฐาน!$M$45,IF(S3204=0,J3204+T3204,O3204),J3204)</f>
        <v>0</v>
      </c>
      <c r="V3204" s="98"/>
    </row>
    <row r="3205" spans="1:22" x14ac:dyDescent="0.35">
      <c r="A3205" s="93">
        <v>3197</v>
      </c>
      <c r="B3205" s="84"/>
      <c r="C3205" s="98"/>
      <c r="D3205" s="91"/>
      <c r="E3205" s="89"/>
      <c r="F3205" s="88"/>
      <c r="G3205" s="91"/>
      <c r="H3205" s="91"/>
      <c r="I3205" s="88"/>
      <c r="J3205" s="92"/>
      <c r="K3205" s="212"/>
      <c r="L3205" s="308" t="str">
        <f>IF(K3205&lt;&gt;"",INDEX(ฐาน!$J$4:$M$44,MATCH(INT(K3205),ฐาน!$J$4:$J$44,0),2),"")</f>
        <v/>
      </c>
      <c r="M3205" s="309" t="str">
        <f>IF(L3205&lt;&gt;"",INDEX(ฐาน!$J$4:$M$45,MATCH(L3205,ฐาน!$K$4:$K$45,0),4),"")</f>
        <v/>
      </c>
      <c r="N3205" s="310" t="str">
        <f>IF(I3205&lt;&gt;"",INDEX(ฐาน!$A$4:$F$9,MATCH(I3205,ฐาน!$A$4:$A$9,0),IF(J3205&gt;=INDEX(ฐาน!$A$4:$F$9,MATCH(I3205,ฐาน!$A$4:$A$9,0),3),6,5)),"")</f>
        <v/>
      </c>
      <c r="O3205" s="311" t="str">
        <f>IF(I3205&lt;&gt;"",IF(J3205&gt;=INDEX(ฐาน!$A$4:$G$9,MATCH(I3205,ฐาน!$A$4:$A$9,0),4),INDEX(ฐาน!$A$4:$G$9,MATCH(I3205,ฐาน!$A$4:$A$9,0),7),INDEX(ฐาน!$A$4:$G$9,MATCH(I3205,ฐาน!$A$4:$A$9,0),4)),"")</f>
        <v/>
      </c>
      <c r="P3205" s="312">
        <f>IF(M3205&lt;&gt;ฐาน!$M$45,IF(L3205&lt;&gt;"",($L3205*$N3205/100),0),0)</f>
        <v>0</v>
      </c>
      <c r="Q3205" s="311">
        <f>IF(M3205&lt;&gt;ฐาน!$M$45,IF(L3205&lt;&gt;"",ROUNDUP(($L3205*$N3205/100),-1),0),0)</f>
        <v>0</v>
      </c>
      <c r="R3205" s="311">
        <f t="shared" si="98"/>
        <v>0</v>
      </c>
      <c r="S3205" s="313">
        <f t="shared" si="99"/>
        <v>0</v>
      </c>
      <c r="T3205" s="314">
        <f>IF(M3205&lt;&gt;ฐาน!$M$45,IF(S3205&lt;&gt;"",S3205+R3205,0),0)</f>
        <v>0</v>
      </c>
      <c r="U3205" s="311">
        <f>IF(M3205&lt;&gt;ฐาน!$M$45,IF(S3205=0,J3205+T3205,O3205),J3205)</f>
        <v>0</v>
      </c>
      <c r="V3205" s="98"/>
    </row>
    <row r="3206" spans="1:22" x14ac:dyDescent="0.35">
      <c r="A3206" s="93">
        <v>3198</v>
      </c>
      <c r="B3206" s="84"/>
      <c r="C3206" s="98"/>
      <c r="D3206" s="91"/>
      <c r="E3206" s="89"/>
      <c r="F3206" s="88"/>
      <c r="G3206" s="91"/>
      <c r="H3206" s="91"/>
      <c r="I3206" s="88"/>
      <c r="J3206" s="92"/>
      <c r="K3206" s="212"/>
      <c r="L3206" s="308" t="str">
        <f>IF(K3206&lt;&gt;"",INDEX(ฐาน!$J$4:$M$44,MATCH(INT(K3206),ฐาน!$J$4:$J$44,0),2),"")</f>
        <v/>
      </c>
      <c r="M3206" s="309" t="str">
        <f>IF(L3206&lt;&gt;"",INDEX(ฐาน!$J$4:$M$45,MATCH(L3206,ฐาน!$K$4:$K$45,0),4),"")</f>
        <v/>
      </c>
      <c r="N3206" s="310" t="str">
        <f>IF(I3206&lt;&gt;"",INDEX(ฐาน!$A$4:$F$9,MATCH(I3206,ฐาน!$A$4:$A$9,0),IF(J3206&gt;=INDEX(ฐาน!$A$4:$F$9,MATCH(I3206,ฐาน!$A$4:$A$9,0),3),6,5)),"")</f>
        <v/>
      </c>
      <c r="O3206" s="311" t="str">
        <f>IF(I3206&lt;&gt;"",IF(J3206&gt;=INDEX(ฐาน!$A$4:$G$9,MATCH(I3206,ฐาน!$A$4:$A$9,0),4),INDEX(ฐาน!$A$4:$G$9,MATCH(I3206,ฐาน!$A$4:$A$9,0),7),INDEX(ฐาน!$A$4:$G$9,MATCH(I3206,ฐาน!$A$4:$A$9,0),4)),"")</f>
        <v/>
      </c>
      <c r="P3206" s="312">
        <f>IF(M3206&lt;&gt;ฐาน!$M$45,IF(L3206&lt;&gt;"",($L3206*$N3206/100),0),0)</f>
        <v>0</v>
      </c>
      <c r="Q3206" s="311">
        <f>IF(M3206&lt;&gt;ฐาน!$M$45,IF(L3206&lt;&gt;"",ROUNDUP(($L3206*$N3206/100),-1),0),0)</f>
        <v>0</v>
      </c>
      <c r="R3206" s="311">
        <f t="shared" si="98"/>
        <v>0</v>
      </c>
      <c r="S3206" s="313">
        <f t="shared" si="99"/>
        <v>0</v>
      </c>
      <c r="T3206" s="314">
        <f>IF(M3206&lt;&gt;ฐาน!$M$45,IF(S3206&lt;&gt;"",S3206+R3206,0),0)</f>
        <v>0</v>
      </c>
      <c r="U3206" s="311">
        <f>IF(M3206&lt;&gt;ฐาน!$M$45,IF(S3206=0,J3206+T3206,O3206),J3206)</f>
        <v>0</v>
      </c>
      <c r="V3206" s="98"/>
    </row>
    <row r="3207" spans="1:22" x14ac:dyDescent="0.35">
      <c r="A3207" s="93">
        <v>3199</v>
      </c>
      <c r="B3207" s="84"/>
      <c r="C3207" s="98"/>
      <c r="D3207" s="91"/>
      <c r="E3207" s="89"/>
      <c r="F3207" s="88"/>
      <c r="G3207" s="91"/>
      <c r="H3207" s="91"/>
      <c r="I3207" s="88"/>
      <c r="J3207" s="92"/>
      <c r="K3207" s="212"/>
      <c r="L3207" s="308" t="str">
        <f>IF(K3207&lt;&gt;"",INDEX(ฐาน!$J$4:$M$44,MATCH(INT(K3207),ฐาน!$J$4:$J$44,0),2),"")</f>
        <v/>
      </c>
      <c r="M3207" s="309" t="str">
        <f>IF(L3207&lt;&gt;"",INDEX(ฐาน!$J$4:$M$45,MATCH(L3207,ฐาน!$K$4:$K$45,0),4),"")</f>
        <v/>
      </c>
      <c r="N3207" s="310" t="str">
        <f>IF(I3207&lt;&gt;"",INDEX(ฐาน!$A$4:$F$9,MATCH(I3207,ฐาน!$A$4:$A$9,0),IF(J3207&gt;=INDEX(ฐาน!$A$4:$F$9,MATCH(I3207,ฐาน!$A$4:$A$9,0),3),6,5)),"")</f>
        <v/>
      </c>
      <c r="O3207" s="311" t="str">
        <f>IF(I3207&lt;&gt;"",IF(J3207&gt;=INDEX(ฐาน!$A$4:$G$9,MATCH(I3207,ฐาน!$A$4:$A$9,0),4),INDEX(ฐาน!$A$4:$G$9,MATCH(I3207,ฐาน!$A$4:$A$9,0),7),INDEX(ฐาน!$A$4:$G$9,MATCH(I3207,ฐาน!$A$4:$A$9,0),4)),"")</f>
        <v/>
      </c>
      <c r="P3207" s="312">
        <f>IF(M3207&lt;&gt;ฐาน!$M$45,IF(L3207&lt;&gt;"",($L3207*$N3207/100),0),0)</f>
        <v>0</v>
      </c>
      <c r="Q3207" s="311">
        <f>IF(M3207&lt;&gt;ฐาน!$M$45,IF(L3207&lt;&gt;"",ROUNDUP(($L3207*$N3207/100),-1),0),0)</f>
        <v>0</v>
      </c>
      <c r="R3207" s="311">
        <f t="shared" si="98"/>
        <v>0</v>
      </c>
      <c r="S3207" s="313">
        <f t="shared" si="99"/>
        <v>0</v>
      </c>
      <c r="T3207" s="314">
        <f>IF(M3207&lt;&gt;ฐาน!$M$45,IF(S3207&lt;&gt;"",S3207+R3207,0),0)</f>
        <v>0</v>
      </c>
      <c r="U3207" s="311">
        <f>IF(M3207&lt;&gt;ฐาน!$M$45,IF(S3207=0,J3207+T3207,O3207),J3207)</f>
        <v>0</v>
      </c>
      <c r="V3207" s="98"/>
    </row>
    <row r="3208" spans="1:22" x14ac:dyDescent="0.35">
      <c r="A3208" s="93">
        <v>3200</v>
      </c>
      <c r="B3208" s="84"/>
      <c r="C3208" s="98"/>
      <c r="D3208" s="91"/>
      <c r="E3208" s="89"/>
      <c r="F3208" s="88"/>
      <c r="G3208" s="91"/>
      <c r="H3208" s="91"/>
      <c r="I3208" s="88"/>
      <c r="J3208" s="92"/>
      <c r="K3208" s="212"/>
      <c r="L3208" s="308" t="str">
        <f>IF(K3208&lt;&gt;"",INDEX(ฐาน!$J$4:$M$44,MATCH(INT(K3208),ฐาน!$J$4:$J$44,0),2),"")</f>
        <v/>
      </c>
      <c r="M3208" s="309" t="str">
        <f>IF(L3208&lt;&gt;"",INDEX(ฐาน!$J$4:$M$45,MATCH(L3208,ฐาน!$K$4:$K$45,0),4),"")</f>
        <v/>
      </c>
      <c r="N3208" s="310" t="str">
        <f>IF(I3208&lt;&gt;"",INDEX(ฐาน!$A$4:$F$9,MATCH(I3208,ฐาน!$A$4:$A$9,0),IF(J3208&gt;=INDEX(ฐาน!$A$4:$F$9,MATCH(I3208,ฐาน!$A$4:$A$9,0),3),6,5)),"")</f>
        <v/>
      </c>
      <c r="O3208" s="311" t="str">
        <f>IF(I3208&lt;&gt;"",IF(J3208&gt;=INDEX(ฐาน!$A$4:$G$9,MATCH(I3208,ฐาน!$A$4:$A$9,0),4),INDEX(ฐาน!$A$4:$G$9,MATCH(I3208,ฐาน!$A$4:$A$9,0),7),INDEX(ฐาน!$A$4:$G$9,MATCH(I3208,ฐาน!$A$4:$A$9,0),4)),"")</f>
        <v/>
      </c>
      <c r="P3208" s="312">
        <f>IF(M3208&lt;&gt;ฐาน!$M$45,IF(L3208&lt;&gt;"",($L3208*$N3208/100),0),0)</f>
        <v>0</v>
      </c>
      <c r="Q3208" s="311">
        <f>IF(M3208&lt;&gt;ฐาน!$M$45,IF(L3208&lt;&gt;"",ROUNDUP(($L3208*$N3208/100),-1),0),0)</f>
        <v>0</v>
      </c>
      <c r="R3208" s="311">
        <f t="shared" si="98"/>
        <v>0</v>
      </c>
      <c r="S3208" s="313">
        <f t="shared" si="99"/>
        <v>0</v>
      </c>
      <c r="T3208" s="314">
        <f>IF(M3208&lt;&gt;ฐาน!$M$45,IF(S3208&lt;&gt;"",S3208+R3208,0),0)</f>
        <v>0</v>
      </c>
      <c r="U3208" s="311">
        <f>IF(M3208&lt;&gt;ฐาน!$M$45,IF(S3208=0,J3208+T3208,O3208),J3208)</f>
        <v>0</v>
      </c>
      <c r="V3208" s="98"/>
    </row>
    <row r="3209" spans="1:22" x14ac:dyDescent="0.35">
      <c r="A3209" s="93">
        <v>3201</v>
      </c>
      <c r="B3209" s="84"/>
      <c r="C3209" s="98"/>
      <c r="D3209" s="91"/>
      <c r="E3209" s="89"/>
      <c r="F3209" s="88"/>
      <c r="G3209" s="91"/>
      <c r="H3209" s="91"/>
      <c r="I3209" s="88"/>
      <c r="J3209" s="92"/>
      <c r="K3209" s="212"/>
      <c r="L3209" s="308" t="str">
        <f>IF(K3209&lt;&gt;"",INDEX(ฐาน!$J$4:$M$44,MATCH(INT(K3209),ฐาน!$J$4:$J$44,0),2),"")</f>
        <v/>
      </c>
      <c r="M3209" s="309" t="str">
        <f>IF(L3209&lt;&gt;"",INDEX(ฐาน!$J$4:$M$45,MATCH(L3209,ฐาน!$K$4:$K$45,0),4),"")</f>
        <v/>
      </c>
      <c r="N3209" s="310" t="str">
        <f>IF(I3209&lt;&gt;"",INDEX(ฐาน!$A$4:$F$9,MATCH(I3209,ฐาน!$A$4:$A$9,0),IF(J3209&gt;=INDEX(ฐาน!$A$4:$F$9,MATCH(I3209,ฐาน!$A$4:$A$9,0),3),6,5)),"")</f>
        <v/>
      </c>
      <c r="O3209" s="311" t="str">
        <f>IF(I3209&lt;&gt;"",IF(J3209&gt;=INDEX(ฐาน!$A$4:$G$9,MATCH(I3209,ฐาน!$A$4:$A$9,0),4),INDEX(ฐาน!$A$4:$G$9,MATCH(I3209,ฐาน!$A$4:$A$9,0),7),INDEX(ฐาน!$A$4:$G$9,MATCH(I3209,ฐาน!$A$4:$A$9,0),4)),"")</f>
        <v/>
      </c>
      <c r="P3209" s="312">
        <f>IF(M3209&lt;&gt;ฐาน!$M$45,IF(L3209&lt;&gt;"",($L3209*$N3209/100),0),0)</f>
        <v>0</v>
      </c>
      <c r="Q3209" s="311">
        <f>IF(M3209&lt;&gt;ฐาน!$M$45,IF(L3209&lt;&gt;"",ROUNDUP(($L3209*$N3209/100),-1),0),0)</f>
        <v>0</v>
      </c>
      <c r="R3209" s="311">
        <f t="shared" si="98"/>
        <v>0</v>
      </c>
      <c r="S3209" s="313">
        <f t="shared" si="99"/>
        <v>0</v>
      </c>
      <c r="T3209" s="314">
        <f>IF(M3209&lt;&gt;ฐาน!$M$45,IF(S3209&lt;&gt;"",S3209+R3209,0),0)</f>
        <v>0</v>
      </c>
      <c r="U3209" s="311">
        <f>IF(M3209&lt;&gt;ฐาน!$M$45,IF(S3209=0,J3209+T3209,O3209),J3209)</f>
        <v>0</v>
      </c>
      <c r="V3209" s="98"/>
    </row>
    <row r="3210" spans="1:22" x14ac:dyDescent="0.35">
      <c r="A3210" s="93">
        <v>3202</v>
      </c>
      <c r="B3210" s="84"/>
      <c r="C3210" s="98"/>
      <c r="D3210" s="91"/>
      <c r="E3210" s="89"/>
      <c r="F3210" s="88"/>
      <c r="G3210" s="91"/>
      <c r="H3210" s="91"/>
      <c r="I3210" s="88"/>
      <c r="J3210" s="92"/>
      <c r="K3210" s="212"/>
      <c r="L3210" s="308" t="str">
        <f>IF(K3210&lt;&gt;"",INDEX(ฐาน!$J$4:$M$44,MATCH(INT(K3210),ฐาน!$J$4:$J$44,0),2),"")</f>
        <v/>
      </c>
      <c r="M3210" s="309" t="str">
        <f>IF(L3210&lt;&gt;"",INDEX(ฐาน!$J$4:$M$45,MATCH(L3210,ฐาน!$K$4:$K$45,0),4),"")</f>
        <v/>
      </c>
      <c r="N3210" s="310" t="str">
        <f>IF(I3210&lt;&gt;"",INDEX(ฐาน!$A$4:$F$9,MATCH(I3210,ฐาน!$A$4:$A$9,0),IF(J3210&gt;=INDEX(ฐาน!$A$4:$F$9,MATCH(I3210,ฐาน!$A$4:$A$9,0),3),6,5)),"")</f>
        <v/>
      </c>
      <c r="O3210" s="311" t="str">
        <f>IF(I3210&lt;&gt;"",IF(J3210&gt;=INDEX(ฐาน!$A$4:$G$9,MATCH(I3210,ฐาน!$A$4:$A$9,0),4),INDEX(ฐาน!$A$4:$G$9,MATCH(I3210,ฐาน!$A$4:$A$9,0),7),INDEX(ฐาน!$A$4:$G$9,MATCH(I3210,ฐาน!$A$4:$A$9,0),4)),"")</f>
        <v/>
      </c>
      <c r="P3210" s="312">
        <f>IF(M3210&lt;&gt;ฐาน!$M$45,IF(L3210&lt;&gt;"",($L3210*$N3210/100),0),0)</f>
        <v>0</v>
      </c>
      <c r="Q3210" s="311">
        <f>IF(M3210&lt;&gt;ฐาน!$M$45,IF(L3210&lt;&gt;"",ROUNDUP(($L3210*$N3210/100),-1),0),0)</f>
        <v>0</v>
      </c>
      <c r="R3210" s="311">
        <f t="shared" ref="R3210:R3273" si="100">IF(Q3210&lt;&gt;"",IF($J3210+$P3210&lt;=$O3210,$Q3210,$O3210-$J3210),"")</f>
        <v>0</v>
      </c>
      <c r="S3210" s="313">
        <f t="shared" ref="S3210:S3273" si="101">IF(Q3210&lt;&gt;R3210,P3210-R3210,0)</f>
        <v>0</v>
      </c>
      <c r="T3210" s="314">
        <f>IF(M3210&lt;&gt;ฐาน!$M$45,IF(S3210&lt;&gt;"",S3210+R3210,0),0)</f>
        <v>0</v>
      </c>
      <c r="U3210" s="311">
        <f>IF(M3210&lt;&gt;ฐาน!$M$45,IF(S3210=0,J3210+T3210,O3210),J3210)</f>
        <v>0</v>
      </c>
      <c r="V3210" s="98"/>
    </row>
    <row r="3211" spans="1:22" x14ac:dyDescent="0.35">
      <c r="A3211" s="93">
        <v>3203</v>
      </c>
      <c r="B3211" s="84"/>
      <c r="C3211" s="98"/>
      <c r="D3211" s="91"/>
      <c r="E3211" s="89"/>
      <c r="F3211" s="88"/>
      <c r="G3211" s="91"/>
      <c r="H3211" s="91"/>
      <c r="I3211" s="88"/>
      <c r="J3211" s="92"/>
      <c r="K3211" s="212"/>
      <c r="L3211" s="308" t="str">
        <f>IF(K3211&lt;&gt;"",INDEX(ฐาน!$J$4:$M$44,MATCH(INT(K3211),ฐาน!$J$4:$J$44,0),2),"")</f>
        <v/>
      </c>
      <c r="M3211" s="309" t="str">
        <f>IF(L3211&lt;&gt;"",INDEX(ฐาน!$J$4:$M$45,MATCH(L3211,ฐาน!$K$4:$K$45,0),4),"")</f>
        <v/>
      </c>
      <c r="N3211" s="310" t="str">
        <f>IF(I3211&lt;&gt;"",INDEX(ฐาน!$A$4:$F$9,MATCH(I3211,ฐาน!$A$4:$A$9,0),IF(J3211&gt;=INDEX(ฐาน!$A$4:$F$9,MATCH(I3211,ฐาน!$A$4:$A$9,0),3),6,5)),"")</f>
        <v/>
      </c>
      <c r="O3211" s="311" t="str">
        <f>IF(I3211&lt;&gt;"",IF(J3211&gt;=INDEX(ฐาน!$A$4:$G$9,MATCH(I3211,ฐาน!$A$4:$A$9,0),4),INDEX(ฐาน!$A$4:$G$9,MATCH(I3211,ฐาน!$A$4:$A$9,0),7),INDEX(ฐาน!$A$4:$G$9,MATCH(I3211,ฐาน!$A$4:$A$9,0),4)),"")</f>
        <v/>
      </c>
      <c r="P3211" s="312">
        <f>IF(M3211&lt;&gt;ฐาน!$M$45,IF(L3211&lt;&gt;"",($L3211*$N3211/100),0),0)</f>
        <v>0</v>
      </c>
      <c r="Q3211" s="311">
        <f>IF(M3211&lt;&gt;ฐาน!$M$45,IF(L3211&lt;&gt;"",ROUNDUP(($L3211*$N3211/100),-1),0),0)</f>
        <v>0</v>
      </c>
      <c r="R3211" s="311">
        <f t="shared" si="100"/>
        <v>0</v>
      </c>
      <c r="S3211" s="313">
        <f t="shared" si="101"/>
        <v>0</v>
      </c>
      <c r="T3211" s="314">
        <f>IF(M3211&lt;&gt;ฐาน!$M$45,IF(S3211&lt;&gt;"",S3211+R3211,0),0)</f>
        <v>0</v>
      </c>
      <c r="U3211" s="311">
        <f>IF(M3211&lt;&gt;ฐาน!$M$45,IF(S3211=0,J3211+T3211,O3211),J3211)</f>
        <v>0</v>
      </c>
      <c r="V3211" s="98"/>
    </row>
    <row r="3212" spans="1:22" x14ac:dyDescent="0.35">
      <c r="A3212" s="93">
        <v>3204</v>
      </c>
      <c r="B3212" s="84"/>
      <c r="C3212" s="98"/>
      <c r="D3212" s="91"/>
      <c r="E3212" s="89"/>
      <c r="F3212" s="88"/>
      <c r="G3212" s="91"/>
      <c r="H3212" s="91"/>
      <c r="I3212" s="88"/>
      <c r="J3212" s="92"/>
      <c r="K3212" s="212"/>
      <c r="L3212" s="308" t="str">
        <f>IF(K3212&lt;&gt;"",INDEX(ฐาน!$J$4:$M$44,MATCH(INT(K3212),ฐาน!$J$4:$J$44,0),2),"")</f>
        <v/>
      </c>
      <c r="M3212" s="309" t="str">
        <f>IF(L3212&lt;&gt;"",INDEX(ฐาน!$J$4:$M$45,MATCH(L3212,ฐาน!$K$4:$K$45,0),4),"")</f>
        <v/>
      </c>
      <c r="N3212" s="310" t="str">
        <f>IF(I3212&lt;&gt;"",INDEX(ฐาน!$A$4:$F$9,MATCH(I3212,ฐาน!$A$4:$A$9,0),IF(J3212&gt;=INDEX(ฐาน!$A$4:$F$9,MATCH(I3212,ฐาน!$A$4:$A$9,0),3),6,5)),"")</f>
        <v/>
      </c>
      <c r="O3212" s="311" t="str">
        <f>IF(I3212&lt;&gt;"",IF(J3212&gt;=INDEX(ฐาน!$A$4:$G$9,MATCH(I3212,ฐาน!$A$4:$A$9,0),4),INDEX(ฐาน!$A$4:$G$9,MATCH(I3212,ฐาน!$A$4:$A$9,0),7),INDEX(ฐาน!$A$4:$G$9,MATCH(I3212,ฐาน!$A$4:$A$9,0),4)),"")</f>
        <v/>
      </c>
      <c r="P3212" s="312">
        <f>IF(M3212&lt;&gt;ฐาน!$M$45,IF(L3212&lt;&gt;"",($L3212*$N3212/100),0),0)</f>
        <v>0</v>
      </c>
      <c r="Q3212" s="311">
        <f>IF(M3212&lt;&gt;ฐาน!$M$45,IF(L3212&lt;&gt;"",ROUNDUP(($L3212*$N3212/100),-1),0),0)</f>
        <v>0</v>
      </c>
      <c r="R3212" s="311">
        <f t="shared" si="100"/>
        <v>0</v>
      </c>
      <c r="S3212" s="313">
        <f t="shared" si="101"/>
        <v>0</v>
      </c>
      <c r="T3212" s="314">
        <f>IF(M3212&lt;&gt;ฐาน!$M$45,IF(S3212&lt;&gt;"",S3212+R3212,0),0)</f>
        <v>0</v>
      </c>
      <c r="U3212" s="311">
        <f>IF(M3212&lt;&gt;ฐาน!$M$45,IF(S3212=0,J3212+T3212,O3212),J3212)</f>
        <v>0</v>
      </c>
      <c r="V3212" s="98"/>
    </row>
    <row r="3213" spans="1:22" x14ac:dyDescent="0.35">
      <c r="A3213" s="93">
        <v>3205</v>
      </c>
      <c r="B3213" s="84"/>
      <c r="C3213" s="98"/>
      <c r="D3213" s="91"/>
      <c r="E3213" s="89"/>
      <c r="F3213" s="88"/>
      <c r="G3213" s="91"/>
      <c r="H3213" s="91"/>
      <c r="I3213" s="88"/>
      <c r="J3213" s="92"/>
      <c r="K3213" s="212"/>
      <c r="L3213" s="308" t="str">
        <f>IF(K3213&lt;&gt;"",INDEX(ฐาน!$J$4:$M$44,MATCH(INT(K3213),ฐาน!$J$4:$J$44,0),2),"")</f>
        <v/>
      </c>
      <c r="M3213" s="309" t="str">
        <f>IF(L3213&lt;&gt;"",INDEX(ฐาน!$J$4:$M$45,MATCH(L3213,ฐาน!$K$4:$K$45,0),4),"")</f>
        <v/>
      </c>
      <c r="N3213" s="310" t="str">
        <f>IF(I3213&lt;&gt;"",INDEX(ฐาน!$A$4:$F$9,MATCH(I3213,ฐาน!$A$4:$A$9,0),IF(J3213&gt;=INDEX(ฐาน!$A$4:$F$9,MATCH(I3213,ฐาน!$A$4:$A$9,0),3),6,5)),"")</f>
        <v/>
      </c>
      <c r="O3213" s="311" t="str">
        <f>IF(I3213&lt;&gt;"",IF(J3213&gt;=INDEX(ฐาน!$A$4:$G$9,MATCH(I3213,ฐาน!$A$4:$A$9,0),4),INDEX(ฐาน!$A$4:$G$9,MATCH(I3213,ฐาน!$A$4:$A$9,0),7),INDEX(ฐาน!$A$4:$G$9,MATCH(I3213,ฐาน!$A$4:$A$9,0),4)),"")</f>
        <v/>
      </c>
      <c r="P3213" s="312">
        <f>IF(M3213&lt;&gt;ฐาน!$M$45,IF(L3213&lt;&gt;"",($L3213*$N3213/100),0),0)</f>
        <v>0</v>
      </c>
      <c r="Q3213" s="311">
        <f>IF(M3213&lt;&gt;ฐาน!$M$45,IF(L3213&lt;&gt;"",ROUNDUP(($L3213*$N3213/100),-1),0),0)</f>
        <v>0</v>
      </c>
      <c r="R3213" s="311">
        <f t="shared" si="100"/>
        <v>0</v>
      </c>
      <c r="S3213" s="313">
        <f t="shared" si="101"/>
        <v>0</v>
      </c>
      <c r="T3213" s="314">
        <f>IF(M3213&lt;&gt;ฐาน!$M$45,IF(S3213&lt;&gt;"",S3213+R3213,0),0)</f>
        <v>0</v>
      </c>
      <c r="U3213" s="311">
        <f>IF(M3213&lt;&gt;ฐาน!$M$45,IF(S3213=0,J3213+T3213,O3213),J3213)</f>
        <v>0</v>
      </c>
      <c r="V3213" s="98"/>
    </row>
    <row r="3214" spans="1:22" x14ac:dyDescent="0.35">
      <c r="A3214" s="93">
        <v>3206</v>
      </c>
      <c r="B3214" s="84"/>
      <c r="C3214" s="98"/>
      <c r="D3214" s="91"/>
      <c r="E3214" s="89"/>
      <c r="F3214" s="88"/>
      <c r="G3214" s="91"/>
      <c r="H3214" s="91"/>
      <c r="I3214" s="88"/>
      <c r="J3214" s="92"/>
      <c r="K3214" s="212"/>
      <c r="L3214" s="308" t="str">
        <f>IF(K3214&lt;&gt;"",INDEX(ฐาน!$J$4:$M$44,MATCH(INT(K3214),ฐาน!$J$4:$J$44,0),2),"")</f>
        <v/>
      </c>
      <c r="M3214" s="309" t="str">
        <f>IF(L3214&lt;&gt;"",INDEX(ฐาน!$J$4:$M$45,MATCH(L3214,ฐาน!$K$4:$K$45,0),4),"")</f>
        <v/>
      </c>
      <c r="N3214" s="310" t="str">
        <f>IF(I3214&lt;&gt;"",INDEX(ฐาน!$A$4:$F$9,MATCH(I3214,ฐาน!$A$4:$A$9,0),IF(J3214&gt;=INDEX(ฐาน!$A$4:$F$9,MATCH(I3214,ฐาน!$A$4:$A$9,0),3),6,5)),"")</f>
        <v/>
      </c>
      <c r="O3214" s="311" t="str">
        <f>IF(I3214&lt;&gt;"",IF(J3214&gt;=INDEX(ฐาน!$A$4:$G$9,MATCH(I3214,ฐาน!$A$4:$A$9,0),4),INDEX(ฐาน!$A$4:$G$9,MATCH(I3214,ฐาน!$A$4:$A$9,0),7),INDEX(ฐาน!$A$4:$G$9,MATCH(I3214,ฐาน!$A$4:$A$9,0),4)),"")</f>
        <v/>
      </c>
      <c r="P3214" s="312">
        <f>IF(M3214&lt;&gt;ฐาน!$M$45,IF(L3214&lt;&gt;"",($L3214*$N3214/100),0),0)</f>
        <v>0</v>
      </c>
      <c r="Q3214" s="311">
        <f>IF(M3214&lt;&gt;ฐาน!$M$45,IF(L3214&lt;&gt;"",ROUNDUP(($L3214*$N3214/100),-1),0),0)</f>
        <v>0</v>
      </c>
      <c r="R3214" s="311">
        <f t="shared" si="100"/>
        <v>0</v>
      </c>
      <c r="S3214" s="313">
        <f t="shared" si="101"/>
        <v>0</v>
      </c>
      <c r="T3214" s="314">
        <f>IF(M3214&lt;&gt;ฐาน!$M$45,IF(S3214&lt;&gt;"",S3214+R3214,0),0)</f>
        <v>0</v>
      </c>
      <c r="U3214" s="311">
        <f>IF(M3214&lt;&gt;ฐาน!$M$45,IF(S3214=0,J3214+T3214,O3214),J3214)</f>
        <v>0</v>
      </c>
      <c r="V3214" s="98"/>
    </row>
    <row r="3215" spans="1:22" x14ac:dyDescent="0.35">
      <c r="A3215" s="93">
        <v>3207</v>
      </c>
      <c r="B3215" s="84"/>
      <c r="C3215" s="98"/>
      <c r="D3215" s="91"/>
      <c r="E3215" s="89"/>
      <c r="F3215" s="88"/>
      <c r="G3215" s="91"/>
      <c r="H3215" s="91"/>
      <c r="I3215" s="88"/>
      <c r="J3215" s="92"/>
      <c r="K3215" s="212"/>
      <c r="L3215" s="308" t="str">
        <f>IF(K3215&lt;&gt;"",INDEX(ฐาน!$J$4:$M$44,MATCH(INT(K3215),ฐาน!$J$4:$J$44,0),2),"")</f>
        <v/>
      </c>
      <c r="M3215" s="309" t="str">
        <f>IF(L3215&lt;&gt;"",INDEX(ฐาน!$J$4:$M$45,MATCH(L3215,ฐาน!$K$4:$K$45,0),4),"")</f>
        <v/>
      </c>
      <c r="N3215" s="310" t="str">
        <f>IF(I3215&lt;&gt;"",INDEX(ฐาน!$A$4:$F$9,MATCH(I3215,ฐาน!$A$4:$A$9,0),IF(J3215&gt;=INDEX(ฐาน!$A$4:$F$9,MATCH(I3215,ฐาน!$A$4:$A$9,0),3),6,5)),"")</f>
        <v/>
      </c>
      <c r="O3215" s="311" t="str">
        <f>IF(I3215&lt;&gt;"",IF(J3215&gt;=INDEX(ฐาน!$A$4:$G$9,MATCH(I3215,ฐาน!$A$4:$A$9,0),4),INDEX(ฐาน!$A$4:$G$9,MATCH(I3215,ฐาน!$A$4:$A$9,0),7),INDEX(ฐาน!$A$4:$G$9,MATCH(I3215,ฐาน!$A$4:$A$9,0),4)),"")</f>
        <v/>
      </c>
      <c r="P3215" s="312">
        <f>IF(M3215&lt;&gt;ฐาน!$M$45,IF(L3215&lt;&gt;"",($L3215*$N3215/100),0),0)</f>
        <v>0</v>
      </c>
      <c r="Q3215" s="311">
        <f>IF(M3215&lt;&gt;ฐาน!$M$45,IF(L3215&lt;&gt;"",ROUNDUP(($L3215*$N3215/100),-1),0),0)</f>
        <v>0</v>
      </c>
      <c r="R3215" s="311">
        <f t="shared" si="100"/>
        <v>0</v>
      </c>
      <c r="S3215" s="313">
        <f t="shared" si="101"/>
        <v>0</v>
      </c>
      <c r="T3215" s="314">
        <f>IF(M3215&lt;&gt;ฐาน!$M$45,IF(S3215&lt;&gt;"",S3215+R3215,0),0)</f>
        <v>0</v>
      </c>
      <c r="U3215" s="311">
        <f>IF(M3215&lt;&gt;ฐาน!$M$45,IF(S3215=0,J3215+T3215,O3215),J3215)</f>
        <v>0</v>
      </c>
      <c r="V3215" s="98"/>
    </row>
    <row r="3216" spans="1:22" x14ac:dyDescent="0.35">
      <c r="A3216" s="93">
        <v>3208</v>
      </c>
      <c r="B3216" s="84"/>
      <c r="C3216" s="98"/>
      <c r="D3216" s="91"/>
      <c r="E3216" s="89"/>
      <c r="F3216" s="88"/>
      <c r="G3216" s="91"/>
      <c r="H3216" s="91"/>
      <c r="I3216" s="88"/>
      <c r="J3216" s="92"/>
      <c r="K3216" s="212"/>
      <c r="L3216" s="308" t="str">
        <f>IF(K3216&lt;&gt;"",INDEX(ฐาน!$J$4:$M$44,MATCH(INT(K3216),ฐาน!$J$4:$J$44,0),2),"")</f>
        <v/>
      </c>
      <c r="M3216" s="309" t="str">
        <f>IF(L3216&lt;&gt;"",INDEX(ฐาน!$J$4:$M$45,MATCH(L3216,ฐาน!$K$4:$K$45,0),4),"")</f>
        <v/>
      </c>
      <c r="N3216" s="310" t="str">
        <f>IF(I3216&lt;&gt;"",INDEX(ฐาน!$A$4:$F$9,MATCH(I3216,ฐาน!$A$4:$A$9,0),IF(J3216&gt;=INDEX(ฐาน!$A$4:$F$9,MATCH(I3216,ฐาน!$A$4:$A$9,0),3),6,5)),"")</f>
        <v/>
      </c>
      <c r="O3216" s="311" t="str">
        <f>IF(I3216&lt;&gt;"",IF(J3216&gt;=INDEX(ฐาน!$A$4:$G$9,MATCH(I3216,ฐาน!$A$4:$A$9,0),4),INDEX(ฐาน!$A$4:$G$9,MATCH(I3216,ฐาน!$A$4:$A$9,0),7),INDEX(ฐาน!$A$4:$G$9,MATCH(I3216,ฐาน!$A$4:$A$9,0),4)),"")</f>
        <v/>
      </c>
      <c r="P3216" s="312">
        <f>IF(M3216&lt;&gt;ฐาน!$M$45,IF(L3216&lt;&gt;"",($L3216*$N3216/100),0),0)</f>
        <v>0</v>
      </c>
      <c r="Q3216" s="311">
        <f>IF(M3216&lt;&gt;ฐาน!$M$45,IF(L3216&lt;&gt;"",ROUNDUP(($L3216*$N3216/100),-1),0),0)</f>
        <v>0</v>
      </c>
      <c r="R3216" s="311">
        <f t="shared" si="100"/>
        <v>0</v>
      </c>
      <c r="S3216" s="313">
        <f t="shared" si="101"/>
        <v>0</v>
      </c>
      <c r="T3216" s="314">
        <f>IF(M3216&lt;&gt;ฐาน!$M$45,IF(S3216&lt;&gt;"",S3216+R3216,0),0)</f>
        <v>0</v>
      </c>
      <c r="U3216" s="311">
        <f>IF(M3216&lt;&gt;ฐาน!$M$45,IF(S3216=0,J3216+T3216,O3216),J3216)</f>
        <v>0</v>
      </c>
      <c r="V3216" s="98"/>
    </row>
    <row r="3217" spans="1:22" x14ac:dyDescent="0.35">
      <c r="A3217" s="93">
        <v>3209</v>
      </c>
      <c r="B3217" s="84"/>
      <c r="C3217" s="98"/>
      <c r="D3217" s="91"/>
      <c r="E3217" s="89"/>
      <c r="F3217" s="88"/>
      <c r="G3217" s="91"/>
      <c r="H3217" s="91"/>
      <c r="I3217" s="88"/>
      <c r="J3217" s="92"/>
      <c r="K3217" s="212"/>
      <c r="L3217" s="308" t="str">
        <f>IF(K3217&lt;&gt;"",INDEX(ฐาน!$J$4:$M$44,MATCH(INT(K3217),ฐาน!$J$4:$J$44,0),2),"")</f>
        <v/>
      </c>
      <c r="M3217" s="309" t="str">
        <f>IF(L3217&lt;&gt;"",INDEX(ฐาน!$J$4:$M$45,MATCH(L3217,ฐาน!$K$4:$K$45,0),4),"")</f>
        <v/>
      </c>
      <c r="N3217" s="310" t="str">
        <f>IF(I3217&lt;&gt;"",INDEX(ฐาน!$A$4:$F$9,MATCH(I3217,ฐาน!$A$4:$A$9,0),IF(J3217&gt;=INDEX(ฐาน!$A$4:$F$9,MATCH(I3217,ฐาน!$A$4:$A$9,0),3),6,5)),"")</f>
        <v/>
      </c>
      <c r="O3217" s="311" t="str">
        <f>IF(I3217&lt;&gt;"",IF(J3217&gt;=INDEX(ฐาน!$A$4:$G$9,MATCH(I3217,ฐาน!$A$4:$A$9,0),4),INDEX(ฐาน!$A$4:$G$9,MATCH(I3217,ฐาน!$A$4:$A$9,0),7),INDEX(ฐาน!$A$4:$G$9,MATCH(I3217,ฐาน!$A$4:$A$9,0),4)),"")</f>
        <v/>
      </c>
      <c r="P3217" s="312">
        <f>IF(M3217&lt;&gt;ฐาน!$M$45,IF(L3217&lt;&gt;"",($L3217*$N3217/100),0),0)</f>
        <v>0</v>
      </c>
      <c r="Q3217" s="311">
        <f>IF(M3217&lt;&gt;ฐาน!$M$45,IF(L3217&lt;&gt;"",ROUNDUP(($L3217*$N3217/100),-1),0),0)</f>
        <v>0</v>
      </c>
      <c r="R3217" s="311">
        <f t="shared" si="100"/>
        <v>0</v>
      </c>
      <c r="S3217" s="313">
        <f t="shared" si="101"/>
        <v>0</v>
      </c>
      <c r="T3217" s="314">
        <f>IF(M3217&lt;&gt;ฐาน!$M$45,IF(S3217&lt;&gt;"",S3217+R3217,0),0)</f>
        <v>0</v>
      </c>
      <c r="U3217" s="311">
        <f>IF(M3217&lt;&gt;ฐาน!$M$45,IF(S3217=0,J3217+T3217,O3217),J3217)</f>
        <v>0</v>
      </c>
      <c r="V3217" s="98"/>
    </row>
    <row r="3218" spans="1:22" x14ac:dyDescent="0.35">
      <c r="A3218" s="93">
        <v>3210</v>
      </c>
      <c r="B3218" s="84"/>
      <c r="C3218" s="98"/>
      <c r="D3218" s="91"/>
      <c r="E3218" s="89"/>
      <c r="F3218" s="88"/>
      <c r="G3218" s="91"/>
      <c r="H3218" s="91"/>
      <c r="I3218" s="88"/>
      <c r="J3218" s="92"/>
      <c r="K3218" s="212"/>
      <c r="L3218" s="308" t="str">
        <f>IF(K3218&lt;&gt;"",INDEX(ฐาน!$J$4:$M$44,MATCH(INT(K3218),ฐาน!$J$4:$J$44,0),2),"")</f>
        <v/>
      </c>
      <c r="M3218" s="309" t="str">
        <f>IF(L3218&lt;&gt;"",INDEX(ฐาน!$J$4:$M$45,MATCH(L3218,ฐาน!$K$4:$K$45,0),4),"")</f>
        <v/>
      </c>
      <c r="N3218" s="310" t="str">
        <f>IF(I3218&lt;&gt;"",INDEX(ฐาน!$A$4:$F$9,MATCH(I3218,ฐาน!$A$4:$A$9,0),IF(J3218&gt;=INDEX(ฐาน!$A$4:$F$9,MATCH(I3218,ฐาน!$A$4:$A$9,0),3),6,5)),"")</f>
        <v/>
      </c>
      <c r="O3218" s="311" t="str">
        <f>IF(I3218&lt;&gt;"",IF(J3218&gt;=INDEX(ฐาน!$A$4:$G$9,MATCH(I3218,ฐาน!$A$4:$A$9,0),4),INDEX(ฐาน!$A$4:$G$9,MATCH(I3218,ฐาน!$A$4:$A$9,0),7),INDEX(ฐาน!$A$4:$G$9,MATCH(I3218,ฐาน!$A$4:$A$9,0),4)),"")</f>
        <v/>
      </c>
      <c r="P3218" s="312">
        <f>IF(M3218&lt;&gt;ฐาน!$M$45,IF(L3218&lt;&gt;"",($L3218*$N3218/100),0),0)</f>
        <v>0</v>
      </c>
      <c r="Q3218" s="311">
        <f>IF(M3218&lt;&gt;ฐาน!$M$45,IF(L3218&lt;&gt;"",ROUNDUP(($L3218*$N3218/100),-1),0),0)</f>
        <v>0</v>
      </c>
      <c r="R3218" s="311">
        <f t="shared" si="100"/>
        <v>0</v>
      </c>
      <c r="S3218" s="313">
        <f t="shared" si="101"/>
        <v>0</v>
      </c>
      <c r="T3218" s="314">
        <f>IF(M3218&lt;&gt;ฐาน!$M$45,IF(S3218&lt;&gt;"",S3218+R3218,0),0)</f>
        <v>0</v>
      </c>
      <c r="U3218" s="311">
        <f>IF(M3218&lt;&gt;ฐาน!$M$45,IF(S3218=0,J3218+T3218,O3218),J3218)</f>
        <v>0</v>
      </c>
      <c r="V3218" s="98"/>
    </row>
    <row r="3219" spans="1:22" x14ac:dyDescent="0.35">
      <c r="A3219" s="93">
        <v>3211</v>
      </c>
      <c r="B3219" s="84"/>
      <c r="C3219" s="98"/>
      <c r="D3219" s="91"/>
      <c r="E3219" s="89"/>
      <c r="F3219" s="88"/>
      <c r="G3219" s="91"/>
      <c r="H3219" s="91"/>
      <c r="I3219" s="88"/>
      <c r="J3219" s="92"/>
      <c r="K3219" s="212"/>
      <c r="L3219" s="308" t="str">
        <f>IF(K3219&lt;&gt;"",INDEX(ฐาน!$J$4:$M$44,MATCH(INT(K3219),ฐาน!$J$4:$J$44,0),2),"")</f>
        <v/>
      </c>
      <c r="M3219" s="309" t="str">
        <f>IF(L3219&lt;&gt;"",INDEX(ฐาน!$J$4:$M$45,MATCH(L3219,ฐาน!$K$4:$K$45,0),4),"")</f>
        <v/>
      </c>
      <c r="N3219" s="310" t="str">
        <f>IF(I3219&lt;&gt;"",INDEX(ฐาน!$A$4:$F$9,MATCH(I3219,ฐาน!$A$4:$A$9,0),IF(J3219&gt;=INDEX(ฐาน!$A$4:$F$9,MATCH(I3219,ฐาน!$A$4:$A$9,0),3),6,5)),"")</f>
        <v/>
      </c>
      <c r="O3219" s="311" t="str">
        <f>IF(I3219&lt;&gt;"",IF(J3219&gt;=INDEX(ฐาน!$A$4:$G$9,MATCH(I3219,ฐาน!$A$4:$A$9,0),4),INDEX(ฐาน!$A$4:$G$9,MATCH(I3219,ฐาน!$A$4:$A$9,0),7),INDEX(ฐาน!$A$4:$G$9,MATCH(I3219,ฐาน!$A$4:$A$9,0),4)),"")</f>
        <v/>
      </c>
      <c r="P3219" s="312">
        <f>IF(M3219&lt;&gt;ฐาน!$M$45,IF(L3219&lt;&gt;"",($L3219*$N3219/100),0),0)</f>
        <v>0</v>
      </c>
      <c r="Q3219" s="311">
        <f>IF(M3219&lt;&gt;ฐาน!$M$45,IF(L3219&lt;&gt;"",ROUNDUP(($L3219*$N3219/100),-1),0),0)</f>
        <v>0</v>
      </c>
      <c r="R3219" s="311">
        <f t="shared" si="100"/>
        <v>0</v>
      </c>
      <c r="S3219" s="313">
        <f t="shared" si="101"/>
        <v>0</v>
      </c>
      <c r="T3219" s="314">
        <f>IF(M3219&lt;&gt;ฐาน!$M$45,IF(S3219&lt;&gt;"",S3219+R3219,0),0)</f>
        <v>0</v>
      </c>
      <c r="U3219" s="311">
        <f>IF(M3219&lt;&gt;ฐาน!$M$45,IF(S3219=0,J3219+T3219,O3219),J3219)</f>
        <v>0</v>
      </c>
      <c r="V3219" s="98"/>
    </row>
    <row r="3220" spans="1:22" x14ac:dyDescent="0.35">
      <c r="A3220" s="93">
        <v>3212</v>
      </c>
      <c r="B3220" s="84"/>
      <c r="C3220" s="98"/>
      <c r="D3220" s="91"/>
      <c r="E3220" s="89"/>
      <c r="F3220" s="88"/>
      <c r="G3220" s="91"/>
      <c r="H3220" s="91"/>
      <c r="I3220" s="88"/>
      <c r="J3220" s="92"/>
      <c r="K3220" s="212"/>
      <c r="L3220" s="308" t="str">
        <f>IF(K3220&lt;&gt;"",INDEX(ฐาน!$J$4:$M$44,MATCH(INT(K3220),ฐาน!$J$4:$J$44,0),2),"")</f>
        <v/>
      </c>
      <c r="M3220" s="309" t="str">
        <f>IF(L3220&lt;&gt;"",INDEX(ฐาน!$J$4:$M$45,MATCH(L3220,ฐาน!$K$4:$K$45,0),4),"")</f>
        <v/>
      </c>
      <c r="N3220" s="310" t="str">
        <f>IF(I3220&lt;&gt;"",INDEX(ฐาน!$A$4:$F$9,MATCH(I3220,ฐาน!$A$4:$A$9,0),IF(J3220&gt;=INDEX(ฐาน!$A$4:$F$9,MATCH(I3220,ฐาน!$A$4:$A$9,0),3),6,5)),"")</f>
        <v/>
      </c>
      <c r="O3220" s="311" t="str">
        <f>IF(I3220&lt;&gt;"",IF(J3220&gt;=INDEX(ฐาน!$A$4:$G$9,MATCH(I3220,ฐาน!$A$4:$A$9,0),4),INDEX(ฐาน!$A$4:$G$9,MATCH(I3220,ฐาน!$A$4:$A$9,0),7),INDEX(ฐาน!$A$4:$G$9,MATCH(I3220,ฐาน!$A$4:$A$9,0),4)),"")</f>
        <v/>
      </c>
      <c r="P3220" s="312">
        <f>IF(M3220&lt;&gt;ฐาน!$M$45,IF(L3220&lt;&gt;"",($L3220*$N3220/100),0),0)</f>
        <v>0</v>
      </c>
      <c r="Q3220" s="311">
        <f>IF(M3220&lt;&gt;ฐาน!$M$45,IF(L3220&lt;&gt;"",ROUNDUP(($L3220*$N3220/100),-1),0),0)</f>
        <v>0</v>
      </c>
      <c r="R3220" s="311">
        <f t="shared" si="100"/>
        <v>0</v>
      </c>
      <c r="S3220" s="313">
        <f t="shared" si="101"/>
        <v>0</v>
      </c>
      <c r="T3220" s="314">
        <f>IF(M3220&lt;&gt;ฐาน!$M$45,IF(S3220&lt;&gt;"",S3220+R3220,0),0)</f>
        <v>0</v>
      </c>
      <c r="U3220" s="311">
        <f>IF(M3220&lt;&gt;ฐาน!$M$45,IF(S3220=0,J3220+T3220,O3220),J3220)</f>
        <v>0</v>
      </c>
      <c r="V3220" s="98"/>
    </row>
    <row r="3221" spans="1:22" x14ac:dyDescent="0.35">
      <c r="A3221" s="93">
        <v>3213</v>
      </c>
      <c r="B3221" s="84"/>
      <c r="C3221" s="98"/>
      <c r="D3221" s="91"/>
      <c r="E3221" s="89"/>
      <c r="F3221" s="88"/>
      <c r="G3221" s="91"/>
      <c r="H3221" s="91"/>
      <c r="I3221" s="88"/>
      <c r="J3221" s="92"/>
      <c r="K3221" s="212"/>
      <c r="L3221" s="308" t="str">
        <f>IF(K3221&lt;&gt;"",INDEX(ฐาน!$J$4:$M$44,MATCH(INT(K3221),ฐาน!$J$4:$J$44,0),2),"")</f>
        <v/>
      </c>
      <c r="M3221" s="309" t="str">
        <f>IF(L3221&lt;&gt;"",INDEX(ฐาน!$J$4:$M$45,MATCH(L3221,ฐาน!$K$4:$K$45,0),4),"")</f>
        <v/>
      </c>
      <c r="N3221" s="310" t="str">
        <f>IF(I3221&lt;&gt;"",INDEX(ฐาน!$A$4:$F$9,MATCH(I3221,ฐาน!$A$4:$A$9,0),IF(J3221&gt;=INDEX(ฐาน!$A$4:$F$9,MATCH(I3221,ฐาน!$A$4:$A$9,0),3),6,5)),"")</f>
        <v/>
      </c>
      <c r="O3221" s="311" t="str">
        <f>IF(I3221&lt;&gt;"",IF(J3221&gt;=INDEX(ฐาน!$A$4:$G$9,MATCH(I3221,ฐาน!$A$4:$A$9,0),4),INDEX(ฐาน!$A$4:$G$9,MATCH(I3221,ฐาน!$A$4:$A$9,0),7),INDEX(ฐาน!$A$4:$G$9,MATCH(I3221,ฐาน!$A$4:$A$9,0),4)),"")</f>
        <v/>
      </c>
      <c r="P3221" s="312">
        <f>IF(M3221&lt;&gt;ฐาน!$M$45,IF(L3221&lt;&gt;"",($L3221*$N3221/100),0),0)</f>
        <v>0</v>
      </c>
      <c r="Q3221" s="311">
        <f>IF(M3221&lt;&gt;ฐาน!$M$45,IF(L3221&lt;&gt;"",ROUNDUP(($L3221*$N3221/100),-1),0),0)</f>
        <v>0</v>
      </c>
      <c r="R3221" s="311">
        <f t="shared" si="100"/>
        <v>0</v>
      </c>
      <c r="S3221" s="313">
        <f t="shared" si="101"/>
        <v>0</v>
      </c>
      <c r="T3221" s="314">
        <f>IF(M3221&lt;&gt;ฐาน!$M$45,IF(S3221&lt;&gt;"",S3221+R3221,0),0)</f>
        <v>0</v>
      </c>
      <c r="U3221" s="311">
        <f>IF(M3221&lt;&gt;ฐาน!$M$45,IF(S3221=0,J3221+T3221,O3221),J3221)</f>
        <v>0</v>
      </c>
      <c r="V3221" s="98"/>
    </row>
    <row r="3222" spans="1:22" x14ac:dyDescent="0.35">
      <c r="A3222" s="93">
        <v>3214</v>
      </c>
      <c r="B3222" s="84"/>
      <c r="C3222" s="98"/>
      <c r="D3222" s="91"/>
      <c r="E3222" s="89"/>
      <c r="F3222" s="88"/>
      <c r="G3222" s="91"/>
      <c r="H3222" s="91"/>
      <c r="I3222" s="88"/>
      <c r="J3222" s="92"/>
      <c r="K3222" s="212"/>
      <c r="L3222" s="308" t="str">
        <f>IF(K3222&lt;&gt;"",INDEX(ฐาน!$J$4:$M$44,MATCH(INT(K3222),ฐาน!$J$4:$J$44,0),2),"")</f>
        <v/>
      </c>
      <c r="M3222" s="309" t="str">
        <f>IF(L3222&lt;&gt;"",INDEX(ฐาน!$J$4:$M$45,MATCH(L3222,ฐาน!$K$4:$K$45,0),4),"")</f>
        <v/>
      </c>
      <c r="N3222" s="310" t="str">
        <f>IF(I3222&lt;&gt;"",INDEX(ฐาน!$A$4:$F$9,MATCH(I3222,ฐาน!$A$4:$A$9,0),IF(J3222&gt;=INDEX(ฐาน!$A$4:$F$9,MATCH(I3222,ฐาน!$A$4:$A$9,0),3),6,5)),"")</f>
        <v/>
      </c>
      <c r="O3222" s="311" t="str">
        <f>IF(I3222&lt;&gt;"",IF(J3222&gt;=INDEX(ฐาน!$A$4:$G$9,MATCH(I3222,ฐาน!$A$4:$A$9,0),4),INDEX(ฐาน!$A$4:$G$9,MATCH(I3222,ฐาน!$A$4:$A$9,0),7),INDEX(ฐาน!$A$4:$G$9,MATCH(I3222,ฐาน!$A$4:$A$9,0),4)),"")</f>
        <v/>
      </c>
      <c r="P3222" s="312">
        <f>IF(M3222&lt;&gt;ฐาน!$M$45,IF(L3222&lt;&gt;"",($L3222*$N3222/100),0),0)</f>
        <v>0</v>
      </c>
      <c r="Q3222" s="311">
        <f>IF(M3222&lt;&gt;ฐาน!$M$45,IF(L3222&lt;&gt;"",ROUNDUP(($L3222*$N3222/100),-1),0),0)</f>
        <v>0</v>
      </c>
      <c r="R3222" s="311">
        <f t="shared" si="100"/>
        <v>0</v>
      </c>
      <c r="S3222" s="313">
        <f t="shared" si="101"/>
        <v>0</v>
      </c>
      <c r="T3222" s="314">
        <f>IF(M3222&lt;&gt;ฐาน!$M$45,IF(S3222&lt;&gt;"",S3222+R3222,0),0)</f>
        <v>0</v>
      </c>
      <c r="U3222" s="311">
        <f>IF(M3222&lt;&gt;ฐาน!$M$45,IF(S3222=0,J3222+T3222,O3222),J3222)</f>
        <v>0</v>
      </c>
      <c r="V3222" s="98"/>
    </row>
    <row r="3223" spans="1:22" x14ac:dyDescent="0.35">
      <c r="A3223" s="93">
        <v>3215</v>
      </c>
      <c r="B3223" s="84"/>
      <c r="C3223" s="98"/>
      <c r="D3223" s="91"/>
      <c r="E3223" s="89"/>
      <c r="F3223" s="88"/>
      <c r="G3223" s="91"/>
      <c r="H3223" s="91"/>
      <c r="I3223" s="88"/>
      <c r="J3223" s="92"/>
      <c r="K3223" s="212"/>
      <c r="L3223" s="308" t="str">
        <f>IF(K3223&lt;&gt;"",INDEX(ฐาน!$J$4:$M$44,MATCH(INT(K3223),ฐาน!$J$4:$J$44,0),2),"")</f>
        <v/>
      </c>
      <c r="M3223" s="309" t="str">
        <f>IF(L3223&lt;&gt;"",INDEX(ฐาน!$J$4:$M$45,MATCH(L3223,ฐาน!$K$4:$K$45,0),4),"")</f>
        <v/>
      </c>
      <c r="N3223" s="310" t="str">
        <f>IF(I3223&lt;&gt;"",INDEX(ฐาน!$A$4:$F$9,MATCH(I3223,ฐาน!$A$4:$A$9,0),IF(J3223&gt;=INDEX(ฐาน!$A$4:$F$9,MATCH(I3223,ฐาน!$A$4:$A$9,0),3),6,5)),"")</f>
        <v/>
      </c>
      <c r="O3223" s="311" t="str">
        <f>IF(I3223&lt;&gt;"",IF(J3223&gt;=INDEX(ฐาน!$A$4:$G$9,MATCH(I3223,ฐาน!$A$4:$A$9,0),4),INDEX(ฐาน!$A$4:$G$9,MATCH(I3223,ฐาน!$A$4:$A$9,0),7),INDEX(ฐาน!$A$4:$G$9,MATCH(I3223,ฐาน!$A$4:$A$9,0),4)),"")</f>
        <v/>
      </c>
      <c r="P3223" s="312">
        <f>IF(M3223&lt;&gt;ฐาน!$M$45,IF(L3223&lt;&gt;"",($L3223*$N3223/100),0),0)</f>
        <v>0</v>
      </c>
      <c r="Q3223" s="311">
        <f>IF(M3223&lt;&gt;ฐาน!$M$45,IF(L3223&lt;&gt;"",ROUNDUP(($L3223*$N3223/100),-1),0),0)</f>
        <v>0</v>
      </c>
      <c r="R3223" s="311">
        <f t="shared" si="100"/>
        <v>0</v>
      </c>
      <c r="S3223" s="313">
        <f t="shared" si="101"/>
        <v>0</v>
      </c>
      <c r="T3223" s="314">
        <f>IF(M3223&lt;&gt;ฐาน!$M$45,IF(S3223&lt;&gt;"",S3223+R3223,0),0)</f>
        <v>0</v>
      </c>
      <c r="U3223" s="311">
        <f>IF(M3223&lt;&gt;ฐาน!$M$45,IF(S3223=0,J3223+T3223,O3223),J3223)</f>
        <v>0</v>
      </c>
      <c r="V3223" s="98"/>
    </row>
    <row r="3224" spans="1:22" x14ac:dyDescent="0.35">
      <c r="A3224" s="93">
        <v>3216</v>
      </c>
      <c r="B3224" s="84"/>
      <c r="C3224" s="98"/>
      <c r="D3224" s="91"/>
      <c r="E3224" s="89"/>
      <c r="F3224" s="88"/>
      <c r="G3224" s="91"/>
      <c r="H3224" s="91"/>
      <c r="I3224" s="88"/>
      <c r="J3224" s="92"/>
      <c r="K3224" s="212"/>
      <c r="L3224" s="308" t="str">
        <f>IF(K3224&lt;&gt;"",INDEX(ฐาน!$J$4:$M$44,MATCH(INT(K3224),ฐาน!$J$4:$J$44,0),2),"")</f>
        <v/>
      </c>
      <c r="M3224" s="309" t="str">
        <f>IF(L3224&lt;&gt;"",INDEX(ฐาน!$J$4:$M$45,MATCH(L3224,ฐาน!$K$4:$K$45,0),4),"")</f>
        <v/>
      </c>
      <c r="N3224" s="310" t="str">
        <f>IF(I3224&lt;&gt;"",INDEX(ฐาน!$A$4:$F$9,MATCH(I3224,ฐาน!$A$4:$A$9,0),IF(J3224&gt;=INDEX(ฐาน!$A$4:$F$9,MATCH(I3224,ฐาน!$A$4:$A$9,0),3),6,5)),"")</f>
        <v/>
      </c>
      <c r="O3224" s="311" t="str">
        <f>IF(I3224&lt;&gt;"",IF(J3224&gt;=INDEX(ฐาน!$A$4:$G$9,MATCH(I3224,ฐาน!$A$4:$A$9,0),4),INDEX(ฐาน!$A$4:$G$9,MATCH(I3224,ฐาน!$A$4:$A$9,0),7),INDEX(ฐาน!$A$4:$G$9,MATCH(I3224,ฐาน!$A$4:$A$9,0),4)),"")</f>
        <v/>
      </c>
      <c r="P3224" s="312">
        <f>IF(M3224&lt;&gt;ฐาน!$M$45,IF(L3224&lt;&gt;"",($L3224*$N3224/100),0),0)</f>
        <v>0</v>
      </c>
      <c r="Q3224" s="311">
        <f>IF(M3224&lt;&gt;ฐาน!$M$45,IF(L3224&lt;&gt;"",ROUNDUP(($L3224*$N3224/100),-1),0),0)</f>
        <v>0</v>
      </c>
      <c r="R3224" s="311">
        <f t="shared" si="100"/>
        <v>0</v>
      </c>
      <c r="S3224" s="313">
        <f t="shared" si="101"/>
        <v>0</v>
      </c>
      <c r="T3224" s="314">
        <f>IF(M3224&lt;&gt;ฐาน!$M$45,IF(S3224&lt;&gt;"",S3224+R3224,0),0)</f>
        <v>0</v>
      </c>
      <c r="U3224" s="311">
        <f>IF(M3224&lt;&gt;ฐาน!$M$45,IF(S3224=0,J3224+T3224,O3224),J3224)</f>
        <v>0</v>
      </c>
      <c r="V3224" s="98"/>
    </row>
    <row r="3225" spans="1:22" x14ac:dyDescent="0.35">
      <c r="A3225" s="93">
        <v>3217</v>
      </c>
      <c r="B3225" s="84"/>
      <c r="C3225" s="98"/>
      <c r="D3225" s="91"/>
      <c r="E3225" s="89"/>
      <c r="F3225" s="88"/>
      <c r="G3225" s="91"/>
      <c r="H3225" s="91"/>
      <c r="I3225" s="88"/>
      <c r="J3225" s="92"/>
      <c r="K3225" s="212"/>
      <c r="L3225" s="308" t="str">
        <f>IF(K3225&lt;&gt;"",INDEX(ฐาน!$J$4:$M$44,MATCH(INT(K3225),ฐาน!$J$4:$J$44,0),2),"")</f>
        <v/>
      </c>
      <c r="M3225" s="309" t="str">
        <f>IF(L3225&lt;&gt;"",INDEX(ฐาน!$J$4:$M$45,MATCH(L3225,ฐาน!$K$4:$K$45,0),4),"")</f>
        <v/>
      </c>
      <c r="N3225" s="310" t="str">
        <f>IF(I3225&lt;&gt;"",INDEX(ฐาน!$A$4:$F$9,MATCH(I3225,ฐาน!$A$4:$A$9,0),IF(J3225&gt;=INDEX(ฐาน!$A$4:$F$9,MATCH(I3225,ฐาน!$A$4:$A$9,0),3),6,5)),"")</f>
        <v/>
      </c>
      <c r="O3225" s="311" t="str">
        <f>IF(I3225&lt;&gt;"",IF(J3225&gt;=INDEX(ฐาน!$A$4:$G$9,MATCH(I3225,ฐาน!$A$4:$A$9,0),4),INDEX(ฐาน!$A$4:$G$9,MATCH(I3225,ฐาน!$A$4:$A$9,0),7),INDEX(ฐาน!$A$4:$G$9,MATCH(I3225,ฐาน!$A$4:$A$9,0),4)),"")</f>
        <v/>
      </c>
      <c r="P3225" s="312">
        <f>IF(M3225&lt;&gt;ฐาน!$M$45,IF(L3225&lt;&gt;"",($L3225*$N3225/100),0),0)</f>
        <v>0</v>
      </c>
      <c r="Q3225" s="311">
        <f>IF(M3225&lt;&gt;ฐาน!$M$45,IF(L3225&lt;&gt;"",ROUNDUP(($L3225*$N3225/100),-1),0),0)</f>
        <v>0</v>
      </c>
      <c r="R3225" s="311">
        <f t="shared" si="100"/>
        <v>0</v>
      </c>
      <c r="S3225" s="313">
        <f t="shared" si="101"/>
        <v>0</v>
      </c>
      <c r="T3225" s="314">
        <f>IF(M3225&lt;&gt;ฐาน!$M$45,IF(S3225&lt;&gt;"",S3225+R3225,0),0)</f>
        <v>0</v>
      </c>
      <c r="U3225" s="311">
        <f>IF(M3225&lt;&gt;ฐาน!$M$45,IF(S3225=0,J3225+T3225,O3225),J3225)</f>
        <v>0</v>
      </c>
      <c r="V3225" s="98"/>
    </row>
    <row r="3226" spans="1:22" x14ac:dyDescent="0.35">
      <c r="A3226" s="93">
        <v>3218</v>
      </c>
      <c r="B3226" s="84"/>
      <c r="C3226" s="98"/>
      <c r="D3226" s="91"/>
      <c r="E3226" s="89"/>
      <c r="F3226" s="88"/>
      <c r="G3226" s="91"/>
      <c r="H3226" s="91"/>
      <c r="I3226" s="88"/>
      <c r="J3226" s="92"/>
      <c r="K3226" s="212"/>
      <c r="L3226" s="308" t="str">
        <f>IF(K3226&lt;&gt;"",INDEX(ฐาน!$J$4:$M$44,MATCH(INT(K3226),ฐาน!$J$4:$J$44,0),2),"")</f>
        <v/>
      </c>
      <c r="M3226" s="309" t="str">
        <f>IF(L3226&lt;&gt;"",INDEX(ฐาน!$J$4:$M$45,MATCH(L3226,ฐาน!$K$4:$K$45,0),4),"")</f>
        <v/>
      </c>
      <c r="N3226" s="310" t="str">
        <f>IF(I3226&lt;&gt;"",INDEX(ฐาน!$A$4:$F$9,MATCH(I3226,ฐาน!$A$4:$A$9,0),IF(J3226&gt;=INDEX(ฐาน!$A$4:$F$9,MATCH(I3226,ฐาน!$A$4:$A$9,0),3),6,5)),"")</f>
        <v/>
      </c>
      <c r="O3226" s="311" t="str">
        <f>IF(I3226&lt;&gt;"",IF(J3226&gt;=INDEX(ฐาน!$A$4:$G$9,MATCH(I3226,ฐาน!$A$4:$A$9,0),4),INDEX(ฐาน!$A$4:$G$9,MATCH(I3226,ฐาน!$A$4:$A$9,0),7),INDEX(ฐาน!$A$4:$G$9,MATCH(I3226,ฐาน!$A$4:$A$9,0),4)),"")</f>
        <v/>
      </c>
      <c r="P3226" s="312">
        <f>IF(M3226&lt;&gt;ฐาน!$M$45,IF(L3226&lt;&gt;"",($L3226*$N3226/100),0),0)</f>
        <v>0</v>
      </c>
      <c r="Q3226" s="311">
        <f>IF(M3226&lt;&gt;ฐาน!$M$45,IF(L3226&lt;&gt;"",ROUNDUP(($L3226*$N3226/100),-1),0),0)</f>
        <v>0</v>
      </c>
      <c r="R3226" s="311">
        <f t="shared" si="100"/>
        <v>0</v>
      </c>
      <c r="S3226" s="313">
        <f t="shared" si="101"/>
        <v>0</v>
      </c>
      <c r="T3226" s="314">
        <f>IF(M3226&lt;&gt;ฐาน!$M$45,IF(S3226&lt;&gt;"",S3226+R3226,0),0)</f>
        <v>0</v>
      </c>
      <c r="U3226" s="311">
        <f>IF(M3226&lt;&gt;ฐาน!$M$45,IF(S3226=0,J3226+T3226,O3226),J3226)</f>
        <v>0</v>
      </c>
      <c r="V3226" s="98"/>
    </row>
    <row r="3227" spans="1:22" x14ac:dyDescent="0.35">
      <c r="A3227" s="93">
        <v>3219</v>
      </c>
      <c r="B3227" s="84"/>
      <c r="C3227" s="98"/>
      <c r="D3227" s="91"/>
      <c r="E3227" s="89"/>
      <c r="F3227" s="88"/>
      <c r="G3227" s="91"/>
      <c r="H3227" s="91"/>
      <c r="I3227" s="88"/>
      <c r="J3227" s="92"/>
      <c r="K3227" s="212"/>
      <c r="L3227" s="308" t="str">
        <f>IF(K3227&lt;&gt;"",INDEX(ฐาน!$J$4:$M$44,MATCH(INT(K3227),ฐาน!$J$4:$J$44,0),2),"")</f>
        <v/>
      </c>
      <c r="M3227" s="309" t="str">
        <f>IF(L3227&lt;&gt;"",INDEX(ฐาน!$J$4:$M$45,MATCH(L3227,ฐาน!$K$4:$K$45,0),4),"")</f>
        <v/>
      </c>
      <c r="N3227" s="310" t="str">
        <f>IF(I3227&lt;&gt;"",INDEX(ฐาน!$A$4:$F$9,MATCH(I3227,ฐาน!$A$4:$A$9,0),IF(J3227&gt;=INDEX(ฐาน!$A$4:$F$9,MATCH(I3227,ฐาน!$A$4:$A$9,0),3),6,5)),"")</f>
        <v/>
      </c>
      <c r="O3227" s="311" t="str">
        <f>IF(I3227&lt;&gt;"",IF(J3227&gt;=INDEX(ฐาน!$A$4:$G$9,MATCH(I3227,ฐาน!$A$4:$A$9,0),4),INDEX(ฐาน!$A$4:$G$9,MATCH(I3227,ฐาน!$A$4:$A$9,0),7),INDEX(ฐาน!$A$4:$G$9,MATCH(I3227,ฐาน!$A$4:$A$9,0),4)),"")</f>
        <v/>
      </c>
      <c r="P3227" s="312">
        <f>IF(M3227&lt;&gt;ฐาน!$M$45,IF(L3227&lt;&gt;"",($L3227*$N3227/100),0),0)</f>
        <v>0</v>
      </c>
      <c r="Q3227" s="311">
        <f>IF(M3227&lt;&gt;ฐาน!$M$45,IF(L3227&lt;&gt;"",ROUNDUP(($L3227*$N3227/100),-1),0),0)</f>
        <v>0</v>
      </c>
      <c r="R3227" s="311">
        <f t="shared" si="100"/>
        <v>0</v>
      </c>
      <c r="S3227" s="313">
        <f t="shared" si="101"/>
        <v>0</v>
      </c>
      <c r="T3227" s="314">
        <f>IF(M3227&lt;&gt;ฐาน!$M$45,IF(S3227&lt;&gt;"",S3227+R3227,0),0)</f>
        <v>0</v>
      </c>
      <c r="U3227" s="311">
        <f>IF(M3227&lt;&gt;ฐาน!$M$45,IF(S3227=0,J3227+T3227,O3227),J3227)</f>
        <v>0</v>
      </c>
      <c r="V3227" s="98"/>
    </row>
    <row r="3228" spans="1:22" x14ac:dyDescent="0.35">
      <c r="A3228" s="93">
        <v>3220</v>
      </c>
      <c r="B3228" s="84"/>
      <c r="C3228" s="98"/>
      <c r="D3228" s="91"/>
      <c r="E3228" s="89"/>
      <c r="F3228" s="88"/>
      <c r="G3228" s="91"/>
      <c r="H3228" s="91"/>
      <c r="I3228" s="88"/>
      <c r="J3228" s="92"/>
      <c r="K3228" s="212"/>
      <c r="L3228" s="308" t="str">
        <f>IF(K3228&lt;&gt;"",INDEX(ฐาน!$J$4:$M$44,MATCH(INT(K3228),ฐาน!$J$4:$J$44,0),2),"")</f>
        <v/>
      </c>
      <c r="M3228" s="309" t="str">
        <f>IF(L3228&lt;&gt;"",INDEX(ฐาน!$J$4:$M$45,MATCH(L3228,ฐาน!$K$4:$K$45,0),4),"")</f>
        <v/>
      </c>
      <c r="N3228" s="310" t="str">
        <f>IF(I3228&lt;&gt;"",INDEX(ฐาน!$A$4:$F$9,MATCH(I3228,ฐาน!$A$4:$A$9,0),IF(J3228&gt;=INDEX(ฐาน!$A$4:$F$9,MATCH(I3228,ฐาน!$A$4:$A$9,0),3),6,5)),"")</f>
        <v/>
      </c>
      <c r="O3228" s="311" t="str">
        <f>IF(I3228&lt;&gt;"",IF(J3228&gt;=INDEX(ฐาน!$A$4:$G$9,MATCH(I3228,ฐาน!$A$4:$A$9,0),4),INDEX(ฐาน!$A$4:$G$9,MATCH(I3228,ฐาน!$A$4:$A$9,0),7),INDEX(ฐาน!$A$4:$G$9,MATCH(I3228,ฐาน!$A$4:$A$9,0),4)),"")</f>
        <v/>
      </c>
      <c r="P3228" s="312">
        <f>IF(M3228&lt;&gt;ฐาน!$M$45,IF(L3228&lt;&gt;"",($L3228*$N3228/100),0),0)</f>
        <v>0</v>
      </c>
      <c r="Q3228" s="311">
        <f>IF(M3228&lt;&gt;ฐาน!$M$45,IF(L3228&lt;&gt;"",ROUNDUP(($L3228*$N3228/100),-1),0),0)</f>
        <v>0</v>
      </c>
      <c r="R3228" s="311">
        <f t="shared" si="100"/>
        <v>0</v>
      </c>
      <c r="S3228" s="313">
        <f t="shared" si="101"/>
        <v>0</v>
      </c>
      <c r="T3228" s="314">
        <f>IF(M3228&lt;&gt;ฐาน!$M$45,IF(S3228&lt;&gt;"",S3228+R3228,0),0)</f>
        <v>0</v>
      </c>
      <c r="U3228" s="311">
        <f>IF(M3228&lt;&gt;ฐาน!$M$45,IF(S3228=0,J3228+T3228,O3228),J3228)</f>
        <v>0</v>
      </c>
      <c r="V3228" s="98"/>
    </row>
    <row r="3229" spans="1:22" x14ac:dyDescent="0.35">
      <c r="A3229" s="93">
        <v>3221</v>
      </c>
      <c r="B3229" s="84"/>
      <c r="C3229" s="98"/>
      <c r="D3229" s="91"/>
      <c r="E3229" s="89"/>
      <c r="F3229" s="88"/>
      <c r="G3229" s="91"/>
      <c r="H3229" s="91"/>
      <c r="I3229" s="88"/>
      <c r="J3229" s="92"/>
      <c r="K3229" s="212"/>
      <c r="L3229" s="308" t="str">
        <f>IF(K3229&lt;&gt;"",INDEX(ฐาน!$J$4:$M$44,MATCH(INT(K3229),ฐาน!$J$4:$J$44,0),2),"")</f>
        <v/>
      </c>
      <c r="M3229" s="309" t="str">
        <f>IF(L3229&lt;&gt;"",INDEX(ฐาน!$J$4:$M$45,MATCH(L3229,ฐาน!$K$4:$K$45,0),4),"")</f>
        <v/>
      </c>
      <c r="N3229" s="310" t="str">
        <f>IF(I3229&lt;&gt;"",INDEX(ฐาน!$A$4:$F$9,MATCH(I3229,ฐาน!$A$4:$A$9,0),IF(J3229&gt;=INDEX(ฐาน!$A$4:$F$9,MATCH(I3229,ฐาน!$A$4:$A$9,0),3),6,5)),"")</f>
        <v/>
      </c>
      <c r="O3229" s="311" t="str">
        <f>IF(I3229&lt;&gt;"",IF(J3229&gt;=INDEX(ฐาน!$A$4:$G$9,MATCH(I3229,ฐาน!$A$4:$A$9,0),4),INDEX(ฐาน!$A$4:$G$9,MATCH(I3229,ฐาน!$A$4:$A$9,0),7),INDEX(ฐาน!$A$4:$G$9,MATCH(I3229,ฐาน!$A$4:$A$9,0),4)),"")</f>
        <v/>
      </c>
      <c r="P3229" s="312">
        <f>IF(M3229&lt;&gt;ฐาน!$M$45,IF(L3229&lt;&gt;"",($L3229*$N3229/100),0),0)</f>
        <v>0</v>
      </c>
      <c r="Q3229" s="311">
        <f>IF(M3229&lt;&gt;ฐาน!$M$45,IF(L3229&lt;&gt;"",ROUNDUP(($L3229*$N3229/100),-1),0),0)</f>
        <v>0</v>
      </c>
      <c r="R3229" s="311">
        <f t="shared" si="100"/>
        <v>0</v>
      </c>
      <c r="S3229" s="313">
        <f t="shared" si="101"/>
        <v>0</v>
      </c>
      <c r="T3229" s="314">
        <f>IF(M3229&lt;&gt;ฐาน!$M$45,IF(S3229&lt;&gt;"",S3229+R3229,0),0)</f>
        <v>0</v>
      </c>
      <c r="U3229" s="311">
        <f>IF(M3229&lt;&gt;ฐาน!$M$45,IF(S3229=0,J3229+T3229,O3229),J3229)</f>
        <v>0</v>
      </c>
      <c r="V3229" s="98"/>
    </row>
    <row r="3230" spans="1:22" x14ac:dyDescent="0.35">
      <c r="A3230" s="93">
        <v>3222</v>
      </c>
      <c r="B3230" s="84"/>
      <c r="C3230" s="98"/>
      <c r="D3230" s="91"/>
      <c r="E3230" s="89"/>
      <c r="F3230" s="88"/>
      <c r="G3230" s="91"/>
      <c r="H3230" s="91"/>
      <c r="I3230" s="88"/>
      <c r="J3230" s="92"/>
      <c r="K3230" s="212"/>
      <c r="L3230" s="308" t="str">
        <f>IF(K3230&lt;&gt;"",INDEX(ฐาน!$J$4:$M$44,MATCH(INT(K3230),ฐาน!$J$4:$J$44,0),2),"")</f>
        <v/>
      </c>
      <c r="M3230" s="309" t="str">
        <f>IF(L3230&lt;&gt;"",INDEX(ฐาน!$J$4:$M$45,MATCH(L3230,ฐาน!$K$4:$K$45,0),4),"")</f>
        <v/>
      </c>
      <c r="N3230" s="310" t="str">
        <f>IF(I3230&lt;&gt;"",INDEX(ฐาน!$A$4:$F$9,MATCH(I3230,ฐาน!$A$4:$A$9,0),IF(J3230&gt;=INDEX(ฐาน!$A$4:$F$9,MATCH(I3230,ฐาน!$A$4:$A$9,0),3),6,5)),"")</f>
        <v/>
      </c>
      <c r="O3230" s="311" t="str">
        <f>IF(I3230&lt;&gt;"",IF(J3230&gt;=INDEX(ฐาน!$A$4:$G$9,MATCH(I3230,ฐาน!$A$4:$A$9,0),4),INDEX(ฐาน!$A$4:$G$9,MATCH(I3230,ฐาน!$A$4:$A$9,0),7),INDEX(ฐาน!$A$4:$G$9,MATCH(I3230,ฐาน!$A$4:$A$9,0),4)),"")</f>
        <v/>
      </c>
      <c r="P3230" s="312">
        <f>IF(M3230&lt;&gt;ฐาน!$M$45,IF(L3230&lt;&gt;"",($L3230*$N3230/100),0),0)</f>
        <v>0</v>
      </c>
      <c r="Q3230" s="311">
        <f>IF(M3230&lt;&gt;ฐาน!$M$45,IF(L3230&lt;&gt;"",ROUNDUP(($L3230*$N3230/100),-1),0),0)</f>
        <v>0</v>
      </c>
      <c r="R3230" s="311">
        <f t="shared" si="100"/>
        <v>0</v>
      </c>
      <c r="S3230" s="313">
        <f t="shared" si="101"/>
        <v>0</v>
      </c>
      <c r="T3230" s="314">
        <f>IF(M3230&lt;&gt;ฐาน!$M$45,IF(S3230&lt;&gt;"",S3230+R3230,0),0)</f>
        <v>0</v>
      </c>
      <c r="U3230" s="311">
        <f>IF(M3230&lt;&gt;ฐาน!$M$45,IF(S3230=0,J3230+T3230,O3230),J3230)</f>
        <v>0</v>
      </c>
      <c r="V3230" s="98"/>
    </row>
    <row r="3231" spans="1:22" x14ac:dyDescent="0.35">
      <c r="A3231" s="93">
        <v>3223</v>
      </c>
      <c r="B3231" s="84"/>
      <c r="C3231" s="98"/>
      <c r="D3231" s="91"/>
      <c r="E3231" s="89"/>
      <c r="F3231" s="88"/>
      <c r="G3231" s="91"/>
      <c r="H3231" s="91"/>
      <c r="I3231" s="88"/>
      <c r="J3231" s="92"/>
      <c r="K3231" s="212"/>
      <c r="L3231" s="308" t="str">
        <f>IF(K3231&lt;&gt;"",INDEX(ฐาน!$J$4:$M$44,MATCH(INT(K3231),ฐาน!$J$4:$J$44,0),2),"")</f>
        <v/>
      </c>
      <c r="M3231" s="309" t="str">
        <f>IF(L3231&lt;&gt;"",INDEX(ฐาน!$J$4:$M$45,MATCH(L3231,ฐาน!$K$4:$K$45,0),4),"")</f>
        <v/>
      </c>
      <c r="N3231" s="310" t="str">
        <f>IF(I3231&lt;&gt;"",INDEX(ฐาน!$A$4:$F$9,MATCH(I3231,ฐาน!$A$4:$A$9,0),IF(J3231&gt;=INDEX(ฐาน!$A$4:$F$9,MATCH(I3231,ฐาน!$A$4:$A$9,0),3),6,5)),"")</f>
        <v/>
      </c>
      <c r="O3231" s="311" t="str">
        <f>IF(I3231&lt;&gt;"",IF(J3231&gt;=INDEX(ฐาน!$A$4:$G$9,MATCH(I3231,ฐาน!$A$4:$A$9,0),4),INDEX(ฐาน!$A$4:$G$9,MATCH(I3231,ฐาน!$A$4:$A$9,0),7),INDEX(ฐาน!$A$4:$G$9,MATCH(I3231,ฐาน!$A$4:$A$9,0),4)),"")</f>
        <v/>
      </c>
      <c r="P3231" s="312">
        <f>IF(M3231&lt;&gt;ฐาน!$M$45,IF(L3231&lt;&gt;"",($L3231*$N3231/100),0),0)</f>
        <v>0</v>
      </c>
      <c r="Q3231" s="311">
        <f>IF(M3231&lt;&gt;ฐาน!$M$45,IF(L3231&lt;&gt;"",ROUNDUP(($L3231*$N3231/100),-1),0),0)</f>
        <v>0</v>
      </c>
      <c r="R3231" s="311">
        <f t="shared" si="100"/>
        <v>0</v>
      </c>
      <c r="S3231" s="313">
        <f t="shared" si="101"/>
        <v>0</v>
      </c>
      <c r="T3231" s="314">
        <f>IF(M3231&lt;&gt;ฐาน!$M$45,IF(S3231&lt;&gt;"",S3231+R3231,0),0)</f>
        <v>0</v>
      </c>
      <c r="U3231" s="311">
        <f>IF(M3231&lt;&gt;ฐาน!$M$45,IF(S3231=0,J3231+T3231,O3231),J3231)</f>
        <v>0</v>
      </c>
      <c r="V3231" s="98"/>
    </row>
    <row r="3232" spans="1:22" x14ac:dyDescent="0.35">
      <c r="A3232" s="93">
        <v>3224</v>
      </c>
      <c r="B3232" s="84"/>
      <c r="C3232" s="98"/>
      <c r="D3232" s="91"/>
      <c r="E3232" s="89"/>
      <c r="F3232" s="88"/>
      <c r="G3232" s="91"/>
      <c r="H3232" s="91"/>
      <c r="I3232" s="88"/>
      <c r="J3232" s="92"/>
      <c r="K3232" s="212"/>
      <c r="L3232" s="308" t="str">
        <f>IF(K3232&lt;&gt;"",INDEX(ฐาน!$J$4:$M$44,MATCH(INT(K3232),ฐาน!$J$4:$J$44,0),2),"")</f>
        <v/>
      </c>
      <c r="M3232" s="309" t="str">
        <f>IF(L3232&lt;&gt;"",INDEX(ฐาน!$J$4:$M$45,MATCH(L3232,ฐาน!$K$4:$K$45,0),4),"")</f>
        <v/>
      </c>
      <c r="N3232" s="310" t="str">
        <f>IF(I3232&lt;&gt;"",INDEX(ฐาน!$A$4:$F$9,MATCH(I3232,ฐาน!$A$4:$A$9,0),IF(J3232&gt;=INDEX(ฐาน!$A$4:$F$9,MATCH(I3232,ฐาน!$A$4:$A$9,0),3),6,5)),"")</f>
        <v/>
      </c>
      <c r="O3232" s="311" t="str">
        <f>IF(I3232&lt;&gt;"",IF(J3232&gt;=INDEX(ฐาน!$A$4:$G$9,MATCH(I3232,ฐาน!$A$4:$A$9,0),4),INDEX(ฐาน!$A$4:$G$9,MATCH(I3232,ฐาน!$A$4:$A$9,0),7),INDEX(ฐาน!$A$4:$G$9,MATCH(I3232,ฐาน!$A$4:$A$9,0),4)),"")</f>
        <v/>
      </c>
      <c r="P3232" s="312">
        <f>IF(M3232&lt;&gt;ฐาน!$M$45,IF(L3232&lt;&gt;"",($L3232*$N3232/100),0),0)</f>
        <v>0</v>
      </c>
      <c r="Q3232" s="311">
        <f>IF(M3232&lt;&gt;ฐาน!$M$45,IF(L3232&lt;&gt;"",ROUNDUP(($L3232*$N3232/100),-1),0),0)</f>
        <v>0</v>
      </c>
      <c r="R3232" s="311">
        <f t="shared" si="100"/>
        <v>0</v>
      </c>
      <c r="S3232" s="313">
        <f t="shared" si="101"/>
        <v>0</v>
      </c>
      <c r="T3232" s="314">
        <f>IF(M3232&lt;&gt;ฐาน!$M$45,IF(S3232&lt;&gt;"",S3232+R3232,0),0)</f>
        <v>0</v>
      </c>
      <c r="U3232" s="311">
        <f>IF(M3232&lt;&gt;ฐาน!$M$45,IF(S3232=0,J3232+T3232,O3232),J3232)</f>
        <v>0</v>
      </c>
      <c r="V3232" s="98"/>
    </row>
    <row r="3233" spans="1:22" x14ac:dyDescent="0.35">
      <c r="A3233" s="93">
        <v>3225</v>
      </c>
      <c r="B3233" s="84"/>
      <c r="C3233" s="98"/>
      <c r="D3233" s="91"/>
      <c r="E3233" s="89"/>
      <c r="F3233" s="88"/>
      <c r="G3233" s="91"/>
      <c r="H3233" s="91"/>
      <c r="I3233" s="88"/>
      <c r="J3233" s="92"/>
      <c r="K3233" s="212"/>
      <c r="L3233" s="308" t="str">
        <f>IF(K3233&lt;&gt;"",INDEX(ฐาน!$J$4:$M$44,MATCH(INT(K3233),ฐาน!$J$4:$J$44,0),2),"")</f>
        <v/>
      </c>
      <c r="M3233" s="309" t="str">
        <f>IF(L3233&lt;&gt;"",INDEX(ฐาน!$J$4:$M$45,MATCH(L3233,ฐาน!$K$4:$K$45,0),4),"")</f>
        <v/>
      </c>
      <c r="N3233" s="310" t="str">
        <f>IF(I3233&lt;&gt;"",INDEX(ฐาน!$A$4:$F$9,MATCH(I3233,ฐาน!$A$4:$A$9,0),IF(J3233&gt;=INDEX(ฐาน!$A$4:$F$9,MATCH(I3233,ฐาน!$A$4:$A$9,0),3),6,5)),"")</f>
        <v/>
      </c>
      <c r="O3233" s="311" t="str">
        <f>IF(I3233&lt;&gt;"",IF(J3233&gt;=INDEX(ฐาน!$A$4:$G$9,MATCH(I3233,ฐาน!$A$4:$A$9,0),4),INDEX(ฐาน!$A$4:$G$9,MATCH(I3233,ฐาน!$A$4:$A$9,0),7),INDEX(ฐาน!$A$4:$G$9,MATCH(I3233,ฐาน!$A$4:$A$9,0),4)),"")</f>
        <v/>
      </c>
      <c r="P3233" s="312">
        <f>IF(M3233&lt;&gt;ฐาน!$M$45,IF(L3233&lt;&gt;"",($L3233*$N3233/100),0),0)</f>
        <v>0</v>
      </c>
      <c r="Q3233" s="311">
        <f>IF(M3233&lt;&gt;ฐาน!$M$45,IF(L3233&lt;&gt;"",ROUNDUP(($L3233*$N3233/100),-1),0),0)</f>
        <v>0</v>
      </c>
      <c r="R3233" s="311">
        <f t="shared" si="100"/>
        <v>0</v>
      </c>
      <c r="S3233" s="313">
        <f t="shared" si="101"/>
        <v>0</v>
      </c>
      <c r="T3233" s="314">
        <f>IF(M3233&lt;&gt;ฐาน!$M$45,IF(S3233&lt;&gt;"",S3233+R3233,0),0)</f>
        <v>0</v>
      </c>
      <c r="U3233" s="311">
        <f>IF(M3233&lt;&gt;ฐาน!$M$45,IF(S3233=0,J3233+T3233,O3233),J3233)</f>
        <v>0</v>
      </c>
      <c r="V3233" s="98"/>
    </row>
    <row r="3234" spans="1:22" x14ac:dyDescent="0.35">
      <c r="A3234" s="93">
        <v>3226</v>
      </c>
      <c r="B3234" s="84"/>
      <c r="C3234" s="98"/>
      <c r="D3234" s="91"/>
      <c r="E3234" s="89"/>
      <c r="F3234" s="88"/>
      <c r="G3234" s="91"/>
      <c r="H3234" s="91"/>
      <c r="I3234" s="88"/>
      <c r="J3234" s="92"/>
      <c r="K3234" s="212"/>
      <c r="L3234" s="308" t="str">
        <f>IF(K3234&lt;&gt;"",INDEX(ฐาน!$J$4:$M$44,MATCH(INT(K3234),ฐาน!$J$4:$J$44,0),2),"")</f>
        <v/>
      </c>
      <c r="M3234" s="309" t="str">
        <f>IF(L3234&lt;&gt;"",INDEX(ฐาน!$J$4:$M$45,MATCH(L3234,ฐาน!$K$4:$K$45,0),4),"")</f>
        <v/>
      </c>
      <c r="N3234" s="310" t="str">
        <f>IF(I3234&lt;&gt;"",INDEX(ฐาน!$A$4:$F$9,MATCH(I3234,ฐาน!$A$4:$A$9,0),IF(J3234&gt;=INDEX(ฐาน!$A$4:$F$9,MATCH(I3234,ฐาน!$A$4:$A$9,0),3),6,5)),"")</f>
        <v/>
      </c>
      <c r="O3234" s="311" t="str">
        <f>IF(I3234&lt;&gt;"",IF(J3234&gt;=INDEX(ฐาน!$A$4:$G$9,MATCH(I3234,ฐาน!$A$4:$A$9,0),4),INDEX(ฐาน!$A$4:$G$9,MATCH(I3234,ฐาน!$A$4:$A$9,0),7),INDEX(ฐาน!$A$4:$G$9,MATCH(I3234,ฐาน!$A$4:$A$9,0),4)),"")</f>
        <v/>
      </c>
      <c r="P3234" s="312">
        <f>IF(M3234&lt;&gt;ฐาน!$M$45,IF(L3234&lt;&gt;"",($L3234*$N3234/100),0),0)</f>
        <v>0</v>
      </c>
      <c r="Q3234" s="311">
        <f>IF(M3234&lt;&gt;ฐาน!$M$45,IF(L3234&lt;&gt;"",ROUNDUP(($L3234*$N3234/100),-1),0),0)</f>
        <v>0</v>
      </c>
      <c r="R3234" s="311">
        <f t="shared" si="100"/>
        <v>0</v>
      </c>
      <c r="S3234" s="313">
        <f t="shared" si="101"/>
        <v>0</v>
      </c>
      <c r="T3234" s="314">
        <f>IF(M3234&lt;&gt;ฐาน!$M$45,IF(S3234&lt;&gt;"",S3234+R3234,0),0)</f>
        <v>0</v>
      </c>
      <c r="U3234" s="311">
        <f>IF(M3234&lt;&gt;ฐาน!$M$45,IF(S3234=0,J3234+T3234,O3234),J3234)</f>
        <v>0</v>
      </c>
      <c r="V3234" s="98"/>
    </row>
    <row r="3235" spans="1:22" x14ac:dyDescent="0.35">
      <c r="A3235" s="93">
        <v>3227</v>
      </c>
      <c r="B3235" s="84"/>
      <c r="C3235" s="98"/>
      <c r="D3235" s="91"/>
      <c r="E3235" s="89"/>
      <c r="F3235" s="88"/>
      <c r="G3235" s="91"/>
      <c r="H3235" s="91"/>
      <c r="I3235" s="88"/>
      <c r="J3235" s="92"/>
      <c r="K3235" s="212"/>
      <c r="L3235" s="308" t="str">
        <f>IF(K3235&lt;&gt;"",INDEX(ฐาน!$J$4:$M$44,MATCH(INT(K3235),ฐาน!$J$4:$J$44,0),2),"")</f>
        <v/>
      </c>
      <c r="M3235" s="309" t="str">
        <f>IF(L3235&lt;&gt;"",INDEX(ฐาน!$J$4:$M$45,MATCH(L3235,ฐาน!$K$4:$K$45,0),4),"")</f>
        <v/>
      </c>
      <c r="N3235" s="310" t="str">
        <f>IF(I3235&lt;&gt;"",INDEX(ฐาน!$A$4:$F$9,MATCH(I3235,ฐาน!$A$4:$A$9,0),IF(J3235&gt;=INDEX(ฐาน!$A$4:$F$9,MATCH(I3235,ฐาน!$A$4:$A$9,0),3),6,5)),"")</f>
        <v/>
      </c>
      <c r="O3235" s="311" t="str">
        <f>IF(I3235&lt;&gt;"",IF(J3235&gt;=INDEX(ฐาน!$A$4:$G$9,MATCH(I3235,ฐาน!$A$4:$A$9,0),4),INDEX(ฐาน!$A$4:$G$9,MATCH(I3235,ฐาน!$A$4:$A$9,0),7),INDEX(ฐาน!$A$4:$G$9,MATCH(I3235,ฐาน!$A$4:$A$9,0),4)),"")</f>
        <v/>
      </c>
      <c r="P3235" s="312">
        <f>IF(M3235&lt;&gt;ฐาน!$M$45,IF(L3235&lt;&gt;"",($L3235*$N3235/100),0),0)</f>
        <v>0</v>
      </c>
      <c r="Q3235" s="311">
        <f>IF(M3235&lt;&gt;ฐาน!$M$45,IF(L3235&lt;&gt;"",ROUNDUP(($L3235*$N3235/100),-1),0),0)</f>
        <v>0</v>
      </c>
      <c r="R3235" s="311">
        <f t="shared" si="100"/>
        <v>0</v>
      </c>
      <c r="S3235" s="313">
        <f t="shared" si="101"/>
        <v>0</v>
      </c>
      <c r="T3235" s="314">
        <f>IF(M3235&lt;&gt;ฐาน!$M$45,IF(S3235&lt;&gt;"",S3235+R3235,0),0)</f>
        <v>0</v>
      </c>
      <c r="U3235" s="311">
        <f>IF(M3235&lt;&gt;ฐาน!$M$45,IF(S3235=0,J3235+T3235,O3235),J3235)</f>
        <v>0</v>
      </c>
      <c r="V3235" s="98"/>
    </row>
    <row r="3236" spans="1:22" x14ac:dyDescent="0.35">
      <c r="A3236" s="93">
        <v>3228</v>
      </c>
      <c r="B3236" s="84"/>
      <c r="C3236" s="98"/>
      <c r="D3236" s="91"/>
      <c r="E3236" s="89"/>
      <c r="F3236" s="88"/>
      <c r="G3236" s="91"/>
      <c r="H3236" s="91"/>
      <c r="I3236" s="88"/>
      <c r="J3236" s="92"/>
      <c r="K3236" s="212"/>
      <c r="L3236" s="308" t="str">
        <f>IF(K3236&lt;&gt;"",INDEX(ฐาน!$J$4:$M$44,MATCH(INT(K3236),ฐาน!$J$4:$J$44,0),2),"")</f>
        <v/>
      </c>
      <c r="M3236" s="309" t="str">
        <f>IF(L3236&lt;&gt;"",INDEX(ฐาน!$J$4:$M$45,MATCH(L3236,ฐาน!$K$4:$K$45,0),4),"")</f>
        <v/>
      </c>
      <c r="N3236" s="310" t="str">
        <f>IF(I3236&lt;&gt;"",INDEX(ฐาน!$A$4:$F$9,MATCH(I3236,ฐาน!$A$4:$A$9,0),IF(J3236&gt;=INDEX(ฐาน!$A$4:$F$9,MATCH(I3236,ฐาน!$A$4:$A$9,0),3),6,5)),"")</f>
        <v/>
      </c>
      <c r="O3236" s="311" t="str">
        <f>IF(I3236&lt;&gt;"",IF(J3236&gt;=INDEX(ฐาน!$A$4:$G$9,MATCH(I3236,ฐาน!$A$4:$A$9,0),4),INDEX(ฐาน!$A$4:$G$9,MATCH(I3236,ฐาน!$A$4:$A$9,0),7),INDEX(ฐาน!$A$4:$G$9,MATCH(I3236,ฐาน!$A$4:$A$9,0),4)),"")</f>
        <v/>
      </c>
      <c r="P3236" s="312">
        <f>IF(M3236&lt;&gt;ฐาน!$M$45,IF(L3236&lt;&gt;"",($L3236*$N3236/100),0),0)</f>
        <v>0</v>
      </c>
      <c r="Q3236" s="311">
        <f>IF(M3236&lt;&gt;ฐาน!$M$45,IF(L3236&lt;&gt;"",ROUNDUP(($L3236*$N3236/100),-1),0),0)</f>
        <v>0</v>
      </c>
      <c r="R3236" s="311">
        <f t="shared" si="100"/>
        <v>0</v>
      </c>
      <c r="S3236" s="313">
        <f t="shared" si="101"/>
        <v>0</v>
      </c>
      <c r="T3236" s="314">
        <f>IF(M3236&lt;&gt;ฐาน!$M$45,IF(S3236&lt;&gt;"",S3236+R3236,0),0)</f>
        <v>0</v>
      </c>
      <c r="U3236" s="311">
        <f>IF(M3236&lt;&gt;ฐาน!$M$45,IF(S3236=0,J3236+T3236,O3236),J3236)</f>
        <v>0</v>
      </c>
      <c r="V3236" s="98"/>
    </row>
    <row r="3237" spans="1:22" x14ac:dyDescent="0.35">
      <c r="A3237" s="93">
        <v>3229</v>
      </c>
      <c r="B3237" s="84"/>
      <c r="C3237" s="98"/>
      <c r="D3237" s="91"/>
      <c r="E3237" s="89"/>
      <c r="F3237" s="88"/>
      <c r="G3237" s="91"/>
      <c r="H3237" s="91"/>
      <c r="I3237" s="88"/>
      <c r="J3237" s="92"/>
      <c r="K3237" s="212"/>
      <c r="L3237" s="308" t="str">
        <f>IF(K3237&lt;&gt;"",INDEX(ฐาน!$J$4:$M$44,MATCH(INT(K3237),ฐาน!$J$4:$J$44,0),2),"")</f>
        <v/>
      </c>
      <c r="M3237" s="309" t="str">
        <f>IF(L3237&lt;&gt;"",INDEX(ฐาน!$J$4:$M$45,MATCH(L3237,ฐาน!$K$4:$K$45,0),4),"")</f>
        <v/>
      </c>
      <c r="N3237" s="310" t="str">
        <f>IF(I3237&lt;&gt;"",INDEX(ฐาน!$A$4:$F$9,MATCH(I3237,ฐาน!$A$4:$A$9,0),IF(J3237&gt;=INDEX(ฐาน!$A$4:$F$9,MATCH(I3237,ฐาน!$A$4:$A$9,0),3),6,5)),"")</f>
        <v/>
      </c>
      <c r="O3237" s="311" t="str">
        <f>IF(I3237&lt;&gt;"",IF(J3237&gt;=INDEX(ฐาน!$A$4:$G$9,MATCH(I3237,ฐาน!$A$4:$A$9,0),4),INDEX(ฐาน!$A$4:$G$9,MATCH(I3237,ฐาน!$A$4:$A$9,0),7),INDEX(ฐาน!$A$4:$G$9,MATCH(I3237,ฐาน!$A$4:$A$9,0),4)),"")</f>
        <v/>
      </c>
      <c r="P3237" s="312">
        <f>IF(M3237&lt;&gt;ฐาน!$M$45,IF(L3237&lt;&gt;"",($L3237*$N3237/100),0),0)</f>
        <v>0</v>
      </c>
      <c r="Q3237" s="311">
        <f>IF(M3237&lt;&gt;ฐาน!$M$45,IF(L3237&lt;&gt;"",ROUNDUP(($L3237*$N3237/100),-1),0),0)</f>
        <v>0</v>
      </c>
      <c r="R3237" s="311">
        <f t="shared" si="100"/>
        <v>0</v>
      </c>
      <c r="S3237" s="313">
        <f t="shared" si="101"/>
        <v>0</v>
      </c>
      <c r="T3237" s="314">
        <f>IF(M3237&lt;&gt;ฐาน!$M$45,IF(S3237&lt;&gt;"",S3237+R3237,0),0)</f>
        <v>0</v>
      </c>
      <c r="U3237" s="311">
        <f>IF(M3237&lt;&gt;ฐาน!$M$45,IF(S3237=0,J3237+T3237,O3237),J3237)</f>
        <v>0</v>
      </c>
      <c r="V3237" s="98"/>
    </row>
    <row r="3238" spans="1:22" x14ac:dyDescent="0.35">
      <c r="A3238" s="93">
        <v>3230</v>
      </c>
      <c r="B3238" s="84"/>
      <c r="C3238" s="98"/>
      <c r="D3238" s="91"/>
      <c r="E3238" s="89"/>
      <c r="F3238" s="88"/>
      <c r="G3238" s="91"/>
      <c r="H3238" s="91"/>
      <c r="I3238" s="88"/>
      <c r="J3238" s="92"/>
      <c r="K3238" s="212"/>
      <c r="L3238" s="308" t="str">
        <f>IF(K3238&lt;&gt;"",INDEX(ฐาน!$J$4:$M$44,MATCH(INT(K3238),ฐาน!$J$4:$J$44,0),2),"")</f>
        <v/>
      </c>
      <c r="M3238" s="309" t="str">
        <f>IF(L3238&lt;&gt;"",INDEX(ฐาน!$J$4:$M$45,MATCH(L3238,ฐาน!$K$4:$K$45,0),4),"")</f>
        <v/>
      </c>
      <c r="N3238" s="310" t="str">
        <f>IF(I3238&lt;&gt;"",INDEX(ฐาน!$A$4:$F$9,MATCH(I3238,ฐาน!$A$4:$A$9,0),IF(J3238&gt;=INDEX(ฐาน!$A$4:$F$9,MATCH(I3238,ฐาน!$A$4:$A$9,0),3),6,5)),"")</f>
        <v/>
      </c>
      <c r="O3238" s="311" t="str">
        <f>IF(I3238&lt;&gt;"",IF(J3238&gt;=INDEX(ฐาน!$A$4:$G$9,MATCH(I3238,ฐาน!$A$4:$A$9,0),4),INDEX(ฐาน!$A$4:$G$9,MATCH(I3238,ฐาน!$A$4:$A$9,0),7),INDEX(ฐาน!$A$4:$G$9,MATCH(I3238,ฐาน!$A$4:$A$9,0),4)),"")</f>
        <v/>
      </c>
      <c r="P3238" s="312">
        <f>IF(M3238&lt;&gt;ฐาน!$M$45,IF(L3238&lt;&gt;"",($L3238*$N3238/100),0),0)</f>
        <v>0</v>
      </c>
      <c r="Q3238" s="311">
        <f>IF(M3238&lt;&gt;ฐาน!$M$45,IF(L3238&lt;&gt;"",ROUNDUP(($L3238*$N3238/100),-1),0),0)</f>
        <v>0</v>
      </c>
      <c r="R3238" s="311">
        <f t="shared" si="100"/>
        <v>0</v>
      </c>
      <c r="S3238" s="313">
        <f t="shared" si="101"/>
        <v>0</v>
      </c>
      <c r="T3238" s="314">
        <f>IF(M3238&lt;&gt;ฐาน!$M$45,IF(S3238&lt;&gt;"",S3238+R3238,0),0)</f>
        <v>0</v>
      </c>
      <c r="U3238" s="311">
        <f>IF(M3238&lt;&gt;ฐาน!$M$45,IF(S3238=0,J3238+T3238,O3238),J3238)</f>
        <v>0</v>
      </c>
      <c r="V3238" s="98"/>
    </row>
    <row r="3239" spans="1:22" x14ac:dyDescent="0.35">
      <c r="A3239" s="93">
        <v>3231</v>
      </c>
      <c r="B3239" s="84"/>
      <c r="C3239" s="98"/>
      <c r="D3239" s="91"/>
      <c r="E3239" s="89"/>
      <c r="F3239" s="88"/>
      <c r="G3239" s="91"/>
      <c r="H3239" s="91"/>
      <c r="I3239" s="88"/>
      <c r="J3239" s="92"/>
      <c r="K3239" s="212"/>
      <c r="L3239" s="308" t="str">
        <f>IF(K3239&lt;&gt;"",INDEX(ฐาน!$J$4:$M$44,MATCH(INT(K3239),ฐาน!$J$4:$J$44,0),2),"")</f>
        <v/>
      </c>
      <c r="M3239" s="309" t="str">
        <f>IF(L3239&lt;&gt;"",INDEX(ฐาน!$J$4:$M$45,MATCH(L3239,ฐาน!$K$4:$K$45,0),4),"")</f>
        <v/>
      </c>
      <c r="N3239" s="310" t="str">
        <f>IF(I3239&lt;&gt;"",INDEX(ฐาน!$A$4:$F$9,MATCH(I3239,ฐาน!$A$4:$A$9,0),IF(J3239&gt;=INDEX(ฐาน!$A$4:$F$9,MATCH(I3239,ฐาน!$A$4:$A$9,0),3),6,5)),"")</f>
        <v/>
      </c>
      <c r="O3239" s="311" t="str">
        <f>IF(I3239&lt;&gt;"",IF(J3239&gt;=INDEX(ฐาน!$A$4:$G$9,MATCH(I3239,ฐาน!$A$4:$A$9,0),4),INDEX(ฐาน!$A$4:$G$9,MATCH(I3239,ฐาน!$A$4:$A$9,0),7),INDEX(ฐาน!$A$4:$G$9,MATCH(I3239,ฐาน!$A$4:$A$9,0),4)),"")</f>
        <v/>
      </c>
      <c r="P3239" s="312">
        <f>IF(M3239&lt;&gt;ฐาน!$M$45,IF(L3239&lt;&gt;"",($L3239*$N3239/100),0),0)</f>
        <v>0</v>
      </c>
      <c r="Q3239" s="311">
        <f>IF(M3239&lt;&gt;ฐาน!$M$45,IF(L3239&lt;&gt;"",ROUNDUP(($L3239*$N3239/100),-1),0),0)</f>
        <v>0</v>
      </c>
      <c r="R3239" s="311">
        <f t="shared" si="100"/>
        <v>0</v>
      </c>
      <c r="S3239" s="313">
        <f t="shared" si="101"/>
        <v>0</v>
      </c>
      <c r="T3239" s="314">
        <f>IF(M3239&lt;&gt;ฐาน!$M$45,IF(S3239&lt;&gt;"",S3239+R3239,0),0)</f>
        <v>0</v>
      </c>
      <c r="U3239" s="311">
        <f>IF(M3239&lt;&gt;ฐาน!$M$45,IF(S3239=0,J3239+T3239,O3239),J3239)</f>
        <v>0</v>
      </c>
      <c r="V3239" s="98"/>
    </row>
    <row r="3240" spans="1:22" x14ac:dyDescent="0.35">
      <c r="A3240" s="93">
        <v>3232</v>
      </c>
      <c r="B3240" s="84"/>
      <c r="C3240" s="98"/>
      <c r="D3240" s="91"/>
      <c r="E3240" s="89"/>
      <c r="F3240" s="88"/>
      <c r="G3240" s="91"/>
      <c r="H3240" s="91"/>
      <c r="I3240" s="88"/>
      <c r="J3240" s="92"/>
      <c r="K3240" s="212"/>
      <c r="L3240" s="308" t="str">
        <f>IF(K3240&lt;&gt;"",INDEX(ฐาน!$J$4:$M$44,MATCH(INT(K3240),ฐาน!$J$4:$J$44,0),2),"")</f>
        <v/>
      </c>
      <c r="M3240" s="309" t="str">
        <f>IF(L3240&lt;&gt;"",INDEX(ฐาน!$J$4:$M$45,MATCH(L3240,ฐาน!$K$4:$K$45,0),4),"")</f>
        <v/>
      </c>
      <c r="N3240" s="310" t="str">
        <f>IF(I3240&lt;&gt;"",INDEX(ฐาน!$A$4:$F$9,MATCH(I3240,ฐาน!$A$4:$A$9,0),IF(J3240&gt;=INDEX(ฐาน!$A$4:$F$9,MATCH(I3240,ฐาน!$A$4:$A$9,0),3),6,5)),"")</f>
        <v/>
      </c>
      <c r="O3240" s="311" t="str">
        <f>IF(I3240&lt;&gt;"",IF(J3240&gt;=INDEX(ฐาน!$A$4:$G$9,MATCH(I3240,ฐาน!$A$4:$A$9,0),4),INDEX(ฐาน!$A$4:$G$9,MATCH(I3240,ฐาน!$A$4:$A$9,0),7),INDEX(ฐาน!$A$4:$G$9,MATCH(I3240,ฐาน!$A$4:$A$9,0),4)),"")</f>
        <v/>
      </c>
      <c r="P3240" s="312">
        <f>IF(M3240&lt;&gt;ฐาน!$M$45,IF(L3240&lt;&gt;"",($L3240*$N3240/100),0),0)</f>
        <v>0</v>
      </c>
      <c r="Q3240" s="311">
        <f>IF(M3240&lt;&gt;ฐาน!$M$45,IF(L3240&lt;&gt;"",ROUNDUP(($L3240*$N3240/100),-1),0),0)</f>
        <v>0</v>
      </c>
      <c r="R3240" s="311">
        <f t="shared" si="100"/>
        <v>0</v>
      </c>
      <c r="S3240" s="313">
        <f t="shared" si="101"/>
        <v>0</v>
      </c>
      <c r="T3240" s="314">
        <f>IF(M3240&lt;&gt;ฐาน!$M$45,IF(S3240&lt;&gt;"",S3240+R3240,0),0)</f>
        <v>0</v>
      </c>
      <c r="U3240" s="311">
        <f>IF(M3240&lt;&gt;ฐาน!$M$45,IF(S3240=0,J3240+T3240,O3240),J3240)</f>
        <v>0</v>
      </c>
      <c r="V3240" s="98"/>
    </row>
    <row r="3241" spans="1:22" x14ac:dyDescent="0.35">
      <c r="A3241" s="93">
        <v>3233</v>
      </c>
      <c r="B3241" s="84"/>
      <c r="C3241" s="98"/>
      <c r="D3241" s="91"/>
      <c r="E3241" s="89"/>
      <c r="F3241" s="88"/>
      <c r="G3241" s="91"/>
      <c r="H3241" s="91"/>
      <c r="I3241" s="88"/>
      <c r="J3241" s="92"/>
      <c r="K3241" s="212"/>
      <c r="L3241" s="308" t="str">
        <f>IF(K3241&lt;&gt;"",INDEX(ฐาน!$J$4:$M$44,MATCH(INT(K3241),ฐาน!$J$4:$J$44,0),2),"")</f>
        <v/>
      </c>
      <c r="M3241" s="309" t="str">
        <f>IF(L3241&lt;&gt;"",INDEX(ฐาน!$J$4:$M$45,MATCH(L3241,ฐาน!$K$4:$K$45,0),4),"")</f>
        <v/>
      </c>
      <c r="N3241" s="310" t="str">
        <f>IF(I3241&lt;&gt;"",INDEX(ฐาน!$A$4:$F$9,MATCH(I3241,ฐาน!$A$4:$A$9,0),IF(J3241&gt;=INDEX(ฐาน!$A$4:$F$9,MATCH(I3241,ฐาน!$A$4:$A$9,0),3),6,5)),"")</f>
        <v/>
      </c>
      <c r="O3241" s="311" t="str">
        <f>IF(I3241&lt;&gt;"",IF(J3241&gt;=INDEX(ฐาน!$A$4:$G$9,MATCH(I3241,ฐาน!$A$4:$A$9,0),4),INDEX(ฐาน!$A$4:$G$9,MATCH(I3241,ฐาน!$A$4:$A$9,0),7),INDEX(ฐาน!$A$4:$G$9,MATCH(I3241,ฐาน!$A$4:$A$9,0),4)),"")</f>
        <v/>
      </c>
      <c r="P3241" s="312">
        <f>IF(M3241&lt;&gt;ฐาน!$M$45,IF(L3241&lt;&gt;"",($L3241*$N3241/100),0),0)</f>
        <v>0</v>
      </c>
      <c r="Q3241" s="311">
        <f>IF(M3241&lt;&gt;ฐาน!$M$45,IF(L3241&lt;&gt;"",ROUNDUP(($L3241*$N3241/100),-1),0),0)</f>
        <v>0</v>
      </c>
      <c r="R3241" s="311">
        <f t="shared" si="100"/>
        <v>0</v>
      </c>
      <c r="S3241" s="313">
        <f t="shared" si="101"/>
        <v>0</v>
      </c>
      <c r="T3241" s="314">
        <f>IF(M3241&lt;&gt;ฐาน!$M$45,IF(S3241&lt;&gt;"",S3241+R3241,0),0)</f>
        <v>0</v>
      </c>
      <c r="U3241" s="311">
        <f>IF(M3241&lt;&gt;ฐาน!$M$45,IF(S3241=0,J3241+T3241,O3241),J3241)</f>
        <v>0</v>
      </c>
      <c r="V3241" s="98"/>
    </row>
    <row r="3242" spans="1:22" x14ac:dyDescent="0.35">
      <c r="A3242" s="93">
        <v>3234</v>
      </c>
      <c r="B3242" s="84"/>
      <c r="C3242" s="98"/>
      <c r="D3242" s="91"/>
      <c r="E3242" s="89"/>
      <c r="F3242" s="88"/>
      <c r="G3242" s="91"/>
      <c r="H3242" s="91"/>
      <c r="I3242" s="88"/>
      <c r="J3242" s="92"/>
      <c r="K3242" s="212"/>
      <c r="L3242" s="308" t="str">
        <f>IF(K3242&lt;&gt;"",INDEX(ฐาน!$J$4:$M$44,MATCH(INT(K3242),ฐาน!$J$4:$J$44,0),2),"")</f>
        <v/>
      </c>
      <c r="M3242" s="309" t="str">
        <f>IF(L3242&lt;&gt;"",INDEX(ฐาน!$J$4:$M$45,MATCH(L3242,ฐาน!$K$4:$K$45,0),4),"")</f>
        <v/>
      </c>
      <c r="N3242" s="310" t="str">
        <f>IF(I3242&lt;&gt;"",INDEX(ฐาน!$A$4:$F$9,MATCH(I3242,ฐาน!$A$4:$A$9,0),IF(J3242&gt;=INDEX(ฐาน!$A$4:$F$9,MATCH(I3242,ฐาน!$A$4:$A$9,0),3),6,5)),"")</f>
        <v/>
      </c>
      <c r="O3242" s="311" t="str">
        <f>IF(I3242&lt;&gt;"",IF(J3242&gt;=INDEX(ฐาน!$A$4:$G$9,MATCH(I3242,ฐาน!$A$4:$A$9,0),4),INDEX(ฐาน!$A$4:$G$9,MATCH(I3242,ฐาน!$A$4:$A$9,0),7),INDEX(ฐาน!$A$4:$G$9,MATCH(I3242,ฐาน!$A$4:$A$9,0),4)),"")</f>
        <v/>
      </c>
      <c r="P3242" s="312">
        <f>IF(M3242&lt;&gt;ฐาน!$M$45,IF(L3242&lt;&gt;"",($L3242*$N3242/100),0),0)</f>
        <v>0</v>
      </c>
      <c r="Q3242" s="311">
        <f>IF(M3242&lt;&gt;ฐาน!$M$45,IF(L3242&lt;&gt;"",ROUNDUP(($L3242*$N3242/100),-1),0),0)</f>
        <v>0</v>
      </c>
      <c r="R3242" s="311">
        <f t="shared" si="100"/>
        <v>0</v>
      </c>
      <c r="S3242" s="313">
        <f t="shared" si="101"/>
        <v>0</v>
      </c>
      <c r="T3242" s="314">
        <f>IF(M3242&lt;&gt;ฐาน!$M$45,IF(S3242&lt;&gt;"",S3242+R3242,0),0)</f>
        <v>0</v>
      </c>
      <c r="U3242" s="311">
        <f>IF(M3242&lt;&gt;ฐาน!$M$45,IF(S3242=0,J3242+T3242,O3242),J3242)</f>
        <v>0</v>
      </c>
      <c r="V3242" s="98"/>
    </row>
    <row r="3243" spans="1:22" x14ac:dyDescent="0.35">
      <c r="A3243" s="93">
        <v>3235</v>
      </c>
      <c r="B3243" s="84"/>
      <c r="C3243" s="98"/>
      <c r="D3243" s="91"/>
      <c r="E3243" s="89"/>
      <c r="F3243" s="88"/>
      <c r="G3243" s="91"/>
      <c r="H3243" s="91"/>
      <c r="I3243" s="88"/>
      <c r="J3243" s="92"/>
      <c r="K3243" s="212"/>
      <c r="L3243" s="308" t="str">
        <f>IF(K3243&lt;&gt;"",INDEX(ฐาน!$J$4:$M$44,MATCH(INT(K3243),ฐาน!$J$4:$J$44,0),2),"")</f>
        <v/>
      </c>
      <c r="M3243" s="309" t="str">
        <f>IF(L3243&lt;&gt;"",INDEX(ฐาน!$J$4:$M$45,MATCH(L3243,ฐาน!$K$4:$K$45,0),4),"")</f>
        <v/>
      </c>
      <c r="N3243" s="310" t="str">
        <f>IF(I3243&lt;&gt;"",INDEX(ฐาน!$A$4:$F$9,MATCH(I3243,ฐาน!$A$4:$A$9,0),IF(J3243&gt;=INDEX(ฐาน!$A$4:$F$9,MATCH(I3243,ฐาน!$A$4:$A$9,0),3),6,5)),"")</f>
        <v/>
      </c>
      <c r="O3243" s="311" t="str">
        <f>IF(I3243&lt;&gt;"",IF(J3243&gt;=INDEX(ฐาน!$A$4:$G$9,MATCH(I3243,ฐาน!$A$4:$A$9,0),4),INDEX(ฐาน!$A$4:$G$9,MATCH(I3243,ฐาน!$A$4:$A$9,0),7),INDEX(ฐาน!$A$4:$G$9,MATCH(I3243,ฐาน!$A$4:$A$9,0),4)),"")</f>
        <v/>
      </c>
      <c r="P3243" s="312">
        <f>IF(M3243&lt;&gt;ฐาน!$M$45,IF(L3243&lt;&gt;"",($L3243*$N3243/100),0),0)</f>
        <v>0</v>
      </c>
      <c r="Q3243" s="311">
        <f>IF(M3243&lt;&gt;ฐาน!$M$45,IF(L3243&lt;&gt;"",ROUNDUP(($L3243*$N3243/100),-1),0),0)</f>
        <v>0</v>
      </c>
      <c r="R3243" s="311">
        <f t="shared" si="100"/>
        <v>0</v>
      </c>
      <c r="S3243" s="313">
        <f t="shared" si="101"/>
        <v>0</v>
      </c>
      <c r="T3243" s="314">
        <f>IF(M3243&lt;&gt;ฐาน!$M$45,IF(S3243&lt;&gt;"",S3243+R3243,0),0)</f>
        <v>0</v>
      </c>
      <c r="U3243" s="311">
        <f>IF(M3243&lt;&gt;ฐาน!$M$45,IF(S3243=0,J3243+T3243,O3243),J3243)</f>
        <v>0</v>
      </c>
      <c r="V3243" s="98"/>
    </row>
    <row r="3244" spans="1:22" x14ac:dyDescent="0.35">
      <c r="A3244" s="93">
        <v>3236</v>
      </c>
      <c r="B3244" s="84"/>
      <c r="C3244" s="98"/>
      <c r="D3244" s="91"/>
      <c r="E3244" s="89"/>
      <c r="F3244" s="88"/>
      <c r="G3244" s="91"/>
      <c r="H3244" s="91"/>
      <c r="I3244" s="88"/>
      <c r="J3244" s="92"/>
      <c r="K3244" s="212"/>
      <c r="L3244" s="308" t="str">
        <f>IF(K3244&lt;&gt;"",INDEX(ฐาน!$J$4:$M$44,MATCH(INT(K3244),ฐาน!$J$4:$J$44,0),2),"")</f>
        <v/>
      </c>
      <c r="M3244" s="309" t="str">
        <f>IF(L3244&lt;&gt;"",INDEX(ฐาน!$J$4:$M$45,MATCH(L3244,ฐาน!$K$4:$K$45,0),4),"")</f>
        <v/>
      </c>
      <c r="N3244" s="310" t="str">
        <f>IF(I3244&lt;&gt;"",INDEX(ฐาน!$A$4:$F$9,MATCH(I3244,ฐาน!$A$4:$A$9,0),IF(J3244&gt;=INDEX(ฐาน!$A$4:$F$9,MATCH(I3244,ฐาน!$A$4:$A$9,0),3),6,5)),"")</f>
        <v/>
      </c>
      <c r="O3244" s="311" t="str">
        <f>IF(I3244&lt;&gt;"",IF(J3244&gt;=INDEX(ฐาน!$A$4:$G$9,MATCH(I3244,ฐาน!$A$4:$A$9,0),4),INDEX(ฐาน!$A$4:$G$9,MATCH(I3244,ฐาน!$A$4:$A$9,0),7),INDEX(ฐาน!$A$4:$G$9,MATCH(I3244,ฐาน!$A$4:$A$9,0),4)),"")</f>
        <v/>
      </c>
      <c r="P3244" s="312">
        <f>IF(M3244&lt;&gt;ฐาน!$M$45,IF(L3244&lt;&gt;"",($L3244*$N3244/100),0),0)</f>
        <v>0</v>
      </c>
      <c r="Q3244" s="311">
        <f>IF(M3244&lt;&gt;ฐาน!$M$45,IF(L3244&lt;&gt;"",ROUNDUP(($L3244*$N3244/100),-1),0),0)</f>
        <v>0</v>
      </c>
      <c r="R3244" s="311">
        <f t="shared" si="100"/>
        <v>0</v>
      </c>
      <c r="S3244" s="313">
        <f t="shared" si="101"/>
        <v>0</v>
      </c>
      <c r="T3244" s="314">
        <f>IF(M3244&lt;&gt;ฐาน!$M$45,IF(S3244&lt;&gt;"",S3244+R3244,0),0)</f>
        <v>0</v>
      </c>
      <c r="U3244" s="311">
        <f>IF(M3244&lt;&gt;ฐาน!$M$45,IF(S3244=0,J3244+T3244,O3244),J3244)</f>
        <v>0</v>
      </c>
      <c r="V3244" s="98"/>
    </row>
    <row r="3245" spans="1:22" x14ac:dyDescent="0.35">
      <c r="A3245" s="93">
        <v>3237</v>
      </c>
      <c r="B3245" s="84"/>
      <c r="C3245" s="98"/>
      <c r="D3245" s="91"/>
      <c r="E3245" s="89"/>
      <c r="F3245" s="88"/>
      <c r="G3245" s="91"/>
      <c r="H3245" s="91"/>
      <c r="I3245" s="88"/>
      <c r="J3245" s="92"/>
      <c r="K3245" s="212"/>
      <c r="L3245" s="308" t="str">
        <f>IF(K3245&lt;&gt;"",INDEX(ฐาน!$J$4:$M$44,MATCH(INT(K3245),ฐาน!$J$4:$J$44,0),2),"")</f>
        <v/>
      </c>
      <c r="M3245" s="309" t="str">
        <f>IF(L3245&lt;&gt;"",INDEX(ฐาน!$J$4:$M$45,MATCH(L3245,ฐาน!$K$4:$K$45,0),4),"")</f>
        <v/>
      </c>
      <c r="N3245" s="310" t="str">
        <f>IF(I3245&lt;&gt;"",INDEX(ฐาน!$A$4:$F$9,MATCH(I3245,ฐาน!$A$4:$A$9,0),IF(J3245&gt;=INDEX(ฐาน!$A$4:$F$9,MATCH(I3245,ฐาน!$A$4:$A$9,0),3),6,5)),"")</f>
        <v/>
      </c>
      <c r="O3245" s="311" t="str">
        <f>IF(I3245&lt;&gt;"",IF(J3245&gt;=INDEX(ฐาน!$A$4:$G$9,MATCH(I3245,ฐาน!$A$4:$A$9,0),4),INDEX(ฐาน!$A$4:$G$9,MATCH(I3245,ฐาน!$A$4:$A$9,0),7),INDEX(ฐาน!$A$4:$G$9,MATCH(I3245,ฐาน!$A$4:$A$9,0),4)),"")</f>
        <v/>
      </c>
      <c r="P3245" s="312">
        <f>IF(M3245&lt;&gt;ฐาน!$M$45,IF(L3245&lt;&gt;"",($L3245*$N3245/100),0),0)</f>
        <v>0</v>
      </c>
      <c r="Q3245" s="311">
        <f>IF(M3245&lt;&gt;ฐาน!$M$45,IF(L3245&lt;&gt;"",ROUNDUP(($L3245*$N3245/100),-1),0),0)</f>
        <v>0</v>
      </c>
      <c r="R3245" s="311">
        <f t="shared" si="100"/>
        <v>0</v>
      </c>
      <c r="S3245" s="313">
        <f t="shared" si="101"/>
        <v>0</v>
      </c>
      <c r="T3245" s="314">
        <f>IF(M3245&lt;&gt;ฐาน!$M$45,IF(S3245&lt;&gt;"",S3245+R3245,0),0)</f>
        <v>0</v>
      </c>
      <c r="U3245" s="311">
        <f>IF(M3245&lt;&gt;ฐาน!$M$45,IF(S3245=0,J3245+T3245,O3245),J3245)</f>
        <v>0</v>
      </c>
      <c r="V3245" s="98"/>
    </row>
    <row r="3246" spans="1:22" x14ac:dyDescent="0.35">
      <c r="A3246" s="93">
        <v>3238</v>
      </c>
      <c r="B3246" s="84"/>
      <c r="C3246" s="98"/>
      <c r="D3246" s="91"/>
      <c r="E3246" s="89"/>
      <c r="F3246" s="88"/>
      <c r="G3246" s="91"/>
      <c r="H3246" s="91"/>
      <c r="I3246" s="88"/>
      <c r="J3246" s="92"/>
      <c r="K3246" s="212"/>
      <c r="L3246" s="308" t="str">
        <f>IF(K3246&lt;&gt;"",INDEX(ฐาน!$J$4:$M$44,MATCH(INT(K3246),ฐาน!$J$4:$J$44,0),2),"")</f>
        <v/>
      </c>
      <c r="M3246" s="309" t="str">
        <f>IF(L3246&lt;&gt;"",INDEX(ฐาน!$J$4:$M$45,MATCH(L3246,ฐาน!$K$4:$K$45,0),4),"")</f>
        <v/>
      </c>
      <c r="N3246" s="310" t="str">
        <f>IF(I3246&lt;&gt;"",INDEX(ฐาน!$A$4:$F$9,MATCH(I3246,ฐาน!$A$4:$A$9,0),IF(J3246&gt;=INDEX(ฐาน!$A$4:$F$9,MATCH(I3246,ฐาน!$A$4:$A$9,0),3),6,5)),"")</f>
        <v/>
      </c>
      <c r="O3246" s="311" t="str">
        <f>IF(I3246&lt;&gt;"",IF(J3246&gt;=INDEX(ฐาน!$A$4:$G$9,MATCH(I3246,ฐาน!$A$4:$A$9,0),4),INDEX(ฐาน!$A$4:$G$9,MATCH(I3246,ฐาน!$A$4:$A$9,0),7),INDEX(ฐาน!$A$4:$G$9,MATCH(I3246,ฐาน!$A$4:$A$9,0),4)),"")</f>
        <v/>
      </c>
      <c r="P3246" s="312">
        <f>IF(M3246&lt;&gt;ฐาน!$M$45,IF(L3246&lt;&gt;"",($L3246*$N3246/100),0),0)</f>
        <v>0</v>
      </c>
      <c r="Q3246" s="311">
        <f>IF(M3246&lt;&gt;ฐาน!$M$45,IF(L3246&lt;&gt;"",ROUNDUP(($L3246*$N3246/100),-1),0),0)</f>
        <v>0</v>
      </c>
      <c r="R3246" s="311">
        <f t="shared" si="100"/>
        <v>0</v>
      </c>
      <c r="S3246" s="313">
        <f t="shared" si="101"/>
        <v>0</v>
      </c>
      <c r="T3246" s="314">
        <f>IF(M3246&lt;&gt;ฐาน!$M$45,IF(S3246&lt;&gt;"",S3246+R3246,0),0)</f>
        <v>0</v>
      </c>
      <c r="U3246" s="311">
        <f>IF(M3246&lt;&gt;ฐาน!$M$45,IF(S3246=0,J3246+T3246,O3246),J3246)</f>
        <v>0</v>
      </c>
      <c r="V3246" s="98"/>
    </row>
    <row r="3247" spans="1:22" x14ac:dyDescent="0.35">
      <c r="A3247" s="93">
        <v>3239</v>
      </c>
      <c r="B3247" s="84"/>
      <c r="C3247" s="98"/>
      <c r="D3247" s="91"/>
      <c r="E3247" s="89"/>
      <c r="F3247" s="88"/>
      <c r="G3247" s="91"/>
      <c r="H3247" s="91"/>
      <c r="I3247" s="88"/>
      <c r="J3247" s="92"/>
      <c r="K3247" s="212"/>
      <c r="L3247" s="308" t="str">
        <f>IF(K3247&lt;&gt;"",INDEX(ฐาน!$J$4:$M$44,MATCH(INT(K3247),ฐาน!$J$4:$J$44,0),2),"")</f>
        <v/>
      </c>
      <c r="M3247" s="309" t="str">
        <f>IF(L3247&lt;&gt;"",INDEX(ฐาน!$J$4:$M$45,MATCH(L3247,ฐาน!$K$4:$K$45,0),4),"")</f>
        <v/>
      </c>
      <c r="N3247" s="310" t="str">
        <f>IF(I3247&lt;&gt;"",INDEX(ฐาน!$A$4:$F$9,MATCH(I3247,ฐาน!$A$4:$A$9,0),IF(J3247&gt;=INDEX(ฐาน!$A$4:$F$9,MATCH(I3247,ฐาน!$A$4:$A$9,0),3),6,5)),"")</f>
        <v/>
      </c>
      <c r="O3247" s="311" t="str">
        <f>IF(I3247&lt;&gt;"",IF(J3247&gt;=INDEX(ฐาน!$A$4:$G$9,MATCH(I3247,ฐาน!$A$4:$A$9,0),4),INDEX(ฐาน!$A$4:$G$9,MATCH(I3247,ฐาน!$A$4:$A$9,0),7),INDEX(ฐาน!$A$4:$G$9,MATCH(I3247,ฐาน!$A$4:$A$9,0),4)),"")</f>
        <v/>
      </c>
      <c r="P3247" s="312">
        <f>IF(M3247&lt;&gt;ฐาน!$M$45,IF(L3247&lt;&gt;"",($L3247*$N3247/100),0),0)</f>
        <v>0</v>
      </c>
      <c r="Q3247" s="311">
        <f>IF(M3247&lt;&gt;ฐาน!$M$45,IF(L3247&lt;&gt;"",ROUNDUP(($L3247*$N3247/100),-1),0),0)</f>
        <v>0</v>
      </c>
      <c r="R3247" s="311">
        <f t="shared" si="100"/>
        <v>0</v>
      </c>
      <c r="S3247" s="313">
        <f t="shared" si="101"/>
        <v>0</v>
      </c>
      <c r="T3247" s="314">
        <f>IF(M3247&lt;&gt;ฐาน!$M$45,IF(S3247&lt;&gt;"",S3247+R3247,0),0)</f>
        <v>0</v>
      </c>
      <c r="U3247" s="311">
        <f>IF(M3247&lt;&gt;ฐาน!$M$45,IF(S3247=0,J3247+T3247,O3247),J3247)</f>
        <v>0</v>
      </c>
      <c r="V3247" s="98"/>
    </row>
    <row r="3248" spans="1:22" x14ac:dyDescent="0.35">
      <c r="A3248" s="93">
        <v>3240</v>
      </c>
      <c r="B3248" s="84"/>
      <c r="C3248" s="98"/>
      <c r="D3248" s="91"/>
      <c r="E3248" s="89"/>
      <c r="F3248" s="88"/>
      <c r="G3248" s="91"/>
      <c r="H3248" s="91"/>
      <c r="I3248" s="88"/>
      <c r="J3248" s="92"/>
      <c r="K3248" s="212"/>
      <c r="L3248" s="308" t="str">
        <f>IF(K3248&lt;&gt;"",INDEX(ฐาน!$J$4:$M$44,MATCH(INT(K3248),ฐาน!$J$4:$J$44,0),2),"")</f>
        <v/>
      </c>
      <c r="M3248" s="309" t="str">
        <f>IF(L3248&lt;&gt;"",INDEX(ฐาน!$J$4:$M$45,MATCH(L3248,ฐาน!$K$4:$K$45,0),4),"")</f>
        <v/>
      </c>
      <c r="N3248" s="310" t="str">
        <f>IF(I3248&lt;&gt;"",INDEX(ฐาน!$A$4:$F$9,MATCH(I3248,ฐาน!$A$4:$A$9,0),IF(J3248&gt;=INDEX(ฐาน!$A$4:$F$9,MATCH(I3248,ฐาน!$A$4:$A$9,0),3),6,5)),"")</f>
        <v/>
      </c>
      <c r="O3248" s="311" t="str">
        <f>IF(I3248&lt;&gt;"",IF(J3248&gt;=INDEX(ฐาน!$A$4:$G$9,MATCH(I3248,ฐาน!$A$4:$A$9,0),4),INDEX(ฐาน!$A$4:$G$9,MATCH(I3248,ฐาน!$A$4:$A$9,0),7),INDEX(ฐาน!$A$4:$G$9,MATCH(I3248,ฐาน!$A$4:$A$9,0),4)),"")</f>
        <v/>
      </c>
      <c r="P3248" s="312">
        <f>IF(M3248&lt;&gt;ฐาน!$M$45,IF(L3248&lt;&gt;"",($L3248*$N3248/100),0),0)</f>
        <v>0</v>
      </c>
      <c r="Q3248" s="311">
        <f>IF(M3248&lt;&gt;ฐาน!$M$45,IF(L3248&lt;&gt;"",ROUNDUP(($L3248*$N3248/100),-1),0),0)</f>
        <v>0</v>
      </c>
      <c r="R3248" s="311">
        <f t="shared" si="100"/>
        <v>0</v>
      </c>
      <c r="S3248" s="313">
        <f t="shared" si="101"/>
        <v>0</v>
      </c>
      <c r="T3248" s="314">
        <f>IF(M3248&lt;&gt;ฐาน!$M$45,IF(S3248&lt;&gt;"",S3248+R3248,0),0)</f>
        <v>0</v>
      </c>
      <c r="U3248" s="311">
        <f>IF(M3248&lt;&gt;ฐาน!$M$45,IF(S3248=0,J3248+T3248,O3248),J3248)</f>
        <v>0</v>
      </c>
      <c r="V3248" s="98"/>
    </row>
    <row r="3249" spans="1:22" x14ac:dyDescent="0.35">
      <c r="A3249" s="93">
        <v>3241</v>
      </c>
      <c r="B3249" s="84"/>
      <c r="C3249" s="98"/>
      <c r="D3249" s="91"/>
      <c r="E3249" s="89"/>
      <c r="F3249" s="88"/>
      <c r="G3249" s="91"/>
      <c r="H3249" s="91"/>
      <c r="I3249" s="88"/>
      <c r="J3249" s="92"/>
      <c r="K3249" s="212"/>
      <c r="L3249" s="308" t="str">
        <f>IF(K3249&lt;&gt;"",INDEX(ฐาน!$J$4:$M$44,MATCH(INT(K3249),ฐาน!$J$4:$J$44,0),2),"")</f>
        <v/>
      </c>
      <c r="M3249" s="309" t="str">
        <f>IF(L3249&lt;&gt;"",INDEX(ฐาน!$J$4:$M$45,MATCH(L3249,ฐาน!$K$4:$K$45,0),4),"")</f>
        <v/>
      </c>
      <c r="N3249" s="310" t="str">
        <f>IF(I3249&lt;&gt;"",INDEX(ฐาน!$A$4:$F$9,MATCH(I3249,ฐาน!$A$4:$A$9,0),IF(J3249&gt;=INDEX(ฐาน!$A$4:$F$9,MATCH(I3249,ฐาน!$A$4:$A$9,0),3),6,5)),"")</f>
        <v/>
      </c>
      <c r="O3249" s="311" t="str">
        <f>IF(I3249&lt;&gt;"",IF(J3249&gt;=INDEX(ฐาน!$A$4:$G$9,MATCH(I3249,ฐาน!$A$4:$A$9,0),4),INDEX(ฐาน!$A$4:$G$9,MATCH(I3249,ฐาน!$A$4:$A$9,0),7),INDEX(ฐาน!$A$4:$G$9,MATCH(I3249,ฐาน!$A$4:$A$9,0),4)),"")</f>
        <v/>
      </c>
      <c r="P3249" s="312">
        <f>IF(M3249&lt;&gt;ฐาน!$M$45,IF(L3249&lt;&gt;"",($L3249*$N3249/100),0),0)</f>
        <v>0</v>
      </c>
      <c r="Q3249" s="311">
        <f>IF(M3249&lt;&gt;ฐาน!$M$45,IF(L3249&lt;&gt;"",ROUNDUP(($L3249*$N3249/100),-1),0),0)</f>
        <v>0</v>
      </c>
      <c r="R3249" s="311">
        <f t="shared" si="100"/>
        <v>0</v>
      </c>
      <c r="S3249" s="313">
        <f t="shared" si="101"/>
        <v>0</v>
      </c>
      <c r="T3249" s="314">
        <f>IF(M3249&lt;&gt;ฐาน!$M$45,IF(S3249&lt;&gt;"",S3249+R3249,0),0)</f>
        <v>0</v>
      </c>
      <c r="U3249" s="311">
        <f>IF(M3249&lt;&gt;ฐาน!$M$45,IF(S3249=0,J3249+T3249,O3249),J3249)</f>
        <v>0</v>
      </c>
      <c r="V3249" s="98"/>
    </row>
    <row r="3250" spans="1:22" x14ac:dyDescent="0.35">
      <c r="A3250" s="93">
        <v>3242</v>
      </c>
      <c r="B3250" s="84"/>
      <c r="C3250" s="98"/>
      <c r="D3250" s="91"/>
      <c r="E3250" s="89"/>
      <c r="F3250" s="88"/>
      <c r="G3250" s="91"/>
      <c r="H3250" s="91"/>
      <c r="I3250" s="88"/>
      <c r="J3250" s="92"/>
      <c r="K3250" s="212"/>
      <c r="L3250" s="308" t="str">
        <f>IF(K3250&lt;&gt;"",INDEX(ฐาน!$J$4:$M$44,MATCH(INT(K3250),ฐาน!$J$4:$J$44,0),2),"")</f>
        <v/>
      </c>
      <c r="M3250" s="309" t="str">
        <f>IF(L3250&lt;&gt;"",INDEX(ฐาน!$J$4:$M$45,MATCH(L3250,ฐาน!$K$4:$K$45,0),4),"")</f>
        <v/>
      </c>
      <c r="N3250" s="310" t="str">
        <f>IF(I3250&lt;&gt;"",INDEX(ฐาน!$A$4:$F$9,MATCH(I3250,ฐาน!$A$4:$A$9,0),IF(J3250&gt;=INDEX(ฐาน!$A$4:$F$9,MATCH(I3250,ฐาน!$A$4:$A$9,0),3),6,5)),"")</f>
        <v/>
      </c>
      <c r="O3250" s="311" t="str">
        <f>IF(I3250&lt;&gt;"",IF(J3250&gt;=INDEX(ฐาน!$A$4:$G$9,MATCH(I3250,ฐาน!$A$4:$A$9,0),4),INDEX(ฐาน!$A$4:$G$9,MATCH(I3250,ฐาน!$A$4:$A$9,0),7),INDEX(ฐาน!$A$4:$G$9,MATCH(I3250,ฐาน!$A$4:$A$9,0),4)),"")</f>
        <v/>
      </c>
      <c r="P3250" s="312">
        <f>IF(M3250&lt;&gt;ฐาน!$M$45,IF(L3250&lt;&gt;"",($L3250*$N3250/100),0),0)</f>
        <v>0</v>
      </c>
      <c r="Q3250" s="311">
        <f>IF(M3250&lt;&gt;ฐาน!$M$45,IF(L3250&lt;&gt;"",ROUNDUP(($L3250*$N3250/100),-1),0),0)</f>
        <v>0</v>
      </c>
      <c r="R3250" s="311">
        <f t="shared" si="100"/>
        <v>0</v>
      </c>
      <c r="S3250" s="313">
        <f t="shared" si="101"/>
        <v>0</v>
      </c>
      <c r="T3250" s="314">
        <f>IF(M3250&lt;&gt;ฐาน!$M$45,IF(S3250&lt;&gt;"",S3250+R3250,0),0)</f>
        <v>0</v>
      </c>
      <c r="U3250" s="311">
        <f>IF(M3250&lt;&gt;ฐาน!$M$45,IF(S3250=0,J3250+T3250,O3250),J3250)</f>
        <v>0</v>
      </c>
      <c r="V3250" s="98"/>
    </row>
    <row r="3251" spans="1:22" x14ac:dyDescent="0.35">
      <c r="A3251" s="93">
        <v>3243</v>
      </c>
      <c r="B3251" s="84"/>
      <c r="C3251" s="98"/>
      <c r="D3251" s="91"/>
      <c r="E3251" s="89"/>
      <c r="F3251" s="88"/>
      <c r="G3251" s="91"/>
      <c r="H3251" s="91"/>
      <c r="I3251" s="88"/>
      <c r="J3251" s="92"/>
      <c r="K3251" s="212"/>
      <c r="L3251" s="308" t="str">
        <f>IF(K3251&lt;&gt;"",INDEX(ฐาน!$J$4:$M$44,MATCH(INT(K3251),ฐาน!$J$4:$J$44,0),2),"")</f>
        <v/>
      </c>
      <c r="M3251" s="309" t="str">
        <f>IF(L3251&lt;&gt;"",INDEX(ฐาน!$J$4:$M$45,MATCH(L3251,ฐาน!$K$4:$K$45,0),4),"")</f>
        <v/>
      </c>
      <c r="N3251" s="310" t="str">
        <f>IF(I3251&lt;&gt;"",INDEX(ฐาน!$A$4:$F$9,MATCH(I3251,ฐาน!$A$4:$A$9,0),IF(J3251&gt;=INDEX(ฐาน!$A$4:$F$9,MATCH(I3251,ฐาน!$A$4:$A$9,0),3),6,5)),"")</f>
        <v/>
      </c>
      <c r="O3251" s="311" t="str">
        <f>IF(I3251&lt;&gt;"",IF(J3251&gt;=INDEX(ฐาน!$A$4:$G$9,MATCH(I3251,ฐาน!$A$4:$A$9,0),4),INDEX(ฐาน!$A$4:$G$9,MATCH(I3251,ฐาน!$A$4:$A$9,0),7),INDEX(ฐาน!$A$4:$G$9,MATCH(I3251,ฐาน!$A$4:$A$9,0),4)),"")</f>
        <v/>
      </c>
      <c r="P3251" s="312">
        <f>IF(M3251&lt;&gt;ฐาน!$M$45,IF(L3251&lt;&gt;"",($L3251*$N3251/100),0),0)</f>
        <v>0</v>
      </c>
      <c r="Q3251" s="311">
        <f>IF(M3251&lt;&gt;ฐาน!$M$45,IF(L3251&lt;&gt;"",ROUNDUP(($L3251*$N3251/100),-1),0),0)</f>
        <v>0</v>
      </c>
      <c r="R3251" s="311">
        <f t="shared" si="100"/>
        <v>0</v>
      </c>
      <c r="S3251" s="313">
        <f t="shared" si="101"/>
        <v>0</v>
      </c>
      <c r="T3251" s="314">
        <f>IF(M3251&lt;&gt;ฐาน!$M$45,IF(S3251&lt;&gt;"",S3251+R3251,0),0)</f>
        <v>0</v>
      </c>
      <c r="U3251" s="311">
        <f>IF(M3251&lt;&gt;ฐาน!$M$45,IF(S3251=0,J3251+T3251,O3251),J3251)</f>
        <v>0</v>
      </c>
      <c r="V3251" s="98"/>
    </row>
    <row r="3252" spans="1:22" x14ac:dyDescent="0.35">
      <c r="A3252" s="93">
        <v>3244</v>
      </c>
      <c r="B3252" s="84"/>
      <c r="C3252" s="98"/>
      <c r="D3252" s="91"/>
      <c r="E3252" s="89"/>
      <c r="F3252" s="88"/>
      <c r="G3252" s="91"/>
      <c r="H3252" s="91"/>
      <c r="I3252" s="88"/>
      <c r="J3252" s="92"/>
      <c r="K3252" s="212"/>
      <c r="L3252" s="308" t="str">
        <f>IF(K3252&lt;&gt;"",INDEX(ฐาน!$J$4:$M$44,MATCH(INT(K3252),ฐาน!$J$4:$J$44,0),2),"")</f>
        <v/>
      </c>
      <c r="M3252" s="309" t="str">
        <f>IF(L3252&lt;&gt;"",INDEX(ฐาน!$J$4:$M$45,MATCH(L3252,ฐาน!$K$4:$K$45,0),4),"")</f>
        <v/>
      </c>
      <c r="N3252" s="310" t="str">
        <f>IF(I3252&lt;&gt;"",INDEX(ฐาน!$A$4:$F$9,MATCH(I3252,ฐาน!$A$4:$A$9,0),IF(J3252&gt;=INDEX(ฐาน!$A$4:$F$9,MATCH(I3252,ฐาน!$A$4:$A$9,0),3),6,5)),"")</f>
        <v/>
      </c>
      <c r="O3252" s="311" t="str">
        <f>IF(I3252&lt;&gt;"",IF(J3252&gt;=INDEX(ฐาน!$A$4:$G$9,MATCH(I3252,ฐาน!$A$4:$A$9,0),4),INDEX(ฐาน!$A$4:$G$9,MATCH(I3252,ฐาน!$A$4:$A$9,0),7),INDEX(ฐาน!$A$4:$G$9,MATCH(I3252,ฐาน!$A$4:$A$9,0),4)),"")</f>
        <v/>
      </c>
      <c r="P3252" s="312">
        <f>IF(M3252&lt;&gt;ฐาน!$M$45,IF(L3252&lt;&gt;"",($L3252*$N3252/100),0),0)</f>
        <v>0</v>
      </c>
      <c r="Q3252" s="311">
        <f>IF(M3252&lt;&gt;ฐาน!$M$45,IF(L3252&lt;&gt;"",ROUNDUP(($L3252*$N3252/100),-1),0),0)</f>
        <v>0</v>
      </c>
      <c r="R3252" s="311">
        <f t="shared" si="100"/>
        <v>0</v>
      </c>
      <c r="S3252" s="313">
        <f t="shared" si="101"/>
        <v>0</v>
      </c>
      <c r="T3252" s="314">
        <f>IF(M3252&lt;&gt;ฐาน!$M$45,IF(S3252&lt;&gt;"",S3252+R3252,0),0)</f>
        <v>0</v>
      </c>
      <c r="U3252" s="311">
        <f>IF(M3252&lt;&gt;ฐาน!$M$45,IF(S3252=0,J3252+T3252,O3252),J3252)</f>
        <v>0</v>
      </c>
      <c r="V3252" s="98"/>
    </row>
    <row r="3253" spans="1:22" x14ac:dyDescent="0.35">
      <c r="A3253" s="93">
        <v>3245</v>
      </c>
      <c r="B3253" s="84"/>
      <c r="C3253" s="98"/>
      <c r="D3253" s="91"/>
      <c r="E3253" s="89"/>
      <c r="F3253" s="88"/>
      <c r="G3253" s="91"/>
      <c r="H3253" s="91"/>
      <c r="I3253" s="88"/>
      <c r="J3253" s="92"/>
      <c r="K3253" s="212"/>
      <c r="L3253" s="308" t="str">
        <f>IF(K3253&lt;&gt;"",INDEX(ฐาน!$J$4:$M$44,MATCH(INT(K3253),ฐาน!$J$4:$J$44,0),2),"")</f>
        <v/>
      </c>
      <c r="M3253" s="309" t="str">
        <f>IF(L3253&lt;&gt;"",INDEX(ฐาน!$J$4:$M$45,MATCH(L3253,ฐาน!$K$4:$K$45,0),4),"")</f>
        <v/>
      </c>
      <c r="N3253" s="310" t="str">
        <f>IF(I3253&lt;&gt;"",INDEX(ฐาน!$A$4:$F$9,MATCH(I3253,ฐาน!$A$4:$A$9,0),IF(J3253&gt;=INDEX(ฐาน!$A$4:$F$9,MATCH(I3253,ฐาน!$A$4:$A$9,0),3),6,5)),"")</f>
        <v/>
      </c>
      <c r="O3253" s="311" t="str">
        <f>IF(I3253&lt;&gt;"",IF(J3253&gt;=INDEX(ฐาน!$A$4:$G$9,MATCH(I3253,ฐาน!$A$4:$A$9,0),4),INDEX(ฐาน!$A$4:$G$9,MATCH(I3253,ฐาน!$A$4:$A$9,0),7),INDEX(ฐาน!$A$4:$G$9,MATCH(I3253,ฐาน!$A$4:$A$9,0),4)),"")</f>
        <v/>
      </c>
      <c r="P3253" s="312">
        <f>IF(M3253&lt;&gt;ฐาน!$M$45,IF(L3253&lt;&gt;"",($L3253*$N3253/100),0),0)</f>
        <v>0</v>
      </c>
      <c r="Q3253" s="311">
        <f>IF(M3253&lt;&gt;ฐาน!$M$45,IF(L3253&lt;&gt;"",ROUNDUP(($L3253*$N3253/100),-1),0),0)</f>
        <v>0</v>
      </c>
      <c r="R3253" s="311">
        <f t="shared" si="100"/>
        <v>0</v>
      </c>
      <c r="S3253" s="313">
        <f t="shared" si="101"/>
        <v>0</v>
      </c>
      <c r="T3253" s="314">
        <f>IF(M3253&lt;&gt;ฐาน!$M$45,IF(S3253&lt;&gt;"",S3253+R3253,0),0)</f>
        <v>0</v>
      </c>
      <c r="U3253" s="311">
        <f>IF(M3253&lt;&gt;ฐาน!$M$45,IF(S3253=0,J3253+T3253,O3253),J3253)</f>
        <v>0</v>
      </c>
      <c r="V3253" s="98"/>
    </row>
    <row r="3254" spans="1:22" x14ac:dyDescent="0.35">
      <c r="A3254" s="93">
        <v>3246</v>
      </c>
      <c r="B3254" s="84"/>
      <c r="C3254" s="98"/>
      <c r="D3254" s="91"/>
      <c r="E3254" s="89"/>
      <c r="F3254" s="88"/>
      <c r="G3254" s="91"/>
      <c r="H3254" s="91"/>
      <c r="I3254" s="88"/>
      <c r="J3254" s="92"/>
      <c r="K3254" s="212"/>
      <c r="L3254" s="308" t="str">
        <f>IF(K3254&lt;&gt;"",INDEX(ฐาน!$J$4:$M$44,MATCH(INT(K3254),ฐาน!$J$4:$J$44,0),2),"")</f>
        <v/>
      </c>
      <c r="M3254" s="309" t="str">
        <f>IF(L3254&lt;&gt;"",INDEX(ฐาน!$J$4:$M$45,MATCH(L3254,ฐาน!$K$4:$K$45,0),4),"")</f>
        <v/>
      </c>
      <c r="N3254" s="310" t="str">
        <f>IF(I3254&lt;&gt;"",INDEX(ฐาน!$A$4:$F$9,MATCH(I3254,ฐาน!$A$4:$A$9,0),IF(J3254&gt;=INDEX(ฐาน!$A$4:$F$9,MATCH(I3254,ฐาน!$A$4:$A$9,0),3),6,5)),"")</f>
        <v/>
      </c>
      <c r="O3254" s="311" t="str">
        <f>IF(I3254&lt;&gt;"",IF(J3254&gt;=INDEX(ฐาน!$A$4:$G$9,MATCH(I3254,ฐาน!$A$4:$A$9,0),4),INDEX(ฐาน!$A$4:$G$9,MATCH(I3254,ฐาน!$A$4:$A$9,0),7),INDEX(ฐาน!$A$4:$G$9,MATCH(I3254,ฐาน!$A$4:$A$9,0),4)),"")</f>
        <v/>
      </c>
      <c r="P3254" s="312">
        <f>IF(M3254&lt;&gt;ฐาน!$M$45,IF(L3254&lt;&gt;"",($L3254*$N3254/100),0),0)</f>
        <v>0</v>
      </c>
      <c r="Q3254" s="311">
        <f>IF(M3254&lt;&gt;ฐาน!$M$45,IF(L3254&lt;&gt;"",ROUNDUP(($L3254*$N3254/100),-1),0),0)</f>
        <v>0</v>
      </c>
      <c r="R3254" s="311">
        <f t="shared" si="100"/>
        <v>0</v>
      </c>
      <c r="S3254" s="313">
        <f t="shared" si="101"/>
        <v>0</v>
      </c>
      <c r="T3254" s="314">
        <f>IF(M3254&lt;&gt;ฐาน!$M$45,IF(S3254&lt;&gt;"",S3254+R3254,0),0)</f>
        <v>0</v>
      </c>
      <c r="U3254" s="311">
        <f>IF(M3254&lt;&gt;ฐาน!$M$45,IF(S3254=0,J3254+T3254,O3254),J3254)</f>
        <v>0</v>
      </c>
      <c r="V3254" s="98"/>
    </row>
    <row r="3255" spans="1:22" x14ac:dyDescent="0.35">
      <c r="A3255" s="93">
        <v>3247</v>
      </c>
      <c r="B3255" s="84"/>
      <c r="C3255" s="98"/>
      <c r="D3255" s="91"/>
      <c r="E3255" s="89"/>
      <c r="F3255" s="88"/>
      <c r="G3255" s="91"/>
      <c r="H3255" s="91"/>
      <c r="I3255" s="88"/>
      <c r="J3255" s="92"/>
      <c r="K3255" s="212"/>
      <c r="L3255" s="308" t="str">
        <f>IF(K3255&lt;&gt;"",INDEX(ฐาน!$J$4:$M$44,MATCH(INT(K3255),ฐาน!$J$4:$J$44,0),2),"")</f>
        <v/>
      </c>
      <c r="M3255" s="309" t="str">
        <f>IF(L3255&lt;&gt;"",INDEX(ฐาน!$J$4:$M$45,MATCH(L3255,ฐาน!$K$4:$K$45,0),4),"")</f>
        <v/>
      </c>
      <c r="N3255" s="310" t="str">
        <f>IF(I3255&lt;&gt;"",INDEX(ฐาน!$A$4:$F$9,MATCH(I3255,ฐาน!$A$4:$A$9,0),IF(J3255&gt;=INDEX(ฐาน!$A$4:$F$9,MATCH(I3255,ฐาน!$A$4:$A$9,0),3),6,5)),"")</f>
        <v/>
      </c>
      <c r="O3255" s="311" t="str">
        <f>IF(I3255&lt;&gt;"",IF(J3255&gt;=INDEX(ฐาน!$A$4:$G$9,MATCH(I3255,ฐาน!$A$4:$A$9,0),4),INDEX(ฐาน!$A$4:$G$9,MATCH(I3255,ฐาน!$A$4:$A$9,0),7),INDEX(ฐาน!$A$4:$G$9,MATCH(I3255,ฐาน!$A$4:$A$9,0),4)),"")</f>
        <v/>
      </c>
      <c r="P3255" s="312">
        <f>IF(M3255&lt;&gt;ฐาน!$M$45,IF(L3255&lt;&gt;"",($L3255*$N3255/100),0),0)</f>
        <v>0</v>
      </c>
      <c r="Q3255" s="311">
        <f>IF(M3255&lt;&gt;ฐาน!$M$45,IF(L3255&lt;&gt;"",ROUNDUP(($L3255*$N3255/100),-1),0),0)</f>
        <v>0</v>
      </c>
      <c r="R3255" s="311">
        <f t="shared" si="100"/>
        <v>0</v>
      </c>
      <c r="S3255" s="313">
        <f t="shared" si="101"/>
        <v>0</v>
      </c>
      <c r="T3255" s="314">
        <f>IF(M3255&lt;&gt;ฐาน!$M$45,IF(S3255&lt;&gt;"",S3255+R3255,0),0)</f>
        <v>0</v>
      </c>
      <c r="U3255" s="311">
        <f>IF(M3255&lt;&gt;ฐาน!$M$45,IF(S3255=0,J3255+T3255,O3255),J3255)</f>
        <v>0</v>
      </c>
      <c r="V3255" s="98"/>
    </row>
    <row r="3256" spans="1:22" x14ac:dyDescent="0.35">
      <c r="A3256" s="93">
        <v>3248</v>
      </c>
      <c r="B3256" s="84"/>
      <c r="C3256" s="98"/>
      <c r="D3256" s="91"/>
      <c r="E3256" s="89"/>
      <c r="F3256" s="88"/>
      <c r="G3256" s="91"/>
      <c r="H3256" s="91"/>
      <c r="I3256" s="88"/>
      <c r="J3256" s="92"/>
      <c r="K3256" s="212"/>
      <c r="L3256" s="308" t="str">
        <f>IF(K3256&lt;&gt;"",INDEX(ฐาน!$J$4:$M$44,MATCH(INT(K3256),ฐาน!$J$4:$J$44,0),2),"")</f>
        <v/>
      </c>
      <c r="M3256" s="309" t="str">
        <f>IF(L3256&lt;&gt;"",INDEX(ฐาน!$J$4:$M$45,MATCH(L3256,ฐาน!$K$4:$K$45,0),4),"")</f>
        <v/>
      </c>
      <c r="N3256" s="310" t="str">
        <f>IF(I3256&lt;&gt;"",INDEX(ฐาน!$A$4:$F$9,MATCH(I3256,ฐาน!$A$4:$A$9,0),IF(J3256&gt;=INDEX(ฐาน!$A$4:$F$9,MATCH(I3256,ฐาน!$A$4:$A$9,0),3),6,5)),"")</f>
        <v/>
      </c>
      <c r="O3256" s="311" t="str">
        <f>IF(I3256&lt;&gt;"",IF(J3256&gt;=INDEX(ฐาน!$A$4:$G$9,MATCH(I3256,ฐาน!$A$4:$A$9,0),4),INDEX(ฐาน!$A$4:$G$9,MATCH(I3256,ฐาน!$A$4:$A$9,0),7),INDEX(ฐาน!$A$4:$G$9,MATCH(I3256,ฐาน!$A$4:$A$9,0),4)),"")</f>
        <v/>
      </c>
      <c r="P3256" s="312">
        <f>IF(M3256&lt;&gt;ฐาน!$M$45,IF(L3256&lt;&gt;"",($L3256*$N3256/100),0),0)</f>
        <v>0</v>
      </c>
      <c r="Q3256" s="311">
        <f>IF(M3256&lt;&gt;ฐาน!$M$45,IF(L3256&lt;&gt;"",ROUNDUP(($L3256*$N3256/100),-1),0),0)</f>
        <v>0</v>
      </c>
      <c r="R3256" s="311">
        <f t="shared" si="100"/>
        <v>0</v>
      </c>
      <c r="S3256" s="313">
        <f t="shared" si="101"/>
        <v>0</v>
      </c>
      <c r="T3256" s="314">
        <f>IF(M3256&lt;&gt;ฐาน!$M$45,IF(S3256&lt;&gt;"",S3256+R3256,0),0)</f>
        <v>0</v>
      </c>
      <c r="U3256" s="311">
        <f>IF(M3256&lt;&gt;ฐาน!$M$45,IF(S3256=0,J3256+T3256,O3256),J3256)</f>
        <v>0</v>
      </c>
      <c r="V3256" s="98"/>
    </row>
    <row r="3257" spans="1:22" x14ac:dyDescent="0.35">
      <c r="A3257" s="93">
        <v>3249</v>
      </c>
      <c r="B3257" s="84"/>
      <c r="C3257" s="98"/>
      <c r="D3257" s="91"/>
      <c r="E3257" s="89"/>
      <c r="F3257" s="88"/>
      <c r="G3257" s="91"/>
      <c r="H3257" s="91"/>
      <c r="I3257" s="88"/>
      <c r="J3257" s="92"/>
      <c r="K3257" s="212"/>
      <c r="L3257" s="308" t="str">
        <f>IF(K3257&lt;&gt;"",INDEX(ฐาน!$J$4:$M$44,MATCH(INT(K3257),ฐาน!$J$4:$J$44,0),2),"")</f>
        <v/>
      </c>
      <c r="M3257" s="309" t="str">
        <f>IF(L3257&lt;&gt;"",INDEX(ฐาน!$J$4:$M$45,MATCH(L3257,ฐาน!$K$4:$K$45,0),4),"")</f>
        <v/>
      </c>
      <c r="N3257" s="310" t="str">
        <f>IF(I3257&lt;&gt;"",INDEX(ฐาน!$A$4:$F$9,MATCH(I3257,ฐาน!$A$4:$A$9,0),IF(J3257&gt;=INDEX(ฐาน!$A$4:$F$9,MATCH(I3257,ฐาน!$A$4:$A$9,0),3),6,5)),"")</f>
        <v/>
      </c>
      <c r="O3257" s="311" t="str">
        <f>IF(I3257&lt;&gt;"",IF(J3257&gt;=INDEX(ฐาน!$A$4:$G$9,MATCH(I3257,ฐาน!$A$4:$A$9,0),4),INDEX(ฐาน!$A$4:$G$9,MATCH(I3257,ฐาน!$A$4:$A$9,0),7),INDEX(ฐาน!$A$4:$G$9,MATCH(I3257,ฐาน!$A$4:$A$9,0),4)),"")</f>
        <v/>
      </c>
      <c r="P3257" s="312">
        <f>IF(M3257&lt;&gt;ฐาน!$M$45,IF(L3257&lt;&gt;"",($L3257*$N3257/100),0),0)</f>
        <v>0</v>
      </c>
      <c r="Q3257" s="311">
        <f>IF(M3257&lt;&gt;ฐาน!$M$45,IF(L3257&lt;&gt;"",ROUNDUP(($L3257*$N3257/100),-1),0),0)</f>
        <v>0</v>
      </c>
      <c r="R3257" s="311">
        <f t="shared" si="100"/>
        <v>0</v>
      </c>
      <c r="S3257" s="313">
        <f t="shared" si="101"/>
        <v>0</v>
      </c>
      <c r="T3257" s="314">
        <f>IF(M3257&lt;&gt;ฐาน!$M$45,IF(S3257&lt;&gt;"",S3257+R3257,0),0)</f>
        <v>0</v>
      </c>
      <c r="U3257" s="311">
        <f>IF(M3257&lt;&gt;ฐาน!$M$45,IF(S3257=0,J3257+T3257,O3257),J3257)</f>
        <v>0</v>
      </c>
      <c r="V3257" s="98"/>
    </row>
    <row r="3258" spans="1:22" x14ac:dyDescent="0.35">
      <c r="A3258" s="93">
        <v>3250</v>
      </c>
      <c r="B3258" s="84"/>
      <c r="C3258" s="98"/>
      <c r="D3258" s="91"/>
      <c r="E3258" s="89"/>
      <c r="F3258" s="88"/>
      <c r="G3258" s="91"/>
      <c r="H3258" s="91"/>
      <c r="I3258" s="88"/>
      <c r="J3258" s="92"/>
      <c r="K3258" s="212"/>
      <c r="L3258" s="308" t="str">
        <f>IF(K3258&lt;&gt;"",INDEX(ฐาน!$J$4:$M$44,MATCH(INT(K3258),ฐาน!$J$4:$J$44,0),2),"")</f>
        <v/>
      </c>
      <c r="M3258" s="309" t="str">
        <f>IF(L3258&lt;&gt;"",INDEX(ฐาน!$J$4:$M$45,MATCH(L3258,ฐาน!$K$4:$K$45,0),4),"")</f>
        <v/>
      </c>
      <c r="N3258" s="310" t="str">
        <f>IF(I3258&lt;&gt;"",INDEX(ฐาน!$A$4:$F$9,MATCH(I3258,ฐาน!$A$4:$A$9,0),IF(J3258&gt;=INDEX(ฐาน!$A$4:$F$9,MATCH(I3258,ฐาน!$A$4:$A$9,0),3),6,5)),"")</f>
        <v/>
      </c>
      <c r="O3258" s="311" t="str">
        <f>IF(I3258&lt;&gt;"",IF(J3258&gt;=INDEX(ฐาน!$A$4:$G$9,MATCH(I3258,ฐาน!$A$4:$A$9,0),4),INDEX(ฐาน!$A$4:$G$9,MATCH(I3258,ฐาน!$A$4:$A$9,0),7),INDEX(ฐาน!$A$4:$G$9,MATCH(I3258,ฐาน!$A$4:$A$9,0),4)),"")</f>
        <v/>
      </c>
      <c r="P3258" s="312">
        <f>IF(M3258&lt;&gt;ฐาน!$M$45,IF(L3258&lt;&gt;"",($L3258*$N3258/100),0),0)</f>
        <v>0</v>
      </c>
      <c r="Q3258" s="311">
        <f>IF(M3258&lt;&gt;ฐาน!$M$45,IF(L3258&lt;&gt;"",ROUNDUP(($L3258*$N3258/100),-1),0),0)</f>
        <v>0</v>
      </c>
      <c r="R3258" s="311">
        <f t="shared" si="100"/>
        <v>0</v>
      </c>
      <c r="S3258" s="313">
        <f t="shared" si="101"/>
        <v>0</v>
      </c>
      <c r="T3258" s="314">
        <f>IF(M3258&lt;&gt;ฐาน!$M$45,IF(S3258&lt;&gt;"",S3258+R3258,0),0)</f>
        <v>0</v>
      </c>
      <c r="U3258" s="311">
        <f>IF(M3258&lt;&gt;ฐาน!$M$45,IF(S3258=0,J3258+T3258,O3258),J3258)</f>
        <v>0</v>
      </c>
      <c r="V3258" s="98"/>
    </row>
    <row r="3259" spans="1:22" x14ac:dyDescent="0.35">
      <c r="A3259" s="93">
        <v>3251</v>
      </c>
      <c r="B3259" s="84"/>
      <c r="C3259" s="98"/>
      <c r="D3259" s="91"/>
      <c r="E3259" s="89"/>
      <c r="F3259" s="88"/>
      <c r="G3259" s="91"/>
      <c r="H3259" s="91"/>
      <c r="I3259" s="88"/>
      <c r="J3259" s="92"/>
      <c r="K3259" s="212"/>
      <c r="L3259" s="308" t="str">
        <f>IF(K3259&lt;&gt;"",INDEX(ฐาน!$J$4:$M$44,MATCH(INT(K3259),ฐาน!$J$4:$J$44,0),2),"")</f>
        <v/>
      </c>
      <c r="M3259" s="309" t="str">
        <f>IF(L3259&lt;&gt;"",INDEX(ฐาน!$J$4:$M$45,MATCH(L3259,ฐาน!$K$4:$K$45,0),4),"")</f>
        <v/>
      </c>
      <c r="N3259" s="310" t="str">
        <f>IF(I3259&lt;&gt;"",INDEX(ฐาน!$A$4:$F$9,MATCH(I3259,ฐาน!$A$4:$A$9,0),IF(J3259&gt;=INDEX(ฐาน!$A$4:$F$9,MATCH(I3259,ฐาน!$A$4:$A$9,0),3),6,5)),"")</f>
        <v/>
      </c>
      <c r="O3259" s="311" t="str">
        <f>IF(I3259&lt;&gt;"",IF(J3259&gt;=INDEX(ฐาน!$A$4:$G$9,MATCH(I3259,ฐาน!$A$4:$A$9,0),4),INDEX(ฐาน!$A$4:$G$9,MATCH(I3259,ฐาน!$A$4:$A$9,0),7),INDEX(ฐาน!$A$4:$G$9,MATCH(I3259,ฐาน!$A$4:$A$9,0),4)),"")</f>
        <v/>
      </c>
      <c r="P3259" s="312">
        <f>IF(M3259&lt;&gt;ฐาน!$M$45,IF(L3259&lt;&gt;"",($L3259*$N3259/100),0),0)</f>
        <v>0</v>
      </c>
      <c r="Q3259" s="311">
        <f>IF(M3259&lt;&gt;ฐาน!$M$45,IF(L3259&lt;&gt;"",ROUNDUP(($L3259*$N3259/100),-1),0),0)</f>
        <v>0</v>
      </c>
      <c r="R3259" s="311">
        <f t="shared" si="100"/>
        <v>0</v>
      </c>
      <c r="S3259" s="313">
        <f t="shared" si="101"/>
        <v>0</v>
      </c>
      <c r="T3259" s="314">
        <f>IF(M3259&lt;&gt;ฐาน!$M$45,IF(S3259&lt;&gt;"",S3259+R3259,0),0)</f>
        <v>0</v>
      </c>
      <c r="U3259" s="311">
        <f>IF(M3259&lt;&gt;ฐาน!$M$45,IF(S3259=0,J3259+T3259,O3259),J3259)</f>
        <v>0</v>
      </c>
      <c r="V3259" s="98"/>
    </row>
    <row r="3260" spans="1:22" x14ac:dyDescent="0.35">
      <c r="A3260" s="93">
        <v>3252</v>
      </c>
      <c r="B3260" s="84"/>
      <c r="C3260" s="98"/>
      <c r="D3260" s="91"/>
      <c r="E3260" s="89"/>
      <c r="F3260" s="88"/>
      <c r="G3260" s="91"/>
      <c r="H3260" s="91"/>
      <c r="I3260" s="88"/>
      <c r="J3260" s="92"/>
      <c r="K3260" s="212"/>
      <c r="L3260" s="308" t="str">
        <f>IF(K3260&lt;&gt;"",INDEX(ฐาน!$J$4:$M$44,MATCH(INT(K3260),ฐาน!$J$4:$J$44,0),2),"")</f>
        <v/>
      </c>
      <c r="M3260" s="309" t="str">
        <f>IF(L3260&lt;&gt;"",INDEX(ฐาน!$J$4:$M$45,MATCH(L3260,ฐาน!$K$4:$K$45,0),4),"")</f>
        <v/>
      </c>
      <c r="N3260" s="310" t="str">
        <f>IF(I3260&lt;&gt;"",INDEX(ฐาน!$A$4:$F$9,MATCH(I3260,ฐาน!$A$4:$A$9,0),IF(J3260&gt;=INDEX(ฐาน!$A$4:$F$9,MATCH(I3260,ฐาน!$A$4:$A$9,0),3),6,5)),"")</f>
        <v/>
      </c>
      <c r="O3260" s="311" t="str">
        <f>IF(I3260&lt;&gt;"",IF(J3260&gt;=INDEX(ฐาน!$A$4:$G$9,MATCH(I3260,ฐาน!$A$4:$A$9,0),4),INDEX(ฐาน!$A$4:$G$9,MATCH(I3260,ฐาน!$A$4:$A$9,0),7),INDEX(ฐาน!$A$4:$G$9,MATCH(I3260,ฐาน!$A$4:$A$9,0),4)),"")</f>
        <v/>
      </c>
      <c r="P3260" s="312">
        <f>IF(M3260&lt;&gt;ฐาน!$M$45,IF(L3260&lt;&gt;"",($L3260*$N3260/100),0),0)</f>
        <v>0</v>
      </c>
      <c r="Q3260" s="311">
        <f>IF(M3260&lt;&gt;ฐาน!$M$45,IF(L3260&lt;&gt;"",ROUNDUP(($L3260*$N3260/100),-1),0),0)</f>
        <v>0</v>
      </c>
      <c r="R3260" s="311">
        <f t="shared" si="100"/>
        <v>0</v>
      </c>
      <c r="S3260" s="313">
        <f t="shared" si="101"/>
        <v>0</v>
      </c>
      <c r="T3260" s="314">
        <f>IF(M3260&lt;&gt;ฐาน!$M$45,IF(S3260&lt;&gt;"",S3260+R3260,0),0)</f>
        <v>0</v>
      </c>
      <c r="U3260" s="311">
        <f>IF(M3260&lt;&gt;ฐาน!$M$45,IF(S3260=0,J3260+T3260,O3260),J3260)</f>
        <v>0</v>
      </c>
      <c r="V3260" s="98"/>
    </row>
    <row r="3261" spans="1:22" x14ac:dyDescent="0.35">
      <c r="A3261" s="93">
        <v>3253</v>
      </c>
      <c r="B3261" s="84"/>
      <c r="C3261" s="98"/>
      <c r="D3261" s="91"/>
      <c r="E3261" s="89"/>
      <c r="F3261" s="88"/>
      <c r="G3261" s="91"/>
      <c r="H3261" s="91"/>
      <c r="I3261" s="88"/>
      <c r="J3261" s="92"/>
      <c r="K3261" s="212"/>
      <c r="L3261" s="308" t="str">
        <f>IF(K3261&lt;&gt;"",INDEX(ฐาน!$J$4:$M$44,MATCH(INT(K3261),ฐาน!$J$4:$J$44,0),2),"")</f>
        <v/>
      </c>
      <c r="M3261" s="309" t="str">
        <f>IF(L3261&lt;&gt;"",INDEX(ฐาน!$J$4:$M$45,MATCH(L3261,ฐาน!$K$4:$K$45,0),4),"")</f>
        <v/>
      </c>
      <c r="N3261" s="310" t="str">
        <f>IF(I3261&lt;&gt;"",INDEX(ฐาน!$A$4:$F$9,MATCH(I3261,ฐาน!$A$4:$A$9,0),IF(J3261&gt;=INDEX(ฐาน!$A$4:$F$9,MATCH(I3261,ฐาน!$A$4:$A$9,0),3),6,5)),"")</f>
        <v/>
      </c>
      <c r="O3261" s="311" t="str">
        <f>IF(I3261&lt;&gt;"",IF(J3261&gt;=INDEX(ฐาน!$A$4:$G$9,MATCH(I3261,ฐาน!$A$4:$A$9,0),4),INDEX(ฐาน!$A$4:$G$9,MATCH(I3261,ฐาน!$A$4:$A$9,0),7),INDEX(ฐาน!$A$4:$G$9,MATCH(I3261,ฐาน!$A$4:$A$9,0),4)),"")</f>
        <v/>
      </c>
      <c r="P3261" s="312">
        <f>IF(M3261&lt;&gt;ฐาน!$M$45,IF(L3261&lt;&gt;"",($L3261*$N3261/100),0),0)</f>
        <v>0</v>
      </c>
      <c r="Q3261" s="311">
        <f>IF(M3261&lt;&gt;ฐาน!$M$45,IF(L3261&lt;&gt;"",ROUNDUP(($L3261*$N3261/100),-1),0),0)</f>
        <v>0</v>
      </c>
      <c r="R3261" s="311">
        <f t="shared" si="100"/>
        <v>0</v>
      </c>
      <c r="S3261" s="313">
        <f t="shared" si="101"/>
        <v>0</v>
      </c>
      <c r="T3261" s="314">
        <f>IF(M3261&lt;&gt;ฐาน!$M$45,IF(S3261&lt;&gt;"",S3261+R3261,0),0)</f>
        <v>0</v>
      </c>
      <c r="U3261" s="311">
        <f>IF(M3261&lt;&gt;ฐาน!$M$45,IF(S3261=0,J3261+T3261,O3261),J3261)</f>
        <v>0</v>
      </c>
      <c r="V3261" s="98"/>
    </row>
    <row r="3262" spans="1:22" x14ac:dyDescent="0.35">
      <c r="A3262" s="93">
        <v>3254</v>
      </c>
      <c r="B3262" s="84"/>
      <c r="C3262" s="98"/>
      <c r="D3262" s="91"/>
      <c r="E3262" s="89"/>
      <c r="F3262" s="88"/>
      <c r="G3262" s="91"/>
      <c r="H3262" s="91"/>
      <c r="I3262" s="88"/>
      <c r="J3262" s="92"/>
      <c r="K3262" s="212"/>
      <c r="L3262" s="308" t="str">
        <f>IF(K3262&lt;&gt;"",INDEX(ฐาน!$J$4:$M$44,MATCH(INT(K3262),ฐาน!$J$4:$J$44,0),2),"")</f>
        <v/>
      </c>
      <c r="M3262" s="309" t="str">
        <f>IF(L3262&lt;&gt;"",INDEX(ฐาน!$J$4:$M$45,MATCH(L3262,ฐาน!$K$4:$K$45,0),4),"")</f>
        <v/>
      </c>
      <c r="N3262" s="310" t="str">
        <f>IF(I3262&lt;&gt;"",INDEX(ฐาน!$A$4:$F$9,MATCH(I3262,ฐาน!$A$4:$A$9,0),IF(J3262&gt;=INDEX(ฐาน!$A$4:$F$9,MATCH(I3262,ฐาน!$A$4:$A$9,0),3),6,5)),"")</f>
        <v/>
      </c>
      <c r="O3262" s="311" t="str">
        <f>IF(I3262&lt;&gt;"",IF(J3262&gt;=INDEX(ฐาน!$A$4:$G$9,MATCH(I3262,ฐาน!$A$4:$A$9,0),4),INDEX(ฐาน!$A$4:$G$9,MATCH(I3262,ฐาน!$A$4:$A$9,0),7),INDEX(ฐาน!$A$4:$G$9,MATCH(I3262,ฐาน!$A$4:$A$9,0),4)),"")</f>
        <v/>
      </c>
      <c r="P3262" s="312">
        <f>IF(M3262&lt;&gt;ฐาน!$M$45,IF(L3262&lt;&gt;"",($L3262*$N3262/100),0),0)</f>
        <v>0</v>
      </c>
      <c r="Q3262" s="311">
        <f>IF(M3262&lt;&gt;ฐาน!$M$45,IF(L3262&lt;&gt;"",ROUNDUP(($L3262*$N3262/100),-1),0),0)</f>
        <v>0</v>
      </c>
      <c r="R3262" s="311">
        <f t="shared" si="100"/>
        <v>0</v>
      </c>
      <c r="S3262" s="313">
        <f t="shared" si="101"/>
        <v>0</v>
      </c>
      <c r="T3262" s="314">
        <f>IF(M3262&lt;&gt;ฐาน!$M$45,IF(S3262&lt;&gt;"",S3262+R3262,0),0)</f>
        <v>0</v>
      </c>
      <c r="U3262" s="311">
        <f>IF(M3262&lt;&gt;ฐาน!$M$45,IF(S3262=0,J3262+T3262,O3262),J3262)</f>
        <v>0</v>
      </c>
      <c r="V3262" s="98"/>
    </row>
    <row r="3263" spans="1:22" x14ac:dyDescent="0.35">
      <c r="A3263" s="93">
        <v>3255</v>
      </c>
      <c r="B3263" s="84"/>
      <c r="C3263" s="98"/>
      <c r="D3263" s="91"/>
      <c r="E3263" s="89"/>
      <c r="F3263" s="88"/>
      <c r="G3263" s="91"/>
      <c r="H3263" s="91"/>
      <c r="I3263" s="88"/>
      <c r="J3263" s="92"/>
      <c r="K3263" s="212"/>
      <c r="L3263" s="308" t="str">
        <f>IF(K3263&lt;&gt;"",INDEX(ฐาน!$J$4:$M$44,MATCH(INT(K3263),ฐาน!$J$4:$J$44,0),2),"")</f>
        <v/>
      </c>
      <c r="M3263" s="309" t="str">
        <f>IF(L3263&lt;&gt;"",INDEX(ฐาน!$J$4:$M$45,MATCH(L3263,ฐาน!$K$4:$K$45,0),4),"")</f>
        <v/>
      </c>
      <c r="N3263" s="310" t="str">
        <f>IF(I3263&lt;&gt;"",INDEX(ฐาน!$A$4:$F$9,MATCH(I3263,ฐาน!$A$4:$A$9,0),IF(J3263&gt;=INDEX(ฐาน!$A$4:$F$9,MATCH(I3263,ฐาน!$A$4:$A$9,0),3),6,5)),"")</f>
        <v/>
      </c>
      <c r="O3263" s="311" t="str">
        <f>IF(I3263&lt;&gt;"",IF(J3263&gt;=INDEX(ฐาน!$A$4:$G$9,MATCH(I3263,ฐาน!$A$4:$A$9,0),4),INDEX(ฐาน!$A$4:$G$9,MATCH(I3263,ฐาน!$A$4:$A$9,0),7),INDEX(ฐาน!$A$4:$G$9,MATCH(I3263,ฐาน!$A$4:$A$9,0),4)),"")</f>
        <v/>
      </c>
      <c r="P3263" s="312">
        <f>IF(M3263&lt;&gt;ฐาน!$M$45,IF(L3263&lt;&gt;"",($L3263*$N3263/100),0),0)</f>
        <v>0</v>
      </c>
      <c r="Q3263" s="311">
        <f>IF(M3263&lt;&gt;ฐาน!$M$45,IF(L3263&lt;&gt;"",ROUNDUP(($L3263*$N3263/100),-1),0),0)</f>
        <v>0</v>
      </c>
      <c r="R3263" s="311">
        <f t="shared" si="100"/>
        <v>0</v>
      </c>
      <c r="S3263" s="313">
        <f t="shared" si="101"/>
        <v>0</v>
      </c>
      <c r="T3263" s="314">
        <f>IF(M3263&lt;&gt;ฐาน!$M$45,IF(S3263&lt;&gt;"",S3263+R3263,0),0)</f>
        <v>0</v>
      </c>
      <c r="U3263" s="311">
        <f>IF(M3263&lt;&gt;ฐาน!$M$45,IF(S3263=0,J3263+T3263,O3263),J3263)</f>
        <v>0</v>
      </c>
      <c r="V3263" s="98"/>
    </row>
    <row r="3264" spans="1:22" x14ac:dyDescent="0.35">
      <c r="A3264" s="93">
        <v>3256</v>
      </c>
      <c r="B3264" s="84"/>
      <c r="C3264" s="98"/>
      <c r="D3264" s="91"/>
      <c r="E3264" s="89"/>
      <c r="F3264" s="88"/>
      <c r="G3264" s="91"/>
      <c r="H3264" s="91"/>
      <c r="I3264" s="88"/>
      <c r="J3264" s="92"/>
      <c r="K3264" s="212"/>
      <c r="L3264" s="308" t="str">
        <f>IF(K3264&lt;&gt;"",INDEX(ฐาน!$J$4:$M$44,MATCH(INT(K3264),ฐาน!$J$4:$J$44,0),2),"")</f>
        <v/>
      </c>
      <c r="M3264" s="309" t="str">
        <f>IF(L3264&lt;&gt;"",INDEX(ฐาน!$J$4:$M$45,MATCH(L3264,ฐาน!$K$4:$K$45,0),4),"")</f>
        <v/>
      </c>
      <c r="N3264" s="310" t="str">
        <f>IF(I3264&lt;&gt;"",INDEX(ฐาน!$A$4:$F$9,MATCH(I3264,ฐาน!$A$4:$A$9,0),IF(J3264&gt;=INDEX(ฐาน!$A$4:$F$9,MATCH(I3264,ฐาน!$A$4:$A$9,0),3),6,5)),"")</f>
        <v/>
      </c>
      <c r="O3264" s="311" t="str">
        <f>IF(I3264&lt;&gt;"",IF(J3264&gt;=INDEX(ฐาน!$A$4:$G$9,MATCH(I3264,ฐาน!$A$4:$A$9,0),4),INDEX(ฐาน!$A$4:$G$9,MATCH(I3264,ฐาน!$A$4:$A$9,0),7),INDEX(ฐาน!$A$4:$G$9,MATCH(I3264,ฐาน!$A$4:$A$9,0),4)),"")</f>
        <v/>
      </c>
      <c r="P3264" s="312">
        <f>IF(M3264&lt;&gt;ฐาน!$M$45,IF(L3264&lt;&gt;"",($L3264*$N3264/100),0),0)</f>
        <v>0</v>
      </c>
      <c r="Q3264" s="311">
        <f>IF(M3264&lt;&gt;ฐาน!$M$45,IF(L3264&lt;&gt;"",ROUNDUP(($L3264*$N3264/100),-1),0),0)</f>
        <v>0</v>
      </c>
      <c r="R3264" s="311">
        <f t="shared" si="100"/>
        <v>0</v>
      </c>
      <c r="S3264" s="313">
        <f t="shared" si="101"/>
        <v>0</v>
      </c>
      <c r="T3264" s="314">
        <f>IF(M3264&lt;&gt;ฐาน!$M$45,IF(S3264&lt;&gt;"",S3264+R3264,0),0)</f>
        <v>0</v>
      </c>
      <c r="U3264" s="311">
        <f>IF(M3264&lt;&gt;ฐาน!$M$45,IF(S3264=0,J3264+T3264,O3264),J3264)</f>
        <v>0</v>
      </c>
      <c r="V3264" s="98"/>
    </row>
    <row r="3265" spans="1:22" x14ac:dyDescent="0.35">
      <c r="A3265" s="93">
        <v>3257</v>
      </c>
      <c r="B3265" s="84"/>
      <c r="C3265" s="98"/>
      <c r="D3265" s="91"/>
      <c r="E3265" s="89"/>
      <c r="F3265" s="88"/>
      <c r="G3265" s="91"/>
      <c r="H3265" s="91"/>
      <c r="I3265" s="88"/>
      <c r="J3265" s="92"/>
      <c r="K3265" s="212"/>
      <c r="L3265" s="308" t="str">
        <f>IF(K3265&lt;&gt;"",INDEX(ฐาน!$J$4:$M$44,MATCH(INT(K3265),ฐาน!$J$4:$J$44,0),2),"")</f>
        <v/>
      </c>
      <c r="M3265" s="309" t="str">
        <f>IF(L3265&lt;&gt;"",INDEX(ฐาน!$J$4:$M$45,MATCH(L3265,ฐาน!$K$4:$K$45,0),4),"")</f>
        <v/>
      </c>
      <c r="N3265" s="310" t="str">
        <f>IF(I3265&lt;&gt;"",INDEX(ฐาน!$A$4:$F$9,MATCH(I3265,ฐาน!$A$4:$A$9,0),IF(J3265&gt;=INDEX(ฐาน!$A$4:$F$9,MATCH(I3265,ฐาน!$A$4:$A$9,0),3),6,5)),"")</f>
        <v/>
      </c>
      <c r="O3265" s="311" t="str">
        <f>IF(I3265&lt;&gt;"",IF(J3265&gt;=INDEX(ฐาน!$A$4:$G$9,MATCH(I3265,ฐาน!$A$4:$A$9,0),4),INDEX(ฐาน!$A$4:$G$9,MATCH(I3265,ฐาน!$A$4:$A$9,0),7),INDEX(ฐาน!$A$4:$G$9,MATCH(I3265,ฐาน!$A$4:$A$9,0),4)),"")</f>
        <v/>
      </c>
      <c r="P3265" s="312">
        <f>IF(M3265&lt;&gt;ฐาน!$M$45,IF(L3265&lt;&gt;"",($L3265*$N3265/100),0),0)</f>
        <v>0</v>
      </c>
      <c r="Q3265" s="311">
        <f>IF(M3265&lt;&gt;ฐาน!$M$45,IF(L3265&lt;&gt;"",ROUNDUP(($L3265*$N3265/100),-1),0),0)</f>
        <v>0</v>
      </c>
      <c r="R3265" s="311">
        <f t="shared" si="100"/>
        <v>0</v>
      </c>
      <c r="S3265" s="313">
        <f t="shared" si="101"/>
        <v>0</v>
      </c>
      <c r="T3265" s="314">
        <f>IF(M3265&lt;&gt;ฐาน!$M$45,IF(S3265&lt;&gt;"",S3265+R3265,0),0)</f>
        <v>0</v>
      </c>
      <c r="U3265" s="311">
        <f>IF(M3265&lt;&gt;ฐาน!$M$45,IF(S3265=0,J3265+T3265,O3265),J3265)</f>
        <v>0</v>
      </c>
      <c r="V3265" s="98"/>
    </row>
    <row r="3266" spans="1:22" x14ac:dyDescent="0.35">
      <c r="A3266" s="93">
        <v>3258</v>
      </c>
      <c r="B3266" s="84"/>
      <c r="C3266" s="98"/>
      <c r="D3266" s="91"/>
      <c r="E3266" s="89"/>
      <c r="F3266" s="88"/>
      <c r="G3266" s="91"/>
      <c r="H3266" s="91"/>
      <c r="I3266" s="88"/>
      <c r="J3266" s="92"/>
      <c r="K3266" s="212"/>
      <c r="L3266" s="308" t="str">
        <f>IF(K3266&lt;&gt;"",INDEX(ฐาน!$J$4:$M$44,MATCH(INT(K3266),ฐาน!$J$4:$J$44,0),2),"")</f>
        <v/>
      </c>
      <c r="M3266" s="309" t="str">
        <f>IF(L3266&lt;&gt;"",INDEX(ฐาน!$J$4:$M$45,MATCH(L3266,ฐาน!$K$4:$K$45,0),4),"")</f>
        <v/>
      </c>
      <c r="N3266" s="310" t="str">
        <f>IF(I3266&lt;&gt;"",INDEX(ฐาน!$A$4:$F$9,MATCH(I3266,ฐาน!$A$4:$A$9,0),IF(J3266&gt;=INDEX(ฐาน!$A$4:$F$9,MATCH(I3266,ฐาน!$A$4:$A$9,0),3),6,5)),"")</f>
        <v/>
      </c>
      <c r="O3266" s="311" t="str">
        <f>IF(I3266&lt;&gt;"",IF(J3266&gt;=INDEX(ฐาน!$A$4:$G$9,MATCH(I3266,ฐาน!$A$4:$A$9,0),4),INDEX(ฐาน!$A$4:$G$9,MATCH(I3266,ฐาน!$A$4:$A$9,0),7),INDEX(ฐาน!$A$4:$G$9,MATCH(I3266,ฐาน!$A$4:$A$9,0),4)),"")</f>
        <v/>
      </c>
      <c r="P3266" s="312">
        <f>IF(M3266&lt;&gt;ฐาน!$M$45,IF(L3266&lt;&gt;"",($L3266*$N3266/100),0),0)</f>
        <v>0</v>
      </c>
      <c r="Q3266" s="311">
        <f>IF(M3266&lt;&gt;ฐาน!$M$45,IF(L3266&lt;&gt;"",ROUNDUP(($L3266*$N3266/100),-1),0),0)</f>
        <v>0</v>
      </c>
      <c r="R3266" s="311">
        <f t="shared" si="100"/>
        <v>0</v>
      </c>
      <c r="S3266" s="313">
        <f t="shared" si="101"/>
        <v>0</v>
      </c>
      <c r="T3266" s="314">
        <f>IF(M3266&lt;&gt;ฐาน!$M$45,IF(S3266&lt;&gt;"",S3266+R3266,0),0)</f>
        <v>0</v>
      </c>
      <c r="U3266" s="311">
        <f>IF(M3266&lt;&gt;ฐาน!$M$45,IF(S3266=0,J3266+T3266,O3266),J3266)</f>
        <v>0</v>
      </c>
      <c r="V3266" s="98"/>
    </row>
    <row r="3267" spans="1:22" x14ac:dyDescent="0.35">
      <c r="A3267" s="93">
        <v>3259</v>
      </c>
      <c r="B3267" s="84"/>
      <c r="C3267" s="98"/>
      <c r="D3267" s="91"/>
      <c r="E3267" s="89"/>
      <c r="F3267" s="88"/>
      <c r="G3267" s="91"/>
      <c r="H3267" s="91"/>
      <c r="I3267" s="88"/>
      <c r="J3267" s="92"/>
      <c r="K3267" s="212"/>
      <c r="L3267" s="308" t="str">
        <f>IF(K3267&lt;&gt;"",INDEX(ฐาน!$J$4:$M$44,MATCH(INT(K3267),ฐาน!$J$4:$J$44,0),2),"")</f>
        <v/>
      </c>
      <c r="M3267" s="309" t="str">
        <f>IF(L3267&lt;&gt;"",INDEX(ฐาน!$J$4:$M$45,MATCH(L3267,ฐาน!$K$4:$K$45,0),4),"")</f>
        <v/>
      </c>
      <c r="N3267" s="310" t="str">
        <f>IF(I3267&lt;&gt;"",INDEX(ฐาน!$A$4:$F$9,MATCH(I3267,ฐาน!$A$4:$A$9,0),IF(J3267&gt;=INDEX(ฐาน!$A$4:$F$9,MATCH(I3267,ฐาน!$A$4:$A$9,0),3),6,5)),"")</f>
        <v/>
      </c>
      <c r="O3267" s="311" t="str">
        <f>IF(I3267&lt;&gt;"",IF(J3267&gt;=INDEX(ฐาน!$A$4:$G$9,MATCH(I3267,ฐาน!$A$4:$A$9,0),4),INDEX(ฐาน!$A$4:$G$9,MATCH(I3267,ฐาน!$A$4:$A$9,0),7),INDEX(ฐาน!$A$4:$G$9,MATCH(I3267,ฐาน!$A$4:$A$9,0),4)),"")</f>
        <v/>
      </c>
      <c r="P3267" s="312">
        <f>IF(M3267&lt;&gt;ฐาน!$M$45,IF(L3267&lt;&gt;"",($L3267*$N3267/100),0),0)</f>
        <v>0</v>
      </c>
      <c r="Q3267" s="311">
        <f>IF(M3267&lt;&gt;ฐาน!$M$45,IF(L3267&lt;&gt;"",ROUNDUP(($L3267*$N3267/100),-1),0),0)</f>
        <v>0</v>
      </c>
      <c r="R3267" s="311">
        <f t="shared" si="100"/>
        <v>0</v>
      </c>
      <c r="S3267" s="313">
        <f t="shared" si="101"/>
        <v>0</v>
      </c>
      <c r="T3267" s="314">
        <f>IF(M3267&lt;&gt;ฐาน!$M$45,IF(S3267&lt;&gt;"",S3267+R3267,0),0)</f>
        <v>0</v>
      </c>
      <c r="U3267" s="311">
        <f>IF(M3267&lt;&gt;ฐาน!$M$45,IF(S3267=0,J3267+T3267,O3267),J3267)</f>
        <v>0</v>
      </c>
      <c r="V3267" s="98"/>
    </row>
    <row r="3268" spans="1:22" x14ac:dyDescent="0.35">
      <c r="A3268" s="93">
        <v>3260</v>
      </c>
      <c r="B3268" s="84"/>
      <c r="C3268" s="98"/>
      <c r="D3268" s="91"/>
      <c r="E3268" s="89"/>
      <c r="F3268" s="88"/>
      <c r="G3268" s="91"/>
      <c r="H3268" s="91"/>
      <c r="I3268" s="88"/>
      <c r="J3268" s="92"/>
      <c r="K3268" s="212"/>
      <c r="L3268" s="308" t="str">
        <f>IF(K3268&lt;&gt;"",INDEX(ฐาน!$J$4:$M$44,MATCH(INT(K3268),ฐาน!$J$4:$J$44,0),2),"")</f>
        <v/>
      </c>
      <c r="M3268" s="309" t="str">
        <f>IF(L3268&lt;&gt;"",INDEX(ฐาน!$J$4:$M$45,MATCH(L3268,ฐาน!$K$4:$K$45,0),4),"")</f>
        <v/>
      </c>
      <c r="N3268" s="310" t="str">
        <f>IF(I3268&lt;&gt;"",INDEX(ฐาน!$A$4:$F$9,MATCH(I3268,ฐาน!$A$4:$A$9,0),IF(J3268&gt;=INDEX(ฐาน!$A$4:$F$9,MATCH(I3268,ฐาน!$A$4:$A$9,0),3),6,5)),"")</f>
        <v/>
      </c>
      <c r="O3268" s="311" t="str">
        <f>IF(I3268&lt;&gt;"",IF(J3268&gt;=INDEX(ฐาน!$A$4:$G$9,MATCH(I3268,ฐาน!$A$4:$A$9,0),4),INDEX(ฐาน!$A$4:$G$9,MATCH(I3268,ฐาน!$A$4:$A$9,0),7),INDEX(ฐาน!$A$4:$G$9,MATCH(I3268,ฐาน!$A$4:$A$9,0),4)),"")</f>
        <v/>
      </c>
      <c r="P3268" s="312">
        <f>IF(M3268&lt;&gt;ฐาน!$M$45,IF(L3268&lt;&gt;"",($L3268*$N3268/100),0),0)</f>
        <v>0</v>
      </c>
      <c r="Q3268" s="311">
        <f>IF(M3268&lt;&gt;ฐาน!$M$45,IF(L3268&lt;&gt;"",ROUNDUP(($L3268*$N3268/100),-1),0),0)</f>
        <v>0</v>
      </c>
      <c r="R3268" s="311">
        <f t="shared" si="100"/>
        <v>0</v>
      </c>
      <c r="S3268" s="313">
        <f t="shared" si="101"/>
        <v>0</v>
      </c>
      <c r="T3268" s="314">
        <f>IF(M3268&lt;&gt;ฐาน!$M$45,IF(S3268&lt;&gt;"",S3268+R3268,0),0)</f>
        <v>0</v>
      </c>
      <c r="U3268" s="311">
        <f>IF(M3268&lt;&gt;ฐาน!$M$45,IF(S3268=0,J3268+T3268,O3268),J3268)</f>
        <v>0</v>
      </c>
      <c r="V3268" s="98"/>
    </row>
    <row r="3269" spans="1:22" x14ac:dyDescent="0.35">
      <c r="A3269" s="93">
        <v>3261</v>
      </c>
      <c r="B3269" s="84"/>
      <c r="C3269" s="98"/>
      <c r="D3269" s="91"/>
      <c r="E3269" s="89"/>
      <c r="F3269" s="88"/>
      <c r="G3269" s="91"/>
      <c r="H3269" s="91"/>
      <c r="I3269" s="88"/>
      <c r="J3269" s="92"/>
      <c r="K3269" s="212"/>
      <c r="L3269" s="308" t="str">
        <f>IF(K3269&lt;&gt;"",INDEX(ฐาน!$J$4:$M$44,MATCH(INT(K3269),ฐาน!$J$4:$J$44,0),2),"")</f>
        <v/>
      </c>
      <c r="M3269" s="309" t="str">
        <f>IF(L3269&lt;&gt;"",INDEX(ฐาน!$J$4:$M$45,MATCH(L3269,ฐาน!$K$4:$K$45,0),4),"")</f>
        <v/>
      </c>
      <c r="N3269" s="310" t="str">
        <f>IF(I3269&lt;&gt;"",INDEX(ฐาน!$A$4:$F$9,MATCH(I3269,ฐาน!$A$4:$A$9,0),IF(J3269&gt;=INDEX(ฐาน!$A$4:$F$9,MATCH(I3269,ฐาน!$A$4:$A$9,0),3),6,5)),"")</f>
        <v/>
      </c>
      <c r="O3269" s="311" t="str">
        <f>IF(I3269&lt;&gt;"",IF(J3269&gt;=INDEX(ฐาน!$A$4:$G$9,MATCH(I3269,ฐาน!$A$4:$A$9,0),4),INDEX(ฐาน!$A$4:$G$9,MATCH(I3269,ฐาน!$A$4:$A$9,0),7),INDEX(ฐาน!$A$4:$G$9,MATCH(I3269,ฐาน!$A$4:$A$9,0),4)),"")</f>
        <v/>
      </c>
      <c r="P3269" s="312">
        <f>IF(M3269&lt;&gt;ฐาน!$M$45,IF(L3269&lt;&gt;"",($L3269*$N3269/100),0),0)</f>
        <v>0</v>
      </c>
      <c r="Q3269" s="311">
        <f>IF(M3269&lt;&gt;ฐาน!$M$45,IF(L3269&lt;&gt;"",ROUNDUP(($L3269*$N3269/100),-1),0),0)</f>
        <v>0</v>
      </c>
      <c r="R3269" s="311">
        <f t="shared" si="100"/>
        <v>0</v>
      </c>
      <c r="S3269" s="313">
        <f t="shared" si="101"/>
        <v>0</v>
      </c>
      <c r="T3269" s="314">
        <f>IF(M3269&lt;&gt;ฐาน!$M$45,IF(S3269&lt;&gt;"",S3269+R3269,0),0)</f>
        <v>0</v>
      </c>
      <c r="U3269" s="311">
        <f>IF(M3269&lt;&gt;ฐาน!$M$45,IF(S3269=0,J3269+T3269,O3269),J3269)</f>
        <v>0</v>
      </c>
      <c r="V3269" s="98"/>
    </row>
    <row r="3270" spans="1:22" x14ac:dyDescent="0.35">
      <c r="A3270" s="93">
        <v>3262</v>
      </c>
      <c r="B3270" s="84"/>
      <c r="C3270" s="98"/>
      <c r="D3270" s="91"/>
      <c r="E3270" s="89"/>
      <c r="F3270" s="88"/>
      <c r="G3270" s="91"/>
      <c r="H3270" s="91"/>
      <c r="I3270" s="88"/>
      <c r="J3270" s="92"/>
      <c r="K3270" s="212"/>
      <c r="L3270" s="308" t="str">
        <f>IF(K3270&lt;&gt;"",INDEX(ฐาน!$J$4:$M$44,MATCH(INT(K3270),ฐาน!$J$4:$J$44,0),2),"")</f>
        <v/>
      </c>
      <c r="M3270" s="309" t="str">
        <f>IF(L3270&lt;&gt;"",INDEX(ฐาน!$J$4:$M$45,MATCH(L3270,ฐาน!$K$4:$K$45,0),4),"")</f>
        <v/>
      </c>
      <c r="N3270" s="310" t="str">
        <f>IF(I3270&lt;&gt;"",INDEX(ฐาน!$A$4:$F$9,MATCH(I3270,ฐาน!$A$4:$A$9,0),IF(J3270&gt;=INDEX(ฐาน!$A$4:$F$9,MATCH(I3270,ฐาน!$A$4:$A$9,0),3),6,5)),"")</f>
        <v/>
      </c>
      <c r="O3270" s="311" t="str">
        <f>IF(I3270&lt;&gt;"",IF(J3270&gt;=INDEX(ฐาน!$A$4:$G$9,MATCH(I3270,ฐาน!$A$4:$A$9,0),4),INDEX(ฐาน!$A$4:$G$9,MATCH(I3270,ฐาน!$A$4:$A$9,0),7),INDEX(ฐาน!$A$4:$G$9,MATCH(I3270,ฐาน!$A$4:$A$9,0),4)),"")</f>
        <v/>
      </c>
      <c r="P3270" s="312">
        <f>IF(M3270&lt;&gt;ฐาน!$M$45,IF(L3270&lt;&gt;"",($L3270*$N3270/100),0),0)</f>
        <v>0</v>
      </c>
      <c r="Q3270" s="311">
        <f>IF(M3270&lt;&gt;ฐาน!$M$45,IF(L3270&lt;&gt;"",ROUNDUP(($L3270*$N3270/100),-1),0),0)</f>
        <v>0</v>
      </c>
      <c r="R3270" s="311">
        <f t="shared" si="100"/>
        <v>0</v>
      </c>
      <c r="S3270" s="313">
        <f t="shared" si="101"/>
        <v>0</v>
      </c>
      <c r="T3270" s="314">
        <f>IF(M3270&lt;&gt;ฐาน!$M$45,IF(S3270&lt;&gt;"",S3270+R3270,0),0)</f>
        <v>0</v>
      </c>
      <c r="U3270" s="311">
        <f>IF(M3270&lt;&gt;ฐาน!$M$45,IF(S3270=0,J3270+T3270,O3270),J3270)</f>
        <v>0</v>
      </c>
      <c r="V3270" s="98"/>
    </row>
    <row r="3271" spans="1:22" x14ac:dyDescent="0.35">
      <c r="A3271" s="93">
        <v>3263</v>
      </c>
      <c r="B3271" s="84"/>
      <c r="C3271" s="98"/>
      <c r="D3271" s="91"/>
      <c r="E3271" s="89"/>
      <c r="F3271" s="88"/>
      <c r="G3271" s="91"/>
      <c r="H3271" s="91"/>
      <c r="I3271" s="88"/>
      <c r="J3271" s="92"/>
      <c r="K3271" s="212"/>
      <c r="L3271" s="308" t="str">
        <f>IF(K3271&lt;&gt;"",INDEX(ฐาน!$J$4:$M$44,MATCH(INT(K3271),ฐาน!$J$4:$J$44,0),2),"")</f>
        <v/>
      </c>
      <c r="M3271" s="309" t="str">
        <f>IF(L3271&lt;&gt;"",INDEX(ฐาน!$J$4:$M$45,MATCH(L3271,ฐาน!$K$4:$K$45,0),4),"")</f>
        <v/>
      </c>
      <c r="N3271" s="310" t="str">
        <f>IF(I3271&lt;&gt;"",INDEX(ฐาน!$A$4:$F$9,MATCH(I3271,ฐาน!$A$4:$A$9,0),IF(J3271&gt;=INDEX(ฐาน!$A$4:$F$9,MATCH(I3271,ฐาน!$A$4:$A$9,0),3),6,5)),"")</f>
        <v/>
      </c>
      <c r="O3271" s="311" t="str">
        <f>IF(I3271&lt;&gt;"",IF(J3271&gt;=INDEX(ฐาน!$A$4:$G$9,MATCH(I3271,ฐาน!$A$4:$A$9,0),4),INDEX(ฐาน!$A$4:$G$9,MATCH(I3271,ฐาน!$A$4:$A$9,0),7),INDEX(ฐาน!$A$4:$G$9,MATCH(I3271,ฐาน!$A$4:$A$9,0),4)),"")</f>
        <v/>
      </c>
      <c r="P3271" s="312">
        <f>IF(M3271&lt;&gt;ฐาน!$M$45,IF(L3271&lt;&gt;"",($L3271*$N3271/100),0),0)</f>
        <v>0</v>
      </c>
      <c r="Q3271" s="311">
        <f>IF(M3271&lt;&gt;ฐาน!$M$45,IF(L3271&lt;&gt;"",ROUNDUP(($L3271*$N3271/100),-1),0),0)</f>
        <v>0</v>
      </c>
      <c r="R3271" s="311">
        <f t="shared" si="100"/>
        <v>0</v>
      </c>
      <c r="S3271" s="313">
        <f t="shared" si="101"/>
        <v>0</v>
      </c>
      <c r="T3271" s="314">
        <f>IF(M3271&lt;&gt;ฐาน!$M$45,IF(S3271&lt;&gt;"",S3271+R3271,0),0)</f>
        <v>0</v>
      </c>
      <c r="U3271" s="311">
        <f>IF(M3271&lt;&gt;ฐาน!$M$45,IF(S3271=0,J3271+T3271,O3271),J3271)</f>
        <v>0</v>
      </c>
      <c r="V3271" s="98"/>
    </row>
    <row r="3272" spans="1:22" x14ac:dyDescent="0.35">
      <c r="A3272" s="93">
        <v>3264</v>
      </c>
      <c r="B3272" s="84"/>
      <c r="C3272" s="98"/>
      <c r="D3272" s="91"/>
      <c r="E3272" s="89"/>
      <c r="F3272" s="88"/>
      <c r="G3272" s="91"/>
      <c r="H3272" s="91"/>
      <c r="I3272" s="88"/>
      <c r="J3272" s="92"/>
      <c r="K3272" s="212"/>
      <c r="L3272" s="308" t="str">
        <f>IF(K3272&lt;&gt;"",INDEX(ฐาน!$J$4:$M$44,MATCH(INT(K3272),ฐาน!$J$4:$J$44,0),2),"")</f>
        <v/>
      </c>
      <c r="M3272" s="309" t="str">
        <f>IF(L3272&lt;&gt;"",INDEX(ฐาน!$J$4:$M$45,MATCH(L3272,ฐาน!$K$4:$K$45,0),4),"")</f>
        <v/>
      </c>
      <c r="N3272" s="310" t="str">
        <f>IF(I3272&lt;&gt;"",INDEX(ฐาน!$A$4:$F$9,MATCH(I3272,ฐาน!$A$4:$A$9,0),IF(J3272&gt;=INDEX(ฐาน!$A$4:$F$9,MATCH(I3272,ฐาน!$A$4:$A$9,0),3),6,5)),"")</f>
        <v/>
      </c>
      <c r="O3272" s="311" t="str">
        <f>IF(I3272&lt;&gt;"",IF(J3272&gt;=INDEX(ฐาน!$A$4:$G$9,MATCH(I3272,ฐาน!$A$4:$A$9,0),4),INDEX(ฐาน!$A$4:$G$9,MATCH(I3272,ฐาน!$A$4:$A$9,0),7),INDEX(ฐาน!$A$4:$G$9,MATCH(I3272,ฐาน!$A$4:$A$9,0),4)),"")</f>
        <v/>
      </c>
      <c r="P3272" s="312">
        <f>IF(M3272&lt;&gt;ฐาน!$M$45,IF(L3272&lt;&gt;"",($L3272*$N3272/100),0),0)</f>
        <v>0</v>
      </c>
      <c r="Q3272" s="311">
        <f>IF(M3272&lt;&gt;ฐาน!$M$45,IF(L3272&lt;&gt;"",ROUNDUP(($L3272*$N3272/100),-1),0),0)</f>
        <v>0</v>
      </c>
      <c r="R3272" s="311">
        <f t="shared" si="100"/>
        <v>0</v>
      </c>
      <c r="S3272" s="313">
        <f t="shared" si="101"/>
        <v>0</v>
      </c>
      <c r="T3272" s="314">
        <f>IF(M3272&lt;&gt;ฐาน!$M$45,IF(S3272&lt;&gt;"",S3272+R3272,0),0)</f>
        <v>0</v>
      </c>
      <c r="U3272" s="311">
        <f>IF(M3272&lt;&gt;ฐาน!$M$45,IF(S3272=0,J3272+T3272,O3272),J3272)</f>
        <v>0</v>
      </c>
      <c r="V3272" s="98"/>
    </row>
    <row r="3273" spans="1:22" x14ac:dyDescent="0.35">
      <c r="A3273" s="93">
        <v>3265</v>
      </c>
      <c r="B3273" s="84"/>
      <c r="C3273" s="98"/>
      <c r="D3273" s="91"/>
      <c r="E3273" s="89"/>
      <c r="F3273" s="88"/>
      <c r="G3273" s="91"/>
      <c r="H3273" s="91"/>
      <c r="I3273" s="88"/>
      <c r="J3273" s="92"/>
      <c r="K3273" s="212"/>
      <c r="L3273" s="308" t="str">
        <f>IF(K3273&lt;&gt;"",INDEX(ฐาน!$J$4:$M$44,MATCH(INT(K3273),ฐาน!$J$4:$J$44,0),2),"")</f>
        <v/>
      </c>
      <c r="M3273" s="309" t="str">
        <f>IF(L3273&lt;&gt;"",INDEX(ฐาน!$J$4:$M$45,MATCH(L3273,ฐาน!$K$4:$K$45,0),4),"")</f>
        <v/>
      </c>
      <c r="N3273" s="310" t="str">
        <f>IF(I3273&lt;&gt;"",INDEX(ฐาน!$A$4:$F$9,MATCH(I3273,ฐาน!$A$4:$A$9,0),IF(J3273&gt;=INDEX(ฐาน!$A$4:$F$9,MATCH(I3273,ฐาน!$A$4:$A$9,0),3),6,5)),"")</f>
        <v/>
      </c>
      <c r="O3273" s="311" t="str">
        <f>IF(I3273&lt;&gt;"",IF(J3273&gt;=INDEX(ฐาน!$A$4:$G$9,MATCH(I3273,ฐาน!$A$4:$A$9,0),4),INDEX(ฐาน!$A$4:$G$9,MATCH(I3273,ฐาน!$A$4:$A$9,0),7),INDEX(ฐาน!$A$4:$G$9,MATCH(I3273,ฐาน!$A$4:$A$9,0),4)),"")</f>
        <v/>
      </c>
      <c r="P3273" s="312">
        <f>IF(M3273&lt;&gt;ฐาน!$M$45,IF(L3273&lt;&gt;"",($L3273*$N3273/100),0),0)</f>
        <v>0</v>
      </c>
      <c r="Q3273" s="311">
        <f>IF(M3273&lt;&gt;ฐาน!$M$45,IF(L3273&lt;&gt;"",ROUNDUP(($L3273*$N3273/100),-1),0),0)</f>
        <v>0</v>
      </c>
      <c r="R3273" s="311">
        <f t="shared" si="100"/>
        <v>0</v>
      </c>
      <c r="S3273" s="313">
        <f t="shared" si="101"/>
        <v>0</v>
      </c>
      <c r="T3273" s="314">
        <f>IF(M3273&lt;&gt;ฐาน!$M$45,IF(S3273&lt;&gt;"",S3273+R3273,0),0)</f>
        <v>0</v>
      </c>
      <c r="U3273" s="311">
        <f>IF(M3273&lt;&gt;ฐาน!$M$45,IF(S3273=0,J3273+T3273,O3273),J3273)</f>
        <v>0</v>
      </c>
      <c r="V3273" s="98"/>
    </row>
    <row r="3274" spans="1:22" x14ac:dyDescent="0.35">
      <c r="A3274" s="93">
        <v>3266</v>
      </c>
      <c r="B3274" s="84"/>
      <c r="C3274" s="98"/>
      <c r="D3274" s="91"/>
      <c r="E3274" s="89"/>
      <c r="F3274" s="88"/>
      <c r="G3274" s="91"/>
      <c r="H3274" s="91"/>
      <c r="I3274" s="88"/>
      <c r="J3274" s="92"/>
      <c r="K3274" s="212"/>
      <c r="L3274" s="308" t="str">
        <f>IF(K3274&lt;&gt;"",INDEX(ฐาน!$J$4:$M$44,MATCH(INT(K3274),ฐาน!$J$4:$J$44,0),2),"")</f>
        <v/>
      </c>
      <c r="M3274" s="309" t="str">
        <f>IF(L3274&lt;&gt;"",INDEX(ฐาน!$J$4:$M$45,MATCH(L3274,ฐาน!$K$4:$K$45,0),4),"")</f>
        <v/>
      </c>
      <c r="N3274" s="310" t="str">
        <f>IF(I3274&lt;&gt;"",INDEX(ฐาน!$A$4:$F$9,MATCH(I3274,ฐาน!$A$4:$A$9,0),IF(J3274&gt;=INDEX(ฐาน!$A$4:$F$9,MATCH(I3274,ฐาน!$A$4:$A$9,0),3),6,5)),"")</f>
        <v/>
      </c>
      <c r="O3274" s="311" t="str">
        <f>IF(I3274&lt;&gt;"",IF(J3274&gt;=INDEX(ฐาน!$A$4:$G$9,MATCH(I3274,ฐาน!$A$4:$A$9,0),4),INDEX(ฐาน!$A$4:$G$9,MATCH(I3274,ฐาน!$A$4:$A$9,0),7),INDEX(ฐาน!$A$4:$G$9,MATCH(I3274,ฐาน!$A$4:$A$9,0),4)),"")</f>
        <v/>
      </c>
      <c r="P3274" s="312">
        <f>IF(M3274&lt;&gt;ฐาน!$M$45,IF(L3274&lt;&gt;"",($L3274*$N3274/100),0),0)</f>
        <v>0</v>
      </c>
      <c r="Q3274" s="311">
        <f>IF(M3274&lt;&gt;ฐาน!$M$45,IF(L3274&lt;&gt;"",ROUNDUP(($L3274*$N3274/100),-1),0),0)</f>
        <v>0</v>
      </c>
      <c r="R3274" s="311">
        <f t="shared" ref="R3274:R3337" si="102">IF(Q3274&lt;&gt;"",IF($J3274+$P3274&lt;=$O3274,$Q3274,$O3274-$J3274),"")</f>
        <v>0</v>
      </c>
      <c r="S3274" s="313">
        <f t="shared" ref="S3274:S3337" si="103">IF(Q3274&lt;&gt;R3274,P3274-R3274,0)</f>
        <v>0</v>
      </c>
      <c r="T3274" s="314">
        <f>IF(M3274&lt;&gt;ฐาน!$M$45,IF(S3274&lt;&gt;"",S3274+R3274,0),0)</f>
        <v>0</v>
      </c>
      <c r="U3274" s="311">
        <f>IF(M3274&lt;&gt;ฐาน!$M$45,IF(S3274=0,J3274+T3274,O3274),J3274)</f>
        <v>0</v>
      </c>
      <c r="V3274" s="98"/>
    </row>
    <row r="3275" spans="1:22" x14ac:dyDescent="0.35">
      <c r="A3275" s="93">
        <v>3267</v>
      </c>
      <c r="B3275" s="84"/>
      <c r="C3275" s="98"/>
      <c r="D3275" s="91"/>
      <c r="E3275" s="89"/>
      <c r="F3275" s="88"/>
      <c r="G3275" s="91"/>
      <c r="H3275" s="91"/>
      <c r="I3275" s="88"/>
      <c r="J3275" s="92"/>
      <c r="K3275" s="212"/>
      <c r="L3275" s="308" t="str">
        <f>IF(K3275&lt;&gt;"",INDEX(ฐาน!$J$4:$M$44,MATCH(INT(K3275),ฐาน!$J$4:$J$44,0),2),"")</f>
        <v/>
      </c>
      <c r="M3275" s="309" t="str">
        <f>IF(L3275&lt;&gt;"",INDEX(ฐาน!$J$4:$M$45,MATCH(L3275,ฐาน!$K$4:$K$45,0),4),"")</f>
        <v/>
      </c>
      <c r="N3275" s="310" t="str">
        <f>IF(I3275&lt;&gt;"",INDEX(ฐาน!$A$4:$F$9,MATCH(I3275,ฐาน!$A$4:$A$9,0),IF(J3275&gt;=INDEX(ฐาน!$A$4:$F$9,MATCH(I3275,ฐาน!$A$4:$A$9,0),3),6,5)),"")</f>
        <v/>
      </c>
      <c r="O3275" s="311" t="str">
        <f>IF(I3275&lt;&gt;"",IF(J3275&gt;=INDEX(ฐาน!$A$4:$G$9,MATCH(I3275,ฐาน!$A$4:$A$9,0),4),INDEX(ฐาน!$A$4:$G$9,MATCH(I3275,ฐาน!$A$4:$A$9,0),7),INDEX(ฐาน!$A$4:$G$9,MATCH(I3275,ฐาน!$A$4:$A$9,0),4)),"")</f>
        <v/>
      </c>
      <c r="P3275" s="312">
        <f>IF(M3275&lt;&gt;ฐาน!$M$45,IF(L3275&lt;&gt;"",($L3275*$N3275/100),0),0)</f>
        <v>0</v>
      </c>
      <c r="Q3275" s="311">
        <f>IF(M3275&lt;&gt;ฐาน!$M$45,IF(L3275&lt;&gt;"",ROUNDUP(($L3275*$N3275/100),-1),0),0)</f>
        <v>0</v>
      </c>
      <c r="R3275" s="311">
        <f t="shared" si="102"/>
        <v>0</v>
      </c>
      <c r="S3275" s="313">
        <f t="shared" si="103"/>
        <v>0</v>
      </c>
      <c r="T3275" s="314">
        <f>IF(M3275&lt;&gt;ฐาน!$M$45,IF(S3275&lt;&gt;"",S3275+R3275,0),0)</f>
        <v>0</v>
      </c>
      <c r="U3275" s="311">
        <f>IF(M3275&lt;&gt;ฐาน!$M$45,IF(S3275=0,J3275+T3275,O3275),J3275)</f>
        <v>0</v>
      </c>
      <c r="V3275" s="98"/>
    </row>
    <row r="3276" spans="1:22" x14ac:dyDescent="0.35">
      <c r="A3276" s="93">
        <v>3268</v>
      </c>
      <c r="B3276" s="84"/>
      <c r="C3276" s="98"/>
      <c r="D3276" s="91"/>
      <c r="E3276" s="89"/>
      <c r="F3276" s="88"/>
      <c r="G3276" s="91"/>
      <c r="H3276" s="91"/>
      <c r="I3276" s="88"/>
      <c r="J3276" s="92"/>
      <c r="K3276" s="212"/>
      <c r="L3276" s="308" t="str">
        <f>IF(K3276&lt;&gt;"",INDEX(ฐาน!$J$4:$M$44,MATCH(INT(K3276),ฐาน!$J$4:$J$44,0),2),"")</f>
        <v/>
      </c>
      <c r="M3276" s="309" t="str">
        <f>IF(L3276&lt;&gt;"",INDEX(ฐาน!$J$4:$M$45,MATCH(L3276,ฐาน!$K$4:$K$45,0),4),"")</f>
        <v/>
      </c>
      <c r="N3276" s="310" t="str">
        <f>IF(I3276&lt;&gt;"",INDEX(ฐาน!$A$4:$F$9,MATCH(I3276,ฐาน!$A$4:$A$9,0),IF(J3276&gt;=INDEX(ฐาน!$A$4:$F$9,MATCH(I3276,ฐาน!$A$4:$A$9,0),3),6,5)),"")</f>
        <v/>
      </c>
      <c r="O3276" s="311" t="str">
        <f>IF(I3276&lt;&gt;"",IF(J3276&gt;=INDEX(ฐาน!$A$4:$G$9,MATCH(I3276,ฐาน!$A$4:$A$9,0),4),INDEX(ฐาน!$A$4:$G$9,MATCH(I3276,ฐาน!$A$4:$A$9,0),7),INDEX(ฐาน!$A$4:$G$9,MATCH(I3276,ฐาน!$A$4:$A$9,0),4)),"")</f>
        <v/>
      </c>
      <c r="P3276" s="312">
        <f>IF(M3276&lt;&gt;ฐาน!$M$45,IF(L3276&lt;&gt;"",($L3276*$N3276/100),0),0)</f>
        <v>0</v>
      </c>
      <c r="Q3276" s="311">
        <f>IF(M3276&lt;&gt;ฐาน!$M$45,IF(L3276&lt;&gt;"",ROUNDUP(($L3276*$N3276/100),-1),0),0)</f>
        <v>0</v>
      </c>
      <c r="R3276" s="311">
        <f t="shared" si="102"/>
        <v>0</v>
      </c>
      <c r="S3276" s="313">
        <f t="shared" si="103"/>
        <v>0</v>
      </c>
      <c r="T3276" s="314">
        <f>IF(M3276&lt;&gt;ฐาน!$M$45,IF(S3276&lt;&gt;"",S3276+R3276,0),0)</f>
        <v>0</v>
      </c>
      <c r="U3276" s="311">
        <f>IF(M3276&lt;&gt;ฐาน!$M$45,IF(S3276=0,J3276+T3276,O3276),J3276)</f>
        <v>0</v>
      </c>
      <c r="V3276" s="98"/>
    </row>
    <row r="3277" spans="1:22" x14ac:dyDescent="0.35">
      <c r="A3277" s="93">
        <v>3269</v>
      </c>
      <c r="B3277" s="84"/>
      <c r="C3277" s="98"/>
      <c r="D3277" s="91"/>
      <c r="E3277" s="89"/>
      <c r="F3277" s="88"/>
      <c r="G3277" s="91"/>
      <c r="H3277" s="91"/>
      <c r="I3277" s="88"/>
      <c r="J3277" s="92"/>
      <c r="K3277" s="212"/>
      <c r="L3277" s="308" t="str">
        <f>IF(K3277&lt;&gt;"",INDEX(ฐาน!$J$4:$M$44,MATCH(INT(K3277),ฐาน!$J$4:$J$44,0),2),"")</f>
        <v/>
      </c>
      <c r="M3277" s="309" t="str">
        <f>IF(L3277&lt;&gt;"",INDEX(ฐาน!$J$4:$M$45,MATCH(L3277,ฐาน!$K$4:$K$45,0),4),"")</f>
        <v/>
      </c>
      <c r="N3277" s="310" t="str">
        <f>IF(I3277&lt;&gt;"",INDEX(ฐาน!$A$4:$F$9,MATCH(I3277,ฐาน!$A$4:$A$9,0),IF(J3277&gt;=INDEX(ฐาน!$A$4:$F$9,MATCH(I3277,ฐาน!$A$4:$A$9,0),3),6,5)),"")</f>
        <v/>
      </c>
      <c r="O3277" s="311" t="str">
        <f>IF(I3277&lt;&gt;"",IF(J3277&gt;=INDEX(ฐาน!$A$4:$G$9,MATCH(I3277,ฐาน!$A$4:$A$9,0),4),INDEX(ฐาน!$A$4:$G$9,MATCH(I3277,ฐาน!$A$4:$A$9,0),7),INDEX(ฐาน!$A$4:$G$9,MATCH(I3277,ฐาน!$A$4:$A$9,0),4)),"")</f>
        <v/>
      </c>
      <c r="P3277" s="312">
        <f>IF(M3277&lt;&gt;ฐาน!$M$45,IF(L3277&lt;&gt;"",($L3277*$N3277/100),0),0)</f>
        <v>0</v>
      </c>
      <c r="Q3277" s="311">
        <f>IF(M3277&lt;&gt;ฐาน!$M$45,IF(L3277&lt;&gt;"",ROUNDUP(($L3277*$N3277/100),-1),0),0)</f>
        <v>0</v>
      </c>
      <c r="R3277" s="311">
        <f t="shared" si="102"/>
        <v>0</v>
      </c>
      <c r="S3277" s="313">
        <f t="shared" si="103"/>
        <v>0</v>
      </c>
      <c r="T3277" s="314">
        <f>IF(M3277&lt;&gt;ฐาน!$M$45,IF(S3277&lt;&gt;"",S3277+R3277,0),0)</f>
        <v>0</v>
      </c>
      <c r="U3277" s="311">
        <f>IF(M3277&lt;&gt;ฐาน!$M$45,IF(S3277=0,J3277+T3277,O3277),J3277)</f>
        <v>0</v>
      </c>
      <c r="V3277" s="98"/>
    </row>
    <row r="3278" spans="1:22" x14ac:dyDescent="0.35">
      <c r="A3278" s="93">
        <v>3270</v>
      </c>
      <c r="B3278" s="84"/>
      <c r="C3278" s="98"/>
      <c r="D3278" s="91"/>
      <c r="E3278" s="89"/>
      <c r="F3278" s="88"/>
      <c r="G3278" s="91"/>
      <c r="H3278" s="91"/>
      <c r="I3278" s="88"/>
      <c r="J3278" s="92"/>
      <c r="K3278" s="212"/>
      <c r="L3278" s="308" t="str">
        <f>IF(K3278&lt;&gt;"",INDEX(ฐาน!$J$4:$M$44,MATCH(INT(K3278),ฐาน!$J$4:$J$44,0),2),"")</f>
        <v/>
      </c>
      <c r="M3278" s="309" t="str">
        <f>IF(L3278&lt;&gt;"",INDEX(ฐาน!$J$4:$M$45,MATCH(L3278,ฐาน!$K$4:$K$45,0),4),"")</f>
        <v/>
      </c>
      <c r="N3278" s="310" t="str">
        <f>IF(I3278&lt;&gt;"",INDEX(ฐาน!$A$4:$F$9,MATCH(I3278,ฐาน!$A$4:$A$9,0),IF(J3278&gt;=INDEX(ฐาน!$A$4:$F$9,MATCH(I3278,ฐาน!$A$4:$A$9,0),3),6,5)),"")</f>
        <v/>
      </c>
      <c r="O3278" s="311" t="str">
        <f>IF(I3278&lt;&gt;"",IF(J3278&gt;=INDEX(ฐาน!$A$4:$G$9,MATCH(I3278,ฐาน!$A$4:$A$9,0),4),INDEX(ฐาน!$A$4:$G$9,MATCH(I3278,ฐาน!$A$4:$A$9,0),7),INDEX(ฐาน!$A$4:$G$9,MATCH(I3278,ฐาน!$A$4:$A$9,0),4)),"")</f>
        <v/>
      </c>
      <c r="P3278" s="312">
        <f>IF(M3278&lt;&gt;ฐาน!$M$45,IF(L3278&lt;&gt;"",($L3278*$N3278/100),0),0)</f>
        <v>0</v>
      </c>
      <c r="Q3278" s="311">
        <f>IF(M3278&lt;&gt;ฐาน!$M$45,IF(L3278&lt;&gt;"",ROUNDUP(($L3278*$N3278/100),-1),0),0)</f>
        <v>0</v>
      </c>
      <c r="R3278" s="311">
        <f t="shared" si="102"/>
        <v>0</v>
      </c>
      <c r="S3278" s="313">
        <f t="shared" si="103"/>
        <v>0</v>
      </c>
      <c r="T3278" s="314">
        <f>IF(M3278&lt;&gt;ฐาน!$M$45,IF(S3278&lt;&gt;"",S3278+R3278,0),0)</f>
        <v>0</v>
      </c>
      <c r="U3278" s="311">
        <f>IF(M3278&lt;&gt;ฐาน!$M$45,IF(S3278=0,J3278+T3278,O3278),J3278)</f>
        <v>0</v>
      </c>
      <c r="V3278" s="98"/>
    </row>
    <row r="3279" spans="1:22" x14ac:dyDescent="0.35">
      <c r="A3279" s="93">
        <v>3271</v>
      </c>
      <c r="B3279" s="84"/>
      <c r="C3279" s="98"/>
      <c r="D3279" s="91"/>
      <c r="E3279" s="89"/>
      <c r="F3279" s="88"/>
      <c r="G3279" s="91"/>
      <c r="H3279" s="91"/>
      <c r="I3279" s="88"/>
      <c r="J3279" s="92"/>
      <c r="K3279" s="212"/>
      <c r="L3279" s="308" t="str">
        <f>IF(K3279&lt;&gt;"",INDEX(ฐาน!$J$4:$M$44,MATCH(INT(K3279),ฐาน!$J$4:$J$44,0),2),"")</f>
        <v/>
      </c>
      <c r="M3279" s="309" t="str">
        <f>IF(L3279&lt;&gt;"",INDEX(ฐาน!$J$4:$M$45,MATCH(L3279,ฐาน!$K$4:$K$45,0),4),"")</f>
        <v/>
      </c>
      <c r="N3279" s="310" t="str">
        <f>IF(I3279&lt;&gt;"",INDEX(ฐาน!$A$4:$F$9,MATCH(I3279,ฐาน!$A$4:$A$9,0),IF(J3279&gt;=INDEX(ฐาน!$A$4:$F$9,MATCH(I3279,ฐาน!$A$4:$A$9,0),3),6,5)),"")</f>
        <v/>
      </c>
      <c r="O3279" s="311" t="str">
        <f>IF(I3279&lt;&gt;"",IF(J3279&gt;=INDEX(ฐาน!$A$4:$G$9,MATCH(I3279,ฐาน!$A$4:$A$9,0),4),INDEX(ฐาน!$A$4:$G$9,MATCH(I3279,ฐาน!$A$4:$A$9,0),7),INDEX(ฐาน!$A$4:$G$9,MATCH(I3279,ฐาน!$A$4:$A$9,0),4)),"")</f>
        <v/>
      </c>
      <c r="P3279" s="312">
        <f>IF(M3279&lt;&gt;ฐาน!$M$45,IF(L3279&lt;&gt;"",($L3279*$N3279/100),0),0)</f>
        <v>0</v>
      </c>
      <c r="Q3279" s="311">
        <f>IF(M3279&lt;&gt;ฐาน!$M$45,IF(L3279&lt;&gt;"",ROUNDUP(($L3279*$N3279/100),-1),0),0)</f>
        <v>0</v>
      </c>
      <c r="R3279" s="311">
        <f t="shared" si="102"/>
        <v>0</v>
      </c>
      <c r="S3279" s="313">
        <f t="shared" si="103"/>
        <v>0</v>
      </c>
      <c r="T3279" s="314">
        <f>IF(M3279&lt;&gt;ฐาน!$M$45,IF(S3279&lt;&gt;"",S3279+R3279,0),0)</f>
        <v>0</v>
      </c>
      <c r="U3279" s="311">
        <f>IF(M3279&lt;&gt;ฐาน!$M$45,IF(S3279=0,J3279+T3279,O3279),J3279)</f>
        <v>0</v>
      </c>
      <c r="V3279" s="98"/>
    </row>
    <row r="3280" spans="1:22" x14ac:dyDescent="0.35">
      <c r="A3280" s="93">
        <v>3272</v>
      </c>
      <c r="B3280" s="84"/>
      <c r="C3280" s="98"/>
      <c r="D3280" s="91"/>
      <c r="E3280" s="89"/>
      <c r="F3280" s="88"/>
      <c r="G3280" s="91"/>
      <c r="H3280" s="91"/>
      <c r="I3280" s="88"/>
      <c r="J3280" s="92"/>
      <c r="K3280" s="212"/>
      <c r="L3280" s="308" t="str">
        <f>IF(K3280&lt;&gt;"",INDEX(ฐาน!$J$4:$M$44,MATCH(INT(K3280),ฐาน!$J$4:$J$44,0),2),"")</f>
        <v/>
      </c>
      <c r="M3280" s="309" t="str">
        <f>IF(L3280&lt;&gt;"",INDEX(ฐาน!$J$4:$M$45,MATCH(L3280,ฐาน!$K$4:$K$45,0),4),"")</f>
        <v/>
      </c>
      <c r="N3280" s="310" t="str">
        <f>IF(I3280&lt;&gt;"",INDEX(ฐาน!$A$4:$F$9,MATCH(I3280,ฐาน!$A$4:$A$9,0),IF(J3280&gt;=INDEX(ฐาน!$A$4:$F$9,MATCH(I3280,ฐาน!$A$4:$A$9,0),3),6,5)),"")</f>
        <v/>
      </c>
      <c r="O3280" s="311" t="str">
        <f>IF(I3280&lt;&gt;"",IF(J3280&gt;=INDEX(ฐาน!$A$4:$G$9,MATCH(I3280,ฐาน!$A$4:$A$9,0),4),INDEX(ฐาน!$A$4:$G$9,MATCH(I3280,ฐาน!$A$4:$A$9,0),7),INDEX(ฐาน!$A$4:$G$9,MATCH(I3280,ฐาน!$A$4:$A$9,0),4)),"")</f>
        <v/>
      </c>
      <c r="P3280" s="312">
        <f>IF(M3280&lt;&gt;ฐาน!$M$45,IF(L3280&lt;&gt;"",($L3280*$N3280/100),0),0)</f>
        <v>0</v>
      </c>
      <c r="Q3280" s="311">
        <f>IF(M3280&lt;&gt;ฐาน!$M$45,IF(L3280&lt;&gt;"",ROUNDUP(($L3280*$N3280/100),-1),0),0)</f>
        <v>0</v>
      </c>
      <c r="R3280" s="311">
        <f t="shared" si="102"/>
        <v>0</v>
      </c>
      <c r="S3280" s="313">
        <f t="shared" si="103"/>
        <v>0</v>
      </c>
      <c r="T3280" s="314">
        <f>IF(M3280&lt;&gt;ฐาน!$M$45,IF(S3280&lt;&gt;"",S3280+R3280,0),0)</f>
        <v>0</v>
      </c>
      <c r="U3280" s="311">
        <f>IF(M3280&lt;&gt;ฐาน!$M$45,IF(S3280=0,J3280+T3280,O3280),J3280)</f>
        <v>0</v>
      </c>
      <c r="V3280" s="98"/>
    </row>
    <row r="3281" spans="1:22" x14ac:dyDescent="0.35">
      <c r="A3281" s="93">
        <v>3273</v>
      </c>
      <c r="B3281" s="84"/>
      <c r="C3281" s="98"/>
      <c r="D3281" s="91"/>
      <c r="E3281" s="89"/>
      <c r="F3281" s="88"/>
      <c r="G3281" s="91"/>
      <c r="H3281" s="91"/>
      <c r="I3281" s="88"/>
      <c r="J3281" s="92"/>
      <c r="K3281" s="212"/>
      <c r="L3281" s="308" t="str">
        <f>IF(K3281&lt;&gt;"",INDEX(ฐาน!$J$4:$M$44,MATCH(INT(K3281),ฐาน!$J$4:$J$44,0),2),"")</f>
        <v/>
      </c>
      <c r="M3281" s="309" t="str">
        <f>IF(L3281&lt;&gt;"",INDEX(ฐาน!$J$4:$M$45,MATCH(L3281,ฐาน!$K$4:$K$45,0),4),"")</f>
        <v/>
      </c>
      <c r="N3281" s="310" t="str">
        <f>IF(I3281&lt;&gt;"",INDEX(ฐาน!$A$4:$F$9,MATCH(I3281,ฐาน!$A$4:$A$9,0),IF(J3281&gt;=INDEX(ฐาน!$A$4:$F$9,MATCH(I3281,ฐาน!$A$4:$A$9,0),3),6,5)),"")</f>
        <v/>
      </c>
      <c r="O3281" s="311" t="str">
        <f>IF(I3281&lt;&gt;"",IF(J3281&gt;=INDEX(ฐาน!$A$4:$G$9,MATCH(I3281,ฐาน!$A$4:$A$9,0),4),INDEX(ฐาน!$A$4:$G$9,MATCH(I3281,ฐาน!$A$4:$A$9,0),7),INDEX(ฐาน!$A$4:$G$9,MATCH(I3281,ฐาน!$A$4:$A$9,0),4)),"")</f>
        <v/>
      </c>
      <c r="P3281" s="312">
        <f>IF(M3281&lt;&gt;ฐาน!$M$45,IF(L3281&lt;&gt;"",($L3281*$N3281/100),0),0)</f>
        <v>0</v>
      </c>
      <c r="Q3281" s="311">
        <f>IF(M3281&lt;&gt;ฐาน!$M$45,IF(L3281&lt;&gt;"",ROUNDUP(($L3281*$N3281/100),-1),0),0)</f>
        <v>0</v>
      </c>
      <c r="R3281" s="311">
        <f t="shared" si="102"/>
        <v>0</v>
      </c>
      <c r="S3281" s="313">
        <f t="shared" si="103"/>
        <v>0</v>
      </c>
      <c r="T3281" s="314">
        <f>IF(M3281&lt;&gt;ฐาน!$M$45,IF(S3281&lt;&gt;"",S3281+R3281,0),0)</f>
        <v>0</v>
      </c>
      <c r="U3281" s="311">
        <f>IF(M3281&lt;&gt;ฐาน!$M$45,IF(S3281=0,J3281+T3281,O3281),J3281)</f>
        <v>0</v>
      </c>
      <c r="V3281" s="98"/>
    </row>
    <row r="3282" spans="1:22" x14ac:dyDescent="0.35">
      <c r="A3282" s="93">
        <v>3274</v>
      </c>
      <c r="B3282" s="84"/>
      <c r="C3282" s="98"/>
      <c r="D3282" s="91"/>
      <c r="E3282" s="89"/>
      <c r="F3282" s="88"/>
      <c r="G3282" s="91"/>
      <c r="H3282" s="91"/>
      <c r="I3282" s="88"/>
      <c r="J3282" s="92"/>
      <c r="K3282" s="212"/>
      <c r="L3282" s="308" t="str">
        <f>IF(K3282&lt;&gt;"",INDEX(ฐาน!$J$4:$M$44,MATCH(INT(K3282),ฐาน!$J$4:$J$44,0),2),"")</f>
        <v/>
      </c>
      <c r="M3282" s="309" t="str">
        <f>IF(L3282&lt;&gt;"",INDEX(ฐาน!$J$4:$M$45,MATCH(L3282,ฐาน!$K$4:$K$45,0),4),"")</f>
        <v/>
      </c>
      <c r="N3282" s="310" t="str">
        <f>IF(I3282&lt;&gt;"",INDEX(ฐาน!$A$4:$F$9,MATCH(I3282,ฐาน!$A$4:$A$9,0),IF(J3282&gt;=INDEX(ฐาน!$A$4:$F$9,MATCH(I3282,ฐาน!$A$4:$A$9,0),3),6,5)),"")</f>
        <v/>
      </c>
      <c r="O3282" s="311" t="str">
        <f>IF(I3282&lt;&gt;"",IF(J3282&gt;=INDEX(ฐาน!$A$4:$G$9,MATCH(I3282,ฐาน!$A$4:$A$9,0),4),INDEX(ฐาน!$A$4:$G$9,MATCH(I3282,ฐาน!$A$4:$A$9,0),7),INDEX(ฐาน!$A$4:$G$9,MATCH(I3282,ฐาน!$A$4:$A$9,0),4)),"")</f>
        <v/>
      </c>
      <c r="P3282" s="312">
        <f>IF(M3282&lt;&gt;ฐาน!$M$45,IF(L3282&lt;&gt;"",($L3282*$N3282/100),0),0)</f>
        <v>0</v>
      </c>
      <c r="Q3282" s="311">
        <f>IF(M3282&lt;&gt;ฐาน!$M$45,IF(L3282&lt;&gt;"",ROUNDUP(($L3282*$N3282/100),-1),0),0)</f>
        <v>0</v>
      </c>
      <c r="R3282" s="311">
        <f t="shared" si="102"/>
        <v>0</v>
      </c>
      <c r="S3282" s="313">
        <f t="shared" si="103"/>
        <v>0</v>
      </c>
      <c r="T3282" s="314">
        <f>IF(M3282&lt;&gt;ฐาน!$M$45,IF(S3282&lt;&gt;"",S3282+R3282,0),0)</f>
        <v>0</v>
      </c>
      <c r="U3282" s="311">
        <f>IF(M3282&lt;&gt;ฐาน!$M$45,IF(S3282=0,J3282+T3282,O3282),J3282)</f>
        <v>0</v>
      </c>
      <c r="V3282" s="98"/>
    </row>
    <row r="3283" spans="1:22" x14ac:dyDescent="0.35">
      <c r="A3283" s="93">
        <v>3275</v>
      </c>
      <c r="B3283" s="84"/>
      <c r="C3283" s="98"/>
      <c r="D3283" s="91"/>
      <c r="E3283" s="89"/>
      <c r="F3283" s="88"/>
      <c r="G3283" s="91"/>
      <c r="H3283" s="91"/>
      <c r="I3283" s="88"/>
      <c r="J3283" s="92"/>
      <c r="K3283" s="212"/>
      <c r="L3283" s="308" t="str">
        <f>IF(K3283&lt;&gt;"",INDEX(ฐาน!$J$4:$M$44,MATCH(INT(K3283),ฐาน!$J$4:$J$44,0),2),"")</f>
        <v/>
      </c>
      <c r="M3283" s="309" t="str">
        <f>IF(L3283&lt;&gt;"",INDEX(ฐาน!$J$4:$M$45,MATCH(L3283,ฐาน!$K$4:$K$45,0),4),"")</f>
        <v/>
      </c>
      <c r="N3283" s="310" t="str">
        <f>IF(I3283&lt;&gt;"",INDEX(ฐาน!$A$4:$F$9,MATCH(I3283,ฐาน!$A$4:$A$9,0),IF(J3283&gt;=INDEX(ฐาน!$A$4:$F$9,MATCH(I3283,ฐาน!$A$4:$A$9,0),3),6,5)),"")</f>
        <v/>
      </c>
      <c r="O3283" s="311" t="str">
        <f>IF(I3283&lt;&gt;"",IF(J3283&gt;=INDEX(ฐาน!$A$4:$G$9,MATCH(I3283,ฐาน!$A$4:$A$9,0),4),INDEX(ฐาน!$A$4:$G$9,MATCH(I3283,ฐาน!$A$4:$A$9,0),7),INDEX(ฐาน!$A$4:$G$9,MATCH(I3283,ฐาน!$A$4:$A$9,0),4)),"")</f>
        <v/>
      </c>
      <c r="P3283" s="312">
        <f>IF(M3283&lt;&gt;ฐาน!$M$45,IF(L3283&lt;&gt;"",($L3283*$N3283/100),0),0)</f>
        <v>0</v>
      </c>
      <c r="Q3283" s="311">
        <f>IF(M3283&lt;&gt;ฐาน!$M$45,IF(L3283&lt;&gt;"",ROUNDUP(($L3283*$N3283/100),-1),0),0)</f>
        <v>0</v>
      </c>
      <c r="R3283" s="311">
        <f t="shared" si="102"/>
        <v>0</v>
      </c>
      <c r="S3283" s="313">
        <f t="shared" si="103"/>
        <v>0</v>
      </c>
      <c r="T3283" s="314">
        <f>IF(M3283&lt;&gt;ฐาน!$M$45,IF(S3283&lt;&gt;"",S3283+R3283,0),0)</f>
        <v>0</v>
      </c>
      <c r="U3283" s="311">
        <f>IF(M3283&lt;&gt;ฐาน!$M$45,IF(S3283=0,J3283+T3283,O3283),J3283)</f>
        <v>0</v>
      </c>
      <c r="V3283" s="98"/>
    </row>
    <row r="3284" spans="1:22" x14ac:dyDescent="0.35">
      <c r="A3284" s="93">
        <v>3276</v>
      </c>
      <c r="B3284" s="84"/>
      <c r="C3284" s="98"/>
      <c r="D3284" s="91"/>
      <c r="E3284" s="89"/>
      <c r="F3284" s="88"/>
      <c r="G3284" s="91"/>
      <c r="H3284" s="91"/>
      <c r="I3284" s="88"/>
      <c r="J3284" s="92"/>
      <c r="K3284" s="212"/>
      <c r="L3284" s="308" t="str">
        <f>IF(K3284&lt;&gt;"",INDEX(ฐาน!$J$4:$M$44,MATCH(INT(K3284),ฐาน!$J$4:$J$44,0),2),"")</f>
        <v/>
      </c>
      <c r="M3284" s="309" t="str">
        <f>IF(L3284&lt;&gt;"",INDEX(ฐาน!$J$4:$M$45,MATCH(L3284,ฐาน!$K$4:$K$45,0),4),"")</f>
        <v/>
      </c>
      <c r="N3284" s="310" t="str">
        <f>IF(I3284&lt;&gt;"",INDEX(ฐาน!$A$4:$F$9,MATCH(I3284,ฐาน!$A$4:$A$9,0),IF(J3284&gt;=INDEX(ฐาน!$A$4:$F$9,MATCH(I3284,ฐาน!$A$4:$A$9,0),3),6,5)),"")</f>
        <v/>
      </c>
      <c r="O3284" s="311" t="str">
        <f>IF(I3284&lt;&gt;"",IF(J3284&gt;=INDEX(ฐาน!$A$4:$G$9,MATCH(I3284,ฐาน!$A$4:$A$9,0),4),INDEX(ฐาน!$A$4:$G$9,MATCH(I3284,ฐาน!$A$4:$A$9,0),7),INDEX(ฐาน!$A$4:$G$9,MATCH(I3284,ฐาน!$A$4:$A$9,0),4)),"")</f>
        <v/>
      </c>
      <c r="P3284" s="312">
        <f>IF(M3284&lt;&gt;ฐาน!$M$45,IF(L3284&lt;&gt;"",($L3284*$N3284/100),0),0)</f>
        <v>0</v>
      </c>
      <c r="Q3284" s="311">
        <f>IF(M3284&lt;&gt;ฐาน!$M$45,IF(L3284&lt;&gt;"",ROUNDUP(($L3284*$N3284/100),-1),0),0)</f>
        <v>0</v>
      </c>
      <c r="R3284" s="311">
        <f t="shared" si="102"/>
        <v>0</v>
      </c>
      <c r="S3284" s="313">
        <f t="shared" si="103"/>
        <v>0</v>
      </c>
      <c r="T3284" s="314">
        <f>IF(M3284&lt;&gt;ฐาน!$M$45,IF(S3284&lt;&gt;"",S3284+R3284,0),0)</f>
        <v>0</v>
      </c>
      <c r="U3284" s="311">
        <f>IF(M3284&lt;&gt;ฐาน!$M$45,IF(S3284=0,J3284+T3284,O3284),J3284)</f>
        <v>0</v>
      </c>
      <c r="V3284" s="98"/>
    </row>
    <row r="3285" spans="1:22" x14ac:dyDescent="0.35">
      <c r="A3285" s="93">
        <v>3277</v>
      </c>
      <c r="B3285" s="84"/>
      <c r="C3285" s="98"/>
      <c r="D3285" s="91"/>
      <c r="E3285" s="89"/>
      <c r="F3285" s="88"/>
      <c r="G3285" s="91"/>
      <c r="H3285" s="91"/>
      <c r="I3285" s="88"/>
      <c r="J3285" s="92"/>
      <c r="K3285" s="212"/>
      <c r="L3285" s="308" t="str">
        <f>IF(K3285&lt;&gt;"",INDEX(ฐาน!$J$4:$M$44,MATCH(INT(K3285),ฐาน!$J$4:$J$44,0),2),"")</f>
        <v/>
      </c>
      <c r="M3285" s="309" t="str">
        <f>IF(L3285&lt;&gt;"",INDEX(ฐาน!$J$4:$M$45,MATCH(L3285,ฐาน!$K$4:$K$45,0),4),"")</f>
        <v/>
      </c>
      <c r="N3285" s="310" t="str">
        <f>IF(I3285&lt;&gt;"",INDEX(ฐาน!$A$4:$F$9,MATCH(I3285,ฐาน!$A$4:$A$9,0),IF(J3285&gt;=INDEX(ฐาน!$A$4:$F$9,MATCH(I3285,ฐาน!$A$4:$A$9,0),3),6,5)),"")</f>
        <v/>
      </c>
      <c r="O3285" s="311" t="str">
        <f>IF(I3285&lt;&gt;"",IF(J3285&gt;=INDEX(ฐาน!$A$4:$G$9,MATCH(I3285,ฐาน!$A$4:$A$9,0),4),INDEX(ฐาน!$A$4:$G$9,MATCH(I3285,ฐาน!$A$4:$A$9,0),7),INDEX(ฐาน!$A$4:$G$9,MATCH(I3285,ฐาน!$A$4:$A$9,0),4)),"")</f>
        <v/>
      </c>
      <c r="P3285" s="312">
        <f>IF(M3285&lt;&gt;ฐาน!$M$45,IF(L3285&lt;&gt;"",($L3285*$N3285/100),0),0)</f>
        <v>0</v>
      </c>
      <c r="Q3285" s="311">
        <f>IF(M3285&lt;&gt;ฐาน!$M$45,IF(L3285&lt;&gt;"",ROUNDUP(($L3285*$N3285/100),-1),0),0)</f>
        <v>0</v>
      </c>
      <c r="R3285" s="311">
        <f t="shared" si="102"/>
        <v>0</v>
      </c>
      <c r="S3285" s="313">
        <f t="shared" si="103"/>
        <v>0</v>
      </c>
      <c r="T3285" s="314">
        <f>IF(M3285&lt;&gt;ฐาน!$M$45,IF(S3285&lt;&gt;"",S3285+R3285,0),0)</f>
        <v>0</v>
      </c>
      <c r="U3285" s="311">
        <f>IF(M3285&lt;&gt;ฐาน!$M$45,IF(S3285=0,J3285+T3285,O3285),J3285)</f>
        <v>0</v>
      </c>
      <c r="V3285" s="98"/>
    </row>
    <row r="3286" spans="1:22" x14ac:dyDescent="0.35">
      <c r="A3286" s="93">
        <v>3278</v>
      </c>
      <c r="B3286" s="84"/>
      <c r="C3286" s="98"/>
      <c r="D3286" s="91"/>
      <c r="E3286" s="89"/>
      <c r="F3286" s="88"/>
      <c r="G3286" s="91"/>
      <c r="H3286" s="91"/>
      <c r="I3286" s="88"/>
      <c r="J3286" s="92"/>
      <c r="K3286" s="212"/>
      <c r="L3286" s="308" t="str">
        <f>IF(K3286&lt;&gt;"",INDEX(ฐาน!$J$4:$M$44,MATCH(INT(K3286),ฐาน!$J$4:$J$44,0),2),"")</f>
        <v/>
      </c>
      <c r="M3286" s="309" t="str">
        <f>IF(L3286&lt;&gt;"",INDEX(ฐาน!$J$4:$M$45,MATCH(L3286,ฐาน!$K$4:$K$45,0),4),"")</f>
        <v/>
      </c>
      <c r="N3286" s="310" t="str">
        <f>IF(I3286&lt;&gt;"",INDEX(ฐาน!$A$4:$F$9,MATCH(I3286,ฐาน!$A$4:$A$9,0),IF(J3286&gt;=INDEX(ฐาน!$A$4:$F$9,MATCH(I3286,ฐาน!$A$4:$A$9,0),3),6,5)),"")</f>
        <v/>
      </c>
      <c r="O3286" s="311" t="str">
        <f>IF(I3286&lt;&gt;"",IF(J3286&gt;=INDEX(ฐาน!$A$4:$G$9,MATCH(I3286,ฐาน!$A$4:$A$9,0),4),INDEX(ฐาน!$A$4:$G$9,MATCH(I3286,ฐาน!$A$4:$A$9,0),7),INDEX(ฐาน!$A$4:$G$9,MATCH(I3286,ฐาน!$A$4:$A$9,0),4)),"")</f>
        <v/>
      </c>
      <c r="P3286" s="312">
        <f>IF(M3286&lt;&gt;ฐาน!$M$45,IF(L3286&lt;&gt;"",($L3286*$N3286/100),0),0)</f>
        <v>0</v>
      </c>
      <c r="Q3286" s="311">
        <f>IF(M3286&lt;&gt;ฐาน!$M$45,IF(L3286&lt;&gt;"",ROUNDUP(($L3286*$N3286/100),-1),0),0)</f>
        <v>0</v>
      </c>
      <c r="R3286" s="311">
        <f t="shared" si="102"/>
        <v>0</v>
      </c>
      <c r="S3286" s="313">
        <f t="shared" si="103"/>
        <v>0</v>
      </c>
      <c r="T3286" s="314">
        <f>IF(M3286&lt;&gt;ฐาน!$M$45,IF(S3286&lt;&gt;"",S3286+R3286,0),0)</f>
        <v>0</v>
      </c>
      <c r="U3286" s="311">
        <f>IF(M3286&lt;&gt;ฐาน!$M$45,IF(S3286=0,J3286+T3286,O3286),J3286)</f>
        <v>0</v>
      </c>
      <c r="V3286" s="98"/>
    </row>
    <row r="3287" spans="1:22" x14ac:dyDescent="0.35">
      <c r="A3287" s="93">
        <v>3279</v>
      </c>
      <c r="B3287" s="84"/>
      <c r="C3287" s="98"/>
      <c r="D3287" s="91"/>
      <c r="E3287" s="89"/>
      <c r="F3287" s="88"/>
      <c r="G3287" s="91"/>
      <c r="H3287" s="91"/>
      <c r="I3287" s="88"/>
      <c r="J3287" s="92"/>
      <c r="K3287" s="212"/>
      <c r="L3287" s="308" t="str">
        <f>IF(K3287&lt;&gt;"",INDEX(ฐาน!$J$4:$M$44,MATCH(INT(K3287),ฐาน!$J$4:$J$44,0),2),"")</f>
        <v/>
      </c>
      <c r="M3287" s="309" t="str">
        <f>IF(L3287&lt;&gt;"",INDEX(ฐาน!$J$4:$M$45,MATCH(L3287,ฐาน!$K$4:$K$45,0),4),"")</f>
        <v/>
      </c>
      <c r="N3287" s="310" t="str">
        <f>IF(I3287&lt;&gt;"",INDEX(ฐาน!$A$4:$F$9,MATCH(I3287,ฐาน!$A$4:$A$9,0),IF(J3287&gt;=INDEX(ฐาน!$A$4:$F$9,MATCH(I3287,ฐาน!$A$4:$A$9,0),3),6,5)),"")</f>
        <v/>
      </c>
      <c r="O3287" s="311" t="str">
        <f>IF(I3287&lt;&gt;"",IF(J3287&gt;=INDEX(ฐาน!$A$4:$G$9,MATCH(I3287,ฐาน!$A$4:$A$9,0),4),INDEX(ฐาน!$A$4:$G$9,MATCH(I3287,ฐาน!$A$4:$A$9,0),7),INDEX(ฐาน!$A$4:$G$9,MATCH(I3287,ฐาน!$A$4:$A$9,0),4)),"")</f>
        <v/>
      </c>
      <c r="P3287" s="312">
        <f>IF(M3287&lt;&gt;ฐาน!$M$45,IF(L3287&lt;&gt;"",($L3287*$N3287/100),0),0)</f>
        <v>0</v>
      </c>
      <c r="Q3287" s="311">
        <f>IF(M3287&lt;&gt;ฐาน!$M$45,IF(L3287&lt;&gt;"",ROUNDUP(($L3287*$N3287/100),-1),0),0)</f>
        <v>0</v>
      </c>
      <c r="R3287" s="311">
        <f t="shared" si="102"/>
        <v>0</v>
      </c>
      <c r="S3287" s="313">
        <f t="shared" si="103"/>
        <v>0</v>
      </c>
      <c r="T3287" s="314">
        <f>IF(M3287&lt;&gt;ฐาน!$M$45,IF(S3287&lt;&gt;"",S3287+R3287,0),0)</f>
        <v>0</v>
      </c>
      <c r="U3287" s="311">
        <f>IF(M3287&lt;&gt;ฐาน!$M$45,IF(S3287=0,J3287+T3287,O3287),J3287)</f>
        <v>0</v>
      </c>
      <c r="V3287" s="98"/>
    </row>
    <row r="3288" spans="1:22" x14ac:dyDescent="0.35">
      <c r="A3288" s="93">
        <v>3280</v>
      </c>
      <c r="B3288" s="84"/>
      <c r="C3288" s="98"/>
      <c r="D3288" s="91"/>
      <c r="E3288" s="89"/>
      <c r="F3288" s="88"/>
      <c r="G3288" s="91"/>
      <c r="H3288" s="91"/>
      <c r="I3288" s="88"/>
      <c r="J3288" s="92"/>
      <c r="K3288" s="212"/>
      <c r="L3288" s="308" t="str">
        <f>IF(K3288&lt;&gt;"",INDEX(ฐาน!$J$4:$M$44,MATCH(INT(K3288),ฐาน!$J$4:$J$44,0),2),"")</f>
        <v/>
      </c>
      <c r="M3288" s="309" t="str">
        <f>IF(L3288&lt;&gt;"",INDEX(ฐาน!$J$4:$M$45,MATCH(L3288,ฐาน!$K$4:$K$45,0),4),"")</f>
        <v/>
      </c>
      <c r="N3288" s="310" t="str">
        <f>IF(I3288&lt;&gt;"",INDEX(ฐาน!$A$4:$F$9,MATCH(I3288,ฐาน!$A$4:$A$9,0),IF(J3288&gt;=INDEX(ฐาน!$A$4:$F$9,MATCH(I3288,ฐาน!$A$4:$A$9,0),3),6,5)),"")</f>
        <v/>
      </c>
      <c r="O3288" s="311" t="str">
        <f>IF(I3288&lt;&gt;"",IF(J3288&gt;=INDEX(ฐาน!$A$4:$G$9,MATCH(I3288,ฐาน!$A$4:$A$9,0),4),INDEX(ฐาน!$A$4:$G$9,MATCH(I3288,ฐาน!$A$4:$A$9,0),7),INDEX(ฐาน!$A$4:$G$9,MATCH(I3288,ฐาน!$A$4:$A$9,0),4)),"")</f>
        <v/>
      </c>
      <c r="P3288" s="312">
        <f>IF(M3288&lt;&gt;ฐาน!$M$45,IF(L3288&lt;&gt;"",($L3288*$N3288/100),0),0)</f>
        <v>0</v>
      </c>
      <c r="Q3288" s="311">
        <f>IF(M3288&lt;&gt;ฐาน!$M$45,IF(L3288&lt;&gt;"",ROUNDUP(($L3288*$N3288/100),-1),0),0)</f>
        <v>0</v>
      </c>
      <c r="R3288" s="311">
        <f t="shared" si="102"/>
        <v>0</v>
      </c>
      <c r="S3288" s="313">
        <f t="shared" si="103"/>
        <v>0</v>
      </c>
      <c r="T3288" s="314">
        <f>IF(M3288&lt;&gt;ฐาน!$M$45,IF(S3288&lt;&gt;"",S3288+R3288,0),0)</f>
        <v>0</v>
      </c>
      <c r="U3288" s="311">
        <f>IF(M3288&lt;&gt;ฐาน!$M$45,IF(S3288=0,J3288+T3288,O3288),J3288)</f>
        <v>0</v>
      </c>
      <c r="V3288" s="98"/>
    </row>
    <row r="3289" spans="1:22" x14ac:dyDescent="0.35">
      <c r="A3289" s="93">
        <v>3281</v>
      </c>
      <c r="B3289" s="84"/>
      <c r="C3289" s="98"/>
      <c r="D3289" s="91"/>
      <c r="E3289" s="89"/>
      <c r="F3289" s="88"/>
      <c r="G3289" s="91"/>
      <c r="H3289" s="91"/>
      <c r="I3289" s="88"/>
      <c r="J3289" s="92"/>
      <c r="K3289" s="212"/>
      <c r="L3289" s="308" t="str">
        <f>IF(K3289&lt;&gt;"",INDEX(ฐาน!$J$4:$M$44,MATCH(INT(K3289),ฐาน!$J$4:$J$44,0),2),"")</f>
        <v/>
      </c>
      <c r="M3289" s="309" t="str">
        <f>IF(L3289&lt;&gt;"",INDEX(ฐาน!$J$4:$M$45,MATCH(L3289,ฐาน!$K$4:$K$45,0),4),"")</f>
        <v/>
      </c>
      <c r="N3289" s="310" t="str">
        <f>IF(I3289&lt;&gt;"",INDEX(ฐาน!$A$4:$F$9,MATCH(I3289,ฐาน!$A$4:$A$9,0),IF(J3289&gt;=INDEX(ฐาน!$A$4:$F$9,MATCH(I3289,ฐาน!$A$4:$A$9,0),3),6,5)),"")</f>
        <v/>
      </c>
      <c r="O3289" s="311" t="str">
        <f>IF(I3289&lt;&gt;"",IF(J3289&gt;=INDEX(ฐาน!$A$4:$G$9,MATCH(I3289,ฐาน!$A$4:$A$9,0),4),INDEX(ฐาน!$A$4:$G$9,MATCH(I3289,ฐาน!$A$4:$A$9,0),7),INDEX(ฐาน!$A$4:$G$9,MATCH(I3289,ฐาน!$A$4:$A$9,0),4)),"")</f>
        <v/>
      </c>
      <c r="P3289" s="312">
        <f>IF(M3289&lt;&gt;ฐาน!$M$45,IF(L3289&lt;&gt;"",($L3289*$N3289/100),0),0)</f>
        <v>0</v>
      </c>
      <c r="Q3289" s="311">
        <f>IF(M3289&lt;&gt;ฐาน!$M$45,IF(L3289&lt;&gt;"",ROUNDUP(($L3289*$N3289/100),-1),0),0)</f>
        <v>0</v>
      </c>
      <c r="R3289" s="311">
        <f t="shared" si="102"/>
        <v>0</v>
      </c>
      <c r="S3289" s="313">
        <f t="shared" si="103"/>
        <v>0</v>
      </c>
      <c r="T3289" s="314">
        <f>IF(M3289&lt;&gt;ฐาน!$M$45,IF(S3289&lt;&gt;"",S3289+R3289,0),0)</f>
        <v>0</v>
      </c>
      <c r="U3289" s="311">
        <f>IF(M3289&lt;&gt;ฐาน!$M$45,IF(S3289=0,J3289+T3289,O3289),J3289)</f>
        <v>0</v>
      </c>
      <c r="V3289" s="98"/>
    </row>
    <row r="3290" spans="1:22" x14ac:dyDescent="0.35">
      <c r="A3290" s="93">
        <v>3282</v>
      </c>
      <c r="B3290" s="84"/>
      <c r="C3290" s="98"/>
      <c r="D3290" s="91"/>
      <c r="E3290" s="89"/>
      <c r="F3290" s="88"/>
      <c r="G3290" s="91"/>
      <c r="H3290" s="91"/>
      <c r="I3290" s="88"/>
      <c r="J3290" s="92"/>
      <c r="K3290" s="212"/>
      <c r="L3290" s="308" t="str">
        <f>IF(K3290&lt;&gt;"",INDEX(ฐาน!$J$4:$M$44,MATCH(INT(K3290),ฐาน!$J$4:$J$44,0),2),"")</f>
        <v/>
      </c>
      <c r="M3290" s="309" t="str">
        <f>IF(L3290&lt;&gt;"",INDEX(ฐาน!$J$4:$M$45,MATCH(L3290,ฐาน!$K$4:$K$45,0),4),"")</f>
        <v/>
      </c>
      <c r="N3290" s="310" t="str">
        <f>IF(I3290&lt;&gt;"",INDEX(ฐาน!$A$4:$F$9,MATCH(I3290,ฐาน!$A$4:$A$9,0),IF(J3290&gt;=INDEX(ฐาน!$A$4:$F$9,MATCH(I3290,ฐาน!$A$4:$A$9,0),3),6,5)),"")</f>
        <v/>
      </c>
      <c r="O3290" s="311" t="str">
        <f>IF(I3290&lt;&gt;"",IF(J3290&gt;=INDEX(ฐาน!$A$4:$G$9,MATCH(I3290,ฐาน!$A$4:$A$9,0),4),INDEX(ฐาน!$A$4:$G$9,MATCH(I3290,ฐาน!$A$4:$A$9,0),7),INDEX(ฐาน!$A$4:$G$9,MATCH(I3290,ฐาน!$A$4:$A$9,0),4)),"")</f>
        <v/>
      </c>
      <c r="P3290" s="312">
        <f>IF(M3290&lt;&gt;ฐาน!$M$45,IF(L3290&lt;&gt;"",($L3290*$N3290/100),0),0)</f>
        <v>0</v>
      </c>
      <c r="Q3290" s="311">
        <f>IF(M3290&lt;&gt;ฐาน!$M$45,IF(L3290&lt;&gt;"",ROUNDUP(($L3290*$N3290/100),-1),0),0)</f>
        <v>0</v>
      </c>
      <c r="R3290" s="311">
        <f t="shared" si="102"/>
        <v>0</v>
      </c>
      <c r="S3290" s="313">
        <f t="shared" si="103"/>
        <v>0</v>
      </c>
      <c r="T3290" s="314">
        <f>IF(M3290&lt;&gt;ฐาน!$M$45,IF(S3290&lt;&gt;"",S3290+R3290,0),0)</f>
        <v>0</v>
      </c>
      <c r="U3290" s="311">
        <f>IF(M3290&lt;&gt;ฐาน!$M$45,IF(S3290=0,J3290+T3290,O3290),J3290)</f>
        <v>0</v>
      </c>
      <c r="V3290" s="98"/>
    </row>
    <row r="3291" spans="1:22" x14ac:dyDescent="0.35">
      <c r="A3291" s="93">
        <v>3283</v>
      </c>
      <c r="B3291" s="84"/>
      <c r="C3291" s="98"/>
      <c r="D3291" s="91"/>
      <c r="E3291" s="89"/>
      <c r="F3291" s="88"/>
      <c r="G3291" s="91"/>
      <c r="H3291" s="91"/>
      <c r="I3291" s="88"/>
      <c r="J3291" s="92"/>
      <c r="K3291" s="212"/>
      <c r="L3291" s="308" t="str">
        <f>IF(K3291&lt;&gt;"",INDEX(ฐาน!$J$4:$M$44,MATCH(INT(K3291),ฐาน!$J$4:$J$44,0),2),"")</f>
        <v/>
      </c>
      <c r="M3291" s="309" t="str">
        <f>IF(L3291&lt;&gt;"",INDEX(ฐาน!$J$4:$M$45,MATCH(L3291,ฐาน!$K$4:$K$45,0),4),"")</f>
        <v/>
      </c>
      <c r="N3291" s="310" t="str">
        <f>IF(I3291&lt;&gt;"",INDEX(ฐาน!$A$4:$F$9,MATCH(I3291,ฐาน!$A$4:$A$9,0),IF(J3291&gt;=INDEX(ฐาน!$A$4:$F$9,MATCH(I3291,ฐาน!$A$4:$A$9,0),3),6,5)),"")</f>
        <v/>
      </c>
      <c r="O3291" s="311" t="str">
        <f>IF(I3291&lt;&gt;"",IF(J3291&gt;=INDEX(ฐาน!$A$4:$G$9,MATCH(I3291,ฐาน!$A$4:$A$9,0),4),INDEX(ฐาน!$A$4:$G$9,MATCH(I3291,ฐาน!$A$4:$A$9,0),7),INDEX(ฐาน!$A$4:$G$9,MATCH(I3291,ฐาน!$A$4:$A$9,0),4)),"")</f>
        <v/>
      </c>
      <c r="P3291" s="312">
        <f>IF(M3291&lt;&gt;ฐาน!$M$45,IF(L3291&lt;&gt;"",($L3291*$N3291/100),0),0)</f>
        <v>0</v>
      </c>
      <c r="Q3291" s="311">
        <f>IF(M3291&lt;&gt;ฐาน!$M$45,IF(L3291&lt;&gt;"",ROUNDUP(($L3291*$N3291/100),-1),0),0)</f>
        <v>0</v>
      </c>
      <c r="R3291" s="311">
        <f t="shared" si="102"/>
        <v>0</v>
      </c>
      <c r="S3291" s="313">
        <f t="shared" si="103"/>
        <v>0</v>
      </c>
      <c r="T3291" s="314">
        <f>IF(M3291&lt;&gt;ฐาน!$M$45,IF(S3291&lt;&gt;"",S3291+R3291,0),0)</f>
        <v>0</v>
      </c>
      <c r="U3291" s="311">
        <f>IF(M3291&lt;&gt;ฐาน!$M$45,IF(S3291=0,J3291+T3291,O3291),J3291)</f>
        <v>0</v>
      </c>
      <c r="V3291" s="98"/>
    </row>
    <row r="3292" spans="1:22" x14ac:dyDescent="0.35">
      <c r="A3292" s="93">
        <v>3284</v>
      </c>
      <c r="B3292" s="84"/>
      <c r="C3292" s="98"/>
      <c r="D3292" s="91"/>
      <c r="E3292" s="89"/>
      <c r="F3292" s="88"/>
      <c r="G3292" s="91"/>
      <c r="H3292" s="91"/>
      <c r="I3292" s="88"/>
      <c r="J3292" s="92"/>
      <c r="K3292" s="212"/>
      <c r="L3292" s="308" t="str">
        <f>IF(K3292&lt;&gt;"",INDEX(ฐาน!$J$4:$M$44,MATCH(INT(K3292),ฐาน!$J$4:$J$44,0),2),"")</f>
        <v/>
      </c>
      <c r="M3292" s="309" t="str">
        <f>IF(L3292&lt;&gt;"",INDEX(ฐาน!$J$4:$M$45,MATCH(L3292,ฐาน!$K$4:$K$45,0),4),"")</f>
        <v/>
      </c>
      <c r="N3292" s="310" t="str">
        <f>IF(I3292&lt;&gt;"",INDEX(ฐาน!$A$4:$F$9,MATCH(I3292,ฐาน!$A$4:$A$9,0),IF(J3292&gt;=INDEX(ฐาน!$A$4:$F$9,MATCH(I3292,ฐาน!$A$4:$A$9,0),3),6,5)),"")</f>
        <v/>
      </c>
      <c r="O3292" s="311" t="str">
        <f>IF(I3292&lt;&gt;"",IF(J3292&gt;=INDEX(ฐาน!$A$4:$G$9,MATCH(I3292,ฐาน!$A$4:$A$9,0),4),INDEX(ฐาน!$A$4:$G$9,MATCH(I3292,ฐาน!$A$4:$A$9,0),7),INDEX(ฐาน!$A$4:$G$9,MATCH(I3292,ฐาน!$A$4:$A$9,0),4)),"")</f>
        <v/>
      </c>
      <c r="P3292" s="312">
        <f>IF(M3292&lt;&gt;ฐาน!$M$45,IF(L3292&lt;&gt;"",($L3292*$N3292/100),0),0)</f>
        <v>0</v>
      </c>
      <c r="Q3292" s="311">
        <f>IF(M3292&lt;&gt;ฐาน!$M$45,IF(L3292&lt;&gt;"",ROUNDUP(($L3292*$N3292/100),-1),0),0)</f>
        <v>0</v>
      </c>
      <c r="R3292" s="311">
        <f t="shared" si="102"/>
        <v>0</v>
      </c>
      <c r="S3292" s="313">
        <f t="shared" si="103"/>
        <v>0</v>
      </c>
      <c r="T3292" s="314">
        <f>IF(M3292&lt;&gt;ฐาน!$M$45,IF(S3292&lt;&gt;"",S3292+R3292,0),0)</f>
        <v>0</v>
      </c>
      <c r="U3292" s="311">
        <f>IF(M3292&lt;&gt;ฐาน!$M$45,IF(S3292=0,J3292+T3292,O3292),J3292)</f>
        <v>0</v>
      </c>
      <c r="V3292" s="98"/>
    </row>
    <row r="3293" spans="1:22" x14ac:dyDescent="0.35">
      <c r="A3293" s="93">
        <v>3285</v>
      </c>
      <c r="B3293" s="84"/>
      <c r="C3293" s="98"/>
      <c r="D3293" s="91"/>
      <c r="E3293" s="89"/>
      <c r="F3293" s="88"/>
      <c r="G3293" s="91"/>
      <c r="H3293" s="91"/>
      <c r="I3293" s="88"/>
      <c r="J3293" s="92"/>
      <c r="K3293" s="212"/>
      <c r="L3293" s="308" t="str">
        <f>IF(K3293&lt;&gt;"",INDEX(ฐาน!$J$4:$M$44,MATCH(INT(K3293),ฐาน!$J$4:$J$44,0),2),"")</f>
        <v/>
      </c>
      <c r="M3293" s="309" t="str">
        <f>IF(L3293&lt;&gt;"",INDEX(ฐาน!$J$4:$M$45,MATCH(L3293,ฐาน!$K$4:$K$45,0),4),"")</f>
        <v/>
      </c>
      <c r="N3293" s="310" t="str">
        <f>IF(I3293&lt;&gt;"",INDEX(ฐาน!$A$4:$F$9,MATCH(I3293,ฐาน!$A$4:$A$9,0),IF(J3293&gt;=INDEX(ฐาน!$A$4:$F$9,MATCH(I3293,ฐาน!$A$4:$A$9,0),3),6,5)),"")</f>
        <v/>
      </c>
      <c r="O3293" s="311" t="str">
        <f>IF(I3293&lt;&gt;"",IF(J3293&gt;=INDEX(ฐาน!$A$4:$G$9,MATCH(I3293,ฐาน!$A$4:$A$9,0),4),INDEX(ฐาน!$A$4:$G$9,MATCH(I3293,ฐาน!$A$4:$A$9,0),7),INDEX(ฐาน!$A$4:$G$9,MATCH(I3293,ฐาน!$A$4:$A$9,0),4)),"")</f>
        <v/>
      </c>
      <c r="P3293" s="312">
        <f>IF(M3293&lt;&gt;ฐาน!$M$45,IF(L3293&lt;&gt;"",($L3293*$N3293/100),0),0)</f>
        <v>0</v>
      </c>
      <c r="Q3293" s="311">
        <f>IF(M3293&lt;&gt;ฐาน!$M$45,IF(L3293&lt;&gt;"",ROUNDUP(($L3293*$N3293/100),-1),0),0)</f>
        <v>0</v>
      </c>
      <c r="R3293" s="311">
        <f t="shared" si="102"/>
        <v>0</v>
      </c>
      <c r="S3293" s="313">
        <f t="shared" si="103"/>
        <v>0</v>
      </c>
      <c r="T3293" s="314">
        <f>IF(M3293&lt;&gt;ฐาน!$M$45,IF(S3293&lt;&gt;"",S3293+R3293,0),0)</f>
        <v>0</v>
      </c>
      <c r="U3293" s="311">
        <f>IF(M3293&lt;&gt;ฐาน!$M$45,IF(S3293=0,J3293+T3293,O3293),J3293)</f>
        <v>0</v>
      </c>
      <c r="V3293" s="98"/>
    </row>
    <row r="3294" spans="1:22" x14ac:dyDescent="0.35">
      <c r="A3294" s="93">
        <v>3286</v>
      </c>
      <c r="B3294" s="84"/>
      <c r="C3294" s="98"/>
      <c r="D3294" s="91"/>
      <c r="E3294" s="89"/>
      <c r="F3294" s="88"/>
      <c r="G3294" s="91"/>
      <c r="H3294" s="91"/>
      <c r="I3294" s="88"/>
      <c r="J3294" s="92"/>
      <c r="K3294" s="212"/>
      <c r="L3294" s="308" t="str">
        <f>IF(K3294&lt;&gt;"",INDEX(ฐาน!$J$4:$M$44,MATCH(INT(K3294),ฐาน!$J$4:$J$44,0),2),"")</f>
        <v/>
      </c>
      <c r="M3294" s="309" t="str">
        <f>IF(L3294&lt;&gt;"",INDEX(ฐาน!$J$4:$M$45,MATCH(L3294,ฐาน!$K$4:$K$45,0),4),"")</f>
        <v/>
      </c>
      <c r="N3294" s="310" t="str">
        <f>IF(I3294&lt;&gt;"",INDEX(ฐาน!$A$4:$F$9,MATCH(I3294,ฐาน!$A$4:$A$9,0),IF(J3294&gt;=INDEX(ฐาน!$A$4:$F$9,MATCH(I3294,ฐาน!$A$4:$A$9,0),3),6,5)),"")</f>
        <v/>
      </c>
      <c r="O3294" s="311" t="str">
        <f>IF(I3294&lt;&gt;"",IF(J3294&gt;=INDEX(ฐาน!$A$4:$G$9,MATCH(I3294,ฐาน!$A$4:$A$9,0),4),INDEX(ฐาน!$A$4:$G$9,MATCH(I3294,ฐาน!$A$4:$A$9,0),7),INDEX(ฐาน!$A$4:$G$9,MATCH(I3294,ฐาน!$A$4:$A$9,0),4)),"")</f>
        <v/>
      </c>
      <c r="P3294" s="312">
        <f>IF(M3294&lt;&gt;ฐาน!$M$45,IF(L3294&lt;&gt;"",($L3294*$N3294/100),0),0)</f>
        <v>0</v>
      </c>
      <c r="Q3294" s="311">
        <f>IF(M3294&lt;&gt;ฐาน!$M$45,IF(L3294&lt;&gt;"",ROUNDUP(($L3294*$N3294/100),-1),0),0)</f>
        <v>0</v>
      </c>
      <c r="R3294" s="311">
        <f t="shared" si="102"/>
        <v>0</v>
      </c>
      <c r="S3294" s="313">
        <f t="shared" si="103"/>
        <v>0</v>
      </c>
      <c r="T3294" s="314">
        <f>IF(M3294&lt;&gt;ฐาน!$M$45,IF(S3294&lt;&gt;"",S3294+R3294,0),0)</f>
        <v>0</v>
      </c>
      <c r="U3294" s="311">
        <f>IF(M3294&lt;&gt;ฐาน!$M$45,IF(S3294=0,J3294+T3294,O3294),J3294)</f>
        <v>0</v>
      </c>
      <c r="V3294" s="98"/>
    </row>
    <row r="3295" spans="1:22" x14ac:dyDescent="0.35">
      <c r="A3295" s="93">
        <v>3287</v>
      </c>
      <c r="B3295" s="84"/>
      <c r="C3295" s="98"/>
      <c r="D3295" s="91"/>
      <c r="E3295" s="89"/>
      <c r="F3295" s="88"/>
      <c r="G3295" s="91"/>
      <c r="H3295" s="91"/>
      <c r="I3295" s="88"/>
      <c r="J3295" s="92"/>
      <c r="K3295" s="212"/>
      <c r="L3295" s="308" t="str">
        <f>IF(K3295&lt;&gt;"",INDEX(ฐาน!$J$4:$M$44,MATCH(INT(K3295),ฐาน!$J$4:$J$44,0),2),"")</f>
        <v/>
      </c>
      <c r="M3295" s="309" t="str">
        <f>IF(L3295&lt;&gt;"",INDEX(ฐาน!$J$4:$M$45,MATCH(L3295,ฐาน!$K$4:$K$45,0),4),"")</f>
        <v/>
      </c>
      <c r="N3295" s="310" t="str">
        <f>IF(I3295&lt;&gt;"",INDEX(ฐาน!$A$4:$F$9,MATCH(I3295,ฐาน!$A$4:$A$9,0),IF(J3295&gt;=INDEX(ฐาน!$A$4:$F$9,MATCH(I3295,ฐาน!$A$4:$A$9,0),3),6,5)),"")</f>
        <v/>
      </c>
      <c r="O3295" s="311" t="str">
        <f>IF(I3295&lt;&gt;"",IF(J3295&gt;=INDEX(ฐาน!$A$4:$G$9,MATCH(I3295,ฐาน!$A$4:$A$9,0),4),INDEX(ฐาน!$A$4:$G$9,MATCH(I3295,ฐาน!$A$4:$A$9,0),7),INDEX(ฐาน!$A$4:$G$9,MATCH(I3295,ฐาน!$A$4:$A$9,0),4)),"")</f>
        <v/>
      </c>
      <c r="P3295" s="312">
        <f>IF(M3295&lt;&gt;ฐาน!$M$45,IF(L3295&lt;&gt;"",($L3295*$N3295/100),0),0)</f>
        <v>0</v>
      </c>
      <c r="Q3295" s="311">
        <f>IF(M3295&lt;&gt;ฐาน!$M$45,IF(L3295&lt;&gt;"",ROUNDUP(($L3295*$N3295/100),-1),0),0)</f>
        <v>0</v>
      </c>
      <c r="R3295" s="311">
        <f t="shared" si="102"/>
        <v>0</v>
      </c>
      <c r="S3295" s="313">
        <f t="shared" si="103"/>
        <v>0</v>
      </c>
      <c r="T3295" s="314">
        <f>IF(M3295&lt;&gt;ฐาน!$M$45,IF(S3295&lt;&gt;"",S3295+R3295,0),0)</f>
        <v>0</v>
      </c>
      <c r="U3295" s="311">
        <f>IF(M3295&lt;&gt;ฐาน!$M$45,IF(S3295=0,J3295+T3295,O3295),J3295)</f>
        <v>0</v>
      </c>
      <c r="V3295" s="98"/>
    </row>
    <row r="3296" spans="1:22" x14ac:dyDescent="0.35">
      <c r="A3296" s="93">
        <v>3288</v>
      </c>
      <c r="B3296" s="84"/>
      <c r="C3296" s="98"/>
      <c r="D3296" s="91"/>
      <c r="E3296" s="89"/>
      <c r="F3296" s="88"/>
      <c r="G3296" s="91"/>
      <c r="H3296" s="91"/>
      <c r="I3296" s="88"/>
      <c r="J3296" s="92"/>
      <c r="K3296" s="212"/>
      <c r="L3296" s="308" t="str">
        <f>IF(K3296&lt;&gt;"",INDEX(ฐาน!$J$4:$M$44,MATCH(INT(K3296),ฐาน!$J$4:$J$44,0),2),"")</f>
        <v/>
      </c>
      <c r="M3296" s="309" t="str">
        <f>IF(L3296&lt;&gt;"",INDEX(ฐาน!$J$4:$M$45,MATCH(L3296,ฐาน!$K$4:$K$45,0),4),"")</f>
        <v/>
      </c>
      <c r="N3296" s="310" t="str">
        <f>IF(I3296&lt;&gt;"",INDEX(ฐาน!$A$4:$F$9,MATCH(I3296,ฐาน!$A$4:$A$9,0),IF(J3296&gt;=INDEX(ฐาน!$A$4:$F$9,MATCH(I3296,ฐาน!$A$4:$A$9,0),3),6,5)),"")</f>
        <v/>
      </c>
      <c r="O3296" s="311" t="str">
        <f>IF(I3296&lt;&gt;"",IF(J3296&gt;=INDEX(ฐาน!$A$4:$G$9,MATCH(I3296,ฐาน!$A$4:$A$9,0),4),INDEX(ฐาน!$A$4:$G$9,MATCH(I3296,ฐาน!$A$4:$A$9,0),7),INDEX(ฐาน!$A$4:$G$9,MATCH(I3296,ฐาน!$A$4:$A$9,0),4)),"")</f>
        <v/>
      </c>
      <c r="P3296" s="312">
        <f>IF(M3296&lt;&gt;ฐาน!$M$45,IF(L3296&lt;&gt;"",($L3296*$N3296/100),0),0)</f>
        <v>0</v>
      </c>
      <c r="Q3296" s="311">
        <f>IF(M3296&lt;&gt;ฐาน!$M$45,IF(L3296&lt;&gt;"",ROUNDUP(($L3296*$N3296/100),-1),0),0)</f>
        <v>0</v>
      </c>
      <c r="R3296" s="311">
        <f t="shared" si="102"/>
        <v>0</v>
      </c>
      <c r="S3296" s="313">
        <f t="shared" si="103"/>
        <v>0</v>
      </c>
      <c r="T3296" s="314">
        <f>IF(M3296&lt;&gt;ฐาน!$M$45,IF(S3296&lt;&gt;"",S3296+R3296,0),0)</f>
        <v>0</v>
      </c>
      <c r="U3296" s="311">
        <f>IF(M3296&lt;&gt;ฐาน!$M$45,IF(S3296=0,J3296+T3296,O3296),J3296)</f>
        <v>0</v>
      </c>
      <c r="V3296" s="98"/>
    </row>
    <row r="3297" spans="1:22" x14ac:dyDescent="0.35">
      <c r="A3297" s="93">
        <v>3289</v>
      </c>
      <c r="B3297" s="84"/>
      <c r="C3297" s="98"/>
      <c r="D3297" s="91"/>
      <c r="E3297" s="89"/>
      <c r="F3297" s="88"/>
      <c r="G3297" s="91"/>
      <c r="H3297" s="91"/>
      <c r="I3297" s="88"/>
      <c r="J3297" s="92"/>
      <c r="K3297" s="212"/>
      <c r="L3297" s="308" t="str">
        <f>IF(K3297&lt;&gt;"",INDEX(ฐาน!$J$4:$M$44,MATCH(INT(K3297),ฐาน!$J$4:$J$44,0),2),"")</f>
        <v/>
      </c>
      <c r="M3297" s="309" t="str">
        <f>IF(L3297&lt;&gt;"",INDEX(ฐาน!$J$4:$M$45,MATCH(L3297,ฐาน!$K$4:$K$45,0),4),"")</f>
        <v/>
      </c>
      <c r="N3297" s="310" t="str">
        <f>IF(I3297&lt;&gt;"",INDEX(ฐาน!$A$4:$F$9,MATCH(I3297,ฐาน!$A$4:$A$9,0),IF(J3297&gt;=INDEX(ฐาน!$A$4:$F$9,MATCH(I3297,ฐาน!$A$4:$A$9,0),3),6,5)),"")</f>
        <v/>
      </c>
      <c r="O3297" s="311" t="str">
        <f>IF(I3297&lt;&gt;"",IF(J3297&gt;=INDEX(ฐาน!$A$4:$G$9,MATCH(I3297,ฐาน!$A$4:$A$9,0),4),INDEX(ฐาน!$A$4:$G$9,MATCH(I3297,ฐาน!$A$4:$A$9,0),7),INDEX(ฐาน!$A$4:$G$9,MATCH(I3297,ฐาน!$A$4:$A$9,0),4)),"")</f>
        <v/>
      </c>
      <c r="P3297" s="312">
        <f>IF(M3297&lt;&gt;ฐาน!$M$45,IF(L3297&lt;&gt;"",($L3297*$N3297/100),0),0)</f>
        <v>0</v>
      </c>
      <c r="Q3297" s="311">
        <f>IF(M3297&lt;&gt;ฐาน!$M$45,IF(L3297&lt;&gt;"",ROUNDUP(($L3297*$N3297/100),-1),0),0)</f>
        <v>0</v>
      </c>
      <c r="R3297" s="311">
        <f t="shared" si="102"/>
        <v>0</v>
      </c>
      <c r="S3297" s="313">
        <f t="shared" si="103"/>
        <v>0</v>
      </c>
      <c r="T3297" s="314">
        <f>IF(M3297&lt;&gt;ฐาน!$M$45,IF(S3297&lt;&gt;"",S3297+R3297,0),0)</f>
        <v>0</v>
      </c>
      <c r="U3297" s="311">
        <f>IF(M3297&lt;&gt;ฐาน!$M$45,IF(S3297=0,J3297+T3297,O3297),J3297)</f>
        <v>0</v>
      </c>
      <c r="V3297" s="98"/>
    </row>
    <row r="3298" spans="1:22" x14ac:dyDescent="0.35">
      <c r="A3298" s="93">
        <v>3290</v>
      </c>
      <c r="B3298" s="84"/>
      <c r="C3298" s="98"/>
      <c r="D3298" s="91"/>
      <c r="E3298" s="89"/>
      <c r="F3298" s="88"/>
      <c r="G3298" s="91"/>
      <c r="H3298" s="91"/>
      <c r="I3298" s="88"/>
      <c r="J3298" s="92"/>
      <c r="K3298" s="212"/>
      <c r="L3298" s="308" t="str">
        <f>IF(K3298&lt;&gt;"",INDEX(ฐาน!$J$4:$M$44,MATCH(INT(K3298),ฐาน!$J$4:$J$44,0),2),"")</f>
        <v/>
      </c>
      <c r="M3298" s="309" t="str">
        <f>IF(L3298&lt;&gt;"",INDEX(ฐาน!$J$4:$M$45,MATCH(L3298,ฐาน!$K$4:$K$45,0),4),"")</f>
        <v/>
      </c>
      <c r="N3298" s="310" t="str">
        <f>IF(I3298&lt;&gt;"",INDEX(ฐาน!$A$4:$F$9,MATCH(I3298,ฐาน!$A$4:$A$9,0),IF(J3298&gt;=INDEX(ฐาน!$A$4:$F$9,MATCH(I3298,ฐาน!$A$4:$A$9,0),3),6,5)),"")</f>
        <v/>
      </c>
      <c r="O3298" s="311" t="str">
        <f>IF(I3298&lt;&gt;"",IF(J3298&gt;=INDEX(ฐาน!$A$4:$G$9,MATCH(I3298,ฐาน!$A$4:$A$9,0),4),INDEX(ฐาน!$A$4:$G$9,MATCH(I3298,ฐาน!$A$4:$A$9,0),7),INDEX(ฐาน!$A$4:$G$9,MATCH(I3298,ฐาน!$A$4:$A$9,0),4)),"")</f>
        <v/>
      </c>
      <c r="P3298" s="312">
        <f>IF(M3298&lt;&gt;ฐาน!$M$45,IF(L3298&lt;&gt;"",($L3298*$N3298/100),0),0)</f>
        <v>0</v>
      </c>
      <c r="Q3298" s="311">
        <f>IF(M3298&lt;&gt;ฐาน!$M$45,IF(L3298&lt;&gt;"",ROUNDUP(($L3298*$N3298/100),-1),0),0)</f>
        <v>0</v>
      </c>
      <c r="R3298" s="311">
        <f t="shared" si="102"/>
        <v>0</v>
      </c>
      <c r="S3298" s="313">
        <f t="shared" si="103"/>
        <v>0</v>
      </c>
      <c r="T3298" s="314">
        <f>IF(M3298&lt;&gt;ฐาน!$M$45,IF(S3298&lt;&gt;"",S3298+R3298,0),0)</f>
        <v>0</v>
      </c>
      <c r="U3298" s="311">
        <f>IF(M3298&lt;&gt;ฐาน!$M$45,IF(S3298=0,J3298+T3298,O3298),J3298)</f>
        <v>0</v>
      </c>
      <c r="V3298" s="98"/>
    </row>
    <row r="3299" spans="1:22" x14ac:dyDescent="0.35">
      <c r="A3299" s="93">
        <v>3291</v>
      </c>
      <c r="B3299" s="84"/>
      <c r="C3299" s="98"/>
      <c r="D3299" s="91"/>
      <c r="E3299" s="89"/>
      <c r="F3299" s="88"/>
      <c r="G3299" s="91"/>
      <c r="H3299" s="91"/>
      <c r="I3299" s="88"/>
      <c r="J3299" s="92"/>
      <c r="K3299" s="212"/>
      <c r="L3299" s="308" t="str">
        <f>IF(K3299&lt;&gt;"",INDEX(ฐาน!$J$4:$M$44,MATCH(INT(K3299),ฐาน!$J$4:$J$44,0),2),"")</f>
        <v/>
      </c>
      <c r="M3299" s="309" t="str">
        <f>IF(L3299&lt;&gt;"",INDEX(ฐาน!$J$4:$M$45,MATCH(L3299,ฐาน!$K$4:$K$45,0),4),"")</f>
        <v/>
      </c>
      <c r="N3299" s="310" t="str">
        <f>IF(I3299&lt;&gt;"",INDEX(ฐาน!$A$4:$F$9,MATCH(I3299,ฐาน!$A$4:$A$9,0),IF(J3299&gt;=INDEX(ฐาน!$A$4:$F$9,MATCH(I3299,ฐาน!$A$4:$A$9,0),3),6,5)),"")</f>
        <v/>
      </c>
      <c r="O3299" s="311" t="str">
        <f>IF(I3299&lt;&gt;"",IF(J3299&gt;=INDEX(ฐาน!$A$4:$G$9,MATCH(I3299,ฐาน!$A$4:$A$9,0),4),INDEX(ฐาน!$A$4:$G$9,MATCH(I3299,ฐาน!$A$4:$A$9,0),7),INDEX(ฐาน!$A$4:$G$9,MATCH(I3299,ฐาน!$A$4:$A$9,0),4)),"")</f>
        <v/>
      </c>
      <c r="P3299" s="312">
        <f>IF(M3299&lt;&gt;ฐาน!$M$45,IF(L3299&lt;&gt;"",($L3299*$N3299/100),0),0)</f>
        <v>0</v>
      </c>
      <c r="Q3299" s="311">
        <f>IF(M3299&lt;&gt;ฐาน!$M$45,IF(L3299&lt;&gt;"",ROUNDUP(($L3299*$N3299/100),-1),0),0)</f>
        <v>0</v>
      </c>
      <c r="R3299" s="311">
        <f t="shared" si="102"/>
        <v>0</v>
      </c>
      <c r="S3299" s="313">
        <f t="shared" si="103"/>
        <v>0</v>
      </c>
      <c r="T3299" s="314">
        <f>IF(M3299&lt;&gt;ฐาน!$M$45,IF(S3299&lt;&gt;"",S3299+R3299,0),0)</f>
        <v>0</v>
      </c>
      <c r="U3299" s="311">
        <f>IF(M3299&lt;&gt;ฐาน!$M$45,IF(S3299=0,J3299+T3299,O3299),J3299)</f>
        <v>0</v>
      </c>
      <c r="V3299" s="98"/>
    </row>
    <row r="3300" spans="1:22" x14ac:dyDescent="0.35">
      <c r="A3300" s="93">
        <v>3292</v>
      </c>
      <c r="B3300" s="84"/>
      <c r="C3300" s="98"/>
      <c r="D3300" s="91"/>
      <c r="E3300" s="89"/>
      <c r="F3300" s="88"/>
      <c r="G3300" s="91"/>
      <c r="H3300" s="91"/>
      <c r="I3300" s="88"/>
      <c r="J3300" s="92"/>
      <c r="K3300" s="212"/>
      <c r="L3300" s="308" t="str">
        <f>IF(K3300&lt;&gt;"",INDEX(ฐาน!$J$4:$M$44,MATCH(INT(K3300),ฐาน!$J$4:$J$44,0),2),"")</f>
        <v/>
      </c>
      <c r="M3300" s="309" t="str">
        <f>IF(L3300&lt;&gt;"",INDEX(ฐาน!$J$4:$M$45,MATCH(L3300,ฐาน!$K$4:$K$45,0),4),"")</f>
        <v/>
      </c>
      <c r="N3300" s="310" t="str">
        <f>IF(I3300&lt;&gt;"",INDEX(ฐาน!$A$4:$F$9,MATCH(I3300,ฐาน!$A$4:$A$9,0),IF(J3300&gt;=INDEX(ฐาน!$A$4:$F$9,MATCH(I3300,ฐาน!$A$4:$A$9,0),3),6,5)),"")</f>
        <v/>
      </c>
      <c r="O3300" s="311" t="str">
        <f>IF(I3300&lt;&gt;"",IF(J3300&gt;=INDEX(ฐาน!$A$4:$G$9,MATCH(I3300,ฐาน!$A$4:$A$9,0),4),INDEX(ฐาน!$A$4:$G$9,MATCH(I3300,ฐาน!$A$4:$A$9,0),7),INDEX(ฐาน!$A$4:$G$9,MATCH(I3300,ฐาน!$A$4:$A$9,0),4)),"")</f>
        <v/>
      </c>
      <c r="P3300" s="312">
        <f>IF(M3300&lt;&gt;ฐาน!$M$45,IF(L3300&lt;&gt;"",($L3300*$N3300/100),0),0)</f>
        <v>0</v>
      </c>
      <c r="Q3300" s="311">
        <f>IF(M3300&lt;&gt;ฐาน!$M$45,IF(L3300&lt;&gt;"",ROUNDUP(($L3300*$N3300/100),-1),0),0)</f>
        <v>0</v>
      </c>
      <c r="R3300" s="311">
        <f t="shared" si="102"/>
        <v>0</v>
      </c>
      <c r="S3300" s="313">
        <f t="shared" si="103"/>
        <v>0</v>
      </c>
      <c r="T3300" s="314">
        <f>IF(M3300&lt;&gt;ฐาน!$M$45,IF(S3300&lt;&gt;"",S3300+R3300,0),0)</f>
        <v>0</v>
      </c>
      <c r="U3300" s="311">
        <f>IF(M3300&lt;&gt;ฐาน!$M$45,IF(S3300=0,J3300+T3300,O3300),J3300)</f>
        <v>0</v>
      </c>
      <c r="V3300" s="98"/>
    </row>
    <row r="3301" spans="1:22" x14ac:dyDescent="0.35">
      <c r="A3301" s="93">
        <v>3293</v>
      </c>
      <c r="B3301" s="84"/>
      <c r="C3301" s="98"/>
      <c r="D3301" s="91"/>
      <c r="E3301" s="89"/>
      <c r="F3301" s="88"/>
      <c r="G3301" s="91"/>
      <c r="H3301" s="91"/>
      <c r="I3301" s="88"/>
      <c r="J3301" s="92"/>
      <c r="K3301" s="212"/>
      <c r="L3301" s="308" t="str">
        <f>IF(K3301&lt;&gt;"",INDEX(ฐาน!$J$4:$M$44,MATCH(INT(K3301),ฐาน!$J$4:$J$44,0),2),"")</f>
        <v/>
      </c>
      <c r="M3301" s="309" t="str">
        <f>IF(L3301&lt;&gt;"",INDEX(ฐาน!$J$4:$M$45,MATCH(L3301,ฐาน!$K$4:$K$45,0),4),"")</f>
        <v/>
      </c>
      <c r="N3301" s="310" t="str">
        <f>IF(I3301&lt;&gt;"",INDEX(ฐาน!$A$4:$F$9,MATCH(I3301,ฐาน!$A$4:$A$9,0),IF(J3301&gt;=INDEX(ฐาน!$A$4:$F$9,MATCH(I3301,ฐาน!$A$4:$A$9,0),3),6,5)),"")</f>
        <v/>
      </c>
      <c r="O3301" s="311" t="str">
        <f>IF(I3301&lt;&gt;"",IF(J3301&gt;=INDEX(ฐาน!$A$4:$G$9,MATCH(I3301,ฐาน!$A$4:$A$9,0),4),INDEX(ฐาน!$A$4:$G$9,MATCH(I3301,ฐาน!$A$4:$A$9,0),7),INDEX(ฐาน!$A$4:$G$9,MATCH(I3301,ฐาน!$A$4:$A$9,0),4)),"")</f>
        <v/>
      </c>
      <c r="P3301" s="312">
        <f>IF(M3301&lt;&gt;ฐาน!$M$45,IF(L3301&lt;&gt;"",($L3301*$N3301/100),0),0)</f>
        <v>0</v>
      </c>
      <c r="Q3301" s="311">
        <f>IF(M3301&lt;&gt;ฐาน!$M$45,IF(L3301&lt;&gt;"",ROUNDUP(($L3301*$N3301/100),-1),0),0)</f>
        <v>0</v>
      </c>
      <c r="R3301" s="311">
        <f t="shared" si="102"/>
        <v>0</v>
      </c>
      <c r="S3301" s="313">
        <f t="shared" si="103"/>
        <v>0</v>
      </c>
      <c r="T3301" s="314">
        <f>IF(M3301&lt;&gt;ฐาน!$M$45,IF(S3301&lt;&gt;"",S3301+R3301,0),0)</f>
        <v>0</v>
      </c>
      <c r="U3301" s="311">
        <f>IF(M3301&lt;&gt;ฐาน!$M$45,IF(S3301=0,J3301+T3301,O3301),J3301)</f>
        <v>0</v>
      </c>
      <c r="V3301" s="98"/>
    </row>
    <row r="3302" spans="1:22" x14ac:dyDescent="0.35">
      <c r="A3302" s="93">
        <v>3294</v>
      </c>
      <c r="B3302" s="84"/>
      <c r="C3302" s="98"/>
      <c r="D3302" s="91"/>
      <c r="E3302" s="89"/>
      <c r="F3302" s="88"/>
      <c r="G3302" s="91"/>
      <c r="H3302" s="91"/>
      <c r="I3302" s="88"/>
      <c r="J3302" s="92"/>
      <c r="K3302" s="212"/>
      <c r="L3302" s="308" t="str">
        <f>IF(K3302&lt;&gt;"",INDEX(ฐาน!$J$4:$M$44,MATCH(INT(K3302),ฐาน!$J$4:$J$44,0),2),"")</f>
        <v/>
      </c>
      <c r="M3302" s="309" t="str">
        <f>IF(L3302&lt;&gt;"",INDEX(ฐาน!$J$4:$M$45,MATCH(L3302,ฐาน!$K$4:$K$45,0),4),"")</f>
        <v/>
      </c>
      <c r="N3302" s="310" t="str">
        <f>IF(I3302&lt;&gt;"",INDEX(ฐาน!$A$4:$F$9,MATCH(I3302,ฐาน!$A$4:$A$9,0),IF(J3302&gt;=INDEX(ฐาน!$A$4:$F$9,MATCH(I3302,ฐาน!$A$4:$A$9,0),3),6,5)),"")</f>
        <v/>
      </c>
      <c r="O3302" s="311" t="str">
        <f>IF(I3302&lt;&gt;"",IF(J3302&gt;=INDEX(ฐาน!$A$4:$G$9,MATCH(I3302,ฐาน!$A$4:$A$9,0),4),INDEX(ฐาน!$A$4:$G$9,MATCH(I3302,ฐาน!$A$4:$A$9,0),7),INDEX(ฐาน!$A$4:$G$9,MATCH(I3302,ฐาน!$A$4:$A$9,0),4)),"")</f>
        <v/>
      </c>
      <c r="P3302" s="312">
        <f>IF(M3302&lt;&gt;ฐาน!$M$45,IF(L3302&lt;&gt;"",($L3302*$N3302/100),0),0)</f>
        <v>0</v>
      </c>
      <c r="Q3302" s="311">
        <f>IF(M3302&lt;&gt;ฐาน!$M$45,IF(L3302&lt;&gt;"",ROUNDUP(($L3302*$N3302/100),-1),0),0)</f>
        <v>0</v>
      </c>
      <c r="R3302" s="311">
        <f t="shared" si="102"/>
        <v>0</v>
      </c>
      <c r="S3302" s="313">
        <f t="shared" si="103"/>
        <v>0</v>
      </c>
      <c r="T3302" s="314">
        <f>IF(M3302&lt;&gt;ฐาน!$M$45,IF(S3302&lt;&gt;"",S3302+R3302,0),0)</f>
        <v>0</v>
      </c>
      <c r="U3302" s="311">
        <f>IF(M3302&lt;&gt;ฐาน!$M$45,IF(S3302=0,J3302+T3302,O3302),J3302)</f>
        <v>0</v>
      </c>
      <c r="V3302" s="98"/>
    </row>
    <row r="3303" spans="1:22" x14ac:dyDescent="0.35">
      <c r="A3303" s="93">
        <v>3295</v>
      </c>
      <c r="B3303" s="84"/>
      <c r="C3303" s="98"/>
      <c r="D3303" s="91"/>
      <c r="E3303" s="89"/>
      <c r="F3303" s="88"/>
      <c r="G3303" s="91"/>
      <c r="H3303" s="91"/>
      <c r="I3303" s="88"/>
      <c r="J3303" s="92"/>
      <c r="K3303" s="212"/>
      <c r="L3303" s="308" t="str">
        <f>IF(K3303&lt;&gt;"",INDEX(ฐาน!$J$4:$M$44,MATCH(INT(K3303),ฐาน!$J$4:$J$44,0),2),"")</f>
        <v/>
      </c>
      <c r="M3303" s="309" t="str">
        <f>IF(L3303&lt;&gt;"",INDEX(ฐาน!$J$4:$M$45,MATCH(L3303,ฐาน!$K$4:$K$45,0),4),"")</f>
        <v/>
      </c>
      <c r="N3303" s="310" t="str">
        <f>IF(I3303&lt;&gt;"",INDEX(ฐาน!$A$4:$F$9,MATCH(I3303,ฐาน!$A$4:$A$9,0),IF(J3303&gt;=INDEX(ฐาน!$A$4:$F$9,MATCH(I3303,ฐาน!$A$4:$A$9,0),3),6,5)),"")</f>
        <v/>
      </c>
      <c r="O3303" s="311" t="str">
        <f>IF(I3303&lt;&gt;"",IF(J3303&gt;=INDEX(ฐาน!$A$4:$G$9,MATCH(I3303,ฐาน!$A$4:$A$9,0),4),INDEX(ฐาน!$A$4:$G$9,MATCH(I3303,ฐาน!$A$4:$A$9,0),7),INDEX(ฐาน!$A$4:$G$9,MATCH(I3303,ฐาน!$A$4:$A$9,0),4)),"")</f>
        <v/>
      </c>
      <c r="P3303" s="312">
        <f>IF(M3303&lt;&gt;ฐาน!$M$45,IF(L3303&lt;&gt;"",($L3303*$N3303/100),0),0)</f>
        <v>0</v>
      </c>
      <c r="Q3303" s="311">
        <f>IF(M3303&lt;&gt;ฐาน!$M$45,IF(L3303&lt;&gt;"",ROUNDUP(($L3303*$N3303/100),-1),0),0)</f>
        <v>0</v>
      </c>
      <c r="R3303" s="311">
        <f t="shared" si="102"/>
        <v>0</v>
      </c>
      <c r="S3303" s="313">
        <f t="shared" si="103"/>
        <v>0</v>
      </c>
      <c r="T3303" s="314">
        <f>IF(M3303&lt;&gt;ฐาน!$M$45,IF(S3303&lt;&gt;"",S3303+R3303,0),0)</f>
        <v>0</v>
      </c>
      <c r="U3303" s="311">
        <f>IF(M3303&lt;&gt;ฐาน!$M$45,IF(S3303=0,J3303+T3303,O3303),J3303)</f>
        <v>0</v>
      </c>
      <c r="V3303" s="98"/>
    </row>
    <row r="3304" spans="1:22" x14ac:dyDescent="0.35">
      <c r="A3304" s="93">
        <v>3296</v>
      </c>
      <c r="B3304" s="84"/>
      <c r="C3304" s="98"/>
      <c r="D3304" s="91"/>
      <c r="E3304" s="89"/>
      <c r="F3304" s="88"/>
      <c r="G3304" s="91"/>
      <c r="H3304" s="91"/>
      <c r="I3304" s="88"/>
      <c r="J3304" s="92"/>
      <c r="K3304" s="212"/>
      <c r="L3304" s="308" t="str">
        <f>IF(K3304&lt;&gt;"",INDEX(ฐาน!$J$4:$M$44,MATCH(INT(K3304),ฐาน!$J$4:$J$44,0),2),"")</f>
        <v/>
      </c>
      <c r="M3304" s="309" t="str">
        <f>IF(L3304&lt;&gt;"",INDEX(ฐาน!$J$4:$M$45,MATCH(L3304,ฐาน!$K$4:$K$45,0),4),"")</f>
        <v/>
      </c>
      <c r="N3304" s="310" t="str">
        <f>IF(I3304&lt;&gt;"",INDEX(ฐาน!$A$4:$F$9,MATCH(I3304,ฐาน!$A$4:$A$9,0),IF(J3304&gt;=INDEX(ฐาน!$A$4:$F$9,MATCH(I3304,ฐาน!$A$4:$A$9,0),3),6,5)),"")</f>
        <v/>
      </c>
      <c r="O3304" s="311" t="str">
        <f>IF(I3304&lt;&gt;"",IF(J3304&gt;=INDEX(ฐาน!$A$4:$G$9,MATCH(I3304,ฐาน!$A$4:$A$9,0),4),INDEX(ฐาน!$A$4:$G$9,MATCH(I3304,ฐาน!$A$4:$A$9,0),7),INDEX(ฐาน!$A$4:$G$9,MATCH(I3304,ฐาน!$A$4:$A$9,0),4)),"")</f>
        <v/>
      </c>
      <c r="P3304" s="312">
        <f>IF(M3304&lt;&gt;ฐาน!$M$45,IF(L3304&lt;&gt;"",($L3304*$N3304/100),0),0)</f>
        <v>0</v>
      </c>
      <c r="Q3304" s="311">
        <f>IF(M3304&lt;&gt;ฐาน!$M$45,IF(L3304&lt;&gt;"",ROUNDUP(($L3304*$N3304/100),-1),0),0)</f>
        <v>0</v>
      </c>
      <c r="R3304" s="311">
        <f t="shared" si="102"/>
        <v>0</v>
      </c>
      <c r="S3304" s="313">
        <f t="shared" si="103"/>
        <v>0</v>
      </c>
      <c r="T3304" s="314">
        <f>IF(M3304&lt;&gt;ฐาน!$M$45,IF(S3304&lt;&gt;"",S3304+R3304,0),0)</f>
        <v>0</v>
      </c>
      <c r="U3304" s="311">
        <f>IF(M3304&lt;&gt;ฐาน!$M$45,IF(S3304=0,J3304+T3304,O3304),J3304)</f>
        <v>0</v>
      </c>
      <c r="V3304" s="98"/>
    </row>
    <row r="3305" spans="1:22" x14ac:dyDescent="0.35">
      <c r="A3305" s="93">
        <v>3297</v>
      </c>
      <c r="B3305" s="84"/>
      <c r="C3305" s="98"/>
      <c r="D3305" s="91"/>
      <c r="E3305" s="89"/>
      <c r="F3305" s="88"/>
      <c r="G3305" s="91"/>
      <c r="H3305" s="91"/>
      <c r="I3305" s="88"/>
      <c r="J3305" s="92"/>
      <c r="K3305" s="212"/>
      <c r="L3305" s="308" t="str">
        <f>IF(K3305&lt;&gt;"",INDEX(ฐาน!$J$4:$M$44,MATCH(INT(K3305),ฐาน!$J$4:$J$44,0),2),"")</f>
        <v/>
      </c>
      <c r="M3305" s="309" t="str">
        <f>IF(L3305&lt;&gt;"",INDEX(ฐาน!$J$4:$M$45,MATCH(L3305,ฐาน!$K$4:$K$45,0),4),"")</f>
        <v/>
      </c>
      <c r="N3305" s="310" t="str">
        <f>IF(I3305&lt;&gt;"",INDEX(ฐาน!$A$4:$F$9,MATCH(I3305,ฐาน!$A$4:$A$9,0),IF(J3305&gt;=INDEX(ฐาน!$A$4:$F$9,MATCH(I3305,ฐาน!$A$4:$A$9,0),3),6,5)),"")</f>
        <v/>
      </c>
      <c r="O3305" s="311" t="str">
        <f>IF(I3305&lt;&gt;"",IF(J3305&gt;=INDEX(ฐาน!$A$4:$G$9,MATCH(I3305,ฐาน!$A$4:$A$9,0),4),INDEX(ฐาน!$A$4:$G$9,MATCH(I3305,ฐาน!$A$4:$A$9,0),7),INDEX(ฐาน!$A$4:$G$9,MATCH(I3305,ฐาน!$A$4:$A$9,0),4)),"")</f>
        <v/>
      </c>
      <c r="P3305" s="312">
        <f>IF(M3305&lt;&gt;ฐาน!$M$45,IF(L3305&lt;&gt;"",($L3305*$N3305/100),0),0)</f>
        <v>0</v>
      </c>
      <c r="Q3305" s="311">
        <f>IF(M3305&lt;&gt;ฐาน!$M$45,IF(L3305&lt;&gt;"",ROUNDUP(($L3305*$N3305/100),-1),0),0)</f>
        <v>0</v>
      </c>
      <c r="R3305" s="311">
        <f t="shared" si="102"/>
        <v>0</v>
      </c>
      <c r="S3305" s="313">
        <f t="shared" si="103"/>
        <v>0</v>
      </c>
      <c r="T3305" s="314">
        <f>IF(M3305&lt;&gt;ฐาน!$M$45,IF(S3305&lt;&gt;"",S3305+R3305,0),0)</f>
        <v>0</v>
      </c>
      <c r="U3305" s="311">
        <f>IF(M3305&lt;&gt;ฐาน!$M$45,IF(S3305=0,J3305+T3305,O3305),J3305)</f>
        <v>0</v>
      </c>
      <c r="V3305" s="98"/>
    </row>
    <row r="3306" spans="1:22" x14ac:dyDescent="0.35">
      <c r="A3306" s="93">
        <v>3298</v>
      </c>
      <c r="B3306" s="84"/>
      <c r="C3306" s="98"/>
      <c r="D3306" s="91"/>
      <c r="E3306" s="89"/>
      <c r="F3306" s="88"/>
      <c r="G3306" s="91"/>
      <c r="H3306" s="91"/>
      <c r="I3306" s="88"/>
      <c r="J3306" s="92"/>
      <c r="K3306" s="212"/>
      <c r="L3306" s="308" t="str">
        <f>IF(K3306&lt;&gt;"",INDEX(ฐาน!$J$4:$M$44,MATCH(INT(K3306),ฐาน!$J$4:$J$44,0),2),"")</f>
        <v/>
      </c>
      <c r="M3306" s="309" t="str">
        <f>IF(L3306&lt;&gt;"",INDEX(ฐาน!$J$4:$M$45,MATCH(L3306,ฐาน!$K$4:$K$45,0),4),"")</f>
        <v/>
      </c>
      <c r="N3306" s="310" t="str">
        <f>IF(I3306&lt;&gt;"",INDEX(ฐาน!$A$4:$F$9,MATCH(I3306,ฐาน!$A$4:$A$9,0),IF(J3306&gt;=INDEX(ฐาน!$A$4:$F$9,MATCH(I3306,ฐาน!$A$4:$A$9,0),3),6,5)),"")</f>
        <v/>
      </c>
      <c r="O3306" s="311" t="str">
        <f>IF(I3306&lt;&gt;"",IF(J3306&gt;=INDEX(ฐาน!$A$4:$G$9,MATCH(I3306,ฐาน!$A$4:$A$9,0),4),INDEX(ฐาน!$A$4:$G$9,MATCH(I3306,ฐาน!$A$4:$A$9,0),7),INDEX(ฐาน!$A$4:$G$9,MATCH(I3306,ฐาน!$A$4:$A$9,0),4)),"")</f>
        <v/>
      </c>
      <c r="P3306" s="312">
        <f>IF(M3306&lt;&gt;ฐาน!$M$45,IF(L3306&lt;&gt;"",($L3306*$N3306/100),0),0)</f>
        <v>0</v>
      </c>
      <c r="Q3306" s="311">
        <f>IF(M3306&lt;&gt;ฐาน!$M$45,IF(L3306&lt;&gt;"",ROUNDUP(($L3306*$N3306/100),-1),0),0)</f>
        <v>0</v>
      </c>
      <c r="R3306" s="311">
        <f t="shared" si="102"/>
        <v>0</v>
      </c>
      <c r="S3306" s="313">
        <f t="shared" si="103"/>
        <v>0</v>
      </c>
      <c r="T3306" s="314">
        <f>IF(M3306&lt;&gt;ฐาน!$M$45,IF(S3306&lt;&gt;"",S3306+R3306,0),0)</f>
        <v>0</v>
      </c>
      <c r="U3306" s="311">
        <f>IF(M3306&lt;&gt;ฐาน!$M$45,IF(S3306=0,J3306+T3306,O3306),J3306)</f>
        <v>0</v>
      </c>
      <c r="V3306" s="98"/>
    </row>
    <row r="3307" spans="1:22" x14ac:dyDescent="0.35">
      <c r="A3307" s="93">
        <v>3299</v>
      </c>
      <c r="B3307" s="84"/>
      <c r="C3307" s="98"/>
      <c r="D3307" s="91"/>
      <c r="E3307" s="89"/>
      <c r="F3307" s="88"/>
      <c r="G3307" s="91"/>
      <c r="H3307" s="91"/>
      <c r="I3307" s="88"/>
      <c r="J3307" s="92"/>
      <c r="K3307" s="212"/>
      <c r="L3307" s="308" t="str">
        <f>IF(K3307&lt;&gt;"",INDEX(ฐาน!$J$4:$M$44,MATCH(INT(K3307),ฐาน!$J$4:$J$44,0),2),"")</f>
        <v/>
      </c>
      <c r="M3307" s="309" t="str">
        <f>IF(L3307&lt;&gt;"",INDEX(ฐาน!$J$4:$M$45,MATCH(L3307,ฐาน!$K$4:$K$45,0),4),"")</f>
        <v/>
      </c>
      <c r="N3307" s="310" t="str">
        <f>IF(I3307&lt;&gt;"",INDEX(ฐาน!$A$4:$F$9,MATCH(I3307,ฐาน!$A$4:$A$9,0),IF(J3307&gt;=INDEX(ฐาน!$A$4:$F$9,MATCH(I3307,ฐาน!$A$4:$A$9,0),3),6,5)),"")</f>
        <v/>
      </c>
      <c r="O3307" s="311" t="str">
        <f>IF(I3307&lt;&gt;"",IF(J3307&gt;=INDEX(ฐาน!$A$4:$G$9,MATCH(I3307,ฐาน!$A$4:$A$9,0),4),INDEX(ฐาน!$A$4:$G$9,MATCH(I3307,ฐาน!$A$4:$A$9,0),7),INDEX(ฐาน!$A$4:$G$9,MATCH(I3307,ฐาน!$A$4:$A$9,0),4)),"")</f>
        <v/>
      </c>
      <c r="P3307" s="312">
        <f>IF(M3307&lt;&gt;ฐาน!$M$45,IF(L3307&lt;&gt;"",($L3307*$N3307/100),0),0)</f>
        <v>0</v>
      </c>
      <c r="Q3307" s="311">
        <f>IF(M3307&lt;&gt;ฐาน!$M$45,IF(L3307&lt;&gt;"",ROUNDUP(($L3307*$N3307/100),-1),0),0)</f>
        <v>0</v>
      </c>
      <c r="R3307" s="311">
        <f t="shared" si="102"/>
        <v>0</v>
      </c>
      <c r="S3307" s="313">
        <f t="shared" si="103"/>
        <v>0</v>
      </c>
      <c r="T3307" s="314">
        <f>IF(M3307&lt;&gt;ฐาน!$M$45,IF(S3307&lt;&gt;"",S3307+R3307,0),0)</f>
        <v>0</v>
      </c>
      <c r="U3307" s="311">
        <f>IF(M3307&lt;&gt;ฐาน!$M$45,IF(S3307=0,J3307+T3307,O3307),J3307)</f>
        <v>0</v>
      </c>
      <c r="V3307" s="98"/>
    </row>
    <row r="3308" spans="1:22" x14ac:dyDescent="0.35">
      <c r="A3308" s="93">
        <v>3300</v>
      </c>
      <c r="B3308" s="84"/>
      <c r="C3308" s="98"/>
      <c r="D3308" s="91"/>
      <c r="E3308" s="89"/>
      <c r="F3308" s="88"/>
      <c r="G3308" s="91"/>
      <c r="H3308" s="91"/>
      <c r="I3308" s="88"/>
      <c r="J3308" s="92"/>
      <c r="K3308" s="212"/>
      <c r="L3308" s="308" t="str">
        <f>IF(K3308&lt;&gt;"",INDEX(ฐาน!$J$4:$M$44,MATCH(INT(K3308),ฐาน!$J$4:$J$44,0),2),"")</f>
        <v/>
      </c>
      <c r="M3308" s="309" t="str">
        <f>IF(L3308&lt;&gt;"",INDEX(ฐาน!$J$4:$M$45,MATCH(L3308,ฐาน!$K$4:$K$45,0),4),"")</f>
        <v/>
      </c>
      <c r="N3308" s="310" t="str">
        <f>IF(I3308&lt;&gt;"",INDEX(ฐาน!$A$4:$F$9,MATCH(I3308,ฐาน!$A$4:$A$9,0),IF(J3308&gt;=INDEX(ฐาน!$A$4:$F$9,MATCH(I3308,ฐาน!$A$4:$A$9,0),3),6,5)),"")</f>
        <v/>
      </c>
      <c r="O3308" s="311" t="str">
        <f>IF(I3308&lt;&gt;"",IF(J3308&gt;=INDEX(ฐาน!$A$4:$G$9,MATCH(I3308,ฐาน!$A$4:$A$9,0),4),INDEX(ฐาน!$A$4:$G$9,MATCH(I3308,ฐาน!$A$4:$A$9,0),7),INDEX(ฐาน!$A$4:$G$9,MATCH(I3308,ฐาน!$A$4:$A$9,0),4)),"")</f>
        <v/>
      </c>
      <c r="P3308" s="312">
        <f>IF(M3308&lt;&gt;ฐาน!$M$45,IF(L3308&lt;&gt;"",($L3308*$N3308/100),0),0)</f>
        <v>0</v>
      </c>
      <c r="Q3308" s="311">
        <f>IF(M3308&lt;&gt;ฐาน!$M$45,IF(L3308&lt;&gt;"",ROUNDUP(($L3308*$N3308/100),-1),0),0)</f>
        <v>0</v>
      </c>
      <c r="R3308" s="311">
        <f t="shared" si="102"/>
        <v>0</v>
      </c>
      <c r="S3308" s="313">
        <f t="shared" si="103"/>
        <v>0</v>
      </c>
      <c r="T3308" s="314">
        <f>IF(M3308&lt;&gt;ฐาน!$M$45,IF(S3308&lt;&gt;"",S3308+R3308,0),0)</f>
        <v>0</v>
      </c>
      <c r="U3308" s="311">
        <f>IF(M3308&lt;&gt;ฐาน!$M$45,IF(S3308=0,J3308+T3308,O3308),J3308)</f>
        <v>0</v>
      </c>
      <c r="V3308" s="98"/>
    </row>
    <row r="3309" spans="1:22" x14ac:dyDescent="0.35">
      <c r="A3309" s="93">
        <v>3301</v>
      </c>
      <c r="B3309" s="84"/>
      <c r="C3309" s="98"/>
      <c r="D3309" s="91"/>
      <c r="E3309" s="89"/>
      <c r="F3309" s="88"/>
      <c r="G3309" s="91"/>
      <c r="H3309" s="91"/>
      <c r="I3309" s="88"/>
      <c r="J3309" s="92"/>
      <c r="K3309" s="212"/>
      <c r="L3309" s="308" t="str">
        <f>IF(K3309&lt;&gt;"",INDEX(ฐาน!$J$4:$M$44,MATCH(INT(K3309),ฐาน!$J$4:$J$44,0),2),"")</f>
        <v/>
      </c>
      <c r="M3309" s="309" t="str">
        <f>IF(L3309&lt;&gt;"",INDEX(ฐาน!$J$4:$M$45,MATCH(L3309,ฐาน!$K$4:$K$45,0),4),"")</f>
        <v/>
      </c>
      <c r="N3309" s="310" t="str">
        <f>IF(I3309&lt;&gt;"",INDEX(ฐาน!$A$4:$F$9,MATCH(I3309,ฐาน!$A$4:$A$9,0),IF(J3309&gt;=INDEX(ฐาน!$A$4:$F$9,MATCH(I3309,ฐาน!$A$4:$A$9,0),3),6,5)),"")</f>
        <v/>
      </c>
      <c r="O3309" s="311" t="str">
        <f>IF(I3309&lt;&gt;"",IF(J3309&gt;=INDEX(ฐาน!$A$4:$G$9,MATCH(I3309,ฐาน!$A$4:$A$9,0),4),INDEX(ฐาน!$A$4:$G$9,MATCH(I3309,ฐาน!$A$4:$A$9,0),7),INDEX(ฐาน!$A$4:$G$9,MATCH(I3309,ฐาน!$A$4:$A$9,0),4)),"")</f>
        <v/>
      </c>
      <c r="P3309" s="312">
        <f>IF(M3309&lt;&gt;ฐาน!$M$45,IF(L3309&lt;&gt;"",($L3309*$N3309/100),0),0)</f>
        <v>0</v>
      </c>
      <c r="Q3309" s="311">
        <f>IF(M3309&lt;&gt;ฐาน!$M$45,IF(L3309&lt;&gt;"",ROUNDUP(($L3309*$N3309/100),-1),0),0)</f>
        <v>0</v>
      </c>
      <c r="R3309" s="311">
        <f t="shared" si="102"/>
        <v>0</v>
      </c>
      <c r="S3309" s="313">
        <f t="shared" si="103"/>
        <v>0</v>
      </c>
      <c r="T3309" s="314">
        <f>IF(M3309&lt;&gt;ฐาน!$M$45,IF(S3309&lt;&gt;"",S3309+R3309,0),0)</f>
        <v>0</v>
      </c>
      <c r="U3309" s="311">
        <f>IF(M3309&lt;&gt;ฐาน!$M$45,IF(S3309=0,J3309+T3309,O3309),J3309)</f>
        <v>0</v>
      </c>
      <c r="V3309" s="98"/>
    </row>
    <row r="3310" spans="1:22" x14ac:dyDescent="0.35">
      <c r="A3310" s="93">
        <v>3302</v>
      </c>
      <c r="B3310" s="84"/>
      <c r="C3310" s="98"/>
      <c r="D3310" s="91"/>
      <c r="E3310" s="89"/>
      <c r="F3310" s="88"/>
      <c r="G3310" s="91"/>
      <c r="H3310" s="91"/>
      <c r="I3310" s="88"/>
      <c r="J3310" s="92"/>
      <c r="K3310" s="212"/>
      <c r="L3310" s="308" t="str">
        <f>IF(K3310&lt;&gt;"",INDEX(ฐาน!$J$4:$M$44,MATCH(INT(K3310),ฐาน!$J$4:$J$44,0),2),"")</f>
        <v/>
      </c>
      <c r="M3310" s="309" t="str">
        <f>IF(L3310&lt;&gt;"",INDEX(ฐาน!$J$4:$M$45,MATCH(L3310,ฐาน!$K$4:$K$45,0),4),"")</f>
        <v/>
      </c>
      <c r="N3310" s="310" t="str">
        <f>IF(I3310&lt;&gt;"",INDEX(ฐาน!$A$4:$F$9,MATCH(I3310,ฐาน!$A$4:$A$9,0),IF(J3310&gt;=INDEX(ฐาน!$A$4:$F$9,MATCH(I3310,ฐาน!$A$4:$A$9,0),3),6,5)),"")</f>
        <v/>
      </c>
      <c r="O3310" s="311" t="str">
        <f>IF(I3310&lt;&gt;"",IF(J3310&gt;=INDEX(ฐาน!$A$4:$G$9,MATCH(I3310,ฐาน!$A$4:$A$9,0),4),INDEX(ฐาน!$A$4:$G$9,MATCH(I3310,ฐาน!$A$4:$A$9,0),7),INDEX(ฐาน!$A$4:$G$9,MATCH(I3310,ฐาน!$A$4:$A$9,0),4)),"")</f>
        <v/>
      </c>
      <c r="P3310" s="312">
        <f>IF(M3310&lt;&gt;ฐาน!$M$45,IF(L3310&lt;&gt;"",($L3310*$N3310/100),0),0)</f>
        <v>0</v>
      </c>
      <c r="Q3310" s="311">
        <f>IF(M3310&lt;&gt;ฐาน!$M$45,IF(L3310&lt;&gt;"",ROUNDUP(($L3310*$N3310/100),-1),0),0)</f>
        <v>0</v>
      </c>
      <c r="R3310" s="311">
        <f t="shared" si="102"/>
        <v>0</v>
      </c>
      <c r="S3310" s="313">
        <f t="shared" si="103"/>
        <v>0</v>
      </c>
      <c r="T3310" s="314">
        <f>IF(M3310&lt;&gt;ฐาน!$M$45,IF(S3310&lt;&gt;"",S3310+R3310,0),0)</f>
        <v>0</v>
      </c>
      <c r="U3310" s="311">
        <f>IF(M3310&lt;&gt;ฐาน!$M$45,IF(S3310=0,J3310+T3310,O3310),J3310)</f>
        <v>0</v>
      </c>
      <c r="V3310" s="98"/>
    </row>
    <row r="3311" spans="1:22" x14ac:dyDescent="0.35">
      <c r="A3311" s="93">
        <v>3303</v>
      </c>
      <c r="B3311" s="84"/>
      <c r="C3311" s="98"/>
      <c r="D3311" s="91"/>
      <c r="E3311" s="89"/>
      <c r="F3311" s="88"/>
      <c r="G3311" s="91"/>
      <c r="H3311" s="91"/>
      <c r="I3311" s="88"/>
      <c r="J3311" s="92"/>
      <c r="K3311" s="212"/>
      <c r="L3311" s="308" t="str">
        <f>IF(K3311&lt;&gt;"",INDEX(ฐาน!$J$4:$M$44,MATCH(INT(K3311),ฐาน!$J$4:$J$44,0),2),"")</f>
        <v/>
      </c>
      <c r="M3311" s="309" t="str">
        <f>IF(L3311&lt;&gt;"",INDEX(ฐาน!$J$4:$M$45,MATCH(L3311,ฐาน!$K$4:$K$45,0),4),"")</f>
        <v/>
      </c>
      <c r="N3311" s="310" t="str">
        <f>IF(I3311&lt;&gt;"",INDEX(ฐาน!$A$4:$F$9,MATCH(I3311,ฐาน!$A$4:$A$9,0),IF(J3311&gt;=INDEX(ฐาน!$A$4:$F$9,MATCH(I3311,ฐาน!$A$4:$A$9,0),3),6,5)),"")</f>
        <v/>
      </c>
      <c r="O3311" s="311" t="str">
        <f>IF(I3311&lt;&gt;"",IF(J3311&gt;=INDEX(ฐาน!$A$4:$G$9,MATCH(I3311,ฐาน!$A$4:$A$9,0),4),INDEX(ฐาน!$A$4:$G$9,MATCH(I3311,ฐาน!$A$4:$A$9,0),7),INDEX(ฐาน!$A$4:$G$9,MATCH(I3311,ฐาน!$A$4:$A$9,0),4)),"")</f>
        <v/>
      </c>
      <c r="P3311" s="312">
        <f>IF(M3311&lt;&gt;ฐาน!$M$45,IF(L3311&lt;&gt;"",($L3311*$N3311/100),0),0)</f>
        <v>0</v>
      </c>
      <c r="Q3311" s="311">
        <f>IF(M3311&lt;&gt;ฐาน!$M$45,IF(L3311&lt;&gt;"",ROUNDUP(($L3311*$N3311/100),-1),0),0)</f>
        <v>0</v>
      </c>
      <c r="R3311" s="311">
        <f t="shared" si="102"/>
        <v>0</v>
      </c>
      <c r="S3311" s="313">
        <f t="shared" si="103"/>
        <v>0</v>
      </c>
      <c r="T3311" s="314">
        <f>IF(M3311&lt;&gt;ฐาน!$M$45,IF(S3311&lt;&gt;"",S3311+R3311,0),0)</f>
        <v>0</v>
      </c>
      <c r="U3311" s="311">
        <f>IF(M3311&lt;&gt;ฐาน!$M$45,IF(S3311=0,J3311+T3311,O3311),J3311)</f>
        <v>0</v>
      </c>
      <c r="V3311" s="98"/>
    </row>
    <row r="3312" spans="1:22" x14ac:dyDescent="0.35">
      <c r="A3312" s="93">
        <v>3304</v>
      </c>
      <c r="B3312" s="84"/>
      <c r="C3312" s="98"/>
      <c r="D3312" s="91"/>
      <c r="E3312" s="89"/>
      <c r="F3312" s="88"/>
      <c r="G3312" s="91"/>
      <c r="H3312" s="91"/>
      <c r="I3312" s="88"/>
      <c r="J3312" s="92"/>
      <c r="K3312" s="212"/>
      <c r="L3312" s="308" t="str">
        <f>IF(K3312&lt;&gt;"",INDEX(ฐาน!$J$4:$M$44,MATCH(INT(K3312),ฐาน!$J$4:$J$44,0),2),"")</f>
        <v/>
      </c>
      <c r="M3312" s="309" t="str">
        <f>IF(L3312&lt;&gt;"",INDEX(ฐาน!$J$4:$M$45,MATCH(L3312,ฐาน!$K$4:$K$45,0),4),"")</f>
        <v/>
      </c>
      <c r="N3312" s="310" t="str">
        <f>IF(I3312&lt;&gt;"",INDEX(ฐาน!$A$4:$F$9,MATCH(I3312,ฐาน!$A$4:$A$9,0),IF(J3312&gt;=INDEX(ฐาน!$A$4:$F$9,MATCH(I3312,ฐาน!$A$4:$A$9,0),3),6,5)),"")</f>
        <v/>
      </c>
      <c r="O3312" s="311" t="str">
        <f>IF(I3312&lt;&gt;"",IF(J3312&gt;=INDEX(ฐาน!$A$4:$G$9,MATCH(I3312,ฐาน!$A$4:$A$9,0),4),INDEX(ฐาน!$A$4:$G$9,MATCH(I3312,ฐาน!$A$4:$A$9,0),7),INDEX(ฐาน!$A$4:$G$9,MATCH(I3312,ฐาน!$A$4:$A$9,0),4)),"")</f>
        <v/>
      </c>
      <c r="P3312" s="312">
        <f>IF(M3312&lt;&gt;ฐาน!$M$45,IF(L3312&lt;&gt;"",($L3312*$N3312/100),0),0)</f>
        <v>0</v>
      </c>
      <c r="Q3312" s="311">
        <f>IF(M3312&lt;&gt;ฐาน!$M$45,IF(L3312&lt;&gt;"",ROUNDUP(($L3312*$N3312/100),-1),0),0)</f>
        <v>0</v>
      </c>
      <c r="R3312" s="311">
        <f t="shared" si="102"/>
        <v>0</v>
      </c>
      <c r="S3312" s="313">
        <f t="shared" si="103"/>
        <v>0</v>
      </c>
      <c r="T3312" s="314">
        <f>IF(M3312&lt;&gt;ฐาน!$M$45,IF(S3312&lt;&gt;"",S3312+R3312,0),0)</f>
        <v>0</v>
      </c>
      <c r="U3312" s="311">
        <f>IF(M3312&lt;&gt;ฐาน!$M$45,IF(S3312=0,J3312+T3312,O3312),J3312)</f>
        <v>0</v>
      </c>
      <c r="V3312" s="98"/>
    </row>
    <row r="3313" spans="1:22" x14ac:dyDescent="0.35">
      <c r="A3313" s="93">
        <v>3305</v>
      </c>
      <c r="B3313" s="84"/>
      <c r="C3313" s="98"/>
      <c r="D3313" s="91"/>
      <c r="E3313" s="89"/>
      <c r="F3313" s="88"/>
      <c r="G3313" s="91"/>
      <c r="H3313" s="91"/>
      <c r="I3313" s="88"/>
      <c r="J3313" s="92"/>
      <c r="K3313" s="212"/>
      <c r="L3313" s="308" t="str">
        <f>IF(K3313&lt;&gt;"",INDEX(ฐาน!$J$4:$M$44,MATCH(INT(K3313),ฐาน!$J$4:$J$44,0),2),"")</f>
        <v/>
      </c>
      <c r="M3313" s="309" t="str">
        <f>IF(L3313&lt;&gt;"",INDEX(ฐาน!$J$4:$M$45,MATCH(L3313,ฐาน!$K$4:$K$45,0),4),"")</f>
        <v/>
      </c>
      <c r="N3313" s="310" t="str">
        <f>IF(I3313&lt;&gt;"",INDEX(ฐาน!$A$4:$F$9,MATCH(I3313,ฐาน!$A$4:$A$9,0),IF(J3313&gt;=INDEX(ฐาน!$A$4:$F$9,MATCH(I3313,ฐาน!$A$4:$A$9,0),3),6,5)),"")</f>
        <v/>
      </c>
      <c r="O3313" s="311" t="str">
        <f>IF(I3313&lt;&gt;"",IF(J3313&gt;=INDEX(ฐาน!$A$4:$G$9,MATCH(I3313,ฐาน!$A$4:$A$9,0),4),INDEX(ฐาน!$A$4:$G$9,MATCH(I3313,ฐาน!$A$4:$A$9,0),7),INDEX(ฐาน!$A$4:$G$9,MATCH(I3313,ฐาน!$A$4:$A$9,0),4)),"")</f>
        <v/>
      </c>
      <c r="P3313" s="312">
        <f>IF(M3313&lt;&gt;ฐาน!$M$45,IF(L3313&lt;&gt;"",($L3313*$N3313/100),0),0)</f>
        <v>0</v>
      </c>
      <c r="Q3313" s="311">
        <f>IF(M3313&lt;&gt;ฐาน!$M$45,IF(L3313&lt;&gt;"",ROUNDUP(($L3313*$N3313/100),-1),0),0)</f>
        <v>0</v>
      </c>
      <c r="R3313" s="311">
        <f t="shared" si="102"/>
        <v>0</v>
      </c>
      <c r="S3313" s="313">
        <f t="shared" si="103"/>
        <v>0</v>
      </c>
      <c r="T3313" s="314">
        <f>IF(M3313&lt;&gt;ฐาน!$M$45,IF(S3313&lt;&gt;"",S3313+R3313,0),0)</f>
        <v>0</v>
      </c>
      <c r="U3313" s="311">
        <f>IF(M3313&lt;&gt;ฐาน!$M$45,IF(S3313=0,J3313+T3313,O3313),J3313)</f>
        <v>0</v>
      </c>
      <c r="V3313" s="98"/>
    </row>
    <row r="3314" spans="1:22" x14ac:dyDescent="0.35">
      <c r="A3314" s="93">
        <v>3306</v>
      </c>
      <c r="B3314" s="84"/>
      <c r="C3314" s="98"/>
      <c r="D3314" s="91"/>
      <c r="E3314" s="89"/>
      <c r="F3314" s="88"/>
      <c r="G3314" s="91"/>
      <c r="H3314" s="91"/>
      <c r="I3314" s="88"/>
      <c r="J3314" s="92"/>
      <c r="K3314" s="212"/>
      <c r="L3314" s="308" t="str">
        <f>IF(K3314&lt;&gt;"",INDEX(ฐาน!$J$4:$M$44,MATCH(INT(K3314),ฐาน!$J$4:$J$44,0),2),"")</f>
        <v/>
      </c>
      <c r="M3314" s="309" t="str">
        <f>IF(L3314&lt;&gt;"",INDEX(ฐาน!$J$4:$M$45,MATCH(L3314,ฐาน!$K$4:$K$45,0),4),"")</f>
        <v/>
      </c>
      <c r="N3314" s="310" t="str">
        <f>IF(I3314&lt;&gt;"",INDEX(ฐาน!$A$4:$F$9,MATCH(I3314,ฐาน!$A$4:$A$9,0),IF(J3314&gt;=INDEX(ฐาน!$A$4:$F$9,MATCH(I3314,ฐาน!$A$4:$A$9,0),3),6,5)),"")</f>
        <v/>
      </c>
      <c r="O3314" s="311" t="str">
        <f>IF(I3314&lt;&gt;"",IF(J3314&gt;=INDEX(ฐาน!$A$4:$G$9,MATCH(I3314,ฐาน!$A$4:$A$9,0),4),INDEX(ฐาน!$A$4:$G$9,MATCH(I3314,ฐาน!$A$4:$A$9,0),7),INDEX(ฐาน!$A$4:$G$9,MATCH(I3314,ฐาน!$A$4:$A$9,0),4)),"")</f>
        <v/>
      </c>
      <c r="P3314" s="312">
        <f>IF(M3314&lt;&gt;ฐาน!$M$45,IF(L3314&lt;&gt;"",($L3314*$N3314/100),0),0)</f>
        <v>0</v>
      </c>
      <c r="Q3314" s="311">
        <f>IF(M3314&lt;&gt;ฐาน!$M$45,IF(L3314&lt;&gt;"",ROUNDUP(($L3314*$N3314/100),-1),0),0)</f>
        <v>0</v>
      </c>
      <c r="R3314" s="311">
        <f t="shared" si="102"/>
        <v>0</v>
      </c>
      <c r="S3314" s="313">
        <f t="shared" si="103"/>
        <v>0</v>
      </c>
      <c r="T3314" s="314">
        <f>IF(M3314&lt;&gt;ฐาน!$M$45,IF(S3314&lt;&gt;"",S3314+R3314,0),0)</f>
        <v>0</v>
      </c>
      <c r="U3314" s="311">
        <f>IF(M3314&lt;&gt;ฐาน!$M$45,IF(S3314=0,J3314+T3314,O3314),J3314)</f>
        <v>0</v>
      </c>
      <c r="V3314" s="98"/>
    </row>
    <row r="3315" spans="1:22" x14ac:dyDescent="0.35">
      <c r="A3315" s="93">
        <v>3307</v>
      </c>
      <c r="B3315" s="84"/>
      <c r="C3315" s="98"/>
      <c r="D3315" s="91"/>
      <c r="E3315" s="89"/>
      <c r="F3315" s="88"/>
      <c r="G3315" s="91"/>
      <c r="H3315" s="91"/>
      <c r="I3315" s="88"/>
      <c r="J3315" s="92"/>
      <c r="K3315" s="212"/>
      <c r="L3315" s="308" t="str">
        <f>IF(K3315&lt;&gt;"",INDEX(ฐาน!$J$4:$M$44,MATCH(INT(K3315),ฐาน!$J$4:$J$44,0),2),"")</f>
        <v/>
      </c>
      <c r="M3315" s="309" t="str">
        <f>IF(L3315&lt;&gt;"",INDEX(ฐาน!$J$4:$M$45,MATCH(L3315,ฐาน!$K$4:$K$45,0),4),"")</f>
        <v/>
      </c>
      <c r="N3315" s="310" t="str">
        <f>IF(I3315&lt;&gt;"",INDEX(ฐาน!$A$4:$F$9,MATCH(I3315,ฐาน!$A$4:$A$9,0),IF(J3315&gt;=INDEX(ฐาน!$A$4:$F$9,MATCH(I3315,ฐาน!$A$4:$A$9,0),3),6,5)),"")</f>
        <v/>
      </c>
      <c r="O3315" s="311" t="str">
        <f>IF(I3315&lt;&gt;"",IF(J3315&gt;=INDEX(ฐาน!$A$4:$G$9,MATCH(I3315,ฐาน!$A$4:$A$9,0),4),INDEX(ฐาน!$A$4:$G$9,MATCH(I3315,ฐาน!$A$4:$A$9,0),7),INDEX(ฐาน!$A$4:$G$9,MATCH(I3315,ฐาน!$A$4:$A$9,0),4)),"")</f>
        <v/>
      </c>
      <c r="P3315" s="312">
        <f>IF(M3315&lt;&gt;ฐาน!$M$45,IF(L3315&lt;&gt;"",($L3315*$N3315/100),0),0)</f>
        <v>0</v>
      </c>
      <c r="Q3315" s="311">
        <f>IF(M3315&lt;&gt;ฐาน!$M$45,IF(L3315&lt;&gt;"",ROUNDUP(($L3315*$N3315/100),-1),0),0)</f>
        <v>0</v>
      </c>
      <c r="R3315" s="311">
        <f t="shared" si="102"/>
        <v>0</v>
      </c>
      <c r="S3315" s="313">
        <f t="shared" si="103"/>
        <v>0</v>
      </c>
      <c r="T3315" s="314">
        <f>IF(M3315&lt;&gt;ฐาน!$M$45,IF(S3315&lt;&gt;"",S3315+R3315,0),0)</f>
        <v>0</v>
      </c>
      <c r="U3315" s="311">
        <f>IF(M3315&lt;&gt;ฐาน!$M$45,IF(S3315=0,J3315+T3315,O3315),J3315)</f>
        <v>0</v>
      </c>
      <c r="V3315" s="98"/>
    </row>
    <row r="3316" spans="1:22" x14ac:dyDescent="0.35">
      <c r="A3316" s="93">
        <v>3308</v>
      </c>
      <c r="B3316" s="84"/>
      <c r="C3316" s="98"/>
      <c r="D3316" s="91"/>
      <c r="E3316" s="89"/>
      <c r="F3316" s="88"/>
      <c r="G3316" s="91"/>
      <c r="H3316" s="91"/>
      <c r="I3316" s="88"/>
      <c r="J3316" s="92"/>
      <c r="K3316" s="212"/>
      <c r="L3316" s="308" t="str">
        <f>IF(K3316&lt;&gt;"",INDEX(ฐาน!$J$4:$M$44,MATCH(INT(K3316),ฐาน!$J$4:$J$44,0),2),"")</f>
        <v/>
      </c>
      <c r="M3316" s="309" t="str">
        <f>IF(L3316&lt;&gt;"",INDEX(ฐาน!$J$4:$M$45,MATCH(L3316,ฐาน!$K$4:$K$45,0),4),"")</f>
        <v/>
      </c>
      <c r="N3316" s="310" t="str">
        <f>IF(I3316&lt;&gt;"",INDEX(ฐาน!$A$4:$F$9,MATCH(I3316,ฐาน!$A$4:$A$9,0),IF(J3316&gt;=INDEX(ฐาน!$A$4:$F$9,MATCH(I3316,ฐาน!$A$4:$A$9,0),3),6,5)),"")</f>
        <v/>
      </c>
      <c r="O3316" s="311" t="str">
        <f>IF(I3316&lt;&gt;"",IF(J3316&gt;=INDEX(ฐาน!$A$4:$G$9,MATCH(I3316,ฐาน!$A$4:$A$9,0),4),INDEX(ฐาน!$A$4:$G$9,MATCH(I3316,ฐาน!$A$4:$A$9,0),7),INDEX(ฐาน!$A$4:$G$9,MATCH(I3316,ฐาน!$A$4:$A$9,0),4)),"")</f>
        <v/>
      </c>
      <c r="P3316" s="312">
        <f>IF(M3316&lt;&gt;ฐาน!$M$45,IF(L3316&lt;&gt;"",($L3316*$N3316/100),0),0)</f>
        <v>0</v>
      </c>
      <c r="Q3316" s="311">
        <f>IF(M3316&lt;&gt;ฐาน!$M$45,IF(L3316&lt;&gt;"",ROUNDUP(($L3316*$N3316/100),-1),0),0)</f>
        <v>0</v>
      </c>
      <c r="R3316" s="311">
        <f t="shared" si="102"/>
        <v>0</v>
      </c>
      <c r="S3316" s="313">
        <f t="shared" si="103"/>
        <v>0</v>
      </c>
      <c r="T3316" s="314">
        <f>IF(M3316&lt;&gt;ฐาน!$M$45,IF(S3316&lt;&gt;"",S3316+R3316,0),0)</f>
        <v>0</v>
      </c>
      <c r="U3316" s="311">
        <f>IF(M3316&lt;&gt;ฐาน!$M$45,IF(S3316=0,J3316+T3316,O3316),J3316)</f>
        <v>0</v>
      </c>
      <c r="V3316" s="98"/>
    </row>
    <row r="3317" spans="1:22" x14ac:dyDescent="0.35">
      <c r="A3317" s="93">
        <v>3309</v>
      </c>
      <c r="B3317" s="84"/>
      <c r="C3317" s="98"/>
      <c r="D3317" s="91"/>
      <c r="E3317" s="89"/>
      <c r="F3317" s="88"/>
      <c r="G3317" s="91"/>
      <c r="H3317" s="91"/>
      <c r="I3317" s="88"/>
      <c r="J3317" s="92"/>
      <c r="K3317" s="212"/>
      <c r="L3317" s="308" t="str">
        <f>IF(K3317&lt;&gt;"",INDEX(ฐาน!$J$4:$M$44,MATCH(INT(K3317),ฐาน!$J$4:$J$44,0),2),"")</f>
        <v/>
      </c>
      <c r="M3317" s="309" t="str">
        <f>IF(L3317&lt;&gt;"",INDEX(ฐาน!$J$4:$M$45,MATCH(L3317,ฐาน!$K$4:$K$45,0),4),"")</f>
        <v/>
      </c>
      <c r="N3317" s="310" t="str">
        <f>IF(I3317&lt;&gt;"",INDEX(ฐาน!$A$4:$F$9,MATCH(I3317,ฐาน!$A$4:$A$9,0),IF(J3317&gt;=INDEX(ฐาน!$A$4:$F$9,MATCH(I3317,ฐาน!$A$4:$A$9,0),3),6,5)),"")</f>
        <v/>
      </c>
      <c r="O3317" s="311" t="str">
        <f>IF(I3317&lt;&gt;"",IF(J3317&gt;=INDEX(ฐาน!$A$4:$G$9,MATCH(I3317,ฐาน!$A$4:$A$9,0),4),INDEX(ฐาน!$A$4:$G$9,MATCH(I3317,ฐาน!$A$4:$A$9,0),7),INDEX(ฐาน!$A$4:$G$9,MATCH(I3317,ฐาน!$A$4:$A$9,0),4)),"")</f>
        <v/>
      </c>
      <c r="P3317" s="312">
        <f>IF(M3317&lt;&gt;ฐาน!$M$45,IF(L3317&lt;&gt;"",($L3317*$N3317/100),0),0)</f>
        <v>0</v>
      </c>
      <c r="Q3317" s="311">
        <f>IF(M3317&lt;&gt;ฐาน!$M$45,IF(L3317&lt;&gt;"",ROUNDUP(($L3317*$N3317/100),-1),0),0)</f>
        <v>0</v>
      </c>
      <c r="R3317" s="311">
        <f t="shared" si="102"/>
        <v>0</v>
      </c>
      <c r="S3317" s="313">
        <f t="shared" si="103"/>
        <v>0</v>
      </c>
      <c r="T3317" s="314">
        <f>IF(M3317&lt;&gt;ฐาน!$M$45,IF(S3317&lt;&gt;"",S3317+R3317,0),0)</f>
        <v>0</v>
      </c>
      <c r="U3317" s="311">
        <f>IF(M3317&lt;&gt;ฐาน!$M$45,IF(S3317=0,J3317+T3317,O3317),J3317)</f>
        <v>0</v>
      </c>
      <c r="V3317" s="98"/>
    </row>
    <row r="3318" spans="1:22" x14ac:dyDescent="0.35">
      <c r="A3318" s="93">
        <v>3310</v>
      </c>
      <c r="B3318" s="84"/>
      <c r="C3318" s="98"/>
      <c r="D3318" s="91"/>
      <c r="E3318" s="89"/>
      <c r="F3318" s="88"/>
      <c r="G3318" s="91"/>
      <c r="H3318" s="91"/>
      <c r="I3318" s="88"/>
      <c r="J3318" s="92"/>
      <c r="K3318" s="212"/>
      <c r="L3318" s="308" t="str">
        <f>IF(K3318&lt;&gt;"",INDEX(ฐาน!$J$4:$M$44,MATCH(INT(K3318),ฐาน!$J$4:$J$44,0),2),"")</f>
        <v/>
      </c>
      <c r="M3318" s="309" t="str">
        <f>IF(L3318&lt;&gt;"",INDEX(ฐาน!$J$4:$M$45,MATCH(L3318,ฐาน!$K$4:$K$45,0),4),"")</f>
        <v/>
      </c>
      <c r="N3318" s="310" t="str">
        <f>IF(I3318&lt;&gt;"",INDEX(ฐาน!$A$4:$F$9,MATCH(I3318,ฐาน!$A$4:$A$9,0),IF(J3318&gt;=INDEX(ฐาน!$A$4:$F$9,MATCH(I3318,ฐาน!$A$4:$A$9,0),3),6,5)),"")</f>
        <v/>
      </c>
      <c r="O3318" s="311" t="str">
        <f>IF(I3318&lt;&gt;"",IF(J3318&gt;=INDEX(ฐาน!$A$4:$G$9,MATCH(I3318,ฐาน!$A$4:$A$9,0),4),INDEX(ฐาน!$A$4:$G$9,MATCH(I3318,ฐาน!$A$4:$A$9,0),7),INDEX(ฐาน!$A$4:$G$9,MATCH(I3318,ฐาน!$A$4:$A$9,0),4)),"")</f>
        <v/>
      </c>
      <c r="P3318" s="312">
        <f>IF(M3318&lt;&gt;ฐาน!$M$45,IF(L3318&lt;&gt;"",($L3318*$N3318/100),0),0)</f>
        <v>0</v>
      </c>
      <c r="Q3318" s="311">
        <f>IF(M3318&lt;&gt;ฐาน!$M$45,IF(L3318&lt;&gt;"",ROUNDUP(($L3318*$N3318/100),-1),0),0)</f>
        <v>0</v>
      </c>
      <c r="R3318" s="311">
        <f t="shared" si="102"/>
        <v>0</v>
      </c>
      <c r="S3318" s="313">
        <f t="shared" si="103"/>
        <v>0</v>
      </c>
      <c r="T3318" s="314">
        <f>IF(M3318&lt;&gt;ฐาน!$M$45,IF(S3318&lt;&gt;"",S3318+R3318,0),0)</f>
        <v>0</v>
      </c>
      <c r="U3318" s="311">
        <f>IF(M3318&lt;&gt;ฐาน!$M$45,IF(S3318=0,J3318+T3318,O3318),J3318)</f>
        <v>0</v>
      </c>
      <c r="V3318" s="98"/>
    </row>
    <row r="3319" spans="1:22" x14ac:dyDescent="0.35">
      <c r="A3319" s="93">
        <v>3311</v>
      </c>
      <c r="B3319" s="84"/>
      <c r="C3319" s="98"/>
      <c r="D3319" s="91"/>
      <c r="E3319" s="89"/>
      <c r="F3319" s="88"/>
      <c r="G3319" s="91"/>
      <c r="H3319" s="91"/>
      <c r="I3319" s="88"/>
      <c r="J3319" s="92"/>
      <c r="K3319" s="212"/>
      <c r="L3319" s="308" t="str">
        <f>IF(K3319&lt;&gt;"",INDEX(ฐาน!$J$4:$M$44,MATCH(INT(K3319),ฐาน!$J$4:$J$44,0),2),"")</f>
        <v/>
      </c>
      <c r="M3319" s="309" t="str">
        <f>IF(L3319&lt;&gt;"",INDEX(ฐาน!$J$4:$M$45,MATCH(L3319,ฐาน!$K$4:$K$45,0),4),"")</f>
        <v/>
      </c>
      <c r="N3319" s="310" t="str">
        <f>IF(I3319&lt;&gt;"",INDEX(ฐาน!$A$4:$F$9,MATCH(I3319,ฐาน!$A$4:$A$9,0),IF(J3319&gt;=INDEX(ฐาน!$A$4:$F$9,MATCH(I3319,ฐาน!$A$4:$A$9,0),3),6,5)),"")</f>
        <v/>
      </c>
      <c r="O3319" s="311" t="str">
        <f>IF(I3319&lt;&gt;"",IF(J3319&gt;=INDEX(ฐาน!$A$4:$G$9,MATCH(I3319,ฐาน!$A$4:$A$9,0),4),INDEX(ฐาน!$A$4:$G$9,MATCH(I3319,ฐาน!$A$4:$A$9,0),7),INDEX(ฐาน!$A$4:$G$9,MATCH(I3319,ฐาน!$A$4:$A$9,0),4)),"")</f>
        <v/>
      </c>
      <c r="P3319" s="312">
        <f>IF(M3319&lt;&gt;ฐาน!$M$45,IF(L3319&lt;&gt;"",($L3319*$N3319/100),0),0)</f>
        <v>0</v>
      </c>
      <c r="Q3319" s="311">
        <f>IF(M3319&lt;&gt;ฐาน!$M$45,IF(L3319&lt;&gt;"",ROUNDUP(($L3319*$N3319/100),-1),0),0)</f>
        <v>0</v>
      </c>
      <c r="R3319" s="311">
        <f t="shared" si="102"/>
        <v>0</v>
      </c>
      <c r="S3319" s="313">
        <f t="shared" si="103"/>
        <v>0</v>
      </c>
      <c r="T3319" s="314">
        <f>IF(M3319&lt;&gt;ฐาน!$M$45,IF(S3319&lt;&gt;"",S3319+R3319,0),0)</f>
        <v>0</v>
      </c>
      <c r="U3319" s="311">
        <f>IF(M3319&lt;&gt;ฐาน!$M$45,IF(S3319=0,J3319+T3319,O3319),J3319)</f>
        <v>0</v>
      </c>
      <c r="V3319" s="98"/>
    </row>
    <row r="3320" spans="1:22" x14ac:dyDescent="0.35">
      <c r="A3320" s="93">
        <v>3312</v>
      </c>
      <c r="B3320" s="84"/>
      <c r="C3320" s="98"/>
      <c r="D3320" s="91"/>
      <c r="E3320" s="89"/>
      <c r="F3320" s="88"/>
      <c r="G3320" s="91"/>
      <c r="H3320" s="91"/>
      <c r="I3320" s="88"/>
      <c r="J3320" s="92"/>
      <c r="K3320" s="212"/>
      <c r="L3320" s="308" t="str">
        <f>IF(K3320&lt;&gt;"",INDEX(ฐาน!$J$4:$M$44,MATCH(INT(K3320),ฐาน!$J$4:$J$44,0),2),"")</f>
        <v/>
      </c>
      <c r="M3320" s="309" t="str">
        <f>IF(L3320&lt;&gt;"",INDEX(ฐาน!$J$4:$M$45,MATCH(L3320,ฐาน!$K$4:$K$45,0),4),"")</f>
        <v/>
      </c>
      <c r="N3320" s="310" t="str">
        <f>IF(I3320&lt;&gt;"",INDEX(ฐาน!$A$4:$F$9,MATCH(I3320,ฐาน!$A$4:$A$9,0),IF(J3320&gt;=INDEX(ฐาน!$A$4:$F$9,MATCH(I3320,ฐาน!$A$4:$A$9,0),3),6,5)),"")</f>
        <v/>
      </c>
      <c r="O3320" s="311" t="str">
        <f>IF(I3320&lt;&gt;"",IF(J3320&gt;=INDEX(ฐาน!$A$4:$G$9,MATCH(I3320,ฐาน!$A$4:$A$9,0),4),INDEX(ฐาน!$A$4:$G$9,MATCH(I3320,ฐาน!$A$4:$A$9,0),7),INDEX(ฐาน!$A$4:$G$9,MATCH(I3320,ฐาน!$A$4:$A$9,0),4)),"")</f>
        <v/>
      </c>
      <c r="P3320" s="312">
        <f>IF(M3320&lt;&gt;ฐาน!$M$45,IF(L3320&lt;&gt;"",($L3320*$N3320/100),0),0)</f>
        <v>0</v>
      </c>
      <c r="Q3320" s="311">
        <f>IF(M3320&lt;&gt;ฐาน!$M$45,IF(L3320&lt;&gt;"",ROUNDUP(($L3320*$N3320/100),-1),0),0)</f>
        <v>0</v>
      </c>
      <c r="R3320" s="311">
        <f t="shared" si="102"/>
        <v>0</v>
      </c>
      <c r="S3320" s="313">
        <f t="shared" si="103"/>
        <v>0</v>
      </c>
      <c r="T3320" s="314">
        <f>IF(M3320&lt;&gt;ฐาน!$M$45,IF(S3320&lt;&gt;"",S3320+R3320,0),0)</f>
        <v>0</v>
      </c>
      <c r="U3320" s="311">
        <f>IF(M3320&lt;&gt;ฐาน!$M$45,IF(S3320=0,J3320+T3320,O3320),J3320)</f>
        <v>0</v>
      </c>
      <c r="V3320" s="98"/>
    </row>
    <row r="3321" spans="1:22" x14ac:dyDescent="0.35">
      <c r="A3321" s="93">
        <v>3313</v>
      </c>
      <c r="B3321" s="84"/>
      <c r="C3321" s="98"/>
      <c r="D3321" s="91"/>
      <c r="E3321" s="89"/>
      <c r="F3321" s="88"/>
      <c r="G3321" s="91"/>
      <c r="H3321" s="91"/>
      <c r="I3321" s="88"/>
      <c r="J3321" s="92"/>
      <c r="K3321" s="212"/>
      <c r="L3321" s="308" t="str">
        <f>IF(K3321&lt;&gt;"",INDEX(ฐาน!$J$4:$M$44,MATCH(INT(K3321),ฐาน!$J$4:$J$44,0),2),"")</f>
        <v/>
      </c>
      <c r="M3321" s="309" t="str">
        <f>IF(L3321&lt;&gt;"",INDEX(ฐาน!$J$4:$M$45,MATCH(L3321,ฐาน!$K$4:$K$45,0),4),"")</f>
        <v/>
      </c>
      <c r="N3321" s="310" t="str">
        <f>IF(I3321&lt;&gt;"",INDEX(ฐาน!$A$4:$F$9,MATCH(I3321,ฐาน!$A$4:$A$9,0),IF(J3321&gt;=INDEX(ฐาน!$A$4:$F$9,MATCH(I3321,ฐาน!$A$4:$A$9,0),3),6,5)),"")</f>
        <v/>
      </c>
      <c r="O3321" s="311" t="str">
        <f>IF(I3321&lt;&gt;"",IF(J3321&gt;=INDEX(ฐาน!$A$4:$G$9,MATCH(I3321,ฐาน!$A$4:$A$9,0),4),INDEX(ฐาน!$A$4:$G$9,MATCH(I3321,ฐาน!$A$4:$A$9,0),7),INDEX(ฐาน!$A$4:$G$9,MATCH(I3321,ฐาน!$A$4:$A$9,0),4)),"")</f>
        <v/>
      </c>
      <c r="P3321" s="312">
        <f>IF(M3321&lt;&gt;ฐาน!$M$45,IF(L3321&lt;&gt;"",($L3321*$N3321/100),0),0)</f>
        <v>0</v>
      </c>
      <c r="Q3321" s="311">
        <f>IF(M3321&lt;&gt;ฐาน!$M$45,IF(L3321&lt;&gt;"",ROUNDUP(($L3321*$N3321/100),-1),0),0)</f>
        <v>0</v>
      </c>
      <c r="R3321" s="311">
        <f t="shared" si="102"/>
        <v>0</v>
      </c>
      <c r="S3321" s="313">
        <f t="shared" si="103"/>
        <v>0</v>
      </c>
      <c r="T3321" s="314">
        <f>IF(M3321&lt;&gt;ฐาน!$M$45,IF(S3321&lt;&gt;"",S3321+R3321,0),0)</f>
        <v>0</v>
      </c>
      <c r="U3321" s="311">
        <f>IF(M3321&lt;&gt;ฐาน!$M$45,IF(S3321=0,J3321+T3321,O3321),J3321)</f>
        <v>0</v>
      </c>
      <c r="V3321" s="98"/>
    </row>
    <row r="3322" spans="1:22" x14ac:dyDescent="0.35">
      <c r="A3322" s="93">
        <v>3314</v>
      </c>
      <c r="B3322" s="84"/>
      <c r="C3322" s="98"/>
      <c r="D3322" s="91"/>
      <c r="E3322" s="89"/>
      <c r="F3322" s="88"/>
      <c r="G3322" s="91"/>
      <c r="H3322" s="91"/>
      <c r="I3322" s="88"/>
      <c r="J3322" s="92"/>
      <c r="K3322" s="212"/>
      <c r="L3322" s="308" t="str">
        <f>IF(K3322&lt;&gt;"",INDEX(ฐาน!$J$4:$M$44,MATCH(INT(K3322),ฐาน!$J$4:$J$44,0),2),"")</f>
        <v/>
      </c>
      <c r="M3322" s="309" t="str">
        <f>IF(L3322&lt;&gt;"",INDEX(ฐาน!$J$4:$M$45,MATCH(L3322,ฐาน!$K$4:$K$45,0),4),"")</f>
        <v/>
      </c>
      <c r="N3322" s="310" t="str">
        <f>IF(I3322&lt;&gt;"",INDEX(ฐาน!$A$4:$F$9,MATCH(I3322,ฐาน!$A$4:$A$9,0),IF(J3322&gt;=INDEX(ฐาน!$A$4:$F$9,MATCH(I3322,ฐาน!$A$4:$A$9,0),3),6,5)),"")</f>
        <v/>
      </c>
      <c r="O3322" s="311" t="str">
        <f>IF(I3322&lt;&gt;"",IF(J3322&gt;=INDEX(ฐาน!$A$4:$G$9,MATCH(I3322,ฐาน!$A$4:$A$9,0),4),INDEX(ฐาน!$A$4:$G$9,MATCH(I3322,ฐาน!$A$4:$A$9,0),7),INDEX(ฐาน!$A$4:$G$9,MATCH(I3322,ฐาน!$A$4:$A$9,0),4)),"")</f>
        <v/>
      </c>
      <c r="P3322" s="312">
        <f>IF(M3322&lt;&gt;ฐาน!$M$45,IF(L3322&lt;&gt;"",($L3322*$N3322/100),0),0)</f>
        <v>0</v>
      </c>
      <c r="Q3322" s="311">
        <f>IF(M3322&lt;&gt;ฐาน!$M$45,IF(L3322&lt;&gt;"",ROUNDUP(($L3322*$N3322/100),-1),0),0)</f>
        <v>0</v>
      </c>
      <c r="R3322" s="311">
        <f t="shared" si="102"/>
        <v>0</v>
      </c>
      <c r="S3322" s="313">
        <f t="shared" si="103"/>
        <v>0</v>
      </c>
      <c r="T3322" s="314">
        <f>IF(M3322&lt;&gt;ฐาน!$M$45,IF(S3322&lt;&gt;"",S3322+R3322,0),0)</f>
        <v>0</v>
      </c>
      <c r="U3322" s="311">
        <f>IF(M3322&lt;&gt;ฐาน!$M$45,IF(S3322=0,J3322+T3322,O3322),J3322)</f>
        <v>0</v>
      </c>
      <c r="V3322" s="98"/>
    </row>
    <row r="3323" spans="1:22" x14ac:dyDescent="0.35">
      <c r="A3323" s="93">
        <v>3315</v>
      </c>
      <c r="B3323" s="84"/>
      <c r="C3323" s="98"/>
      <c r="D3323" s="91"/>
      <c r="E3323" s="89"/>
      <c r="F3323" s="88"/>
      <c r="G3323" s="91"/>
      <c r="H3323" s="91"/>
      <c r="I3323" s="88"/>
      <c r="J3323" s="92"/>
      <c r="K3323" s="212"/>
      <c r="L3323" s="308" t="str">
        <f>IF(K3323&lt;&gt;"",INDEX(ฐาน!$J$4:$M$44,MATCH(INT(K3323),ฐาน!$J$4:$J$44,0),2),"")</f>
        <v/>
      </c>
      <c r="M3323" s="309" t="str">
        <f>IF(L3323&lt;&gt;"",INDEX(ฐาน!$J$4:$M$45,MATCH(L3323,ฐาน!$K$4:$K$45,0),4),"")</f>
        <v/>
      </c>
      <c r="N3323" s="310" t="str">
        <f>IF(I3323&lt;&gt;"",INDEX(ฐาน!$A$4:$F$9,MATCH(I3323,ฐาน!$A$4:$A$9,0),IF(J3323&gt;=INDEX(ฐาน!$A$4:$F$9,MATCH(I3323,ฐาน!$A$4:$A$9,0),3),6,5)),"")</f>
        <v/>
      </c>
      <c r="O3323" s="311" t="str">
        <f>IF(I3323&lt;&gt;"",IF(J3323&gt;=INDEX(ฐาน!$A$4:$G$9,MATCH(I3323,ฐาน!$A$4:$A$9,0),4),INDEX(ฐาน!$A$4:$G$9,MATCH(I3323,ฐาน!$A$4:$A$9,0),7),INDEX(ฐาน!$A$4:$G$9,MATCH(I3323,ฐาน!$A$4:$A$9,0),4)),"")</f>
        <v/>
      </c>
      <c r="P3323" s="312">
        <f>IF(M3323&lt;&gt;ฐาน!$M$45,IF(L3323&lt;&gt;"",($L3323*$N3323/100),0),0)</f>
        <v>0</v>
      </c>
      <c r="Q3323" s="311">
        <f>IF(M3323&lt;&gt;ฐาน!$M$45,IF(L3323&lt;&gt;"",ROUNDUP(($L3323*$N3323/100),-1),0),0)</f>
        <v>0</v>
      </c>
      <c r="R3323" s="311">
        <f t="shared" si="102"/>
        <v>0</v>
      </c>
      <c r="S3323" s="313">
        <f t="shared" si="103"/>
        <v>0</v>
      </c>
      <c r="T3323" s="314">
        <f>IF(M3323&lt;&gt;ฐาน!$M$45,IF(S3323&lt;&gt;"",S3323+R3323,0),0)</f>
        <v>0</v>
      </c>
      <c r="U3323" s="311">
        <f>IF(M3323&lt;&gt;ฐาน!$M$45,IF(S3323=0,J3323+T3323,O3323),J3323)</f>
        <v>0</v>
      </c>
      <c r="V3323" s="98"/>
    </row>
    <row r="3324" spans="1:22" x14ac:dyDescent="0.35">
      <c r="A3324" s="93">
        <v>3316</v>
      </c>
      <c r="B3324" s="84"/>
      <c r="C3324" s="98"/>
      <c r="D3324" s="91"/>
      <c r="E3324" s="89"/>
      <c r="F3324" s="88"/>
      <c r="G3324" s="91"/>
      <c r="H3324" s="91"/>
      <c r="I3324" s="88"/>
      <c r="J3324" s="92"/>
      <c r="K3324" s="212"/>
      <c r="L3324" s="308" t="str">
        <f>IF(K3324&lt;&gt;"",INDEX(ฐาน!$J$4:$M$44,MATCH(INT(K3324),ฐาน!$J$4:$J$44,0),2),"")</f>
        <v/>
      </c>
      <c r="M3324" s="309" t="str">
        <f>IF(L3324&lt;&gt;"",INDEX(ฐาน!$J$4:$M$45,MATCH(L3324,ฐาน!$K$4:$K$45,0),4),"")</f>
        <v/>
      </c>
      <c r="N3324" s="310" t="str">
        <f>IF(I3324&lt;&gt;"",INDEX(ฐาน!$A$4:$F$9,MATCH(I3324,ฐาน!$A$4:$A$9,0),IF(J3324&gt;=INDEX(ฐาน!$A$4:$F$9,MATCH(I3324,ฐาน!$A$4:$A$9,0),3),6,5)),"")</f>
        <v/>
      </c>
      <c r="O3324" s="311" t="str">
        <f>IF(I3324&lt;&gt;"",IF(J3324&gt;=INDEX(ฐาน!$A$4:$G$9,MATCH(I3324,ฐาน!$A$4:$A$9,0),4),INDEX(ฐาน!$A$4:$G$9,MATCH(I3324,ฐาน!$A$4:$A$9,0),7),INDEX(ฐาน!$A$4:$G$9,MATCH(I3324,ฐาน!$A$4:$A$9,0),4)),"")</f>
        <v/>
      </c>
      <c r="P3324" s="312">
        <f>IF(M3324&lt;&gt;ฐาน!$M$45,IF(L3324&lt;&gt;"",($L3324*$N3324/100),0),0)</f>
        <v>0</v>
      </c>
      <c r="Q3324" s="311">
        <f>IF(M3324&lt;&gt;ฐาน!$M$45,IF(L3324&lt;&gt;"",ROUNDUP(($L3324*$N3324/100),-1),0),0)</f>
        <v>0</v>
      </c>
      <c r="R3324" s="311">
        <f t="shared" si="102"/>
        <v>0</v>
      </c>
      <c r="S3324" s="313">
        <f t="shared" si="103"/>
        <v>0</v>
      </c>
      <c r="T3324" s="314">
        <f>IF(M3324&lt;&gt;ฐาน!$M$45,IF(S3324&lt;&gt;"",S3324+R3324,0),0)</f>
        <v>0</v>
      </c>
      <c r="U3324" s="311">
        <f>IF(M3324&lt;&gt;ฐาน!$M$45,IF(S3324=0,J3324+T3324,O3324),J3324)</f>
        <v>0</v>
      </c>
      <c r="V3324" s="98"/>
    </row>
    <row r="3325" spans="1:22" x14ac:dyDescent="0.35">
      <c r="A3325" s="93">
        <v>3317</v>
      </c>
      <c r="B3325" s="84"/>
      <c r="C3325" s="98"/>
      <c r="D3325" s="91"/>
      <c r="E3325" s="89"/>
      <c r="F3325" s="88"/>
      <c r="G3325" s="91"/>
      <c r="H3325" s="91"/>
      <c r="I3325" s="88"/>
      <c r="J3325" s="92"/>
      <c r="K3325" s="212"/>
      <c r="L3325" s="308" t="str">
        <f>IF(K3325&lt;&gt;"",INDEX(ฐาน!$J$4:$M$44,MATCH(INT(K3325),ฐาน!$J$4:$J$44,0),2),"")</f>
        <v/>
      </c>
      <c r="M3325" s="309" t="str">
        <f>IF(L3325&lt;&gt;"",INDEX(ฐาน!$J$4:$M$45,MATCH(L3325,ฐาน!$K$4:$K$45,0),4),"")</f>
        <v/>
      </c>
      <c r="N3325" s="310" t="str">
        <f>IF(I3325&lt;&gt;"",INDEX(ฐาน!$A$4:$F$9,MATCH(I3325,ฐาน!$A$4:$A$9,0),IF(J3325&gt;=INDEX(ฐาน!$A$4:$F$9,MATCH(I3325,ฐาน!$A$4:$A$9,0),3),6,5)),"")</f>
        <v/>
      </c>
      <c r="O3325" s="311" t="str">
        <f>IF(I3325&lt;&gt;"",IF(J3325&gt;=INDEX(ฐาน!$A$4:$G$9,MATCH(I3325,ฐาน!$A$4:$A$9,0),4),INDEX(ฐาน!$A$4:$G$9,MATCH(I3325,ฐาน!$A$4:$A$9,0),7),INDEX(ฐาน!$A$4:$G$9,MATCH(I3325,ฐาน!$A$4:$A$9,0),4)),"")</f>
        <v/>
      </c>
      <c r="P3325" s="312">
        <f>IF(M3325&lt;&gt;ฐาน!$M$45,IF(L3325&lt;&gt;"",($L3325*$N3325/100),0),0)</f>
        <v>0</v>
      </c>
      <c r="Q3325" s="311">
        <f>IF(M3325&lt;&gt;ฐาน!$M$45,IF(L3325&lt;&gt;"",ROUNDUP(($L3325*$N3325/100),-1),0),0)</f>
        <v>0</v>
      </c>
      <c r="R3325" s="311">
        <f t="shared" si="102"/>
        <v>0</v>
      </c>
      <c r="S3325" s="313">
        <f t="shared" si="103"/>
        <v>0</v>
      </c>
      <c r="T3325" s="314">
        <f>IF(M3325&lt;&gt;ฐาน!$M$45,IF(S3325&lt;&gt;"",S3325+R3325,0),0)</f>
        <v>0</v>
      </c>
      <c r="U3325" s="311">
        <f>IF(M3325&lt;&gt;ฐาน!$M$45,IF(S3325=0,J3325+T3325,O3325),J3325)</f>
        <v>0</v>
      </c>
      <c r="V3325" s="98"/>
    </row>
    <row r="3326" spans="1:22" x14ac:dyDescent="0.35">
      <c r="A3326" s="93">
        <v>3318</v>
      </c>
      <c r="B3326" s="84"/>
      <c r="C3326" s="98"/>
      <c r="D3326" s="91"/>
      <c r="E3326" s="89"/>
      <c r="F3326" s="88"/>
      <c r="G3326" s="91"/>
      <c r="H3326" s="91"/>
      <c r="I3326" s="88"/>
      <c r="J3326" s="92"/>
      <c r="K3326" s="212"/>
      <c r="L3326" s="308" t="str">
        <f>IF(K3326&lt;&gt;"",INDEX(ฐาน!$J$4:$M$44,MATCH(INT(K3326),ฐาน!$J$4:$J$44,0),2),"")</f>
        <v/>
      </c>
      <c r="M3326" s="309" t="str">
        <f>IF(L3326&lt;&gt;"",INDEX(ฐาน!$J$4:$M$45,MATCH(L3326,ฐาน!$K$4:$K$45,0),4),"")</f>
        <v/>
      </c>
      <c r="N3326" s="310" t="str">
        <f>IF(I3326&lt;&gt;"",INDEX(ฐาน!$A$4:$F$9,MATCH(I3326,ฐาน!$A$4:$A$9,0),IF(J3326&gt;=INDEX(ฐาน!$A$4:$F$9,MATCH(I3326,ฐาน!$A$4:$A$9,0),3),6,5)),"")</f>
        <v/>
      </c>
      <c r="O3326" s="311" t="str">
        <f>IF(I3326&lt;&gt;"",IF(J3326&gt;=INDEX(ฐาน!$A$4:$G$9,MATCH(I3326,ฐาน!$A$4:$A$9,0),4),INDEX(ฐาน!$A$4:$G$9,MATCH(I3326,ฐาน!$A$4:$A$9,0),7),INDEX(ฐาน!$A$4:$G$9,MATCH(I3326,ฐาน!$A$4:$A$9,0),4)),"")</f>
        <v/>
      </c>
      <c r="P3326" s="312">
        <f>IF(M3326&lt;&gt;ฐาน!$M$45,IF(L3326&lt;&gt;"",($L3326*$N3326/100),0),0)</f>
        <v>0</v>
      </c>
      <c r="Q3326" s="311">
        <f>IF(M3326&lt;&gt;ฐาน!$M$45,IF(L3326&lt;&gt;"",ROUNDUP(($L3326*$N3326/100),-1),0),0)</f>
        <v>0</v>
      </c>
      <c r="R3326" s="311">
        <f t="shared" si="102"/>
        <v>0</v>
      </c>
      <c r="S3326" s="313">
        <f t="shared" si="103"/>
        <v>0</v>
      </c>
      <c r="T3326" s="314">
        <f>IF(M3326&lt;&gt;ฐาน!$M$45,IF(S3326&lt;&gt;"",S3326+R3326,0),0)</f>
        <v>0</v>
      </c>
      <c r="U3326" s="311">
        <f>IF(M3326&lt;&gt;ฐาน!$M$45,IF(S3326=0,J3326+T3326,O3326),J3326)</f>
        <v>0</v>
      </c>
      <c r="V3326" s="98"/>
    </row>
    <row r="3327" spans="1:22" x14ac:dyDescent="0.35">
      <c r="A3327" s="93">
        <v>3319</v>
      </c>
      <c r="B3327" s="84"/>
      <c r="C3327" s="98"/>
      <c r="D3327" s="91"/>
      <c r="E3327" s="89"/>
      <c r="F3327" s="88"/>
      <c r="G3327" s="91"/>
      <c r="H3327" s="91"/>
      <c r="I3327" s="88"/>
      <c r="J3327" s="92"/>
      <c r="K3327" s="212"/>
      <c r="L3327" s="308" t="str">
        <f>IF(K3327&lt;&gt;"",INDEX(ฐาน!$J$4:$M$44,MATCH(INT(K3327),ฐาน!$J$4:$J$44,0),2),"")</f>
        <v/>
      </c>
      <c r="M3327" s="309" t="str">
        <f>IF(L3327&lt;&gt;"",INDEX(ฐาน!$J$4:$M$45,MATCH(L3327,ฐาน!$K$4:$K$45,0),4),"")</f>
        <v/>
      </c>
      <c r="N3327" s="310" t="str">
        <f>IF(I3327&lt;&gt;"",INDEX(ฐาน!$A$4:$F$9,MATCH(I3327,ฐาน!$A$4:$A$9,0),IF(J3327&gt;=INDEX(ฐาน!$A$4:$F$9,MATCH(I3327,ฐาน!$A$4:$A$9,0),3),6,5)),"")</f>
        <v/>
      </c>
      <c r="O3327" s="311" t="str">
        <f>IF(I3327&lt;&gt;"",IF(J3327&gt;=INDEX(ฐาน!$A$4:$G$9,MATCH(I3327,ฐาน!$A$4:$A$9,0),4),INDEX(ฐาน!$A$4:$G$9,MATCH(I3327,ฐาน!$A$4:$A$9,0),7),INDEX(ฐาน!$A$4:$G$9,MATCH(I3327,ฐาน!$A$4:$A$9,0),4)),"")</f>
        <v/>
      </c>
      <c r="P3327" s="312">
        <f>IF(M3327&lt;&gt;ฐาน!$M$45,IF(L3327&lt;&gt;"",($L3327*$N3327/100),0),0)</f>
        <v>0</v>
      </c>
      <c r="Q3327" s="311">
        <f>IF(M3327&lt;&gt;ฐาน!$M$45,IF(L3327&lt;&gt;"",ROUNDUP(($L3327*$N3327/100),-1),0),0)</f>
        <v>0</v>
      </c>
      <c r="R3327" s="311">
        <f t="shared" si="102"/>
        <v>0</v>
      </c>
      <c r="S3327" s="313">
        <f t="shared" si="103"/>
        <v>0</v>
      </c>
      <c r="T3327" s="314">
        <f>IF(M3327&lt;&gt;ฐาน!$M$45,IF(S3327&lt;&gt;"",S3327+R3327,0),0)</f>
        <v>0</v>
      </c>
      <c r="U3327" s="311">
        <f>IF(M3327&lt;&gt;ฐาน!$M$45,IF(S3327=0,J3327+T3327,O3327),J3327)</f>
        <v>0</v>
      </c>
      <c r="V3327" s="98"/>
    </row>
    <row r="3328" spans="1:22" x14ac:dyDescent="0.35">
      <c r="A3328" s="93">
        <v>3320</v>
      </c>
      <c r="B3328" s="84"/>
      <c r="C3328" s="98"/>
      <c r="D3328" s="91"/>
      <c r="E3328" s="89"/>
      <c r="F3328" s="88"/>
      <c r="G3328" s="91"/>
      <c r="H3328" s="91"/>
      <c r="I3328" s="88"/>
      <c r="J3328" s="92"/>
      <c r="K3328" s="212"/>
      <c r="L3328" s="308" t="str">
        <f>IF(K3328&lt;&gt;"",INDEX(ฐาน!$J$4:$M$44,MATCH(INT(K3328),ฐาน!$J$4:$J$44,0),2),"")</f>
        <v/>
      </c>
      <c r="M3328" s="309" t="str">
        <f>IF(L3328&lt;&gt;"",INDEX(ฐาน!$J$4:$M$45,MATCH(L3328,ฐาน!$K$4:$K$45,0),4),"")</f>
        <v/>
      </c>
      <c r="N3328" s="310" t="str">
        <f>IF(I3328&lt;&gt;"",INDEX(ฐาน!$A$4:$F$9,MATCH(I3328,ฐาน!$A$4:$A$9,0),IF(J3328&gt;=INDEX(ฐาน!$A$4:$F$9,MATCH(I3328,ฐาน!$A$4:$A$9,0),3),6,5)),"")</f>
        <v/>
      </c>
      <c r="O3328" s="311" t="str">
        <f>IF(I3328&lt;&gt;"",IF(J3328&gt;=INDEX(ฐาน!$A$4:$G$9,MATCH(I3328,ฐาน!$A$4:$A$9,0),4),INDEX(ฐาน!$A$4:$G$9,MATCH(I3328,ฐาน!$A$4:$A$9,0),7),INDEX(ฐาน!$A$4:$G$9,MATCH(I3328,ฐาน!$A$4:$A$9,0),4)),"")</f>
        <v/>
      </c>
      <c r="P3328" s="312">
        <f>IF(M3328&lt;&gt;ฐาน!$M$45,IF(L3328&lt;&gt;"",($L3328*$N3328/100),0),0)</f>
        <v>0</v>
      </c>
      <c r="Q3328" s="311">
        <f>IF(M3328&lt;&gt;ฐาน!$M$45,IF(L3328&lt;&gt;"",ROUNDUP(($L3328*$N3328/100),-1),0),0)</f>
        <v>0</v>
      </c>
      <c r="R3328" s="311">
        <f t="shared" si="102"/>
        <v>0</v>
      </c>
      <c r="S3328" s="313">
        <f t="shared" si="103"/>
        <v>0</v>
      </c>
      <c r="T3328" s="314">
        <f>IF(M3328&lt;&gt;ฐาน!$M$45,IF(S3328&lt;&gt;"",S3328+R3328,0),0)</f>
        <v>0</v>
      </c>
      <c r="U3328" s="311">
        <f>IF(M3328&lt;&gt;ฐาน!$M$45,IF(S3328=0,J3328+T3328,O3328),J3328)</f>
        <v>0</v>
      </c>
      <c r="V3328" s="98"/>
    </row>
    <row r="3329" spans="1:22" x14ac:dyDescent="0.35">
      <c r="A3329" s="93">
        <v>3321</v>
      </c>
      <c r="B3329" s="84"/>
      <c r="C3329" s="98"/>
      <c r="D3329" s="91"/>
      <c r="E3329" s="89"/>
      <c r="F3329" s="88"/>
      <c r="G3329" s="91"/>
      <c r="H3329" s="91"/>
      <c r="I3329" s="88"/>
      <c r="J3329" s="92"/>
      <c r="K3329" s="212"/>
      <c r="L3329" s="308" t="str">
        <f>IF(K3329&lt;&gt;"",INDEX(ฐาน!$J$4:$M$44,MATCH(INT(K3329),ฐาน!$J$4:$J$44,0),2),"")</f>
        <v/>
      </c>
      <c r="M3329" s="309" t="str">
        <f>IF(L3329&lt;&gt;"",INDEX(ฐาน!$J$4:$M$45,MATCH(L3329,ฐาน!$K$4:$K$45,0),4),"")</f>
        <v/>
      </c>
      <c r="N3329" s="310" t="str">
        <f>IF(I3329&lt;&gt;"",INDEX(ฐาน!$A$4:$F$9,MATCH(I3329,ฐาน!$A$4:$A$9,0),IF(J3329&gt;=INDEX(ฐาน!$A$4:$F$9,MATCH(I3329,ฐาน!$A$4:$A$9,0),3),6,5)),"")</f>
        <v/>
      </c>
      <c r="O3329" s="311" t="str">
        <f>IF(I3329&lt;&gt;"",IF(J3329&gt;=INDEX(ฐาน!$A$4:$G$9,MATCH(I3329,ฐาน!$A$4:$A$9,0),4),INDEX(ฐาน!$A$4:$G$9,MATCH(I3329,ฐาน!$A$4:$A$9,0),7),INDEX(ฐาน!$A$4:$G$9,MATCH(I3329,ฐาน!$A$4:$A$9,0),4)),"")</f>
        <v/>
      </c>
      <c r="P3329" s="312">
        <f>IF(M3329&lt;&gt;ฐาน!$M$45,IF(L3329&lt;&gt;"",($L3329*$N3329/100),0),0)</f>
        <v>0</v>
      </c>
      <c r="Q3329" s="311">
        <f>IF(M3329&lt;&gt;ฐาน!$M$45,IF(L3329&lt;&gt;"",ROUNDUP(($L3329*$N3329/100),-1),0),0)</f>
        <v>0</v>
      </c>
      <c r="R3329" s="311">
        <f t="shared" si="102"/>
        <v>0</v>
      </c>
      <c r="S3329" s="313">
        <f t="shared" si="103"/>
        <v>0</v>
      </c>
      <c r="T3329" s="314">
        <f>IF(M3329&lt;&gt;ฐาน!$M$45,IF(S3329&lt;&gt;"",S3329+R3329,0),0)</f>
        <v>0</v>
      </c>
      <c r="U3329" s="311">
        <f>IF(M3329&lt;&gt;ฐาน!$M$45,IF(S3329=0,J3329+T3329,O3329),J3329)</f>
        <v>0</v>
      </c>
      <c r="V3329" s="98"/>
    </row>
    <row r="3330" spans="1:22" x14ac:dyDescent="0.35">
      <c r="A3330" s="93">
        <v>3322</v>
      </c>
      <c r="B3330" s="84"/>
      <c r="C3330" s="98"/>
      <c r="D3330" s="91"/>
      <c r="E3330" s="89"/>
      <c r="F3330" s="88"/>
      <c r="G3330" s="91"/>
      <c r="H3330" s="91"/>
      <c r="I3330" s="88"/>
      <c r="J3330" s="92"/>
      <c r="K3330" s="212"/>
      <c r="L3330" s="308" t="str">
        <f>IF(K3330&lt;&gt;"",INDEX(ฐาน!$J$4:$M$44,MATCH(INT(K3330),ฐาน!$J$4:$J$44,0),2),"")</f>
        <v/>
      </c>
      <c r="M3330" s="309" t="str">
        <f>IF(L3330&lt;&gt;"",INDEX(ฐาน!$J$4:$M$45,MATCH(L3330,ฐาน!$K$4:$K$45,0),4),"")</f>
        <v/>
      </c>
      <c r="N3330" s="310" t="str">
        <f>IF(I3330&lt;&gt;"",INDEX(ฐาน!$A$4:$F$9,MATCH(I3330,ฐาน!$A$4:$A$9,0),IF(J3330&gt;=INDEX(ฐาน!$A$4:$F$9,MATCH(I3330,ฐาน!$A$4:$A$9,0),3),6,5)),"")</f>
        <v/>
      </c>
      <c r="O3330" s="311" t="str">
        <f>IF(I3330&lt;&gt;"",IF(J3330&gt;=INDEX(ฐาน!$A$4:$G$9,MATCH(I3330,ฐาน!$A$4:$A$9,0),4),INDEX(ฐาน!$A$4:$G$9,MATCH(I3330,ฐาน!$A$4:$A$9,0),7),INDEX(ฐาน!$A$4:$G$9,MATCH(I3330,ฐาน!$A$4:$A$9,0),4)),"")</f>
        <v/>
      </c>
      <c r="P3330" s="312">
        <f>IF(M3330&lt;&gt;ฐาน!$M$45,IF(L3330&lt;&gt;"",($L3330*$N3330/100),0),0)</f>
        <v>0</v>
      </c>
      <c r="Q3330" s="311">
        <f>IF(M3330&lt;&gt;ฐาน!$M$45,IF(L3330&lt;&gt;"",ROUNDUP(($L3330*$N3330/100),-1),0),0)</f>
        <v>0</v>
      </c>
      <c r="R3330" s="311">
        <f t="shared" si="102"/>
        <v>0</v>
      </c>
      <c r="S3330" s="313">
        <f t="shared" si="103"/>
        <v>0</v>
      </c>
      <c r="T3330" s="314">
        <f>IF(M3330&lt;&gt;ฐาน!$M$45,IF(S3330&lt;&gt;"",S3330+R3330,0),0)</f>
        <v>0</v>
      </c>
      <c r="U3330" s="311">
        <f>IF(M3330&lt;&gt;ฐาน!$M$45,IF(S3330=0,J3330+T3330,O3330),J3330)</f>
        <v>0</v>
      </c>
      <c r="V3330" s="98"/>
    </row>
    <row r="3331" spans="1:22" x14ac:dyDescent="0.35">
      <c r="A3331" s="93">
        <v>3323</v>
      </c>
      <c r="B3331" s="84"/>
      <c r="C3331" s="98"/>
      <c r="D3331" s="91"/>
      <c r="E3331" s="89"/>
      <c r="F3331" s="88"/>
      <c r="G3331" s="91"/>
      <c r="H3331" s="91"/>
      <c r="I3331" s="88"/>
      <c r="J3331" s="92"/>
      <c r="K3331" s="212"/>
      <c r="L3331" s="308" t="str">
        <f>IF(K3331&lt;&gt;"",INDEX(ฐาน!$J$4:$M$44,MATCH(INT(K3331),ฐาน!$J$4:$J$44,0),2),"")</f>
        <v/>
      </c>
      <c r="M3331" s="309" t="str">
        <f>IF(L3331&lt;&gt;"",INDEX(ฐาน!$J$4:$M$45,MATCH(L3331,ฐาน!$K$4:$K$45,0),4),"")</f>
        <v/>
      </c>
      <c r="N3331" s="310" t="str">
        <f>IF(I3331&lt;&gt;"",INDEX(ฐาน!$A$4:$F$9,MATCH(I3331,ฐาน!$A$4:$A$9,0),IF(J3331&gt;=INDEX(ฐาน!$A$4:$F$9,MATCH(I3331,ฐาน!$A$4:$A$9,0),3),6,5)),"")</f>
        <v/>
      </c>
      <c r="O3331" s="311" t="str">
        <f>IF(I3331&lt;&gt;"",IF(J3331&gt;=INDEX(ฐาน!$A$4:$G$9,MATCH(I3331,ฐาน!$A$4:$A$9,0),4),INDEX(ฐาน!$A$4:$G$9,MATCH(I3331,ฐาน!$A$4:$A$9,0),7),INDEX(ฐาน!$A$4:$G$9,MATCH(I3331,ฐาน!$A$4:$A$9,0),4)),"")</f>
        <v/>
      </c>
      <c r="P3331" s="312">
        <f>IF(M3331&lt;&gt;ฐาน!$M$45,IF(L3331&lt;&gt;"",($L3331*$N3331/100),0),0)</f>
        <v>0</v>
      </c>
      <c r="Q3331" s="311">
        <f>IF(M3331&lt;&gt;ฐาน!$M$45,IF(L3331&lt;&gt;"",ROUNDUP(($L3331*$N3331/100),-1),0),0)</f>
        <v>0</v>
      </c>
      <c r="R3331" s="311">
        <f t="shared" si="102"/>
        <v>0</v>
      </c>
      <c r="S3331" s="313">
        <f t="shared" si="103"/>
        <v>0</v>
      </c>
      <c r="T3331" s="314">
        <f>IF(M3331&lt;&gt;ฐาน!$M$45,IF(S3331&lt;&gt;"",S3331+R3331,0),0)</f>
        <v>0</v>
      </c>
      <c r="U3331" s="311">
        <f>IF(M3331&lt;&gt;ฐาน!$M$45,IF(S3331=0,J3331+T3331,O3331),J3331)</f>
        <v>0</v>
      </c>
      <c r="V3331" s="98"/>
    </row>
    <row r="3332" spans="1:22" x14ac:dyDescent="0.35">
      <c r="A3332" s="93">
        <v>3324</v>
      </c>
      <c r="B3332" s="84"/>
      <c r="C3332" s="98"/>
      <c r="D3332" s="91"/>
      <c r="E3332" s="89"/>
      <c r="F3332" s="88"/>
      <c r="G3332" s="91"/>
      <c r="H3332" s="91"/>
      <c r="I3332" s="88"/>
      <c r="J3332" s="92"/>
      <c r="K3332" s="212"/>
      <c r="L3332" s="308" t="str">
        <f>IF(K3332&lt;&gt;"",INDEX(ฐาน!$J$4:$M$44,MATCH(INT(K3332),ฐาน!$J$4:$J$44,0),2),"")</f>
        <v/>
      </c>
      <c r="M3332" s="309" t="str">
        <f>IF(L3332&lt;&gt;"",INDEX(ฐาน!$J$4:$M$45,MATCH(L3332,ฐาน!$K$4:$K$45,0),4),"")</f>
        <v/>
      </c>
      <c r="N3332" s="310" t="str">
        <f>IF(I3332&lt;&gt;"",INDEX(ฐาน!$A$4:$F$9,MATCH(I3332,ฐาน!$A$4:$A$9,0),IF(J3332&gt;=INDEX(ฐาน!$A$4:$F$9,MATCH(I3332,ฐาน!$A$4:$A$9,0),3),6,5)),"")</f>
        <v/>
      </c>
      <c r="O3332" s="311" t="str">
        <f>IF(I3332&lt;&gt;"",IF(J3332&gt;=INDEX(ฐาน!$A$4:$G$9,MATCH(I3332,ฐาน!$A$4:$A$9,0),4),INDEX(ฐาน!$A$4:$G$9,MATCH(I3332,ฐาน!$A$4:$A$9,0),7),INDEX(ฐาน!$A$4:$G$9,MATCH(I3332,ฐาน!$A$4:$A$9,0),4)),"")</f>
        <v/>
      </c>
      <c r="P3332" s="312">
        <f>IF(M3332&lt;&gt;ฐาน!$M$45,IF(L3332&lt;&gt;"",($L3332*$N3332/100),0),0)</f>
        <v>0</v>
      </c>
      <c r="Q3332" s="311">
        <f>IF(M3332&lt;&gt;ฐาน!$M$45,IF(L3332&lt;&gt;"",ROUNDUP(($L3332*$N3332/100),-1),0),0)</f>
        <v>0</v>
      </c>
      <c r="R3332" s="311">
        <f t="shared" si="102"/>
        <v>0</v>
      </c>
      <c r="S3332" s="313">
        <f t="shared" si="103"/>
        <v>0</v>
      </c>
      <c r="T3332" s="314">
        <f>IF(M3332&lt;&gt;ฐาน!$M$45,IF(S3332&lt;&gt;"",S3332+R3332,0),0)</f>
        <v>0</v>
      </c>
      <c r="U3332" s="311">
        <f>IF(M3332&lt;&gt;ฐาน!$M$45,IF(S3332=0,J3332+T3332,O3332),J3332)</f>
        <v>0</v>
      </c>
      <c r="V3332" s="98"/>
    </row>
    <row r="3333" spans="1:22" x14ac:dyDescent="0.35">
      <c r="A3333" s="93">
        <v>3325</v>
      </c>
      <c r="B3333" s="84"/>
      <c r="C3333" s="98"/>
      <c r="D3333" s="91"/>
      <c r="E3333" s="89"/>
      <c r="F3333" s="88"/>
      <c r="G3333" s="91"/>
      <c r="H3333" s="91"/>
      <c r="I3333" s="88"/>
      <c r="J3333" s="92"/>
      <c r="K3333" s="212"/>
      <c r="L3333" s="308" t="str">
        <f>IF(K3333&lt;&gt;"",INDEX(ฐาน!$J$4:$M$44,MATCH(INT(K3333),ฐาน!$J$4:$J$44,0),2),"")</f>
        <v/>
      </c>
      <c r="M3333" s="309" t="str">
        <f>IF(L3333&lt;&gt;"",INDEX(ฐาน!$J$4:$M$45,MATCH(L3333,ฐาน!$K$4:$K$45,0),4),"")</f>
        <v/>
      </c>
      <c r="N3333" s="310" t="str">
        <f>IF(I3333&lt;&gt;"",INDEX(ฐาน!$A$4:$F$9,MATCH(I3333,ฐาน!$A$4:$A$9,0),IF(J3333&gt;=INDEX(ฐาน!$A$4:$F$9,MATCH(I3333,ฐาน!$A$4:$A$9,0),3),6,5)),"")</f>
        <v/>
      </c>
      <c r="O3333" s="311" t="str">
        <f>IF(I3333&lt;&gt;"",IF(J3333&gt;=INDEX(ฐาน!$A$4:$G$9,MATCH(I3333,ฐาน!$A$4:$A$9,0),4),INDEX(ฐาน!$A$4:$G$9,MATCH(I3333,ฐาน!$A$4:$A$9,0),7),INDEX(ฐาน!$A$4:$G$9,MATCH(I3333,ฐาน!$A$4:$A$9,0),4)),"")</f>
        <v/>
      </c>
      <c r="P3333" s="312">
        <f>IF(M3333&lt;&gt;ฐาน!$M$45,IF(L3333&lt;&gt;"",($L3333*$N3333/100),0),0)</f>
        <v>0</v>
      </c>
      <c r="Q3333" s="311">
        <f>IF(M3333&lt;&gt;ฐาน!$M$45,IF(L3333&lt;&gt;"",ROUNDUP(($L3333*$N3333/100),-1),0),0)</f>
        <v>0</v>
      </c>
      <c r="R3333" s="311">
        <f t="shared" si="102"/>
        <v>0</v>
      </c>
      <c r="S3333" s="313">
        <f t="shared" si="103"/>
        <v>0</v>
      </c>
      <c r="T3333" s="314">
        <f>IF(M3333&lt;&gt;ฐาน!$M$45,IF(S3333&lt;&gt;"",S3333+R3333,0),0)</f>
        <v>0</v>
      </c>
      <c r="U3333" s="311">
        <f>IF(M3333&lt;&gt;ฐาน!$M$45,IF(S3333=0,J3333+T3333,O3333),J3333)</f>
        <v>0</v>
      </c>
      <c r="V3333" s="98"/>
    </row>
    <row r="3334" spans="1:22" x14ac:dyDescent="0.35">
      <c r="A3334" s="93">
        <v>3326</v>
      </c>
      <c r="B3334" s="84"/>
      <c r="C3334" s="98"/>
      <c r="D3334" s="91"/>
      <c r="E3334" s="89"/>
      <c r="F3334" s="88"/>
      <c r="G3334" s="91"/>
      <c r="H3334" s="91"/>
      <c r="I3334" s="88"/>
      <c r="J3334" s="92"/>
      <c r="K3334" s="212"/>
      <c r="L3334" s="308" t="str">
        <f>IF(K3334&lt;&gt;"",INDEX(ฐาน!$J$4:$M$44,MATCH(INT(K3334),ฐาน!$J$4:$J$44,0),2),"")</f>
        <v/>
      </c>
      <c r="M3334" s="309" t="str">
        <f>IF(L3334&lt;&gt;"",INDEX(ฐาน!$J$4:$M$45,MATCH(L3334,ฐาน!$K$4:$K$45,0),4),"")</f>
        <v/>
      </c>
      <c r="N3334" s="310" t="str">
        <f>IF(I3334&lt;&gt;"",INDEX(ฐาน!$A$4:$F$9,MATCH(I3334,ฐาน!$A$4:$A$9,0),IF(J3334&gt;=INDEX(ฐาน!$A$4:$F$9,MATCH(I3334,ฐาน!$A$4:$A$9,0),3),6,5)),"")</f>
        <v/>
      </c>
      <c r="O3334" s="311" t="str">
        <f>IF(I3334&lt;&gt;"",IF(J3334&gt;=INDEX(ฐาน!$A$4:$G$9,MATCH(I3334,ฐาน!$A$4:$A$9,0),4),INDEX(ฐาน!$A$4:$G$9,MATCH(I3334,ฐาน!$A$4:$A$9,0),7),INDEX(ฐาน!$A$4:$G$9,MATCH(I3334,ฐาน!$A$4:$A$9,0),4)),"")</f>
        <v/>
      </c>
      <c r="P3334" s="312">
        <f>IF(M3334&lt;&gt;ฐาน!$M$45,IF(L3334&lt;&gt;"",($L3334*$N3334/100),0),0)</f>
        <v>0</v>
      </c>
      <c r="Q3334" s="311">
        <f>IF(M3334&lt;&gt;ฐาน!$M$45,IF(L3334&lt;&gt;"",ROUNDUP(($L3334*$N3334/100),-1),0),0)</f>
        <v>0</v>
      </c>
      <c r="R3334" s="311">
        <f t="shared" si="102"/>
        <v>0</v>
      </c>
      <c r="S3334" s="313">
        <f t="shared" si="103"/>
        <v>0</v>
      </c>
      <c r="T3334" s="314">
        <f>IF(M3334&lt;&gt;ฐาน!$M$45,IF(S3334&lt;&gt;"",S3334+R3334,0),0)</f>
        <v>0</v>
      </c>
      <c r="U3334" s="311">
        <f>IF(M3334&lt;&gt;ฐาน!$M$45,IF(S3334=0,J3334+T3334,O3334),J3334)</f>
        <v>0</v>
      </c>
      <c r="V3334" s="98"/>
    </row>
    <row r="3335" spans="1:22" x14ac:dyDescent="0.35">
      <c r="A3335" s="93">
        <v>3327</v>
      </c>
      <c r="B3335" s="84"/>
      <c r="C3335" s="98"/>
      <c r="D3335" s="91"/>
      <c r="E3335" s="89"/>
      <c r="F3335" s="88"/>
      <c r="G3335" s="91"/>
      <c r="H3335" s="91"/>
      <c r="I3335" s="88"/>
      <c r="J3335" s="92"/>
      <c r="K3335" s="212"/>
      <c r="L3335" s="308" t="str">
        <f>IF(K3335&lt;&gt;"",INDEX(ฐาน!$J$4:$M$44,MATCH(INT(K3335),ฐาน!$J$4:$J$44,0),2),"")</f>
        <v/>
      </c>
      <c r="M3335" s="309" t="str">
        <f>IF(L3335&lt;&gt;"",INDEX(ฐาน!$J$4:$M$45,MATCH(L3335,ฐาน!$K$4:$K$45,0),4),"")</f>
        <v/>
      </c>
      <c r="N3335" s="310" t="str">
        <f>IF(I3335&lt;&gt;"",INDEX(ฐาน!$A$4:$F$9,MATCH(I3335,ฐาน!$A$4:$A$9,0),IF(J3335&gt;=INDEX(ฐาน!$A$4:$F$9,MATCH(I3335,ฐาน!$A$4:$A$9,0),3),6,5)),"")</f>
        <v/>
      </c>
      <c r="O3335" s="311" t="str">
        <f>IF(I3335&lt;&gt;"",IF(J3335&gt;=INDEX(ฐาน!$A$4:$G$9,MATCH(I3335,ฐาน!$A$4:$A$9,0),4),INDEX(ฐาน!$A$4:$G$9,MATCH(I3335,ฐาน!$A$4:$A$9,0),7),INDEX(ฐาน!$A$4:$G$9,MATCH(I3335,ฐาน!$A$4:$A$9,0),4)),"")</f>
        <v/>
      </c>
      <c r="P3335" s="312">
        <f>IF(M3335&lt;&gt;ฐาน!$M$45,IF(L3335&lt;&gt;"",($L3335*$N3335/100),0),0)</f>
        <v>0</v>
      </c>
      <c r="Q3335" s="311">
        <f>IF(M3335&lt;&gt;ฐาน!$M$45,IF(L3335&lt;&gt;"",ROUNDUP(($L3335*$N3335/100),-1),0),0)</f>
        <v>0</v>
      </c>
      <c r="R3335" s="311">
        <f t="shared" si="102"/>
        <v>0</v>
      </c>
      <c r="S3335" s="313">
        <f t="shared" si="103"/>
        <v>0</v>
      </c>
      <c r="T3335" s="314">
        <f>IF(M3335&lt;&gt;ฐาน!$M$45,IF(S3335&lt;&gt;"",S3335+R3335,0),0)</f>
        <v>0</v>
      </c>
      <c r="U3335" s="311">
        <f>IF(M3335&lt;&gt;ฐาน!$M$45,IF(S3335=0,J3335+T3335,O3335),J3335)</f>
        <v>0</v>
      </c>
      <c r="V3335" s="98"/>
    </row>
    <row r="3336" spans="1:22" x14ac:dyDescent="0.35">
      <c r="A3336" s="93">
        <v>3328</v>
      </c>
      <c r="B3336" s="84"/>
      <c r="C3336" s="98"/>
      <c r="D3336" s="91"/>
      <c r="E3336" s="89"/>
      <c r="F3336" s="88"/>
      <c r="G3336" s="91"/>
      <c r="H3336" s="91"/>
      <c r="I3336" s="88"/>
      <c r="J3336" s="92"/>
      <c r="K3336" s="212"/>
      <c r="L3336" s="308" t="str">
        <f>IF(K3336&lt;&gt;"",INDEX(ฐาน!$J$4:$M$44,MATCH(INT(K3336),ฐาน!$J$4:$J$44,0),2),"")</f>
        <v/>
      </c>
      <c r="M3336" s="309" t="str">
        <f>IF(L3336&lt;&gt;"",INDEX(ฐาน!$J$4:$M$45,MATCH(L3336,ฐาน!$K$4:$K$45,0),4),"")</f>
        <v/>
      </c>
      <c r="N3336" s="310" t="str">
        <f>IF(I3336&lt;&gt;"",INDEX(ฐาน!$A$4:$F$9,MATCH(I3336,ฐาน!$A$4:$A$9,0),IF(J3336&gt;=INDEX(ฐาน!$A$4:$F$9,MATCH(I3336,ฐาน!$A$4:$A$9,0),3),6,5)),"")</f>
        <v/>
      </c>
      <c r="O3336" s="311" t="str">
        <f>IF(I3336&lt;&gt;"",IF(J3336&gt;=INDEX(ฐาน!$A$4:$G$9,MATCH(I3336,ฐาน!$A$4:$A$9,0),4),INDEX(ฐาน!$A$4:$G$9,MATCH(I3336,ฐาน!$A$4:$A$9,0),7),INDEX(ฐาน!$A$4:$G$9,MATCH(I3336,ฐาน!$A$4:$A$9,0),4)),"")</f>
        <v/>
      </c>
      <c r="P3336" s="312">
        <f>IF(M3336&lt;&gt;ฐาน!$M$45,IF(L3336&lt;&gt;"",($L3336*$N3336/100),0),0)</f>
        <v>0</v>
      </c>
      <c r="Q3336" s="311">
        <f>IF(M3336&lt;&gt;ฐาน!$M$45,IF(L3336&lt;&gt;"",ROUNDUP(($L3336*$N3336/100),-1),0),0)</f>
        <v>0</v>
      </c>
      <c r="R3336" s="311">
        <f t="shared" si="102"/>
        <v>0</v>
      </c>
      <c r="S3336" s="313">
        <f t="shared" si="103"/>
        <v>0</v>
      </c>
      <c r="T3336" s="314">
        <f>IF(M3336&lt;&gt;ฐาน!$M$45,IF(S3336&lt;&gt;"",S3336+R3336,0),0)</f>
        <v>0</v>
      </c>
      <c r="U3336" s="311">
        <f>IF(M3336&lt;&gt;ฐาน!$M$45,IF(S3336=0,J3336+T3336,O3336),J3336)</f>
        <v>0</v>
      </c>
      <c r="V3336" s="98"/>
    </row>
    <row r="3337" spans="1:22" x14ac:dyDescent="0.35">
      <c r="A3337" s="93">
        <v>3329</v>
      </c>
      <c r="B3337" s="84"/>
      <c r="C3337" s="98"/>
      <c r="D3337" s="91"/>
      <c r="E3337" s="89"/>
      <c r="F3337" s="88"/>
      <c r="G3337" s="91"/>
      <c r="H3337" s="91"/>
      <c r="I3337" s="88"/>
      <c r="J3337" s="92"/>
      <c r="K3337" s="212"/>
      <c r="L3337" s="308" t="str">
        <f>IF(K3337&lt;&gt;"",INDEX(ฐาน!$J$4:$M$44,MATCH(INT(K3337),ฐาน!$J$4:$J$44,0),2),"")</f>
        <v/>
      </c>
      <c r="M3337" s="309" t="str">
        <f>IF(L3337&lt;&gt;"",INDEX(ฐาน!$J$4:$M$45,MATCH(L3337,ฐาน!$K$4:$K$45,0),4),"")</f>
        <v/>
      </c>
      <c r="N3337" s="310" t="str">
        <f>IF(I3337&lt;&gt;"",INDEX(ฐาน!$A$4:$F$9,MATCH(I3337,ฐาน!$A$4:$A$9,0),IF(J3337&gt;=INDEX(ฐาน!$A$4:$F$9,MATCH(I3337,ฐาน!$A$4:$A$9,0),3),6,5)),"")</f>
        <v/>
      </c>
      <c r="O3337" s="311" t="str">
        <f>IF(I3337&lt;&gt;"",IF(J3337&gt;=INDEX(ฐาน!$A$4:$G$9,MATCH(I3337,ฐาน!$A$4:$A$9,0),4),INDEX(ฐาน!$A$4:$G$9,MATCH(I3337,ฐาน!$A$4:$A$9,0),7),INDEX(ฐาน!$A$4:$G$9,MATCH(I3337,ฐาน!$A$4:$A$9,0),4)),"")</f>
        <v/>
      </c>
      <c r="P3337" s="312">
        <f>IF(M3337&lt;&gt;ฐาน!$M$45,IF(L3337&lt;&gt;"",($L3337*$N3337/100),0),0)</f>
        <v>0</v>
      </c>
      <c r="Q3337" s="311">
        <f>IF(M3337&lt;&gt;ฐาน!$M$45,IF(L3337&lt;&gt;"",ROUNDUP(($L3337*$N3337/100),-1),0),0)</f>
        <v>0</v>
      </c>
      <c r="R3337" s="311">
        <f t="shared" si="102"/>
        <v>0</v>
      </c>
      <c r="S3337" s="313">
        <f t="shared" si="103"/>
        <v>0</v>
      </c>
      <c r="T3337" s="314">
        <f>IF(M3337&lt;&gt;ฐาน!$M$45,IF(S3337&lt;&gt;"",S3337+R3337,0),0)</f>
        <v>0</v>
      </c>
      <c r="U3337" s="311">
        <f>IF(M3337&lt;&gt;ฐาน!$M$45,IF(S3337=0,J3337+T3337,O3337),J3337)</f>
        <v>0</v>
      </c>
      <c r="V3337" s="98"/>
    </row>
    <row r="3338" spans="1:22" x14ac:dyDescent="0.35">
      <c r="A3338" s="93">
        <v>3330</v>
      </c>
      <c r="B3338" s="84"/>
      <c r="C3338" s="98"/>
      <c r="D3338" s="91"/>
      <c r="E3338" s="89"/>
      <c r="F3338" s="88"/>
      <c r="G3338" s="91"/>
      <c r="H3338" s="91"/>
      <c r="I3338" s="88"/>
      <c r="J3338" s="92"/>
      <c r="K3338" s="212"/>
      <c r="L3338" s="308" t="str">
        <f>IF(K3338&lt;&gt;"",INDEX(ฐาน!$J$4:$M$44,MATCH(INT(K3338),ฐาน!$J$4:$J$44,0),2),"")</f>
        <v/>
      </c>
      <c r="M3338" s="309" t="str">
        <f>IF(L3338&lt;&gt;"",INDEX(ฐาน!$J$4:$M$45,MATCH(L3338,ฐาน!$K$4:$K$45,0),4),"")</f>
        <v/>
      </c>
      <c r="N3338" s="310" t="str">
        <f>IF(I3338&lt;&gt;"",INDEX(ฐาน!$A$4:$F$9,MATCH(I3338,ฐาน!$A$4:$A$9,0),IF(J3338&gt;=INDEX(ฐาน!$A$4:$F$9,MATCH(I3338,ฐาน!$A$4:$A$9,0),3),6,5)),"")</f>
        <v/>
      </c>
      <c r="O3338" s="311" t="str">
        <f>IF(I3338&lt;&gt;"",IF(J3338&gt;=INDEX(ฐาน!$A$4:$G$9,MATCH(I3338,ฐาน!$A$4:$A$9,0),4),INDEX(ฐาน!$A$4:$G$9,MATCH(I3338,ฐาน!$A$4:$A$9,0),7),INDEX(ฐาน!$A$4:$G$9,MATCH(I3338,ฐาน!$A$4:$A$9,0),4)),"")</f>
        <v/>
      </c>
      <c r="P3338" s="312">
        <f>IF(M3338&lt;&gt;ฐาน!$M$45,IF(L3338&lt;&gt;"",($L3338*$N3338/100),0),0)</f>
        <v>0</v>
      </c>
      <c r="Q3338" s="311">
        <f>IF(M3338&lt;&gt;ฐาน!$M$45,IF(L3338&lt;&gt;"",ROUNDUP(($L3338*$N3338/100),-1),0),0)</f>
        <v>0</v>
      </c>
      <c r="R3338" s="311">
        <f t="shared" ref="R3338:R3401" si="104">IF(Q3338&lt;&gt;"",IF($J3338+$P3338&lt;=$O3338,$Q3338,$O3338-$J3338),"")</f>
        <v>0</v>
      </c>
      <c r="S3338" s="313">
        <f t="shared" ref="S3338:S3401" si="105">IF(Q3338&lt;&gt;R3338,P3338-R3338,0)</f>
        <v>0</v>
      </c>
      <c r="T3338" s="314">
        <f>IF(M3338&lt;&gt;ฐาน!$M$45,IF(S3338&lt;&gt;"",S3338+R3338,0),0)</f>
        <v>0</v>
      </c>
      <c r="U3338" s="311">
        <f>IF(M3338&lt;&gt;ฐาน!$M$45,IF(S3338=0,J3338+T3338,O3338),J3338)</f>
        <v>0</v>
      </c>
      <c r="V3338" s="98"/>
    </row>
    <row r="3339" spans="1:22" x14ac:dyDescent="0.35">
      <c r="A3339" s="93">
        <v>3331</v>
      </c>
      <c r="B3339" s="84"/>
      <c r="C3339" s="98"/>
      <c r="D3339" s="91"/>
      <c r="E3339" s="89"/>
      <c r="F3339" s="88"/>
      <c r="G3339" s="91"/>
      <c r="H3339" s="91"/>
      <c r="I3339" s="88"/>
      <c r="J3339" s="92"/>
      <c r="K3339" s="212"/>
      <c r="L3339" s="308" t="str">
        <f>IF(K3339&lt;&gt;"",INDEX(ฐาน!$J$4:$M$44,MATCH(INT(K3339),ฐาน!$J$4:$J$44,0),2),"")</f>
        <v/>
      </c>
      <c r="M3339" s="309" t="str">
        <f>IF(L3339&lt;&gt;"",INDEX(ฐาน!$J$4:$M$45,MATCH(L3339,ฐาน!$K$4:$K$45,0),4),"")</f>
        <v/>
      </c>
      <c r="N3339" s="310" t="str">
        <f>IF(I3339&lt;&gt;"",INDEX(ฐาน!$A$4:$F$9,MATCH(I3339,ฐาน!$A$4:$A$9,0),IF(J3339&gt;=INDEX(ฐาน!$A$4:$F$9,MATCH(I3339,ฐาน!$A$4:$A$9,0),3),6,5)),"")</f>
        <v/>
      </c>
      <c r="O3339" s="311" t="str">
        <f>IF(I3339&lt;&gt;"",IF(J3339&gt;=INDEX(ฐาน!$A$4:$G$9,MATCH(I3339,ฐาน!$A$4:$A$9,0),4),INDEX(ฐาน!$A$4:$G$9,MATCH(I3339,ฐาน!$A$4:$A$9,0),7),INDEX(ฐาน!$A$4:$G$9,MATCH(I3339,ฐาน!$A$4:$A$9,0),4)),"")</f>
        <v/>
      </c>
      <c r="P3339" s="312">
        <f>IF(M3339&lt;&gt;ฐาน!$M$45,IF(L3339&lt;&gt;"",($L3339*$N3339/100),0),0)</f>
        <v>0</v>
      </c>
      <c r="Q3339" s="311">
        <f>IF(M3339&lt;&gt;ฐาน!$M$45,IF(L3339&lt;&gt;"",ROUNDUP(($L3339*$N3339/100),-1),0),0)</f>
        <v>0</v>
      </c>
      <c r="R3339" s="311">
        <f t="shared" si="104"/>
        <v>0</v>
      </c>
      <c r="S3339" s="313">
        <f t="shared" si="105"/>
        <v>0</v>
      </c>
      <c r="T3339" s="314">
        <f>IF(M3339&lt;&gt;ฐาน!$M$45,IF(S3339&lt;&gt;"",S3339+R3339,0),0)</f>
        <v>0</v>
      </c>
      <c r="U3339" s="311">
        <f>IF(M3339&lt;&gt;ฐาน!$M$45,IF(S3339=0,J3339+T3339,O3339),J3339)</f>
        <v>0</v>
      </c>
      <c r="V3339" s="98"/>
    </row>
    <row r="3340" spans="1:22" x14ac:dyDescent="0.35">
      <c r="A3340" s="93">
        <v>3332</v>
      </c>
      <c r="B3340" s="84"/>
      <c r="C3340" s="98"/>
      <c r="D3340" s="91"/>
      <c r="E3340" s="89"/>
      <c r="F3340" s="88"/>
      <c r="G3340" s="91"/>
      <c r="H3340" s="91"/>
      <c r="I3340" s="88"/>
      <c r="J3340" s="92"/>
      <c r="K3340" s="212"/>
      <c r="L3340" s="308" t="str">
        <f>IF(K3340&lt;&gt;"",INDEX(ฐาน!$J$4:$M$44,MATCH(INT(K3340),ฐาน!$J$4:$J$44,0),2),"")</f>
        <v/>
      </c>
      <c r="M3340" s="309" t="str">
        <f>IF(L3340&lt;&gt;"",INDEX(ฐาน!$J$4:$M$45,MATCH(L3340,ฐาน!$K$4:$K$45,0),4),"")</f>
        <v/>
      </c>
      <c r="N3340" s="310" t="str">
        <f>IF(I3340&lt;&gt;"",INDEX(ฐาน!$A$4:$F$9,MATCH(I3340,ฐาน!$A$4:$A$9,0),IF(J3340&gt;=INDEX(ฐาน!$A$4:$F$9,MATCH(I3340,ฐาน!$A$4:$A$9,0),3),6,5)),"")</f>
        <v/>
      </c>
      <c r="O3340" s="311" t="str">
        <f>IF(I3340&lt;&gt;"",IF(J3340&gt;=INDEX(ฐาน!$A$4:$G$9,MATCH(I3340,ฐาน!$A$4:$A$9,0),4),INDEX(ฐาน!$A$4:$G$9,MATCH(I3340,ฐาน!$A$4:$A$9,0),7),INDEX(ฐาน!$A$4:$G$9,MATCH(I3340,ฐาน!$A$4:$A$9,0),4)),"")</f>
        <v/>
      </c>
      <c r="P3340" s="312">
        <f>IF(M3340&lt;&gt;ฐาน!$M$45,IF(L3340&lt;&gt;"",($L3340*$N3340/100),0),0)</f>
        <v>0</v>
      </c>
      <c r="Q3340" s="311">
        <f>IF(M3340&lt;&gt;ฐาน!$M$45,IF(L3340&lt;&gt;"",ROUNDUP(($L3340*$N3340/100),-1),0),0)</f>
        <v>0</v>
      </c>
      <c r="R3340" s="311">
        <f t="shared" si="104"/>
        <v>0</v>
      </c>
      <c r="S3340" s="313">
        <f t="shared" si="105"/>
        <v>0</v>
      </c>
      <c r="T3340" s="314">
        <f>IF(M3340&lt;&gt;ฐาน!$M$45,IF(S3340&lt;&gt;"",S3340+R3340,0),0)</f>
        <v>0</v>
      </c>
      <c r="U3340" s="311">
        <f>IF(M3340&lt;&gt;ฐาน!$M$45,IF(S3340=0,J3340+T3340,O3340),J3340)</f>
        <v>0</v>
      </c>
      <c r="V3340" s="98"/>
    </row>
    <row r="3341" spans="1:22" x14ac:dyDescent="0.35">
      <c r="A3341" s="93">
        <v>3333</v>
      </c>
      <c r="B3341" s="84"/>
      <c r="C3341" s="98"/>
      <c r="D3341" s="91"/>
      <c r="E3341" s="89"/>
      <c r="F3341" s="88"/>
      <c r="G3341" s="91"/>
      <c r="H3341" s="91"/>
      <c r="I3341" s="88"/>
      <c r="J3341" s="92"/>
      <c r="K3341" s="212"/>
      <c r="L3341" s="308" t="str">
        <f>IF(K3341&lt;&gt;"",INDEX(ฐาน!$J$4:$M$44,MATCH(INT(K3341),ฐาน!$J$4:$J$44,0),2),"")</f>
        <v/>
      </c>
      <c r="M3341" s="309" t="str">
        <f>IF(L3341&lt;&gt;"",INDEX(ฐาน!$J$4:$M$45,MATCH(L3341,ฐาน!$K$4:$K$45,0),4),"")</f>
        <v/>
      </c>
      <c r="N3341" s="310" t="str">
        <f>IF(I3341&lt;&gt;"",INDEX(ฐาน!$A$4:$F$9,MATCH(I3341,ฐาน!$A$4:$A$9,0),IF(J3341&gt;=INDEX(ฐาน!$A$4:$F$9,MATCH(I3341,ฐาน!$A$4:$A$9,0),3),6,5)),"")</f>
        <v/>
      </c>
      <c r="O3341" s="311" t="str">
        <f>IF(I3341&lt;&gt;"",IF(J3341&gt;=INDEX(ฐาน!$A$4:$G$9,MATCH(I3341,ฐาน!$A$4:$A$9,0),4),INDEX(ฐาน!$A$4:$G$9,MATCH(I3341,ฐาน!$A$4:$A$9,0),7),INDEX(ฐาน!$A$4:$G$9,MATCH(I3341,ฐาน!$A$4:$A$9,0),4)),"")</f>
        <v/>
      </c>
      <c r="P3341" s="312">
        <f>IF(M3341&lt;&gt;ฐาน!$M$45,IF(L3341&lt;&gt;"",($L3341*$N3341/100),0),0)</f>
        <v>0</v>
      </c>
      <c r="Q3341" s="311">
        <f>IF(M3341&lt;&gt;ฐาน!$M$45,IF(L3341&lt;&gt;"",ROUNDUP(($L3341*$N3341/100),-1),0),0)</f>
        <v>0</v>
      </c>
      <c r="R3341" s="311">
        <f t="shared" si="104"/>
        <v>0</v>
      </c>
      <c r="S3341" s="313">
        <f t="shared" si="105"/>
        <v>0</v>
      </c>
      <c r="T3341" s="314">
        <f>IF(M3341&lt;&gt;ฐาน!$M$45,IF(S3341&lt;&gt;"",S3341+R3341,0),0)</f>
        <v>0</v>
      </c>
      <c r="U3341" s="311">
        <f>IF(M3341&lt;&gt;ฐาน!$M$45,IF(S3341=0,J3341+T3341,O3341),J3341)</f>
        <v>0</v>
      </c>
      <c r="V3341" s="98"/>
    </row>
    <row r="3342" spans="1:22" x14ac:dyDescent="0.35">
      <c r="A3342" s="93">
        <v>3334</v>
      </c>
      <c r="B3342" s="84"/>
      <c r="C3342" s="98"/>
      <c r="D3342" s="91"/>
      <c r="E3342" s="89"/>
      <c r="F3342" s="88"/>
      <c r="G3342" s="91"/>
      <c r="H3342" s="91"/>
      <c r="I3342" s="88"/>
      <c r="J3342" s="92"/>
      <c r="K3342" s="212"/>
      <c r="L3342" s="308" t="str">
        <f>IF(K3342&lt;&gt;"",INDEX(ฐาน!$J$4:$M$44,MATCH(INT(K3342),ฐาน!$J$4:$J$44,0),2),"")</f>
        <v/>
      </c>
      <c r="M3342" s="309" t="str">
        <f>IF(L3342&lt;&gt;"",INDEX(ฐาน!$J$4:$M$45,MATCH(L3342,ฐาน!$K$4:$K$45,0),4),"")</f>
        <v/>
      </c>
      <c r="N3342" s="310" t="str">
        <f>IF(I3342&lt;&gt;"",INDEX(ฐาน!$A$4:$F$9,MATCH(I3342,ฐาน!$A$4:$A$9,0),IF(J3342&gt;=INDEX(ฐาน!$A$4:$F$9,MATCH(I3342,ฐาน!$A$4:$A$9,0),3),6,5)),"")</f>
        <v/>
      </c>
      <c r="O3342" s="311" t="str">
        <f>IF(I3342&lt;&gt;"",IF(J3342&gt;=INDEX(ฐาน!$A$4:$G$9,MATCH(I3342,ฐาน!$A$4:$A$9,0),4),INDEX(ฐาน!$A$4:$G$9,MATCH(I3342,ฐาน!$A$4:$A$9,0),7),INDEX(ฐาน!$A$4:$G$9,MATCH(I3342,ฐาน!$A$4:$A$9,0),4)),"")</f>
        <v/>
      </c>
      <c r="P3342" s="312">
        <f>IF(M3342&lt;&gt;ฐาน!$M$45,IF(L3342&lt;&gt;"",($L3342*$N3342/100),0),0)</f>
        <v>0</v>
      </c>
      <c r="Q3342" s="311">
        <f>IF(M3342&lt;&gt;ฐาน!$M$45,IF(L3342&lt;&gt;"",ROUNDUP(($L3342*$N3342/100),-1),0),0)</f>
        <v>0</v>
      </c>
      <c r="R3342" s="311">
        <f t="shared" si="104"/>
        <v>0</v>
      </c>
      <c r="S3342" s="313">
        <f t="shared" si="105"/>
        <v>0</v>
      </c>
      <c r="T3342" s="314">
        <f>IF(M3342&lt;&gt;ฐาน!$M$45,IF(S3342&lt;&gt;"",S3342+R3342,0),0)</f>
        <v>0</v>
      </c>
      <c r="U3342" s="311">
        <f>IF(M3342&lt;&gt;ฐาน!$M$45,IF(S3342=0,J3342+T3342,O3342),J3342)</f>
        <v>0</v>
      </c>
      <c r="V3342" s="98"/>
    </row>
    <row r="3343" spans="1:22" x14ac:dyDescent="0.35">
      <c r="A3343" s="93">
        <v>3335</v>
      </c>
      <c r="B3343" s="84"/>
      <c r="C3343" s="98"/>
      <c r="D3343" s="91"/>
      <c r="E3343" s="89"/>
      <c r="F3343" s="88"/>
      <c r="G3343" s="91"/>
      <c r="H3343" s="91"/>
      <c r="I3343" s="88"/>
      <c r="J3343" s="92"/>
      <c r="K3343" s="212"/>
      <c r="L3343" s="308" t="str">
        <f>IF(K3343&lt;&gt;"",INDEX(ฐาน!$J$4:$M$44,MATCH(INT(K3343),ฐาน!$J$4:$J$44,0),2),"")</f>
        <v/>
      </c>
      <c r="M3343" s="309" t="str">
        <f>IF(L3343&lt;&gt;"",INDEX(ฐาน!$J$4:$M$45,MATCH(L3343,ฐาน!$K$4:$K$45,0),4),"")</f>
        <v/>
      </c>
      <c r="N3343" s="310" t="str">
        <f>IF(I3343&lt;&gt;"",INDEX(ฐาน!$A$4:$F$9,MATCH(I3343,ฐาน!$A$4:$A$9,0),IF(J3343&gt;=INDEX(ฐาน!$A$4:$F$9,MATCH(I3343,ฐาน!$A$4:$A$9,0),3),6,5)),"")</f>
        <v/>
      </c>
      <c r="O3343" s="311" t="str">
        <f>IF(I3343&lt;&gt;"",IF(J3343&gt;=INDEX(ฐาน!$A$4:$G$9,MATCH(I3343,ฐาน!$A$4:$A$9,0),4),INDEX(ฐาน!$A$4:$G$9,MATCH(I3343,ฐาน!$A$4:$A$9,0),7),INDEX(ฐาน!$A$4:$G$9,MATCH(I3343,ฐาน!$A$4:$A$9,0),4)),"")</f>
        <v/>
      </c>
      <c r="P3343" s="312">
        <f>IF(M3343&lt;&gt;ฐาน!$M$45,IF(L3343&lt;&gt;"",($L3343*$N3343/100),0),0)</f>
        <v>0</v>
      </c>
      <c r="Q3343" s="311">
        <f>IF(M3343&lt;&gt;ฐาน!$M$45,IF(L3343&lt;&gt;"",ROUNDUP(($L3343*$N3343/100),-1),0),0)</f>
        <v>0</v>
      </c>
      <c r="R3343" s="311">
        <f t="shared" si="104"/>
        <v>0</v>
      </c>
      <c r="S3343" s="313">
        <f t="shared" si="105"/>
        <v>0</v>
      </c>
      <c r="T3343" s="314">
        <f>IF(M3343&lt;&gt;ฐาน!$M$45,IF(S3343&lt;&gt;"",S3343+R3343,0),0)</f>
        <v>0</v>
      </c>
      <c r="U3343" s="311">
        <f>IF(M3343&lt;&gt;ฐาน!$M$45,IF(S3343=0,J3343+T3343,O3343),J3343)</f>
        <v>0</v>
      </c>
      <c r="V3343" s="98"/>
    </row>
    <row r="3344" spans="1:22" x14ac:dyDescent="0.35">
      <c r="A3344" s="93">
        <v>3336</v>
      </c>
      <c r="B3344" s="84"/>
      <c r="C3344" s="98"/>
      <c r="D3344" s="91"/>
      <c r="E3344" s="89"/>
      <c r="F3344" s="88"/>
      <c r="G3344" s="91"/>
      <c r="H3344" s="91"/>
      <c r="I3344" s="88"/>
      <c r="J3344" s="92"/>
      <c r="K3344" s="212"/>
      <c r="L3344" s="308" t="str">
        <f>IF(K3344&lt;&gt;"",INDEX(ฐาน!$J$4:$M$44,MATCH(INT(K3344),ฐาน!$J$4:$J$44,0),2),"")</f>
        <v/>
      </c>
      <c r="M3344" s="309" t="str">
        <f>IF(L3344&lt;&gt;"",INDEX(ฐาน!$J$4:$M$45,MATCH(L3344,ฐาน!$K$4:$K$45,0),4),"")</f>
        <v/>
      </c>
      <c r="N3344" s="310" t="str">
        <f>IF(I3344&lt;&gt;"",INDEX(ฐาน!$A$4:$F$9,MATCH(I3344,ฐาน!$A$4:$A$9,0),IF(J3344&gt;=INDEX(ฐาน!$A$4:$F$9,MATCH(I3344,ฐาน!$A$4:$A$9,0),3),6,5)),"")</f>
        <v/>
      </c>
      <c r="O3344" s="311" t="str">
        <f>IF(I3344&lt;&gt;"",IF(J3344&gt;=INDEX(ฐาน!$A$4:$G$9,MATCH(I3344,ฐาน!$A$4:$A$9,0),4),INDEX(ฐาน!$A$4:$G$9,MATCH(I3344,ฐาน!$A$4:$A$9,0),7),INDEX(ฐาน!$A$4:$G$9,MATCH(I3344,ฐาน!$A$4:$A$9,0),4)),"")</f>
        <v/>
      </c>
      <c r="P3344" s="312">
        <f>IF(M3344&lt;&gt;ฐาน!$M$45,IF(L3344&lt;&gt;"",($L3344*$N3344/100),0),0)</f>
        <v>0</v>
      </c>
      <c r="Q3344" s="311">
        <f>IF(M3344&lt;&gt;ฐาน!$M$45,IF(L3344&lt;&gt;"",ROUNDUP(($L3344*$N3344/100),-1),0),0)</f>
        <v>0</v>
      </c>
      <c r="R3344" s="311">
        <f t="shared" si="104"/>
        <v>0</v>
      </c>
      <c r="S3344" s="313">
        <f t="shared" si="105"/>
        <v>0</v>
      </c>
      <c r="T3344" s="314">
        <f>IF(M3344&lt;&gt;ฐาน!$M$45,IF(S3344&lt;&gt;"",S3344+R3344,0),0)</f>
        <v>0</v>
      </c>
      <c r="U3344" s="311">
        <f>IF(M3344&lt;&gt;ฐาน!$M$45,IF(S3344=0,J3344+T3344,O3344),J3344)</f>
        <v>0</v>
      </c>
      <c r="V3344" s="98"/>
    </row>
    <row r="3345" spans="1:22" x14ac:dyDescent="0.35">
      <c r="A3345" s="93">
        <v>3337</v>
      </c>
      <c r="B3345" s="84"/>
      <c r="C3345" s="98"/>
      <c r="D3345" s="91"/>
      <c r="E3345" s="89"/>
      <c r="F3345" s="88"/>
      <c r="G3345" s="91"/>
      <c r="H3345" s="91"/>
      <c r="I3345" s="88"/>
      <c r="J3345" s="92"/>
      <c r="K3345" s="212"/>
      <c r="L3345" s="308" t="str">
        <f>IF(K3345&lt;&gt;"",INDEX(ฐาน!$J$4:$M$44,MATCH(INT(K3345),ฐาน!$J$4:$J$44,0),2),"")</f>
        <v/>
      </c>
      <c r="M3345" s="309" t="str">
        <f>IF(L3345&lt;&gt;"",INDEX(ฐาน!$J$4:$M$45,MATCH(L3345,ฐาน!$K$4:$K$45,0),4),"")</f>
        <v/>
      </c>
      <c r="N3345" s="310" t="str">
        <f>IF(I3345&lt;&gt;"",INDEX(ฐาน!$A$4:$F$9,MATCH(I3345,ฐาน!$A$4:$A$9,0),IF(J3345&gt;=INDEX(ฐาน!$A$4:$F$9,MATCH(I3345,ฐาน!$A$4:$A$9,0),3),6,5)),"")</f>
        <v/>
      </c>
      <c r="O3345" s="311" t="str">
        <f>IF(I3345&lt;&gt;"",IF(J3345&gt;=INDEX(ฐาน!$A$4:$G$9,MATCH(I3345,ฐาน!$A$4:$A$9,0),4),INDEX(ฐาน!$A$4:$G$9,MATCH(I3345,ฐาน!$A$4:$A$9,0),7),INDEX(ฐาน!$A$4:$G$9,MATCH(I3345,ฐาน!$A$4:$A$9,0),4)),"")</f>
        <v/>
      </c>
      <c r="P3345" s="312">
        <f>IF(M3345&lt;&gt;ฐาน!$M$45,IF(L3345&lt;&gt;"",($L3345*$N3345/100),0),0)</f>
        <v>0</v>
      </c>
      <c r="Q3345" s="311">
        <f>IF(M3345&lt;&gt;ฐาน!$M$45,IF(L3345&lt;&gt;"",ROUNDUP(($L3345*$N3345/100),-1),0),0)</f>
        <v>0</v>
      </c>
      <c r="R3345" s="311">
        <f t="shared" si="104"/>
        <v>0</v>
      </c>
      <c r="S3345" s="313">
        <f t="shared" si="105"/>
        <v>0</v>
      </c>
      <c r="T3345" s="314">
        <f>IF(M3345&lt;&gt;ฐาน!$M$45,IF(S3345&lt;&gt;"",S3345+R3345,0),0)</f>
        <v>0</v>
      </c>
      <c r="U3345" s="311">
        <f>IF(M3345&lt;&gt;ฐาน!$M$45,IF(S3345=0,J3345+T3345,O3345),J3345)</f>
        <v>0</v>
      </c>
      <c r="V3345" s="98"/>
    </row>
    <row r="3346" spans="1:22" x14ac:dyDescent="0.35">
      <c r="A3346" s="93">
        <v>3338</v>
      </c>
      <c r="B3346" s="84"/>
      <c r="C3346" s="98"/>
      <c r="D3346" s="91"/>
      <c r="E3346" s="89"/>
      <c r="F3346" s="88"/>
      <c r="G3346" s="91"/>
      <c r="H3346" s="91"/>
      <c r="I3346" s="88"/>
      <c r="J3346" s="92"/>
      <c r="K3346" s="212"/>
      <c r="L3346" s="308" t="str">
        <f>IF(K3346&lt;&gt;"",INDEX(ฐาน!$J$4:$M$44,MATCH(INT(K3346),ฐาน!$J$4:$J$44,0),2),"")</f>
        <v/>
      </c>
      <c r="M3346" s="309" t="str">
        <f>IF(L3346&lt;&gt;"",INDEX(ฐาน!$J$4:$M$45,MATCH(L3346,ฐาน!$K$4:$K$45,0),4),"")</f>
        <v/>
      </c>
      <c r="N3346" s="310" t="str">
        <f>IF(I3346&lt;&gt;"",INDEX(ฐาน!$A$4:$F$9,MATCH(I3346,ฐาน!$A$4:$A$9,0),IF(J3346&gt;=INDEX(ฐาน!$A$4:$F$9,MATCH(I3346,ฐาน!$A$4:$A$9,0),3),6,5)),"")</f>
        <v/>
      </c>
      <c r="O3346" s="311" t="str">
        <f>IF(I3346&lt;&gt;"",IF(J3346&gt;=INDEX(ฐาน!$A$4:$G$9,MATCH(I3346,ฐาน!$A$4:$A$9,0),4),INDEX(ฐาน!$A$4:$G$9,MATCH(I3346,ฐาน!$A$4:$A$9,0),7),INDEX(ฐาน!$A$4:$G$9,MATCH(I3346,ฐาน!$A$4:$A$9,0),4)),"")</f>
        <v/>
      </c>
      <c r="P3346" s="312">
        <f>IF(M3346&lt;&gt;ฐาน!$M$45,IF(L3346&lt;&gt;"",($L3346*$N3346/100),0),0)</f>
        <v>0</v>
      </c>
      <c r="Q3346" s="311">
        <f>IF(M3346&lt;&gt;ฐาน!$M$45,IF(L3346&lt;&gt;"",ROUNDUP(($L3346*$N3346/100),-1),0),0)</f>
        <v>0</v>
      </c>
      <c r="R3346" s="311">
        <f t="shared" si="104"/>
        <v>0</v>
      </c>
      <c r="S3346" s="313">
        <f t="shared" si="105"/>
        <v>0</v>
      </c>
      <c r="T3346" s="314">
        <f>IF(M3346&lt;&gt;ฐาน!$M$45,IF(S3346&lt;&gt;"",S3346+R3346,0),0)</f>
        <v>0</v>
      </c>
      <c r="U3346" s="311">
        <f>IF(M3346&lt;&gt;ฐาน!$M$45,IF(S3346=0,J3346+T3346,O3346),J3346)</f>
        <v>0</v>
      </c>
      <c r="V3346" s="98"/>
    </row>
    <row r="3347" spans="1:22" x14ac:dyDescent="0.35">
      <c r="A3347" s="93">
        <v>3339</v>
      </c>
      <c r="B3347" s="84"/>
      <c r="C3347" s="98"/>
      <c r="D3347" s="91"/>
      <c r="E3347" s="89"/>
      <c r="F3347" s="88"/>
      <c r="G3347" s="91"/>
      <c r="H3347" s="91"/>
      <c r="I3347" s="88"/>
      <c r="J3347" s="92"/>
      <c r="K3347" s="212"/>
      <c r="L3347" s="308" t="str">
        <f>IF(K3347&lt;&gt;"",INDEX(ฐาน!$J$4:$M$44,MATCH(INT(K3347),ฐาน!$J$4:$J$44,0),2),"")</f>
        <v/>
      </c>
      <c r="M3347" s="309" t="str">
        <f>IF(L3347&lt;&gt;"",INDEX(ฐาน!$J$4:$M$45,MATCH(L3347,ฐาน!$K$4:$K$45,0),4),"")</f>
        <v/>
      </c>
      <c r="N3347" s="310" t="str">
        <f>IF(I3347&lt;&gt;"",INDEX(ฐาน!$A$4:$F$9,MATCH(I3347,ฐาน!$A$4:$A$9,0),IF(J3347&gt;=INDEX(ฐาน!$A$4:$F$9,MATCH(I3347,ฐาน!$A$4:$A$9,0),3),6,5)),"")</f>
        <v/>
      </c>
      <c r="O3347" s="311" t="str">
        <f>IF(I3347&lt;&gt;"",IF(J3347&gt;=INDEX(ฐาน!$A$4:$G$9,MATCH(I3347,ฐาน!$A$4:$A$9,0),4),INDEX(ฐาน!$A$4:$G$9,MATCH(I3347,ฐาน!$A$4:$A$9,0),7),INDEX(ฐาน!$A$4:$G$9,MATCH(I3347,ฐาน!$A$4:$A$9,0),4)),"")</f>
        <v/>
      </c>
      <c r="P3347" s="312">
        <f>IF(M3347&lt;&gt;ฐาน!$M$45,IF(L3347&lt;&gt;"",($L3347*$N3347/100),0),0)</f>
        <v>0</v>
      </c>
      <c r="Q3347" s="311">
        <f>IF(M3347&lt;&gt;ฐาน!$M$45,IF(L3347&lt;&gt;"",ROUNDUP(($L3347*$N3347/100),-1),0),0)</f>
        <v>0</v>
      </c>
      <c r="R3347" s="311">
        <f t="shared" si="104"/>
        <v>0</v>
      </c>
      <c r="S3347" s="313">
        <f t="shared" si="105"/>
        <v>0</v>
      </c>
      <c r="T3347" s="314">
        <f>IF(M3347&lt;&gt;ฐาน!$M$45,IF(S3347&lt;&gt;"",S3347+R3347,0),0)</f>
        <v>0</v>
      </c>
      <c r="U3347" s="311">
        <f>IF(M3347&lt;&gt;ฐาน!$M$45,IF(S3347=0,J3347+T3347,O3347),J3347)</f>
        <v>0</v>
      </c>
      <c r="V3347" s="98"/>
    </row>
    <row r="3348" spans="1:22" x14ac:dyDescent="0.35">
      <c r="A3348" s="93">
        <v>3340</v>
      </c>
      <c r="B3348" s="84"/>
      <c r="C3348" s="98"/>
      <c r="D3348" s="91"/>
      <c r="E3348" s="89"/>
      <c r="F3348" s="88"/>
      <c r="G3348" s="91"/>
      <c r="H3348" s="91"/>
      <c r="I3348" s="88"/>
      <c r="J3348" s="92"/>
      <c r="K3348" s="212"/>
      <c r="L3348" s="308" t="str">
        <f>IF(K3348&lt;&gt;"",INDEX(ฐาน!$J$4:$M$44,MATCH(INT(K3348),ฐาน!$J$4:$J$44,0),2),"")</f>
        <v/>
      </c>
      <c r="M3348" s="309" t="str">
        <f>IF(L3348&lt;&gt;"",INDEX(ฐาน!$J$4:$M$45,MATCH(L3348,ฐาน!$K$4:$K$45,0),4),"")</f>
        <v/>
      </c>
      <c r="N3348" s="310" t="str">
        <f>IF(I3348&lt;&gt;"",INDEX(ฐาน!$A$4:$F$9,MATCH(I3348,ฐาน!$A$4:$A$9,0),IF(J3348&gt;=INDEX(ฐาน!$A$4:$F$9,MATCH(I3348,ฐาน!$A$4:$A$9,0),3),6,5)),"")</f>
        <v/>
      </c>
      <c r="O3348" s="311" t="str">
        <f>IF(I3348&lt;&gt;"",IF(J3348&gt;=INDEX(ฐาน!$A$4:$G$9,MATCH(I3348,ฐาน!$A$4:$A$9,0),4),INDEX(ฐาน!$A$4:$G$9,MATCH(I3348,ฐาน!$A$4:$A$9,0),7),INDEX(ฐาน!$A$4:$G$9,MATCH(I3348,ฐาน!$A$4:$A$9,0),4)),"")</f>
        <v/>
      </c>
      <c r="P3348" s="312">
        <f>IF(M3348&lt;&gt;ฐาน!$M$45,IF(L3348&lt;&gt;"",($L3348*$N3348/100),0),0)</f>
        <v>0</v>
      </c>
      <c r="Q3348" s="311">
        <f>IF(M3348&lt;&gt;ฐาน!$M$45,IF(L3348&lt;&gt;"",ROUNDUP(($L3348*$N3348/100),-1),0),0)</f>
        <v>0</v>
      </c>
      <c r="R3348" s="311">
        <f t="shared" si="104"/>
        <v>0</v>
      </c>
      <c r="S3348" s="313">
        <f t="shared" si="105"/>
        <v>0</v>
      </c>
      <c r="T3348" s="314">
        <f>IF(M3348&lt;&gt;ฐาน!$M$45,IF(S3348&lt;&gt;"",S3348+R3348,0),0)</f>
        <v>0</v>
      </c>
      <c r="U3348" s="311">
        <f>IF(M3348&lt;&gt;ฐาน!$M$45,IF(S3348=0,J3348+T3348,O3348),J3348)</f>
        <v>0</v>
      </c>
      <c r="V3348" s="98"/>
    </row>
    <row r="3349" spans="1:22" x14ac:dyDescent="0.35">
      <c r="A3349" s="93">
        <v>3341</v>
      </c>
      <c r="B3349" s="84"/>
      <c r="C3349" s="98"/>
      <c r="D3349" s="91"/>
      <c r="E3349" s="89"/>
      <c r="F3349" s="88"/>
      <c r="G3349" s="91"/>
      <c r="H3349" s="91"/>
      <c r="I3349" s="88"/>
      <c r="J3349" s="92"/>
      <c r="K3349" s="212"/>
      <c r="L3349" s="308" t="str">
        <f>IF(K3349&lt;&gt;"",INDEX(ฐาน!$J$4:$M$44,MATCH(INT(K3349),ฐาน!$J$4:$J$44,0),2),"")</f>
        <v/>
      </c>
      <c r="M3349" s="309" t="str">
        <f>IF(L3349&lt;&gt;"",INDEX(ฐาน!$J$4:$M$45,MATCH(L3349,ฐาน!$K$4:$K$45,0),4),"")</f>
        <v/>
      </c>
      <c r="N3349" s="310" t="str">
        <f>IF(I3349&lt;&gt;"",INDEX(ฐาน!$A$4:$F$9,MATCH(I3349,ฐาน!$A$4:$A$9,0),IF(J3349&gt;=INDEX(ฐาน!$A$4:$F$9,MATCH(I3349,ฐาน!$A$4:$A$9,0),3),6,5)),"")</f>
        <v/>
      </c>
      <c r="O3349" s="311" t="str">
        <f>IF(I3349&lt;&gt;"",IF(J3349&gt;=INDEX(ฐาน!$A$4:$G$9,MATCH(I3349,ฐาน!$A$4:$A$9,0),4),INDEX(ฐาน!$A$4:$G$9,MATCH(I3349,ฐาน!$A$4:$A$9,0),7),INDEX(ฐาน!$A$4:$G$9,MATCH(I3349,ฐาน!$A$4:$A$9,0),4)),"")</f>
        <v/>
      </c>
      <c r="P3349" s="312">
        <f>IF(M3349&lt;&gt;ฐาน!$M$45,IF(L3349&lt;&gt;"",($L3349*$N3349/100),0),0)</f>
        <v>0</v>
      </c>
      <c r="Q3349" s="311">
        <f>IF(M3349&lt;&gt;ฐาน!$M$45,IF(L3349&lt;&gt;"",ROUNDUP(($L3349*$N3349/100),-1),0),0)</f>
        <v>0</v>
      </c>
      <c r="R3349" s="311">
        <f t="shared" si="104"/>
        <v>0</v>
      </c>
      <c r="S3349" s="313">
        <f t="shared" si="105"/>
        <v>0</v>
      </c>
      <c r="T3349" s="314">
        <f>IF(M3349&lt;&gt;ฐาน!$M$45,IF(S3349&lt;&gt;"",S3349+R3349,0),0)</f>
        <v>0</v>
      </c>
      <c r="U3349" s="311">
        <f>IF(M3349&lt;&gt;ฐาน!$M$45,IF(S3349=0,J3349+T3349,O3349),J3349)</f>
        <v>0</v>
      </c>
      <c r="V3349" s="98"/>
    </row>
    <row r="3350" spans="1:22" x14ac:dyDescent="0.35">
      <c r="A3350" s="93">
        <v>3342</v>
      </c>
      <c r="B3350" s="84"/>
      <c r="C3350" s="98"/>
      <c r="D3350" s="91"/>
      <c r="E3350" s="89"/>
      <c r="F3350" s="88"/>
      <c r="G3350" s="91"/>
      <c r="H3350" s="91"/>
      <c r="I3350" s="88"/>
      <c r="J3350" s="92"/>
      <c r="K3350" s="212"/>
      <c r="L3350" s="308" t="str">
        <f>IF(K3350&lt;&gt;"",INDEX(ฐาน!$J$4:$M$44,MATCH(INT(K3350),ฐาน!$J$4:$J$44,0),2),"")</f>
        <v/>
      </c>
      <c r="M3350" s="309" t="str">
        <f>IF(L3350&lt;&gt;"",INDEX(ฐาน!$J$4:$M$45,MATCH(L3350,ฐาน!$K$4:$K$45,0),4),"")</f>
        <v/>
      </c>
      <c r="N3350" s="310" t="str">
        <f>IF(I3350&lt;&gt;"",INDEX(ฐาน!$A$4:$F$9,MATCH(I3350,ฐาน!$A$4:$A$9,0),IF(J3350&gt;=INDEX(ฐาน!$A$4:$F$9,MATCH(I3350,ฐาน!$A$4:$A$9,0),3),6,5)),"")</f>
        <v/>
      </c>
      <c r="O3350" s="311" t="str">
        <f>IF(I3350&lt;&gt;"",IF(J3350&gt;=INDEX(ฐาน!$A$4:$G$9,MATCH(I3350,ฐาน!$A$4:$A$9,0),4),INDEX(ฐาน!$A$4:$G$9,MATCH(I3350,ฐาน!$A$4:$A$9,0),7),INDEX(ฐาน!$A$4:$G$9,MATCH(I3350,ฐาน!$A$4:$A$9,0),4)),"")</f>
        <v/>
      </c>
      <c r="P3350" s="312">
        <f>IF(M3350&lt;&gt;ฐาน!$M$45,IF(L3350&lt;&gt;"",($L3350*$N3350/100),0),0)</f>
        <v>0</v>
      </c>
      <c r="Q3350" s="311">
        <f>IF(M3350&lt;&gt;ฐาน!$M$45,IF(L3350&lt;&gt;"",ROUNDUP(($L3350*$N3350/100),-1),0),0)</f>
        <v>0</v>
      </c>
      <c r="R3350" s="311">
        <f t="shared" si="104"/>
        <v>0</v>
      </c>
      <c r="S3350" s="313">
        <f t="shared" si="105"/>
        <v>0</v>
      </c>
      <c r="T3350" s="314">
        <f>IF(M3350&lt;&gt;ฐาน!$M$45,IF(S3350&lt;&gt;"",S3350+R3350,0),0)</f>
        <v>0</v>
      </c>
      <c r="U3350" s="311">
        <f>IF(M3350&lt;&gt;ฐาน!$M$45,IF(S3350=0,J3350+T3350,O3350),J3350)</f>
        <v>0</v>
      </c>
      <c r="V3350" s="98"/>
    </row>
    <row r="3351" spans="1:22" x14ac:dyDescent="0.35">
      <c r="A3351" s="93">
        <v>3343</v>
      </c>
      <c r="B3351" s="84"/>
      <c r="C3351" s="98"/>
      <c r="D3351" s="91"/>
      <c r="E3351" s="89"/>
      <c r="F3351" s="88"/>
      <c r="G3351" s="91"/>
      <c r="H3351" s="91"/>
      <c r="I3351" s="88"/>
      <c r="J3351" s="92"/>
      <c r="K3351" s="212"/>
      <c r="L3351" s="308" t="str">
        <f>IF(K3351&lt;&gt;"",INDEX(ฐาน!$J$4:$M$44,MATCH(INT(K3351),ฐาน!$J$4:$J$44,0),2),"")</f>
        <v/>
      </c>
      <c r="M3351" s="309" t="str">
        <f>IF(L3351&lt;&gt;"",INDEX(ฐาน!$J$4:$M$45,MATCH(L3351,ฐาน!$K$4:$K$45,0),4),"")</f>
        <v/>
      </c>
      <c r="N3351" s="310" t="str">
        <f>IF(I3351&lt;&gt;"",INDEX(ฐาน!$A$4:$F$9,MATCH(I3351,ฐาน!$A$4:$A$9,0),IF(J3351&gt;=INDEX(ฐาน!$A$4:$F$9,MATCH(I3351,ฐาน!$A$4:$A$9,0),3),6,5)),"")</f>
        <v/>
      </c>
      <c r="O3351" s="311" t="str">
        <f>IF(I3351&lt;&gt;"",IF(J3351&gt;=INDEX(ฐาน!$A$4:$G$9,MATCH(I3351,ฐาน!$A$4:$A$9,0),4),INDEX(ฐาน!$A$4:$G$9,MATCH(I3351,ฐาน!$A$4:$A$9,0),7),INDEX(ฐาน!$A$4:$G$9,MATCH(I3351,ฐาน!$A$4:$A$9,0),4)),"")</f>
        <v/>
      </c>
      <c r="P3351" s="312">
        <f>IF(M3351&lt;&gt;ฐาน!$M$45,IF(L3351&lt;&gt;"",($L3351*$N3351/100),0),0)</f>
        <v>0</v>
      </c>
      <c r="Q3351" s="311">
        <f>IF(M3351&lt;&gt;ฐาน!$M$45,IF(L3351&lt;&gt;"",ROUNDUP(($L3351*$N3351/100),-1),0),0)</f>
        <v>0</v>
      </c>
      <c r="R3351" s="311">
        <f t="shared" si="104"/>
        <v>0</v>
      </c>
      <c r="S3351" s="313">
        <f t="shared" si="105"/>
        <v>0</v>
      </c>
      <c r="T3351" s="314">
        <f>IF(M3351&lt;&gt;ฐาน!$M$45,IF(S3351&lt;&gt;"",S3351+R3351,0),0)</f>
        <v>0</v>
      </c>
      <c r="U3351" s="311">
        <f>IF(M3351&lt;&gt;ฐาน!$M$45,IF(S3351=0,J3351+T3351,O3351),J3351)</f>
        <v>0</v>
      </c>
      <c r="V3351" s="98"/>
    </row>
    <row r="3352" spans="1:22" x14ac:dyDescent="0.35">
      <c r="A3352" s="93">
        <v>3344</v>
      </c>
      <c r="B3352" s="84"/>
      <c r="C3352" s="98"/>
      <c r="D3352" s="91"/>
      <c r="E3352" s="89"/>
      <c r="F3352" s="88"/>
      <c r="G3352" s="91"/>
      <c r="H3352" s="91"/>
      <c r="I3352" s="88"/>
      <c r="J3352" s="92"/>
      <c r="K3352" s="212"/>
      <c r="L3352" s="308" t="str">
        <f>IF(K3352&lt;&gt;"",INDEX(ฐาน!$J$4:$M$44,MATCH(INT(K3352),ฐาน!$J$4:$J$44,0),2),"")</f>
        <v/>
      </c>
      <c r="M3352" s="309" t="str">
        <f>IF(L3352&lt;&gt;"",INDEX(ฐาน!$J$4:$M$45,MATCH(L3352,ฐาน!$K$4:$K$45,0),4),"")</f>
        <v/>
      </c>
      <c r="N3352" s="310" t="str">
        <f>IF(I3352&lt;&gt;"",INDEX(ฐาน!$A$4:$F$9,MATCH(I3352,ฐาน!$A$4:$A$9,0),IF(J3352&gt;=INDEX(ฐาน!$A$4:$F$9,MATCH(I3352,ฐาน!$A$4:$A$9,0),3),6,5)),"")</f>
        <v/>
      </c>
      <c r="O3352" s="311" t="str">
        <f>IF(I3352&lt;&gt;"",IF(J3352&gt;=INDEX(ฐาน!$A$4:$G$9,MATCH(I3352,ฐาน!$A$4:$A$9,0),4),INDEX(ฐาน!$A$4:$G$9,MATCH(I3352,ฐาน!$A$4:$A$9,0),7),INDEX(ฐาน!$A$4:$G$9,MATCH(I3352,ฐาน!$A$4:$A$9,0),4)),"")</f>
        <v/>
      </c>
      <c r="P3352" s="312">
        <f>IF(M3352&lt;&gt;ฐาน!$M$45,IF(L3352&lt;&gt;"",($L3352*$N3352/100),0),0)</f>
        <v>0</v>
      </c>
      <c r="Q3352" s="311">
        <f>IF(M3352&lt;&gt;ฐาน!$M$45,IF(L3352&lt;&gt;"",ROUNDUP(($L3352*$N3352/100),-1),0),0)</f>
        <v>0</v>
      </c>
      <c r="R3352" s="311">
        <f t="shared" si="104"/>
        <v>0</v>
      </c>
      <c r="S3352" s="313">
        <f t="shared" si="105"/>
        <v>0</v>
      </c>
      <c r="T3352" s="314">
        <f>IF(M3352&lt;&gt;ฐาน!$M$45,IF(S3352&lt;&gt;"",S3352+R3352,0),0)</f>
        <v>0</v>
      </c>
      <c r="U3352" s="311">
        <f>IF(M3352&lt;&gt;ฐาน!$M$45,IF(S3352=0,J3352+T3352,O3352),J3352)</f>
        <v>0</v>
      </c>
      <c r="V3352" s="98"/>
    </row>
    <row r="3353" spans="1:22" x14ac:dyDescent="0.35">
      <c r="A3353" s="93">
        <v>3345</v>
      </c>
      <c r="B3353" s="84"/>
      <c r="C3353" s="98"/>
      <c r="D3353" s="91"/>
      <c r="E3353" s="89"/>
      <c r="F3353" s="88"/>
      <c r="G3353" s="91"/>
      <c r="H3353" s="91"/>
      <c r="I3353" s="88"/>
      <c r="J3353" s="92"/>
      <c r="K3353" s="212"/>
      <c r="L3353" s="308" t="str">
        <f>IF(K3353&lt;&gt;"",INDEX(ฐาน!$J$4:$M$44,MATCH(INT(K3353),ฐาน!$J$4:$J$44,0),2),"")</f>
        <v/>
      </c>
      <c r="M3353" s="309" t="str">
        <f>IF(L3353&lt;&gt;"",INDEX(ฐาน!$J$4:$M$45,MATCH(L3353,ฐาน!$K$4:$K$45,0),4),"")</f>
        <v/>
      </c>
      <c r="N3353" s="310" t="str">
        <f>IF(I3353&lt;&gt;"",INDEX(ฐาน!$A$4:$F$9,MATCH(I3353,ฐาน!$A$4:$A$9,0),IF(J3353&gt;=INDEX(ฐาน!$A$4:$F$9,MATCH(I3353,ฐาน!$A$4:$A$9,0),3),6,5)),"")</f>
        <v/>
      </c>
      <c r="O3353" s="311" t="str">
        <f>IF(I3353&lt;&gt;"",IF(J3353&gt;=INDEX(ฐาน!$A$4:$G$9,MATCH(I3353,ฐาน!$A$4:$A$9,0),4),INDEX(ฐาน!$A$4:$G$9,MATCH(I3353,ฐาน!$A$4:$A$9,0),7),INDEX(ฐาน!$A$4:$G$9,MATCH(I3353,ฐาน!$A$4:$A$9,0),4)),"")</f>
        <v/>
      </c>
      <c r="P3353" s="312">
        <f>IF(M3353&lt;&gt;ฐาน!$M$45,IF(L3353&lt;&gt;"",($L3353*$N3353/100),0),0)</f>
        <v>0</v>
      </c>
      <c r="Q3353" s="311">
        <f>IF(M3353&lt;&gt;ฐาน!$M$45,IF(L3353&lt;&gt;"",ROUNDUP(($L3353*$N3353/100),-1),0),0)</f>
        <v>0</v>
      </c>
      <c r="R3353" s="311">
        <f t="shared" si="104"/>
        <v>0</v>
      </c>
      <c r="S3353" s="313">
        <f t="shared" si="105"/>
        <v>0</v>
      </c>
      <c r="T3353" s="314">
        <f>IF(M3353&lt;&gt;ฐาน!$M$45,IF(S3353&lt;&gt;"",S3353+R3353,0),0)</f>
        <v>0</v>
      </c>
      <c r="U3353" s="311">
        <f>IF(M3353&lt;&gt;ฐาน!$M$45,IF(S3353=0,J3353+T3353,O3353),J3353)</f>
        <v>0</v>
      </c>
      <c r="V3353" s="98"/>
    </row>
    <row r="3354" spans="1:22" x14ac:dyDescent="0.35">
      <c r="A3354" s="93">
        <v>3346</v>
      </c>
      <c r="B3354" s="84"/>
      <c r="C3354" s="98"/>
      <c r="D3354" s="91"/>
      <c r="E3354" s="89"/>
      <c r="F3354" s="88"/>
      <c r="G3354" s="91"/>
      <c r="H3354" s="91"/>
      <c r="I3354" s="88"/>
      <c r="J3354" s="92"/>
      <c r="K3354" s="212"/>
      <c r="L3354" s="308" t="str">
        <f>IF(K3354&lt;&gt;"",INDEX(ฐาน!$J$4:$M$44,MATCH(INT(K3354),ฐาน!$J$4:$J$44,0),2),"")</f>
        <v/>
      </c>
      <c r="M3354" s="309" t="str">
        <f>IF(L3354&lt;&gt;"",INDEX(ฐาน!$J$4:$M$45,MATCH(L3354,ฐาน!$K$4:$K$45,0),4),"")</f>
        <v/>
      </c>
      <c r="N3354" s="310" t="str">
        <f>IF(I3354&lt;&gt;"",INDEX(ฐาน!$A$4:$F$9,MATCH(I3354,ฐาน!$A$4:$A$9,0),IF(J3354&gt;=INDEX(ฐาน!$A$4:$F$9,MATCH(I3354,ฐาน!$A$4:$A$9,0),3),6,5)),"")</f>
        <v/>
      </c>
      <c r="O3354" s="311" t="str">
        <f>IF(I3354&lt;&gt;"",IF(J3354&gt;=INDEX(ฐาน!$A$4:$G$9,MATCH(I3354,ฐาน!$A$4:$A$9,0),4),INDEX(ฐาน!$A$4:$G$9,MATCH(I3354,ฐาน!$A$4:$A$9,0),7),INDEX(ฐาน!$A$4:$G$9,MATCH(I3354,ฐาน!$A$4:$A$9,0),4)),"")</f>
        <v/>
      </c>
      <c r="P3354" s="312">
        <f>IF(M3354&lt;&gt;ฐาน!$M$45,IF(L3354&lt;&gt;"",($L3354*$N3354/100),0),0)</f>
        <v>0</v>
      </c>
      <c r="Q3354" s="311">
        <f>IF(M3354&lt;&gt;ฐาน!$M$45,IF(L3354&lt;&gt;"",ROUNDUP(($L3354*$N3354/100),-1),0),0)</f>
        <v>0</v>
      </c>
      <c r="R3354" s="311">
        <f t="shared" si="104"/>
        <v>0</v>
      </c>
      <c r="S3354" s="313">
        <f t="shared" si="105"/>
        <v>0</v>
      </c>
      <c r="T3354" s="314">
        <f>IF(M3354&lt;&gt;ฐาน!$M$45,IF(S3354&lt;&gt;"",S3354+R3354,0),0)</f>
        <v>0</v>
      </c>
      <c r="U3354" s="311">
        <f>IF(M3354&lt;&gt;ฐาน!$M$45,IF(S3354=0,J3354+T3354,O3354),J3354)</f>
        <v>0</v>
      </c>
      <c r="V3354" s="98"/>
    </row>
    <row r="3355" spans="1:22" x14ac:dyDescent="0.35">
      <c r="A3355" s="93">
        <v>3347</v>
      </c>
      <c r="B3355" s="84"/>
      <c r="C3355" s="98"/>
      <c r="D3355" s="91"/>
      <c r="E3355" s="89"/>
      <c r="F3355" s="88"/>
      <c r="G3355" s="91"/>
      <c r="H3355" s="91"/>
      <c r="I3355" s="88"/>
      <c r="J3355" s="92"/>
      <c r="K3355" s="212"/>
      <c r="L3355" s="308" t="str">
        <f>IF(K3355&lt;&gt;"",INDEX(ฐาน!$J$4:$M$44,MATCH(INT(K3355),ฐาน!$J$4:$J$44,0),2),"")</f>
        <v/>
      </c>
      <c r="M3355" s="309" t="str">
        <f>IF(L3355&lt;&gt;"",INDEX(ฐาน!$J$4:$M$45,MATCH(L3355,ฐาน!$K$4:$K$45,0),4),"")</f>
        <v/>
      </c>
      <c r="N3355" s="310" t="str">
        <f>IF(I3355&lt;&gt;"",INDEX(ฐาน!$A$4:$F$9,MATCH(I3355,ฐาน!$A$4:$A$9,0),IF(J3355&gt;=INDEX(ฐาน!$A$4:$F$9,MATCH(I3355,ฐาน!$A$4:$A$9,0),3),6,5)),"")</f>
        <v/>
      </c>
      <c r="O3355" s="311" t="str">
        <f>IF(I3355&lt;&gt;"",IF(J3355&gt;=INDEX(ฐาน!$A$4:$G$9,MATCH(I3355,ฐาน!$A$4:$A$9,0),4),INDEX(ฐาน!$A$4:$G$9,MATCH(I3355,ฐาน!$A$4:$A$9,0),7),INDEX(ฐาน!$A$4:$G$9,MATCH(I3355,ฐาน!$A$4:$A$9,0),4)),"")</f>
        <v/>
      </c>
      <c r="P3355" s="312">
        <f>IF(M3355&lt;&gt;ฐาน!$M$45,IF(L3355&lt;&gt;"",($L3355*$N3355/100),0),0)</f>
        <v>0</v>
      </c>
      <c r="Q3355" s="311">
        <f>IF(M3355&lt;&gt;ฐาน!$M$45,IF(L3355&lt;&gt;"",ROUNDUP(($L3355*$N3355/100),-1),0),0)</f>
        <v>0</v>
      </c>
      <c r="R3355" s="311">
        <f t="shared" si="104"/>
        <v>0</v>
      </c>
      <c r="S3355" s="313">
        <f t="shared" si="105"/>
        <v>0</v>
      </c>
      <c r="T3355" s="314">
        <f>IF(M3355&lt;&gt;ฐาน!$M$45,IF(S3355&lt;&gt;"",S3355+R3355,0),0)</f>
        <v>0</v>
      </c>
      <c r="U3355" s="311">
        <f>IF(M3355&lt;&gt;ฐาน!$M$45,IF(S3355=0,J3355+T3355,O3355),J3355)</f>
        <v>0</v>
      </c>
      <c r="V3355" s="98"/>
    </row>
    <row r="3356" spans="1:22" x14ac:dyDescent="0.35">
      <c r="A3356" s="93">
        <v>3348</v>
      </c>
      <c r="B3356" s="84"/>
      <c r="C3356" s="98"/>
      <c r="D3356" s="91"/>
      <c r="E3356" s="89"/>
      <c r="F3356" s="88"/>
      <c r="G3356" s="91"/>
      <c r="H3356" s="91"/>
      <c r="I3356" s="88"/>
      <c r="J3356" s="92"/>
      <c r="K3356" s="212"/>
      <c r="L3356" s="308" t="str">
        <f>IF(K3356&lt;&gt;"",INDEX(ฐาน!$J$4:$M$44,MATCH(INT(K3356),ฐาน!$J$4:$J$44,0),2),"")</f>
        <v/>
      </c>
      <c r="M3356" s="309" t="str">
        <f>IF(L3356&lt;&gt;"",INDEX(ฐาน!$J$4:$M$45,MATCH(L3356,ฐาน!$K$4:$K$45,0),4),"")</f>
        <v/>
      </c>
      <c r="N3356" s="310" t="str">
        <f>IF(I3356&lt;&gt;"",INDEX(ฐาน!$A$4:$F$9,MATCH(I3356,ฐาน!$A$4:$A$9,0),IF(J3356&gt;=INDEX(ฐาน!$A$4:$F$9,MATCH(I3356,ฐาน!$A$4:$A$9,0),3),6,5)),"")</f>
        <v/>
      </c>
      <c r="O3356" s="311" t="str">
        <f>IF(I3356&lt;&gt;"",IF(J3356&gt;=INDEX(ฐาน!$A$4:$G$9,MATCH(I3356,ฐาน!$A$4:$A$9,0),4),INDEX(ฐาน!$A$4:$G$9,MATCH(I3356,ฐาน!$A$4:$A$9,0),7),INDEX(ฐาน!$A$4:$G$9,MATCH(I3356,ฐาน!$A$4:$A$9,0),4)),"")</f>
        <v/>
      </c>
      <c r="P3356" s="312">
        <f>IF(M3356&lt;&gt;ฐาน!$M$45,IF(L3356&lt;&gt;"",($L3356*$N3356/100),0),0)</f>
        <v>0</v>
      </c>
      <c r="Q3356" s="311">
        <f>IF(M3356&lt;&gt;ฐาน!$M$45,IF(L3356&lt;&gt;"",ROUNDUP(($L3356*$N3356/100),-1),0),0)</f>
        <v>0</v>
      </c>
      <c r="R3356" s="311">
        <f t="shared" si="104"/>
        <v>0</v>
      </c>
      <c r="S3356" s="313">
        <f t="shared" si="105"/>
        <v>0</v>
      </c>
      <c r="T3356" s="314">
        <f>IF(M3356&lt;&gt;ฐาน!$M$45,IF(S3356&lt;&gt;"",S3356+R3356,0),0)</f>
        <v>0</v>
      </c>
      <c r="U3356" s="311">
        <f>IF(M3356&lt;&gt;ฐาน!$M$45,IF(S3356=0,J3356+T3356,O3356),J3356)</f>
        <v>0</v>
      </c>
      <c r="V3356" s="98"/>
    </row>
    <row r="3357" spans="1:22" x14ac:dyDescent="0.35">
      <c r="A3357" s="93">
        <v>3349</v>
      </c>
      <c r="B3357" s="84"/>
      <c r="C3357" s="98"/>
      <c r="D3357" s="91"/>
      <c r="E3357" s="89"/>
      <c r="F3357" s="88"/>
      <c r="G3357" s="91"/>
      <c r="H3357" s="91"/>
      <c r="I3357" s="88"/>
      <c r="J3357" s="92"/>
      <c r="K3357" s="212"/>
      <c r="L3357" s="308" t="str">
        <f>IF(K3357&lt;&gt;"",INDEX(ฐาน!$J$4:$M$44,MATCH(INT(K3357),ฐาน!$J$4:$J$44,0),2),"")</f>
        <v/>
      </c>
      <c r="M3357" s="309" t="str">
        <f>IF(L3357&lt;&gt;"",INDEX(ฐาน!$J$4:$M$45,MATCH(L3357,ฐาน!$K$4:$K$45,0),4),"")</f>
        <v/>
      </c>
      <c r="N3357" s="310" t="str">
        <f>IF(I3357&lt;&gt;"",INDEX(ฐาน!$A$4:$F$9,MATCH(I3357,ฐาน!$A$4:$A$9,0),IF(J3357&gt;=INDEX(ฐาน!$A$4:$F$9,MATCH(I3357,ฐาน!$A$4:$A$9,0),3),6,5)),"")</f>
        <v/>
      </c>
      <c r="O3357" s="311" t="str">
        <f>IF(I3357&lt;&gt;"",IF(J3357&gt;=INDEX(ฐาน!$A$4:$G$9,MATCH(I3357,ฐาน!$A$4:$A$9,0),4),INDEX(ฐาน!$A$4:$G$9,MATCH(I3357,ฐาน!$A$4:$A$9,0),7),INDEX(ฐาน!$A$4:$G$9,MATCH(I3357,ฐาน!$A$4:$A$9,0),4)),"")</f>
        <v/>
      </c>
      <c r="P3357" s="312">
        <f>IF(M3357&lt;&gt;ฐาน!$M$45,IF(L3357&lt;&gt;"",($L3357*$N3357/100),0),0)</f>
        <v>0</v>
      </c>
      <c r="Q3357" s="311">
        <f>IF(M3357&lt;&gt;ฐาน!$M$45,IF(L3357&lt;&gt;"",ROUNDUP(($L3357*$N3357/100),-1),0),0)</f>
        <v>0</v>
      </c>
      <c r="R3357" s="311">
        <f t="shared" si="104"/>
        <v>0</v>
      </c>
      <c r="S3357" s="313">
        <f t="shared" si="105"/>
        <v>0</v>
      </c>
      <c r="T3357" s="314">
        <f>IF(M3357&lt;&gt;ฐาน!$M$45,IF(S3357&lt;&gt;"",S3357+R3357,0),0)</f>
        <v>0</v>
      </c>
      <c r="U3357" s="311">
        <f>IF(M3357&lt;&gt;ฐาน!$M$45,IF(S3357=0,J3357+T3357,O3357),J3357)</f>
        <v>0</v>
      </c>
      <c r="V3357" s="98"/>
    </row>
    <row r="3358" spans="1:22" x14ac:dyDescent="0.35">
      <c r="A3358" s="93">
        <v>3350</v>
      </c>
      <c r="B3358" s="84"/>
      <c r="C3358" s="98"/>
      <c r="D3358" s="91"/>
      <c r="E3358" s="89"/>
      <c r="F3358" s="88"/>
      <c r="G3358" s="91"/>
      <c r="H3358" s="91"/>
      <c r="I3358" s="88"/>
      <c r="J3358" s="92"/>
      <c r="K3358" s="212"/>
      <c r="L3358" s="308" t="str">
        <f>IF(K3358&lt;&gt;"",INDEX(ฐาน!$J$4:$M$44,MATCH(INT(K3358),ฐาน!$J$4:$J$44,0),2),"")</f>
        <v/>
      </c>
      <c r="M3358" s="309" t="str">
        <f>IF(L3358&lt;&gt;"",INDEX(ฐาน!$J$4:$M$45,MATCH(L3358,ฐาน!$K$4:$K$45,0),4),"")</f>
        <v/>
      </c>
      <c r="N3358" s="310" t="str">
        <f>IF(I3358&lt;&gt;"",INDEX(ฐาน!$A$4:$F$9,MATCH(I3358,ฐาน!$A$4:$A$9,0),IF(J3358&gt;=INDEX(ฐาน!$A$4:$F$9,MATCH(I3358,ฐาน!$A$4:$A$9,0),3),6,5)),"")</f>
        <v/>
      </c>
      <c r="O3358" s="311" t="str">
        <f>IF(I3358&lt;&gt;"",IF(J3358&gt;=INDEX(ฐาน!$A$4:$G$9,MATCH(I3358,ฐาน!$A$4:$A$9,0),4),INDEX(ฐาน!$A$4:$G$9,MATCH(I3358,ฐาน!$A$4:$A$9,0),7),INDEX(ฐาน!$A$4:$G$9,MATCH(I3358,ฐาน!$A$4:$A$9,0),4)),"")</f>
        <v/>
      </c>
      <c r="P3358" s="312">
        <f>IF(M3358&lt;&gt;ฐาน!$M$45,IF(L3358&lt;&gt;"",($L3358*$N3358/100),0),0)</f>
        <v>0</v>
      </c>
      <c r="Q3358" s="311">
        <f>IF(M3358&lt;&gt;ฐาน!$M$45,IF(L3358&lt;&gt;"",ROUNDUP(($L3358*$N3358/100),-1),0),0)</f>
        <v>0</v>
      </c>
      <c r="R3358" s="311">
        <f t="shared" si="104"/>
        <v>0</v>
      </c>
      <c r="S3358" s="313">
        <f t="shared" si="105"/>
        <v>0</v>
      </c>
      <c r="T3358" s="314">
        <f>IF(M3358&lt;&gt;ฐาน!$M$45,IF(S3358&lt;&gt;"",S3358+R3358,0),0)</f>
        <v>0</v>
      </c>
      <c r="U3358" s="311">
        <f>IF(M3358&lt;&gt;ฐาน!$M$45,IF(S3358=0,J3358+T3358,O3358),J3358)</f>
        <v>0</v>
      </c>
      <c r="V3358" s="98"/>
    </row>
    <row r="3359" spans="1:22" x14ac:dyDescent="0.35">
      <c r="A3359" s="93">
        <v>3351</v>
      </c>
      <c r="B3359" s="84"/>
      <c r="C3359" s="98"/>
      <c r="D3359" s="91"/>
      <c r="E3359" s="89"/>
      <c r="F3359" s="88"/>
      <c r="G3359" s="91"/>
      <c r="H3359" s="91"/>
      <c r="I3359" s="88"/>
      <c r="J3359" s="92"/>
      <c r="K3359" s="212"/>
      <c r="L3359" s="308" t="str">
        <f>IF(K3359&lt;&gt;"",INDEX(ฐาน!$J$4:$M$44,MATCH(INT(K3359),ฐาน!$J$4:$J$44,0),2),"")</f>
        <v/>
      </c>
      <c r="M3359" s="309" t="str">
        <f>IF(L3359&lt;&gt;"",INDEX(ฐาน!$J$4:$M$45,MATCH(L3359,ฐาน!$K$4:$K$45,0),4),"")</f>
        <v/>
      </c>
      <c r="N3359" s="310" t="str">
        <f>IF(I3359&lt;&gt;"",INDEX(ฐาน!$A$4:$F$9,MATCH(I3359,ฐาน!$A$4:$A$9,0),IF(J3359&gt;=INDEX(ฐาน!$A$4:$F$9,MATCH(I3359,ฐาน!$A$4:$A$9,0),3),6,5)),"")</f>
        <v/>
      </c>
      <c r="O3359" s="311" t="str">
        <f>IF(I3359&lt;&gt;"",IF(J3359&gt;=INDEX(ฐาน!$A$4:$G$9,MATCH(I3359,ฐาน!$A$4:$A$9,0),4),INDEX(ฐาน!$A$4:$G$9,MATCH(I3359,ฐาน!$A$4:$A$9,0),7),INDEX(ฐาน!$A$4:$G$9,MATCH(I3359,ฐาน!$A$4:$A$9,0),4)),"")</f>
        <v/>
      </c>
      <c r="P3359" s="312">
        <f>IF(M3359&lt;&gt;ฐาน!$M$45,IF(L3359&lt;&gt;"",($L3359*$N3359/100),0),0)</f>
        <v>0</v>
      </c>
      <c r="Q3359" s="311">
        <f>IF(M3359&lt;&gt;ฐาน!$M$45,IF(L3359&lt;&gt;"",ROUNDUP(($L3359*$N3359/100),-1),0),0)</f>
        <v>0</v>
      </c>
      <c r="R3359" s="311">
        <f t="shared" si="104"/>
        <v>0</v>
      </c>
      <c r="S3359" s="313">
        <f t="shared" si="105"/>
        <v>0</v>
      </c>
      <c r="T3359" s="314">
        <f>IF(M3359&lt;&gt;ฐาน!$M$45,IF(S3359&lt;&gt;"",S3359+R3359,0),0)</f>
        <v>0</v>
      </c>
      <c r="U3359" s="311">
        <f>IF(M3359&lt;&gt;ฐาน!$M$45,IF(S3359=0,J3359+T3359,O3359),J3359)</f>
        <v>0</v>
      </c>
      <c r="V3359" s="98"/>
    </row>
    <row r="3360" spans="1:22" x14ac:dyDescent="0.35">
      <c r="A3360" s="93">
        <v>3352</v>
      </c>
      <c r="B3360" s="84"/>
      <c r="C3360" s="98"/>
      <c r="D3360" s="91"/>
      <c r="E3360" s="89"/>
      <c r="F3360" s="88"/>
      <c r="G3360" s="91"/>
      <c r="H3360" s="91"/>
      <c r="I3360" s="88"/>
      <c r="J3360" s="92"/>
      <c r="K3360" s="212"/>
      <c r="L3360" s="308" t="str">
        <f>IF(K3360&lt;&gt;"",INDEX(ฐาน!$J$4:$M$44,MATCH(INT(K3360),ฐาน!$J$4:$J$44,0),2),"")</f>
        <v/>
      </c>
      <c r="M3360" s="309" t="str">
        <f>IF(L3360&lt;&gt;"",INDEX(ฐาน!$J$4:$M$45,MATCH(L3360,ฐาน!$K$4:$K$45,0),4),"")</f>
        <v/>
      </c>
      <c r="N3360" s="310" t="str">
        <f>IF(I3360&lt;&gt;"",INDEX(ฐาน!$A$4:$F$9,MATCH(I3360,ฐาน!$A$4:$A$9,0),IF(J3360&gt;=INDEX(ฐาน!$A$4:$F$9,MATCH(I3360,ฐาน!$A$4:$A$9,0),3),6,5)),"")</f>
        <v/>
      </c>
      <c r="O3360" s="311" t="str">
        <f>IF(I3360&lt;&gt;"",IF(J3360&gt;=INDEX(ฐาน!$A$4:$G$9,MATCH(I3360,ฐาน!$A$4:$A$9,0),4),INDEX(ฐาน!$A$4:$G$9,MATCH(I3360,ฐาน!$A$4:$A$9,0),7),INDEX(ฐาน!$A$4:$G$9,MATCH(I3360,ฐาน!$A$4:$A$9,0),4)),"")</f>
        <v/>
      </c>
      <c r="P3360" s="312">
        <f>IF(M3360&lt;&gt;ฐาน!$M$45,IF(L3360&lt;&gt;"",($L3360*$N3360/100),0),0)</f>
        <v>0</v>
      </c>
      <c r="Q3360" s="311">
        <f>IF(M3360&lt;&gt;ฐาน!$M$45,IF(L3360&lt;&gt;"",ROUNDUP(($L3360*$N3360/100),-1),0),0)</f>
        <v>0</v>
      </c>
      <c r="R3360" s="311">
        <f t="shared" si="104"/>
        <v>0</v>
      </c>
      <c r="S3360" s="313">
        <f t="shared" si="105"/>
        <v>0</v>
      </c>
      <c r="T3360" s="314">
        <f>IF(M3360&lt;&gt;ฐาน!$M$45,IF(S3360&lt;&gt;"",S3360+R3360,0),0)</f>
        <v>0</v>
      </c>
      <c r="U3360" s="311">
        <f>IF(M3360&lt;&gt;ฐาน!$M$45,IF(S3360=0,J3360+T3360,O3360),J3360)</f>
        <v>0</v>
      </c>
      <c r="V3360" s="98"/>
    </row>
    <row r="3361" spans="1:22" x14ac:dyDescent="0.35">
      <c r="A3361" s="93">
        <v>3353</v>
      </c>
      <c r="B3361" s="84"/>
      <c r="C3361" s="98"/>
      <c r="D3361" s="91"/>
      <c r="E3361" s="89"/>
      <c r="F3361" s="88"/>
      <c r="G3361" s="91"/>
      <c r="H3361" s="91"/>
      <c r="I3361" s="88"/>
      <c r="J3361" s="92"/>
      <c r="K3361" s="212"/>
      <c r="L3361" s="308" t="str">
        <f>IF(K3361&lt;&gt;"",INDEX(ฐาน!$J$4:$M$44,MATCH(INT(K3361),ฐาน!$J$4:$J$44,0),2),"")</f>
        <v/>
      </c>
      <c r="M3361" s="309" t="str">
        <f>IF(L3361&lt;&gt;"",INDEX(ฐาน!$J$4:$M$45,MATCH(L3361,ฐาน!$K$4:$K$45,0),4),"")</f>
        <v/>
      </c>
      <c r="N3361" s="310" t="str">
        <f>IF(I3361&lt;&gt;"",INDEX(ฐาน!$A$4:$F$9,MATCH(I3361,ฐาน!$A$4:$A$9,0),IF(J3361&gt;=INDEX(ฐาน!$A$4:$F$9,MATCH(I3361,ฐาน!$A$4:$A$9,0),3),6,5)),"")</f>
        <v/>
      </c>
      <c r="O3361" s="311" t="str">
        <f>IF(I3361&lt;&gt;"",IF(J3361&gt;=INDEX(ฐาน!$A$4:$G$9,MATCH(I3361,ฐาน!$A$4:$A$9,0),4),INDEX(ฐาน!$A$4:$G$9,MATCH(I3361,ฐาน!$A$4:$A$9,0),7),INDEX(ฐาน!$A$4:$G$9,MATCH(I3361,ฐาน!$A$4:$A$9,0),4)),"")</f>
        <v/>
      </c>
      <c r="P3361" s="312">
        <f>IF(M3361&lt;&gt;ฐาน!$M$45,IF(L3361&lt;&gt;"",($L3361*$N3361/100),0),0)</f>
        <v>0</v>
      </c>
      <c r="Q3361" s="311">
        <f>IF(M3361&lt;&gt;ฐาน!$M$45,IF(L3361&lt;&gt;"",ROUNDUP(($L3361*$N3361/100),-1),0),0)</f>
        <v>0</v>
      </c>
      <c r="R3361" s="311">
        <f t="shared" si="104"/>
        <v>0</v>
      </c>
      <c r="S3361" s="313">
        <f t="shared" si="105"/>
        <v>0</v>
      </c>
      <c r="T3361" s="314">
        <f>IF(M3361&lt;&gt;ฐาน!$M$45,IF(S3361&lt;&gt;"",S3361+R3361,0),0)</f>
        <v>0</v>
      </c>
      <c r="U3361" s="311">
        <f>IF(M3361&lt;&gt;ฐาน!$M$45,IF(S3361=0,J3361+T3361,O3361),J3361)</f>
        <v>0</v>
      </c>
      <c r="V3361" s="98"/>
    </row>
    <row r="3362" spans="1:22" x14ac:dyDescent="0.35">
      <c r="A3362" s="93">
        <v>3354</v>
      </c>
      <c r="B3362" s="84"/>
      <c r="C3362" s="98"/>
      <c r="D3362" s="91"/>
      <c r="E3362" s="89"/>
      <c r="F3362" s="88"/>
      <c r="G3362" s="91"/>
      <c r="H3362" s="91"/>
      <c r="I3362" s="88"/>
      <c r="J3362" s="92"/>
      <c r="K3362" s="212"/>
      <c r="L3362" s="308" t="str">
        <f>IF(K3362&lt;&gt;"",INDEX(ฐาน!$J$4:$M$44,MATCH(INT(K3362),ฐาน!$J$4:$J$44,0),2),"")</f>
        <v/>
      </c>
      <c r="M3362" s="309" t="str">
        <f>IF(L3362&lt;&gt;"",INDEX(ฐาน!$J$4:$M$45,MATCH(L3362,ฐาน!$K$4:$K$45,0),4),"")</f>
        <v/>
      </c>
      <c r="N3362" s="310" t="str">
        <f>IF(I3362&lt;&gt;"",INDEX(ฐาน!$A$4:$F$9,MATCH(I3362,ฐาน!$A$4:$A$9,0),IF(J3362&gt;=INDEX(ฐาน!$A$4:$F$9,MATCH(I3362,ฐาน!$A$4:$A$9,0),3),6,5)),"")</f>
        <v/>
      </c>
      <c r="O3362" s="311" t="str">
        <f>IF(I3362&lt;&gt;"",IF(J3362&gt;=INDEX(ฐาน!$A$4:$G$9,MATCH(I3362,ฐาน!$A$4:$A$9,0),4),INDEX(ฐาน!$A$4:$G$9,MATCH(I3362,ฐาน!$A$4:$A$9,0),7),INDEX(ฐาน!$A$4:$G$9,MATCH(I3362,ฐาน!$A$4:$A$9,0),4)),"")</f>
        <v/>
      </c>
      <c r="P3362" s="312">
        <f>IF(M3362&lt;&gt;ฐาน!$M$45,IF(L3362&lt;&gt;"",($L3362*$N3362/100),0),0)</f>
        <v>0</v>
      </c>
      <c r="Q3362" s="311">
        <f>IF(M3362&lt;&gt;ฐาน!$M$45,IF(L3362&lt;&gt;"",ROUNDUP(($L3362*$N3362/100),-1),0),0)</f>
        <v>0</v>
      </c>
      <c r="R3362" s="311">
        <f t="shared" si="104"/>
        <v>0</v>
      </c>
      <c r="S3362" s="313">
        <f t="shared" si="105"/>
        <v>0</v>
      </c>
      <c r="T3362" s="314">
        <f>IF(M3362&lt;&gt;ฐาน!$M$45,IF(S3362&lt;&gt;"",S3362+R3362,0),0)</f>
        <v>0</v>
      </c>
      <c r="U3362" s="311">
        <f>IF(M3362&lt;&gt;ฐาน!$M$45,IF(S3362=0,J3362+T3362,O3362),J3362)</f>
        <v>0</v>
      </c>
      <c r="V3362" s="98"/>
    </row>
    <row r="3363" spans="1:22" x14ac:dyDescent="0.35">
      <c r="A3363" s="93">
        <v>3355</v>
      </c>
      <c r="B3363" s="84"/>
      <c r="C3363" s="98"/>
      <c r="D3363" s="91"/>
      <c r="E3363" s="89"/>
      <c r="F3363" s="88"/>
      <c r="G3363" s="91"/>
      <c r="H3363" s="91"/>
      <c r="I3363" s="88"/>
      <c r="J3363" s="92"/>
      <c r="K3363" s="212"/>
      <c r="L3363" s="308" t="str">
        <f>IF(K3363&lt;&gt;"",INDEX(ฐาน!$J$4:$M$44,MATCH(INT(K3363),ฐาน!$J$4:$J$44,0),2),"")</f>
        <v/>
      </c>
      <c r="M3363" s="309" t="str">
        <f>IF(L3363&lt;&gt;"",INDEX(ฐาน!$J$4:$M$45,MATCH(L3363,ฐาน!$K$4:$K$45,0),4),"")</f>
        <v/>
      </c>
      <c r="N3363" s="310" t="str">
        <f>IF(I3363&lt;&gt;"",INDEX(ฐาน!$A$4:$F$9,MATCH(I3363,ฐาน!$A$4:$A$9,0),IF(J3363&gt;=INDEX(ฐาน!$A$4:$F$9,MATCH(I3363,ฐาน!$A$4:$A$9,0),3),6,5)),"")</f>
        <v/>
      </c>
      <c r="O3363" s="311" t="str">
        <f>IF(I3363&lt;&gt;"",IF(J3363&gt;=INDEX(ฐาน!$A$4:$G$9,MATCH(I3363,ฐาน!$A$4:$A$9,0),4),INDEX(ฐาน!$A$4:$G$9,MATCH(I3363,ฐาน!$A$4:$A$9,0),7),INDEX(ฐาน!$A$4:$G$9,MATCH(I3363,ฐาน!$A$4:$A$9,0),4)),"")</f>
        <v/>
      </c>
      <c r="P3363" s="312">
        <f>IF(M3363&lt;&gt;ฐาน!$M$45,IF(L3363&lt;&gt;"",($L3363*$N3363/100),0),0)</f>
        <v>0</v>
      </c>
      <c r="Q3363" s="311">
        <f>IF(M3363&lt;&gt;ฐาน!$M$45,IF(L3363&lt;&gt;"",ROUNDUP(($L3363*$N3363/100),-1),0),0)</f>
        <v>0</v>
      </c>
      <c r="R3363" s="311">
        <f t="shared" si="104"/>
        <v>0</v>
      </c>
      <c r="S3363" s="313">
        <f t="shared" si="105"/>
        <v>0</v>
      </c>
      <c r="T3363" s="314">
        <f>IF(M3363&lt;&gt;ฐาน!$M$45,IF(S3363&lt;&gt;"",S3363+R3363,0),0)</f>
        <v>0</v>
      </c>
      <c r="U3363" s="311">
        <f>IF(M3363&lt;&gt;ฐาน!$M$45,IF(S3363=0,J3363+T3363,O3363),J3363)</f>
        <v>0</v>
      </c>
      <c r="V3363" s="98"/>
    </row>
    <row r="3364" spans="1:22" x14ac:dyDescent="0.35">
      <c r="A3364" s="93">
        <v>3356</v>
      </c>
      <c r="B3364" s="84"/>
      <c r="C3364" s="98"/>
      <c r="D3364" s="91"/>
      <c r="E3364" s="89"/>
      <c r="F3364" s="88"/>
      <c r="G3364" s="91"/>
      <c r="H3364" s="91"/>
      <c r="I3364" s="88"/>
      <c r="J3364" s="92"/>
      <c r="K3364" s="212"/>
      <c r="L3364" s="308" t="str">
        <f>IF(K3364&lt;&gt;"",INDEX(ฐาน!$J$4:$M$44,MATCH(INT(K3364),ฐาน!$J$4:$J$44,0),2),"")</f>
        <v/>
      </c>
      <c r="M3364" s="309" t="str">
        <f>IF(L3364&lt;&gt;"",INDEX(ฐาน!$J$4:$M$45,MATCH(L3364,ฐาน!$K$4:$K$45,0),4),"")</f>
        <v/>
      </c>
      <c r="N3364" s="310" t="str">
        <f>IF(I3364&lt;&gt;"",INDEX(ฐาน!$A$4:$F$9,MATCH(I3364,ฐาน!$A$4:$A$9,0),IF(J3364&gt;=INDEX(ฐาน!$A$4:$F$9,MATCH(I3364,ฐาน!$A$4:$A$9,0),3),6,5)),"")</f>
        <v/>
      </c>
      <c r="O3364" s="311" t="str">
        <f>IF(I3364&lt;&gt;"",IF(J3364&gt;=INDEX(ฐาน!$A$4:$G$9,MATCH(I3364,ฐาน!$A$4:$A$9,0),4),INDEX(ฐาน!$A$4:$G$9,MATCH(I3364,ฐาน!$A$4:$A$9,0),7),INDEX(ฐาน!$A$4:$G$9,MATCH(I3364,ฐาน!$A$4:$A$9,0),4)),"")</f>
        <v/>
      </c>
      <c r="P3364" s="312">
        <f>IF(M3364&lt;&gt;ฐาน!$M$45,IF(L3364&lt;&gt;"",($L3364*$N3364/100),0),0)</f>
        <v>0</v>
      </c>
      <c r="Q3364" s="311">
        <f>IF(M3364&lt;&gt;ฐาน!$M$45,IF(L3364&lt;&gt;"",ROUNDUP(($L3364*$N3364/100),-1),0),0)</f>
        <v>0</v>
      </c>
      <c r="R3364" s="311">
        <f t="shared" si="104"/>
        <v>0</v>
      </c>
      <c r="S3364" s="313">
        <f t="shared" si="105"/>
        <v>0</v>
      </c>
      <c r="T3364" s="314">
        <f>IF(M3364&lt;&gt;ฐาน!$M$45,IF(S3364&lt;&gt;"",S3364+R3364,0),0)</f>
        <v>0</v>
      </c>
      <c r="U3364" s="311">
        <f>IF(M3364&lt;&gt;ฐาน!$M$45,IF(S3364=0,J3364+T3364,O3364),J3364)</f>
        <v>0</v>
      </c>
      <c r="V3364" s="98"/>
    </row>
    <row r="3365" spans="1:22" x14ac:dyDescent="0.35">
      <c r="A3365" s="93">
        <v>3357</v>
      </c>
      <c r="B3365" s="84"/>
      <c r="C3365" s="98"/>
      <c r="D3365" s="91"/>
      <c r="E3365" s="89"/>
      <c r="F3365" s="88"/>
      <c r="G3365" s="91"/>
      <c r="H3365" s="91"/>
      <c r="I3365" s="88"/>
      <c r="J3365" s="92"/>
      <c r="K3365" s="212"/>
      <c r="L3365" s="308" t="str">
        <f>IF(K3365&lt;&gt;"",INDEX(ฐาน!$J$4:$M$44,MATCH(INT(K3365),ฐาน!$J$4:$J$44,0),2),"")</f>
        <v/>
      </c>
      <c r="M3365" s="309" t="str">
        <f>IF(L3365&lt;&gt;"",INDEX(ฐาน!$J$4:$M$45,MATCH(L3365,ฐาน!$K$4:$K$45,0),4),"")</f>
        <v/>
      </c>
      <c r="N3365" s="310" t="str">
        <f>IF(I3365&lt;&gt;"",INDEX(ฐาน!$A$4:$F$9,MATCH(I3365,ฐาน!$A$4:$A$9,0),IF(J3365&gt;=INDEX(ฐาน!$A$4:$F$9,MATCH(I3365,ฐาน!$A$4:$A$9,0),3),6,5)),"")</f>
        <v/>
      </c>
      <c r="O3365" s="311" t="str">
        <f>IF(I3365&lt;&gt;"",IF(J3365&gt;=INDEX(ฐาน!$A$4:$G$9,MATCH(I3365,ฐาน!$A$4:$A$9,0),4),INDEX(ฐาน!$A$4:$G$9,MATCH(I3365,ฐาน!$A$4:$A$9,0),7),INDEX(ฐาน!$A$4:$G$9,MATCH(I3365,ฐาน!$A$4:$A$9,0),4)),"")</f>
        <v/>
      </c>
      <c r="P3365" s="312">
        <f>IF(M3365&lt;&gt;ฐาน!$M$45,IF(L3365&lt;&gt;"",($L3365*$N3365/100),0),0)</f>
        <v>0</v>
      </c>
      <c r="Q3365" s="311">
        <f>IF(M3365&lt;&gt;ฐาน!$M$45,IF(L3365&lt;&gt;"",ROUNDUP(($L3365*$N3365/100),-1),0),0)</f>
        <v>0</v>
      </c>
      <c r="R3365" s="311">
        <f t="shared" si="104"/>
        <v>0</v>
      </c>
      <c r="S3365" s="313">
        <f t="shared" si="105"/>
        <v>0</v>
      </c>
      <c r="T3365" s="314">
        <f>IF(M3365&lt;&gt;ฐาน!$M$45,IF(S3365&lt;&gt;"",S3365+R3365,0),0)</f>
        <v>0</v>
      </c>
      <c r="U3365" s="311">
        <f>IF(M3365&lt;&gt;ฐาน!$M$45,IF(S3365=0,J3365+T3365,O3365),J3365)</f>
        <v>0</v>
      </c>
      <c r="V3365" s="98"/>
    </row>
    <row r="3366" spans="1:22" x14ac:dyDescent="0.35">
      <c r="A3366" s="93">
        <v>3358</v>
      </c>
      <c r="B3366" s="84"/>
      <c r="C3366" s="98"/>
      <c r="D3366" s="91"/>
      <c r="E3366" s="89"/>
      <c r="F3366" s="88"/>
      <c r="G3366" s="91"/>
      <c r="H3366" s="91"/>
      <c r="I3366" s="88"/>
      <c r="J3366" s="92"/>
      <c r="K3366" s="212"/>
      <c r="L3366" s="308" t="str">
        <f>IF(K3366&lt;&gt;"",INDEX(ฐาน!$J$4:$M$44,MATCH(INT(K3366),ฐาน!$J$4:$J$44,0),2),"")</f>
        <v/>
      </c>
      <c r="M3366" s="309" t="str">
        <f>IF(L3366&lt;&gt;"",INDEX(ฐาน!$J$4:$M$45,MATCH(L3366,ฐาน!$K$4:$K$45,0),4),"")</f>
        <v/>
      </c>
      <c r="N3366" s="310" t="str">
        <f>IF(I3366&lt;&gt;"",INDEX(ฐาน!$A$4:$F$9,MATCH(I3366,ฐาน!$A$4:$A$9,0),IF(J3366&gt;=INDEX(ฐาน!$A$4:$F$9,MATCH(I3366,ฐาน!$A$4:$A$9,0),3),6,5)),"")</f>
        <v/>
      </c>
      <c r="O3366" s="311" t="str">
        <f>IF(I3366&lt;&gt;"",IF(J3366&gt;=INDEX(ฐาน!$A$4:$G$9,MATCH(I3366,ฐาน!$A$4:$A$9,0),4),INDEX(ฐาน!$A$4:$G$9,MATCH(I3366,ฐาน!$A$4:$A$9,0),7),INDEX(ฐาน!$A$4:$G$9,MATCH(I3366,ฐาน!$A$4:$A$9,0),4)),"")</f>
        <v/>
      </c>
      <c r="P3366" s="312">
        <f>IF(M3366&lt;&gt;ฐาน!$M$45,IF(L3366&lt;&gt;"",($L3366*$N3366/100),0),0)</f>
        <v>0</v>
      </c>
      <c r="Q3366" s="311">
        <f>IF(M3366&lt;&gt;ฐาน!$M$45,IF(L3366&lt;&gt;"",ROUNDUP(($L3366*$N3366/100),-1),0),0)</f>
        <v>0</v>
      </c>
      <c r="R3366" s="311">
        <f t="shared" si="104"/>
        <v>0</v>
      </c>
      <c r="S3366" s="313">
        <f t="shared" si="105"/>
        <v>0</v>
      </c>
      <c r="T3366" s="314">
        <f>IF(M3366&lt;&gt;ฐาน!$M$45,IF(S3366&lt;&gt;"",S3366+R3366,0),0)</f>
        <v>0</v>
      </c>
      <c r="U3366" s="311">
        <f>IF(M3366&lt;&gt;ฐาน!$M$45,IF(S3366=0,J3366+T3366,O3366),J3366)</f>
        <v>0</v>
      </c>
      <c r="V3366" s="98"/>
    </row>
    <row r="3367" spans="1:22" x14ac:dyDescent="0.35">
      <c r="A3367" s="93">
        <v>3359</v>
      </c>
      <c r="B3367" s="84"/>
      <c r="C3367" s="98"/>
      <c r="D3367" s="91"/>
      <c r="E3367" s="89"/>
      <c r="F3367" s="88"/>
      <c r="G3367" s="91"/>
      <c r="H3367" s="91"/>
      <c r="I3367" s="88"/>
      <c r="J3367" s="92"/>
      <c r="K3367" s="212"/>
      <c r="L3367" s="308" t="str">
        <f>IF(K3367&lt;&gt;"",INDEX(ฐาน!$J$4:$M$44,MATCH(INT(K3367),ฐาน!$J$4:$J$44,0),2),"")</f>
        <v/>
      </c>
      <c r="M3367" s="309" t="str">
        <f>IF(L3367&lt;&gt;"",INDEX(ฐาน!$J$4:$M$45,MATCH(L3367,ฐาน!$K$4:$K$45,0),4),"")</f>
        <v/>
      </c>
      <c r="N3367" s="310" t="str">
        <f>IF(I3367&lt;&gt;"",INDEX(ฐาน!$A$4:$F$9,MATCH(I3367,ฐาน!$A$4:$A$9,0),IF(J3367&gt;=INDEX(ฐาน!$A$4:$F$9,MATCH(I3367,ฐาน!$A$4:$A$9,0),3),6,5)),"")</f>
        <v/>
      </c>
      <c r="O3367" s="311" t="str">
        <f>IF(I3367&lt;&gt;"",IF(J3367&gt;=INDEX(ฐาน!$A$4:$G$9,MATCH(I3367,ฐาน!$A$4:$A$9,0),4),INDEX(ฐาน!$A$4:$G$9,MATCH(I3367,ฐาน!$A$4:$A$9,0),7),INDEX(ฐาน!$A$4:$G$9,MATCH(I3367,ฐาน!$A$4:$A$9,0),4)),"")</f>
        <v/>
      </c>
      <c r="P3367" s="312">
        <f>IF(M3367&lt;&gt;ฐาน!$M$45,IF(L3367&lt;&gt;"",($L3367*$N3367/100),0),0)</f>
        <v>0</v>
      </c>
      <c r="Q3367" s="311">
        <f>IF(M3367&lt;&gt;ฐาน!$M$45,IF(L3367&lt;&gt;"",ROUNDUP(($L3367*$N3367/100),-1),0),0)</f>
        <v>0</v>
      </c>
      <c r="R3367" s="311">
        <f t="shared" si="104"/>
        <v>0</v>
      </c>
      <c r="S3367" s="313">
        <f t="shared" si="105"/>
        <v>0</v>
      </c>
      <c r="T3367" s="314">
        <f>IF(M3367&lt;&gt;ฐาน!$M$45,IF(S3367&lt;&gt;"",S3367+R3367,0),0)</f>
        <v>0</v>
      </c>
      <c r="U3367" s="311">
        <f>IF(M3367&lt;&gt;ฐาน!$M$45,IF(S3367=0,J3367+T3367,O3367),J3367)</f>
        <v>0</v>
      </c>
      <c r="V3367" s="98"/>
    </row>
    <row r="3368" spans="1:22" x14ac:dyDescent="0.35">
      <c r="A3368" s="93">
        <v>3360</v>
      </c>
      <c r="B3368" s="84"/>
      <c r="C3368" s="98"/>
      <c r="D3368" s="91"/>
      <c r="E3368" s="89"/>
      <c r="F3368" s="88"/>
      <c r="G3368" s="91"/>
      <c r="H3368" s="91"/>
      <c r="I3368" s="88"/>
      <c r="J3368" s="92"/>
      <c r="K3368" s="212"/>
      <c r="L3368" s="308" t="str">
        <f>IF(K3368&lt;&gt;"",INDEX(ฐาน!$J$4:$M$44,MATCH(INT(K3368),ฐาน!$J$4:$J$44,0),2),"")</f>
        <v/>
      </c>
      <c r="M3368" s="309" t="str">
        <f>IF(L3368&lt;&gt;"",INDEX(ฐาน!$J$4:$M$45,MATCH(L3368,ฐาน!$K$4:$K$45,0),4),"")</f>
        <v/>
      </c>
      <c r="N3368" s="310" t="str">
        <f>IF(I3368&lt;&gt;"",INDEX(ฐาน!$A$4:$F$9,MATCH(I3368,ฐาน!$A$4:$A$9,0),IF(J3368&gt;=INDEX(ฐาน!$A$4:$F$9,MATCH(I3368,ฐาน!$A$4:$A$9,0),3),6,5)),"")</f>
        <v/>
      </c>
      <c r="O3368" s="311" t="str">
        <f>IF(I3368&lt;&gt;"",IF(J3368&gt;=INDEX(ฐาน!$A$4:$G$9,MATCH(I3368,ฐาน!$A$4:$A$9,0),4),INDEX(ฐาน!$A$4:$G$9,MATCH(I3368,ฐาน!$A$4:$A$9,0),7),INDEX(ฐาน!$A$4:$G$9,MATCH(I3368,ฐาน!$A$4:$A$9,0),4)),"")</f>
        <v/>
      </c>
      <c r="P3368" s="312">
        <f>IF(M3368&lt;&gt;ฐาน!$M$45,IF(L3368&lt;&gt;"",($L3368*$N3368/100),0),0)</f>
        <v>0</v>
      </c>
      <c r="Q3368" s="311">
        <f>IF(M3368&lt;&gt;ฐาน!$M$45,IF(L3368&lt;&gt;"",ROUNDUP(($L3368*$N3368/100),-1),0),0)</f>
        <v>0</v>
      </c>
      <c r="R3368" s="311">
        <f t="shared" si="104"/>
        <v>0</v>
      </c>
      <c r="S3368" s="313">
        <f t="shared" si="105"/>
        <v>0</v>
      </c>
      <c r="T3368" s="314">
        <f>IF(M3368&lt;&gt;ฐาน!$M$45,IF(S3368&lt;&gt;"",S3368+R3368,0),0)</f>
        <v>0</v>
      </c>
      <c r="U3368" s="311">
        <f>IF(M3368&lt;&gt;ฐาน!$M$45,IF(S3368=0,J3368+T3368,O3368),J3368)</f>
        <v>0</v>
      </c>
      <c r="V3368" s="98"/>
    </row>
    <row r="3369" spans="1:22" x14ac:dyDescent="0.35">
      <c r="A3369" s="93">
        <v>3361</v>
      </c>
      <c r="B3369" s="84"/>
      <c r="C3369" s="98"/>
      <c r="D3369" s="91"/>
      <c r="E3369" s="89"/>
      <c r="F3369" s="88"/>
      <c r="G3369" s="91"/>
      <c r="H3369" s="91"/>
      <c r="I3369" s="88"/>
      <c r="J3369" s="92"/>
      <c r="K3369" s="212"/>
      <c r="L3369" s="308" t="str">
        <f>IF(K3369&lt;&gt;"",INDEX(ฐาน!$J$4:$M$44,MATCH(INT(K3369),ฐาน!$J$4:$J$44,0),2),"")</f>
        <v/>
      </c>
      <c r="M3369" s="309" t="str">
        <f>IF(L3369&lt;&gt;"",INDEX(ฐาน!$J$4:$M$45,MATCH(L3369,ฐาน!$K$4:$K$45,0),4),"")</f>
        <v/>
      </c>
      <c r="N3369" s="310" t="str">
        <f>IF(I3369&lt;&gt;"",INDEX(ฐาน!$A$4:$F$9,MATCH(I3369,ฐาน!$A$4:$A$9,0),IF(J3369&gt;=INDEX(ฐาน!$A$4:$F$9,MATCH(I3369,ฐาน!$A$4:$A$9,0),3),6,5)),"")</f>
        <v/>
      </c>
      <c r="O3369" s="311" t="str">
        <f>IF(I3369&lt;&gt;"",IF(J3369&gt;=INDEX(ฐาน!$A$4:$G$9,MATCH(I3369,ฐาน!$A$4:$A$9,0),4),INDEX(ฐาน!$A$4:$G$9,MATCH(I3369,ฐาน!$A$4:$A$9,0),7),INDEX(ฐาน!$A$4:$G$9,MATCH(I3369,ฐาน!$A$4:$A$9,0),4)),"")</f>
        <v/>
      </c>
      <c r="P3369" s="312">
        <f>IF(M3369&lt;&gt;ฐาน!$M$45,IF(L3369&lt;&gt;"",($L3369*$N3369/100),0),0)</f>
        <v>0</v>
      </c>
      <c r="Q3369" s="311">
        <f>IF(M3369&lt;&gt;ฐาน!$M$45,IF(L3369&lt;&gt;"",ROUNDUP(($L3369*$N3369/100),-1),0),0)</f>
        <v>0</v>
      </c>
      <c r="R3369" s="311">
        <f t="shared" si="104"/>
        <v>0</v>
      </c>
      <c r="S3369" s="313">
        <f t="shared" si="105"/>
        <v>0</v>
      </c>
      <c r="T3369" s="314">
        <f>IF(M3369&lt;&gt;ฐาน!$M$45,IF(S3369&lt;&gt;"",S3369+R3369,0),0)</f>
        <v>0</v>
      </c>
      <c r="U3369" s="311">
        <f>IF(M3369&lt;&gt;ฐาน!$M$45,IF(S3369=0,J3369+T3369,O3369),J3369)</f>
        <v>0</v>
      </c>
      <c r="V3369" s="98"/>
    </row>
    <row r="3370" spans="1:22" x14ac:dyDescent="0.35">
      <c r="A3370" s="93">
        <v>3362</v>
      </c>
      <c r="B3370" s="84"/>
      <c r="C3370" s="98"/>
      <c r="D3370" s="91"/>
      <c r="E3370" s="89"/>
      <c r="F3370" s="88"/>
      <c r="G3370" s="91"/>
      <c r="H3370" s="91"/>
      <c r="I3370" s="88"/>
      <c r="J3370" s="92"/>
      <c r="K3370" s="212"/>
      <c r="L3370" s="308" t="str">
        <f>IF(K3370&lt;&gt;"",INDEX(ฐาน!$J$4:$M$44,MATCH(INT(K3370),ฐาน!$J$4:$J$44,0),2),"")</f>
        <v/>
      </c>
      <c r="M3370" s="309" t="str">
        <f>IF(L3370&lt;&gt;"",INDEX(ฐาน!$J$4:$M$45,MATCH(L3370,ฐาน!$K$4:$K$45,0),4),"")</f>
        <v/>
      </c>
      <c r="N3370" s="310" t="str">
        <f>IF(I3370&lt;&gt;"",INDEX(ฐาน!$A$4:$F$9,MATCH(I3370,ฐาน!$A$4:$A$9,0),IF(J3370&gt;=INDEX(ฐาน!$A$4:$F$9,MATCH(I3370,ฐาน!$A$4:$A$9,0),3),6,5)),"")</f>
        <v/>
      </c>
      <c r="O3370" s="311" t="str">
        <f>IF(I3370&lt;&gt;"",IF(J3370&gt;=INDEX(ฐาน!$A$4:$G$9,MATCH(I3370,ฐาน!$A$4:$A$9,0),4),INDEX(ฐาน!$A$4:$G$9,MATCH(I3370,ฐาน!$A$4:$A$9,0),7),INDEX(ฐาน!$A$4:$G$9,MATCH(I3370,ฐาน!$A$4:$A$9,0),4)),"")</f>
        <v/>
      </c>
      <c r="P3370" s="312">
        <f>IF(M3370&lt;&gt;ฐาน!$M$45,IF(L3370&lt;&gt;"",($L3370*$N3370/100),0),0)</f>
        <v>0</v>
      </c>
      <c r="Q3370" s="311">
        <f>IF(M3370&lt;&gt;ฐาน!$M$45,IF(L3370&lt;&gt;"",ROUNDUP(($L3370*$N3370/100),-1),0),0)</f>
        <v>0</v>
      </c>
      <c r="R3370" s="311">
        <f t="shared" si="104"/>
        <v>0</v>
      </c>
      <c r="S3370" s="313">
        <f t="shared" si="105"/>
        <v>0</v>
      </c>
      <c r="T3370" s="314">
        <f>IF(M3370&lt;&gt;ฐาน!$M$45,IF(S3370&lt;&gt;"",S3370+R3370,0),0)</f>
        <v>0</v>
      </c>
      <c r="U3370" s="311">
        <f>IF(M3370&lt;&gt;ฐาน!$M$45,IF(S3370=0,J3370+T3370,O3370),J3370)</f>
        <v>0</v>
      </c>
      <c r="V3370" s="98"/>
    </row>
    <row r="3371" spans="1:22" x14ac:dyDescent="0.35">
      <c r="A3371" s="93">
        <v>3363</v>
      </c>
      <c r="B3371" s="84"/>
      <c r="C3371" s="98"/>
      <c r="D3371" s="91"/>
      <c r="E3371" s="89"/>
      <c r="F3371" s="88"/>
      <c r="G3371" s="91"/>
      <c r="H3371" s="91"/>
      <c r="I3371" s="88"/>
      <c r="J3371" s="92"/>
      <c r="K3371" s="212"/>
      <c r="L3371" s="308" t="str">
        <f>IF(K3371&lt;&gt;"",INDEX(ฐาน!$J$4:$M$44,MATCH(INT(K3371),ฐาน!$J$4:$J$44,0),2),"")</f>
        <v/>
      </c>
      <c r="M3371" s="309" t="str">
        <f>IF(L3371&lt;&gt;"",INDEX(ฐาน!$J$4:$M$45,MATCH(L3371,ฐาน!$K$4:$K$45,0),4),"")</f>
        <v/>
      </c>
      <c r="N3371" s="310" t="str">
        <f>IF(I3371&lt;&gt;"",INDEX(ฐาน!$A$4:$F$9,MATCH(I3371,ฐาน!$A$4:$A$9,0),IF(J3371&gt;=INDEX(ฐาน!$A$4:$F$9,MATCH(I3371,ฐาน!$A$4:$A$9,0),3),6,5)),"")</f>
        <v/>
      </c>
      <c r="O3371" s="311" t="str">
        <f>IF(I3371&lt;&gt;"",IF(J3371&gt;=INDEX(ฐาน!$A$4:$G$9,MATCH(I3371,ฐาน!$A$4:$A$9,0),4),INDEX(ฐาน!$A$4:$G$9,MATCH(I3371,ฐาน!$A$4:$A$9,0),7),INDEX(ฐาน!$A$4:$G$9,MATCH(I3371,ฐาน!$A$4:$A$9,0),4)),"")</f>
        <v/>
      </c>
      <c r="P3371" s="312">
        <f>IF(M3371&lt;&gt;ฐาน!$M$45,IF(L3371&lt;&gt;"",($L3371*$N3371/100),0),0)</f>
        <v>0</v>
      </c>
      <c r="Q3371" s="311">
        <f>IF(M3371&lt;&gt;ฐาน!$M$45,IF(L3371&lt;&gt;"",ROUNDUP(($L3371*$N3371/100),-1),0),0)</f>
        <v>0</v>
      </c>
      <c r="R3371" s="311">
        <f t="shared" si="104"/>
        <v>0</v>
      </c>
      <c r="S3371" s="313">
        <f t="shared" si="105"/>
        <v>0</v>
      </c>
      <c r="T3371" s="314">
        <f>IF(M3371&lt;&gt;ฐาน!$M$45,IF(S3371&lt;&gt;"",S3371+R3371,0),0)</f>
        <v>0</v>
      </c>
      <c r="U3371" s="311">
        <f>IF(M3371&lt;&gt;ฐาน!$M$45,IF(S3371=0,J3371+T3371,O3371),J3371)</f>
        <v>0</v>
      </c>
      <c r="V3371" s="98"/>
    </row>
    <row r="3372" spans="1:22" x14ac:dyDescent="0.35">
      <c r="A3372" s="93">
        <v>3364</v>
      </c>
      <c r="B3372" s="84"/>
      <c r="C3372" s="98"/>
      <c r="D3372" s="91"/>
      <c r="E3372" s="89"/>
      <c r="F3372" s="88"/>
      <c r="G3372" s="91"/>
      <c r="H3372" s="91"/>
      <c r="I3372" s="88"/>
      <c r="J3372" s="92"/>
      <c r="K3372" s="212"/>
      <c r="L3372" s="308" t="str">
        <f>IF(K3372&lt;&gt;"",INDEX(ฐาน!$J$4:$M$44,MATCH(INT(K3372),ฐาน!$J$4:$J$44,0),2),"")</f>
        <v/>
      </c>
      <c r="M3372" s="309" t="str">
        <f>IF(L3372&lt;&gt;"",INDEX(ฐาน!$J$4:$M$45,MATCH(L3372,ฐาน!$K$4:$K$45,0),4),"")</f>
        <v/>
      </c>
      <c r="N3372" s="310" t="str">
        <f>IF(I3372&lt;&gt;"",INDEX(ฐาน!$A$4:$F$9,MATCH(I3372,ฐาน!$A$4:$A$9,0),IF(J3372&gt;=INDEX(ฐาน!$A$4:$F$9,MATCH(I3372,ฐาน!$A$4:$A$9,0),3),6,5)),"")</f>
        <v/>
      </c>
      <c r="O3372" s="311" t="str">
        <f>IF(I3372&lt;&gt;"",IF(J3372&gt;=INDEX(ฐาน!$A$4:$G$9,MATCH(I3372,ฐาน!$A$4:$A$9,0),4),INDEX(ฐาน!$A$4:$G$9,MATCH(I3372,ฐาน!$A$4:$A$9,0),7),INDEX(ฐาน!$A$4:$G$9,MATCH(I3372,ฐาน!$A$4:$A$9,0),4)),"")</f>
        <v/>
      </c>
      <c r="P3372" s="312">
        <f>IF(M3372&lt;&gt;ฐาน!$M$45,IF(L3372&lt;&gt;"",($L3372*$N3372/100),0),0)</f>
        <v>0</v>
      </c>
      <c r="Q3372" s="311">
        <f>IF(M3372&lt;&gt;ฐาน!$M$45,IF(L3372&lt;&gt;"",ROUNDUP(($L3372*$N3372/100),-1),0),0)</f>
        <v>0</v>
      </c>
      <c r="R3372" s="311">
        <f t="shared" si="104"/>
        <v>0</v>
      </c>
      <c r="S3372" s="313">
        <f t="shared" si="105"/>
        <v>0</v>
      </c>
      <c r="T3372" s="314">
        <f>IF(M3372&lt;&gt;ฐาน!$M$45,IF(S3372&lt;&gt;"",S3372+R3372,0),0)</f>
        <v>0</v>
      </c>
      <c r="U3372" s="311">
        <f>IF(M3372&lt;&gt;ฐาน!$M$45,IF(S3372=0,J3372+T3372,O3372),J3372)</f>
        <v>0</v>
      </c>
      <c r="V3372" s="98"/>
    </row>
    <row r="3373" spans="1:22" x14ac:dyDescent="0.35">
      <c r="A3373" s="93">
        <v>3365</v>
      </c>
      <c r="B3373" s="84"/>
      <c r="C3373" s="98"/>
      <c r="D3373" s="91"/>
      <c r="E3373" s="89"/>
      <c r="F3373" s="88"/>
      <c r="G3373" s="91"/>
      <c r="H3373" s="91"/>
      <c r="I3373" s="88"/>
      <c r="J3373" s="92"/>
      <c r="K3373" s="212"/>
      <c r="L3373" s="308" t="str">
        <f>IF(K3373&lt;&gt;"",INDEX(ฐาน!$J$4:$M$44,MATCH(INT(K3373),ฐาน!$J$4:$J$44,0),2),"")</f>
        <v/>
      </c>
      <c r="M3373" s="309" t="str">
        <f>IF(L3373&lt;&gt;"",INDEX(ฐาน!$J$4:$M$45,MATCH(L3373,ฐาน!$K$4:$K$45,0),4),"")</f>
        <v/>
      </c>
      <c r="N3373" s="310" t="str">
        <f>IF(I3373&lt;&gt;"",INDEX(ฐาน!$A$4:$F$9,MATCH(I3373,ฐาน!$A$4:$A$9,0),IF(J3373&gt;=INDEX(ฐาน!$A$4:$F$9,MATCH(I3373,ฐาน!$A$4:$A$9,0),3),6,5)),"")</f>
        <v/>
      </c>
      <c r="O3373" s="311" t="str">
        <f>IF(I3373&lt;&gt;"",IF(J3373&gt;=INDEX(ฐาน!$A$4:$G$9,MATCH(I3373,ฐาน!$A$4:$A$9,0),4),INDEX(ฐาน!$A$4:$G$9,MATCH(I3373,ฐาน!$A$4:$A$9,0),7),INDEX(ฐาน!$A$4:$G$9,MATCH(I3373,ฐาน!$A$4:$A$9,0),4)),"")</f>
        <v/>
      </c>
      <c r="P3373" s="312">
        <f>IF(M3373&lt;&gt;ฐาน!$M$45,IF(L3373&lt;&gt;"",($L3373*$N3373/100),0),0)</f>
        <v>0</v>
      </c>
      <c r="Q3373" s="311">
        <f>IF(M3373&lt;&gt;ฐาน!$M$45,IF(L3373&lt;&gt;"",ROUNDUP(($L3373*$N3373/100),-1),0),0)</f>
        <v>0</v>
      </c>
      <c r="R3373" s="311">
        <f t="shared" si="104"/>
        <v>0</v>
      </c>
      <c r="S3373" s="313">
        <f t="shared" si="105"/>
        <v>0</v>
      </c>
      <c r="T3373" s="314">
        <f>IF(M3373&lt;&gt;ฐาน!$M$45,IF(S3373&lt;&gt;"",S3373+R3373,0),0)</f>
        <v>0</v>
      </c>
      <c r="U3373" s="311">
        <f>IF(M3373&lt;&gt;ฐาน!$M$45,IF(S3373=0,J3373+T3373,O3373),J3373)</f>
        <v>0</v>
      </c>
      <c r="V3373" s="98"/>
    </row>
    <row r="3374" spans="1:22" x14ac:dyDescent="0.35">
      <c r="A3374" s="93">
        <v>3366</v>
      </c>
      <c r="B3374" s="84"/>
      <c r="C3374" s="98"/>
      <c r="D3374" s="91"/>
      <c r="E3374" s="89"/>
      <c r="F3374" s="88"/>
      <c r="G3374" s="91"/>
      <c r="H3374" s="91"/>
      <c r="I3374" s="88"/>
      <c r="J3374" s="92"/>
      <c r="K3374" s="212"/>
      <c r="L3374" s="308" t="str">
        <f>IF(K3374&lt;&gt;"",INDEX(ฐาน!$J$4:$M$44,MATCH(INT(K3374),ฐาน!$J$4:$J$44,0),2),"")</f>
        <v/>
      </c>
      <c r="M3374" s="309" t="str">
        <f>IF(L3374&lt;&gt;"",INDEX(ฐาน!$J$4:$M$45,MATCH(L3374,ฐาน!$K$4:$K$45,0),4),"")</f>
        <v/>
      </c>
      <c r="N3374" s="310" t="str">
        <f>IF(I3374&lt;&gt;"",INDEX(ฐาน!$A$4:$F$9,MATCH(I3374,ฐาน!$A$4:$A$9,0),IF(J3374&gt;=INDEX(ฐาน!$A$4:$F$9,MATCH(I3374,ฐาน!$A$4:$A$9,0),3),6,5)),"")</f>
        <v/>
      </c>
      <c r="O3374" s="311" t="str">
        <f>IF(I3374&lt;&gt;"",IF(J3374&gt;=INDEX(ฐาน!$A$4:$G$9,MATCH(I3374,ฐาน!$A$4:$A$9,0),4),INDEX(ฐาน!$A$4:$G$9,MATCH(I3374,ฐาน!$A$4:$A$9,0),7),INDEX(ฐาน!$A$4:$G$9,MATCH(I3374,ฐาน!$A$4:$A$9,0),4)),"")</f>
        <v/>
      </c>
      <c r="P3374" s="312">
        <f>IF(M3374&lt;&gt;ฐาน!$M$45,IF(L3374&lt;&gt;"",($L3374*$N3374/100),0),0)</f>
        <v>0</v>
      </c>
      <c r="Q3374" s="311">
        <f>IF(M3374&lt;&gt;ฐาน!$M$45,IF(L3374&lt;&gt;"",ROUNDUP(($L3374*$N3374/100),-1),0),0)</f>
        <v>0</v>
      </c>
      <c r="R3374" s="311">
        <f t="shared" si="104"/>
        <v>0</v>
      </c>
      <c r="S3374" s="313">
        <f t="shared" si="105"/>
        <v>0</v>
      </c>
      <c r="T3374" s="314">
        <f>IF(M3374&lt;&gt;ฐาน!$M$45,IF(S3374&lt;&gt;"",S3374+R3374,0),0)</f>
        <v>0</v>
      </c>
      <c r="U3374" s="311">
        <f>IF(M3374&lt;&gt;ฐาน!$M$45,IF(S3374=0,J3374+T3374,O3374),J3374)</f>
        <v>0</v>
      </c>
      <c r="V3374" s="98"/>
    </row>
    <row r="3375" spans="1:22" x14ac:dyDescent="0.35">
      <c r="A3375" s="93">
        <v>3367</v>
      </c>
      <c r="B3375" s="84"/>
      <c r="C3375" s="98"/>
      <c r="D3375" s="91"/>
      <c r="E3375" s="89"/>
      <c r="F3375" s="88"/>
      <c r="G3375" s="91"/>
      <c r="H3375" s="91"/>
      <c r="I3375" s="88"/>
      <c r="J3375" s="92"/>
      <c r="K3375" s="212"/>
      <c r="L3375" s="308" t="str">
        <f>IF(K3375&lt;&gt;"",INDEX(ฐาน!$J$4:$M$44,MATCH(INT(K3375),ฐาน!$J$4:$J$44,0),2),"")</f>
        <v/>
      </c>
      <c r="M3375" s="309" t="str">
        <f>IF(L3375&lt;&gt;"",INDEX(ฐาน!$J$4:$M$45,MATCH(L3375,ฐาน!$K$4:$K$45,0),4),"")</f>
        <v/>
      </c>
      <c r="N3375" s="310" t="str">
        <f>IF(I3375&lt;&gt;"",INDEX(ฐาน!$A$4:$F$9,MATCH(I3375,ฐาน!$A$4:$A$9,0),IF(J3375&gt;=INDEX(ฐาน!$A$4:$F$9,MATCH(I3375,ฐาน!$A$4:$A$9,0),3),6,5)),"")</f>
        <v/>
      </c>
      <c r="O3375" s="311" t="str">
        <f>IF(I3375&lt;&gt;"",IF(J3375&gt;=INDEX(ฐาน!$A$4:$G$9,MATCH(I3375,ฐาน!$A$4:$A$9,0),4),INDEX(ฐาน!$A$4:$G$9,MATCH(I3375,ฐาน!$A$4:$A$9,0),7),INDEX(ฐาน!$A$4:$G$9,MATCH(I3375,ฐาน!$A$4:$A$9,0),4)),"")</f>
        <v/>
      </c>
      <c r="P3375" s="312">
        <f>IF(M3375&lt;&gt;ฐาน!$M$45,IF(L3375&lt;&gt;"",($L3375*$N3375/100),0),0)</f>
        <v>0</v>
      </c>
      <c r="Q3375" s="311">
        <f>IF(M3375&lt;&gt;ฐาน!$M$45,IF(L3375&lt;&gt;"",ROUNDUP(($L3375*$N3375/100),-1),0),0)</f>
        <v>0</v>
      </c>
      <c r="R3375" s="311">
        <f t="shared" si="104"/>
        <v>0</v>
      </c>
      <c r="S3375" s="313">
        <f t="shared" si="105"/>
        <v>0</v>
      </c>
      <c r="T3375" s="314">
        <f>IF(M3375&lt;&gt;ฐาน!$M$45,IF(S3375&lt;&gt;"",S3375+R3375,0),0)</f>
        <v>0</v>
      </c>
      <c r="U3375" s="311">
        <f>IF(M3375&lt;&gt;ฐาน!$M$45,IF(S3375=0,J3375+T3375,O3375),J3375)</f>
        <v>0</v>
      </c>
      <c r="V3375" s="98"/>
    </row>
    <row r="3376" spans="1:22" x14ac:dyDescent="0.35">
      <c r="A3376" s="93">
        <v>3368</v>
      </c>
      <c r="B3376" s="84"/>
      <c r="C3376" s="98"/>
      <c r="D3376" s="91"/>
      <c r="E3376" s="89"/>
      <c r="F3376" s="88"/>
      <c r="G3376" s="91"/>
      <c r="H3376" s="91"/>
      <c r="I3376" s="88"/>
      <c r="J3376" s="92"/>
      <c r="K3376" s="212"/>
      <c r="L3376" s="308" t="str">
        <f>IF(K3376&lt;&gt;"",INDEX(ฐาน!$J$4:$M$44,MATCH(INT(K3376),ฐาน!$J$4:$J$44,0),2),"")</f>
        <v/>
      </c>
      <c r="M3376" s="309" t="str">
        <f>IF(L3376&lt;&gt;"",INDEX(ฐาน!$J$4:$M$45,MATCH(L3376,ฐาน!$K$4:$K$45,0),4),"")</f>
        <v/>
      </c>
      <c r="N3376" s="310" t="str">
        <f>IF(I3376&lt;&gt;"",INDEX(ฐาน!$A$4:$F$9,MATCH(I3376,ฐาน!$A$4:$A$9,0),IF(J3376&gt;=INDEX(ฐาน!$A$4:$F$9,MATCH(I3376,ฐาน!$A$4:$A$9,0),3),6,5)),"")</f>
        <v/>
      </c>
      <c r="O3376" s="311" t="str">
        <f>IF(I3376&lt;&gt;"",IF(J3376&gt;=INDEX(ฐาน!$A$4:$G$9,MATCH(I3376,ฐาน!$A$4:$A$9,0),4),INDEX(ฐาน!$A$4:$G$9,MATCH(I3376,ฐาน!$A$4:$A$9,0),7),INDEX(ฐาน!$A$4:$G$9,MATCH(I3376,ฐาน!$A$4:$A$9,0),4)),"")</f>
        <v/>
      </c>
      <c r="P3376" s="312">
        <f>IF(M3376&lt;&gt;ฐาน!$M$45,IF(L3376&lt;&gt;"",($L3376*$N3376/100),0),0)</f>
        <v>0</v>
      </c>
      <c r="Q3376" s="311">
        <f>IF(M3376&lt;&gt;ฐาน!$M$45,IF(L3376&lt;&gt;"",ROUNDUP(($L3376*$N3376/100),-1),0),0)</f>
        <v>0</v>
      </c>
      <c r="R3376" s="311">
        <f t="shared" si="104"/>
        <v>0</v>
      </c>
      <c r="S3376" s="313">
        <f t="shared" si="105"/>
        <v>0</v>
      </c>
      <c r="T3376" s="314">
        <f>IF(M3376&lt;&gt;ฐาน!$M$45,IF(S3376&lt;&gt;"",S3376+R3376,0),0)</f>
        <v>0</v>
      </c>
      <c r="U3376" s="311">
        <f>IF(M3376&lt;&gt;ฐาน!$M$45,IF(S3376=0,J3376+T3376,O3376),J3376)</f>
        <v>0</v>
      </c>
      <c r="V3376" s="98"/>
    </row>
    <row r="3377" spans="1:22" x14ac:dyDescent="0.35">
      <c r="A3377" s="93">
        <v>3369</v>
      </c>
      <c r="B3377" s="84"/>
      <c r="C3377" s="98"/>
      <c r="D3377" s="91"/>
      <c r="E3377" s="89"/>
      <c r="F3377" s="88"/>
      <c r="G3377" s="91"/>
      <c r="H3377" s="91"/>
      <c r="I3377" s="88"/>
      <c r="J3377" s="92"/>
      <c r="K3377" s="212"/>
      <c r="L3377" s="308" t="str">
        <f>IF(K3377&lt;&gt;"",INDEX(ฐาน!$J$4:$M$44,MATCH(INT(K3377),ฐาน!$J$4:$J$44,0),2),"")</f>
        <v/>
      </c>
      <c r="M3377" s="309" t="str">
        <f>IF(L3377&lt;&gt;"",INDEX(ฐาน!$J$4:$M$45,MATCH(L3377,ฐาน!$K$4:$K$45,0),4),"")</f>
        <v/>
      </c>
      <c r="N3377" s="310" t="str">
        <f>IF(I3377&lt;&gt;"",INDEX(ฐาน!$A$4:$F$9,MATCH(I3377,ฐาน!$A$4:$A$9,0),IF(J3377&gt;=INDEX(ฐาน!$A$4:$F$9,MATCH(I3377,ฐาน!$A$4:$A$9,0),3),6,5)),"")</f>
        <v/>
      </c>
      <c r="O3377" s="311" t="str">
        <f>IF(I3377&lt;&gt;"",IF(J3377&gt;=INDEX(ฐาน!$A$4:$G$9,MATCH(I3377,ฐาน!$A$4:$A$9,0),4),INDEX(ฐาน!$A$4:$G$9,MATCH(I3377,ฐาน!$A$4:$A$9,0),7),INDEX(ฐาน!$A$4:$G$9,MATCH(I3377,ฐาน!$A$4:$A$9,0),4)),"")</f>
        <v/>
      </c>
      <c r="P3377" s="312">
        <f>IF(M3377&lt;&gt;ฐาน!$M$45,IF(L3377&lt;&gt;"",($L3377*$N3377/100),0),0)</f>
        <v>0</v>
      </c>
      <c r="Q3377" s="311">
        <f>IF(M3377&lt;&gt;ฐาน!$M$45,IF(L3377&lt;&gt;"",ROUNDUP(($L3377*$N3377/100),-1),0),0)</f>
        <v>0</v>
      </c>
      <c r="R3377" s="311">
        <f t="shared" si="104"/>
        <v>0</v>
      </c>
      <c r="S3377" s="313">
        <f t="shared" si="105"/>
        <v>0</v>
      </c>
      <c r="T3377" s="314">
        <f>IF(M3377&lt;&gt;ฐาน!$M$45,IF(S3377&lt;&gt;"",S3377+R3377,0),0)</f>
        <v>0</v>
      </c>
      <c r="U3377" s="311">
        <f>IF(M3377&lt;&gt;ฐาน!$M$45,IF(S3377=0,J3377+T3377,O3377),J3377)</f>
        <v>0</v>
      </c>
      <c r="V3377" s="98"/>
    </row>
    <row r="3378" spans="1:22" x14ac:dyDescent="0.35">
      <c r="A3378" s="93">
        <v>3370</v>
      </c>
      <c r="B3378" s="84"/>
      <c r="C3378" s="98"/>
      <c r="D3378" s="91"/>
      <c r="E3378" s="89"/>
      <c r="F3378" s="88"/>
      <c r="G3378" s="91"/>
      <c r="H3378" s="91"/>
      <c r="I3378" s="88"/>
      <c r="J3378" s="92"/>
      <c r="K3378" s="212"/>
      <c r="L3378" s="308" t="str">
        <f>IF(K3378&lt;&gt;"",INDEX(ฐาน!$J$4:$M$44,MATCH(INT(K3378),ฐาน!$J$4:$J$44,0),2),"")</f>
        <v/>
      </c>
      <c r="M3378" s="309" t="str">
        <f>IF(L3378&lt;&gt;"",INDEX(ฐาน!$J$4:$M$45,MATCH(L3378,ฐาน!$K$4:$K$45,0),4),"")</f>
        <v/>
      </c>
      <c r="N3378" s="310" t="str">
        <f>IF(I3378&lt;&gt;"",INDEX(ฐาน!$A$4:$F$9,MATCH(I3378,ฐาน!$A$4:$A$9,0),IF(J3378&gt;=INDEX(ฐาน!$A$4:$F$9,MATCH(I3378,ฐาน!$A$4:$A$9,0),3),6,5)),"")</f>
        <v/>
      </c>
      <c r="O3378" s="311" t="str">
        <f>IF(I3378&lt;&gt;"",IF(J3378&gt;=INDEX(ฐาน!$A$4:$G$9,MATCH(I3378,ฐาน!$A$4:$A$9,0),4),INDEX(ฐาน!$A$4:$G$9,MATCH(I3378,ฐาน!$A$4:$A$9,0),7),INDEX(ฐาน!$A$4:$G$9,MATCH(I3378,ฐาน!$A$4:$A$9,0),4)),"")</f>
        <v/>
      </c>
      <c r="P3378" s="312">
        <f>IF(M3378&lt;&gt;ฐาน!$M$45,IF(L3378&lt;&gt;"",($L3378*$N3378/100),0),0)</f>
        <v>0</v>
      </c>
      <c r="Q3378" s="311">
        <f>IF(M3378&lt;&gt;ฐาน!$M$45,IF(L3378&lt;&gt;"",ROUNDUP(($L3378*$N3378/100),-1),0),0)</f>
        <v>0</v>
      </c>
      <c r="R3378" s="311">
        <f t="shared" si="104"/>
        <v>0</v>
      </c>
      <c r="S3378" s="313">
        <f t="shared" si="105"/>
        <v>0</v>
      </c>
      <c r="T3378" s="314">
        <f>IF(M3378&lt;&gt;ฐาน!$M$45,IF(S3378&lt;&gt;"",S3378+R3378,0),0)</f>
        <v>0</v>
      </c>
      <c r="U3378" s="311">
        <f>IF(M3378&lt;&gt;ฐาน!$M$45,IF(S3378=0,J3378+T3378,O3378),J3378)</f>
        <v>0</v>
      </c>
      <c r="V3378" s="98"/>
    </row>
    <row r="3379" spans="1:22" x14ac:dyDescent="0.35">
      <c r="A3379" s="93">
        <v>3371</v>
      </c>
      <c r="B3379" s="84"/>
      <c r="C3379" s="98"/>
      <c r="D3379" s="91"/>
      <c r="E3379" s="89"/>
      <c r="F3379" s="88"/>
      <c r="G3379" s="91"/>
      <c r="H3379" s="91"/>
      <c r="I3379" s="88"/>
      <c r="J3379" s="92"/>
      <c r="K3379" s="212"/>
      <c r="L3379" s="308" t="str">
        <f>IF(K3379&lt;&gt;"",INDEX(ฐาน!$J$4:$M$44,MATCH(INT(K3379),ฐาน!$J$4:$J$44,0),2),"")</f>
        <v/>
      </c>
      <c r="M3379" s="309" t="str">
        <f>IF(L3379&lt;&gt;"",INDEX(ฐาน!$J$4:$M$45,MATCH(L3379,ฐาน!$K$4:$K$45,0),4),"")</f>
        <v/>
      </c>
      <c r="N3379" s="310" t="str">
        <f>IF(I3379&lt;&gt;"",INDEX(ฐาน!$A$4:$F$9,MATCH(I3379,ฐาน!$A$4:$A$9,0),IF(J3379&gt;=INDEX(ฐาน!$A$4:$F$9,MATCH(I3379,ฐาน!$A$4:$A$9,0),3),6,5)),"")</f>
        <v/>
      </c>
      <c r="O3379" s="311" t="str">
        <f>IF(I3379&lt;&gt;"",IF(J3379&gt;=INDEX(ฐาน!$A$4:$G$9,MATCH(I3379,ฐาน!$A$4:$A$9,0),4),INDEX(ฐาน!$A$4:$G$9,MATCH(I3379,ฐาน!$A$4:$A$9,0),7),INDEX(ฐาน!$A$4:$G$9,MATCH(I3379,ฐาน!$A$4:$A$9,0),4)),"")</f>
        <v/>
      </c>
      <c r="P3379" s="312">
        <f>IF(M3379&lt;&gt;ฐาน!$M$45,IF(L3379&lt;&gt;"",($L3379*$N3379/100),0),0)</f>
        <v>0</v>
      </c>
      <c r="Q3379" s="311">
        <f>IF(M3379&lt;&gt;ฐาน!$M$45,IF(L3379&lt;&gt;"",ROUNDUP(($L3379*$N3379/100),-1),0),0)</f>
        <v>0</v>
      </c>
      <c r="R3379" s="311">
        <f t="shared" si="104"/>
        <v>0</v>
      </c>
      <c r="S3379" s="313">
        <f t="shared" si="105"/>
        <v>0</v>
      </c>
      <c r="T3379" s="314">
        <f>IF(M3379&lt;&gt;ฐาน!$M$45,IF(S3379&lt;&gt;"",S3379+R3379,0),0)</f>
        <v>0</v>
      </c>
      <c r="U3379" s="311">
        <f>IF(M3379&lt;&gt;ฐาน!$M$45,IF(S3379=0,J3379+T3379,O3379),J3379)</f>
        <v>0</v>
      </c>
      <c r="V3379" s="98"/>
    </row>
    <row r="3380" spans="1:22" x14ac:dyDescent="0.35">
      <c r="A3380" s="93">
        <v>3372</v>
      </c>
      <c r="B3380" s="84"/>
      <c r="C3380" s="98"/>
      <c r="D3380" s="91"/>
      <c r="E3380" s="89"/>
      <c r="F3380" s="88"/>
      <c r="G3380" s="91"/>
      <c r="H3380" s="91"/>
      <c r="I3380" s="88"/>
      <c r="J3380" s="92"/>
      <c r="K3380" s="212"/>
      <c r="L3380" s="308" t="str">
        <f>IF(K3380&lt;&gt;"",INDEX(ฐาน!$J$4:$M$44,MATCH(INT(K3380),ฐาน!$J$4:$J$44,0),2),"")</f>
        <v/>
      </c>
      <c r="M3380" s="309" t="str">
        <f>IF(L3380&lt;&gt;"",INDEX(ฐาน!$J$4:$M$45,MATCH(L3380,ฐาน!$K$4:$K$45,0),4),"")</f>
        <v/>
      </c>
      <c r="N3380" s="310" t="str">
        <f>IF(I3380&lt;&gt;"",INDEX(ฐาน!$A$4:$F$9,MATCH(I3380,ฐาน!$A$4:$A$9,0),IF(J3380&gt;=INDEX(ฐาน!$A$4:$F$9,MATCH(I3380,ฐาน!$A$4:$A$9,0),3),6,5)),"")</f>
        <v/>
      </c>
      <c r="O3380" s="311" t="str">
        <f>IF(I3380&lt;&gt;"",IF(J3380&gt;=INDEX(ฐาน!$A$4:$G$9,MATCH(I3380,ฐาน!$A$4:$A$9,0),4),INDEX(ฐาน!$A$4:$G$9,MATCH(I3380,ฐาน!$A$4:$A$9,0),7),INDEX(ฐาน!$A$4:$G$9,MATCH(I3380,ฐาน!$A$4:$A$9,0),4)),"")</f>
        <v/>
      </c>
      <c r="P3380" s="312">
        <f>IF(M3380&lt;&gt;ฐาน!$M$45,IF(L3380&lt;&gt;"",($L3380*$N3380/100),0),0)</f>
        <v>0</v>
      </c>
      <c r="Q3380" s="311">
        <f>IF(M3380&lt;&gt;ฐาน!$M$45,IF(L3380&lt;&gt;"",ROUNDUP(($L3380*$N3380/100),-1),0),0)</f>
        <v>0</v>
      </c>
      <c r="R3380" s="311">
        <f t="shared" si="104"/>
        <v>0</v>
      </c>
      <c r="S3380" s="313">
        <f t="shared" si="105"/>
        <v>0</v>
      </c>
      <c r="T3380" s="314">
        <f>IF(M3380&lt;&gt;ฐาน!$M$45,IF(S3380&lt;&gt;"",S3380+R3380,0),0)</f>
        <v>0</v>
      </c>
      <c r="U3380" s="311">
        <f>IF(M3380&lt;&gt;ฐาน!$M$45,IF(S3380=0,J3380+T3380,O3380),J3380)</f>
        <v>0</v>
      </c>
      <c r="V3380" s="98"/>
    </row>
    <row r="3381" spans="1:22" x14ac:dyDescent="0.35">
      <c r="A3381" s="93">
        <v>3373</v>
      </c>
      <c r="B3381" s="84"/>
      <c r="C3381" s="98"/>
      <c r="D3381" s="91"/>
      <c r="E3381" s="89"/>
      <c r="F3381" s="88"/>
      <c r="G3381" s="91"/>
      <c r="H3381" s="91"/>
      <c r="I3381" s="88"/>
      <c r="J3381" s="92"/>
      <c r="K3381" s="212"/>
      <c r="L3381" s="308" t="str">
        <f>IF(K3381&lt;&gt;"",INDEX(ฐาน!$J$4:$M$44,MATCH(INT(K3381),ฐาน!$J$4:$J$44,0),2),"")</f>
        <v/>
      </c>
      <c r="M3381" s="309" t="str">
        <f>IF(L3381&lt;&gt;"",INDEX(ฐาน!$J$4:$M$45,MATCH(L3381,ฐาน!$K$4:$K$45,0),4),"")</f>
        <v/>
      </c>
      <c r="N3381" s="310" t="str">
        <f>IF(I3381&lt;&gt;"",INDEX(ฐาน!$A$4:$F$9,MATCH(I3381,ฐาน!$A$4:$A$9,0),IF(J3381&gt;=INDEX(ฐาน!$A$4:$F$9,MATCH(I3381,ฐาน!$A$4:$A$9,0),3),6,5)),"")</f>
        <v/>
      </c>
      <c r="O3381" s="311" t="str">
        <f>IF(I3381&lt;&gt;"",IF(J3381&gt;=INDEX(ฐาน!$A$4:$G$9,MATCH(I3381,ฐาน!$A$4:$A$9,0),4),INDEX(ฐาน!$A$4:$G$9,MATCH(I3381,ฐาน!$A$4:$A$9,0),7),INDEX(ฐาน!$A$4:$G$9,MATCH(I3381,ฐาน!$A$4:$A$9,0),4)),"")</f>
        <v/>
      </c>
      <c r="P3381" s="312">
        <f>IF(M3381&lt;&gt;ฐาน!$M$45,IF(L3381&lt;&gt;"",($L3381*$N3381/100),0),0)</f>
        <v>0</v>
      </c>
      <c r="Q3381" s="311">
        <f>IF(M3381&lt;&gt;ฐาน!$M$45,IF(L3381&lt;&gt;"",ROUNDUP(($L3381*$N3381/100),-1),0),0)</f>
        <v>0</v>
      </c>
      <c r="R3381" s="311">
        <f t="shared" si="104"/>
        <v>0</v>
      </c>
      <c r="S3381" s="313">
        <f t="shared" si="105"/>
        <v>0</v>
      </c>
      <c r="T3381" s="314">
        <f>IF(M3381&lt;&gt;ฐาน!$M$45,IF(S3381&lt;&gt;"",S3381+R3381,0),0)</f>
        <v>0</v>
      </c>
      <c r="U3381" s="311">
        <f>IF(M3381&lt;&gt;ฐาน!$M$45,IF(S3381=0,J3381+T3381,O3381),J3381)</f>
        <v>0</v>
      </c>
      <c r="V3381" s="98"/>
    </row>
    <row r="3382" spans="1:22" x14ac:dyDescent="0.35">
      <c r="A3382" s="93">
        <v>3374</v>
      </c>
      <c r="B3382" s="84"/>
      <c r="C3382" s="98"/>
      <c r="D3382" s="91"/>
      <c r="E3382" s="89"/>
      <c r="F3382" s="88"/>
      <c r="G3382" s="91"/>
      <c r="H3382" s="91"/>
      <c r="I3382" s="88"/>
      <c r="J3382" s="92"/>
      <c r="K3382" s="212"/>
      <c r="L3382" s="308" t="str">
        <f>IF(K3382&lt;&gt;"",INDEX(ฐาน!$J$4:$M$44,MATCH(INT(K3382),ฐาน!$J$4:$J$44,0),2),"")</f>
        <v/>
      </c>
      <c r="M3382" s="309" t="str">
        <f>IF(L3382&lt;&gt;"",INDEX(ฐาน!$J$4:$M$45,MATCH(L3382,ฐาน!$K$4:$K$45,0),4),"")</f>
        <v/>
      </c>
      <c r="N3382" s="310" t="str">
        <f>IF(I3382&lt;&gt;"",INDEX(ฐาน!$A$4:$F$9,MATCH(I3382,ฐาน!$A$4:$A$9,0),IF(J3382&gt;=INDEX(ฐาน!$A$4:$F$9,MATCH(I3382,ฐาน!$A$4:$A$9,0),3),6,5)),"")</f>
        <v/>
      </c>
      <c r="O3382" s="311" t="str">
        <f>IF(I3382&lt;&gt;"",IF(J3382&gt;=INDEX(ฐาน!$A$4:$G$9,MATCH(I3382,ฐาน!$A$4:$A$9,0),4),INDEX(ฐาน!$A$4:$G$9,MATCH(I3382,ฐาน!$A$4:$A$9,0),7),INDEX(ฐาน!$A$4:$G$9,MATCH(I3382,ฐาน!$A$4:$A$9,0),4)),"")</f>
        <v/>
      </c>
      <c r="P3382" s="312">
        <f>IF(M3382&lt;&gt;ฐาน!$M$45,IF(L3382&lt;&gt;"",($L3382*$N3382/100),0),0)</f>
        <v>0</v>
      </c>
      <c r="Q3382" s="311">
        <f>IF(M3382&lt;&gt;ฐาน!$M$45,IF(L3382&lt;&gt;"",ROUNDUP(($L3382*$N3382/100),-1),0),0)</f>
        <v>0</v>
      </c>
      <c r="R3382" s="311">
        <f t="shared" si="104"/>
        <v>0</v>
      </c>
      <c r="S3382" s="313">
        <f t="shared" si="105"/>
        <v>0</v>
      </c>
      <c r="T3382" s="314">
        <f>IF(M3382&lt;&gt;ฐาน!$M$45,IF(S3382&lt;&gt;"",S3382+R3382,0),0)</f>
        <v>0</v>
      </c>
      <c r="U3382" s="311">
        <f>IF(M3382&lt;&gt;ฐาน!$M$45,IF(S3382=0,J3382+T3382,O3382),J3382)</f>
        <v>0</v>
      </c>
      <c r="V3382" s="98"/>
    </row>
    <row r="3383" spans="1:22" x14ac:dyDescent="0.35">
      <c r="A3383" s="93">
        <v>3375</v>
      </c>
      <c r="B3383" s="84"/>
      <c r="C3383" s="98"/>
      <c r="D3383" s="91"/>
      <c r="E3383" s="89"/>
      <c r="F3383" s="88"/>
      <c r="G3383" s="91"/>
      <c r="H3383" s="91"/>
      <c r="I3383" s="88"/>
      <c r="J3383" s="92"/>
      <c r="K3383" s="212"/>
      <c r="L3383" s="308" t="str">
        <f>IF(K3383&lt;&gt;"",INDEX(ฐาน!$J$4:$M$44,MATCH(INT(K3383),ฐาน!$J$4:$J$44,0),2),"")</f>
        <v/>
      </c>
      <c r="M3383" s="309" t="str">
        <f>IF(L3383&lt;&gt;"",INDEX(ฐาน!$J$4:$M$45,MATCH(L3383,ฐาน!$K$4:$K$45,0),4),"")</f>
        <v/>
      </c>
      <c r="N3383" s="310" t="str">
        <f>IF(I3383&lt;&gt;"",INDEX(ฐาน!$A$4:$F$9,MATCH(I3383,ฐาน!$A$4:$A$9,0),IF(J3383&gt;=INDEX(ฐาน!$A$4:$F$9,MATCH(I3383,ฐาน!$A$4:$A$9,0),3),6,5)),"")</f>
        <v/>
      </c>
      <c r="O3383" s="311" t="str">
        <f>IF(I3383&lt;&gt;"",IF(J3383&gt;=INDEX(ฐาน!$A$4:$G$9,MATCH(I3383,ฐาน!$A$4:$A$9,0),4),INDEX(ฐาน!$A$4:$G$9,MATCH(I3383,ฐาน!$A$4:$A$9,0),7),INDEX(ฐาน!$A$4:$G$9,MATCH(I3383,ฐาน!$A$4:$A$9,0),4)),"")</f>
        <v/>
      </c>
      <c r="P3383" s="312">
        <f>IF(M3383&lt;&gt;ฐาน!$M$45,IF(L3383&lt;&gt;"",($L3383*$N3383/100),0),0)</f>
        <v>0</v>
      </c>
      <c r="Q3383" s="311">
        <f>IF(M3383&lt;&gt;ฐาน!$M$45,IF(L3383&lt;&gt;"",ROUNDUP(($L3383*$N3383/100),-1),0),0)</f>
        <v>0</v>
      </c>
      <c r="R3383" s="311">
        <f t="shared" si="104"/>
        <v>0</v>
      </c>
      <c r="S3383" s="313">
        <f t="shared" si="105"/>
        <v>0</v>
      </c>
      <c r="T3383" s="314">
        <f>IF(M3383&lt;&gt;ฐาน!$M$45,IF(S3383&lt;&gt;"",S3383+R3383,0),0)</f>
        <v>0</v>
      </c>
      <c r="U3383" s="311">
        <f>IF(M3383&lt;&gt;ฐาน!$M$45,IF(S3383=0,J3383+T3383,O3383),J3383)</f>
        <v>0</v>
      </c>
      <c r="V3383" s="98"/>
    </row>
    <row r="3384" spans="1:22" x14ac:dyDescent="0.35">
      <c r="A3384" s="93">
        <v>3376</v>
      </c>
      <c r="B3384" s="84"/>
      <c r="C3384" s="98"/>
      <c r="D3384" s="91"/>
      <c r="E3384" s="89"/>
      <c r="F3384" s="88"/>
      <c r="G3384" s="91"/>
      <c r="H3384" s="91"/>
      <c r="I3384" s="88"/>
      <c r="J3384" s="92"/>
      <c r="K3384" s="212"/>
      <c r="L3384" s="308" t="str">
        <f>IF(K3384&lt;&gt;"",INDEX(ฐาน!$J$4:$M$44,MATCH(INT(K3384),ฐาน!$J$4:$J$44,0),2),"")</f>
        <v/>
      </c>
      <c r="M3384" s="309" t="str">
        <f>IF(L3384&lt;&gt;"",INDEX(ฐาน!$J$4:$M$45,MATCH(L3384,ฐาน!$K$4:$K$45,0),4),"")</f>
        <v/>
      </c>
      <c r="N3384" s="310" t="str">
        <f>IF(I3384&lt;&gt;"",INDEX(ฐาน!$A$4:$F$9,MATCH(I3384,ฐาน!$A$4:$A$9,0),IF(J3384&gt;=INDEX(ฐาน!$A$4:$F$9,MATCH(I3384,ฐาน!$A$4:$A$9,0),3),6,5)),"")</f>
        <v/>
      </c>
      <c r="O3384" s="311" t="str">
        <f>IF(I3384&lt;&gt;"",IF(J3384&gt;=INDEX(ฐาน!$A$4:$G$9,MATCH(I3384,ฐาน!$A$4:$A$9,0),4),INDEX(ฐาน!$A$4:$G$9,MATCH(I3384,ฐาน!$A$4:$A$9,0),7),INDEX(ฐาน!$A$4:$G$9,MATCH(I3384,ฐาน!$A$4:$A$9,0),4)),"")</f>
        <v/>
      </c>
      <c r="P3384" s="312">
        <f>IF(M3384&lt;&gt;ฐาน!$M$45,IF(L3384&lt;&gt;"",($L3384*$N3384/100),0),0)</f>
        <v>0</v>
      </c>
      <c r="Q3384" s="311">
        <f>IF(M3384&lt;&gt;ฐาน!$M$45,IF(L3384&lt;&gt;"",ROUNDUP(($L3384*$N3384/100),-1),0),0)</f>
        <v>0</v>
      </c>
      <c r="R3384" s="311">
        <f t="shared" si="104"/>
        <v>0</v>
      </c>
      <c r="S3384" s="313">
        <f t="shared" si="105"/>
        <v>0</v>
      </c>
      <c r="T3384" s="314">
        <f>IF(M3384&lt;&gt;ฐาน!$M$45,IF(S3384&lt;&gt;"",S3384+R3384,0),0)</f>
        <v>0</v>
      </c>
      <c r="U3384" s="311">
        <f>IF(M3384&lt;&gt;ฐาน!$M$45,IF(S3384=0,J3384+T3384,O3384),J3384)</f>
        <v>0</v>
      </c>
      <c r="V3384" s="98"/>
    </row>
    <row r="3385" spans="1:22" x14ac:dyDescent="0.35">
      <c r="A3385" s="93">
        <v>3377</v>
      </c>
      <c r="B3385" s="84"/>
      <c r="C3385" s="98"/>
      <c r="D3385" s="91"/>
      <c r="E3385" s="89"/>
      <c r="F3385" s="88"/>
      <c r="G3385" s="91"/>
      <c r="H3385" s="91"/>
      <c r="I3385" s="88"/>
      <c r="J3385" s="92"/>
      <c r="K3385" s="212"/>
      <c r="L3385" s="308" t="str">
        <f>IF(K3385&lt;&gt;"",INDEX(ฐาน!$J$4:$M$44,MATCH(INT(K3385),ฐาน!$J$4:$J$44,0),2),"")</f>
        <v/>
      </c>
      <c r="M3385" s="309" t="str">
        <f>IF(L3385&lt;&gt;"",INDEX(ฐาน!$J$4:$M$45,MATCH(L3385,ฐาน!$K$4:$K$45,0),4),"")</f>
        <v/>
      </c>
      <c r="N3385" s="310" t="str">
        <f>IF(I3385&lt;&gt;"",INDEX(ฐาน!$A$4:$F$9,MATCH(I3385,ฐาน!$A$4:$A$9,0),IF(J3385&gt;=INDEX(ฐาน!$A$4:$F$9,MATCH(I3385,ฐาน!$A$4:$A$9,0),3),6,5)),"")</f>
        <v/>
      </c>
      <c r="O3385" s="311" t="str">
        <f>IF(I3385&lt;&gt;"",IF(J3385&gt;=INDEX(ฐาน!$A$4:$G$9,MATCH(I3385,ฐาน!$A$4:$A$9,0),4),INDEX(ฐาน!$A$4:$G$9,MATCH(I3385,ฐาน!$A$4:$A$9,0),7),INDEX(ฐาน!$A$4:$G$9,MATCH(I3385,ฐาน!$A$4:$A$9,0),4)),"")</f>
        <v/>
      </c>
      <c r="P3385" s="312">
        <f>IF(M3385&lt;&gt;ฐาน!$M$45,IF(L3385&lt;&gt;"",($L3385*$N3385/100),0),0)</f>
        <v>0</v>
      </c>
      <c r="Q3385" s="311">
        <f>IF(M3385&lt;&gt;ฐาน!$M$45,IF(L3385&lt;&gt;"",ROUNDUP(($L3385*$N3385/100),-1),0),0)</f>
        <v>0</v>
      </c>
      <c r="R3385" s="311">
        <f t="shared" si="104"/>
        <v>0</v>
      </c>
      <c r="S3385" s="313">
        <f t="shared" si="105"/>
        <v>0</v>
      </c>
      <c r="T3385" s="314">
        <f>IF(M3385&lt;&gt;ฐาน!$M$45,IF(S3385&lt;&gt;"",S3385+R3385,0),0)</f>
        <v>0</v>
      </c>
      <c r="U3385" s="311">
        <f>IF(M3385&lt;&gt;ฐาน!$M$45,IF(S3385=0,J3385+T3385,O3385),J3385)</f>
        <v>0</v>
      </c>
      <c r="V3385" s="98"/>
    </row>
    <row r="3386" spans="1:22" x14ac:dyDescent="0.35">
      <c r="A3386" s="93">
        <v>3378</v>
      </c>
      <c r="B3386" s="84"/>
      <c r="C3386" s="98"/>
      <c r="D3386" s="91"/>
      <c r="E3386" s="89"/>
      <c r="F3386" s="88"/>
      <c r="G3386" s="91"/>
      <c r="H3386" s="91"/>
      <c r="I3386" s="88"/>
      <c r="J3386" s="92"/>
      <c r="K3386" s="212"/>
      <c r="L3386" s="308" t="str">
        <f>IF(K3386&lt;&gt;"",INDEX(ฐาน!$J$4:$M$44,MATCH(INT(K3386),ฐาน!$J$4:$J$44,0),2),"")</f>
        <v/>
      </c>
      <c r="M3386" s="309" t="str">
        <f>IF(L3386&lt;&gt;"",INDEX(ฐาน!$J$4:$M$45,MATCH(L3386,ฐาน!$K$4:$K$45,0),4),"")</f>
        <v/>
      </c>
      <c r="N3386" s="310" t="str">
        <f>IF(I3386&lt;&gt;"",INDEX(ฐาน!$A$4:$F$9,MATCH(I3386,ฐาน!$A$4:$A$9,0),IF(J3386&gt;=INDEX(ฐาน!$A$4:$F$9,MATCH(I3386,ฐาน!$A$4:$A$9,0),3),6,5)),"")</f>
        <v/>
      </c>
      <c r="O3386" s="311" t="str">
        <f>IF(I3386&lt;&gt;"",IF(J3386&gt;=INDEX(ฐาน!$A$4:$G$9,MATCH(I3386,ฐาน!$A$4:$A$9,0),4),INDEX(ฐาน!$A$4:$G$9,MATCH(I3386,ฐาน!$A$4:$A$9,0),7),INDEX(ฐาน!$A$4:$G$9,MATCH(I3386,ฐาน!$A$4:$A$9,0),4)),"")</f>
        <v/>
      </c>
      <c r="P3386" s="312">
        <f>IF(M3386&lt;&gt;ฐาน!$M$45,IF(L3386&lt;&gt;"",($L3386*$N3386/100),0),0)</f>
        <v>0</v>
      </c>
      <c r="Q3386" s="311">
        <f>IF(M3386&lt;&gt;ฐาน!$M$45,IF(L3386&lt;&gt;"",ROUNDUP(($L3386*$N3386/100),-1),0),0)</f>
        <v>0</v>
      </c>
      <c r="R3386" s="311">
        <f t="shared" si="104"/>
        <v>0</v>
      </c>
      <c r="S3386" s="313">
        <f t="shared" si="105"/>
        <v>0</v>
      </c>
      <c r="T3386" s="314">
        <f>IF(M3386&lt;&gt;ฐาน!$M$45,IF(S3386&lt;&gt;"",S3386+R3386,0),0)</f>
        <v>0</v>
      </c>
      <c r="U3386" s="311">
        <f>IF(M3386&lt;&gt;ฐาน!$M$45,IF(S3386=0,J3386+T3386,O3386),J3386)</f>
        <v>0</v>
      </c>
      <c r="V3386" s="98"/>
    </row>
    <row r="3387" spans="1:22" x14ac:dyDescent="0.35">
      <c r="A3387" s="93">
        <v>3379</v>
      </c>
      <c r="B3387" s="84"/>
      <c r="C3387" s="98"/>
      <c r="D3387" s="91"/>
      <c r="E3387" s="89"/>
      <c r="F3387" s="88"/>
      <c r="G3387" s="91"/>
      <c r="H3387" s="91"/>
      <c r="I3387" s="88"/>
      <c r="J3387" s="92"/>
      <c r="K3387" s="212"/>
      <c r="L3387" s="308" t="str">
        <f>IF(K3387&lt;&gt;"",INDEX(ฐาน!$J$4:$M$44,MATCH(INT(K3387),ฐาน!$J$4:$J$44,0),2),"")</f>
        <v/>
      </c>
      <c r="M3387" s="309" t="str">
        <f>IF(L3387&lt;&gt;"",INDEX(ฐาน!$J$4:$M$45,MATCH(L3387,ฐาน!$K$4:$K$45,0),4),"")</f>
        <v/>
      </c>
      <c r="N3387" s="310" t="str">
        <f>IF(I3387&lt;&gt;"",INDEX(ฐาน!$A$4:$F$9,MATCH(I3387,ฐาน!$A$4:$A$9,0),IF(J3387&gt;=INDEX(ฐาน!$A$4:$F$9,MATCH(I3387,ฐาน!$A$4:$A$9,0),3),6,5)),"")</f>
        <v/>
      </c>
      <c r="O3387" s="311" t="str">
        <f>IF(I3387&lt;&gt;"",IF(J3387&gt;=INDEX(ฐาน!$A$4:$G$9,MATCH(I3387,ฐาน!$A$4:$A$9,0),4),INDEX(ฐาน!$A$4:$G$9,MATCH(I3387,ฐาน!$A$4:$A$9,0),7),INDEX(ฐาน!$A$4:$G$9,MATCH(I3387,ฐาน!$A$4:$A$9,0),4)),"")</f>
        <v/>
      </c>
      <c r="P3387" s="312">
        <f>IF(M3387&lt;&gt;ฐาน!$M$45,IF(L3387&lt;&gt;"",($L3387*$N3387/100),0),0)</f>
        <v>0</v>
      </c>
      <c r="Q3387" s="311">
        <f>IF(M3387&lt;&gt;ฐาน!$M$45,IF(L3387&lt;&gt;"",ROUNDUP(($L3387*$N3387/100),-1),0),0)</f>
        <v>0</v>
      </c>
      <c r="R3387" s="311">
        <f t="shared" si="104"/>
        <v>0</v>
      </c>
      <c r="S3387" s="313">
        <f t="shared" si="105"/>
        <v>0</v>
      </c>
      <c r="T3387" s="314">
        <f>IF(M3387&lt;&gt;ฐาน!$M$45,IF(S3387&lt;&gt;"",S3387+R3387,0),0)</f>
        <v>0</v>
      </c>
      <c r="U3387" s="311">
        <f>IF(M3387&lt;&gt;ฐาน!$M$45,IF(S3387=0,J3387+T3387,O3387),J3387)</f>
        <v>0</v>
      </c>
      <c r="V3387" s="98"/>
    </row>
    <row r="3388" spans="1:22" x14ac:dyDescent="0.35">
      <c r="A3388" s="93">
        <v>3380</v>
      </c>
      <c r="B3388" s="84"/>
      <c r="C3388" s="98"/>
      <c r="D3388" s="91"/>
      <c r="E3388" s="89"/>
      <c r="F3388" s="88"/>
      <c r="G3388" s="91"/>
      <c r="H3388" s="91"/>
      <c r="I3388" s="88"/>
      <c r="J3388" s="92"/>
      <c r="K3388" s="212"/>
      <c r="L3388" s="308" t="str">
        <f>IF(K3388&lt;&gt;"",INDEX(ฐาน!$J$4:$M$44,MATCH(INT(K3388),ฐาน!$J$4:$J$44,0),2),"")</f>
        <v/>
      </c>
      <c r="M3388" s="309" t="str">
        <f>IF(L3388&lt;&gt;"",INDEX(ฐาน!$J$4:$M$45,MATCH(L3388,ฐาน!$K$4:$K$45,0),4),"")</f>
        <v/>
      </c>
      <c r="N3388" s="310" t="str">
        <f>IF(I3388&lt;&gt;"",INDEX(ฐาน!$A$4:$F$9,MATCH(I3388,ฐาน!$A$4:$A$9,0),IF(J3388&gt;=INDEX(ฐาน!$A$4:$F$9,MATCH(I3388,ฐาน!$A$4:$A$9,0),3),6,5)),"")</f>
        <v/>
      </c>
      <c r="O3388" s="311" t="str">
        <f>IF(I3388&lt;&gt;"",IF(J3388&gt;=INDEX(ฐาน!$A$4:$G$9,MATCH(I3388,ฐาน!$A$4:$A$9,0),4),INDEX(ฐาน!$A$4:$G$9,MATCH(I3388,ฐาน!$A$4:$A$9,0),7),INDEX(ฐาน!$A$4:$G$9,MATCH(I3388,ฐาน!$A$4:$A$9,0),4)),"")</f>
        <v/>
      </c>
      <c r="P3388" s="312">
        <f>IF(M3388&lt;&gt;ฐาน!$M$45,IF(L3388&lt;&gt;"",($L3388*$N3388/100),0),0)</f>
        <v>0</v>
      </c>
      <c r="Q3388" s="311">
        <f>IF(M3388&lt;&gt;ฐาน!$M$45,IF(L3388&lt;&gt;"",ROUNDUP(($L3388*$N3388/100),-1),0),0)</f>
        <v>0</v>
      </c>
      <c r="R3388" s="311">
        <f t="shared" si="104"/>
        <v>0</v>
      </c>
      <c r="S3388" s="313">
        <f t="shared" si="105"/>
        <v>0</v>
      </c>
      <c r="T3388" s="314">
        <f>IF(M3388&lt;&gt;ฐาน!$M$45,IF(S3388&lt;&gt;"",S3388+R3388,0),0)</f>
        <v>0</v>
      </c>
      <c r="U3388" s="311">
        <f>IF(M3388&lt;&gt;ฐาน!$M$45,IF(S3388=0,J3388+T3388,O3388),J3388)</f>
        <v>0</v>
      </c>
      <c r="V3388" s="98"/>
    </row>
    <row r="3389" spans="1:22" x14ac:dyDescent="0.35">
      <c r="A3389" s="93">
        <v>3381</v>
      </c>
      <c r="B3389" s="84"/>
      <c r="C3389" s="98"/>
      <c r="D3389" s="91"/>
      <c r="E3389" s="89"/>
      <c r="F3389" s="88"/>
      <c r="G3389" s="91"/>
      <c r="H3389" s="91"/>
      <c r="I3389" s="88"/>
      <c r="J3389" s="92"/>
      <c r="K3389" s="212"/>
      <c r="L3389" s="308" t="str">
        <f>IF(K3389&lt;&gt;"",INDEX(ฐาน!$J$4:$M$44,MATCH(INT(K3389),ฐาน!$J$4:$J$44,0),2),"")</f>
        <v/>
      </c>
      <c r="M3389" s="309" t="str">
        <f>IF(L3389&lt;&gt;"",INDEX(ฐาน!$J$4:$M$45,MATCH(L3389,ฐาน!$K$4:$K$45,0),4),"")</f>
        <v/>
      </c>
      <c r="N3389" s="310" t="str">
        <f>IF(I3389&lt;&gt;"",INDEX(ฐาน!$A$4:$F$9,MATCH(I3389,ฐาน!$A$4:$A$9,0),IF(J3389&gt;=INDEX(ฐาน!$A$4:$F$9,MATCH(I3389,ฐาน!$A$4:$A$9,0),3),6,5)),"")</f>
        <v/>
      </c>
      <c r="O3389" s="311" t="str">
        <f>IF(I3389&lt;&gt;"",IF(J3389&gt;=INDEX(ฐาน!$A$4:$G$9,MATCH(I3389,ฐาน!$A$4:$A$9,0),4),INDEX(ฐาน!$A$4:$G$9,MATCH(I3389,ฐาน!$A$4:$A$9,0),7),INDEX(ฐาน!$A$4:$G$9,MATCH(I3389,ฐาน!$A$4:$A$9,0),4)),"")</f>
        <v/>
      </c>
      <c r="P3389" s="312">
        <f>IF(M3389&lt;&gt;ฐาน!$M$45,IF(L3389&lt;&gt;"",($L3389*$N3389/100),0),0)</f>
        <v>0</v>
      </c>
      <c r="Q3389" s="311">
        <f>IF(M3389&lt;&gt;ฐาน!$M$45,IF(L3389&lt;&gt;"",ROUNDUP(($L3389*$N3389/100),-1),0),0)</f>
        <v>0</v>
      </c>
      <c r="R3389" s="311">
        <f t="shared" si="104"/>
        <v>0</v>
      </c>
      <c r="S3389" s="313">
        <f t="shared" si="105"/>
        <v>0</v>
      </c>
      <c r="T3389" s="314">
        <f>IF(M3389&lt;&gt;ฐาน!$M$45,IF(S3389&lt;&gt;"",S3389+R3389,0),0)</f>
        <v>0</v>
      </c>
      <c r="U3389" s="311">
        <f>IF(M3389&lt;&gt;ฐาน!$M$45,IF(S3389=0,J3389+T3389,O3389),J3389)</f>
        <v>0</v>
      </c>
      <c r="V3389" s="98"/>
    </row>
    <row r="3390" spans="1:22" x14ac:dyDescent="0.35">
      <c r="A3390" s="93">
        <v>3382</v>
      </c>
      <c r="B3390" s="84"/>
      <c r="C3390" s="98"/>
      <c r="D3390" s="91"/>
      <c r="E3390" s="89"/>
      <c r="F3390" s="88"/>
      <c r="G3390" s="91"/>
      <c r="H3390" s="91"/>
      <c r="I3390" s="88"/>
      <c r="J3390" s="92"/>
      <c r="K3390" s="212"/>
      <c r="L3390" s="308" t="str">
        <f>IF(K3390&lt;&gt;"",INDEX(ฐาน!$J$4:$M$44,MATCH(INT(K3390),ฐาน!$J$4:$J$44,0),2),"")</f>
        <v/>
      </c>
      <c r="M3390" s="309" t="str">
        <f>IF(L3390&lt;&gt;"",INDEX(ฐาน!$J$4:$M$45,MATCH(L3390,ฐาน!$K$4:$K$45,0),4),"")</f>
        <v/>
      </c>
      <c r="N3390" s="310" t="str">
        <f>IF(I3390&lt;&gt;"",INDEX(ฐาน!$A$4:$F$9,MATCH(I3390,ฐาน!$A$4:$A$9,0),IF(J3390&gt;=INDEX(ฐาน!$A$4:$F$9,MATCH(I3390,ฐาน!$A$4:$A$9,0),3),6,5)),"")</f>
        <v/>
      </c>
      <c r="O3390" s="311" t="str">
        <f>IF(I3390&lt;&gt;"",IF(J3390&gt;=INDEX(ฐาน!$A$4:$G$9,MATCH(I3390,ฐาน!$A$4:$A$9,0),4),INDEX(ฐาน!$A$4:$G$9,MATCH(I3390,ฐาน!$A$4:$A$9,0),7),INDEX(ฐาน!$A$4:$G$9,MATCH(I3390,ฐาน!$A$4:$A$9,0),4)),"")</f>
        <v/>
      </c>
      <c r="P3390" s="312">
        <f>IF(M3390&lt;&gt;ฐาน!$M$45,IF(L3390&lt;&gt;"",($L3390*$N3390/100),0),0)</f>
        <v>0</v>
      </c>
      <c r="Q3390" s="311">
        <f>IF(M3390&lt;&gt;ฐาน!$M$45,IF(L3390&lt;&gt;"",ROUNDUP(($L3390*$N3390/100),-1),0),0)</f>
        <v>0</v>
      </c>
      <c r="R3390" s="311">
        <f t="shared" si="104"/>
        <v>0</v>
      </c>
      <c r="S3390" s="313">
        <f t="shared" si="105"/>
        <v>0</v>
      </c>
      <c r="T3390" s="314">
        <f>IF(M3390&lt;&gt;ฐาน!$M$45,IF(S3390&lt;&gt;"",S3390+R3390,0),0)</f>
        <v>0</v>
      </c>
      <c r="U3390" s="311">
        <f>IF(M3390&lt;&gt;ฐาน!$M$45,IF(S3390=0,J3390+T3390,O3390),J3390)</f>
        <v>0</v>
      </c>
      <c r="V3390" s="98"/>
    </row>
    <row r="3391" spans="1:22" x14ac:dyDescent="0.35">
      <c r="A3391" s="93">
        <v>3383</v>
      </c>
      <c r="B3391" s="84"/>
      <c r="C3391" s="98"/>
      <c r="D3391" s="91"/>
      <c r="E3391" s="89"/>
      <c r="F3391" s="88"/>
      <c r="G3391" s="91"/>
      <c r="H3391" s="91"/>
      <c r="I3391" s="88"/>
      <c r="J3391" s="92"/>
      <c r="K3391" s="212"/>
      <c r="L3391" s="308" t="str">
        <f>IF(K3391&lt;&gt;"",INDEX(ฐาน!$J$4:$M$44,MATCH(INT(K3391),ฐาน!$J$4:$J$44,0),2),"")</f>
        <v/>
      </c>
      <c r="M3391" s="309" t="str">
        <f>IF(L3391&lt;&gt;"",INDEX(ฐาน!$J$4:$M$45,MATCH(L3391,ฐาน!$K$4:$K$45,0),4),"")</f>
        <v/>
      </c>
      <c r="N3391" s="310" t="str">
        <f>IF(I3391&lt;&gt;"",INDEX(ฐาน!$A$4:$F$9,MATCH(I3391,ฐาน!$A$4:$A$9,0),IF(J3391&gt;=INDEX(ฐาน!$A$4:$F$9,MATCH(I3391,ฐาน!$A$4:$A$9,0),3),6,5)),"")</f>
        <v/>
      </c>
      <c r="O3391" s="311" t="str">
        <f>IF(I3391&lt;&gt;"",IF(J3391&gt;=INDEX(ฐาน!$A$4:$G$9,MATCH(I3391,ฐาน!$A$4:$A$9,0),4),INDEX(ฐาน!$A$4:$G$9,MATCH(I3391,ฐาน!$A$4:$A$9,0),7),INDEX(ฐาน!$A$4:$G$9,MATCH(I3391,ฐาน!$A$4:$A$9,0),4)),"")</f>
        <v/>
      </c>
      <c r="P3391" s="312">
        <f>IF(M3391&lt;&gt;ฐาน!$M$45,IF(L3391&lt;&gt;"",($L3391*$N3391/100),0),0)</f>
        <v>0</v>
      </c>
      <c r="Q3391" s="311">
        <f>IF(M3391&lt;&gt;ฐาน!$M$45,IF(L3391&lt;&gt;"",ROUNDUP(($L3391*$N3391/100),-1),0),0)</f>
        <v>0</v>
      </c>
      <c r="R3391" s="311">
        <f t="shared" si="104"/>
        <v>0</v>
      </c>
      <c r="S3391" s="313">
        <f t="shared" si="105"/>
        <v>0</v>
      </c>
      <c r="T3391" s="314">
        <f>IF(M3391&lt;&gt;ฐาน!$M$45,IF(S3391&lt;&gt;"",S3391+R3391,0),0)</f>
        <v>0</v>
      </c>
      <c r="U3391" s="311">
        <f>IF(M3391&lt;&gt;ฐาน!$M$45,IF(S3391=0,J3391+T3391,O3391),J3391)</f>
        <v>0</v>
      </c>
      <c r="V3391" s="98"/>
    </row>
    <row r="3392" spans="1:22" x14ac:dyDescent="0.35">
      <c r="A3392" s="93">
        <v>3384</v>
      </c>
      <c r="B3392" s="84"/>
      <c r="C3392" s="98"/>
      <c r="D3392" s="91"/>
      <c r="E3392" s="89"/>
      <c r="F3392" s="88"/>
      <c r="G3392" s="91"/>
      <c r="H3392" s="91"/>
      <c r="I3392" s="88"/>
      <c r="J3392" s="92"/>
      <c r="K3392" s="212"/>
      <c r="L3392" s="308" t="str">
        <f>IF(K3392&lt;&gt;"",INDEX(ฐาน!$J$4:$M$44,MATCH(INT(K3392),ฐาน!$J$4:$J$44,0),2),"")</f>
        <v/>
      </c>
      <c r="M3392" s="309" t="str">
        <f>IF(L3392&lt;&gt;"",INDEX(ฐาน!$J$4:$M$45,MATCH(L3392,ฐาน!$K$4:$K$45,0),4),"")</f>
        <v/>
      </c>
      <c r="N3392" s="310" t="str">
        <f>IF(I3392&lt;&gt;"",INDEX(ฐาน!$A$4:$F$9,MATCH(I3392,ฐาน!$A$4:$A$9,0),IF(J3392&gt;=INDEX(ฐาน!$A$4:$F$9,MATCH(I3392,ฐาน!$A$4:$A$9,0),3),6,5)),"")</f>
        <v/>
      </c>
      <c r="O3392" s="311" t="str">
        <f>IF(I3392&lt;&gt;"",IF(J3392&gt;=INDEX(ฐาน!$A$4:$G$9,MATCH(I3392,ฐาน!$A$4:$A$9,0),4),INDEX(ฐาน!$A$4:$G$9,MATCH(I3392,ฐาน!$A$4:$A$9,0),7),INDEX(ฐาน!$A$4:$G$9,MATCH(I3392,ฐาน!$A$4:$A$9,0),4)),"")</f>
        <v/>
      </c>
      <c r="P3392" s="312">
        <f>IF(M3392&lt;&gt;ฐาน!$M$45,IF(L3392&lt;&gt;"",($L3392*$N3392/100),0),0)</f>
        <v>0</v>
      </c>
      <c r="Q3392" s="311">
        <f>IF(M3392&lt;&gt;ฐาน!$M$45,IF(L3392&lt;&gt;"",ROUNDUP(($L3392*$N3392/100),-1),0),0)</f>
        <v>0</v>
      </c>
      <c r="R3392" s="311">
        <f t="shared" si="104"/>
        <v>0</v>
      </c>
      <c r="S3392" s="313">
        <f t="shared" si="105"/>
        <v>0</v>
      </c>
      <c r="T3392" s="314">
        <f>IF(M3392&lt;&gt;ฐาน!$M$45,IF(S3392&lt;&gt;"",S3392+R3392,0),0)</f>
        <v>0</v>
      </c>
      <c r="U3392" s="311">
        <f>IF(M3392&lt;&gt;ฐาน!$M$45,IF(S3392=0,J3392+T3392,O3392),J3392)</f>
        <v>0</v>
      </c>
      <c r="V3392" s="98"/>
    </row>
    <row r="3393" spans="1:22" x14ac:dyDescent="0.35">
      <c r="A3393" s="93">
        <v>3385</v>
      </c>
      <c r="B3393" s="84"/>
      <c r="C3393" s="98"/>
      <c r="D3393" s="91"/>
      <c r="E3393" s="89"/>
      <c r="F3393" s="88"/>
      <c r="G3393" s="91"/>
      <c r="H3393" s="91"/>
      <c r="I3393" s="88"/>
      <c r="J3393" s="92"/>
      <c r="K3393" s="212"/>
      <c r="L3393" s="308" t="str">
        <f>IF(K3393&lt;&gt;"",INDEX(ฐาน!$J$4:$M$44,MATCH(INT(K3393),ฐาน!$J$4:$J$44,0),2),"")</f>
        <v/>
      </c>
      <c r="M3393" s="309" t="str">
        <f>IF(L3393&lt;&gt;"",INDEX(ฐาน!$J$4:$M$45,MATCH(L3393,ฐาน!$K$4:$K$45,0),4),"")</f>
        <v/>
      </c>
      <c r="N3393" s="310" t="str">
        <f>IF(I3393&lt;&gt;"",INDEX(ฐาน!$A$4:$F$9,MATCH(I3393,ฐาน!$A$4:$A$9,0),IF(J3393&gt;=INDEX(ฐาน!$A$4:$F$9,MATCH(I3393,ฐาน!$A$4:$A$9,0),3),6,5)),"")</f>
        <v/>
      </c>
      <c r="O3393" s="311" t="str">
        <f>IF(I3393&lt;&gt;"",IF(J3393&gt;=INDEX(ฐาน!$A$4:$G$9,MATCH(I3393,ฐาน!$A$4:$A$9,0),4),INDEX(ฐาน!$A$4:$G$9,MATCH(I3393,ฐาน!$A$4:$A$9,0),7),INDEX(ฐาน!$A$4:$G$9,MATCH(I3393,ฐาน!$A$4:$A$9,0),4)),"")</f>
        <v/>
      </c>
      <c r="P3393" s="312">
        <f>IF(M3393&lt;&gt;ฐาน!$M$45,IF(L3393&lt;&gt;"",($L3393*$N3393/100),0),0)</f>
        <v>0</v>
      </c>
      <c r="Q3393" s="311">
        <f>IF(M3393&lt;&gt;ฐาน!$M$45,IF(L3393&lt;&gt;"",ROUNDUP(($L3393*$N3393/100),-1),0),0)</f>
        <v>0</v>
      </c>
      <c r="R3393" s="311">
        <f t="shared" si="104"/>
        <v>0</v>
      </c>
      <c r="S3393" s="313">
        <f t="shared" si="105"/>
        <v>0</v>
      </c>
      <c r="T3393" s="314">
        <f>IF(M3393&lt;&gt;ฐาน!$M$45,IF(S3393&lt;&gt;"",S3393+R3393,0),0)</f>
        <v>0</v>
      </c>
      <c r="U3393" s="311">
        <f>IF(M3393&lt;&gt;ฐาน!$M$45,IF(S3393=0,J3393+T3393,O3393),J3393)</f>
        <v>0</v>
      </c>
      <c r="V3393" s="98"/>
    </row>
    <row r="3394" spans="1:22" x14ac:dyDescent="0.35">
      <c r="A3394" s="93">
        <v>3386</v>
      </c>
      <c r="B3394" s="84"/>
      <c r="C3394" s="98"/>
      <c r="D3394" s="91"/>
      <c r="E3394" s="89"/>
      <c r="F3394" s="88"/>
      <c r="G3394" s="91"/>
      <c r="H3394" s="91"/>
      <c r="I3394" s="88"/>
      <c r="J3394" s="92"/>
      <c r="K3394" s="212"/>
      <c r="L3394" s="308" t="str">
        <f>IF(K3394&lt;&gt;"",INDEX(ฐาน!$J$4:$M$44,MATCH(INT(K3394),ฐาน!$J$4:$J$44,0),2),"")</f>
        <v/>
      </c>
      <c r="M3394" s="309" t="str">
        <f>IF(L3394&lt;&gt;"",INDEX(ฐาน!$J$4:$M$45,MATCH(L3394,ฐาน!$K$4:$K$45,0),4),"")</f>
        <v/>
      </c>
      <c r="N3394" s="310" t="str">
        <f>IF(I3394&lt;&gt;"",INDEX(ฐาน!$A$4:$F$9,MATCH(I3394,ฐาน!$A$4:$A$9,0),IF(J3394&gt;=INDEX(ฐาน!$A$4:$F$9,MATCH(I3394,ฐาน!$A$4:$A$9,0),3),6,5)),"")</f>
        <v/>
      </c>
      <c r="O3394" s="311" t="str">
        <f>IF(I3394&lt;&gt;"",IF(J3394&gt;=INDEX(ฐาน!$A$4:$G$9,MATCH(I3394,ฐาน!$A$4:$A$9,0),4),INDEX(ฐาน!$A$4:$G$9,MATCH(I3394,ฐาน!$A$4:$A$9,0),7),INDEX(ฐาน!$A$4:$G$9,MATCH(I3394,ฐาน!$A$4:$A$9,0),4)),"")</f>
        <v/>
      </c>
      <c r="P3394" s="312">
        <f>IF(M3394&lt;&gt;ฐาน!$M$45,IF(L3394&lt;&gt;"",($L3394*$N3394/100),0),0)</f>
        <v>0</v>
      </c>
      <c r="Q3394" s="311">
        <f>IF(M3394&lt;&gt;ฐาน!$M$45,IF(L3394&lt;&gt;"",ROUNDUP(($L3394*$N3394/100),-1),0),0)</f>
        <v>0</v>
      </c>
      <c r="R3394" s="311">
        <f t="shared" si="104"/>
        <v>0</v>
      </c>
      <c r="S3394" s="313">
        <f t="shared" si="105"/>
        <v>0</v>
      </c>
      <c r="T3394" s="314">
        <f>IF(M3394&lt;&gt;ฐาน!$M$45,IF(S3394&lt;&gt;"",S3394+R3394,0),0)</f>
        <v>0</v>
      </c>
      <c r="U3394" s="311">
        <f>IF(M3394&lt;&gt;ฐาน!$M$45,IF(S3394=0,J3394+T3394,O3394),J3394)</f>
        <v>0</v>
      </c>
      <c r="V3394" s="98"/>
    </row>
    <row r="3395" spans="1:22" x14ac:dyDescent="0.35">
      <c r="A3395" s="93">
        <v>3387</v>
      </c>
      <c r="B3395" s="84"/>
      <c r="C3395" s="98"/>
      <c r="D3395" s="91"/>
      <c r="E3395" s="89"/>
      <c r="F3395" s="88"/>
      <c r="G3395" s="91"/>
      <c r="H3395" s="91"/>
      <c r="I3395" s="88"/>
      <c r="J3395" s="92"/>
      <c r="K3395" s="212"/>
      <c r="L3395" s="308" t="str">
        <f>IF(K3395&lt;&gt;"",INDEX(ฐาน!$J$4:$M$44,MATCH(INT(K3395),ฐาน!$J$4:$J$44,0),2),"")</f>
        <v/>
      </c>
      <c r="M3395" s="309" t="str">
        <f>IF(L3395&lt;&gt;"",INDEX(ฐาน!$J$4:$M$45,MATCH(L3395,ฐาน!$K$4:$K$45,0),4),"")</f>
        <v/>
      </c>
      <c r="N3395" s="310" t="str">
        <f>IF(I3395&lt;&gt;"",INDEX(ฐาน!$A$4:$F$9,MATCH(I3395,ฐาน!$A$4:$A$9,0),IF(J3395&gt;=INDEX(ฐาน!$A$4:$F$9,MATCH(I3395,ฐาน!$A$4:$A$9,0),3),6,5)),"")</f>
        <v/>
      </c>
      <c r="O3395" s="311" t="str">
        <f>IF(I3395&lt;&gt;"",IF(J3395&gt;=INDEX(ฐาน!$A$4:$G$9,MATCH(I3395,ฐาน!$A$4:$A$9,0),4),INDEX(ฐาน!$A$4:$G$9,MATCH(I3395,ฐาน!$A$4:$A$9,0),7),INDEX(ฐาน!$A$4:$G$9,MATCH(I3395,ฐาน!$A$4:$A$9,0),4)),"")</f>
        <v/>
      </c>
      <c r="P3395" s="312">
        <f>IF(M3395&lt;&gt;ฐาน!$M$45,IF(L3395&lt;&gt;"",($L3395*$N3395/100),0),0)</f>
        <v>0</v>
      </c>
      <c r="Q3395" s="311">
        <f>IF(M3395&lt;&gt;ฐาน!$M$45,IF(L3395&lt;&gt;"",ROUNDUP(($L3395*$N3395/100),-1),0),0)</f>
        <v>0</v>
      </c>
      <c r="R3395" s="311">
        <f t="shared" si="104"/>
        <v>0</v>
      </c>
      <c r="S3395" s="313">
        <f t="shared" si="105"/>
        <v>0</v>
      </c>
      <c r="T3395" s="314">
        <f>IF(M3395&lt;&gt;ฐาน!$M$45,IF(S3395&lt;&gt;"",S3395+R3395,0),0)</f>
        <v>0</v>
      </c>
      <c r="U3395" s="311">
        <f>IF(M3395&lt;&gt;ฐาน!$M$45,IF(S3395=0,J3395+T3395,O3395),J3395)</f>
        <v>0</v>
      </c>
      <c r="V3395" s="98"/>
    </row>
    <row r="3396" spans="1:22" x14ac:dyDescent="0.35">
      <c r="A3396" s="93">
        <v>3388</v>
      </c>
      <c r="B3396" s="84"/>
      <c r="C3396" s="98"/>
      <c r="D3396" s="91"/>
      <c r="E3396" s="89"/>
      <c r="F3396" s="88"/>
      <c r="G3396" s="91"/>
      <c r="H3396" s="91"/>
      <c r="I3396" s="88"/>
      <c r="J3396" s="92"/>
      <c r="K3396" s="212"/>
      <c r="L3396" s="308" t="str">
        <f>IF(K3396&lt;&gt;"",INDEX(ฐาน!$J$4:$M$44,MATCH(INT(K3396),ฐาน!$J$4:$J$44,0),2),"")</f>
        <v/>
      </c>
      <c r="M3396" s="309" t="str">
        <f>IF(L3396&lt;&gt;"",INDEX(ฐาน!$J$4:$M$45,MATCH(L3396,ฐาน!$K$4:$K$45,0),4),"")</f>
        <v/>
      </c>
      <c r="N3396" s="310" t="str">
        <f>IF(I3396&lt;&gt;"",INDEX(ฐาน!$A$4:$F$9,MATCH(I3396,ฐาน!$A$4:$A$9,0),IF(J3396&gt;=INDEX(ฐาน!$A$4:$F$9,MATCH(I3396,ฐาน!$A$4:$A$9,0),3),6,5)),"")</f>
        <v/>
      </c>
      <c r="O3396" s="311" t="str">
        <f>IF(I3396&lt;&gt;"",IF(J3396&gt;=INDEX(ฐาน!$A$4:$G$9,MATCH(I3396,ฐาน!$A$4:$A$9,0),4),INDEX(ฐาน!$A$4:$G$9,MATCH(I3396,ฐาน!$A$4:$A$9,0),7),INDEX(ฐาน!$A$4:$G$9,MATCH(I3396,ฐาน!$A$4:$A$9,0),4)),"")</f>
        <v/>
      </c>
      <c r="P3396" s="312">
        <f>IF(M3396&lt;&gt;ฐาน!$M$45,IF(L3396&lt;&gt;"",($L3396*$N3396/100),0),0)</f>
        <v>0</v>
      </c>
      <c r="Q3396" s="311">
        <f>IF(M3396&lt;&gt;ฐาน!$M$45,IF(L3396&lt;&gt;"",ROUNDUP(($L3396*$N3396/100),-1),0),0)</f>
        <v>0</v>
      </c>
      <c r="R3396" s="311">
        <f t="shared" si="104"/>
        <v>0</v>
      </c>
      <c r="S3396" s="313">
        <f t="shared" si="105"/>
        <v>0</v>
      </c>
      <c r="T3396" s="314">
        <f>IF(M3396&lt;&gt;ฐาน!$M$45,IF(S3396&lt;&gt;"",S3396+R3396,0),0)</f>
        <v>0</v>
      </c>
      <c r="U3396" s="311">
        <f>IF(M3396&lt;&gt;ฐาน!$M$45,IF(S3396=0,J3396+T3396,O3396),J3396)</f>
        <v>0</v>
      </c>
      <c r="V3396" s="98"/>
    </row>
    <row r="3397" spans="1:22" x14ac:dyDescent="0.35">
      <c r="A3397" s="93">
        <v>3389</v>
      </c>
      <c r="B3397" s="84"/>
      <c r="C3397" s="98"/>
      <c r="D3397" s="91"/>
      <c r="E3397" s="89"/>
      <c r="F3397" s="88"/>
      <c r="G3397" s="91"/>
      <c r="H3397" s="91"/>
      <c r="I3397" s="88"/>
      <c r="J3397" s="92"/>
      <c r="K3397" s="212"/>
      <c r="L3397" s="308" t="str">
        <f>IF(K3397&lt;&gt;"",INDEX(ฐาน!$J$4:$M$44,MATCH(INT(K3397),ฐาน!$J$4:$J$44,0),2),"")</f>
        <v/>
      </c>
      <c r="M3397" s="309" t="str">
        <f>IF(L3397&lt;&gt;"",INDEX(ฐาน!$J$4:$M$45,MATCH(L3397,ฐาน!$K$4:$K$45,0),4),"")</f>
        <v/>
      </c>
      <c r="N3397" s="310" t="str">
        <f>IF(I3397&lt;&gt;"",INDEX(ฐาน!$A$4:$F$9,MATCH(I3397,ฐาน!$A$4:$A$9,0),IF(J3397&gt;=INDEX(ฐาน!$A$4:$F$9,MATCH(I3397,ฐาน!$A$4:$A$9,0),3),6,5)),"")</f>
        <v/>
      </c>
      <c r="O3397" s="311" t="str">
        <f>IF(I3397&lt;&gt;"",IF(J3397&gt;=INDEX(ฐาน!$A$4:$G$9,MATCH(I3397,ฐาน!$A$4:$A$9,0),4),INDEX(ฐาน!$A$4:$G$9,MATCH(I3397,ฐาน!$A$4:$A$9,0),7),INDEX(ฐาน!$A$4:$G$9,MATCH(I3397,ฐาน!$A$4:$A$9,0),4)),"")</f>
        <v/>
      </c>
      <c r="P3397" s="312">
        <f>IF(M3397&lt;&gt;ฐาน!$M$45,IF(L3397&lt;&gt;"",($L3397*$N3397/100),0),0)</f>
        <v>0</v>
      </c>
      <c r="Q3397" s="311">
        <f>IF(M3397&lt;&gt;ฐาน!$M$45,IF(L3397&lt;&gt;"",ROUNDUP(($L3397*$N3397/100),-1),0),0)</f>
        <v>0</v>
      </c>
      <c r="R3397" s="311">
        <f t="shared" si="104"/>
        <v>0</v>
      </c>
      <c r="S3397" s="313">
        <f t="shared" si="105"/>
        <v>0</v>
      </c>
      <c r="T3397" s="314">
        <f>IF(M3397&lt;&gt;ฐาน!$M$45,IF(S3397&lt;&gt;"",S3397+R3397,0),0)</f>
        <v>0</v>
      </c>
      <c r="U3397" s="311">
        <f>IF(M3397&lt;&gt;ฐาน!$M$45,IF(S3397=0,J3397+T3397,O3397),J3397)</f>
        <v>0</v>
      </c>
      <c r="V3397" s="98"/>
    </row>
    <row r="3398" spans="1:22" x14ac:dyDescent="0.35">
      <c r="A3398" s="93">
        <v>3390</v>
      </c>
      <c r="B3398" s="84"/>
      <c r="C3398" s="98"/>
      <c r="D3398" s="91"/>
      <c r="E3398" s="89"/>
      <c r="F3398" s="88"/>
      <c r="G3398" s="91"/>
      <c r="H3398" s="91"/>
      <c r="I3398" s="88"/>
      <c r="J3398" s="92"/>
      <c r="K3398" s="212"/>
      <c r="L3398" s="308" t="str">
        <f>IF(K3398&lt;&gt;"",INDEX(ฐาน!$J$4:$M$44,MATCH(INT(K3398),ฐาน!$J$4:$J$44,0),2),"")</f>
        <v/>
      </c>
      <c r="M3398" s="309" t="str">
        <f>IF(L3398&lt;&gt;"",INDEX(ฐาน!$J$4:$M$45,MATCH(L3398,ฐาน!$K$4:$K$45,0),4),"")</f>
        <v/>
      </c>
      <c r="N3398" s="310" t="str">
        <f>IF(I3398&lt;&gt;"",INDEX(ฐาน!$A$4:$F$9,MATCH(I3398,ฐาน!$A$4:$A$9,0),IF(J3398&gt;=INDEX(ฐาน!$A$4:$F$9,MATCH(I3398,ฐาน!$A$4:$A$9,0),3),6,5)),"")</f>
        <v/>
      </c>
      <c r="O3398" s="311" t="str">
        <f>IF(I3398&lt;&gt;"",IF(J3398&gt;=INDEX(ฐาน!$A$4:$G$9,MATCH(I3398,ฐาน!$A$4:$A$9,0),4),INDEX(ฐาน!$A$4:$G$9,MATCH(I3398,ฐาน!$A$4:$A$9,0),7),INDEX(ฐาน!$A$4:$G$9,MATCH(I3398,ฐาน!$A$4:$A$9,0),4)),"")</f>
        <v/>
      </c>
      <c r="P3398" s="312">
        <f>IF(M3398&lt;&gt;ฐาน!$M$45,IF(L3398&lt;&gt;"",($L3398*$N3398/100),0),0)</f>
        <v>0</v>
      </c>
      <c r="Q3398" s="311">
        <f>IF(M3398&lt;&gt;ฐาน!$M$45,IF(L3398&lt;&gt;"",ROUNDUP(($L3398*$N3398/100),-1),0),0)</f>
        <v>0</v>
      </c>
      <c r="R3398" s="311">
        <f t="shared" si="104"/>
        <v>0</v>
      </c>
      <c r="S3398" s="313">
        <f t="shared" si="105"/>
        <v>0</v>
      </c>
      <c r="T3398" s="314">
        <f>IF(M3398&lt;&gt;ฐาน!$M$45,IF(S3398&lt;&gt;"",S3398+R3398,0),0)</f>
        <v>0</v>
      </c>
      <c r="U3398" s="311">
        <f>IF(M3398&lt;&gt;ฐาน!$M$45,IF(S3398=0,J3398+T3398,O3398),J3398)</f>
        <v>0</v>
      </c>
      <c r="V3398" s="98"/>
    </row>
    <row r="3399" spans="1:22" x14ac:dyDescent="0.35">
      <c r="A3399" s="93">
        <v>3391</v>
      </c>
      <c r="B3399" s="84"/>
      <c r="C3399" s="98"/>
      <c r="D3399" s="91"/>
      <c r="E3399" s="89"/>
      <c r="F3399" s="88"/>
      <c r="G3399" s="91"/>
      <c r="H3399" s="91"/>
      <c r="I3399" s="88"/>
      <c r="J3399" s="92"/>
      <c r="K3399" s="212"/>
      <c r="L3399" s="308" t="str">
        <f>IF(K3399&lt;&gt;"",INDEX(ฐาน!$J$4:$M$44,MATCH(INT(K3399),ฐาน!$J$4:$J$44,0),2),"")</f>
        <v/>
      </c>
      <c r="M3399" s="309" t="str">
        <f>IF(L3399&lt;&gt;"",INDEX(ฐาน!$J$4:$M$45,MATCH(L3399,ฐาน!$K$4:$K$45,0),4),"")</f>
        <v/>
      </c>
      <c r="N3399" s="310" t="str">
        <f>IF(I3399&lt;&gt;"",INDEX(ฐาน!$A$4:$F$9,MATCH(I3399,ฐาน!$A$4:$A$9,0),IF(J3399&gt;=INDEX(ฐาน!$A$4:$F$9,MATCH(I3399,ฐาน!$A$4:$A$9,0),3),6,5)),"")</f>
        <v/>
      </c>
      <c r="O3399" s="311" t="str">
        <f>IF(I3399&lt;&gt;"",IF(J3399&gt;=INDEX(ฐาน!$A$4:$G$9,MATCH(I3399,ฐาน!$A$4:$A$9,0),4),INDEX(ฐาน!$A$4:$G$9,MATCH(I3399,ฐาน!$A$4:$A$9,0),7),INDEX(ฐาน!$A$4:$G$9,MATCH(I3399,ฐาน!$A$4:$A$9,0),4)),"")</f>
        <v/>
      </c>
      <c r="P3399" s="312">
        <f>IF(M3399&lt;&gt;ฐาน!$M$45,IF(L3399&lt;&gt;"",($L3399*$N3399/100),0),0)</f>
        <v>0</v>
      </c>
      <c r="Q3399" s="311">
        <f>IF(M3399&lt;&gt;ฐาน!$M$45,IF(L3399&lt;&gt;"",ROUNDUP(($L3399*$N3399/100),-1),0),0)</f>
        <v>0</v>
      </c>
      <c r="R3399" s="311">
        <f t="shared" si="104"/>
        <v>0</v>
      </c>
      <c r="S3399" s="313">
        <f t="shared" si="105"/>
        <v>0</v>
      </c>
      <c r="T3399" s="314">
        <f>IF(M3399&lt;&gt;ฐาน!$M$45,IF(S3399&lt;&gt;"",S3399+R3399,0),0)</f>
        <v>0</v>
      </c>
      <c r="U3399" s="311">
        <f>IF(M3399&lt;&gt;ฐาน!$M$45,IF(S3399=0,J3399+T3399,O3399),J3399)</f>
        <v>0</v>
      </c>
      <c r="V3399" s="98"/>
    </row>
    <row r="3400" spans="1:22" x14ac:dyDescent="0.35">
      <c r="A3400" s="93">
        <v>3392</v>
      </c>
      <c r="B3400" s="84"/>
      <c r="C3400" s="98"/>
      <c r="D3400" s="91"/>
      <c r="E3400" s="89"/>
      <c r="F3400" s="88"/>
      <c r="G3400" s="91"/>
      <c r="H3400" s="91"/>
      <c r="I3400" s="88"/>
      <c r="J3400" s="92"/>
      <c r="K3400" s="212"/>
      <c r="L3400" s="308" t="str">
        <f>IF(K3400&lt;&gt;"",INDEX(ฐาน!$J$4:$M$44,MATCH(INT(K3400),ฐาน!$J$4:$J$44,0),2),"")</f>
        <v/>
      </c>
      <c r="M3400" s="309" t="str">
        <f>IF(L3400&lt;&gt;"",INDEX(ฐาน!$J$4:$M$45,MATCH(L3400,ฐาน!$K$4:$K$45,0),4),"")</f>
        <v/>
      </c>
      <c r="N3400" s="310" t="str">
        <f>IF(I3400&lt;&gt;"",INDEX(ฐาน!$A$4:$F$9,MATCH(I3400,ฐาน!$A$4:$A$9,0),IF(J3400&gt;=INDEX(ฐาน!$A$4:$F$9,MATCH(I3400,ฐาน!$A$4:$A$9,0),3),6,5)),"")</f>
        <v/>
      </c>
      <c r="O3400" s="311" t="str">
        <f>IF(I3400&lt;&gt;"",IF(J3400&gt;=INDEX(ฐาน!$A$4:$G$9,MATCH(I3400,ฐาน!$A$4:$A$9,0),4),INDEX(ฐาน!$A$4:$G$9,MATCH(I3400,ฐาน!$A$4:$A$9,0),7),INDEX(ฐาน!$A$4:$G$9,MATCH(I3400,ฐาน!$A$4:$A$9,0),4)),"")</f>
        <v/>
      </c>
      <c r="P3400" s="312">
        <f>IF(M3400&lt;&gt;ฐาน!$M$45,IF(L3400&lt;&gt;"",($L3400*$N3400/100),0),0)</f>
        <v>0</v>
      </c>
      <c r="Q3400" s="311">
        <f>IF(M3400&lt;&gt;ฐาน!$M$45,IF(L3400&lt;&gt;"",ROUNDUP(($L3400*$N3400/100),-1),0),0)</f>
        <v>0</v>
      </c>
      <c r="R3400" s="311">
        <f t="shared" si="104"/>
        <v>0</v>
      </c>
      <c r="S3400" s="313">
        <f t="shared" si="105"/>
        <v>0</v>
      </c>
      <c r="T3400" s="314">
        <f>IF(M3400&lt;&gt;ฐาน!$M$45,IF(S3400&lt;&gt;"",S3400+R3400,0),0)</f>
        <v>0</v>
      </c>
      <c r="U3400" s="311">
        <f>IF(M3400&lt;&gt;ฐาน!$M$45,IF(S3400=0,J3400+T3400,O3400),J3400)</f>
        <v>0</v>
      </c>
      <c r="V3400" s="98"/>
    </row>
    <row r="3401" spans="1:22" x14ac:dyDescent="0.35">
      <c r="A3401" s="93">
        <v>3393</v>
      </c>
      <c r="B3401" s="84"/>
      <c r="C3401" s="98"/>
      <c r="D3401" s="91"/>
      <c r="E3401" s="89"/>
      <c r="F3401" s="88"/>
      <c r="G3401" s="91"/>
      <c r="H3401" s="91"/>
      <c r="I3401" s="88"/>
      <c r="J3401" s="92"/>
      <c r="K3401" s="212"/>
      <c r="L3401" s="308" t="str">
        <f>IF(K3401&lt;&gt;"",INDEX(ฐาน!$J$4:$M$44,MATCH(INT(K3401),ฐาน!$J$4:$J$44,0),2),"")</f>
        <v/>
      </c>
      <c r="M3401" s="309" t="str">
        <f>IF(L3401&lt;&gt;"",INDEX(ฐาน!$J$4:$M$45,MATCH(L3401,ฐาน!$K$4:$K$45,0),4),"")</f>
        <v/>
      </c>
      <c r="N3401" s="310" t="str">
        <f>IF(I3401&lt;&gt;"",INDEX(ฐาน!$A$4:$F$9,MATCH(I3401,ฐาน!$A$4:$A$9,0),IF(J3401&gt;=INDEX(ฐาน!$A$4:$F$9,MATCH(I3401,ฐาน!$A$4:$A$9,0),3),6,5)),"")</f>
        <v/>
      </c>
      <c r="O3401" s="311" t="str">
        <f>IF(I3401&lt;&gt;"",IF(J3401&gt;=INDEX(ฐาน!$A$4:$G$9,MATCH(I3401,ฐาน!$A$4:$A$9,0),4),INDEX(ฐาน!$A$4:$G$9,MATCH(I3401,ฐาน!$A$4:$A$9,0),7),INDEX(ฐาน!$A$4:$G$9,MATCH(I3401,ฐาน!$A$4:$A$9,0),4)),"")</f>
        <v/>
      </c>
      <c r="P3401" s="312">
        <f>IF(M3401&lt;&gt;ฐาน!$M$45,IF(L3401&lt;&gt;"",($L3401*$N3401/100),0),0)</f>
        <v>0</v>
      </c>
      <c r="Q3401" s="311">
        <f>IF(M3401&lt;&gt;ฐาน!$M$45,IF(L3401&lt;&gt;"",ROUNDUP(($L3401*$N3401/100),-1),0),0)</f>
        <v>0</v>
      </c>
      <c r="R3401" s="311">
        <f t="shared" si="104"/>
        <v>0</v>
      </c>
      <c r="S3401" s="313">
        <f t="shared" si="105"/>
        <v>0</v>
      </c>
      <c r="T3401" s="314">
        <f>IF(M3401&lt;&gt;ฐาน!$M$45,IF(S3401&lt;&gt;"",S3401+R3401,0),0)</f>
        <v>0</v>
      </c>
      <c r="U3401" s="311">
        <f>IF(M3401&lt;&gt;ฐาน!$M$45,IF(S3401=0,J3401+T3401,O3401),J3401)</f>
        <v>0</v>
      </c>
      <c r="V3401" s="98"/>
    </row>
    <row r="3402" spans="1:22" x14ac:dyDescent="0.35">
      <c r="A3402" s="93">
        <v>3394</v>
      </c>
      <c r="B3402" s="84"/>
      <c r="C3402" s="98"/>
      <c r="D3402" s="91"/>
      <c r="E3402" s="89"/>
      <c r="F3402" s="88"/>
      <c r="G3402" s="91"/>
      <c r="H3402" s="91"/>
      <c r="I3402" s="88"/>
      <c r="J3402" s="92"/>
      <c r="K3402" s="212"/>
      <c r="L3402" s="308" t="str">
        <f>IF(K3402&lt;&gt;"",INDEX(ฐาน!$J$4:$M$44,MATCH(INT(K3402),ฐาน!$J$4:$J$44,0),2),"")</f>
        <v/>
      </c>
      <c r="M3402" s="309" t="str">
        <f>IF(L3402&lt;&gt;"",INDEX(ฐาน!$J$4:$M$45,MATCH(L3402,ฐาน!$K$4:$K$45,0),4),"")</f>
        <v/>
      </c>
      <c r="N3402" s="310" t="str">
        <f>IF(I3402&lt;&gt;"",INDEX(ฐาน!$A$4:$F$9,MATCH(I3402,ฐาน!$A$4:$A$9,0),IF(J3402&gt;=INDEX(ฐาน!$A$4:$F$9,MATCH(I3402,ฐาน!$A$4:$A$9,0),3),6,5)),"")</f>
        <v/>
      </c>
      <c r="O3402" s="311" t="str">
        <f>IF(I3402&lt;&gt;"",IF(J3402&gt;=INDEX(ฐาน!$A$4:$G$9,MATCH(I3402,ฐาน!$A$4:$A$9,0),4),INDEX(ฐาน!$A$4:$G$9,MATCH(I3402,ฐาน!$A$4:$A$9,0),7),INDEX(ฐาน!$A$4:$G$9,MATCH(I3402,ฐาน!$A$4:$A$9,0),4)),"")</f>
        <v/>
      </c>
      <c r="P3402" s="312">
        <f>IF(M3402&lt;&gt;ฐาน!$M$45,IF(L3402&lt;&gt;"",($L3402*$N3402/100),0),0)</f>
        <v>0</v>
      </c>
      <c r="Q3402" s="311">
        <f>IF(M3402&lt;&gt;ฐาน!$M$45,IF(L3402&lt;&gt;"",ROUNDUP(($L3402*$N3402/100),-1),0),0)</f>
        <v>0</v>
      </c>
      <c r="R3402" s="311">
        <f t="shared" ref="R3402:R3465" si="106">IF(Q3402&lt;&gt;"",IF($J3402+$P3402&lt;=$O3402,$Q3402,$O3402-$J3402),"")</f>
        <v>0</v>
      </c>
      <c r="S3402" s="313">
        <f t="shared" ref="S3402:S3465" si="107">IF(Q3402&lt;&gt;R3402,P3402-R3402,0)</f>
        <v>0</v>
      </c>
      <c r="T3402" s="314">
        <f>IF(M3402&lt;&gt;ฐาน!$M$45,IF(S3402&lt;&gt;"",S3402+R3402,0),0)</f>
        <v>0</v>
      </c>
      <c r="U3402" s="311">
        <f>IF(M3402&lt;&gt;ฐาน!$M$45,IF(S3402=0,J3402+T3402,O3402),J3402)</f>
        <v>0</v>
      </c>
      <c r="V3402" s="98"/>
    </row>
    <row r="3403" spans="1:22" x14ac:dyDescent="0.35">
      <c r="A3403" s="93">
        <v>3395</v>
      </c>
      <c r="B3403" s="84"/>
      <c r="C3403" s="98"/>
      <c r="D3403" s="91"/>
      <c r="E3403" s="89"/>
      <c r="F3403" s="88"/>
      <c r="G3403" s="91"/>
      <c r="H3403" s="91"/>
      <c r="I3403" s="88"/>
      <c r="J3403" s="92"/>
      <c r="K3403" s="212"/>
      <c r="L3403" s="308" t="str">
        <f>IF(K3403&lt;&gt;"",INDEX(ฐาน!$J$4:$M$44,MATCH(INT(K3403),ฐาน!$J$4:$J$44,0),2),"")</f>
        <v/>
      </c>
      <c r="M3403" s="309" t="str">
        <f>IF(L3403&lt;&gt;"",INDEX(ฐาน!$J$4:$M$45,MATCH(L3403,ฐาน!$K$4:$K$45,0),4),"")</f>
        <v/>
      </c>
      <c r="N3403" s="310" t="str">
        <f>IF(I3403&lt;&gt;"",INDEX(ฐาน!$A$4:$F$9,MATCH(I3403,ฐาน!$A$4:$A$9,0),IF(J3403&gt;=INDEX(ฐาน!$A$4:$F$9,MATCH(I3403,ฐาน!$A$4:$A$9,0),3),6,5)),"")</f>
        <v/>
      </c>
      <c r="O3403" s="311" t="str">
        <f>IF(I3403&lt;&gt;"",IF(J3403&gt;=INDEX(ฐาน!$A$4:$G$9,MATCH(I3403,ฐาน!$A$4:$A$9,0),4),INDEX(ฐาน!$A$4:$G$9,MATCH(I3403,ฐาน!$A$4:$A$9,0),7),INDEX(ฐาน!$A$4:$G$9,MATCH(I3403,ฐาน!$A$4:$A$9,0),4)),"")</f>
        <v/>
      </c>
      <c r="P3403" s="312">
        <f>IF(M3403&lt;&gt;ฐาน!$M$45,IF(L3403&lt;&gt;"",($L3403*$N3403/100),0),0)</f>
        <v>0</v>
      </c>
      <c r="Q3403" s="311">
        <f>IF(M3403&lt;&gt;ฐาน!$M$45,IF(L3403&lt;&gt;"",ROUNDUP(($L3403*$N3403/100),-1),0),0)</f>
        <v>0</v>
      </c>
      <c r="R3403" s="311">
        <f t="shared" si="106"/>
        <v>0</v>
      </c>
      <c r="S3403" s="313">
        <f t="shared" si="107"/>
        <v>0</v>
      </c>
      <c r="T3403" s="314">
        <f>IF(M3403&lt;&gt;ฐาน!$M$45,IF(S3403&lt;&gt;"",S3403+R3403,0),0)</f>
        <v>0</v>
      </c>
      <c r="U3403" s="311">
        <f>IF(M3403&lt;&gt;ฐาน!$M$45,IF(S3403=0,J3403+T3403,O3403),J3403)</f>
        <v>0</v>
      </c>
      <c r="V3403" s="98"/>
    </row>
    <row r="3404" spans="1:22" x14ac:dyDescent="0.35">
      <c r="A3404" s="93">
        <v>3396</v>
      </c>
      <c r="B3404" s="84"/>
      <c r="C3404" s="98"/>
      <c r="D3404" s="91"/>
      <c r="E3404" s="89"/>
      <c r="F3404" s="88"/>
      <c r="G3404" s="91"/>
      <c r="H3404" s="91"/>
      <c r="I3404" s="88"/>
      <c r="J3404" s="92"/>
      <c r="K3404" s="212"/>
      <c r="L3404" s="308" t="str">
        <f>IF(K3404&lt;&gt;"",INDEX(ฐาน!$J$4:$M$44,MATCH(INT(K3404),ฐาน!$J$4:$J$44,0),2),"")</f>
        <v/>
      </c>
      <c r="M3404" s="309" t="str">
        <f>IF(L3404&lt;&gt;"",INDEX(ฐาน!$J$4:$M$45,MATCH(L3404,ฐาน!$K$4:$K$45,0),4),"")</f>
        <v/>
      </c>
      <c r="N3404" s="310" t="str">
        <f>IF(I3404&lt;&gt;"",INDEX(ฐาน!$A$4:$F$9,MATCH(I3404,ฐาน!$A$4:$A$9,0),IF(J3404&gt;=INDEX(ฐาน!$A$4:$F$9,MATCH(I3404,ฐาน!$A$4:$A$9,0),3),6,5)),"")</f>
        <v/>
      </c>
      <c r="O3404" s="311" t="str">
        <f>IF(I3404&lt;&gt;"",IF(J3404&gt;=INDEX(ฐาน!$A$4:$G$9,MATCH(I3404,ฐาน!$A$4:$A$9,0),4),INDEX(ฐาน!$A$4:$G$9,MATCH(I3404,ฐาน!$A$4:$A$9,0),7),INDEX(ฐาน!$A$4:$G$9,MATCH(I3404,ฐาน!$A$4:$A$9,0),4)),"")</f>
        <v/>
      </c>
      <c r="P3404" s="312">
        <f>IF(M3404&lt;&gt;ฐาน!$M$45,IF(L3404&lt;&gt;"",($L3404*$N3404/100),0),0)</f>
        <v>0</v>
      </c>
      <c r="Q3404" s="311">
        <f>IF(M3404&lt;&gt;ฐาน!$M$45,IF(L3404&lt;&gt;"",ROUNDUP(($L3404*$N3404/100),-1),0),0)</f>
        <v>0</v>
      </c>
      <c r="R3404" s="311">
        <f t="shared" si="106"/>
        <v>0</v>
      </c>
      <c r="S3404" s="313">
        <f t="shared" si="107"/>
        <v>0</v>
      </c>
      <c r="T3404" s="314">
        <f>IF(M3404&lt;&gt;ฐาน!$M$45,IF(S3404&lt;&gt;"",S3404+R3404,0),0)</f>
        <v>0</v>
      </c>
      <c r="U3404" s="311">
        <f>IF(M3404&lt;&gt;ฐาน!$M$45,IF(S3404=0,J3404+T3404,O3404),J3404)</f>
        <v>0</v>
      </c>
      <c r="V3404" s="98"/>
    </row>
    <row r="3405" spans="1:22" x14ac:dyDescent="0.35">
      <c r="A3405" s="93">
        <v>3397</v>
      </c>
      <c r="B3405" s="84"/>
      <c r="C3405" s="98"/>
      <c r="D3405" s="91"/>
      <c r="E3405" s="89"/>
      <c r="F3405" s="88"/>
      <c r="G3405" s="91"/>
      <c r="H3405" s="91"/>
      <c r="I3405" s="88"/>
      <c r="J3405" s="92"/>
      <c r="K3405" s="212"/>
      <c r="L3405" s="308" t="str">
        <f>IF(K3405&lt;&gt;"",INDEX(ฐาน!$J$4:$M$44,MATCH(INT(K3405),ฐาน!$J$4:$J$44,0),2),"")</f>
        <v/>
      </c>
      <c r="M3405" s="309" t="str">
        <f>IF(L3405&lt;&gt;"",INDEX(ฐาน!$J$4:$M$45,MATCH(L3405,ฐาน!$K$4:$K$45,0),4),"")</f>
        <v/>
      </c>
      <c r="N3405" s="310" t="str">
        <f>IF(I3405&lt;&gt;"",INDEX(ฐาน!$A$4:$F$9,MATCH(I3405,ฐาน!$A$4:$A$9,0),IF(J3405&gt;=INDEX(ฐาน!$A$4:$F$9,MATCH(I3405,ฐาน!$A$4:$A$9,0),3),6,5)),"")</f>
        <v/>
      </c>
      <c r="O3405" s="311" t="str">
        <f>IF(I3405&lt;&gt;"",IF(J3405&gt;=INDEX(ฐาน!$A$4:$G$9,MATCH(I3405,ฐาน!$A$4:$A$9,0),4),INDEX(ฐาน!$A$4:$G$9,MATCH(I3405,ฐาน!$A$4:$A$9,0),7),INDEX(ฐาน!$A$4:$G$9,MATCH(I3405,ฐาน!$A$4:$A$9,0),4)),"")</f>
        <v/>
      </c>
      <c r="P3405" s="312">
        <f>IF(M3405&lt;&gt;ฐาน!$M$45,IF(L3405&lt;&gt;"",($L3405*$N3405/100),0),0)</f>
        <v>0</v>
      </c>
      <c r="Q3405" s="311">
        <f>IF(M3405&lt;&gt;ฐาน!$M$45,IF(L3405&lt;&gt;"",ROUNDUP(($L3405*$N3405/100),-1),0),0)</f>
        <v>0</v>
      </c>
      <c r="R3405" s="311">
        <f t="shared" si="106"/>
        <v>0</v>
      </c>
      <c r="S3405" s="313">
        <f t="shared" si="107"/>
        <v>0</v>
      </c>
      <c r="T3405" s="314">
        <f>IF(M3405&lt;&gt;ฐาน!$M$45,IF(S3405&lt;&gt;"",S3405+R3405,0),0)</f>
        <v>0</v>
      </c>
      <c r="U3405" s="311">
        <f>IF(M3405&lt;&gt;ฐาน!$M$45,IF(S3405=0,J3405+T3405,O3405),J3405)</f>
        <v>0</v>
      </c>
      <c r="V3405" s="98"/>
    </row>
    <row r="3406" spans="1:22" x14ac:dyDescent="0.35">
      <c r="A3406" s="93">
        <v>3398</v>
      </c>
      <c r="B3406" s="84"/>
      <c r="C3406" s="98"/>
      <c r="D3406" s="91"/>
      <c r="E3406" s="89"/>
      <c r="F3406" s="88"/>
      <c r="G3406" s="91"/>
      <c r="H3406" s="91"/>
      <c r="I3406" s="88"/>
      <c r="J3406" s="92"/>
      <c r="K3406" s="212"/>
      <c r="L3406" s="308" t="str">
        <f>IF(K3406&lt;&gt;"",INDEX(ฐาน!$J$4:$M$44,MATCH(INT(K3406),ฐาน!$J$4:$J$44,0),2),"")</f>
        <v/>
      </c>
      <c r="M3406" s="309" t="str">
        <f>IF(L3406&lt;&gt;"",INDEX(ฐาน!$J$4:$M$45,MATCH(L3406,ฐาน!$K$4:$K$45,0),4),"")</f>
        <v/>
      </c>
      <c r="N3406" s="310" t="str">
        <f>IF(I3406&lt;&gt;"",INDEX(ฐาน!$A$4:$F$9,MATCH(I3406,ฐาน!$A$4:$A$9,0),IF(J3406&gt;=INDEX(ฐาน!$A$4:$F$9,MATCH(I3406,ฐาน!$A$4:$A$9,0),3),6,5)),"")</f>
        <v/>
      </c>
      <c r="O3406" s="311" t="str">
        <f>IF(I3406&lt;&gt;"",IF(J3406&gt;=INDEX(ฐาน!$A$4:$G$9,MATCH(I3406,ฐาน!$A$4:$A$9,0),4),INDEX(ฐาน!$A$4:$G$9,MATCH(I3406,ฐาน!$A$4:$A$9,0),7),INDEX(ฐาน!$A$4:$G$9,MATCH(I3406,ฐาน!$A$4:$A$9,0),4)),"")</f>
        <v/>
      </c>
      <c r="P3406" s="312">
        <f>IF(M3406&lt;&gt;ฐาน!$M$45,IF(L3406&lt;&gt;"",($L3406*$N3406/100),0),0)</f>
        <v>0</v>
      </c>
      <c r="Q3406" s="311">
        <f>IF(M3406&lt;&gt;ฐาน!$M$45,IF(L3406&lt;&gt;"",ROUNDUP(($L3406*$N3406/100),-1),0),0)</f>
        <v>0</v>
      </c>
      <c r="R3406" s="311">
        <f t="shared" si="106"/>
        <v>0</v>
      </c>
      <c r="S3406" s="313">
        <f t="shared" si="107"/>
        <v>0</v>
      </c>
      <c r="T3406" s="314">
        <f>IF(M3406&lt;&gt;ฐาน!$M$45,IF(S3406&lt;&gt;"",S3406+R3406,0),0)</f>
        <v>0</v>
      </c>
      <c r="U3406" s="311">
        <f>IF(M3406&lt;&gt;ฐาน!$M$45,IF(S3406=0,J3406+T3406,O3406),J3406)</f>
        <v>0</v>
      </c>
      <c r="V3406" s="98"/>
    </row>
    <row r="3407" spans="1:22" x14ac:dyDescent="0.35">
      <c r="A3407" s="93">
        <v>3399</v>
      </c>
      <c r="B3407" s="84"/>
      <c r="C3407" s="98"/>
      <c r="D3407" s="91"/>
      <c r="E3407" s="89"/>
      <c r="F3407" s="88"/>
      <c r="G3407" s="91"/>
      <c r="H3407" s="91"/>
      <c r="I3407" s="88"/>
      <c r="J3407" s="92"/>
      <c r="K3407" s="212"/>
      <c r="L3407" s="308" t="str">
        <f>IF(K3407&lt;&gt;"",INDEX(ฐาน!$J$4:$M$44,MATCH(INT(K3407),ฐาน!$J$4:$J$44,0),2),"")</f>
        <v/>
      </c>
      <c r="M3407" s="309" t="str">
        <f>IF(L3407&lt;&gt;"",INDEX(ฐาน!$J$4:$M$45,MATCH(L3407,ฐาน!$K$4:$K$45,0),4),"")</f>
        <v/>
      </c>
      <c r="N3407" s="310" t="str">
        <f>IF(I3407&lt;&gt;"",INDEX(ฐาน!$A$4:$F$9,MATCH(I3407,ฐาน!$A$4:$A$9,0),IF(J3407&gt;=INDEX(ฐาน!$A$4:$F$9,MATCH(I3407,ฐาน!$A$4:$A$9,0),3),6,5)),"")</f>
        <v/>
      </c>
      <c r="O3407" s="311" t="str">
        <f>IF(I3407&lt;&gt;"",IF(J3407&gt;=INDEX(ฐาน!$A$4:$G$9,MATCH(I3407,ฐาน!$A$4:$A$9,0),4),INDEX(ฐาน!$A$4:$G$9,MATCH(I3407,ฐาน!$A$4:$A$9,0),7),INDEX(ฐาน!$A$4:$G$9,MATCH(I3407,ฐาน!$A$4:$A$9,0),4)),"")</f>
        <v/>
      </c>
      <c r="P3407" s="312">
        <f>IF(M3407&lt;&gt;ฐาน!$M$45,IF(L3407&lt;&gt;"",($L3407*$N3407/100),0),0)</f>
        <v>0</v>
      </c>
      <c r="Q3407" s="311">
        <f>IF(M3407&lt;&gt;ฐาน!$M$45,IF(L3407&lt;&gt;"",ROUNDUP(($L3407*$N3407/100),-1),0),0)</f>
        <v>0</v>
      </c>
      <c r="R3407" s="311">
        <f t="shared" si="106"/>
        <v>0</v>
      </c>
      <c r="S3407" s="313">
        <f t="shared" si="107"/>
        <v>0</v>
      </c>
      <c r="T3407" s="314">
        <f>IF(M3407&lt;&gt;ฐาน!$M$45,IF(S3407&lt;&gt;"",S3407+R3407,0),0)</f>
        <v>0</v>
      </c>
      <c r="U3407" s="311">
        <f>IF(M3407&lt;&gt;ฐาน!$M$45,IF(S3407=0,J3407+T3407,O3407),J3407)</f>
        <v>0</v>
      </c>
      <c r="V3407" s="98"/>
    </row>
    <row r="3408" spans="1:22" x14ac:dyDescent="0.35">
      <c r="A3408" s="93">
        <v>3400</v>
      </c>
      <c r="B3408" s="84"/>
      <c r="C3408" s="98"/>
      <c r="D3408" s="91"/>
      <c r="E3408" s="89"/>
      <c r="F3408" s="88"/>
      <c r="G3408" s="91"/>
      <c r="H3408" s="91"/>
      <c r="I3408" s="88"/>
      <c r="J3408" s="92"/>
      <c r="K3408" s="212"/>
      <c r="L3408" s="308" t="str">
        <f>IF(K3408&lt;&gt;"",INDEX(ฐาน!$J$4:$M$44,MATCH(INT(K3408),ฐาน!$J$4:$J$44,0),2),"")</f>
        <v/>
      </c>
      <c r="M3408" s="309" t="str">
        <f>IF(L3408&lt;&gt;"",INDEX(ฐาน!$J$4:$M$45,MATCH(L3408,ฐาน!$K$4:$K$45,0),4),"")</f>
        <v/>
      </c>
      <c r="N3408" s="310" t="str">
        <f>IF(I3408&lt;&gt;"",INDEX(ฐาน!$A$4:$F$9,MATCH(I3408,ฐาน!$A$4:$A$9,0),IF(J3408&gt;=INDEX(ฐาน!$A$4:$F$9,MATCH(I3408,ฐาน!$A$4:$A$9,0),3),6,5)),"")</f>
        <v/>
      </c>
      <c r="O3408" s="311" t="str">
        <f>IF(I3408&lt;&gt;"",IF(J3408&gt;=INDEX(ฐาน!$A$4:$G$9,MATCH(I3408,ฐาน!$A$4:$A$9,0),4),INDEX(ฐาน!$A$4:$G$9,MATCH(I3408,ฐาน!$A$4:$A$9,0),7),INDEX(ฐาน!$A$4:$G$9,MATCH(I3408,ฐาน!$A$4:$A$9,0),4)),"")</f>
        <v/>
      </c>
      <c r="P3408" s="312">
        <f>IF(M3408&lt;&gt;ฐาน!$M$45,IF(L3408&lt;&gt;"",($L3408*$N3408/100),0),0)</f>
        <v>0</v>
      </c>
      <c r="Q3408" s="311">
        <f>IF(M3408&lt;&gt;ฐาน!$M$45,IF(L3408&lt;&gt;"",ROUNDUP(($L3408*$N3408/100),-1),0),0)</f>
        <v>0</v>
      </c>
      <c r="R3408" s="311">
        <f t="shared" si="106"/>
        <v>0</v>
      </c>
      <c r="S3408" s="313">
        <f t="shared" si="107"/>
        <v>0</v>
      </c>
      <c r="T3408" s="314">
        <f>IF(M3408&lt;&gt;ฐาน!$M$45,IF(S3408&lt;&gt;"",S3408+R3408,0),0)</f>
        <v>0</v>
      </c>
      <c r="U3408" s="311">
        <f>IF(M3408&lt;&gt;ฐาน!$M$45,IF(S3408=0,J3408+T3408,O3408),J3408)</f>
        <v>0</v>
      </c>
      <c r="V3408" s="98"/>
    </row>
    <row r="3409" spans="1:22" x14ac:dyDescent="0.35">
      <c r="A3409" s="93">
        <v>3401</v>
      </c>
      <c r="B3409" s="84"/>
      <c r="C3409" s="98"/>
      <c r="D3409" s="91"/>
      <c r="E3409" s="89"/>
      <c r="F3409" s="88"/>
      <c r="G3409" s="91"/>
      <c r="H3409" s="91"/>
      <c r="I3409" s="88"/>
      <c r="J3409" s="92"/>
      <c r="K3409" s="212"/>
      <c r="L3409" s="308" t="str">
        <f>IF(K3409&lt;&gt;"",INDEX(ฐาน!$J$4:$M$44,MATCH(INT(K3409),ฐาน!$J$4:$J$44,0),2),"")</f>
        <v/>
      </c>
      <c r="M3409" s="309" t="str">
        <f>IF(L3409&lt;&gt;"",INDEX(ฐาน!$J$4:$M$45,MATCH(L3409,ฐาน!$K$4:$K$45,0),4),"")</f>
        <v/>
      </c>
      <c r="N3409" s="310" t="str">
        <f>IF(I3409&lt;&gt;"",INDEX(ฐาน!$A$4:$F$9,MATCH(I3409,ฐาน!$A$4:$A$9,0),IF(J3409&gt;=INDEX(ฐาน!$A$4:$F$9,MATCH(I3409,ฐาน!$A$4:$A$9,0),3),6,5)),"")</f>
        <v/>
      </c>
      <c r="O3409" s="311" t="str">
        <f>IF(I3409&lt;&gt;"",IF(J3409&gt;=INDEX(ฐาน!$A$4:$G$9,MATCH(I3409,ฐาน!$A$4:$A$9,0),4),INDEX(ฐาน!$A$4:$G$9,MATCH(I3409,ฐาน!$A$4:$A$9,0),7),INDEX(ฐาน!$A$4:$G$9,MATCH(I3409,ฐาน!$A$4:$A$9,0),4)),"")</f>
        <v/>
      </c>
      <c r="P3409" s="312">
        <f>IF(M3409&lt;&gt;ฐาน!$M$45,IF(L3409&lt;&gt;"",($L3409*$N3409/100),0),0)</f>
        <v>0</v>
      </c>
      <c r="Q3409" s="311">
        <f>IF(M3409&lt;&gt;ฐาน!$M$45,IF(L3409&lt;&gt;"",ROUNDUP(($L3409*$N3409/100),-1),0),0)</f>
        <v>0</v>
      </c>
      <c r="R3409" s="311">
        <f t="shared" si="106"/>
        <v>0</v>
      </c>
      <c r="S3409" s="313">
        <f t="shared" si="107"/>
        <v>0</v>
      </c>
      <c r="T3409" s="314">
        <f>IF(M3409&lt;&gt;ฐาน!$M$45,IF(S3409&lt;&gt;"",S3409+R3409,0),0)</f>
        <v>0</v>
      </c>
      <c r="U3409" s="311">
        <f>IF(M3409&lt;&gt;ฐาน!$M$45,IF(S3409=0,J3409+T3409,O3409),J3409)</f>
        <v>0</v>
      </c>
      <c r="V3409" s="98"/>
    </row>
    <row r="3410" spans="1:22" x14ac:dyDescent="0.35">
      <c r="A3410" s="93">
        <v>3402</v>
      </c>
      <c r="B3410" s="84"/>
      <c r="C3410" s="98"/>
      <c r="D3410" s="91"/>
      <c r="E3410" s="89"/>
      <c r="F3410" s="88"/>
      <c r="G3410" s="91"/>
      <c r="H3410" s="91"/>
      <c r="I3410" s="88"/>
      <c r="J3410" s="92"/>
      <c r="K3410" s="212"/>
      <c r="L3410" s="308" t="str">
        <f>IF(K3410&lt;&gt;"",INDEX(ฐาน!$J$4:$M$44,MATCH(INT(K3410),ฐาน!$J$4:$J$44,0),2),"")</f>
        <v/>
      </c>
      <c r="M3410" s="309" t="str">
        <f>IF(L3410&lt;&gt;"",INDEX(ฐาน!$J$4:$M$45,MATCH(L3410,ฐาน!$K$4:$K$45,0),4),"")</f>
        <v/>
      </c>
      <c r="N3410" s="310" t="str">
        <f>IF(I3410&lt;&gt;"",INDEX(ฐาน!$A$4:$F$9,MATCH(I3410,ฐาน!$A$4:$A$9,0),IF(J3410&gt;=INDEX(ฐาน!$A$4:$F$9,MATCH(I3410,ฐาน!$A$4:$A$9,0),3),6,5)),"")</f>
        <v/>
      </c>
      <c r="O3410" s="311" t="str">
        <f>IF(I3410&lt;&gt;"",IF(J3410&gt;=INDEX(ฐาน!$A$4:$G$9,MATCH(I3410,ฐาน!$A$4:$A$9,0),4),INDEX(ฐาน!$A$4:$G$9,MATCH(I3410,ฐาน!$A$4:$A$9,0),7),INDEX(ฐาน!$A$4:$G$9,MATCH(I3410,ฐาน!$A$4:$A$9,0),4)),"")</f>
        <v/>
      </c>
      <c r="P3410" s="312">
        <f>IF(M3410&lt;&gt;ฐาน!$M$45,IF(L3410&lt;&gt;"",($L3410*$N3410/100),0),0)</f>
        <v>0</v>
      </c>
      <c r="Q3410" s="311">
        <f>IF(M3410&lt;&gt;ฐาน!$M$45,IF(L3410&lt;&gt;"",ROUNDUP(($L3410*$N3410/100),-1),0),0)</f>
        <v>0</v>
      </c>
      <c r="R3410" s="311">
        <f t="shared" si="106"/>
        <v>0</v>
      </c>
      <c r="S3410" s="313">
        <f t="shared" si="107"/>
        <v>0</v>
      </c>
      <c r="T3410" s="314">
        <f>IF(M3410&lt;&gt;ฐาน!$M$45,IF(S3410&lt;&gt;"",S3410+R3410,0),0)</f>
        <v>0</v>
      </c>
      <c r="U3410" s="311">
        <f>IF(M3410&lt;&gt;ฐาน!$M$45,IF(S3410=0,J3410+T3410,O3410),J3410)</f>
        <v>0</v>
      </c>
      <c r="V3410" s="98"/>
    </row>
    <row r="3411" spans="1:22" x14ac:dyDescent="0.35">
      <c r="A3411" s="93">
        <v>3403</v>
      </c>
      <c r="B3411" s="84"/>
      <c r="C3411" s="98"/>
      <c r="D3411" s="91"/>
      <c r="E3411" s="89"/>
      <c r="F3411" s="88"/>
      <c r="G3411" s="91"/>
      <c r="H3411" s="91"/>
      <c r="I3411" s="88"/>
      <c r="J3411" s="92"/>
      <c r="K3411" s="212"/>
      <c r="L3411" s="308" t="str">
        <f>IF(K3411&lt;&gt;"",INDEX(ฐาน!$J$4:$M$44,MATCH(INT(K3411),ฐาน!$J$4:$J$44,0),2),"")</f>
        <v/>
      </c>
      <c r="M3411" s="309" t="str">
        <f>IF(L3411&lt;&gt;"",INDEX(ฐาน!$J$4:$M$45,MATCH(L3411,ฐาน!$K$4:$K$45,0),4),"")</f>
        <v/>
      </c>
      <c r="N3411" s="310" t="str">
        <f>IF(I3411&lt;&gt;"",INDEX(ฐาน!$A$4:$F$9,MATCH(I3411,ฐาน!$A$4:$A$9,0),IF(J3411&gt;=INDEX(ฐาน!$A$4:$F$9,MATCH(I3411,ฐาน!$A$4:$A$9,0),3),6,5)),"")</f>
        <v/>
      </c>
      <c r="O3411" s="311" t="str">
        <f>IF(I3411&lt;&gt;"",IF(J3411&gt;=INDEX(ฐาน!$A$4:$G$9,MATCH(I3411,ฐาน!$A$4:$A$9,0),4),INDEX(ฐาน!$A$4:$G$9,MATCH(I3411,ฐาน!$A$4:$A$9,0),7),INDEX(ฐาน!$A$4:$G$9,MATCH(I3411,ฐาน!$A$4:$A$9,0),4)),"")</f>
        <v/>
      </c>
      <c r="P3411" s="312">
        <f>IF(M3411&lt;&gt;ฐาน!$M$45,IF(L3411&lt;&gt;"",($L3411*$N3411/100),0),0)</f>
        <v>0</v>
      </c>
      <c r="Q3411" s="311">
        <f>IF(M3411&lt;&gt;ฐาน!$M$45,IF(L3411&lt;&gt;"",ROUNDUP(($L3411*$N3411/100),-1),0),0)</f>
        <v>0</v>
      </c>
      <c r="R3411" s="311">
        <f t="shared" si="106"/>
        <v>0</v>
      </c>
      <c r="S3411" s="313">
        <f t="shared" si="107"/>
        <v>0</v>
      </c>
      <c r="T3411" s="314">
        <f>IF(M3411&lt;&gt;ฐาน!$M$45,IF(S3411&lt;&gt;"",S3411+R3411,0),0)</f>
        <v>0</v>
      </c>
      <c r="U3411" s="311">
        <f>IF(M3411&lt;&gt;ฐาน!$M$45,IF(S3411=0,J3411+T3411,O3411),J3411)</f>
        <v>0</v>
      </c>
      <c r="V3411" s="98"/>
    </row>
    <row r="3412" spans="1:22" x14ac:dyDescent="0.35">
      <c r="A3412" s="93">
        <v>3404</v>
      </c>
      <c r="B3412" s="84"/>
      <c r="C3412" s="98"/>
      <c r="D3412" s="91"/>
      <c r="E3412" s="89"/>
      <c r="F3412" s="88"/>
      <c r="G3412" s="91"/>
      <c r="H3412" s="91"/>
      <c r="I3412" s="88"/>
      <c r="J3412" s="92"/>
      <c r="K3412" s="212"/>
      <c r="L3412" s="308" t="str">
        <f>IF(K3412&lt;&gt;"",INDEX(ฐาน!$J$4:$M$44,MATCH(INT(K3412),ฐาน!$J$4:$J$44,0),2),"")</f>
        <v/>
      </c>
      <c r="M3412" s="309" t="str">
        <f>IF(L3412&lt;&gt;"",INDEX(ฐาน!$J$4:$M$45,MATCH(L3412,ฐาน!$K$4:$K$45,0),4),"")</f>
        <v/>
      </c>
      <c r="N3412" s="310" t="str">
        <f>IF(I3412&lt;&gt;"",INDEX(ฐาน!$A$4:$F$9,MATCH(I3412,ฐาน!$A$4:$A$9,0),IF(J3412&gt;=INDEX(ฐาน!$A$4:$F$9,MATCH(I3412,ฐาน!$A$4:$A$9,0),3),6,5)),"")</f>
        <v/>
      </c>
      <c r="O3412" s="311" t="str">
        <f>IF(I3412&lt;&gt;"",IF(J3412&gt;=INDEX(ฐาน!$A$4:$G$9,MATCH(I3412,ฐาน!$A$4:$A$9,0),4),INDEX(ฐาน!$A$4:$G$9,MATCH(I3412,ฐาน!$A$4:$A$9,0),7),INDEX(ฐาน!$A$4:$G$9,MATCH(I3412,ฐาน!$A$4:$A$9,0),4)),"")</f>
        <v/>
      </c>
      <c r="P3412" s="312">
        <f>IF(M3412&lt;&gt;ฐาน!$M$45,IF(L3412&lt;&gt;"",($L3412*$N3412/100),0),0)</f>
        <v>0</v>
      </c>
      <c r="Q3412" s="311">
        <f>IF(M3412&lt;&gt;ฐาน!$M$45,IF(L3412&lt;&gt;"",ROUNDUP(($L3412*$N3412/100),-1),0),0)</f>
        <v>0</v>
      </c>
      <c r="R3412" s="311">
        <f t="shared" si="106"/>
        <v>0</v>
      </c>
      <c r="S3412" s="313">
        <f t="shared" si="107"/>
        <v>0</v>
      </c>
      <c r="T3412" s="314">
        <f>IF(M3412&lt;&gt;ฐาน!$M$45,IF(S3412&lt;&gt;"",S3412+R3412,0),0)</f>
        <v>0</v>
      </c>
      <c r="U3412" s="311">
        <f>IF(M3412&lt;&gt;ฐาน!$M$45,IF(S3412=0,J3412+T3412,O3412),J3412)</f>
        <v>0</v>
      </c>
      <c r="V3412" s="98"/>
    </row>
    <row r="3413" spans="1:22" x14ac:dyDescent="0.35">
      <c r="A3413" s="93">
        <v>3405</v>
      </c>
      <c r="B3413" s="84"/>
      <c r="C3413" s="98"/>
      <c r="D3413" s="91"/>
      <c r="E3413" s="89"/>
      <c r="F3413" s="88"/>
      <c r="G3413" s="91"/>
      <c r="H3413" s="91"/>
      <c r="I3413" s="88"/>
      <c r="J3413" s="92"/>
      <c r="K3413" s="212"/>
      <c r="L3413" s="308" t="str">
        <f>IF(K3413&lt;&gt;"",INDEX(ฐาน!$J$4:$M$44,MATCH(INT(K3413),ฐาน!$J$4:$J$44,0),2),"")</f>
        <v/>
      </c>
      <c r="M3413" s="309" t="str">
        <f>IF(L3413&lt;&gt;"",INDEX(ฐาน!$J$4:$M$45,MATCH(L3413,ฐาน!$K$4:$K$45,0),4),"")</f>
        <v/>
      </c>
      <c r="N3413" s="310" t="str">
        <f>IF(I3413&lt;&gt;"",INDEX(ฐาน!$A$4:$F$9,MATCH(I3413,ฐาน!$A$4:$A$9,0),IF(J3413&gt;=INDEX(ฐาน!$A$4:$F$9,MATCH(I3413,ฐาน!$A$4:$A$9,0),3),6,5)),"")</f>
        <v/>
      </c>
      <c r="O3413" s="311" t="str">
        <f>IF(I3413&lt;&gt;"",IF(J3413&gt;=INDEX(ฐาน!$A$4:$G$9,MATCH(I3413,ฐาน!$A$4:$A$9,0),4),INDEX(ฐาน!$A$4:$G$9,MATCH(I3413,ฐาน!$A$4:$A$9,0),7),INDEX(ฐาน!$A$4:$G$9,MATCH(I3413,ฐาน!$A$4:$A$9,0),4)),"")</f>
        <v/>
      </c>
      <c r="P3413" s="312">
        <f>IF(M3413&lt;&gt;ฐาน!$M$45,IF(L3413&lt;&gt;"",($L3413*$N3413/100),0),0)</f>
        <v>0</v>
      </c>
      <c r="Q3413" s="311">
        <f>IF(M3413&lt;&gt;ฐาน!$M$45,IF(L3413&lt;&gt;"",ROUNDUP(($L3413*$N3413/100),-1),0),0)</f>
        <v>0</v>
      </c>
      <c r="R3413" s="311">
        <f t="shared" si="106"/>
        <v>0</v>
      </c>
      <c r="S3413" s="313">
        <f t="shared" si="107"/>
        <v>0</v>
      </c>
      <c r="T3413" s="314">
        <f>IF(M3413&lt;&gt;ฐาน!$M$45,IF(S3413&lt;&gt;"",S3413+R3413,0),0)</f>
        <v>0</v>
      </c>
      <c r="U3413" s="311">
        <f>IF(M3413&lt;&gt;ฐาน!$M$45,IF(S3413=0,J3413+T3413,O3413),J3413)</f>
        <v>0</v>
      </c>
      <c r="V3413" s="98"/>
    </row>
    <row r="3414" spans="1:22" x14ac:dyDescent="0.35">
      <c r="A3414" s="93">
        <v>3406</v>
      </c>
      <c r="B3414" s="84"/>
      <c r="C3414" s="98"/>
      <c r="D3414" s="91"/>
      <c r="E3414" s="89"/>
      <c r="F3414" s="88"/>
      <c r="G3414" s="91"/>
      <c r="H3414" s="91"/>
      <c r="I3414" s="88"/>
      <c r="J3414" s="92"/>
      <c r="K3414" s="212"/>
      <c r="L3414" s="308" t="str">
        <f>IF(K3414&lt;&gt;"",INDEX(ฐาน!$J$4:$M$44,MATCH(INT(K3414),ฐาน!$J$4:$J$44,0),2),"")</f>
        <v/>
      </c>
      <c r="M3414" s="309" t="str">
        <f>IF(L3414&lt;&gt;"",INDEX(ฐาน!$J$4:$M$45,MATCH(L3414,ฐาน!$K$4:$K$45,0),4),"")</f>
        <v/>
      </c>
      <c r="N3414" s="310" t="str">
        <f>IF(I3414&lt;&gt;"",INDEX(ฐาน!$A$4:$F$9,MATCH(I3414,ฐาน!$A$4:$A$9,0),IF(J3414&gt;=INDEX(ฐาน!$A$4:$F$9,MATCH(I3414,ฐาน!$A$4:$A$9,0),3),6,5)),"")</f>
        <v/>
      </c>
      <c r="O3414" s="311" t="str">
        <f>IF(I3414&lt;&gt;"",IF(J3414&gt;=INDEX(ฐาน!$A$4:$G$9,MATCH(I3414,ฐาน!$A$4:$A$9,0),4),INDEX(ฐาน!$A$4:$G$9,MATCH(I3414,ฐาน!$A$4:$A$9,0),7),INDEX(ฐาน!$A$4:$G$9,MATCH(I3414,ฐาน!$A$4:$A$9,0),4)),"")</f>
        <v/>
      </c>
      <c r="P3414" s="312">
        <f>IF(M3414&lt;&gt;ฐาน!$M$45,IF(L3414&lt;&gt;"",($L3414*$N3414/100),0),0)</f>
        <v>0</v>
      </c>
      <c r="Q3414" s="311">
        <f>IF(M3414&lt;&gt;ฐาน!$M$45,IF(L3414&lt;&gt;"",ROUNDUP(($L3414*$N3414/100),-1),0),0)</f>
        <v>0</v>
      </c>
      <c r="R3414" s="311">
        <f t="shared" si="106"/>
        <v>0</v>
      </c>
      <c r="S3414" s="313">
        <f t="shared" si="107"/>
        <v>0</v>
      </c>
      <c r="T3414" s="314">
        <f>IF(M3414&lt;&gt;ฐาน!$M$45,IF(S3414&lt;&gt;"",S3414+R3414,0),0)</f>
        <v>0</v>
      </c>
      <c r="U3414" s="311">
        <f>IF(M3414&lt;&gt;ฐาน!$M$45,IF(S3414=0,J3414+T3414,O3414),J3414)</f>
        <v>0</v>
      </c>
      <c r="V3414" s="98"/>
    </row>
    <row r="3415" spans="1:22" x14ac:dyDescent="0.35">
      <c r="A3415" s="93">
        <v>3407</v>
      </c>
      <c r="B3415" s="84"/>
      <c r="C3415" s="98"/>
      <c r="D3415" s="91"/>
      <c r="E3415" s="89"/>
      <c r="F3415" s="88"/>
      <c r="G3415" s="91"/>
      <c r="H3415" s="91"/>
      <c r="I3415" s="88"/>
      <c r="J3415" s="92"/>
      <c r="K3415" s="212"/>
      <c r="L3415" s="308" t="str">
        <f>IF(K3415&lt;&gt;"",INDEX(ฐาน!$J$4:$M$44,MATCH(INT(K3415),ฐาน!$J$4:$J$44,0),2),"")</f>
        <v/>
      </c>
      <c r="M3415" s="309" t="str">
        <f>IF(L3415&lt;&gt;"",INDEX(ฐาน!$J$4:$M$45,MATCH(L3415,ฐาน!$K$4:$K$45,0),4),"")</f>
        <v/>
      </c>
      <c r="N3415" s="310" t="str">
        <f>IF(I3415&lt;&gt;"",INDEX(ฐาน!$A$4:$F$9,MATCH(I3415,ฐาน!$A$4:$A$9,0),IF(J3415&gt;=INDEX(ฐาน!$A$4:$F$9,MATCH(I3415,ฐาน!$A$4:$A$9,0),3),6,5)),"")</f>
        <v/>
      </c>
      <c r="O3415" s="311" t="str">
        <f>IF(I3415&lt;&gt;"",IF(J3415&gt;=INDEX(ฐาน!$A$4:$G$9,MATCH(I3415,ฐาน!$A$4:$A$9,0),4),INDEX(ฐาน!$A$4:$G$9,MATCH(I3415,ฐาน!$A$4:$A$9,0),7),INDEX(ฐาน!$A$4:$G$9,MATCH(I3415,ฐาน!$A$4:$A$9,0),4)),"")</f>
        <v/>
      </c>
      <c r="P3415" s="312">
        <f>IF(M3415&lt;&gt;ฐาน!$M$45,IF(L3415&lt;&gt;"",($L3415*$N3415/100),0),0)</f>
        <v>0</v>
      </c>
      <c r="Q3415" s="311">
        <f>IF(M3415&lt;&gt;ฐาน!$M$45,IF(L3415&lt;&gt;"",ROUNDUP(($L3415*$N3415/100),-1),0),0)</f>
        <v>0</v>
      </c>
      <c r="R3415" s="311">
        <f t="shared" si="106"/>
        <v>0</v>
      </c>
      <c r="S3415" s="313">
        <f t="shared" si="107"/>
        <v>0</v>
      </c>
      <c r="T3415" s="314">
        <f>IF(M3415&lt;&gt;ฐาน!$M$45,IF(S3415&lt;&gt;"",S3415+R3415,0),0)</f>
        <v>0</v>
      </c>
      <c r="U3415" s="311">
        <f>IF(M3415&lt;&gt;ฐาน!$M$45,IF(S3415=0,J3415+T3415,O3415),J3415)</f>
        <v>0</v>
      </c>
      <c r="V3415" s="98"/>
    </row>
    <row r="3416" spans="1:22" x14ac:dyDescent="0.35">
      <c r="A3416" s="93">
        <v>3408</v>
      </c>
      <c r="B3416" s="84"/>
      <c r="C3416" s="98"/>
      <c r="D3416" s="91"/>
      <c r="E3416" s="89"/>
      <c r="F3416" s="88"/>
      <c r="G3416" s="91"/>
      <c r="H3416" s="91"/>
      <c r="I3416" s="88"/>
      <c r="J3416" s="92"/>
      <c r="K3416" s="212"/>
      <c r="L3416" s="308" t="str">
        <f>IF(K3416&lt;&gt;"",INDEX(ฐาน!$J$4:$M$44,MATCH(INT(K3416),ฐาน!$J$4:$J$44,0),2),"")</f>
        <v/>
      </c>
      <c r="M3416" s="309" t="str">
        <f>IF(L3416&lt;&gt;"",INDEX(ฐาน!$J$4:$M$45,MATCH(L3416,ฐาน!$K$4:$K$45,0),4),"")</f>
        <v/>
      </c>
      <c r="N3416" s="310" t="str">
        <f>IF(I3416&lt;&gt;"",INDEX(ฐาน!$A$4:$F$9,MATCH(I3416,ฐาน!$A$4:$A$9,0),IF(J3416&gt;=INDEX(ฐาน!$A$4:$F$9,MATCH(I3416,ฐาน!$A$4:$A$9,0),3),6,5)),"")</f>
        <v/>
      </c>
      <c r="O3416" s="311" t="str">
        <f>IF(I3416&lt;&gt;"",IF(J3416&gt;=INDEX(ฐาน!$A$4:$G$9,MATCH(I3416,ฐาน!$A$4:$A$9,0),4),INDEX(ฐาน!$A$4:$G$9,MATCH(I3416,ฐาน!$A$4:$A$9,0),7),INDEX(ฐาน!$A$4:$G$9,MATCH(I3416,ฐาน!$A$4:$A$9,0),4)),"")</f>
        <v/>
      </c>
      <c r="P3416" s="312">
        <f>IF(M3416&lt;&gt;ฐาน!$M$45,IF(L3416&lt;&gt;"",($L3416*$N3416/100),0),0)</f>
        <v>0</v>
      </c>
      <c r="Q3416" s="311">
        <f>IF(M3416&lt;&gt;ฐาน!$M$45,IF(L3416&lt;&gt;"",ROUNDUP(($L3416*$N3416/100),-1),0),0)</f>
        <v>0</v>
      </c>
      <c r="R3416" s="311">
        <f t="shared" si="106"/>
        <v>0</v>
      </c>
      <c r="S3416" s="313">
        <f t="shared" si="107"/>
        <v>0</v>
      </c>
      <c r="T3416" s="314">
        <f>IF(M3416&lt;&gt;ฐาน!$M$45,IF(S3416&lt;&gt;"",S3416+R3416,0),0)</f>
        <v>0</v>
      </c>
      <c r="U3416" s="311">
        <f>IF(M3416&lt;&gt;ฐาน!$M$45,IF(S3416=0,J3416+T3416,O3416),J3416)</f>
        <v>0</v>
      </c>
      <c r="V3416" s="98"/>
    </row>
    <row r="3417" spans="1:22" x14ac:dyDescent="0.35">
      <c r="A3417" s="93">
        <v>3409</v>
      </c>
      <c r="B3417" s="84"/>
      <c r="C3417" s="98"/>
      <c r="D3417" s="91"/>
      <c r="E3417" s="89"/>
      <c r="F3417" s="88"/>
      <c r="G3417" s="91"/>
      <c r="H3417" s="91"/>
      <c r="I3417" s="88"/>
      <c r="J3417" s="92"/>
      <c r="K3417" s="212"/>
      <c r="L3417" s="308" t="str">
        <f>IF(K3417&lt;&gt;"",INDEX(ฐาน!$J$4:$M$44,MATCH(INT(K3417),ฐาน!$J$4:$J$44,0),2),"")</f>
        <v/>
      </c>
      <c r="M3417" s="309" t="str">
        <f>IF(L3417&lt;&gt;"",INDEX(ฐาน!$J$4:$M$45,MATCH(L3417,ฐาน!$K$4:$K$45,0),4),"")</f>
        <v/>
      </c>
      <c r="N3417" s="310" t="str">
        <f>IF(I3417&lt;&gt;"",INDEX(ฐาน!$A$4:$F$9,MATCH(I3417,ฐาน!$A$4:$A$9,0),IF(J3417&gt;=INDEX(ฐาน!$A$4:$F$9,MATCH(I3417,ฐาน!$A$4:$A$9,0),3),6,5)),"")</f>
        <v/>
      </c>
      <c r="O3417" s="311" t="str">
        <f>IF(I3417&lt;&gt;"",IF(J3417&gt;=INDEX(ฐาน!$A$4:$G$9,MATCH(I3417,ฐาน!$A$4:$A$9,0),4),INDEX(ฐาน!$A$4:$G$9,MATCH(I3417,ฐาน!$A$4:$A$9,0),7),INDEX(ฐาน!$A$4:$G$9,MATCH(I3417,ฐาน!$A$4:$A$9,0),4)),"")</f>
        <v/>
      </c>
      <c r="P3417" s="312">
        <f>IF(M3417&lt;&gt;ฐาน!$M$45,IF(L3417&lt;&gt;"",($L3417*$N3417/100),0),0)</f>
        <v>0</v>
      </c>
      <c r="Q3417" s="311">
        <f>IF(M3417&lt;&gt;ฐาน!$M$45,IF(L3417&lt;&gt;"",ROUNDUP(($L3417*$N3417/100),-1),0),0)</f>
        <v>0</v>
      </c>
      <c r="R3417" s="311">
        <f t="shared" si="106"/>
        <v>0</v>
      </c>
      <c r="S3417" s="313">
        <f t="shared" si="107"/>
        <v>0</v>
      </c>
      <c r="T3417" s="314">
        <f>IF(M3417&lt;&gt;ฐาน!$M$45,IF(S3417&lt;&gt;"",S3417+R3417,0),0)</f>
        <v>0</v>
      </c>
      <c r="U3417" s="311">
        <f>IF(M3417&lt;&gt;ฐาน!$M$45,IF(S3417=0,J3417+T3417,O3417),J3417)</f>
        <v>0</v>
      </c>
      <c r="V3417" s="98"/>
    </row>
    <row r="3418" spans="1:22" x14ac:dyDescent="0.35">
      <c r="A3418" s="93">
        <v>3410</v>
      </c>
      <c r="B3418" s="84"/>
      <c r="C3418" s="98"/>
      <c r="D3418" s="91"/>
      <c r="E3418" s="89"/>
      <c r="F3418" s="88"/>
      <c r="G3418" s="91"/>
      <c r="H3418" s="91"/>
      <c r="I3418" s="88"/>
      <c r="J3418" s="92"/>
      <c r="K3418" s="212"/>
      <c r="L3418" s="308" t="str">
        <f>IF(K3418&lt;&gt;"",INDEX(ฐาน!$J$4:$M$44,MATCH(INT(K3418),ฐาน!$J$4:$J$44,0),2),"")</f>
        <v/>
      </c>
      <c r="M3418" s="309" t="str">
        <f>IF(L3418&lt;&gt;"",INDEX(ฐาน!$J$4:$M$45,MATCH(L3418,ฐาน!$K$4:$K$45,0),4),"")</f>
        <v/>
      </c>
      <c r="N3418" s="310" t="str">
        <f>IF(I3418&lt;&gt;"",INDEX(ฐาน!$A$4:$F$9,MATCH(I3418,ฐาน!$A$4:$A$9,0),IF(J3418&gt;=INDEX(ฐาน!$A$4:$F$9,MATCH(I3418,ฐาน!$A$4:$A$9,0),3),6,5)),"")</f>
        <v/>
      </c>
      <c r="O3418" s="311" t="str">
        <f>IF(I3418&lt;&gt;"",IF(J3418&gt;=INDEX(ฐาน!$A$4:$G$9,MATCH(I3418,ฐาน!$A$4:$A$9,0),4),INDEX(ฐาน!$A$4:$G$9,MATCH(I3418,ฐาน!$A$4:$A$9,0),7),INDEX(ฐาน!$A$4:$G$9,MATCH(I3418,ฐาน!$A$4:$A$9,0),4)),"")</f>
        <v/>
      </c>
      <c r="P3418" s="312">
        <f>IF(M3418&lt;&gt;ฐาน!$M$45,IF(L3418&lt;&gt;"",($L3418*$N3418/100),0),0)</f>
        <v>0</v>
      </c>
      <c r="Q3418" s="311">
        <f>IF(M3418&lt;&gt;ฐาน!$M$45,IF(L3418&lt;&gt;"",ROUNDUP(($L3418*$N3418/100),-1),0),0)</f>
        <v>0</v>
      </c>
      <c r="R3418" s="311">
        <f t="shared" si="106"/>
        <v>0</v>
      </c>
      <c r="S3418" s="313">
        <f t="shared" si="107"/>
        <v>0</v>
      </c>
      <c r="T3418" s="314">
        <f>IF(M3418&lt;&gt;ฐาน!$M$45,IF(S3418&lt;&gt;"",S3418+R3418,0),0)</f>
        <v>0</v>
      </c>
      <c r="U3418" s="311">
        <f>IF(M3418&lt;&gt;ฐาน!$M$45,IF(S3418=0,J3418+T3418,O3418),J3418)</f>
        <v>0</v>
      </c>
      <c r="V3418" s="98"/>
    </row>
    <row r="3419" spans="1:22" x14ac:dyDescent="0.35">
      <c r="A3419" s="93">
        <v>3411</v>
      </c>
      <c r="B3419" s="84"/>
      <c r="C3419" s="98"/>
      <c r="D3419" s="91"/>
      <c r="E3419" s="89"/>
      <c r="F3419" s="88"/>
      <c r="G3419" s="91"/>
      <c r="H3419" s="91"/>
      <c r="I3419" s="88"/>
      <c r="J3419" s="92"/>
      <c r="K3419" s="212"/>
      <c r="L3419" s="308" t="str">
        <f>IF(K3419&lt;&gt;"",INDEX(ฐาน!$J$4:$M$44,MATCH(INT(K3419),ฐาน!$J$4:$J$44,0),2),"")</f>
        <v/>
      </c>
      <c r="M3419" s="309" t="str">
        <f>IF(L3419&lt;&gt;"",INDEX(ฐาน!$J$4:$M$45,MATCH(L3419,ฐาน!$K$4:$K$45,0),4),"")</f>
        <v/>
      </c>
      <c r="N3419" s="310" t="str">
        <f>IF(I3419&lt;&gt;"",INDEX(ฐาน!$A$4:$F$9,MATCH(I3419,ฐาน!$A$4:$A$9,0),IF(J3419&gt;=INDEX(ฐาน!$A$4:$F$9,MATCH(I3419,ฐาน!$A$4:$A$9,0),3),6,5)),"")</f>
        <v/>
      </c>
      <c r="O3419" s="311" t="str">
        <f>IF(I3419&lt;&gt;"",IF(J3419&gt;=INDEX(ฐาน!$A$4:$G$9,MATCH(I3419,ฐาน!$A$4:$A$9,0),4),INDEX(ฐาน!$A$4:$G$9,MATCH(I3419,ฐาน!$A$4:$A$9,0),7),INDEX(ฐาน!$A$4:$G$9,MATCH(I3419,ฐาน!$A$4:$A$9,0),4)),"")</f>
        <v/>
      </c>
      <c r="P3419" s="312">
        <f>IF(M3419&lt;&gt;ฐาน!$M$45,IF(L3419&lt;&gt;"",($L3419*$N3419/100),0),0)</f>
        <v>0</v>
      </c>
      <c r="Q3419" s="311">
        <f>IF(M3419&lt;&gt;ฐาน!$M$45,IF(L3419&lt;&gt;"",ROUNDUP(($L3419*$N3419/100),-1),0),0)</f>
        <v>0</v>
      </c>
      <c r="R3419" s="311">
        <f t="shared" si="106"/>
        <v>0</v>
      </c>
      <c r="S3419" s="313">
        <f t="shared" si="107"/>
        <v>0</v>
      </c>
      <c r="T3419" s="314">
        <f>IF(M3419&lt;&gt;ฐาน!$M$45,IF(S3419&lt;&gt;"",S3419+R3419,0),0)</f>
        <v>0</v>
      </c>
      <c r="U3419" s="311">
        <f>IF(M3419&lt;&gt;ฐาน!$M$45,IF(S3419=0,J3419+T3419,O3419),J3419)</f>
        <v>0</v>
      </c>
      <c r="V3419" s="98"/>
    </row>
    <row r="3420" spans="1:22" x14ac:dyDescent="0.35">
      <c r="A3420" s="93">
        <v>3412</v>
      </c>
      <c r="B3420" s="84"/>
      <c r="C3420" s="98"/>
      <c r="D3420" s="91"/>
      <c r="E3420" s="89"/>
      <c r="F3420" s="88"/>
      <c r="G3420" s="91"/>
      <c r="H3420" s="91"/>
      <c r="I3420" s="88"/>
      <c r="J3420" s="92"/>
      <c r="K3420" s="212"/>
      <c r="L3420" s="308" t="str">
        <f>IF(K3420&lt;&gt;"",INDEX(ฐาน!$J$4:$M$44,MATCH(INT(K3420),ฐาน!$J$4:$J$44,0),2),"")</f>
        <v/>
      </c>
      <c r="M3420" s="309" t="str">
        <f>IF(L3420&lt;&gt;"",INDEX(ฐาน!$J$4:$M$45,MATCH(L3420,ฐาน!$K$4:$K$45,0),4),"")</f>
        <v/>
      </c>
      <c r="N3420" s="310" t="str">
        <f>IF(I3420&lt;&gt;"",INDEX(ฐาน!$A$4:$F$9,MATCH(I3420,ฐาน!$A$4:$A$9,0),IF(J3420&gt;=INDEX(ฐาน!$A$4:$F$9,MATCH(I3420,ฐาน!$A$4:$A$9,0),3),6,5)),"")</f>
        <v/>
      </c>
      <c r="O3420" s="311" t="str">
        <f>IF(I3420&lt;&gt;"",IF(J3420&gt;=INDEX(ฐาน!$A$4:$G$9,MATCH(I3420,ฐาน!$A$4:$A$9,0),4),INDEX(ฐาน!$A$4:$G$9,MATCH(I3420,ฐาน!$A$4:$A$9,0),7),INDEX(ฐาน!$A$4:$G$9,MATCH(I3420,ฐาน!$A$4:$A$9,0),4)),"")</f>
        <v/>
      </c>
      <c r="P3420" s="312">
        <f>IF(M3420&lt;&gt;ฐาน!$M$45,IF(L3420&lt;&gt;"",($L3420*$N3420/100),0),0)</f>
        <v>0</v>
      </c>
      <c r="Q3420" s="311">
        <f>IF(M3420&lt;&gt;ฐาน!$M$45,IF(L3420&lt;&gt;"",ROUNDUP(($L3420*$N3420/100),-1),0),0)</f>
        <v>0</v>
      </c>
      <c r="R3420" s="311">
        <f t="shared" si="106"/>
        <v>0</v>
      </c>
      <c r="S3420" s="313">
        <f t="shared" si="107"/>
        <v>0</v>
      </c>
      <c r="T3420" s="314">
        <f>IF(M3420&lt;&gt;ฐาน!$M$45,IF(S3420&lt;&gt;"",S3420+R3420,0),0)</f>
        <v>0</v>
      </c>
      <c r="U3420" s="311">
        <f>IF(M3420&lt;&gt;ฐาน!$M$45,IF(S3420=0,J3420+T3420,O3420),J3420)</f>
        <v>0</v>
      </c>
      <c r="V3420" s="98"/>
    </row>
    <row r="3421" spans="1:22" x14ac:dyDescent="0.35">
      <c r="A3421" s="93">
        <v>3413</v>
      </c>
      <c r="B3421" s="84"/>
      <c r="C3421" s="98"/>
      <c r="D3421" s="91"/>
      <c r="E3421" s="89"/>
      <c r="F3421" s="88"/>
      <c r="G3421" s="91"/>
      <c r="H3421" s="91"/>
      <c r="I3421" s="88"/>
      <c r="J3421" s="92"/>
      <c r="K3421" s="212"/>
      <c r="L3421" s="308" t="str">
        <f>IF(K3421&lt;&gt;"",INDEX(ฐาน!$J$4:$M$44,MATCH(INT(K3421),ฐาน!$J$4:$J$44,0),2),"")</f>
        <v/>
      </c>
      <c r="M3421" s="309" t="str">
        <f>IF(L3421&lt;&gt;"",INDEX(ฐาน!$J$4:$M$45,MATCH(L3421,ฐาน!$K$4:$K$45,0),4),"")</f>
        <v/>
      </c>
      <c r="N3421" s="310" t="str">
        <f>IF(I3421&lt;&gt;"",INDEX(ฐาน!$A$4:$F$9,MATCH(I3421,ฐาน!$A$4:$A$9,0),IF(J3421&gt;=INDEX(ฐาน!$A$4:$F$9,MATCH(I3421,ฐาน!$A$4:$A$9,0),3),6,5)),"")</f>
        <v/>
      </c>
      <c r="O3421" s="311" t="str">
        <f>IF(I3421&lt;&gt;"",IF(J3421&gt;=INDEX(ฐาน!$A$4:$G$9,MATCH(I3421,ฐาน!$A$4:$A$9,0),4),INDEX(ฐาน!$A$4:$G$9,MATCH(I3421,ฐาน!$A$4:$A$9,0),7),INDEX(ฐาน!$A$4:$G$9,MATCH(I3421,ฐาน!$A$4:$A$9,0),4)),"")</f>
        <v/>
      </c>
      <c r="P3421" s="312">
        <f>IF(M3421&lt;&gt;ฐาน!$M$45,IF(L3421&lt;&gt;"",($L3421*$N3421/100),0),0)</f>
        <v>0</v>
      </c>
      <c r="Q3421" s="311">
        <f>IF(M3421&lt;&gt;ฐาน!$M$45,IF(L3421&lt;&gt;"",ROUNDUP(($L3421*$N3421/100),-1),0),0)</f>
        <v>0</v>
      </c>
      <c r="R3421" s="311">
        <f t="shared" si="106"/>
        <v>0</v>
      </c>
      <c r="S3421" s="313">
        <f t="shared" si="107"/>
        <v>0</v>
      </c>
      <c r="T3421" s="314">
        <f>IF(M3421&lt;&gt;ฐาน!$M$45,IF(S3421&lt;&gt;"",S3421+R3421,0),0)</f>
        <v>0</v>
      </c>
      <c r="U3421" s="311">
        <f>IF(M3421&lt;&gt;ฐาน!$M$45,IF(S3421=0,J3421+T3421,O3421),J3421)</f>
        <v>0</v>
      </c>
      <c r="V3421" s="98"/>
    </row>
    <row r="3422" spans="1:22" x14ac:dyDescent="0.35">
      <c r="A3422" s="93">
        <v>3414</v>
      </c>
      <c r="B3422" s="84"/>
      <c r="C3422" s="98"/>
      <c r="D3422" s="91"/>
      <c r="E3422" s="89"/>
      <c r="F3422" s="88"/>
      <c r="G3422" s="91"/>
      <c r="H3422" s="91"/>
      <c r="I3422" s="88"/>
      <c r="J3422" s="92"/>
      <c r="K3422" s="212"/>
      <c r="L3422" s="308" t="str">
        <f>IF(K3422&lt;&gt;"",INDEX(ฐาน!$J$4:$M$44,MATCH(INT(K3422),ฐาน!$J$4:$J$44,0),2),"")</f>
        <v/>
      </c>
      <c r="M3422" s="309" t="str">
        <f>IF(L3422&lt;&gt;"",INDEX(ฐาน!$J$4:$M$45,MATCH(L3422,ฐาน!$K$4:$K$45,0),4),"")</f>
        <v/>
      </c>
      <c r="N3422" s="310" t="str">
        <f>IF(I3422&lt;&gt;"",INDEX(ฐาน!$A$4:$F$9,MATCH(I3422,ฐาน!$A$4:$A$9,0),IF(J3422&gt;=INDEX(ฐาน!$A$4:$F$9,MATCH(I3422,ฐาน!$A$4:$A$9,0),3),6,5)),"")</f>
        <v/>
      </c>
      <c r="O3422" s="311" t="str">
        <f>IF(I3422&lt;&gt;"",IF(J3422&gt;=INDEX(ฐาน!$A$4:$G$9,MATCH(I3422,ฐาน!$A$4:$A$9,0),4),INDEX(ฐาน!$A$4:$G$9,MATCH(I3422,ฐาน!$A$4:$A$9,0),7),INDEX(ฐาน!$A$4:$G$9,MATCH(I3422,ฐาน!$A$4:$A$9,0),4)),"")</f>
        <v/>
      </c>
      <c r="P3422" s="312">
        <f>IF(M3422&lt;&gt;ฐาน!$M$45,IF(L3422&lt;&gt;"",($L3422*$N3422/100),0),0)</f>
        <v>0</v>
      </c>
      <c r="Q3422" s="311">
        <f>IF(M3422&lt;&gt;ฐาน!$M$45,IF(L3422&lt;&gt;"",ROUNDUP(($L3422*$N3422/100),-1),0),0)</f>
        <v>0</v>
      </c>
      <c r="R3422" s="311">
        <f t="shared" si="106"/>
        <v>0</v>
      </c>
      <c r="S3422" s="313">
        <f t="shared" si="107"/>
        <v>0</v>
      </c>
      <c r="T3422" s="314">
        <f>IF(M3422&lt;&gt;ฐาน!$M$45,IF(S3422&lt;&gt;"",S3422+R3422,0),0)</f>
        <v>0</v>
      </c>
      <c r="U3422" s="311">
        <f>IF(M3422&lt;&gt;ฐาน!$M$45,IF(S3422=0,J3422+T3422,O3422),J3422)</f>
        <v>0</v>
      </c>
      <c r="V3422" s="98"/>
    </row>
    <row r="3423" spans="1:22" x14ac:dyDescent="0.35">
      <c r="A3423" s="93">
        <v>3415</v>
      </c>
      <c r="B3423" s="84"/>
      <c r="C3423" s="98"/>
      <c r="D3423" s="91"/>
      <c r="E3423" s="89"/>
      <c r="F3423" s="88"/>
      <c r="G3423" s="91"/>
      <c r="H3423" s="91"/>
      <c r="I3423" s="88"/>
      <c r="J3423" s="92"/>
      <c r="K3423" s="212"/>
      <c r="L3423" s="308" t="str">
        <f>IF(K3423&lt;&gt;"",INDEX(ฐาน!$J$4:$M$44,MATCH(INT(K3423),ฐาน!$J$4:$J$44,0),2),"")</f>
        <v/>
      </c>
      <c r="M3423" s="309" t="str">
        <f>IF(L3423&lt;&gt;"",INDEX(ฐาน!$J$4:$M$45,MATCH(L3423,ฐาน!$K$4:$K$45,0),4),"")</f>
        <v/>
      </c>
      <c r="N3423" s="310" t="str">
        <f>IF(I3423&lt;&gt;"",INDEX(ฐาน!$A$4:$F$9,MATCH(I3423,ฐาน!$A$4:$A$9,0),IF(J3423&gt;=INDEX(ฐาน!$A$4:$F$9,MATCH(I3423,ฐาน!$A$4:$A$9,0),3),6,5)),"")</f>
        <v/>
      </c>
      <c r="O3423" s="311" t="str">
        <f>IF(I3423&lt;&gt;"",IF(J3423&gt;=INDEX(ฐาน!$A$4:$G$9,MATCH(I3423,ฐาน!$A$4:$A$9,0),4),INDEX(ฐาน!$A$4:$G$9,MATCH(I3423,ฐาน!$A$4:$A$9,0),7),INDEX(ฐาน!$A$4:$G$9,MATCH(I3423,ฐาน!$A$4:$A$9,0),4)),"")</f>
        <v/>
      </c>
      <c r="P3423" s="312">
        <f>IF(M3423&lt;&gt;ฐาน!$M$45,IF(L3423&lt;&gt;"",($L3423*$N3423/100),0),0)</f>
        <v>0</v>
      </c>
      <c r="Q3423" s="311">
        <f>IF(M3423&lt;&gt;ฐาน!$M$45,IF(L3423&lt;&gt;"",ROUNDUP(($L3423*$N3423/100),-1),0),0)</f>
        <v>0</v>
      </c>
      <c r="R3423" s="311">
        <f t="shared" si="106"/>
        <v>0</v>
      </c>
      <c r="S3423" s="313">
        <f t="shared" si="107"/>
        <v>0</v>
      </c>
      <c r="T3423" s="314">
        <f>IF(M3423&lt;&gt;ฐาน!$M$45,IF(S3423&lt;&gt;"",S3423+R3423,0),0)</f>
        <v>0</v>
      </c>
      <c r="U3423" s="311">
        <f>IF(M3423&lt;&gt;ฐาน!$M$45,IF(S3423=0,J3423+T3423,O3423),J3423)</f>
        <v>0</v>
      </c>
      <c r="V3423" s="98"/>
    </row>
    <row r="3424" spans="1:22" x14ac:dyDescent="0.35">
      <c r="A3424" s="93">
        <v>3416</v>
      </c>
      <c r="B3424" s="84"/>
      <c r="C3424" s="98"/>
      <c r="D3424" s="91"/>
      <c r="E3424" s="89"/>
      <c r="F3424" s="88"/>
      <c r="G3424" s="91"/>
      <c r="H3424" s="91"/>
      <c r="I3424" s="88"/>
      <c r="J3424" s="92"/>
      <c r="K3424" s="212"/>
      <c r="L3424" s="308" t="str">
        <f>IF(K3424&lt;&gt;"",INDEX(ฐาน!$J$4:$M$44,MATCH(INT(K3424),ฐาน!$J$4:$J$44,0),2),"")</f>
        <v/>
      </c>
      <c r="M3424" s="309" t="str">
        <f>IF(L3424&lt;&gt;"",INDEX(ฐาน!$J$4:$M$45,MATCH(L3424,ฐาน!$K$4:$K$45,0),4),"")</f>
        <v/>
      </c>
      <c r="N3424" s="310" t="str">
        <f>IF(I3424&lt;&gt;"",INDEX(ฐาน!$A$4:$F$9,MATCH(I3424,ฐาน!$A$4:$A$9,0),IF(J3424&gt;=INDEX(ฐาน!$A$4:$F$9,MATCH(I3424,ฐาน!$A$4:$A$9,0),3),6,5)),"")</f>
        <v/>
      </c>
      <c r="O3424" s="311" t="str">
        <f>IF(I3424&lt;&gt;"",IF(J3424&gt;=INDEX(ฐาน!$A$4:$G$9,MATCH(I3424,ฐาน!$A$4:$A$9,0),4),INDEX(ฐาน!$A$4:$G$9,MATCH(I3424,ฐาน!$A$4:$A$9,0),7),INDEX(ฐาน!$A$4:$G$9,MATCH(I3424,ฐาน!$A$4:$A$9,0),4)),"")</f>
        <v/>
      </c>
      <c r="P3424" s="312">
        <f>IF(M3424&lt;&gt;ฐาน!$M$45,IF(L3424&lt;&gt;"",($L3424*$N3424/100),0),0)</f>
        <v>0</v>
      </c>
      <c r="Q3424" s="311">
        <f>IF(M3424&lt;&gt;ฐาน!$M$45,IF(L3424&lt;&gt;"",ROUNDUP(($L3424*$N3424/100),-1),0),0)</f>
        <v>0</v>
      </c>
      <c r="R3424" s="311">
        <f t="shared" si="106"/>
        <v>0</v>
      </c>
      <c r="S3424" s="313">
        <f t="shared" si="107"/>
        <v>0</v>
      </c>
      <c r="T3424" s="314">
        <f>IF(M3424&lt;&gt;ฐาน!$M$45,IF(S3424&lt;&gt;"",S3424+R3424,0),0)</f>
        <v>0</v>
      </c>
      <c r="U3424" s="311">
        <f>IF(M3424&lt;&gt;ฐาน!$M$45,IF(S3424=0,J3424+T3424,O3424),J3424)</f>
        <v>0</v>
      </c>
      <c r="V3424" s="98"/>
    </row>
    <row r="3425" spans="1:22" x14ac:dyDescent="0.35">
      <c r="A3425" s="93">
        <v>3417</v>
      </c>
      <c r="B3425" s="84"/>
      <c r="C3425" s="98"/>
      <c r="D3425" s="91"/>
      <c r="E3425" s="89"/>
      <c r="F3425" s="88"/>
      <c r="G3425" s="91"/>
      <c r="H3425" s="91"/>
      <c r="I3425" s="88"/>
      <c r="J3425" s="92"/>
      <c r="K3425" s="212"/>
      <c r="L3425" s="308" t="str">
        <f>IF(K3425&lt;&gt;"",INDEX(ฐาน!$J$4:$M$44,MATCH(INT(K3425),ฐาน!$J$4:$J$44,0),2),"")</f>
        <v/>
      </c>
      <c r="M3425" s="309" t="str">
        <f>IF(L3425&lt;&gt;"",INDEX(ฐาน!$J$4:$M$45,MATCH(L3425,ฐาน!$K$4:$K$45,0),4),"")</f>
        <v/>
      </c>
      <c r="N3425" s="310" t="str">
        <f>IF(I3425&lt;&gt;"",INDEX(ฐาน!$A$4:$F$9,MATCH(I3425,ฐาน!$A$4:$A$9,0),IF(J3425&gt;=INDEX(ฐาน!$A$4:$F$9,MATCH(I3425,ฐาน!$A$4:$A$9,0),3),6,5)),"")</f>
        <v/>
      </c>
      <c r="O3425" s="311" t="str">
        <f>IF(I3425&lt;&gt;"",IF(J3425&gt;=INDEX(ฐาน!$A$4:$G$9,MATCH(I3425,ฐาน!$A$4:$A$9,0),4),INDEX(ฐาน!$A$4:$G$9,MATCH(I3425,ฐาน!$A$4:$A$9,0),7),INDEX(ฐาน!$A$4:$G$9,MATCH(I3425,ฐาน!$A$4:$A$9,0),4)),"")</f>
        <v/>
      </c>
      <c r="P3425" s="312">
        <f>IF(M3425&lt;&gt;ฐาน!$M$45,IF(L3425&lt;&gt;"",($L3425*$N3425/100),0),0)</f>
        <v>0</v>
      </c>
      <c r="Q3425" s="311">
        <f>IF(M3425&lt;&gt;ฐาน!$M$45,IF(L3425&lt;&gt;"",ROUNDUP(($L3425*$N3425/100),-1),0),0)</f>
        <v>0</v>
      </c>
      <c r="R3425" s="311">
        <f t="shared" si="106"/>
        <v>0</v>
      </c>
      <c r="S3425" s="313">
        <f t="shared" si="107"/>
        <v>0</v>
      </c>
      <c r="T3425" s="314">
        <f>IF(M3425&lt;&gt;ฐาน!$M$45,IF(S3425&lt;&gt;"",S3425+R3425,0),0)</f>
        <v>0</v>
      </c>
      <c r="U3425" s="311">
        <f>IF(M3425&lt;&gt;ฐาน!$M$45,IF(S3425=0,J3425+T3425,O3425),J3425)</f>
        <v>0</v>
      </c>
      <c r="V3425" s="98"/>
    </row>
    <row r="3426" spans="1:22" x14ac:dyDescent="0.35">
      <c r="A3426" s="93">
        <v>3418</v>
      </c>
      <c r="B3426" s="84"/>
      <c r="C3426" s="98"/>
      <c r="D3426" s="91"/>
      <c r="E3426" s="89"/>
      <c r="F3426" s="88"/>
      <c r="G3426" s="91"/>
      <c r="H3426" s="91"/>
      <c r="I3426" s="88"/>
      <c r="J3426" s="92"/>
      <c r="K3426" s="212"/>
      <c r="L3426" s="308" t="str">
        <f>IF(K3426&lt;&gt;"",INDEX(ฐาน!$J$4:$M$44,MATCH(INT(K3426),ฐาน!$J$4:$J$44,0),2),"")</f>
        <v/>
      </c>
      <c r="M3426" s="309" t="str">
        <f>IF(L3426&lt;&gt;"",INDEX(ฐาน!$J$4:$M$45,MATCH(L3426,ฐาน!$K$4:$K$45,0),4),"")</f>
        <v/>
      </c>
      <c r="N3426" s="310" t="str">
        <f>IF(I3426&lt;&gt;"",INDEX(ฐาน!$A$4:$F$9,MATCH(I3426,ฐาน!$A$4:$A$9,0),IF(J3426&gt;=INDEX(ฐาน!$A$4:$F$9,MATCH(I3426,ฐาน!$A$4:$A$9,0),3),6,5)),"")</f>
        <v/>
      </c>
      <c r="O3426" s="311" t="str">
        <f>IF(I3426&lt;&gt;"",IF(J3426&gt;=INDEX(ฐาน!$A$4:$G$9,MATCH(I3426,ฐาน!$A$4:$A$9,0),4),INDEX(ฐาน!$A$4:$G$9,MATCH(I3426,ฐาน!$A$4:$A$9,0),7),INDEX(ฐาน!$A$4:$G$9,MATCH(I3426,ฐาน!$A$4:$A$9,0),4)),"")</f>
        <v/>
      </c>
      <c r="P3426" s="312">
        <f>IF(M3426&lt;&gt;ฐาน!$M$45,IF(L3426&lt;&gt;"",($L3426*$N3426/100),0),0)</f>
        <v>0</v>
      </c>
      <c r="Q3426" s="311">
        <f>IF(M3426&lt;&gt;ฐาน!$M$45,IF(L3426&lt;&gt;"",ROUNDUP(($L3426*$N3426/100),-1),0),0)</f>
        <v>0</v>
      </c>
      <c r="R3426" s="311">
        <f t="shared" si="106"/>
        <v>0</v>
      </c>
      <c r="S3426" s="313">
        <f t="shared" si="107"/>
        <v>0</v>
      </c>
      <c r="T3426" s="314">
        <f>IF(M3426&lt;&gt;ฐาน!$M$45,IF(S3426&lt;&gt;"",S3426+R3426,0),0)</f>
        <v>0</v>
      </c>
      <c r="U3426" s="311">
        <f>IF(M3426&lt;&gt;ฐาน!$M$45,IF(S3426=0,J3426+T3426,O3426),J3426)</f>
        <v>0</v>
      </c>
      <c r="V3426" s="98"/>
    </row>
    <row r="3427" spans="1:22" x14ac:dyDescent="0.35">
      <c r="A3427" s="93">
        <v>3419</v>
      </c>
      <c r="B3427" s="84"/>
      <c r="C3427" s="98"/>
      <c r="D3427" s="91"/>
      <c r="E3427" s="89"/>
      <c r="F3427" s="88"/>
      <c r="G3427" s="91"/>
      <c r="H3427" s="91"/>
      <c r="I3427" s="88"/>
      <c r="J3427" s="92"/>
      <c r="K3427" s="212"/>
      <c r="L3427" s="308" t="str">
        <f>IF(K3427&lt;&gt;"",INDEX(ฐาน!$J$4:$M$44,MATCH(INT(K3427),ฐาน!$J$4:$J$44,0),2),"")</f>
        <v/>
      </c>
      <c r="M3427" s="309" t="str">
        <f>IF(L3427&lt;&gt;"",INDEX(ฐาน!$J$4:$M$45,MATCH(L3427,ฐาน!$K$4:$K$45,0),4),"")</f>
        <v/>
      </c>
      <c r="N3427" s="310" t="str">
        <f>IF(I3427&lt;&gt;"",INDEX(ฐาน!$A$4:$F$9,MATCH(I3427,ฐาน!$A$4:$A$9,0),IF(J3427&gt;=INDEX(ฐาน!$A$4:$F$9,MATCH(I3427,ฐาน!$A$4:$A$9,0),3),6,5)),"")</f>
        <v/>
      </c>
      <c r="O3427" s="311" t="str">
        <f>IF(I3427&lt;&gt;"",IF(J3427&gt;=INDEX(ฐาน!$A$4:$G$9,MATCH(I3427,ฐาน!$A$4:$A$9,0),4),INDEX(ฐาน!$A$4:$G$9,MATCH(I3427,ฐาน!$A$4:$A$9,0),7),INDEX(ฐาน!$A$4:$G$9,MATCH(I3427,ฐาน!$A$4:$A$9,0),4)),"")</f>
        <v/>
      </c>
      <c r="P3427" s="312">
        <f>IF(M3427&lt;&gt;ฐาน!$M$45,IF(L3427&lt;&gt;"",($L3427*$N3427/100),0),0)</f>
        <v>0</v>
      </c>
      <c r="Q3427" s="311">
        <f>IF(M3427&lt;&gt;ฐาน!$M$45,IF(L3427&lt;&gt;"",ROUNDUP(($L3427*$N3427/100),-1),0),0)</f>
        <v>0</v>
      </c>
      <c r="R3427" s="311">
        <f t="shared" si="106"/>
        <v>0</v>
      </c>
      <c r="S3427" s="313">
        <f t="shared" si="107"/>
        <v>0</v>
      </c>
      <c r="T3427" s="314">
        <f>IF(M3427&lt;&gt;ฐาน!$M$45,IF(S3427&lt;&gt;"",S3427+R3427,0),0)</f>
        <v>0</v>
      </c>
      <c r="U3427" s="311">
        <f>IF(M3427&lt;&gt;ฐาน!$M$45,IF(S3427=0,J3427+T3427,O3427),J3427)</f>
        <v>0</v>
      </c>
      <c r="V3427" s="98"/>
    </row>
    <row r="3428" spans="1:22" x14ac:dyDescent="0.35">
      <c r="A3428" s="93">
        <v>3420</v>
      </c>
      <c r="B3428" s="84"/>
      <c r="C3428" s="98"/>
      <c r="D3428" s="91"/>
      <c r="E3428" s="89"/>
      <c r="F3428" s="88"/>
      <c r="G3428" s="91"/>
      <c r="H3428" s="91"/>
      <c r="I3428" s="88"/>
      <c r="J3428" s="92"/>
      <c r="K3428" s="212"/>
      <c r="L3428" s="308" t="str">
        <f>IF(K3428&lt;&gt;"",INDEX(ฐาน!$J$4:$M$44,MATCH(INT(K3428),ฐาน!$J$4:$J$44,0),2),"")</f>
        <v/>
      </c>
      <c r="M3428" s="309" t="str">
        <f>IF(L3428&lt;&gt;"",INDEX(ฐาน!$J$4:$M$45,MATCH(L3428,ฐาน!$K$4:$K$45,0),4),"")</f>
        <v/>
      </c>
      <c r="N3428" s="310" t="str">
        <f>IF(I3428&lt;&gt;"",INDEX(ฐาน!$A$4:$F$9,MATCH(I3428,ฐาน!$A$4:$A$9,0),IF(J3428&gt;=INDEX(ฐาน!$A$4:$F$9,MATCH(I3428,ฐาน!$A$4:$A$9,0),3),6,5)),"")</f>
        <v/>
      </c>
      <c r="O3428" s="311" t="str">
        <f>IF(I3428&lt;&gt;"",IF(J3428&gt;=INDEX(ฐาน!$A$4:$G$9,MATCH(I3428,ฐาน!$A$4:$A$9,0),4),INDEX(ฐาน!$A$4:$G$9,MATCH(I3428,ฐาน!$A$4:$A$9,0),7),INDEX(ฐาน!$A$4:$G$9,MATCH(I3428,ฐาน!$A$4:$A$9,0),4)),"")</f>
        <v/>
      </c>
      <c r="P3428" s="312">
        <f>IF(M3428&lt;&gt;ฐาน!$M$45,IF(L3428&lt;&gt;"",($L3428*$N3428/100),0),0)</f>
        <v>0</v>
      </c>
      <c r="Q3428" s="311">
        <f>IF(M3428&lt;&gt;ฐาน!$M$45,IF(L3428&lt;&gt;"",ROUNDUP(($L3428*$N3428/100),-1),0),0)</f>
        <v>0</v>
      </c>
      <c r="R3428" s="311">
        <f t="shared" si="106"/>
        <v>0</v>
      </c>
      <c r="S3428" s="313">
        <f t="shared" si="107"/>
        <v>0</v>
      </c>
      <c r="T3428" s="314">
        <f>IF(M3428&lt;&gt;ฐาน!$M$45,IF(S3428&lt;&gt;"",S3428+R3428,0),0)</f>
        <v>0</v>
      </c>
      <c r="U3428" s="311">
        <f>IF(M3428&lt;&gt;ฐาน!$M$45,IF(S3428=0,J3428+T3428,O3428),J3428)</f>
        <v>0</v>
      </c>
      <c r="V3428" s="98"/>
    </row>
    <row r="3429" spans="1:22" x14ac:dyDescent="0.35">
      <c r="A3429" s="93">
        <v>3421</v>
      </c>
      <c r="B3429" s="84"/>
      <c r="C3429" s="98"/>
      <c r="D3429" s="91"/>
      <c r="E3429" s="89"/>
      <c r="F3429" s="88"/>
      <c r="G3429" s="91"/>
      <c r="H3429" s="91"/>
      <c r="I3429" s="88"/>
      <c r="J3429" s="92"/>
      <c r="K3429" s="212"/>
      <c r="L3429" s="308" t="str">
        <f>IF(K3429&lt;&gt;"",INDEX(ฐาน!$J$4:$M$44,MATCH(INT(K3429),ฐาน!$J$4:$J$44,0),2),"")</f>
        <v/>
      </c>
      <c r="M3429" s="309" t="str">
        <f>IF(L3429&lt;&gt;"",INDEX(ฐาน!$J$4:$M$45,MATCH(L3429,ฐาน!$K$4:$K$45,0),4),"")</f>
        <v/>
      </c>
      <c r="N3429" s="310" t="str">
        <f>IF(I3429&lt;&gt;"",INDEX(ฐาน!$A$4:$F$9,MATCH(I3429,ฐาน!$A$4:$A$9,0),IF(J3429&gt;=INDEX(ฐาน!$A$4:$F$9,MATCH(I3429,ฐาน!$A$4:$A$9,0),3),6,5)),"")</f>
        <v/>
      </c>
      <c r="O3429" s="311" t="str">
        <f>IF(I3429&lt;&gt;"",IF(J3429&gt;=INDEX(ฐาน!$A$4:$G$9,MATCH(I3429,ฐาน!$A$4:$A$9,0),4),INDEX(ฐาน!$A$4:$G$9,MATCH(I3429,ฐาน!$A$4:$A$9,0),7),INDEX(ฐาน!$A$4:$G$9,MATCH(I3429,ฐาน!$A$4:$A$9,0),4)),"")</f>
        <v/>
      </c>
      <c r="P3429" s="312">
        <f>IF(M3429&lt;&gt;ฐาน!$M$45,IF(L3429&lt;&gt;"",($L3429*$N3429/100),0),0)</f>
        <v>0</v>
      </c>
      <c r="Q3429" s="311">
        <f>IF(M3429&lt;&gt;ฐาน!$M$45,IF(L3429&lt;&gt;"",ROUNDUP(($L3429*$N3429/100),-1),0),0)</f>
        <v>0</v>
      </c>
      <c r="R3429" s="311">
        <f t="shared" si="106"/>
        <v>0</v>
      </c>
      <c r="S3429" s="313">
        <f t="shared" si="107"/>
        <v>0</v>
      </c>
      <c r="T3429" s="314">
        <f>IF(M3429&lt;&gt;ฐาน!$M$45,IF(S3429&lt;&gt;"",S3429+R3429,0),0)</f>
        <v>0</v>
      </c>
      <c r="U3429" s="311">
        <f>IF(M3429&lt;&gt;ฐาน!$M$45,IF(S3429=0,J3429+T3429,O3429),J3429)</f>
        <v>0</v>
      </c>
      <c r="V3429" s="98"/>
    </row>
    <row r="3430" spans="1:22" x14ac:dyDescent="0.35">
      <c r="A3430" s="93">
        <v>3422</v>
      </c>
      <c r="B3430" s="84"/>
      <c r="C3430" s="98"/>
      <c r="D3430" s="91"/>
      <c r="E3430" s="89"/>
      <c r="F3430" s="88"/>
      <c r="G3430" s="91"/>
      <c r="H3430" s="91"/>
      <c r="I3430" s="88"/>
      <c r="J3430" s="92"/>
      <c r="K3430" s="212"/>
      <c r="L3430" s="308" t="str">
        <f>IF(K3430&lt;&gt;"",INDEX(ฐาน!$J$4:$M$44,MATCH(INT(K3430),ฐาน!$J$4:$J$44,0),2),"")</f>
        <v/>
      </c>
      <c r="M3430" s="309" t="str">
        <f>IF(L3430&lt;&gt;"",INDEX(ฐาน!$J$4:$M$45,MATCH(L3430,ฐาน!$K$4:$K$45,0),4),"")</f>
        <v/>
      </c>
      <c r="N3430" s="310" t="str">
        <f>IF(I3430&lt;&gt;"",INDEX(ฐาน!$A$4:$F$9,MATCH(I3430,ฐาน!$A$4:$A$9,0),IF(J3430&gt;=INDEX(ฐาน!$A$4:$F$9,MATCH(I3430,ฐาน!$A$4:$A$9,0),3),6,5)),"")</f>
        <v/>
      </c>
      <c r="O3430" s="311" t="str">
        <f>IF(I3430&lt;&gt;"",IF(J3430&gt;=INDEX(ฐาน!$A$4:$G$9,MATCH(I3430,ฐาน!$A$4:$A$9,0),4),INDEX(ฐาน!$A$4:$G$9,MATCH(I3430,ฐาน!$A$4:$A$9,0),7),INDEX(ฐาน!$A$4:$G$9,MATCH(I3430,ฐาน!$A$4:$A$9,0),4)),"")</f>
        <v/>
      </c>
      <c r="P3430" s="312">
        <f>IF(M3430&lt;&gt;ฐาน!$M$45,IF(L3430&lt;&gt;"",($L3430*$N3430/100),0),0)</f>
        <v>0</v>
      </c>
      <c r="Q3430" s="311">
        <f>IF(M3430&lt;&gt;ฐาน!$M$45,IF(L3430&lt;&gt;"",ROUNDUP(($L3430*$N3430/100),-1),0),0)</f>
        <v>0</v>
      </c>
      <c r="R3430" s="311">
        <f t="shared" si="106"/>
        <v>0</v>
      </c>
      <c r="S3430" s="313">
        <f t="shared" si="107"/>
        <v>0</v>
      </c>
      <c r="T3430" s="314">
        <f>IF(M3430&lt;&gt;ฐาน!$M$45,IF(S3430&lt;&gt;"",S3430+R3430,0),0)</f>
        <v>0</v>
      </c>
      <c r="U3430" s="311">
        <f>IF(M3430&lt;&gt;ฐาน!$M$45,IF(S3430=0,J3430+T3430,O3430),J3430)</f>
        <v>0</v>
      </c>
      <c r="V3430" s="98"/>
    </row>
    <row r="3431" spans="1:22" x14ac:dyDescent="0.35">
      <c r="A3431" s="93">
        <v>3423</v>
      </c>
      <c r="B3431" s="84"/>
      <c r="C3431" s="98"/>
      <c r="D3431" s="91"/>
      <c r="E3431" s="89"/>
      <c r="F3431" s="88"/>
      <c r="G3431" s="91"/>
      <c r="H3431" s="91"/>
      <c r="I3431" s="88"/>
      <c r="J3431" s="92"/>
      <c r="K3431" s="212"/>
      <c r="L3431" s="308" t="str">
        <f>IF(K3431&lt;&gt;"",INDEX(ฐาน!$J$4:$M$44,MATCH(INT(K3431),ฐาน!$J$4:$J$44,0),2),"")</f>
        <v/>
      </c>
      <c r="M3431" s="309" t="str">
        <f>IF(L3431&lt;&gt;"",INDEX(ฐาน!$J$4:$M$45,MATCH(L3431,ฐาน!$K$4:$K$45,0),4),"")</f>
        <v/>
      </c>
      <c r="N3431" s="310" t="str">
        <f>IF(I3431&lt;&gt;"",INDEX(ฐาน!$A$4:$F$9,MATCH(I3431,ฐาน!$A$4:$A$9,0),IF(J3431&gt;=INDEX(ฐาน!$A$4:$F$9,MATCH(I3431,ฐาน!$A$4:$A$9,0),3),6,5)),"")</f>
        <v/>
      </c>
      <c r="O3431" s="311" t="str">
        <f>IF(I3431&lt;&gt;"",IF(J3431&gt;=INDEX(ฐาน!$A$4:$G$9,MATCH(I3431,ฐาน!$A$4:$A$9,0),4),INDEX(ฐาน!$A$4:$G$9,MATCH(I3431,ฐาน!$A$4:$A$9,0),7),INDEX(ฐาน!$A$4:$G$9,MATCH(I3431,ฐาน!$A$4:$A$9,0),4)),"")</f>
        <v/>
      </c>
      <c r="P3431" s="312">
        <f>IF(M3431&lt;&gt;ฐาน!$M$45,IF(L3431&lt;&gt;"",($L3431*$N3431/100),0),0)</f>
        <v>0</v>
      </c>
      <c r="Q3431" s="311">
        <f>IF(M3431&lt;&gt;ฐาน!$M$45,IF(L3431&lt;&gt;"",ROUNDUP(($L3431*$N3431/100),-1),0),0)</f>
        <v>0</v>
      </c>
      <c r="R3431" s="311">
        <f t="shared" si="106"/>
        <v>0</v>
      </c>
      <c r="S3431" s="313">
        <f t="shared" si="107"/>
        <v>0</v>
      </c>
      <c r="T3431" s="314">
        <f>IF(M3431&lt;&gt;ฐาน!$M$45,IF(S3431&lt;&gt;"",S3431+R3431,0),0)</f>
        <v>0</v>
      </c>
      <c r="U3431" s="311">
        <f>IF(M3431&lt;&gt;ฐาน!$M$45,IF(S3431=0,J3431+T3431,O3431),J3431)</f>
        <v>0</v>
      </c>
      <c r="V3431" s="98"/>
    </row>
    <row r="3432" spans="1:22" x14ac:dyDescent="0.35">
      <c r="A3432" s="93">
        <v>3424</v>
      </c>
      <c r="B3432" s="84"/>
      <c r="C3432" s="98"/>
      <c r="D3432" s="91"/>
      <c r="E3432" s="89"/>
      <c r="F3432" s="88"/>
      <c r="G3432" s="91"/>
      <c r="H3432" s="91"/>
      <c r="I3432" s="88"/>
      <c r="J3432" s="92"/>
      <c r="K3432" s="212"/>
      <c r="L3432" s="308" t="str">
        <f>IF(K3432&lt;&gt;"",INDEX(ฐาน!$J$4:$M$44,MATCH(INT(K3432),ฐาน!$J$4:$J$44,0),2),"")</f>
        <v/>
      </c>
      <c r="M3432" s="309" t="str">
        <f>IF(L3432&lt;&gt;"",INDEX(ฐาน!$J$4:$M$45,MATCH(L3432,ฐาน!$K$4:$K$45,0),4),"")</f>
        <v/>
      </c>
      <c r="N3432" s="310" t="str">
        <f>IF(I3432&lt;&gt;"",INDEX(ฐาน!$A$4:$F$9,MATCH(I3432,ฐาน!$A$4:$A$9,0),IF(J3432&gt;=INDEX(ฐาน!$A$4:$F$9,MATCH(I3432,ฐาน!$A$4:$A$9,0),3),6,5)),"")</f>
        <v/>
      </c>
      <c r="O3432" s="311" t="str">
        <f>IF(I3432&lt;&gt;"",IF(J3432&gt;=INDEX(ฐาน!$A$4:$G$9,MATCH(I3432,ฐาน!$A$4:$A$9,0),4),INDEX(ฐาน!$A$4:$G$9,MATCH(I3432,ฐาน!$A$4:$A$9,0),7),INDEX(ฐาน!$A$4:$G$9,MATCH(I3432,ฐาน!$A$4:$A$9,0),4)),"")</f>
        <v/>
      </c>
      <c r="P3432" s="312">
        <f>IF(M3432&lt;&gt;ฐาน!$M$45,IF(L3432&lt;&gt;"",($L3432*$N3432/100),0),0)</f>
        <v>0</v>
      </c>
      <c r="Q3432" s="311">
        <f>IF(M3432&lt;&gt;ฐาน!$M$45,IF(L3432&lt;&gt;"",ROUNDUP(($L3432*$N3432/100),-1),0),0)</f>
        <v>0</v>
      </c>
      <c r="R3432" s="311">
        <f t="shared" si="106"/>
        <v>0</v>
      </c>
      <c r="S3432" s="313">
        <f t="shared" si="107"/>
        <v>0</v>
      </c>
      <c r="T3432" s="314">
        <f>IF(M3432&lt;&gt;ฐาน!$M$45,IF(S3432&lt;&gt;"",S3432+R3432,0),0)</f>
        <v>0</v>
      </c>
      <c r="U3432" s="311">
        <f>IF(M3432&lt;&gt;ฐาน!$M$45,IF(S3432=0,J3432+T3432,O3432),J3432)</f>
        <v>0</v>
      </c>
      <c r="V3432" s="98"/>
    </row>
    <row r="3433" spans="1:22" x14ac:dyDescent="0.35">
      <c r="A3433" s="93">
        <v>3425</v>
      </c>
      <c r="B3433" s="84"/>
      <c r="C3433" s="98"/>
      <c r="D3433" s="91"/>
      <c r="E3433" s="89"/>
      <c r="F3433" s="88"/>
      <c r="G3433" s="91"/>
      <c r="H3433" s="91"/>
      <c r="I3433" s="88"/>
      <c r="J3433" s="92"/>
      <c r="K3433" s="212"/>
      <c r="L3433" s="308" t="str">
        <f>IF(K3433&lt;&gt;"",INDEX(ฐาน!$J$4:$M$44,MATCH(INT(K3433),ฐาน!$J$4:$J$44,0),2),"")</f>
        <v/>
      </c>
      <c r="M3433" s="309" t="str">
        <f>IF(L3433&lt;&gt;"",INDEX(ฐาน!$J$4:$M$45,MATCH(L3433,ฐาน!$K$4:$K$45,0),4),"")</f>
        <v/>
      </c>
      <c r="N3433" s="310" t="str">
        <f>IF(I3433&lt;&gt;"",INDEX(ฐาน!$A$4:$F$9,MATCH(I3433,ฐาน!$A$4:$A$9,0),IF(J3433&gt;=INDEX(ฐาน!$A$4:$F$9,MATCH(I3433,ฐาน!$A$4:$A$9,0),3),6,5)),"")</f>
        <v/>
      </c>
      <c r="O3433" s="311" t="str">
        <f>IF(I3433&lt;&gt;"",IF(J3433&gt;=INDEX(ฐาน!$A$4:$G$9,MATCH(I3433,ฐาน!$A$4:$A$9,0),4),INDEX(ฐาน!$A$4:$G$9,MATCH(I3433,ฐาน!$A$4:$A$9,0),7),INDEX(ฐาน!$A$4:$G$9,MATCH(I3433,ฐาน!$A$4:$A$9,0),4)),"")</f>
        <v/>
      </c>
      <c r="P3433" s="312">
        <f>IF(M3433&lt;&gt;ฐาน!$M$45,IF(L3433&lt;&gt;"",($L3433*$N3433/100),0),0)</f>
        <v>0</v>
      </c>
      <c r="Q3433" s="311">
        <f>IF(M3433&lt;&gt;ฐาน!$M$45,IF(L3433&lt;&gt;"",ROUNDUP(($L3433*$N3433/100),-1),0),0)</f>
        <v>0</v>
      </c>
      <c r="R3433" s="311">
        <f t="shared" si="106"/>
        <v>0</v>
      </c>
      <c r="S3433" s="313">
        <f t="shared" si="107"/>
        <v>0</v>
      </c>
      <c r="T3433" s="314">
        <f>IF(M3433&lt;&gt;ฐาน!$M$45,IF(S3433&lt;&gt;"",S3433+R3433,0),0)</f>
        <v>0</v>
      </c>
      <c r="U3433" s="311">
        <f>IF(M3433&lt;&gt;ฐาน!$M$45,IF(S3433=0,J3433+T3433,O3433),J3433)</f>
        <v>0</v>
      </c>
      <c r="V3433" s="98"/>
    </row>
    <row r="3434" spans="1:22" x14ac:dyDescent="0.35">
      <c r="A3434" s="93">
        <v>3426</v>
      </c>
      <c r="B3434" s="84"/>
      <c r="C3434" s="98"/>
      <c r="D3434" s="91"/>
      <c r="E3434" s="89"/>
      <c r="F3434" s="88"/>
      <c r="G3434" s="91"/>
      <c r="H3434" s="91"/>
      <c r="I3434" s="88"/>
      <c r="J3434" s="92"/>
      <c r="K3434" s="212"/>
      <c r="L3434" s="308" t="str">
        <f>IF(K3434&lt;&gt;"",INDEX(ฐาน!$J$4:$M$44,MATCH(INT(K3434),ฐาน!$J$4:$J$44,0),2),"")</f>
        <v/>
      </c>
      <c r="M3434" s="309" t="str">
        <f>IF(L3434&lt;&gt;"",INDEX(ฐาน!$J$4:$M$45,MATCH(L3434,ฐาน!$K$4:$K$45,0),4),"")</f>
        <v/>
      </c>
      <c r="N3434" s="310" t="str">
        <f>IF(I3434&lt;&gt;"",INDEX(ฐาน!$A$4:$F$9,MATCH(I3434,ฐาน!$A$4:$A$9,0),IF(J3434&gt;=INDEX(ฐาน!$A$4:$F$9,MATCH(I3434,ฐาน!$A$4:$A$9,0),3),6,5)),"")</f>
        <v/>
      </c>
      <c r="O3434" s="311" t="str">
        <f>IF(I3434&lt;&gt;"",IF(J3434&gt;=INDEX(ฐาน!$A$4:$G$9,MATCH(I3434,ฐาน!$A$4:$A$9,0),4),INDEX(ฐาน!$A$4:$G$9,MATCH(I3434,ฐาน!$A$4:$A$9,0),7),INDEX(ฐาน!$A$4:$G$9,MATCH(I3434,ฐาน!$A$4:$A$9,0),4)),"")</f>
        <v/>
      </c>
      <c r="P3434" s="312">
        <f>IF(M3434&lt;&gt;ฐาน!$M$45,IF(L3434&lt;&gt;"",($L3434*$N3434/100),0),0)</f>
        <v>0</v>
      </c>
      <c r="Q3434" s="311">
        <f>IF(M3434&lt;&gt;ฐาน!$M$45,IF(L3434&lt;&gt;"",ROUNDUP(($L3434*$N3434/100),-1),0),0)</f>
        <v>0</v>
      </c>
      <c r="R3434" s="311">
        <f t="shared" si="106"/>
        <v>0</v>
      </c>
      <c r="S3434" s="313">
        <f t="shared" si="107"/>
        <v>0</v>
      </c>
      <c r="T3434" s="314">
        <f>IF(M3434&lt;&gt;ฐาน!$M$45,IF(S3434&lt;&gt;"",S3434+R3434,0),0)</f>
        <v>0</v>
      </c>
      <c r="U3434" s="311">
        <f>IF(M3434&lt;&gt;ฐาน!$M$45,IF(S3434=0,J3434+T3434,O3434),J3434)</f>
        <v>0</v>
      </c>
      <c r="V3434" s="98"/>
    </row>
    <row r="3435" spans="1:22" x14ac:dyDescent="0.35">
      <c r="A3435" s="93">
        <v>3427</v>
      </c>
      <c r="B3435" s="84"/>
      <c r="C3435" s="98"/>
      <c r="D3435" s="91"/>
      <c r="E3435" s="89"/>
      <c r="F3435" s="88"/>
      <c r="G3435" s="91"/>
      <c r="H3435" s="91"/>
      <c r="I3435" s="88"/>
      <c r="J3435" s="92"/>
      <c r="K3435" s="212"/>
      <c r="L3435" s="308" t="str">
        <f>IF(K3435&lt;&gt;"",INDEX(ฐาน!$J$4:$M$44,MATCH(INT(K3435),ฐาน!$J$4:$J$44,0),2),"")</f>
        <v/>
      </c>
      <c r="M3435" s="309" t="str">
        <f>IF(L3435&lt;&gt;"",INDEX(ฐาน!$J$4:$M$45,MATCH(L3435,ฐาน!$K$4:$K$45,0),4),"")</f>
        <v/>
      </c>
      <c r="N3435" s="310" t="str">
        <f>IF(I3435&lt;&gt;"",INDEX(ฐาน!$A$4:$F$9,MATCH(I3435,ฐาน!$A$4:$A$9,0),IF(J3435&gt;=INDEX(ฐาน!$A$4:$F$9,MATCH(I3435,ฐาน!$A$4:$A$9,0),3),6,5)),"")</f>
        <v/>
      </c>
      <c r="O3435" s="311" t="str">
        <f>IF(I3435&lt;&gt;"",IF(J3435&gt;=INDEX(ฐาน!$A$4:$G$9,MATCH(I3435,ฐาน!$A$4:$A$9,0),4),INDEX(ฐาน!$A$4:$G$9,MATCH(I3435,ฐาน!$A$4:$A$9,0),7),INDEX(ฐาน!$A$4:$G$9,MATCH(I3435,ฐาน!$A$4:$A$9,0),4)),"")</f>
        <v/>
      </c>
      <c r="P3435" s="312">
        <f>IF(M3435&lt;&gt;ฐาน!$M$45,IF(L3435&lt;&gt;"",($L3435*$N3435/100),0),0)</f>
        <v>0</v>
      </c>
      <c r="Q3435" s="311">
        <f>IF(M3435&lt;&gt;ฐาน!$M$45,IF(L3435&lt;&gt;"",ROUNDUP(($L3435*$N3435/100),-1),0),0)</f>
        <v>0</v>
      </c>
      <c r="R3435" s="311">
        <f t="shared" si="106"/>
        <v>0</v>
      </c>
      <c r="S3435" s="313">
        <f t="shared" si="107"/>
        <v>0</v>
      </c>
      <c r="T3435" s="314">
        <f>IF(M3435&lt;&gt;ฐาน!$M$45,IF(S3435&lt;&gt;"",S3435+R3435,0),0)</f>
        <v>0</v>
      </c>
      <c r="U3435" s="311">
        <f>IF(M3435&lt;&gt;ฐาน!$M$45,IF(S3435=0,J3435+T3435,O3435),J3435)</f>
        <v>0</v>
      </c>
      <c r="V3435" s="98"/>
    </row>
    <row r="3436" spans="1:22" x14ac:dyDescent="0.35">
      <c r="A3436" s="93">
        <v>3428</v>
      </c>
      <c r="B3436" s="84"/>
      <c r="C3436" s="98"/>
      <c r="D3436" s="91"/>
      <c r="E3436" s="89"/>
      <c r="F3436" s="88"/>
      <c r="G3436" s="91"/>
      <c r="H3436" s="91"/>
      <c r="I3436" s="88"/>
      <c r="J3436" s="92"/>
      <c r="K3436" s="212"/>
      <c r="L3436" s="308" t="str">
        <f>IF(K3436&lt;&gt;"",INDEX(ฐาน!$J$4:$M$44,MATCH(INT(K3436),ฐาน!$J$4:$J$44,0),2),"")</f>
        <v/>
      </c>
      <c r="M3436" s="309" t="str">
        <f>IF(L3436&lt;&gt;"",INDEX(ฐาน!$J$4:$M$45,MATCH(L3436,ฐาน!$K$4:$K$45,0),4),"")</f>
        <v/>
      </c>
      <c r="N3436" s="310" t="str">
        <f>IF(I3436&lt;&gt;"",INDEX(ฐาน!$A$4:$F$9,MATCH(I3436,ฐาน!$A$4:$A$9,0),IF(J3436&gt;=INDEX(ฐาน!$A$4:$F$9,MATCH(I3436,ฐาน!$A$4:$A$9,0),3),6,5)),"")</f>
        <v/>
      </c>
      <c r="O3436" s="311" t="str">
        <f>IF(I3436&lt;&gt;"",IF(J3436&gt;=INDEX(ฐาน!$A$4:$G$9,MATCH(I3436,ฐาน!$A$4:$A$9,0),4),INDEX(ฐาน!$A$4:$G$9,MATCH(I3436,ฐาน!$A$4:$A$9,0),7),INDEX(ฐาน!$A$4:$G$9,MATCH(I3436,ฐาน!$A$4:$A$9,0),4)),"")</f>
        <v/>
      </c>
      <c r="P3436" s="312">
        <f>IF(M3436&lt;&gt;ฐาน!$M$45,IF(L3436&lt;&gt;"",($L3436*$N3436/100),0),0)</f>
        <v>0</v>
      </c>
      <c r="Q3436" s="311">
        <f>IF(M3436&lt;&gt;ฐาน!$M$45,IF(L3436&lt;&gt;"",ROUNDUP(($L3436*$N3436/100),-1),0),0)</f>
        <v>0</v>
      </c>
      <c r="R3436" s="311">
        <f t="shared" si="106"/>
        <v>0</v>
      </c>
      <c r="S3436" s="313">
        <f t="shared" si="107"/>
        <v>0</v>
      </c>
      <c r="T3436" s="314">
        <f>IF(M3436&lt;&gt;ฐาน!$M$45,IF(S3436&lt;&gt;"",S3436+R3436,0),0)</f>
        <v>0</v>
      </c>
      <c r="U3436" s="311">
        <f>IF(M3436&lt;&gt;ฐาน!$M$45,IF(S3436=0,J3436+T3436,O3436),J3436)</f>
        <v>0</v>
      </c>
      <c r="V3436" s="98"/>
    </row>
    <row r="3437" spans="1:22" x14ac:dyDescent="0.35">
      <c r="A3437" s="93">
        <v>3429</v>
      </c>
      <c r="B3437" s="84"/>
      <c r="C3437" s="98"/>
      <c r="D3437" s="91"/>
      <c r="E3437" s="89"/>
      <c r="F3437" s="88"/>
      <c r="G3437" s="91"/>
      <c r="H3437" s="91"/>
      <c r="I3437" s="88"/>
      <c r="J3437" s="92"/>
      <c r="K3437" s="212"/>
      <c r="L3437" s="308" t="str">
        <f>IF(K3437&lt;&gt;"",INDEX(ฐาน!$J$4:$M$44,MATCH(INT(K3437),ฐาน!$J$4:$J$44,0),2),"")</f>
        <v/>
      </c>
      <c r="M3437" s="309" t="str">
        <f>IF(L3437&lt;&gt;"",INDEX(ฐาน!$J$4:$M$45,MATCH(L3437,ฐาน!$K$4:$K$45,0),4),"")</f>
        <v/>
      </c>
      <c r="N3437" s="310" t="str">
        <f>IF(I3437&lt;&gt;"",INDEX(ฐาน!$A$4:$F$9,MATCH(I3437,ฐาน!$A$4:$A$9,0),IF(J3437&gt;=INDEX(ฐาน!$A$4:$F$9,MATCH(I3437,ฐาน!$A$4:$A$9,0),3),6,5)),"")</f>
        <v/>
      </c>
      <c r="O3437" s="311" t="str">
        <f>IF(I3437&lt;&gt;"",IF(J3437&gt;=INDEX(ฐาน!$A$4:$G$9,MATCH(I3437,ฐาน!$A$4:$A$9,0),4),INDEX(ฐาน!$A$4:$G$9,MATCH(I3437,ฐาน!$A$4:$A$9,0),7),INDEX(ฐาน!$A$4:$G$9,MATCH(I3437,ฐาน!$A$4:$A$9,0),4)),"")</f>
        <v/>
      </c>
      <c r="P3437" s="312">
        <f>IF(M3437&lt;&gt;ฐาน!$M$45,IF(L3437&lt;&gt;"",($L3437*$N3437/100),0),0)</f>
        <v>0</v>
      </c>
      <c r="Q3437" s="311">
        <f>IF(M3437&lt;&gt;ฐาน!$M$45,IF(L3437&lt;&gt;"",ROUNDUP(($L3437*$N3437/100),-1),0),0)</f>
        <v>0</v>
      </c>
      <c r="R3437" s="311">
        <f t="shared" si="106"/>
        <v>0</v>
      </c>
      <c r="S3437" s="313">
        <f t="shared" si="107"/>
        <v>0</v>
      </c>
      <c r="T3437" s="314">
        <f>IF(M3437&lt;&gt;ฐาน!$M$45,IF(S3437&lt;&gt;"",S3437+R3437,0),0)</f>
        <v>0</v>
      </c>
      <c r="U3437" s="311">
        <f>IF(M3437&lt;&gt;ฐาน!$M$45,IF(S3437=0,J3437+T3437,O3437),J3437)</f>
        <v>0</v>
      </c>
      <c r="V3437" s="98"/>
    </row>
    <row r="3438" spans="1:22" x14ac:dyDescent="0.35">
      <c r="A3438" s="93">
        <v>3430</v>
      </c>
      <c r="B3438" s="84"/>
      <c r="C3438" s="98"/>
      <c r="D3438" s="91"/>
      <c r="E3438" s="89"/>
      <c r="F3438" s="88"/>
      <c r="G3438" s="91"/>
      <c r="H3438" s="91"/>
      <c r="I3438" s="88"/>
      <c r="J3438" s="92"/>
      <c r="K3438" s="212"/>
      <c r="L3438" s="308" t="str">
        <f>IF(K3438&lt;&gt;"",INDEX(ฐาน!$J$4:$M$44,MATCH(INT(K3438),ฐาน!$J$4:$J$44,0),2),"")</f>
        <v/>
      </c>
      <c r="M3438" s="309" t="str">
        <f>IF(L3438&lt;&gt;"",INDEX(ฐาน!$J$4:$M$45,MATCH(L3438,ฐาน!$K$4:$K$45,0),4),"")</f>
        <v/>
      </c>
      <c r="N3438" s="310" t="str">
        <f>IF(I3438&lt;&gt;"",INDEX(ฐาน!$A$4:$F$9,MATCH(I3438,ฐาน!$A$4:$A$9,0),IF(J3438&gt;=INDEX(ฐาน!$A$4:$F$9,MATCH(I3438,ฐาน!$A$4:$A$9,0),3),6,5)),"")</f>
        <v/>
      </c>
      <c r="O3438" s="311" t="str">
        <f>IF(I3438&lt;&gt;"",IF(J3438&gt;=INDEX(ฐาน!$A$4:$G$9,MATCH(I3438,ฐาน!$A$4:$A$9,0),4),INDEX(ฐาน!$A$4:$G$9,MATCH(I3438,ฐาน!$A$4:$A$9,0),7),INDEX(ฐาน!$A$4:$G$9,MATCH(I3438,ฐาน!$A$4:$A$9,0),4)),"")</f>
        <v/>
      </c>
      <c r="P3438" s="312">
        <f>IF(M3438&lt;&gt;ฐาน!$M$45,IF(L3438&lt;&gt;"",($L3438*$N3438/100),0),0)</f>
        <v>0</v>
      </c>
      <c r="Q3438" s="311">
        <f>IF(M3438&lt;&gt;ฐาน!$M$45,IF(L3438&lt;&gt;"",ROUNDUP(($L3438*$N3438/100),-1),0),0)</f>
        <v>0</v>
      </c>
      <c r="R3438" s="311">
        <f t="shared" si="106"/>
        <v>0</v>
      </c>
      <c r="S3438" s="313">
        <f t="shared" si="107"/>
        <v>0</v>
      </c>
      <c r="T3438" s="314">
        <f>IF(M3438&lt;&gt;ฐาน!$M$45,IF(S3438&lt;&gt;"",S3438+R3438,0),0)</f>
        <v>0</v>
      </c>
      <c r="U3438" s="311">
        <f>IF(M3438&lt;&gt;ฐาน!$M$45,IF(S3438=0,J3438+T3438,O3438),J3438)</f>
        <v>0</v>
      </c>
      <c r="V3438" s="98"/>
    </row>
    <row r="3439" spans="1:22" x14ac:dyDescent="0.35">
      <c r="A3439" s="93">
        <v>3431</v>
      </c>
      <c r="B3439" s="84"/>
      <c r="C3439" s="98"/>
      <c r="D3439" s="91"/>
      <c r="E3439" s="89"/>
      <c r="F3439" s="88"/>
      <c r="G3439" s="91"/>
      <c r="H3439" s="91"/>
      <c r="I3439" s="88"/>
      <c r="J3439" s="92"/>
      <c r="K3439" s="212"/>
      <c r="L3439" s="308" t="str">
        <f>IF(K3439&lt;&gt;"",INDEX(ฐาน!$J$4:$M$44,MATCH(INT(K3439),ฐาน!$J$4:$J$44,0),2),"")</f>
        <v/>
      </c>
      <c r="M3439" s="309" t="str">
        <f>IF(L3439&lt;&gt;"",INDEX(ฐาน!$J$4:$M$45,MATCH(L3439,ฐาน!$K$4:$K$45,0),4),"")</f>
        <v/>
      </c>
      <c r="N3439" s="310" t="str">
        <f>IF(I3439&lt;&gt;"",INDEX(ฐาน!$A$4:$F$9,MATCH(I3439,ฐาน!$A$4:$A$9,0),IF(J3439&gt;=INDEX(ฐาน!$A$4:$F$9,MATCH(I3439,ฐาน!$A$4:$A$9,0),3),6,5)),"")</f>
        <v/>
      </c>
      <c r="O3439" s="311" t="str">
        <f>IF(I3439&lt;&gt;"",IF(J3439&gt;=INDEX(ฐาน!$A$4:$G$9,MATCH(I3439,ฐาน!$A$4:$A$9,0),4),INDEX(ฐาน!$A$4:$G$9,MATCH(I3439,ฐาน!$A$4:$A$9,0),7),INDEX(ฐาน!$A$4:$G$9,MATCH(I3439,ฐาน!$A$4:$A$9,0),4)),"")</f>
        <v/>
      </c>
      <c r="P3439" s="312">
        <f>IF(M3439&lt;&gt;ฐาน!$M$45,IF(L3439&lt;&gt;"",($L3439*$N3439/100),0),0)</f>
        <v>0</v>
      </c>
      <c r="Q3439" s="311">
        <f>IF(M3439&lt;&gt;ฐาน!$M$45,IF(L3439&lt;&gt;"",ROUNDUP(($L3439*$N3439/100),-1),0),0)</f>
        <v>0</v>
      </c>
      <c r="R3439" s="311">
        <f t="shared" si="106"/>
        <v>0</v>
      </c>
      <c r="S3439" s="313">
        <f t="shared" si="107"/>
        <v>0</v>
      </c>
      <c r="T3439" s="314">
        <f>IF(M3439&lt;&gt;ฐาน!$M$45,IF(S3439&lt;&gt;"",S3439+R3439,0),0)</f>
        <v>0</v>
      </c>
      <c r="U3439" s="311">
        <f>IF(M3439&lt;&gt;ฐาน!$M$45,IF(S3439=0,J3439+T3439,O3439),J3439)</f>
        <v>0</v>
      </c>
      <c r="V3439" s="98"/>
    </row>
    <row r="3440" spans="1:22" x14ac:dyDescent="0.35">
      <c r="A3440" s="93">
        <v>3432</v>
      </c>
      <c r="B3440" s="84"/>
      <c r="C3440" s="98"/>
      <c r="D3440" s="91"/>
      <c r="E3440" s="89"/>
      <c r="F3440" s="88"/>
      <c r="G3440" s="91"/>
      <c r="H3440" s="91"/>
      <c r="I3440" s="88"/>
      <c r="J3440" s="92"/>
      <c r="K3440" s="212"/>
      <c r="L3440" s="308" t="str">
        <f>IF(K3440&lt;&gt;"",INDEX(ฐาน!$J$4:$M$44,MATCH(INT(K3440),ฐาน!$J$4:$J$44,0),2),"")</f>
        <v/>
      </c>
      <c r="M3440" s="309" t="str">
        <f>IF(L3440&lt;&gt;"",INDEX(ฐาน!$J$4:$M$45,MATCH(L3440,ฐาน!$K$4:$K$45,0),4),"")</f>
        <v/>
      </c>
      <c r="N3440" s="310" t="str">
        <f>IF(I3440&lt;&gt;"",INDEX(ฐาน!$A$4:$F$9,MATCH(I3440,ฐาน!$A$4:$A$9,0),IF(J3440&gt;=INDEX(ฐาน!$A$4:$F$9,MATCH(I3440,ฐาน!$A$4:$A$9,0),3),6,5)),"")</f>
        <v/>
      </c>
      <c r="O3440" s="311" t="str">
        <f>IF(I3440&lt;&gt;"",IF(J3440&gt;=INDEX(ฐาน!$A$4:$G$9,MATCH(I3440,ฐาน!$A$4:$A$9,0),4),INDEX(ฐาน!$A$4:$G$9,MATCH(I3440,ฐาน!$A$4:$A$9,0),7),INDEX(ฐาน!$A$4:$G$9,MATCH(I3440,ฐาน!$A$4:$A$9,0),4)),"")</f>
        <v/>
      </c>
      <c r="P3440" s="312">
        <f>IF(M3440&lt;&gt;ฐาน!$M$45,IF(L3440&lt;&gt;"",($L3440*$N3440/100),0),0)</f>
        <v>0</v>
      </c>
      <c r="Q3440" s="311">
        <f>IF(M3440&lt;&gt;ฐาน!$M$45,IF(L3440&lt;&gt;"",ROUNDUP(($L3440*$N3440/100),-1),0),0)</f>
        <v>0</v>
      </c>
      <c r="R3440" s="311">
        <f t="shared" si="106"/>
        <v>0</v>
      </c>
      <c r="S3440" s="313">
        <f t="shared" si="107"/>
        <v>0</v>
      </c>
      <c r="T3440" s="314">
        <f>IF(M3440&lt;&gt;ฐาน!$M$45,IF(S3440&lt;&gt;"",S3440+R3440,0),0)</f>
        <v>0</v>
      </c>
      <c r="U3440" s="311">
        <f>IF(M3440&lt;&gt;ฐาน!$M$45,IF(S3440=0,J3440+T3440,O3440),J3440)</f>
        <v>0</v>
      </c>
      <c r="V3440" s="98"/>
    </row>
    <row r="3441" spans="1:22" x14ac:dyDescent="0.35">
      <c r="A3441" s="93">
        <v>3433</v>
      </c>
      <c r="B3441" s="84"/>
      <c r="C3441" s="98"/>
      <c r="D3441" s="91"/>
      <c r="E3441" s="89"/>
      <c r="F3441" s="88"/>
      <c r="G3441" s="91"/>
      <c r="H3441" s="91"/>
      <c r="I3441" s="88"/>
      <c r="J3441" s="92"/>
      <c r="K3441" s="212"/>
      <c r="L3441" s="308" t="str">
        <f>IF(K3441&lt;&gt;"",INDEX(ฐาน!$J$4:$M$44,MATCH(INT(K3441),ฐาน!$J$4:$J$44,0),2),"")</f>
        <v/>
      </c>
      <c r="M3441" s="309" t="str">
        <f>IF(L3441&lt;&gt;"",INDEX(ฐาน!$J$4:$M$45,MATCH(L3441,ฐาน!$K$4:$K$45,0),4),"")</f>
        <v/>
      </c>
      <c r="N3441" s="310" t="str">
        <f>IF(I3441&lt;&gt;"",INDEX(ฐาน!$A$4:$F$9,MATCH(I3441,ฐาน!$A$4:$A$9,0),IF(J3441&gt;=INDEX(ฐาน!$A$4:$F$9,MATCH(I3441,ฐาน!$A$4:$A$9,0),3),6,5)),"")</f>
        <v/>
      </c>
      <c r="O3441" s="311" t="str">
        <f>IF(I3441&lt;&gt;"",IF(J3441&gt;=INDEX(ฐาน!$A$4:$G$9,MATCH(I3441,ฐาน!$A$4:$A$9,0),4),INDEX(ฐาน!$A$4:$G$9,MATCH(I3441,ฐาน!$A$4:$A$9,0),7),INDEX(ฐาน!$A$4:$G$9,MATCH(I3441,ฐาน!$A$4:$A$9,0),4)),"")</f>
        <v/>
      </c>
      <c r="P3441" s="312">
        <f>IF(M3441&lt;&gt;ฐาน!$M$45,IF(L3441&lt;&gt;"",($L3441*$N3441/100),0),0)</f>
        <v>0</v>
      </c>
      <c r="Q3441" s="311">
        <f>IF(M3441&lt;&gt;ฐาน!$M$45,IF(L3441&lt;&gt;"",ROUNDUP(($L3441*$N3441/100),-1),0),0)</f>
        <v>0</v>
      </c>
      <c r="R3441" s="311">
        <f t="shared" si="106"/>
        <v>0</v>
      </c>
      <c r="S3441" s="313">
        <f t="shared" si="107"/>
        <v>0</v>
      </c>
      <c r="T3441" s="314">
        <f>IF(M3441&lt;&gt;ฐาน!$M$45,IF(S3441&lt;&gt;"",S3441+R3441,0),0)</f>
        <v>0</v>
      </c>
      <c r="U3441" s="311">
        <f>IF(M3441&lt;&gt;ฐาน!$M$45,IF(S3441=0,J3441+T3441,O3441),J3441)</f>
        <v>0</v>
      </c>
      <c r="V3441" s="98"/>
    </row>
    <row r="3442" spans="1:22" x14ac:dyDescent="0.35">
      <c r="A3442" s="93">
        <v>3434</v>
      </c>
      <c r="B3442" s="84"/>
      <c r="C3442" s="98"/>
      <c r="D3442" s="91"/>
      <c r="E3442" s="89"/>
      <c r="F3442" s="88"/>
      <c r="G3442" s="91"/>
      <c r="H3442" s="91"/>
      <c r="I3442" s="88"/>
      <c r="J3442" s="92"/>
      <c r="K3442" s="212"/>
      <c r="L3442" s="308" t="str">
        <f>IF(K3442&lt;&gt;"",INDEX(ฐาน!$J$4:$M$44,MATCH(INT(K3442),ฐาน!$J$4:$J$44,0),2),"")</f>
        <v/>
      </c>
      <c r="M3442" s="309" t="str">
        <f>IF(L3442&lt;&gt;"",INDEX(ฐาน!$J$4:$M$45,MATCH(L3442,ฐาน!$K$4:$K$45,0),4),"")</f>
        <v/>
      </c>
      <c r="N3442" s="310" t="str">
        <f>IF(I3442&lt;&gt;"",INDEX(ฐาน!$A$4:$F$9,MATCH(I3442,ฐาน!$A$4:$A$9,0),IF(J3442&gt;=INDEX(ฐาน!$A$4:$F$9,MATCH(I3442,ฐาน!$A$4:$A$9,0),3),6,5)),"")</f>
        <v/>
      </c>
      <c r="O3442" s="311" t="str">
        <f>IF(I3442&lt;&gt;"",IF(J3442&gt;=INDEX(ฐาน!$A$4:$G$9,MATCH(I3442,ฐาน!$A$4:$A$9,0),4),INDEX(ฐาน!$A$4:$G$9,MATCH(I3442,ฐาน!$A$4:$A$9,0),7),INDEX(ฐาน!$A$4:$G$9,MATCH(I3442,ฐาน!$A$4:$A$9,0),4)),"")</f>
        <v/>
      </c>
      <c r="P3442" s="312">
        <f>IF(M3442&lt;&gt;ฐาน!$M$45,IF(L3442&lt;&gt;"",($L3442*$N3442/100),0),0)</f>
        <v>0</v>
      </c>
      <c r="Q3442" s="311">
        <f>IF(M3442&lt;&gt;ฐาน!$M$45,IF(L3442&lt;&gt;"",ROUNDUP(($L3442*$N3442/100),-1),0),0)</f>
        <v>0</v>
      </c>
      <c r="R3442" s="311">
        <f t="shared" si="106"/>
        <v>0</v>
      </c>
      <c r="S3442" s="313">
        <f t="shared" si="107"/>
        <v>0</v>
      </c>
      <c r="T3442" s="314">
        <f>IF(M3442&lt;&gt;ฐาน!$M$45,IF(S3442&lt;&gt;"",S3442+R3442,0),0)</f>
        <v>0</v>
      </c>
      <c r="U3442" s="311">
        <f>IF(M3442&lt;&gt;ฐาน!$M$45,IF(S3442=0,J3442+T3442,O3442),J3442)</f>
        <v>0</v>
      </c>
      <c r="V3442" s="98"/>
    </row>
    <row r="3443" spans="1:22" x14ac:dyDescent="0.35">
      <c r="A3443" s="93">
        <v>3435</v>
      </c>
      <c r="B3443" s="84"/>
      <c r="C3443" s="98"/>
      <c r="D3443" s="91"/>
      <c r="E3443" s="89"/>
      <c r="F3443" s="88"/>
      <c r="G3443" s="91"/>
      <c r="H3443" s="91"/>
      <c r="I3443" s="88"/>
      <c r="J3443" s="92"/>
      <c r="K3443" s="212"/>
      <c r="L3443" s="308" t="str">
        <f>IF(K3443&lt;&gt;"",INDEX(ฐาน!$J$4:$M$44,MATCH(INT(K3443),ฐาน!$J$4:$J$44,0),2),"")</f>
        <v/>
      </c>
      <c r="M3443" s="309" t="str">
        <f>IF(L3443&lt;&gt;"",INDEX(ฐาน!$J$4:$M$45,MATCH(L3443,ฐาน!$K$4:$K$45,0),4),"")</f>
        <v/>
      </c>
      <c r="N3443" s="310" t="str">
        <f>IF(I3443&lt;&gt;"",INDEX(ฐาน!$A$4:$F$9,MATCH(I3443,ฐาน!$A$4:$A$9,0),IF(J3443&gt;=INDEX(ฐาน!$A$4:$F$9,MATCH(I3443,ฐาน!$A$4:$A$9,0),3),6,5)),"")</f>
        <v/>
      </c>
      <c r="O3443" s="311" t="str">
        <f>IF(I3443&lt;&gt;"",IF(J3443&gt;=INDEX(ฐาน!$A$4:$G$9,MATCH(I3443,ฐาน!$A$4:$A$9,0),4),INDEX(ฐาน!$A$4:$G$9,MATCH(I3443,ฐาน!$A$4:$A$9,0),7),INDEX(ฐาน!$A$4:$G$9,MATCH(I3443,ฐาน!$A$4:$A$9,0),4)),"")</f>
        <v/>
      </c>
      <c r="P3443" s="312">
        <f>IF(M3443&lt;&gt;ฐาน!$M$45,IF(L3443&lt;&gt;"",($L3443*$N3443/100),0),0)</f>
        <v>0</v>
      </c>
      <c r="Q3443" s="311">
        <f>IF(M3443&lt;&gt;ฐาน!$M$45,IF(L3443&lt;&gt;"",ROUNDUP(($L3443*$N3443/100),-1),0),0)</f>
        <v>0</v>
      </c>
      <c r="R3443" s="311">
        <f t="shared" si="106"/>
        <v>0</v>
      </c>
      <c r="S3443" s="313">
        <f t="shared" si="107"/>
        <v>0</v>
      </c>
      <c r="T3443" s="314">
        <f>IF(M3443&lt;&gt;ฐาน!$M$45,IF(S3443&lt;&gt;"",S3443+R3443,0),0)</f>
        <v>0</v>
      </c>
      <c r="U3443" s="311">
        <f>IF(M3443&lt;&gt;ฐาน!$M$45,IF(S3443=0,J3443+T3443,O3443),J3443)</f>
        <v>0</v>
      </c>
      <c r="V3443" s="98"/>
    </row>
    <row r="3444" spans="1:22" x14ac:dyDescent="0.35">
      <c r="A3444" s="93">
        <v>3436</v>
      </c>
      <c r="B3444" s="84"/>
      <c r="C3444" s="98"/>
      <c r="D3444" s="91"/>
      <c r="E3444" s="89"/>
      <c r="F3444" s="88"/>
      <c r="G3444" s="91"/>
      <c r="H3444" s="91"/>
      <c r="I3444" s="88"/>
      <c r="J3444" s="92"/>
      <c r="K3444" s="212"/>
      <c r="L3444" s="308" t="str">
        <f>IF(K3444&lt;&gt;"",INDEX(ฐาน!$J$4:$M$44,MATCH(INT(K3444),ฐาน!$J$4:$J$44,0),2),"")</f>
        <v/>
      </c>
      <c r="M3444" s="309" t="str">
        <f>IF(L3444&lt;&gt;"",INDEX(ฐาน!$J$4:$M$45,MATCH(L3444,ฐาน!$K$4:$K$45,0),4),"")</f>
        <v/>
      </c>
      <c r="N3444" s="310" t="str">
        <f>IF(I3444&lt;&gt;"",INDEX(ฐาน!$A$4:$F$9,MATCH(I3444,ฐาน!$A$4:$A$9,0),IF(J3444&gt;=INDEX(ฐาน!$A$4:$F$9,MATCH(I3444,ฐาน!$A$4:$A$9,0),3),6,5)),"")</f>
        <v/>
      </c>
      <c r="O3444" s="311" t="str">
        <f>IF(I3444&lt;&gt;"",IF(J3444&gt;=INDEX(ฐาน!$A$4:$G$9,MATCH(I3444,ฐาน!$A$4:$A$9,0),4),INDEX(ฐาน!$A$4:$G$9,MATCH(I3444,ฐาน!$A$4:$A$9,0),7),INDEX(ฐาน!$A$4:$G$9,MATCH(I3444,ฐาน!$A$4:$A$9,0),4)),"")</f>
        <v/>
      </c>
      <c r="P3444" s="312">
        <f>IF(M3444&lt;&gt;ฐาน!$M$45,IF(L3444&lt;&gt;"",($L3444*$N3444/100),0),0)</f>
        <v>0</v>
      </c>
      <c r="Q3444" s="311">
        <f>IF(M3444&lt;&gt;ฐาน!$M$45,IF(L3444&lt;&gt;"",ROUNDUP(($L3444*$N3444/100),-1),0),0)</f>
        <v>0</v>
      </c>
      <c r="R3444" s="311">
        <f t="shared" si="106"/>
        <v>0</v>
      </c>
      <c r="S3444" s="313">
        <f t="shared" si="107"/>
        <v>0</v>
      </c>
      <c r="T3444" s="314">
        <f>IF(M3444&lt;&gt;ฐาน!$M$45,IF(S3444&lt;&gt;"",S3444+R3444,0),0)</f>
        <v>0</v>
      </c>
      <c r="U3444" s="311">
        <f>IF(M3444&lt;&gt;ฐาน!$M$45,IF(S3444=0,J3444+T3444,O3444),J3444)</f>
        <v>0</v>
      </c>
      <c r="V3444" s="98"/>
    </row>
    <row r="3445" spans="1:22" x14ac:dyDescent="0.35">
      <c r="A3445" s="93">
        <v>3437</v>
      </c>
      <c r="B3445" s="84"/>
      <c r="C3445" s="98"/>
      <c r="D3445" s="91"/>
      <c r="E3445" s="89"/>
      <c r="F3445" s="88"/>
      <c r="G3445" s="91"/>
      <c r="H3445" s="91"/>
      <c r="I3445" s="88"/>
      <c r="J3445" s="92"/>
      <c r="K3445" s="212"/>
      <c r="L3445" s="308" t="str">
        <f>IF(K3445&lt;&gt;"",INDEX(ฐาน!$J$4:$M$44,MATCH(INT(K3445),ฐาน!$J$4:$J$44,0),2),"")</f>
        <v/>
      </c>
      <c r="M3445" s="309" t="str">
        <f>IF(L3445&lt;&gt;"",INDEX(ฐาน!$J$4:$M$45,MATCH(L3445,ฐาน!$K$4:$K$45,0),4),"")</f>
        <v/>
      </c>
      <c r="N3445" s="310" t="str">
        <f>IF(I3445&lt;&gt;"",INDEX(ฐาน!$A$4:$F$9,MATCH(I3445,ฐาน!$A$4:$A$9,0),IF(J3445&gt;=INDEX(ฐาน!$A$4:$F$9,MATCH(I3445,ฐาน!$A$4:$A$9,0),3),6,5)),"")</f>
        <v/>
      </c>
      <c r="O3445" s="311" t="str">
        <f>IF(I3445&lt;&gt;"",IF(J3445&gt;=INDEX(ฐาน!$A$4:$G$9,MATCH(I3445,ฐาน!$A$4:$A$9,0),4),INDEX(ฐาน!$A$4:$G$9,MATCH(I3445,ฐาน!$A$4:$A$9,0),7),INDEX(ฐาน!$A$4:$G$9,MATCH(I3445,ฐาน!$A$4:$A$9,0),4)),"")</f>
        <v/>
      </c>
      <c r="P3445" s="312">
        <f>IF(M3445&lt;&gt;ฐาน!$M$45,IF(L3445&lt;&gt;"",($L3445*$N3445/100),0),0)</f>
        <v>0</v>
      </c>
      <c r="Q3445" s="311">
        <f>IF(M3445&lt;&gt;ฐาน!$M$45,IF(L3445&lt;&gt;"",ROUNDUP(($L3445*$N3445/100),-1),0),0)</f>
        <v>0</v>
      </c>
      <c r="R3445" s="311">
        <f t="shared" si="106"/>
        <v>0</v>
      </c>
      <c r="S3445" s="313">
        <f t="shared" si="107"/>
        <v>0</v>
      </c>
      <c r="T3445" s="314">
        <f>IF(M3445&lt;&gt;ฐาน!$M$45,IF(S3445&lt;&gt;"",S3445+R3445,0),0)</f>
        <v>0</v>
      </c>
      <c r="U3445" s="311">
        <f>IF(M3445&lt;&gt;ฐาน!$M$45,IF(S3445=0,J3445+T3445,O3445),J3445)</f>
        <v>0</v>
      </c>
      <c r="V3445" s="98"/>
    </row>
    <row r="3446" spans="1:22" x14ac:dyDescent="0.35">
      <c r="A3446" s="93">
        <v>3438</v>
      </c>
      <c r="B3446" s="84"/>
      <c r="C3446" s="98"/>
      <c r="D3446" s="91"/>
      <c r="E3446" s="89"/>
      <c r="F3446" s="88"/>
      <c r="G3446" s="91"/>
      <c r="H3446" s="91"/>
      <c r="I3446" s="88"/>
      <c r="J3446" s="92"/>
      <c r="K3446" s="212"/>
      <c r="L3446" s="308" t="str">
        <f>IF(K3446&lt;&gt;"",INDEX(ฐาน!$J$4:$M$44,MATCH(INT(K3446),ฐาน!$J$4:$J$44,0),2),"")</f>
        <v/>
      </c>
      <c r="M3446" s="309" t="str">
        <f>IF(L3446&lt;&gt;"",INDEX(ฐาน!$J$4:$M$45,MATCH(L3446,ฐาน!$K$4:$K$45,0),4),"")</f>
        <v/>
      </c>
      <c r="N3446" s="310" t="str">
        <f>IF(I3446&lt;&gt;"",INDEX(ฐาน!$A$4:$F$9,MATCH(I3446,ฐาน!$A$4:$A$9,0),IF(J3446&gt;=INDEX(ฐาน!$A$4:$F$9,MATCH(I3446,ฐาน!$A$4:$A$9,0),3),6,5)),"")</f>
        <v/>
      </c>
      <c r="O3446" s="311" t="str">
        <f>IF(I3446&lt;&gt;"",IF(J3446&gt;=INDEX(ฐาน!$A$4:$G$9,MATCH(I3446,ฐาน!$A$4:$A$9,0),4),INDEX(ฐาน!$A$4:$G$9,MATCH(I3446,ฐาน!$A$4:$A$9,0),7),INDEX(ฐาน!$A$4:$G$9,MATCH(I3446,ฐาน!$A$4:$A$9,0),4)),"")</f>
        <v/>
      </c>
      <c r="P3446" s="312">
        <f>IF(M3446&lt;&gt;ฐาน!$M$45,IF(L3446&lt;&gt;"",($L3446*$N3446/100),0),0)</f>
        <v>0</v>
      </c>
      <c r="Q3446" s="311">
        <f>IF(M3446&lt;&gt;ฐาน!$M$45,IF(L3446&lt;&gt;"",ROUNDUP(($L3446*$N3446/100),-1),0),0)</f>
        <v>0</v>
      </c>
      <c r="R3446" s="311">
        <f t="shared" si="106"/>
        <v>0</v>
      </c>
      <c r="S3446" s="313">
        <f t="shared" si="107"/>
        <v>0</v>
      </c>
      <c r="T3446" s="314">
        <f>IF(M3446&lt;&gt;ฐาน!$M$45,IF(S3446&lt;&gt;"",S3446+R3446,0),0)</f>
        <v>0</v>
      </c>
      <c r="U3446" s="311">
        <f>IF(M3446&lt;&gt;ฐาน!$M$45,IF(S3446=0,J3446+T3446,O3446),J3446)</f>
        <v>0</v>
      </c>
      <c r="V3446" s="98"/>
    </row>
    <row r="3447" spans="1:22" x14ac:dyDescent="0.35">
      <c r="A3447" s="93">
        <v>3439</v>
      </c>
      <c r="B3447" s="84"/>
      <c r="C3447" s="98"/>
      <c r="D3447" s="91"/>
      <c r="E3447" s="89"/>
      <c r="F3447" s="88"/>
      <c r="G3447" s="91"/>
      <c r="H3447" s="91"/>
      <c r="I3447" s="88"/>
      <c r="J3447" s="92"/>
      <c r="K3447" s="212"/>
      <c r="L3447" s="308" t="str">
        <f>IF(K3447&lt;&gt;"",INDEX(ฐาน!$J$4:$M$44,MATCH(INT(K3447),ฐาน!$J$4:$J$44,0),2),"")</f>
        <v/>
      </c>
      <c r="M3447" s="309" t="str">
        <f>IF(L3447&lt;&gt;"",INDEX(ฐาน!$J$4:$M$45,MATCH(L3447,ฐาน!$K$4:$K$45,0),4),"")</f>
        <v/>
      </c>
      <c r="N3447" s="310" t="str">
        <f>IF(I3447&lt;&gt;"",INDEX(ฐาน!$A$4:$F$9,MATCH(I3447,ฐาน!$A$4:$A$9,0),IF(J3447&gt;=INDEX(ฐาน!$A$4:$F$9,MATCH(I3447,ฐาน!$A$4:$A$9,0),3),6,5)),"")</f>
        <v/>
      </c>
      <c r="O3447" s="311" t="str">
        <f>IF(I3447&lt;&gt;"",IF(J3447&gt;=INDEX(ฐาน!$A$4:$G$9,MATCH(I3447,ฐาน!$A$4:$A$9,0),4),INDEX(ฐาน!$A$4:$G$9,MATCH(I3447,ฐาน!$A$4:$A$9,0),7),INDEX(ฐาน!$A$4:$G$9,MATCH(I3447,ฐาน!$A$4:$A$9,0),4)),"")</f>
        <v/>
      </c>
      <c r="P3447" s="312">
        <f>IF(M3447&lt;&gt;ฐาน!$M$45,IF(L3447&lt;&gt;"",($L3447*$N3447/100),0),0)</f>
        <v>0</v>
      </c>
      <c r="Q3447" s="311">
        <f>IF(M3447&lt;&gt;ฐาน!$M$45,IF(L3447&lt;&gt;"",ROUNDUP(($L3447*$N3447/100),-1),0),0)</f>
        <v>0</v>
      </c>
      <c r="R3447" s="311">
        <f t="shared" si="106"/>
        <v>0</v>
      </c>
      <c r="S3447" s="313">
        <f t="shared" si="107"/>
        <v>0</v>
      </c>
      <c r="T3447" s="314">
        <f>IF(M3447&lt;&gt;ฐาน!$M$45,IF(S3447&lt;&gt;"",S3447+R3447,0),0)</f>
        <v>0</v>
      </c>
      <c r="U3447" s="311">
        <f>IF(M3447&lt;&gt;ฐาน!$M$45,IF(S3447=0,J3447+T3447,O3447),J3447)</f>
        <v>0</v>
      </c>
      <c r="V3447" s="98"/>
    </row>
    <row r="3448" spans="1:22" x14ac:dyDescent="0.35">
      <c r="A3448" s="93">
        <v>3440</v>
      </c>
      <c r="B3448" s="84"/>
      <c r="C3448" s="98"/>
      <c r="D3448" s="91"/>
      <c r="E3448" s="89"/>
      <c r="F3448" s="88"/>
      <c r="G3448" s="91"/>
      <c r="H3448" s="91"/>
      <c r="I3448" s="88"/>
      <c r="J3448" s="92"/>
      <c r="K3448" s="212"/>
      <c r="L3448" s="308" t="str">
        <f>IF(K3448&lt;&gt;"",INDEX(ฐาน!$J$4:$M$44,MATCH(INT(K3448),ฐาน!$J$4:$J$44,0),2),"")</f>
        <v/>
      </c>
      <c r="M3448" s="309" t="str">
        <f>IF(L3448&lt;&gt;"",INDEX(ฐาน!$J$4:$M$45,MATCH(L3448,ฐาน!$K$4:$K$45,0),4),"")</f>
        <v/>
      </c>
      <c r="N3448" s="310" t="str">
        <f>IF(I3448&lt;&gt;"",INDEX(ฐาน!$A$4:$F$9,MATCH(I3448,ฐาน!$A$4:$A$9,0),IF(J3448&gt;=INDEX(ฐาน!$A$4:$F$9,MATCH(I3448,ฐาน!$A$4:$A$9,0),3),6,5)),"")</f>
        <v/>
      </c>
      <c r="O3448" s="311" t="str">
        <f>IF(I3448&lt;&gt;"",IF(J3448&gt;=INDEX(ฐาน!$A$4:$G$9,MATCH(I3448,ฐาน!$A$4:$A$9,0),4),INDEX(ฐาน!$A$4:$G$9,MATCH(I3448,ฐาน!$A$4:$A$9,0),7),INDEX(ฐาน!$A$4:$G$9,MATCH(I3448,ฐาน!$A$4:$A$9,0),4)),"")</f>
        <v/>
      </c>
      <c r="P3448" s="312">
        <f>IF(M3448&lt;&gt;ฐาน!$M$45,IF(L3448&lt;&gt;"",($L3448*$N3448/100),0),0)</f>
        <v>0</v>
      </c>
      <c r="Q3448" s="311">
        <f>IF(M3448&lt;&gt;ฐาน!$M$45,IF(L3448&lt;&gt;"",ROUNDUP(($L3448*$N3448/100),-1),0),0)</f>
        <v>0</v>
      </c>
      <c r="R3448" s="311">
        <f t="shared" si="106"/>
        <v>0</v>
      </c>
      <c r="S3448" s="313">
        <f t="shared" si="107"/>
        <v>0</v>
      </c>
      <c r="T3448" s="314">
        <f>IF(M3448&lt;&gt;ฐาน!$M$45,IF(S3448&lt;&gt;"",S3448+R3448,0),0)</f>
        <v>0</v>
      </c>
      <c r="U3448" s="311">
        <f>IF(M3448&lt;&gt;ฐาน!$M$45,IF(S3448=0,J3448+T3448,O3448),J3448)</f>
        <v>0</v>
      </c>
      <c r="V3448" s="98"/>
    </row>
    <row r="3449" spans="1:22" x14ac:dyDescent="0.35">
      <c r="A3449" s="93">
        <v>3441</v>
      </c>
      <c r="B3449" s="84"/>
      <c r="C3449" s="98"/>
      <c r="D3449" s="91"/>
      <c r="E3449" s="89"/>
      <c r="F3449" s="88"/>
      <c r="G3449" s="91"/>
      <c r="H3449" s="91"/>
      <c r="I3449" s="88"/>
      <c r="J3449" s="92"/>
      <c r="K3449" s="212"/>
      <c r="L3449" s="308" t="str">
        <f>IF(K3449&lt;&gt;"",INDEX(ฐาน!$J$4:$M$44,MATCH(INT(K3449),ฐาน!$J$4:$J$44,0),2),"")</f>
        <v/>
      </c>
      <c r="M3449" s="309" t="str">
        <f>IF(L3449&lt;&gt;"",INDEX(ฐาน!$J$4:$M$45,MATCH(L3449,ฐาน!$K$4:$K$45,0),4),"")</f>
        <v/>
      </c>
      <c r="N3449" s="310" t="str">
        <f>IF(I3449&lt;&gt;"",INDEX(ฐาน!$A$4:$F$9,MATCH(I3449,ฐาน!$A$4:$A$9,0),IF(J3449&gt;=INDEX(ฐาน!$A$4:$F$9,MATCH(I3449,ฐาน!$A$4:$A$9,0),3),6,5)),"")</f>
        <v/>
      </c>
      <c r="O3449" s="311" t="str">
        <f>IF(I3449&lt;&gt;"",IF(J3449&gt;=INDEX(ฐาน!$A$4:$G$9,MATCH(I3449,ฐาน!$A$4:$A$9,0),4),INDEX(ฐาน!$A$4:$G$9,MATCH(I3449,ฐาน!$A$4:$A$9,0),7),INDEX(ฐาน!$A$4:$G$9,MATCH(I3449,ฐาน!$A$4:$A$9,0),4)),"")</f>
        <v/>
      </c>
      <c r="P3449" s="312">
        <f>IF(M3449&lt;&gt;ฐาน!$M$45,IF(L3449&lt;&gt;"",($L3449*$N3449/100),0),0)</f>
        <v>0</v>
      </c>
      <c r="Q3449" s="311">
        <f>IF(M3449&lt;&gt;ฐาน!$M$45,IF(L3449&lt;&gt;"",ROUNDUP(($L3449*$N3449/100),-1),0),0)</f>
        <v>0</v>
      </c>
      <c r="R3449" s="311">
        <f t="shared" si="106"/>
        <v>0</v>
      </c>
      <c r="S3449" s="313">
        <f t="shared" si="107"/>
        <v>0</v>
      </c>
      <c r="T3449" s="314">
        <f>IF(M3449&lt;&gt;ฐาน!$M$45,IF(S3449&lt;&gt;"",S3449+R3449,0),0)</f>
        <v>0</v>
      </c>
      <c r="U3449" s="311">
        <f>IF(M3449&lt;&gt;ฐาน!$M$45,IF(S3449=0,J3449+T3449,O3449),J3449)</f>
        <v>0</v>
      </c>
      <c r="V3449" s="98"/>
    </row>
    <row r="3450" spans="1:22" x14ac:dyDescent="0.35">
      <c r="A3450" s="93">
        <v>3442</v>
      </c>
      <c r="B3450" s="84"/>
      <c r="C3450" s="98"/>
      <c r="D3450" s="91"/>
      <c r="E3450" s="89"/>
      <c r="F3450" s="88"/>
      <c r="G3450" s="91"/>
      <c r="H3450" s="91"/>
      <c r="I3450" s="88"/>
      <c r="J3450" s="92"/>
      <c r="K3450" s="212"/>
      <c r="L3450" s="308" t="str">
        <f>IF(K3450&lt;&gt;"",INDEX(ฐาน!$J$4:$M$44,MATCH(INT(K3450),ฐาน!$J$4:$J$44,0),2),"")</f>
        <v/>
      </c>
      <c r="M3450" s="309" t="str">
        <f>IF(L3450&lt;&gt;"",INDEX(ฐาน!$J$4:$M$45,MATCH(L3450,ฐาน!$K$4:$K$45,0),4),"")</f>
        <v/>
      </c>
      <c r="N3450" s="310" t="str">
        <f>IF(I3450&lt;&gt;"",INDEX(ฐาน!$A$4:$F$9,MATCH(I3450,ฐาน!$A$4:$A$9,0),IF(J3450&gt;=INDEX(ฐาน!$A$4:$F$9,MATCH(I3450,ฐาน!$A$4:$A$9,0),3),6,5)),"")</f>
        <v/>
      </c>
      <c r="O3450" s="311" t="str">
        <f>IF(I3450&lt;&gt;"",IF(J3450&gt;=INDEX(ฐาน!$A$4:$G$9,MATCH(I3450,ฐาน!$A$4:$A$9,0),4),INDEX(ฐาน!$A$4:$G$9,MATCH(I3450,ฐาน!$A$4:$A$9,0),7),INDEX(ฐาน!$A$4:$G$9,MATCH(I3450,ฐาน!$A$4:$A$9,0),4)),"")</f>
        <v/>
      </c>
      <c r="P3450" s="312">
        <f>IF(M3450&lt;&gt;ฐาน!$M$45,IF(L3450&lt;&gt;"",($L3450*$N3450/100),0),0)</f>
        <v>0</v>
      </c>
      <c r="Q3450" s="311">
        <f>IF(M3450&lt;&gt;ฐาน!$M$45,IF(L3450&lt;&gt;"",ROUNDUP(($L3450*$N3450/100),-1),0),0)</f>
        <v>0</v>
      </c>
      <c r="R3450" s="311">
        <f t="shared" si="106"/>
        <v>0</v>
      </c>
      <c r="S3450" s="313">
        <f t="shared" si="107"/>
        <v>0</v>
      </c>
      <c r="T3450" s="314">
        <f>IF(M3450&lt;&gt;ฐาน!$M$45,IF(S3450&lt;&gt;"",S3450+R3450,0),0)</f>
        <v>0</v>
      </c>
      <c r="U3450" s="311">
        <f>IF(M3450&lt;&gt;ฐาน!$M$45,IF(S3450=0,J3450+T3450,O3450),J3450)</f>
        <v>0</v>
      </c>
      <c r="V3450" s="98"/>
    </row>
    <row r="3451" spans="1:22" x14ac:dyDescent="0.35">
      <c r="A3451" s="93">
        <v>3443</v>
      </c>
      <c r="B3451" s="84"/>
      <c r="C3451" s="98"/>
      <c r="D3451" s="91"/>
      <c r="E3451" s="89"/>
      <c r="F3451" s="88"/>
      <c r="G3451" s="91"/>
      <c r="H3451" s="91"/>
      <c r="I3451" s="88"/>
      <c r="J3451" s="92"/>
      <c r="K3451" s="212"/>
      <c r="L3451" s="308" t="str">
        <f>IF(K3451&lt;&gt;"",INDEX(ฐาน!$J$4:$M$44,MATCH(INT(K3451),ฐาน!$J$4:$J$44,0),2),"")</f>
        <v/>
      </c>
      <c r="M3451" s="309" t="str">
        <f>IF(L3451&lt;&gt;"",INDEX(ฐาน!$J$4:$M$45,MATCH(L3451,ฐาน!$K$4:$K$45,0),4),"")</f>
        <v/>
      </c>
      <c r="N3451" s="310" t="str">
        <f>IF(I3451&lt;&gt;"",INDEX(ฐาน!$A$4:$F$9,MATCH(I3451,ฐาน!$A$4:$A$9,0),IF(J3451&gt;=INDEX(ฐาน!$A$4:$F$9,MATCH(I3451,ฐาน!$A$4:$A$9,0),3),6,5)),"")</f>
        <v/>
      </c>
      <c r="O3451" s="311" t="str">
        <f>IF(I3451&lt;&gt;"",IF(J3451&gt;=INDEX(ฐาน!$A$4:$G$9,MATCH(I3451,ฐาน!$A$4:$A$9,0),4),INDEX(ฐาน!$A$4:$G$9,MATCH(I3451,ฐาน!$A$4:$A$9,0),7),INDEX(ฐาน!$A$4:$G$9,MATCH(I3451,ฐาน!$A$4:$A$9,0),4)),"")</f>
        <v/>
      </c>
      <c r="P3451" s="312">
        <f>IF(M3451&lt;&gt;ฐาน!$M$45,IF(L3451&lt;&gt;"",($L3451*$N3451/100),0),0)</f>
        <v>0</v>
      </c>
      <c r="Q3451" s="311">
        <f>IF(M3451&lt;&gt;ฐาน!$M$45,IF(L3451&lt;&gt;"",ROUNDUP(($L3451*$N3451/100),-1),0),0)</f>
        <v>0</v>
      </c>
      <c r="R3451" s="311">
        <f t="shared" si="106"/>
        <v>0</v>
      </c>
      <c r="S3451" s="313">
        <f t="shared" si="107"/>
        <v>0</v>
      </c>
      <c r="T3451" s="314">
        <f>IF(M3451&lt;&gt;ฐาน!$M$45,IF(S3451&lt;&gt;"",S3451+R3451,0),0)</f>
        <v>0</v>
      </c>
      <c r="U3451" s="311">
        <f>IF(M3451&lt;&gt;ฐาน!$M$45,IF(S3451=0,J3451+T3451,O3451),J3451)</f>
        <v>0</v>
      </c>
      <c r="V3451" s="98"/>
    </row>
    <row r="3452" spans="1:22" x14ac:dyDescent="0.35">
      <c r="A3452" s="93">
        <v>3444</v>
      </c>
      <c r="B3452" s="84"/>
      <c r="C3452" s="98"/>
      <c r="D3452" s="91"/>
      <c r="E3452" s="89"/>
      <c r="F3452" s="88"/>
      <c r="G3452" s="91"/>
      <c r="H3452" s="91"/>
      <c r="I3452" s="88"/>
      <c r="J3452" s="92"/>
      <c r="K3452" s="212"/>
      <c r="L3452" s="308" t="str">
        <f>IF(K3452&lt;&gt;"",INDEX(ฐาน!$J$4:$M$44,MATCH(INT(K3452),ฐาน!$J$4:$J$44,0),2),"")</f>
        <v/>
      </c>
      <c r="M3452" s="309" t="str">
        <f>IF(L3452&lt;&gt;"",INDEX(ฐาน!$J$4:$M$45,MATCH(L3452,ฐาน!$K$4:$K$45,0),4),"")</f>
        <v/>
      </c>
      <c r="N3452" s="310" t="str">
        <f>IF(I3452&lt;&gt;"",INDEX(ฐาน!$A$4:$F$9,MATCH(I3452,ฐาน!$A$4:$A$9,0),IF(J3452&gt;=INDEX(ฐาน!$A$4:$F$9,MATCH(I3452,ฐาน!$A$4:$A$9,0),3),6,5)),"")</f>
        <v/>
      </c>
      <c r="O3452" s="311" t="str">
        <f>IF(I3452&lt;&gt;"",IF(J3452&gt;=INDEX(ฐาน!$A$4:$G$9,MATCH(I3452,ฐาน!$A$4:$A$9,0),4),INDEX(ฐาน!$A$4:$G$9,MATCH(I3452,ฐาน!$A$4:$A$9,0),7),INDEX(ฐาน!$A$4:$G$9,MATCH(I3452,ฐาน!$A$4:$A$9,0),4)),"")</f>
        <v/>
      </c>
      <c r="P3452" s="312">
        <f>IF(M3452&lt;&gt;ฐาน!$M$45,IF(L3452&lt;&gt;"",($L3452*$N3452/100),0),0)</f>
        <v>0</v>
      </c>
      <c r="Q3452" s="311">
        <f>IF(M3452&lt;&gt;ฐาน!$M$45,IF(L3452&lt;&gt;"",ROUNDUP(($L3452*$N3452/100),-1),0),0)</f>
        <v>0</v>
      </c>
      <c r="R3452" s="311">
        <f t="shared" si="106"/>
        <v>0</v>
      </c>
      <c r="S3452" s="313">
        <f t="shared" si="107"/>
        <v>0</v>
      </c>
      <c r="T3452" s="314">
        <f>IF(M3452&lt;&gt;ฐาน!$M$45,IF(S3452&lt;&gt;"",S3452+R3452,0),0)</f>
        <v>0</v>
      </c>
      <c r="U3452" s="311">
        <f>IF(M3452&lt;&gt;ฐาน!$M$45,IF(S3452=0,J3452+T3452,O3452),J3452)</f>
        <v>0</v>
      </c>
      <c r="V3452" s="98"/>
    </row>
    <row r="3453" spans="1:22" x14ac:dyDescent="0.35">
      <c r="A3453" s="93">
        <v>3445</v>
      </c>
      <c r="B3453" s="84"/>
      <c r="C3453" s="98"/>
      <c r="D3453" s="91"/>
      <c r="E3453" s="89"/>
      <c r="F3453" s="88"/>
      <c r="G3453" s="91"/>
      <c r="H3453" s="91"/>
      <c r="I3453" s="88"/>
      <c r="J3453" s="92"/>
      <c r="K3453" s="212"/>
      <c r="L3453" s="308" t="str">
        <f>IF(K3453&lt;&gt;"",INDEX(ฐาน!$J$4:$M$44,MATCH(INT(K3453),ฐาน!$J$4:$J$44,0),2),"")</f>
        <v/>
      </c>
      <c r="M3453" s="309" t="str">
        <f>IF(L3453&lt;&gt;"",INDEX(ฐาน!$J$4:$M$45,MATCH(L3453,ฐาน!$K$4:$K$45,0),4),"")</f>
        <v/>
      </c>
      <c r="N3453" s="310" t="str">
        <f>IF(I3453&lt;&gt;"",INDEX(ฐาน!$A$4:$F$9,MATCH(I3453,ฐาน!$A$4:$A$9,0),IF(J3453&gt;=INDEX(ฐาน!$A$4:$F$9,MATCH(I3453,ฐาน!$A$4:$A$9,0),3),6,5)),"")</f>
        <v/>
      </c>
      <c r="O3453" s="311" t="str">
        <f>IF(I3453&lt;&gt;"",IF(J3453&gt;=INDEX(ฐาน!$A$4:$G$9,MATCH(I3453,ฐาน!$A$4:$A$9,0),4),INDEX(ฐาน!$A$4:$G$9,MATCH(I3453,ฐาน!$A$4:$A$9,0),7),INDEX(ฐาน!$A$4:$G$9,MATCH(I3453,ฐาน!$A$4:$A$9,0),4)),"")</f>
        <v/>
      </c>
      <c r="P3453" s="312">
        <f>IF(M3453&lt;&gt;ฐาน!$M$45,IF(L3453&lt;&gt;"",($L3453*$N3453/100),0),0)</f>
        <v>0</v>
      </c>
      <c r="Q3453" s="311">
        <f>IF(M3453&lt;&gt;ฐาน!$M$45,IF(L3453&lt;&gt;"",ROUNDUP(($L3453*$N3453/100),-1),0),0)</f>
        <v>0</v>
      </c>
      <c r="R3453" s="311">
        <f t="shared" si="106"/>
        <v>0</v>
      </c>
      <c r="S3453" s="313">
        <f t="shared" si="107"/>
        <v>0</v>
      </c>
      <c r="T3453" s="314">
        <f>IF(M3453&lt;&gt;ฐาน!$M$45,IF(S3453&lt;&gt;"",S3453+R3453,0),0)</f>
        <v>0</v>
      </c>
      <c r="U3453" s="311">
        <f>IF(M3453&lt;&gt;ฐาน!$M$45,IF(S3453=0,J3453+T3453,O3453),J3453)</f>
        <v>0</v>
      </c>
      <c r="V3453" s="98"/>
    </row>
    <row r="3454" spans="1:22" x14ac:dyDescent="0.35">
      <c r="A3454" s="93">
        <v>3446</v>
      </c>
      <c r="B3454" s="84"/>
      <c r="C3454" s="98"/>
      <c r="D3454" s="91"/>
      <c r="E3454" s="89"/>
      <c r="F3454" s="88"/>
      <c r="G3454" s="91"/>
      <c r="H3454" s="91"/>
      <c r="I3454" s="88"/>
      <c r="J3454" s="92"/>
      <c r="K3454" s="212"/>
      <c r="L3454" s="308" t="str">
        <f>IF(K3454&lt;&gt;"",INDEX(ฐาน!$J$4:$M$44,MATCH(INT(K3454),ฐาน!$J$4:$J$44,0),2),"")</f>
        <v/>
      </c>
      <c r="M3454" s="309" t="str">
        <f>IF(L3454&lt;&gt;"",INDEX(ฐาน!$J$4:$M$45,MATCH(L3454,ฐาน!$K$4:$K$45,0),4),"")</f>
        <v/>
      </c>
      <c r="N3454" s="310" t="str">
        <f>IF(I3454&lt;&gt;"",INDEX(ฐาน!$A$4:$F$9,MATCH(I3454,ฐาน!$A$4:$A$9,0),IF(J3454&gt;=INDEX(ฐาน!$A$4:$F$9,MATCH(I3454,ฐาน!$A$4:$A$9,0),3),6,5)),"")</f>
        <v/>
      </c>
      <c r="O3454" s="311" t="str">
        <f>IF(I3454&lt;&gt;"",IF(J3454&gt;=INDEX(ฐาน!$A$4:$G$9,MATCH(I3454,ฐาน!$A$4:$A$9,0),4),INDEX(ฐาน!$A$4:$G$9,MATCH(I3454,ฐาน!$A$4:$A$9,0),7),INDEX(ฐาน!$A$4:$G$9,MATCH(I3454,ฐาน!$A$4:$A$9,0),4)),"")</f>
        <v/>
      </c>
      <c r="P3454" s="312">
        <f>IF(M3454&lt;&gt;ฐาน!$M$45,IF(L3454&lt;&gt;"",($L3454*$N3454/100),0),0)</f>
        <v>0</v>
      </c>
      <c r="Q3454" s="311">
        <f>IF(M3454&lt;&gt;ฐาน!$M$45,IF(L3454&lt;&gt;"",ROUNDUP(($L3454*$N3454/100),-1),0),0)</f>
        <v>0</v>
      </c>
      <c r="R3454" s="311">
        <f t="shared" si="106"/>
        <v>0</v>
      </c>
      <c r="S3454" s="313">
        <f t="shared" si="107"/>
        <v>0</v>
      </c>
      <c r="T3454" s="314">
        <f>IF(M3454&lt;&gt;ฐาน!$M$45,IF(S3454&lt;&gt;"",S3454+R3454,0),0)</f>
        <v>0</v>
      </c>
      <c r="U3454" s="311">
        <f>IF(M3454&lt;&gt;ฐาน!$M$45,IF(S3454=0,J3454+T3454,O3454),J3454)</f>
        <v>0</v>
      </c>
      <c r="V3454" s="98"/>
    </row>
    <row r="3455" spans="1:22" x14ac:dyDescent="0.35">
      <c r="A3455" s="93">
        <v>3447</v>
      </c>
      <c r="B3455" s="84"/>
      <c r="C3455" s="98"/>
      <c r="D3455" s="91"/>
      <c r="E3455" s="89"/>
      <c r="F3455" s="88"/>
      <c r="G3455" s="91"/>
      <c r="H3455" s="91"/>
      <c r="I3455" s="88"/>
      <c r="J3455" s="92"/>
      <c r="K3455" s="212"/>
      <c r="L3455" s="308" t="str">
        <f>IF(K3455&lt;&gt;"",INDEX(ฐาน!$J$4:$M$44,MATCH(INT(K3455),ฐาน!$J$4:$J$44,0),2),"")</f>
        <v/>
      </c>
      <c r="M3455" s="309" t="str">
        <f>IF(L3455&lt;&gt;"",INDEX(ฐาน!$J$4:$M$45,MATCH(L3455,ฐาน!$K$4:$K$45,0),4),"")</f>
        <v/>
      </c>
      <c r="N3455" s="310" t="str">
        <f>IF(I3455&lt;&gt;"",INDEX(ฐาน!$A$4:$F$9,MATCH(I3455,ฐาน!$A$4:$A$9,0),IF(J3455&gt;=INDEX(ฐาน!$A$4:$F$9,MATCH(I3455,ฐาน!$A$4:$A$9,0),3),6,5)),"")</f>
        <v/>
      </c>
      <c r="O3455" s="311" t="str">
        <f>IF(I3455&lt;&gt;"",IF(J3455&gt;=INDEX(ฐาน!$A$4:$G$9,MATCH(I3455,ฐาน!$A$4:$A$9,0),4),INDEX(ฐาน!$A$4:$G$9,MATCH(I3455,ฐาน!$A$4:$A$9,0),7),INDEX(ฐาน!$A$4:$G$9,MATCH(I3455,ฐาน!$A$4:$A$9,0),4)),"")</f>
        <v/>
      </c>
      <c r="P3455" s="312">
        <f>IF(M3455&lt;&gt;ฐาน!$M$45,IF(L3455&lt;&gt;"",($L3455*$N3455/100),0),0)</f>
        <v>0</v>
      </c>
      <c r="Q3455" s="311">
        <f>IF(M3455&lt;&gt;ฐาน!$M$45,IF(L3455&lt;&gt;"",ROUNDUP(($L3455*$N3455/100),-1),0),0)</f>
        <v>0</v>
      </c>
      <c r="R3455" s="311">
        <f t="shared" si="106"/>
        <v>0</v>
      </c>
      <c r="S3455" s="313">
        <f t="shared" si="107"/>
        <v>0</v>
      </c>
      <c r="T3455" s="314">
        <f>IF(M3455&lt;&gt;ฐาน!$M$45,IF(S3455&lt;&gt;"",S3455+R3455,0),0)</f>
        <v>0</v>
      </c>
      <c r="U3455" s="311">
        <f>IF(M3455&lt;&gt;ฐาน!$M$45,IF(S3455=0,J3455+T3455,O3455),J3455)</f>
        <v>0</v>
      </c>
      <c r="V3455" s="98"/>
    </row>
    <row r="3456" spans="1:22" x14ac:dyDescent="0.35">
      <c r="A3456" s="93">
        <v>3448</v>
      </c>
      <c r="B3456" s="84"/>
      <c r="C3456" s="98"/>
      <c r="D3456" s="91"/>
      <c r="E3456" s="89"/>
      <c r="F3456" s="88"/>
      <c r="G3456" s="91"/>
      <c r="H3456" s="91"/>
      <c r="I3456" s="88"/>
      <c r="J3456" s="92"/>
      <c r="K3456" s="212"/>
      <c r="L3456" s="308" t="str">
        <f>IF(K3456&lt;&gt;"",INDEX(ฐาน!$J$4:$M$44,MATCH(INT(K3456),ฐาน!$J$4:$J$44,0),2),"")</f>
        <v/>
      </c>
      <c r="M3456" s="309" t="str">
        <f>IF(L3456&lt;&gt;"",INDEX(ฐาน!$J$4:$M$45,MATCH(L3456,ฐาน!$K$4:$K$45,0),4),"")</f>
        <v/>
      </c>
      <c r="N3456" s="310" t="str">
        <f>IF(I3456&lt;&gt;"",INDEX(ฐาน!$A$4:$F$9,MATCH(I3456,ฐาน!$A$4:$A$9,0),IF(J3456&gt;=INDEX(ฐาน!$A$4:$F$9,MATCH(I3456,ฐาน!$A$4:$A$9,0),3),6,5)),"")</f>
        <v/>
      </c>
      <c r="O3456" s="311" t="str">
        <f>IF(I3456&lt;&gt;"",IF(J3456&gt;=INDEX(ฐาน!$A$4:$G$9,MATCH(I3456,ฐาน!$A$4:$A$9,0),4),INDEX(ฐาน!$A$4:$G$9,MATCH(I3456,ฐาน!$A$4:$A$9,0),7),INDEX(ฐาน!$A$4:$G$9,MATCH(I3456,ฐาน!$A$4:$A$9,0),4)),"")</f>
        <v/>
      </c>
      <c r="P3456" s="312">
        <f>IF(M3456&lt;&gt;ฐาน!$M$45,IF(L3456&lt;&gt;"",($L3456*$N3456/100),0),0)</f>
        <v>0</v>
      </c>
      <c r="Q3456" s="311">
        <f>IF(M3456&lt;&gt;ฐาน!$M$45,IF(L3456&lt;&gt;"",ROUNDUP(($L3456*$N3456/100),-1),0),0)</f>
        <v>0</v>
      </c>
      <c r="R3456" s="311">
        <f t="shared" si="106"/>
        <v>0</v>
      </c>
      <c r="S3456" s="313">
        <f t="shared" si="107"/>
        <v>0</v>
      </c>
      <c r="T3456" s="314">
        <f>IF(M3456&lt;&gt;ฐาน!$M$45,IF(S3456&lt;&gt;"",S3456+R3456,0),0)</f>
        <v>0</v>
      </c>
      <c r="U3456" s="311">
        <f>IF(M3456&lt;&gt;ฐาน!$M$45,IF(S3456=0,J3456+T3456,O3456),J3456)</f>
        <v>0</v>
      </c>
      <c r="V3456" s="98"/>
    </row>
    <row r="3457" spans="1:22" x14ac:dyDescent="0.35">
      <c r="A3457" s="93">
        <v>3449</v>
      </c>
      <c r="B3457" s="84"/>
      <c r="C3457" s="98"/>
      <c r="D3457" s="91"/>
      <c r="E3457" s="89"/>
      <c r="F3457" s="88"/>
      <c r="G3457" s="91"/>
      <c r="H3457" s="91"/>
      <c r="I3457" s="88"/>
      <c r="J3457" s="92"/>
      <c r="K3457" s="212"/>
      <c r="L3457" s="308" t="str">
        <f>IF(K3457&lt;&gt;"",INDEX(ฐาน!$J$4:$M$44,MATCH(INT(K3457),ฐาน!$J$4:$J$44,0),2),"")</f>
        <v/>
      </c>
      <c r="M3457" s="309" t="str">
        <f>IF(L3457&lt;&gt;"",INDEX(ฐาน!$J$4:$M$45,MATCH(L3457,ฐาน!$K$4:$K$45,0),4),"")</f>
        <v/>
      </c>
      <c r="N3457" s="310" t="str">
        <f>IF(I3457&lt;&gt;"",INDEX(ฐาน!$A$4:$F$9,MATCH(I3457,ฐาน!$A$4:$A$9,0),IF(J3457&gt;=INDEX(ฐาน!$A$4:$F$9,MATCH(I3457,ฐาน!$A$4:$A$9,0),3),6,5)),"")</f>
        <v/>
      </c>
      <c r="O3457" s="311" t="str">
        <f>IF(I3457&lt;&gt;"",IF(J3457&gt;=INDEX(ฐาน!$A$4:$G$9,MATCH(I3457,ฐาน!$A$4:$A$9,0),4),INDEX(ฐาน!$A$4:$G$9,MATCH(I3457,ฐาน!$A$4:$A$9,0),7),INDEX(ฐาน!$A$4:$G$9,MATCH(I3457,ฐาน!$A$4:$A$9,0),4)),"")</f>
        <v/>
      </c>
      <c r="P3457" s="312">
        <f>IF(M3457&lt;&gt;ฐาน!$M$45,IF(L3457&lt;&gt;"",($L3457*$N3457/100),0),0)</f>
        <v>0</v>
      </c>
      <c r="Q3457" s="311">
        <f>IF(M3457&lt;&gt;ฐาน!$M$45,IF(L3457&lt;&gt;"",ROUNDUP(($L3457*$N3457/100),-1),0),0)</f>
        <v>0</v>
      </c>
      <c r="R3457" s="311">
        <f t="shared" si="106"/>
        <v>0</v>
      </c>
      <c r="S3457" s="313">
        <f t="shared" si="107"/>
        <v>0</v>
      </c>
      <c r="T3457" s="314">
        <f>IF(M3457&lt;&gt;ฐาน!$M$45,IF(S3457&lt;&gt;"",S3457+R3457,0),0)</f>
        <v>0</v>
      </c>
      <c r="U3457" s="311">
        <f>IF(M3457&lt;&gt;ฐาน!$M$45,IF(S3457=0,J3457+T3457,O3457),J3457)</f>
        <v>0</v>
      </c>
      <c r="V3457" s="98"/>
    </row>
    <row r="3458" spans="1:22" x14ac:dyDescent="0.35">
      <c r="A3458" s="93">
        <v>3450</v>
      </c>
      <c r="B3458" s="84"/>
      <c r="C3458" s="98"/>
      <c r="D3458" s="91"/>
      <c r="E3458" s="89"/>
      <c r="F3458" s="88"/>
      <c r="G3458" s="91"/>
      <c r="H3458" s="91"/>
      <c r="I3458" s="88"/>
      <c r="J3458" s="92"/>
      <c r="K3458" s="212"/>
      <c r="L3458" s="308" t="str">
        <f>IF(K3458&lt;&gt;"",INDEX(ฐาน!$J$4:$M$44,MATCH(INT(K3458),ฐาน!$J$4:$J$44,0),2),"")</f>
        <v/>
      </c>
      <c r="M3458" s="309" t="str">
        <f>IF(L3458&lt;&gt;"",INDEX(ฐาน!$J$4:$M$45,MATCH(L3458,ฐาน!$K$4:$K$45,0),4),"")</f>
        <v/>
      </c>
      <c r="N3458" s="310" t="str">
        <f>IF(I3458&lt;&gt;"",INDEX(ฐาน!$A$4:$F$9,MATCH(I3458,ฐาน!$A$4:$A$9,0),IF(J3458&gt;=INDEX(ฐาน!$A$4:$F$9,MATCH(I3458,ฐาน!$A$4:$A$9,0),3),6,5)),"")</f>
        <v/>
      </c>
      <c r="O3458" s="311" t="str">
        <f>IF(I3458&lt;&gt;"",IF(J3458&gt;=INDEX(ฐาน!$A$4:$G$9,MATCH(I3458,ฐาน!$A$4:$A$9,0),4),INDEX(ฐาน!$A$4:$G$9,MATCH(I3458,ฐาน!$A$4:$A$9,0),7),INDEX(ฐาน!$A$4:$G$9,MATCH(I3458,ฐาน!$A$4:$A$9,0),4)),"")</f>
        <v/>
      </c>
      <c r="P3458" s="312">
        <f>IF(M3458&lt;&gt;ฐาน!$M$45,IF(L3458&lt;&gt;"",($L3458*$N3458/100),0),0)</f>
        <v>0</v>
      </c>
      <c r="Q3458" s="311">
        <f>IF(M3458&lt;&gt;ฐาน!$M$45,IF(L3458&lt;&gt;"",ROUNDUP(($L3458*$N3458/100),-1),0),0)</f>
        <v>0</v>
      </c>
      <c r="R3458" s="311">
        <f t="shared" si="106"/>
        <v>0</v>
      </c>
      <c r="S3458" s="313">
        <f t="shared" si="107"/>
        <v>0</v>
      </c>
      <c r="T3458" s="314">
        <f>IF(M3458&lt;&gt;ฐาน!$M$45,IF(S3458&lt;&gt;"",S3458+R3458,0),0)</f>
        <v>0</v>
      </c>
      <c r="U3458" s="311">
        <f>IF(M3458&lt;&gt;ฐาน!$M$45,IF(S3458=0,J3458+T3458,O3458),J3458)</f>
        <v>0</v>
      </c>
      <c r="V3458" s="98"/>
    </row>
    <row r="3459" spans="1:22" x14ac:dyDescent="0.35">
      <c r="A3459" s="93">
        <v>3451</v>
      </c>
      <c r="B3459" s="84"/>
      <c r="C3459" s="98"/>
      <c r="D3459" s="91"/>
      <c r="E3459" s="89"/>
      <c r="F3459" s="88"/>
      <c r="G3459" s="91"/>
      <c r="H3459" s="91"/>
      <c r="I3459" s="88"/>
      <c r="J3459" s="92"/>
      <c r="K3459" s="212"/>
      <c r="L3459" s="308" t="str">
        <f>IF(K3459&lt;&gt;"",INDEX(ฐาน!$J$4:$M$44,MATCH(INT(K3459),ฐาน!$J$4:$J$44,0),2),"")</f>
        <v/>
      </c>
      <c r="M3459" s="309" t="str">
        <f>IF(L3459&lt;&gt;"",INDEX(ฐาน!$J$4:$M$45,MATCH(L3459,ฐาน!$K$4:$K$45,0),4),"")</f>
        <v/>
      </c>
      <c r="N3459" s="310" t="str">
        <f>IF(I3459&lt;&gt;"",INDEX(ฐาน!$A$4:$F$9,MATCH(I3459,ฐาน!$A$4:$A$9,0),IF(J3459&gt;=INDEX(ฐาน!$A$4:$F$9,MATCH(I3459,ฐาน!$A$4:$A$9,0),3),6,5)),"")</f>
        <v/>
      </c>
      <c r="O3459" s="311" t="str">
        <f>IF(I3459&lt;&gt;"",IF(J3459&gt;=INDEX(ฐาน!$A$4:$G$9,MATCH(I3459,ฐาน!$A$4:$A$9,0),4),INDEX(ฐาน!$A$4:$G$9,MATCH(I3459,ฐาน!$A$4:$A$9,0),7),INDEX(ฐาน!$A$4:$G$9,MATCH(I3459,ฐาน!$A$4:$A$9,0),4)),"")</f>
        <v/>
      </c>
      <c r="P3459" s="312">
        <f>IF(M3459&lt;&gt;ฐาน!$M$45,IF(L3459&lt;&gt;"",($L3459*$N3459/100),0),0)</f>
        <v>0</v>
      </c>
      <c r="Q3459" s="311">
        <f>IF(M3459&lt;&gt;ฐาน!$M$45,IF(L3459&lt;&gt;"",ROUNDUP(($L3459*$N3459/100),-1),0),0)</f>
        <v>0</v>
      </c>
      <c r="R3459" s="311">
        <f t="shared" si="106"/>
        <v>0</v>
      </c>
      <c r="S3459" s="313">
        <f t="shared" si="107"/>
        <v>0</v>
      </c>
      <c r="T3459" s="314">
        <f>IF(M3459&lt;&gt;ฐาน!$M$45,IF(S3459&lt;&gt;"",S3459+R3459,0),0)</f>
        <v>0</v>
      </c>
      <c r="U3459" s="311">
        <f>IF(M3459&lt;&gt;ฐาน!$M$45,IF(S3459=0,J3459+T3459,O3459),J3459)</f>
        <v>0</v>
      </c>
      <c r="V3459" s="98"/>
    </row>
    <row r="3460" spans="1:22" x14ac:dyDescent="0.35">
      <c r="A3460" s="93">
        <v>3452</v>
      </c>
      <c r="B3460" s="84"/>
      <c r="C3460" s="98"/>
      <c r="D3460" s="91"/>
      <c r="E3460" s="89"/>
      <c r="F3460" s="88"/>
      <c r="G3460" s="91"/>
      <c r="H3460" s="91"/>
      <c r="I3460" s="88"/>
      <c r="J3460" s="92"/>
      <c r="K3460" s="212"/>
      <c r="L3460" s="308" t="str">
        <f>IF(K3460&lt;&gt;"",INDEX(ฐาน!$J$4:$M$44,MATCH(INT(K3460),ฐาน!$J$4:$J$44,0),2),"")</f>
        <v/>
      </c>
      <c r="M3460" s="309" t="str">
        <f>IF(L3460&lt;&gt;"",INDEX(ฐาน!$J$4:$M$45,MATCH(L3460,ฐาน!$K$4:$K$45,0),4),"")</f>
        <v/>
      </c>
      <c r="N3460" s="310" t="str">
        <f>IF(I3460&lt;&gt;"",INDEX(ฐาน!$A$4:$F$9,MATCH(I3460,ฐาน!$A$4:$A$9,0),IF(J3460&gt;=INDEX(ฐาน!$A$4:$F$9,MATCH(I3460,ฐาน!$A$4:$A$9,0),3),6,5)),"")</f>
        <v/>
      </c>
      <c r="O3460" s="311" t="str">
        <f>IF(I3460&lt;&gt;"",IF(J3460&gt;=INDEX(ฐาน!$A$4:$G$9,MATCH(I3460,ฐาน!$A$4:$A$9,0),4),INDEX(ฐาน!$A$4:$G$9,MATCH(I3460,ฐาน!$A$4:$A$9,0),7),INDEX(ฐาน!$A$4:$G$9,MATCH(I3460,ฐาน!$A$4:$A$9,0),4)),"")</f>
        <v/>
      </c>
      <c r="P3460" s="312">
        <f>IF(M3460&lt;&gt;ฐาน!$M$45,IF(L3460&lt;&gt;"",($L3460*$N3460/100),0),0)</f>
        <v>0</v>
      </c>
      <c r="Q3460" s="311">
        <f>IF(M3460&lt;&gt;ฐาน!$M$45,IF(L3460&lt;&gt;"",ROUNDUP(($L3460*$N3460/100),-1),0),0)</f>
        <v>0</v>
      </c>
      <c r="R3460" s="311">
        <f t="shared" si="106"/>
        <v>0</v>
      </c>
      <c r="S3460" s="313">
        <f t="shared" si="107"/>
        <v>0</v>
      </c>
      <c r="T3460" s="314">
        <f>IF(M3460&lt;&gt;ฐาน!$M$45,IF(S3460&lt;&gt;"",S3460+R3460,0),0)</f>
        <v>0</v>
      </c>
      <c r="U3460" s="311">
        <f>IF(M3460&lt;&gt;ฐาน!$M$45,IF(S3460=0,J3460+T3460,O3460),J3460)</f>
        <v>0</v>
      </c>
      <c r="V3460" s="98"/>
    </row>
    <row r="3461" spans="1:22" x14ac:dyDescent="0.35">
      <c r="A3461" s="93">
        <v>3453</v>
      </c>
      <c r="B3461" s="84"/>
      <c r="C3461" s="98"/>
      <c r="D3461" s="91"/>
      <c r="E3461" s="89"/>
      <c r="F3461" s="88"/>
      <c r="G3461" s="91"/>
      <c r="H3461" s="91"/>
      <c r="I3461" s="88"/>
      <c r="J3461" s="92"/>
      <c r="K3461" s="212"/>
      <c r="L3461" s="308" t="str">
        <f>IF(K3461&lt;&gt;"",INDEX(ฐาน!$J$4:$M$44,MATCH(INT(K3461),ฐาน!$J$4:$J$44,0),2),"")</f>
        <v/>
      </c>
      <c r="M3461" s="309" t="str">
        <f>IF(L3461&lt;&gt;"",INDEX(ฐาน!$J$4:$M$45,MATCH(L3461,ฐาน!$K$4:$K$45,0),4),"")</f>
        <v/>
      </c>
      <c r="N3461" s="310" t="str">
        <f>IF(I3461&lt;&gt;"",INDEX(ฐาน!$A$4:$F$9,MATCH(I3461,ฐาน!$A$4:$A$9,0),IF(J3461&gt;=INDEX(ฐาน!$A$4:$F$9,MATCH(I3461,ฐาน!$A$4:$A$9,0),3),6,5)),"")</f>
        <v/>
      </c>
      <c r="O3461" s="311" t="str">
        <f>IF(I3461&lt;&gt;"",IF(J3461&gt;=INDEX(ฐาน!$A$4:$G$9,MATCH(I3461,ฐาน!$A$4:$A$9,0),4),INDEX(ฐาน!$A$4:$G$9,MATCH(I3461,ฐาน!$A$4:$A$9,0),7),INDEX(ฐาน!$A$4:$G$9,MATCH(I3461,ฐาน!$A$4:$A$9,0),4)),"")</f>
        <v/>
      </c>
      <c r="P3461" s="312">
        <f>IF(M3461&lt;&gt;ฐาน!$M$45,IF(L3461&lt;&gt;"",($L3461*$N3461/100),0),0)</f>
        <v>0</v>
      </c>
      <c r="Q3461" s="311">
        <f>IF(M3461&lt;&gt;ฐาน!$M$45,IF(L3461&lt;&gt;"",ROUNDUP(($L3461*$N3461/100),-1),0),0)</f>
        <v>0</v>
      </c>
      <c r="R3461" s="311">
        <f t="shared" si="106"/>
        <v>0</v>
      </c>
      <c r="S3461" s="313">
        <f t="shared" si="107"/>
        <v>0</v>
      </c>
      <c r="T3461" s="314">
        <f>IF(M3461&lt;&gt;ฐาน!$M$45,IF(S3461&lt;&gt;"",S3461+R3461,0),0)</f>
        <v>0</v>
      </c>
      <c r="U3461" s="311">
        <f>IF(M3461&lt;&gt;ฐาน!$M$45,IF(S3461=0,J3461+T3461,O3461),J3461)</f>
        <v>0</v>
      </c>
      <c r="V3461" s="98"/>
    </row>
    <row r="3462" spans="1:22" x14ac:dyDescent="0.35">
      <c r="A3462" s="93">
        <v>3454</v>
      </c>
      <c r="B3462" s="84"/>
      <c r="C3462" s="98"/>
      <c r="D3462" s="91"/>
      <c r="E3462" s="89"/>
      <c r="F3462" s="88"/>
      <c r="G3462" s="91"/>
      <c r="H3462" s="91"/>
      <c r="I3462" s="88"/>
      <c r="J3462" s="92"/>
      <c r="K3462" s="212"/>
      <c r="L3462" s="308" t="str">
        <f>IF(K3462&lt;&gt;"",INDEX(ฐาน!$J$4:$M$44,MATCH(INT(K3462),ฐาน!$J$4:$J$44,0),2),"")</f>
        <v/>
      </c>
      <c r="M3462" s="309" t="str">
        <f>IF(L3462&lt;&gt;"",INDEX(ฐาน!$J$4:$M$45,MATCH(L3462,ฐาน!$K$4:$K$45,0),4),"")</f>
        <v/>
      </c>
      <c r="N3462" s="310" t="str">
        <f>IF(I3462&lt;&gt;"",INDEX(ฐาน!$A$4:$F$9,MATCH(I3462,ฐาน!$A$4:$A$9,0),IF(J3462&gt;=INDEX(ฐาน!$A$4:$F$9,MATCH(I3462,ฐาน!$A$4:$A$9,0),3),6,5)),"")</f>
        <v/>
      </c>
      <c r="O3462" s="311" t="str">
        <f>IF(I3462&lt;&gt;"",IF(J3462&gt;=INDEX(ฐาน!$A$4:$G$9,MATCH(I3462,ฐาน!$A$4:$A$9,0),4),INDEX(ฐาน!$A$4:$G$9,MATCH(I3462,ฐาน!$A$4:$A$9,0),7),INDEX(ฐาน!$A$4:$G$9,MATCH(I3462,ฐาน!$A$4:$A$9,0),4)),"")</f>
        <v/>
      </c>
      <c r="P3462" s="312">
        <f>IF(M3462&lt;&gt;ฐาน!$M$45,IF(L3462&lt;&gt;"",($L3462*$N3462/100),0),0)</f>
        <v>0</v>
      </c>
      <c r="Q3462" s="311">
        <f>IF(M3462&lt;&gt;ฐาน!$M$45,IF(L3462&lt;&gt;"",ROUNDUP(($L3462*$N3462/100),-1),0),0)</f>
        <v>0</v>
      </c>
      <c r="R3462" s="311">
        <f t="shared" si="106"/>
        <v>0</v>
      </c>
      <c r="S3462" s="313">
        <f t="shared" si="107"/>
        <v>0</v>
      </c>
      <c r="T3462" s="314">
        <f>IF(M3462&lt;&gt;ฐาน!$M$45,IF(S3462&lt;&gt;"",S3462+R3462,0),0)</f>
        <v>0</v>
      </c>
      <c r="U3462" s="311">
        <f>IF(M3462&lt;&gt;ฐาน!$M$45,IF(S3462=0,J3462+T3462,O3462),J3462)</f>
        <v>0</v>
      </c>
      <c r="V3462" s="98"/>
    </row>
    <row r="3463" spans="1:22" x14ac:dyDescent="0.35">
      <c r="A3463" s="93">
        <v>3455</v>
      </c>
      <c r="B3463" s="84"/>
      <c r="C3463" s="98"/>
      <c r="D3463" s="91"/>
      <c r="E3463" s="89"/>
      <c r="F3463" s="88"/>
      <c r="G3463" s="91"/>
      <c r="H3463" s="91"/>
      <c r="I3463" s="88"/>
      <c r="J3463" s="92"/>
      <c r="K3463" s="212"/>
      <c r="L3463" s="308" t="str">
        <f>IF(K3463&lt;&gt;"",INDEX(ฐาน!$J$4:$M$44,MATCH(INT(K3463),ฐาน!$J$4:$J$44,0),2),"")</f>
        <v/>
      </c>
      <c r="M3463" s="309" t="str">
        <f>IF(L3463&lt;&gt;"",INDEX(ฐาน!$J$4:$M$45,MATCH(L3463,ฐาน!$K$4:$K$45,0),4),"")</f>
        <v/>
      </c>
      <c r="N3463" s="310" t="str">
        <f>IF(I3463&lt;&gt;"",INDEX(ฐาน!$A$4:$F$9,MATCH(I3463,ฐาน!$A$4:$A$9,0),IF(J3463&gt;=INDEX(ฐาน!$A$4:$F$9,MATCH(I3463,ฐาน!$A$4:$A$9,0),3),6,5)),"")</f>
        <v/>
      </c>
      <c r="O3463" s="311" t="str">
        <f>IF(I3463&lt;&gt;"",IF(J3463&gt;=INDEX(ฐาน!$A$4:$G$9,MATCH(I3463,ฐาน!$A$4:$A$9,0),4),INDEX(ฐาน!$A$4:$G$9,MATCH(I3463,ฐาน!$A$4:$A$9,0),7),INDEX(ฐาน!$A$4:$G$9,MATCH(I3463,ฐาน!$A$4:$A$9,0),4)),"")</f>
        <v/>
      </c>
      <c r="P3463" s="312">
        <f>IF(M3463&lt;&gt;ฐาน!$M$45,IF(L3463&lt;&gt;"",($L3463*$N3463/100),0),0)</f>
        <v>0</v>
      </c>
      <c r="Q3463" s="311">
        <f>IF(M3463&lt;&gt;ฐาน!$M$45,IF(L3463&lt;&gt;"",ROUNDUP(($L3463*$N3463/100),-1),0),0)</f>
        <v>0</v>
      </c>
      <c r="R3463" s="311">
        <f t="shared" si="106"/>
        <v>0</v>
      </c>
      <c r="S3463" s="313">
        <f t="shared" si="107"/>
        <v>0</v>
      </c>
      <c r="T3463" s="314">
        <f>IF(M3463&lt;&gt;ฐาน!$M$45,IF(S3463&lt;&gt;"",S3463+R3463,0),0)</f>
        <v>0</v>
      </c>
      <c r="U3463" s="311">
        <f>IF(M3463&lt;&gt;ฐาน!$M$45,IF(S3463=0,J3463+T3463,O3463),J3463)</f>
        <v>0</v>
      </c>
      <c r="V3463" s="98"/>
    </row>
    <row r="3464" spans="1:22" x14ac:dyDescent="0.35">
      <c r="A3464" s="93">
        <v>3456</v>
      </c>
      <c r="B3464" s="84"/>
      <c r="C3464" s="98"/>
      <c r="D3464" s="91"/>
      <c r="E3464" s="89"/>
      <c r="F3464" s="88"/>
      <c r="G3464" s="91"/>
      <c r="H3464" s="91"/>
      <c r="I3464" s="88"/>
      <c r="J3464" s="92"/>
      <c r="K3464" s="212"/>
      <c r="L3464" s="308" t="str">
        <f>IF(K3464&lt;&gt;"",INDEX(ฐาน!$J$4:$M$44,MATCH(INT(K3464),ฐาน!$J$4:$J$44,0),2),"")</f>
        <v/>
      </c>
      <c r="M3464" s="309" t="str">
        <f>IF(L3464&lt;&gt;"",INDEX(ฐาน!$J$4:$M$45,MATCH(L3464,ฐาน!$K$4:$K$45,0),4),"")</f>
        <v/>
      </c>
      <c r="N3464" s="310" t="str">
        <f>IF(I3464&lt;&gt;"",INDEX(ฐาน!$A$4:$F$9,MATCH(I3464,ฐาน!$A$4:$A$9,0),IF(J3464&gt;=INDEX(ฐาน!$A$4:$F$9,MATCH(I3464,ฐาน!$A$4:$A$9,0),3),6,5)),"")</f>
        <v/>
      </c>
      <c r="O3464" s="311" t="str">
        <f>IF(I3464&lt;&gt;"",IF(J3464&gt;=INDEX(ฐาน!$A$4:$G$9,MATCH(I3464,ฐาน!$A$4:$A$9,0),4),INDEX(ฐาน!$A$4:$G$9,MATCH(I3464,ฐาน!$A$4:$A$9,0),7),INDEX(ฐาน!$A$4:$G$9,MATCH(I3464,ฐาน!$A$4:$A$9,0),4)),"")</f>
        <v/>
      </c>
      <c r="P3464" s="312">
        <f>IF(M3464&lt;&gt;ฐาน!$M$45,IF(L3464&lt;&gt;"",($L3464*$N3464/100),0),0)</f>
        <v>0</v>
      </c>
      <c r="Q3464" s="311">
        <f>IF(M3464&lt;&gt;ฐาน!$M$45,IF(L3464&lt;&gt;"",ROUNDUP(($L3464*$N3464/100),-1),0),0)</f>
        <v>0</v>
      </c>
      <c r="R3464" s="311">
        <f t="shared" si="106"/>
        <v>0</v>
      </c>
      <c r="S3464" s="313">
        <f t="shared" si="107"/>
        <v>0</v>
      </c>
      <c r="T3464" s="314">
        <f>IF(M3464&lt;&gt;ฐาน!$M$45,IF(S3464&lt;&gt;"",S3464+R3464,0),0)</f>
        <v>0</v>
      </c>
      <c r="U3464" s="311">
        <f>IF(M3464&lt;&gt;ฐาน!$M$45,IF(S3464=0,J3464+T3464,O3464),J3464)</f>
        <v>0</v>
      </c>
      <c r="V3464" s="98"/>
    </row>
    <row r="3465" spans="1:22" x14ac:dyDescent="0.35">
      <c r="A3465" s="93">
        <v>3457</v>
      </c>
      <c r="B3465" s="84"/>
      <c r="C3465" s="98"/>
      <c r="D3465" s="91"/>
      <c r="E3465" s="89"/>
      <c r="F3465" s="88"/>
      <c r="G3465" s="91"/>
      <c r="H3465" s="91"/>
      <c r="I3465" s="88"/>
      <c r="J3465" s="92"/>
      <c r="K3465" s="212"/>
      <c r="L3465" s="308" t="str">
        <f>IF(K3465&lt;&gt;"",INDEX(ฐาน!$J$4:$M$44,MATCH(INT(K3465),ฐาน!$J$4:$J$44,0),2),"")</f>
        <v/>
      </c>
      <c r="M3465" s="309" t="str">
        <f>IF(L3465&lt;&gt;"",INDEX(ฐาน!$J$4:$M$45,MATCH(L3465,ฐาน!$K$4:$K$45,0),4),"")</f>
        <v/>
      </c>
      <c r="N3465" s="310" t="str">
        <f>IF(I3465&lt;&gt;"",INDEX(ฐาน!$A$4:$F$9,MATCH(I3465,ฐาน!$A$4:$A$9,0),IF(J3465&gt;=INDEX(ฐาน!$A$4:$F$9,MATCH(I3465,ฐาน!$A$4:$A$9,0),3),6,5)),"")</f>
        <v/>
      </c>
      <c r="O3465" s="311" t="str">
        <f>IF(I3465&lt;&gt;"",IF(J3465&gt;=INDEX(ฐาน!$A$4:$G$9,MATCH(I3465,ฐาน!$A$4:$A$9,0),4),INDEX(ฐาน!$A$4:$G$9,MATCH(I3465,ฐาน!$A$4:$A$9,0),7),INDEX(ฐาน!$A$4:$G$9,MATCH(I3465,ฐาน!$A$4:$A$9,0),4)),"")</f>
        <v/>
      </c>
      <c r="P3465" s="312">
        <f>IF(M3465&lt;&gt;ฐาน!$M$45,IF(L3465&lt;&gt;"",($L3465*$N3465/100),0),0)</f>
        <v>0</v>
      </c>
      <c r="Q3465" s="311">
        <f>IF(M3465&lt;&gt;ฐาน!$M$45,IF(L3465&lt;&gt;"",ROUNDUP(($L3465*$N3465/100),-1),0),0)</f>
        <v>0</v>
      </c>
      <c r="R3465" s="311">
        <f t="shared" si="106"/>
        <v>0</v>
      </c>
      <c r="S3465" s="313">
        <f t="shared" si="107"/>
        <v>0</v>
      </c>
      <c r="T3465" s="314">
        <f>IF(M3465&lt;&gt;ฐาน!$M$45,IF(S3465&lt;&gt;"",S3465+R3465,0),0)</f>
        <v>0</v>
      </c>
      <c r="U3465" s="311">
        <f>IF(M3465&lt;&gt;ฐาน!$M$45,IF(S3465=0,J3465+T3465,O3465),J3465)</f>
        <v>0</v>
      </c>
      <c r="V3465" s="98"/>
    </row>
    <row r="3466" spans="1:22" x14ac:dyDescent="0.35">
      <c r="A3466" s="93">
        <v>3458</v>
      </c>
      <c r="B3466" s="84"/>
      <c r="C3466" s="98"/>
      <c r="D3466" s="91"/>
      <c r="E3466" s="89"/>
      <c r="F3466" s="88"/>
      <c r="G3466" s="91"/>
      <c r="H3466" s="91"/>
      <c r="I3466" s="88"/>
      <c r="J3466" s="92"/>
      <c r="K3466" s="212"/>
      <c r="L3466" s="308" t="str">
        <f>IF(K3466&lt;&gt;"",INDEX(ฐาน!$J$4:$M$44,MATCH(INT(K3466),ฐาน!$J$4:$J$44,0),2),"")</f>
        <v/>
      </c>
      <c r="M3466" s="309" t="str">
        <f>IF(L3466&lt;&gt;"",INDEX(ฐาน!$J$4:$M$45,MATCH(L3466,ฐาน!$K$4:$K$45,0),4),"")</f>
        <v/>
      </c>
      <c r="N3466" s="310" t="str">
        <f>IF(I3466&lt;&gt;"",INDEX(ฐาน!$A$4:$F$9,MATCH(I3466,ฐาน!$A$4:$A$9,0),IF(J3466&gt;=INDEX(ฐาน!$A$4:$F$9,MATCH(I3466,ฐาน!$A$4:$A$9,0),3),6,5)),"")</f>
        <v/>
      </c>
      <c r="O3466" s="311" t="str">
        <f>IF(I3466&lt;&gt;"",IF(J3466&gt;=INDEX(ฐาน!$A$4:$G$9,MATCH(I3466,ฐาน!$A$4:$A$9,0),4),INDEX(ฐาน!$A$4:$G$9,MATCH(I3466,ฐาน!$A$4:$A$9,0),7),INDEX(ฐาน!$A$4:$G$9,MATCH(I3466,ฐาน!$A$4:$A$9,0),4)),"")</f>
        <v/>
      </c>
      <c r="P3466" s="312">
        <f>IF(M3466&lt;&gt;ฐาน!$M$45,IF(L3466&lt;&gt;"",($L3466*$N3466/100),0),0)</f>
        <v>0</v>
      </c>
      <c r="Q3466" s="311">
        <f>IF(M3466&lt;&gt;ฐาน!$M$45,IF(L3466&lt;&gt;"",ROUNDUP(($L3466*$N3466/100),-1),0),0)</f>
        <v>0</v>
      </c>
      <c r="R3466" s="311">
        <f t="shared" ref="R3466:R3529" si="108">IF(Q3466&lt;&gt;"",IF($J3466+$P3466&lt;=$O3466,$Q3466,$O3466-$J3466),"")</f>
        <v>0</v>
      </c>
      <c r="S3466" s="313">
        <f t="shared" ref="S3466:S3529" si="109">IF(Q3466&lt;&gt;R3466,P3466-R3466,0)</f>
        <v>0</v>
      </c>
      <c r="T3466" s="314">
        <f>IF(M3466&lt;&gt;ฐาน!$M$45,IF(S3466&lt;&gt;"",S3466+R3466,0),0)</f>
        <v>0</v>
      </c>
      <c r="U3466" s="311">
        <f>IF(M3466&lt;&gt;ฐาน!$M$45,IF(S3466=0,J3466+T3466,O3466),J3466)</f>
        <v>0</v>
      </c>
      <c r="V3466" s="98"/>
    </row>
    <row r="3467" spans="1:22" x14ac:dyDescent="0.35">
      <c r="A3467" s="93">
        <v>3459</v>
      </c>
      <c r="B3467" s="84"/>
      <c r="C3467" s="98"/>
      <c r="D3467" s="91"/>
      <c r="E3467" s="89"/>
      <c r="F3467" s="88"/>
      <c r="G3467" s="91"/>
      <c r="H3467" s="91"/>
      <c r="I3467" s="88"/>
      <c r="J3467" s="92"/>
      <c r="K3467" s="212"/>
      <c r="L3467" s="308" t="str">
        <f>IF(K3467&lt;&gt;"",INDEX(ฐาน!$J$4:$M$44,MATCH(INT(K3467),ฐาน!$J$4:$J$44,0),2),"")</f>
        <v/>
      </c>
      <c r="M3467" s="309" t="str">
        <f>IF(L3467&lt;&gt;"",INDEX(ฐาน!$J$4:$M$45,MATCH(L3467,ฐาน!$K$4:$K$45,0),4),"")</f>
        <v/>
      </c>
      <c r="N3467" s="310" t="str">
        <f>IF(I3467&lt;&gt;"",INDEX(ฐาน!$A$4:$F$9,MATCH(I3467,ฐาน!$A$4:$A$9,0),IF(J3467&gt;=INDEX(ฐาน!$A$4:$F$9,MATCH(I3467,ฐาน!$A$4:$A$9,0),3),6,5)),"")</f>
        <v/>
      </c>
      <c r="O3467" s="311" t="str">
        <f>IF(I3467&lt;&gt;"",IF(J3467&gt;=INDEX(ฐาน!$A$4:$G$9,MATCH(I3467,ฐาน!$A$4:$A$9,0),4),INDEX(ฐาน!$A$4:$G$9,MATCH(I3467,ฐาน!$A$4:$A$9,0),7),INDEX(ฐาน!$A$4:$G$9,MATCH(I3467,ฐาน!$A$4:$A$9,0),4)),"")</f>
        <v/>
      </c>
      <c r="P3467" s="312">
        <f>IF(M3467&lt;&gt;ฐาน!$M$45,IF(L3467&lt;&gt;"",($L3467*$N3467/100),0),0)</f>
        <v>0</v>
      </c>
      <c r="Q3467" s="311">
        <f>IF(M3467&lt;&gt;ฐาน!$M$45,IF(L3467&lt;&gt;"",ROUNDUP(($L3467*$N3467/100),-1),0),0)</f>
        <v>0</v>
      </c>
      <c r="R3467" s="311">
        <f t="shared" si="108"/>
        <v>0</v>
      </c>
      <c r="S3467" s="313">
        <f t="shared" si="109"/>
        <v>0</v>
      </c>
      <c r="T3467" s="314">
        <f>IF(M3467&lt;&gt;ฐาน!$M$45,IF(S3467&lt;&gt;"",S3467+R3467,0),0)</f>
        <v>0</v>
      </c>
      <c r="U3467" s="311">
        <f>IF(M3467&lt;&gt;ฐาน!$M$45,IF(S3467=0,J3467+T3467,O3467),J3467)</f>
        <v>0</v>
      </c>
      <c r="V3467" s="98"/>
    </row>
    <row r="3468" spans="1:22" x14ac:dyDescent="0.35">
      <c r="A3468" s="93">
        <v>3460</v>
      </c>
      <c r="B3468" s="84"/>
      <c r="C3468" s="98"/>
      <c r="D3468" s="91"/>
      <c r="E3468" s="89"/>
      <c r="F3468" s="88"/>
      <c r="G3468" s="91"/>
      <c r="H3468" s="91"/>
      <c r="I3468" s="88"/>
      <c r="J3468" s="92"/>
      <c r="K3468" s="212"/>
      <c r="L3468" s="308" t="str">
        <f>IF(K3468&lt;&gt;"",INDEX(ฐาน!$J$4:$M$44,MATCH(INT(K3468),ฐาน!$J$4:$J$44,0),2),"")</f>
        <v/>
      </c>
      <c r="M3468" s="309" t="str">
        <f>IF(L3468&lt;&gt;"",INDEX(ฐาน!$J$4:$M$45,MATCH(L3468,ฐาน!$K$4:$K$45,0),4),"")</f>
        <v/>
      </c>
      <c r="N3468" s="310" t="str">
        <f>IF(I3468&lt;&gt;"",INDEX(ฐาน!$A$4:$F$9,MATCH(I3468,ฐาน!$A$4:$A$9,0),IF(J3468&gt;=INDEX(ฐาน!$A$4:$F$9,MATCH(I3468,ฐาน!$A$4:$A$9,0),3),6,5)),"")</f>
        <v/>
      </c>
      <c r="O3468" s="311" t="str">
        <f>IF(I3468&lt;&gt;"",IF(J3468&gt;=INDEX(ฐาน!$A$4:$G$9,MATCH(I3468,ฐาน!$A$4:$A$9,0),4),INDEX(ฐาน!$A$4:$G$9,MATCH(I3468,ฐาน!$A$4:$A$9,0),7),INDEX(ฐาน!$A$4:$G$9,MATCH(I3468,ฐาน!$A$4:$A$9,0),4)),"")</f>
        <v/>
      </c>
      <c r="P3468" s="312">
        <f>IF(M3468&lt;&gt;ฐาน!$M$45,IF(L3468&lt;&gt;"",($L3468*$N3468/100),0),0)</f>
        <v>0</v>
      </c>
      <c r="Q3468" s="311">
        <f>IF(M3468&lt;&gt;ฐาน!$M$45,IF(L3468&lt;&gt;"",ROUNDUP(($L3468*$N3468/100),-1),0),0)</f>
        <v>0</v>
      </c>
      <c r="R3468" s="311">
        <f t="shared" si="108"/>
        <v>0</v>
      </c>
      <c r="S3468" s="313">
        <f t="shared" si="109"/>
        <v>0</v>
      </c>
      <c r="T3468" s="314">
        <f>IF(M3468&lt;&gt;ฐาน!$M$45,IF(S3468&lt;&gt;"",S3468+R3468,0),0)</f>
        <v>0</v>
      </c>
      <c r="U3468" s="311">
        <f>IF(M3468&lt;&gt;ฐาน!$M$45,IF(S3468=0,J3468+T3468,O3468),J3468)</f>
        <v>0</v>
      </c>
      <c r="V3468" s="98"/>
    </row>
    <row r="3469" spans="1:22" x14ac:dyDescent="0.35">
      <c r="A3469" s="93">
        <v>3461</v>
      </c>
      <c r="B3469" s="84"/>
      <c r="C3469" s="98"/>
      <c r="D3469" s="91"/>
      <c r="E3469" s="89"/>
      <c r="F3469" s="88"/>
      <c r="G3469" s="91"/>
      <c r="H3469" s="91"/>
      <c r="I3469" s="88"/>
      <c r="J3469" s="92"/>
      <c r="K3469" s="212"/>
      <c r="L3469" s="308" t="str">
        <f>IF(K3469&lt;&gt;"",INDEX(ฐาน!$J$4:$M$44,MATCH(INT(K3469),ฐาน!$J$4:$J$44,0),2),"")</f>
        <v/>
      </c>
      <c r="M3469" s="309" t="str">
        <f>IF(L3469&lt;&gt;"",INDEX(ฐาน!$J$4:$M$45,MATCH(L3469,ฐาน!$K$4:$K$45,0),4),"")</f>
        <v/>
      </c>
      <c r="N3469" s="310" t="str">
        <f>IF(I3469&lt;&gt;"",INDEX(ฐาน!$A$4:$F$9,MATCH(I3469,ฐาน!$A$4:$A$9,0),IF(J3469&gt;=INDEX(ฐาน!$A$4:$F$9,MATCH(I3469,ฐาน!$A$4:$A$9,0),3),6,5)),"")</f>
        <v/>
      </c>
      <c r="O3469" s="311" t="str">
        <f>IF(I3469&lt;&gt;"",IF(J3469&gt;=INDEX(ฐาน!$A$4:$G$9,MATCH(I3469,ฐาน!$A$4:$A$9,0),4),INDEX(ฐาน!$A$4:$G$9,MATCH(I3469,ฐาน!$A$4:$A$9,0),7),INDEX(ฐาน!$A$4:$G$9,MATCH(I3469,ฐาน!$A$4:$A$9,0),4)),"")</f>
        <v/>
      </c>
      <c r="P3469" s="312">
        <f>IF(M3469&lt;&gt;ฐาน!$M$45,IF(L3469&lt;&gt;"",($L3469*$N3469/100),0),0)</f>
        <v>0</v>
      </c>
      <c r="Q3469" s="311">
        <f>IF(M3469&lt;&gt;ฐาน!$M$45,IF(L3469&lt;&gt;"",ROUNDUP(($L3469*$N3469/100),-1),0),0)</f>
        <v>0</v>
      </c>
      <c r="R3469" s="311">
        <f t="shared" si="108"/>
        <v>0</v>
      </c>
      <c r="S3469" s="313">
        <f t="shared" si="109"/>
        <v>0</v>
      </c>
      <c r="T3469" s="314">
        <f>IF(M3469&lt;&gt;ฐาน!$M$45,IF(S3469&lt;&gt;"",S3469+R3469,0),0)</f>
        <v>0</v>
      </c>
      <c r="U3469" s="311">
        <f>IF(M3469&lt;&gt;ฐาน!$M$45,IF(S3469=0,J3469+T3469,O3469),J3469)</f>
        <v>0</v>
      </c>
      <c r="V3469" s="98"/>
    </row>
    <row r="3470" spans="1:22" x14ac:dyDescent="0.35">
      <c r="A3470" s="93">
        <v>3462</v>
      </c>
      <c r="B3470" s="84"/>
      <c r="C3470" s="98"/>
      <c r="D3470" s="91"/>
      <c r="E3470" s="89"/>
      <c r="F3470" s="88"/>
      <c r="G3470" s="91"/>
      <c r="H3470" s="91"/>
      <c r="I3470" s="88"/>
      <c r="J3470" s="92"/>
      <c r="K3470" s="212"/>
      <c r="L3470" s="308" t="str">
        <f>IF(K3470&lt;&gt;"",INDEX(ฐาน!$J$4:$M$44,MATCH(INT(K3470),ฐาน!$J$4:$J$44,0),2),"")</f>
        <v/>
      </c>
      <c r="M3470" s="309" t="str">
        <f>IF(L3470&lt;&gt;"",INDEX(ฐาน!$J$4:$M$45,MATCH(L3470,ฐาน!$K$4:$K$45,0),4),"")</f>
        <v/>
      </c>
      <c r="N3470" s="310" t="str">
        <f>IF(I3470&lt;&gt;"",INDEX(ฐาน!$A$4:$F$9,MATCH(I3470,ฐาน!$A$4:$A$9,0),IF(J3470&gt;=INDEX(ฐาน!$A$4:$F$9,MATCH(I3470,ฐาน!$A$4:$A$9,0),3),6,5)),"")</f>
        <v/>
      </c>
      <c r="O3470" s="311" t="str">
        <f>IF(I3470&lt;&gt;"",IF(J3470&gt;=INDEX(ฐาน!$A$4:$G$9,MATCH(I3470,ฐาน!$A$4:$A$9,0),4),INDEX(ฐาน!$A$4:$G$9,MATCH(I3470,ฐาน!$A$4:$A$9,0),7),INDEX(ฐาน!$A$4:$G$9,MATCH(I3470,ฐาน!$A$4:$A$9,0),4)),"")</f>
        <v/>
      </c>
      <c r="P3470" s="312">
        <f>IF(M3470&lt;&gt;ฐาน!$M$45,IF(L3470&lt;&gt;"",($L3470*$N3470/100),0),0)</f>
        <v>0</v>
      </c>
      <c r="Q3470" s="311">
        <f>IF(M3470&lt;&gt;ฐาน!$M$45,IF(L3470&lt;&gt;"",ROUNDUP(($L3470*$N3470/100),-1),0),0)</f>
        <v>0</v>
      </c>
      <c r="R3470" s="311">
        <f t="shared" si="108"/>
        <v>0</v>
      </c>
      <c r="S3470" s="313">
        <f t="shared" si="109"/>
        <v>0</v>
      </c>
      <c r="T3470" s="314">
        <f>IF(M3470&lt;&gt;ฐาน!$M$45,IF(S3470&lt;&gt;"",S3470+R3470,0),0)</f>
        <v>0</v>
      </c>
      <c r="U3470" s="311">
        <f>IF(M3470&lt;&gt;ฐาน!$M$45,IF(S3470=0,J3470+T3470,O3470),J3470)</f>
        <v>0</v>
      </c>
      <c r="V3470" s="98"/>
    </row>
    <row r="3471" spans="1:22" x14ac:dyDescent="0.35">
      <c r="A3471" s="93">
        <v>3463</v>
      </c>
      <c r="B3471" s="84"/>
      <c r="C3471" s="98"/>
      <c r="D3471" s="91"/>
      <c r="E3471" s="89"/>
      <c r="F3471" s="88"/>
      <c r="G3471" s="91"/>
      <c r="H3471" s="91"/>
      <c r="I3471" s="88"/>
      <c r="J3471" s="92"/>
      <c r="K3471" s="212"/>
      <c r="L3471" s="308" t="str">
        <f>IF(K3471&lt;&gt;"",INDEX(ฐาน!$J$4:$M$44,MATCH(INT(K3471),ฐาน!$J$4:$J$44,0),2),"")</f>
        <v/>
      </c>
      <c r="M3471" s="309" t="str">
        <f>IF(L3471&lt;&gt;"",INDEX(ฐาน!$J$4:$M$45,MATCH(L3471,ฐาน!$K$4:$K$45,0),4),"")</f>
        <v/>
      </c>
      <c r="N3471" s="310" t="str">
        <f>IF(I3471&lt;&gt;"",INDEX(ฐาน!$A$4:$F$9,MATCH(I3471,ฐาน!$A$4:$A$9,0),IF(J3471&gt;=INDEX(ฐาน!$A$4:$F$9,MATCH(I3471,ฐาน!$A$4:$A$9,0),3),6,5)),"")</f>
        <v/>
      </c>
      <c r="O3471" s="311" t="str">
        <f>IF(I3471&lt;&gt;"",IF(J3471&gt;=INDEX(ฐาน!$A$4:$G$9,MATCH(I3471,ฐาน!$A$4:$A$9,0),4),INDEX(ฐาน!$A$4:$G$9,MATCH(I3471,ฐาน!$A$4:$A$9,0),7),INDEX(ฐาน!$A$4:$G$9,MATCH(I3471,ฐาน!$A$4:$A$9,0),4)),"")</f>
        <v/>
      </c>
      <c r="P3471" s="312">
        <f>IF(M3471&lt;&gt;ฐาน!$M$45,IF(L3471&lt;&gt;"",($L3471*$N3471/100),0),0)</f>
        <v>0</v>
      </c>
      <c r="Q3471" s="311">
        <f>IF(M3471&lt;&gt;ฐาน!$M$45,IF(L3471&lt;&gt;"",ROUNDUP(($L3471*$N3471/100),-1),0),0)</f>
        <v>0</v>
      </c>
      <c r="R3471" s="311">
        <f t="shared" si="108"/>
        <v>0</v>
      </c>
      <c r="S3471" s="313">
        <f t="shared" si="109"/>
        <v>0</v>
      </c>
      <c r="T3471" s="314">
        <f>IF(M3471&lt;&gt;ฐาน!$M$45,IF(S3471&lt;&gt;"",S3471+R3471,0),0)</f>
        <v>0</v>
      </c>
      <c r="U3471" s="311">
        <f>IF(M3471&lt;&gt;ฐาน!$M$45,IF(S3471=0,J3471+T3471,O3471),J3471)</f>
        <v>0</v>
      </c>
      <c r="V3471" s="98"/>
    </row>
    <row r="3472" spans="1:22" x14ac:dyDescent="0.35">
      <c r="A3472" s="93">
        <v>3464</v>
      </c>
      <c r="B3472" s="84"/>
      <c r="C3472" s="98"/>
      <c r="D3472" s="91"/>
      <c r="E3472" s="89"/>
      <c r="F3472" s="88"/>
      <c r="G3472" s="91"/>
      <c r="H3472" s="91"/>
      <c r="I3472" s="88"/>
      <c r="J3472" s="92"/>
      <c r="K3472" s="212"/>
      <c r="L3472" s="308" t="str">
        <f>IF(K3472&lt;&gt;"",INDEX(ฐาน!$J$4:$M$44,MATCH(INT(K3472),ฐาน!$J$4:$J$44,0),2),"")</f>
        <v/>
      </c>
      <c r="M3472" s="309" t="str">
        <f>IF(L3472&lt;&gt;"",INDEX(ฐาน!$J$4:$M$45,MATCH(L3472,ฐาน!$K$4:$K$45,0),4),"")</f>
        <v/>
      </c>
      <c r="N3472" s="310" t="str">
        <f>IF(I3472&lt;&gt;"",INDEX(ฐาน!$A$4:$F$9,MATCH(I3472,ฐาน!$A$4:$A$9,0),IF(J3472&gt;=INDEX(ฐาน!$A$4:$F$9,MATCH(I3472,ฐาน!$A$4:$A$9,0),3),6,5)),"")</f>
        <v/>
      </c>
      <c r="O3472" s="311" t="str">
        <f>IF(I3472&lt;&gt;"",IF(J3472&gt;=INDEX(ฐาน!$A$4:$G$9,MATCH(I3472,ฐาน!$A$4:$A$9,0),4),INDEX(ฐาน!$A$4:$G$9,MATCH(I3472,ฐาน!$A$4:$A$9,0),7),INDEX(ฐาน!$A$4:$G$9,MATCH(I3472,ฐาน!$A$4:$A$9,0),4)),"")</f>
        <v/>
      </c>
      <c r="P3472" s="312">
        <f>IF(M3472&lt;&gt;ฐาน!$M$45,IF(L3472&lt;&gt;"",($L3472*$N3472/100),0),0)</f>
        <v>0</v>
      </c>
      <c r="Q3472" s="311">
        <f>IF(M3472&lt;&gt;ฐาน!$M$45,IF(L3472&lt;&gt;"",ROUNDUP(($L3472*$N3472/100),-1),0),0)</f>
        <v>0</v>
      </c>
      <c r="R3472" s="311">
        <f t="shared" si="108"/>
        <v>0</v>
      </c>
      <c r="S3472" s="313">
        <f t="shared" si="109"/>
        <v>0</v>
      </c>
      <c r="T3472" s="314">
        <f>IF(M3472&lt;&gt;ฐาน!$M$45,IF(S3472&lt;&gt;"",S3472+R3472,0),0)</f>
        <v>0</v>
      </c>
      <c r="U3472" s="311">
        <f>IF(M3472&lt;&gt;ฐาน!$M$45,IF(S3472=0,J3472+T3472,O3472),J3472)</f>
        <v>0</v>
      </c>
      <c r="V3472" s="98"/>
    </row>
    <row r="3473" spans="1:22" x14ac:dyDescent="0.35">
      <c r="A3473" s="93">
        <v>3465</v>
      </c>
      <c r="B3473" s="84"/>
      <c r="C3473" s="98"/>
      <c r="D3473" s="91"/>
      <c r="E3473" s="89"/>
      <c r="F3473" s="88"/>
      <c r="G3473" s="91"/>
      <c r="H3473" s="91"/>
      <c r="I3473" s="88"/>
      <c r="J3473" s="92"/>
      <c r="K3473" s="212"/>
      <c r="L3473" s="308" t="str">
        <f>IF(K3473&lt;&gt;"",INDEX(ฐาน!$J$4:$M$44,MATCH(INT(K3473),ฐาน!$J$4:$J$44,0),2),"")</f>
        <v/>
      </c>
      <c r="M3473" s="309" t="str">
        <f>IF(L3473&lt;&gt;"",INDEX(ฐาน!$J$4:$M$45,MATCH(L3473,ฐาน!$K$4:$K$45,0),4),"")</f>
        <v/>
      </c>
      <c r="N3473" s="310" t="str">
        <f>IF(I3473&lt;&gt;"",INDEX(ฐาน!$A$4:$F$9,MATCH(I3473,ฐาน!$A$4:$A$9,0),IF(J3473&gt;=INDEX(ฐาน!$A$4:$F$9,MATCH(I3473,ฐาน!$A$4:$A$9,0),3),6,5)),"")</f>
        <v/>
      </c>
      <c r="O3473" s="311" t="str">
        <f>IF(I3473&lt;&gt;"",IF(J3473&gt;=INDEX(ฐาน!$A$4:$G$9,MATCH(I3473,ฐาน!$A$4:$A$9,0),4),INDEX(ฐาน!$A$4:$G$9,MATCH(I3473,ฐาน!$A$4:$A$9,0),7),INDEX(ฐาน!$A$4:$G$9,MATCH(I3473,ฐาน!$A$4:$A$9,0),4)),"")</f>
        <v/>
      </c>
      <c r="P3473" s="312">
        <f>IF(M3473&lt;&gt;ฐาน!$M$45,IF(L3473&lt;&gt;"",($L3473*$N3473/100),0),0)</f>
        <v>0</v>
      </c>
      <c r="Q3473" s="311">
        <f>IF(M3473&lt;&gt;ฐาน!$M$45,IF(L3473&lt;&gt;"",ROUNDUP(($L3473*$N3473/100),-1),0),0)</f>
        <v>0</v>
      </c>
      <c r="R3473" s="311">
        <f t="shared" si="108"/>
        <v>0</v>
      </c>
      <c r="S3473" s="313">
        <f t="shared" si="109"/>
        <v>0</v>
      </c>
      <c r="T3473" s="314">
        <f>IF(M3473&lt;&gt;ฐาน!$M$45,IF(S3473&lt;&gt;"",S3473+R3473,0),0)</f>
        <v>0</v>
      </c>
      <c r="U3473" s="311">
        <f>IF(M3473&lt;&gt;ฐาน!$M$45,IF(S3473=0,J3473+T3473,O3473),J3473)</f>
        <v>0</v>
      </c>
      <c r="V3473" s="98"/>
    </row>
    <row r="3474" spans="1:22" x14ac:dyDescent="0.35">
      <c r="A3474" s="93">
        <v>3466</v>
      </c>
      <c r="B3474" s="84"/>
      <c r="C3474" s="98"/>
      <c r="D3474" s="91"/>
      <c r="E3474" s="89"/>
      <c r="F3474" s="88"/>
      <c r="G3474" s="91"/>
      <c r="H3474" s="91"/>
      <c r="I3474" s="88"/>
      <c r="J3474" s="92"/>
      <c r="K3474" s="212"/>
      <c r="L3474" s="308" t="str">
        <f>IF(K3474&lt;&gt;"",INDEX(ฐาน!$J$4:$M$44,MATCH(INT(K3474),ฐาน!$J$4:$J$44,0),2),"")</f>
        <v/>
      </c>
      <c r="M3474" s="309" t="str">
        <f>IF(L3474&lt;&gt;"",INDEX(ฐาน!$J$4:$M$45,MATCH(L3474,ฐาน!$K$4:$K$45,0),4),"")</f>
        <v/>
      </c>
      <c r="N3474" s="310" t="str">
        <f>IF(I3474&lt;&gt;"",INDEX(ฐาน!$A$4:$F$9,MATCH(I3474,ฐาน!$A$4:$A$9,0),IF(J3474&gt;=INDEX(ฐาน!$A$4:$F$9,MATCH(I3474,ฐาน!$A$4:$A$9,0),3),6,5)),"")</f>
        <v/>
      </c>
      <c r="O3474" s="311" t="str">
        <f>IF(I3474&lt;&gt;"",IF(J3474&gt;=INDEX(ฐาน!$A$4:$G$9,MATCH(I3474,ฐาน!$A$4:$A$9,0),4),INDEX(ฐาน!$A$4:$G$9,MATCH(I3474,ฐาน!$A$4:$A$9,0),7),INDEX(ฐาน!$A$4:$G$9,MATCH(I3474,ฐาน!$A$4:$A$9,0),4)),"")</f>
        <v/>
      </c>
      <c r="P3474" s="312">
        <f>IF(M3474&lt;&gt;ฐาน!$M$45,IF(L3474&lt;&gt;"",($L3474*$N3474/100),0),0)</f>
        <v>0</v>
      </c>
      <c r="Q3474" s="311">
        <f>IF(M3474&lt;&gt;ฐาน!$M$45,IF(L3474&lt;&gt;"",ROUNDUP(($L3474*$N3474/100),-1),0),0)</f>
        <v>0</v>
      </c>
      <c r="R3474" s="311">
        <f t="shared" si="108"/>
        <v>0</v>
      </c>
      <c r="S3474" s="313">
        <f t="shared" si="109"/>
        <v>0</v>
      </c>
      <c r="T3474" s="314">
        <f>IF(M3474&lt;&gt;ฐาน!$M$45,IF(S3474&lt;&gt;"",S3474+R3474,0),0)</f>
        <v>0</v>
      </c>
      <c r="U3474" s="311">
        <f>IF(M3474&lt;&gt;ฐาน!$M$45,IF(S3474=0,J3474+T3474,O3474),J3474)</f>
        <v>0</v>
      </c>
      <c r="V3474" s="98"/>
    </row>
    <row r="3475" spans="1:22" x14ac:dyDescent="0.35">
      <c r="A3475" s="93">
        <v>3467</v>
      </c>
      <c r="B3475" s="84"/>
      <c r="C3475" s="98"/>
      <c r="D3475" s="91"/>
      <c r="E3475" s="89"/>
      <c r="F3475" s="88"/>
      <c r="G3475" s="91"/>
      <c r="H3475" s="91"/>
      <c r="I3475" s="88"/>
      <c r="J3475" s="92"/>
      <c r="K3475" s="212"/>
      <c r="L3475" s="308" t="str">
        <f>IF(K3475&lt;&gt;"",INDEX(ฐาน!$J$4:$M$44,MATCH(INT(K3475),ฐาน!$J$4:$J$44,0),2),"")</f>
        <v/>
      </c>
      <c r="M3475" s="309" t="str">
        <f>IF(L3475&lt;&gt;"",INDEX(ฐาน!$J$4:$M$45,MATCH(L3475,ฐาน!$K$4:$K$45,0),4),"")</f>
        <v/>
      </c>
      <c r="N3475" s="310" t="str">
        <f>IF(I3475&lt;&gt;"",INDEX(ฐาน!$A$4:$F$9,MATCH(I3475,ฐาน!$A$4:$A$9,0),IF(J3475&gt;=INDEX(ฐาน!$A$4:$F$9,MATCH(I3475,ฐาน!$A$4:$A$9,0),3),6,5)),"")</f>
        <v/>
      </c>
      <c r="O3475" s="311" t="str">
        <f>IF(I3475&lt;&gt;"",IF(J3475&gt;=INDEX(ฐาน!$A$4:$G$9,MATCH(I3475,ฐาน!$A$4:$A$9,0),4),INDEX(ฐาน!$A$4:$G$9,MATCH(I3475,ฐาน!$A$4:$A$9,0),7),INDEX(ฐาน!$A$4:$G$9,MATCH(I3475,ฐาน!$A$4:$A$9,0),4)),"")</f>
        <v/>
      </c>
      <c r="P3475" s="312">
        <f>IF(M3475&lt;&gt;ฐาน!$M$45,IF(L3475&lt;&gt;"",($L3475*$N3475/100),0),0)</f>
        <v>0</v>
      </c>
      <c r="Q3475" s="311">
        <f>IF(M3475&lt;&gt;ฐาน!$M$45,IF(L3475&lt;&gt;"",ROUNDUP(($L3475*$N3475/100),-1),0),0)</f>
        <v>0</v>
      </c>
      <c r="R3475" s="311">
        <f t="shared" si="108"/>
        <v>0</v>
      </c>
      <c r="S3475" s="313">
        <f t="shared" si="109"/>
        <v>0</v>
      </c>
      <c r="T3475" s="314">
        <f>IF(M3475&lt;&gt;ฐาน!$M$45,IF(S3475&lt;&gt;"",S3475+R3475,0),0)</f>
        <v>0</v>
      </c>
      <c r="U3475" s="311">
        <f>IF(M3475&lt;&gt;ฐาน!$M$45,IF(S3475=0,J3475+T3475,O3475),J3475)</f>
        <v>0</v>
      </c>
      <c r="V3475" s="98"/>
    </row>
    <row r="3476" spans="1:22" x14ac:dyDescent="0.35">
      <c r="A3476" s="93">
        <v>3468</v>
      </c>
      <c r="B3476" s="84"/>
      <c r="C3476" s="98"/>
      <c r="D3476" s="91"/>
      <c r="E3476" s="89"/>
      <c r="F3476" s="88"/>
      <c r="G3476" s="91"/>
      <c r="H3476" s="91"/>
      <c r="I3476" s="88"/>
      <c r="J3476" s="92"/>
      <c r="K3476" s="212"/>
      <c r="L3476" s="308" t="str">
        <f>IF(K3476&lt;&gt;"",INDEX(ฐาน!$J$4:$M$44,MATCH(INT(K3476),ฐาน!$J$4:$J$44,0),2),"")</f>
        <v/>
      </c>
      <c r="M3476" s="309" t="str">
        <f>IF(L3476&lt;&gt;"",INDEX(ฐาน!$J$4:$M$45,MATCH(L3476,ฐาน!$K$4:$K$45,0),4),"")</f>
        <v/>
      </c>
      <c r="N3476" s="310" t="str">
        <f>IF(I3476&lt;&gt;"",INDEX(ฐาน!$A$4:$F$9,MATCH(I3476,ฐาน!$A$4:$A$9,0),IF(J3476&gt;=INDEX(ฐาน!$A$4:$F$9,MATCH(I3476,ฐาน!$A$4:$A$9,0),3),6,5)),"")</f>
        <v/>
      </c>
      <c r="O3476" s="311" t="str">
        <f>IF(I3476&lt;&gt;"",IF(J3476&gt;=INDEX(ฐาน!$A$4:$G$9,MATCH(I3476,ฐาน!$A$4:$A$9,0),4),INDEX(ฐาน!$A$4:$G$9,MATCH(I3476,ฐาน!$A$4:$A$9,0),7),INDEX(ฐาน!$A$4:$G$9,MATCH(I3476,ฐาน!$A$4:$A$9,0),4)),"")</f>
        <v/>
      </c>
      <c r="P3476" s="312">
        <f>IF(M3476&lt;&gt;ฐาน!$M$45,IF(L3476&lt;&gt;"",($L3476*$N3476/100),0),0)</f>
        <v>0</v>
      </c>
      <c r="Q3476" s="311">
        <f>IF(M3476&lt;&gt;ฐาน!$M$45,IF(L3476&lt;&gt;"",ROUNDUP(($L3476*$N3476/100),-1),0),0)</f>
        <v>0</v>
      </c>
      <c r="R3476" s="311">
        <f t="shared" si="108"/>
        <v>0</v>
      </c>
      <c r="S3476" s="313">
        <f t="shared" si="109"/>
        <v>0</v>
      </c>
      <c r="T3476" s="314">
        <f>IF(M3476&lt;&gt;ฐาน!$M$45,IF(S3476&lt;&gt;"",S3476+R3476,0),0)</f>
        <v>0</v>
      </c>
      <c r="U3476" s="311">
        <f>IF(M3476&lt;&gt;ฐาน!$M$45,IF(S3476=0,J3476+T3476,O3476),J3476)</f>
        <v>0</v>
      </c>
      <c r="V3476" s="98"/>
    </row>
    <row r="3477" spans="1:22" x14ac:dyDescent="0.35">
      <c r="A3477" s="93">
        <v>3469</v>
      </c>
      <c r="B3477" s="84"/>
      <c r="C3477" s="98"/>
      <c r="D3477" s="91"/>
      <c r="E3477" s="89"/>
      <c r="F3477" s="88"/>
      <c r="G3477" s="91"/>
      <c r="H3477" s="91"/>
      <c r="I3477" s="88"/>
      <c r="J3477" s="92"/>
      <c r="K3477" s="212"/>
      <c r="L3477" s="308" t="str">
        <f>IF(K3477&lt;&gt;"",INDEX(ฐาน!$J$4:$M$44,MATCH(INT(K3477),ฐาน!$J$4:$J$44,0),2),"")</f>
        <v/>
      </c>
      <c r="M3477" s="309" t="str">
        <f>IF(L3477&lt;&gt;"",INDEX(ฐาน!$J$4:$M$45,MATCH(L3477,ฐาน!$K$4:$K$45,0),4),"")</f>
        <v/>
      </c>
      <c r="N3477" s="310" t="str">
        <f>IF(I3477&lt;&gt;"",INDEX(ฐาน!$A$4:$F$9,MATCH(I3477,ฐาน!$A$4:$A$9,0),IF(J3477&gt;=INDEX(ฐาน!$A$4:$F$9,MATCH(I3477,ฐาน!$A$4:$A$9,0),3),6,5)),"")</f>
        <v/>
      </c>
      <c r="O3477" s="311" t="str">
        <f>IF(I3477&lt;&gt;"",IF(J3477&gt;=INDEX(ฐาน!$A$4:$G$9,MATCH(I3477,ฐาน!$A$4:$A$9,0),4),INDEX(ฐาน!$A$4:$G$9,MATCH(I3477,ฐาน!$A$4:$A$9,0),7),INDEX(ฐาน!$A$4:$G$9,MATCH(I3477,ฐาน!$A$4:$A$9,0),4)),"")</f>
        <v/>
      </c>
      <c r="P3477" s="312">
        <f>IF(M3477&lt;&gt;ฐาน!$M$45,IF(L3477&lt;&gt;"",($L3477*$N3477/100),0),0)</f>
        <v>0</v>
      </c>
      <c r="Q3477" s="311">
        <f>IF(M3477&lt;&gt;ฐาน!$M$45,IF(L3477&lt;&gt;"",ROUNDUP(($L3477*$N3477/100),-1),0),0)</f>
        <v>0</v>
      </c>
      <c r="R3477" s="311">
        <f t="shared" si="108"/>
        <v>0</v>
      </c>
      <c r="S3477" s="313">
        <f t="shared" si="109"/>
        <v>0</v>
      </c>
      <c r="T3477" s="314">
        <f>IF(M3477&lt;&gt;ฐาน!$M$45,IF(S3477&lt;&gt;"",S3477+R3477,0),0)</f>
        <v>0</v>
      </c>
      <c r="U3477" s="311">
        <f>IF(M3477&lt;&gt;ฐาน!$M$45,IF(S3477=0,J3477+T3477,O3477),J3477)</f>
        <v>0</v>
      </c>
      <c r="V3477" s="98"/>
    </row>
    <row r="3478" spans="1:22" x14ac:dyDescent="0.35">
      <c r="A3478" s="93">
        <v>3470</v>
      </c>
      <c r="B3478" s="84"/>
      <c r="C3478" s="98"/>
      <c r="D3478" s="91"/>
      <c r="E3478" s="89"/>
      <c r="F3478" s="88"/>
      <c r="G3478" s="91"/>
      <c r="H3478" s="91"/>
      <c r="I3478" s="88"/>
      <c r="J3478" s="92"/>
      <c r="K3478" s="212"/>
      <c r="L3478" s="308" t="str">
        <f>IF(K3478&lt;&gt;"",INDEX(ฐาน!$J$4:$M$44,MATCH(INT(K3478),ฐาน!$J$4:$J$44,0),2),"")</f>
        <v/>
      </c>
      <c r="M3478" s="309" t="str">
        <f>IF(L3478&lt;&gt;"",INDEX(ฐาน!$J$4:$M$45,MATCH(L3478,ฐาน!$K$4:$K$45,0),4),"")</f>
        <v/>
      </c>
      <c r="N3478" s="310" t="str">
        <f>IF(I3478&lt;&gt;"",INDEX(ฐาน!$A$4:$F$9,MATCH(I3478,ฐาน!$A$4:$A$9,0),IF(J3478&gt;=INDEX(ฐาน!$A$4:$F$9,MATCH(I3478,ฐาน!$A$4:$A$9,0),3),6,5)),"")</f>
        <v/>
      </c>
      <c r="O3478" s="311" t="str">
        <f>IF(I3478&lt;&gt;"",IF(J3478&gt;=INDEX(ฐาน!$A$4:$G$9,MATCH(I3478,ฐาน!$A$4:$A$9,0),4),INDEX(ฐาน!$A$4:$G$9,MATCH(I3478,ฐาน!$A$4:$A$9,0),7),INDEX(ฐาน!$A$4:$G$9,MATCH(I3478,ฐาน!$A$4:$A$9,0),4)),"")</f>
        <v/>
      </c>
      <c r="P3478" s="312">
        <f>IF(M3478&lt;&gt;ฐาน!$M$45,IF(L3478&lt;&gt;"",($L3478*$N3478/100),0),0)</f>
        <v>0</v>
      </c>
      <c r="Q3478" s="311">
        <f>IF(M3478&lt;&gt;ฐาน!$M$45,IF(L3478&lt;&gt;"",ROUNDUP(($L3478*$N3478/100),-1),0),0)</f>
        <v>0</v>
      </c>
      <c r="R3478" s="311">
        <f t="shared" si="108"/>
        <v>0</v>
      </c>
      <c r="S3478" s="313">
        <f t="shared" si="109"/>
        <v>0</v>
      </c>
      <c r="T3478" s="314">
        <f>IF(M3478&lt;&gt;ฐาน!$M$45,IF(S3478&lt;&gt;"",S3478+R3478,0),0)</f>
        <v>0</v>
      </c>
      <c r="U3478" s="311">
        <f>IF(M3478&lt;&gt;ฐาน!$M$45,IF(S3478=0,J3478+T3478,O3478),J3478)</f>
        <v>0</v>
      </c>
      <c r="V3478" s="98"/>
    </row>
    <row r="3479" spans="1:22" x14ac:dyDescent="0.35">
      <c r="A3479" s="93">
        <v>3471</v>
      </c>
      <c r="B3479" s="84"/>
      <c r="C3479" s="98"/>
      <c r="D3479" s="91"/>
      <c r="E3479" s="89"/>
      <c r="F3479" s="88"/>
      <c r="G3479" s="91"/>
      <c r="H3479" s="91"/>
      <c r="I3479" s="88"/>
      <c r="J3479" s="92"/>
      <c r="K3479" s="212"/>
      <c r="L3479" s="308" t="str">
        <f>IF(K3479&lt;&gt;"",INDEX(ฐาน!$J$4:$M$44,MATCH(INT(K3479),ฐาน!$J$4:$J$44,0),2),"")</f>
        <v/>
      </c>
      <c r="M3479" s="309" t="str">
        <f>IF(L3479&lt;&gt;"",INDEX(ฐาน!$J$4:$M$45,MATCH(L3479,ฐาน!$K$4:$K$45,0),4),"")</f>
        <v/>
      </c>
      <c r="N3479" s="310" t="str">
        <f>IF(I3479&lt;&gt;"",INDEX(ฐาน!$A$4:$F$9,MATCH(I3479,ฐาน!$A$4:$A$9,0),IF(J3479&gt;=INDEX(ฐาน!$A$4:$F$9,MATCH(I3479,ฐาน!$A$4:$A$9,0),3),6,5)),"")</f>
        <v/>
      </c>
      <c r="O3479" s="311" t="str">
        <f>IF(I3479&lt;&gt;"",IF(J3479&gt;=INDEX(ฐาน!$A$4:$G$9,MATCH(I3479,ฐาน!$A$4:$A$9,0),4),INDEX(ฐาน!$A$4:$G$9,MATCH(I3479,ฐาน!$A$4:$A$9,0),7),INDEX(ฐาน!$A$4:$G$9,MATCH(I3479,ฐาน!$A$4:$A$9,0),4)),"")</f>
        <v/>
      </c>
      <c r="P3479" s="312">
        <f>IF(M3479&lt;&gt;ฐาน!$M$45,IF(L3479&lt;&gt;"",($L3479*$N3479/100),0),0)</f>
        <v>0</v>
      </c>
      <c r="Q3479" s="311">
        <f>IF(M3479&lt;&gt;ฐาน!$M$45,IF(L3479&lt;&gt;"",ROUNDUP(($L3479*$N3479/100),-1),0),0)</f>
        <v>0</v>
      </c>
      <c r="R3479" s="311">
        <f t="shared" si="108"/>
        <v>0</v>
      </c>
      <c r="S3479" s="313">
        <f t="shared" si="109"/>
        <v>0</v>
      </c>
      <c r="T3479" s="314">
        <f>IF(M3479&lt;&gt;ฐาน!$M$45,IF(S3479&lt;&gt;"",S3479+R3479,0),0)</f>
        <v>0</v>
      </c>
      <c r="U3479" s="311">
        <f>IF(M3479&lt;&gt;ฐาน!$M$45,IF(S3479=0,J3479+T3479,O3479),J3479)</f>
        <v>0</v>
      </c>
      <c r="V3479" s="98"/>
    </row>
    <row r="3480" spans="1:22" x14ac:dyDescent="0.35">
      <c r="A3480" s="93">
        <v>3472</v>
      </c>
      <c r="B3480" s="84"/>
      <c r="C3480" s="98"/>
      <c r="D3480" s="91"/>
      <c r="E3480" s="89"/>
      <c r="F3480" s="88"/>
      <c r="G3480" s="91"/>
      <c r="H3480" s="91"/>
      <c r="I3480" s="88"/>
      <c r="J3480" s="92"/>
      <c r="K3480" s="212"/>
      <c r="L3480" s="308" t="str">
        <f>IF(K3480&lt;&gt;"",INDEX(ฐาน!$J$4:$M$44,MATCH(INT(K3480),ฐาน!$J$4:$J$44,0),2),"")</f>
        <v/>
      </c>
      <c r="M3480" s="309" t="str">
        <f>IF(L3480&lt;&gt;"",INDEX(ฐาน!$J$4:$M$45,MATCH(L3480,ฐาน!$K$4:$K$45,0),4),"")</f>
        <v/>
      </c>
      <c r="N3480" s="310" t="str">
        <f>IF(I3480&lt;&gt;"",INDEX(ฐาน!$A$4:$F$9,MATCH(I3480,ฐาน!$A$4:$A$9,0),IF(J3480&gt;=INDEX(ฐาน!$A$4:$F$9,MATCH(I3480,ฐาน!$A$4:$A$9,0),3),6,5)),"")</f>
        <v/>
      </c>
      <c r="O3480" s="311" t="str">
        <f>IF(I3480&lt;&gt;"",IF(J3480&gt;=INDEX(ฐาน!$A$4:$G$9,MATCH(I3480,ฐาน!$A$4:$A$9,0),4),INDEX(ฐาน!$A$4:$G$9,MATCH(I3480,ฐาน!$A$4:$A$9,0),7),INDEX(ฐาน!$A$4:$G$9,MATCH(I3480,ฐาน!$A$4:$A$9,0),4)),"")</f>
        <v/>
      </c>
      <c r="P3480" s="312">
        <f>IF(M3480&lt;&gt;ฐาน!$M$45,IF(L3480&lt;&gt;"",($L3480*$N3480/100),0),0)</f>
        <v>0</v>
      </c>
      <c r="Q3480" s="311">
        <f>IF(M3480&lt;&gt;ฐาน!$M$45,IF(L3480&lt;&gt;"",ROUNDUP(($L3480*$N3480/100),-1),0),0)</f>
        <v>0</v>
      </c>
      <c r="R3480" s="311">
        <f t="shared" si="108"/>
        <v>0</v>
      </c>
      <c r="S3480" s="313">
        <f t="shared" si="109"/>
        <v>0</v>
      </c>
      <c r="T3480" s="314">
        <f>IF(M3480&lt;&gt;ฐาน!$M$45,IF(S3480&lt;&gt;"",S3480+R3480,0),0)</f>
        <v>0</v>
      </c>
      <c r="U3480" s="311">
        <f>IF(M3480&lt;&gt;ฐาน!$M$45,IF(S3480=0,J3480+T3480,O3480),J3480)</f>
        <v>0</v>
      </c>
      <c r="V3480" s="98"/>
    </row>
    <row r="3481" spans="1:22" x14ac:dyDescent="0.35">
      <c r="A3481" s="93">
        <v>3473</v>
      </c>
      <c r="B3481" s="84"/>
      <c r="C3481" s="98"/>
      <c r="D3481" s="91"/>
      <c r="E3481" s="89"/>
      <c r="F3481" s="88"/>
      <c r="G3481" s="91"/>
      <c r="H3481" s="91"/>
      <c r="I3481" s="88"/>
      <c r="J3481" s="92"/>
      <c r="K3481" s="212"/>
      <c r="L3481" s="308" t="str">
        <f>IF(K3481&lt;&gt;"",INDEX(ฐาน!$J$4:$M$44,MATCH(INT(K3481),ฐาน!$J$4:$J$44,0),2),"")</f>
        <v/>
      </c>
      <c r="M3481" s="309" t="str">
        <f>IF(L3481&lt;&gt;"",INDEX(ฐาน!$J$4:$M$45,MATCH(L3481,ฐาน!$K$4:$K$45,0),4),"")</f>
        <v/>
      </c>
      <c r="N3481" s="310" t="str">
        <f>IF(I3481&lt;&gt;"",INDEX(ฐาน!$A$4:$F$9,MATCH(I3481,ฐาน!$A$4:$A$9,0),IF(J3481&gt;=INDEX(ฐาน!$A$4:$F$9,MATCH(I3481,ฐาน!$A$4:$A$9,0),3),6,5)),"")</f>
        <v/>
      </c>
      <c r="O3481" s="311" t="str">
        <f>IF(I3481&lt;&gt;"",IF(J3481&gt;=INDEX(ฐาน!$A$4:$G$9,MATCH(I3481,ฐาน!$A$4:$A$9,0),4),INDEX(ฐาน!$A$4:$G$9,MATCH(I3481,ฐาน!$A$4:$A$9,0),7),INDEX(ฐาน!$A$4:$G$9,MATCH(I3481,ฐาน!$A$4:$A$9,0),4)),"")</f>
        <v/>
      </c>
      <c r="P3481" s="312">
        <f>IF(M3481&lt;&gt;ฐาน!$M$45,IF(L3481&lt;&gt;"",($L3481*$N3481/100),0),0)</f>
        <v>0</v>
      </c>
      <c r="Q3481" s="311">
        <f>IF(M3481&lt;&gt;ฐาน!$M$45,IF(L3481&lt;&gt;"",ROUNDUP(($L3481*$N3481/100),-1),0),0)</f>
        <v>0</v>
      </c>
      <c r="R3481" s="311">
        <f t="shared" si="108"/>
        <v>0</v>
      </c>
      <c r="S3481" s="313">
        <f t="shared" si="109"/>
        <v>0</v>
      </c>
      <c r="T3481" s="314">
        <f>IF(M3481&lt;&gt;ฐาน!$M$45,IF(S3481&lt;&gt;"",S3481+R3481,0),0)</f>
        <v>0</v>
      </c>
      <c r="U3481" s="311">
        <f>IF(M3481&lt;&gt;ฐาน!$M$45,IF(S3481=0,J3481+T3481,O3481),J3481)</f>
        <v>0</v>
      </c>
      <c r="V3481" s="98"/>
    </row>
    <row r="3482" spans="1:22" x14ac:dyDescent="0.35">
      <c r="A3482" s="93">
        <v>3474</v>
      </c>
      <c r="B3482" s="84"/>
      <c r="C3482" s="98"/>
      <c r="D3482" s="91"/>
      <c r="E3482" s="89"/>
      <c r="F3482" s="88"/>
      <c r="G3482" s="91"/>
      <c r="H3482" s="91"/>
      <c r="I3482" s="88"/>
      <c r="J3482" s="92"/>
      <c r="K3482" s="212"/>
      <c r="L3482" s="308" t="str">
        <f>IF(K3482&lt;&gt;"",INDEX(ฐาน!$J$4:$M$44,MATCH(INT(K3482),ฐาน!$J$4:$J$44,0),2),"")</f>
        <v/>
      </c>
      <c r="M3482" s="309" t="str">
        <f>IF(L3482&lt;&gt;"",INDEX(ฐาน!$J$4:$M$45,MATCH(L3482,ฐาน!$K$4:$K$45,0),4),"")</f>
        <v/>
      </c>
      <c r="N3482" s="310" t="str">
        <f>IF(I3482&lt;&gt;"",INDEX(ฐาน!$A$4:$F$9,MATCH(I3482,ฐาน!$A$4:$A$9,0),IF(J3482&gt;=INDEX(ฐาน!$A$4:$F$9,MATCH(I3482,ฐาน!$A$4:$A$9,0),3),6,5)),"")</f>
        <v/>
      </c>
      <c r="O3482" s="311" t="str">
        <f>IF(I3482&lt;&gt;"",IF(J3482&gt;=INDEX(ฐาน!$A$4:$G$9,MATCH(I3482,ฐาน!$A$4:$A$9,0),4),INDEX(ฐาน!$A$4:$G$9,MATCH(I3482,ฐาน!$A$4:$A$9,0),7),INDEX(ฐาน!$A$4:$G$9,MATCH(I3482,ฐาน!$A$4:$A$9,0),4)),"")</f>
        <v/>
      </c>
      <c r="P3482" s="312">
        <f>IF(M3482&lt;&gt;ฐาน!$M$45,IF(L3482&lt;&gt;"",($L3482*$N3482/100),0),0)</f>
        <v>0</v>
      </c>
      <c r="Q3482" s="311">
        <f>IF(M3482&lt;&gt;ฐาน!$M$45,IF(L3482&lt;&gt;"",ROUNDUP(($L3482*$N3482/100),-1),0),0)</f>
        <v>0</v>
      </c>
      <c r="R3482" s="311">
        <f t="shared" si="108"/>
        <v>0</v>
      </c>
      <c r="S3482" s="313">
        <f t="shared" si="109"/>
        <v>0</v>
      </c>
      <c r="T3482" s="314">
        <f>IF(M3482&lt;&gt;ฐาน!$M$45,IF(S3482&lt;&gt;"",S3482+R3482,0),0)</f>
        <v>0</v>
      </c>
      <c r="U3482" s="311">
        <f>IF(M3482&lt;&gt;ฐาน!$M$45,IF(S3482=0,J3482+T3482,O3482),J3482)</f>
        <v>0</v>
      </c>
      <c r="V3482" s="98"/>
    </row>
    <row r="3483" spans="1:22" x14ac:dyDescent="0.35">
      <c r="A3483" s="93">
        <v>3475</v>
      </c>
      <c r="B3483" s="84"/>
      <c r="C3483" s="98"/>
      <c r="D3483" s="91"/>
      <c r="E3483" s="89"/>
      <c r="F3483" s="88"/>
      <c r="G3483" s="91"/>
      <c r="H3483" s="91"/>
      <c r="I3483" s="88"/>
      <c r="J3483" s="92"/>
      <c r="K3483" s="212"/>
      <c r="L3483" s="308" t="str">
        <f>IF(K3483&lt;&gt;"",INDEX(ฐาน!$J$4:$M$44,MATCH(INT(K3483),ฐาน!$J$4:$J$44,0),2),"")</f>
        <v/>
      </c>
      <c r="M3483" s="309" t="str">
        <f>IF(L3483&lt;&gt;"",INDEX(ฐาน!$J$4:$M$45,MATCH(L3483,ฐาน!$K$4:$K$45,0),4),"")</f>
        <v/>
      </c>
      <c r="N3483" s="310" t="str">
        <f>IF(I3483&lt;&gt;"",INDEX(ฐาน!$A$4:$F$9,MATCH(I3483,ฐาน!$A$4:$A$9,0),IF(J3483&gt;=INDEX(ฐาน!$A$4:$F$9,MATCH(I3483,ฐาน!$A$4:$A$9,0),3),6,5)),"")</f>
        <v/>
      </c>
      <c r="O3483" s="311" t="str">
        <f>IF(I3483&lt;&gt;"",IF(J3483&gt;=INDEX(ฐาน!$A$4:$G$9,MATCH(I3483,ฐาน!$A$4:$A$9,0),4),INDEX(ฐาน!$A$4:$G$9,MATCH(I3483,ฐาน!$A$4:$A$9,0),7),INDEX(ฐาน!$A$4:$G$9,MATCH(I3483,ฐาน!$A$4:$A$9,0),4)),"")</f>
        <v/>
      </c>
      <c r="P3483" s="312">
        <f>IF(M3483&lt;&gt;ฐาน!$M$45,IF(L3483&lt;&gt;"",($L3483*$N3483/100),0),0)</f>
        <v>0</v>
      </c>
      <c r="Q3483" s="311">
        <f>IF(M3483&lt;&gt;ฐาน!$M$45,IF(L3483&lt;&gt;"",ROUNDUP(($L3483*$N3483/100),-1),0),0)</f>
        <v>0</v>
      </c>
      <c r="R3483" s="311">
        <f t="shared" si="108"/>
        <v>0</v>
      </c>
      <c r="S3483" s="313">
        <f t="shared" si="109"/>
        <v>0</v>
      </c>
      <c r="T3483" s="314">
        <f>IF(M3483&lt;&gt;ฐาน!$M$45,IF(S3483&lt;&gt;"",S3483+R3483,0),0)</f>
        <v>0</v>
      </c>
      <c r="U3483" s="311">
        <f>IF(M3483&lt;&gt;ฐาน!$M$45,IF(S3483=0,J3483+T3483,O3483),J3483)</f>
        <v>0</v>
      </c>
      <c r="V3483" s="98"/>
    </row>
    <row r="3484" spans="1:22" x14ac:dyDescent="0.35">
      <c r="A3484" s="93">
        <v>3476</v>
      </c>
      <c r="B3484" s="84"/>
      <c r="C3484" s="98"/>
      <c r="D3484" s="91"/>
      <c r="E3484" s="89"/>
      <c r="F3484" s="88"/>
      <c r="G3484" s="91"/>
      <c r="H3484" s="91"/>
      <c r="I3484" s="88"/>
      <c r="J3484" s="92"/>
      <c r="K3484" s="212"/>
      <c r="L3484" s="308" t="str">
        <f>IF(K3484&lt;&gt;"",INDEX(ฐาน!$J$4:$M$44,MATCH(INT(K3484),ฐาน!$J$4:$J$44,0),2),"")</f>
        <v/>
      </c>
      <c r="M3484" s="309" t="str">
        <f>IF(L3484&lt;&gt;"",INDEX(ฐาน!$J$4:$M$45,MATCH(L3484,ฐาน!$K$4:$K$45,0),4),"")</f>
        <v/>
      </c>
      <c r="N3484" s="310" t="str">
        <f>IF(I3484&lt;&gt;"",INDEX(ฐาน!$A$4:$F$9,MATCH(I3484,ฐาน!$A$4:$A$9,0),IF(J3484&gt;=INDEX(ฐาน!$A$4:$F$9,MATCH(I3484,ฐาน!$A$4:$A$9,0),3),6,5)),"")</f>
        <v/>
      </c>
      <c r="O3484" s="311" t="str">
        <f>IF(I3484&lt;&gt;"",IF(J3484&gt;=INDEX(ฐาน!$A$4:$G$9,MATCH(I3484,ฐาน!$A$4:$A$9,0),4),INDEX(ฐาน!$A$4:$G$9,MATCH(I3484,ฐาน!$A$4:$A$9,0),7),INDEX(ฐาน!$A$4:$G$9,MATCH(I3484,ฐาน!$A$4:$A$9,0),4)),"")</f>
        <v/>
      </c>
      <c r="P3484" s="312">
        <f>IF(M3484&lt;&gt;ฐาน!$M$45,IF(L3484&lt;&gt;"",($L3484*$N3484/100),0),0)</f>
        <v>0</v>
      </c>
      <c r="Q3484" s="311">
        <f>IF(M3484&lt;&gt;ฐาน!$M$45,IF(L3484&lt;&gt;"",ROUNDUP(($L3484*$N3484/100),-1),0),0)</f>
        <v>0</v>
      </c>
      <c r="R3484" s="311">
        <f t="shared" si="108"/>
        <v>0</v>
      </c>
      <c r="S3484" s="313">
        <f t="shared" si="109"/>
        <v>0</v>
      </c>
      <c r="T3484" s="314">
        <f>IF(M3484&lt;&gt;ฐาน!$M$45,IF(S3484&lt;&gt;"",S3484+R3484,0),0)</f>
        <v>0</v>
      </c>
      <c r="U3484" s="311">
        <f>IF(M3484&lt;&gt;ฐาน!$M$45,IF(S3484=0,J3484+T3484,O3484),J3484)</f>
        <v>0</v>
      </c>
      <c r="V3484" s="98"/>
    </row>
    <row r="3485" spans="1:22" x14ac:dyDescent="0.35">
      <c r="A3485" s="93">
        <v>3477</v>
      </c>
      <c r="B3485" s="84"/>
      <c r="C3485" s="98"/>
      <c r="D3485" s="91"/>
      <c r="E3485" s="89"/>
      <c r="F3485" s="88"/>
      <c r="G3485" s="91"/>
      <c r="H3485" s="91"/>
      <c r="I3485" s="88"/>
      <c r="J3485" s="92"/>
      <c r="K3485" s="212"/>
      <c r="L3485" s="308" t="str">
        <f>IF(K3485&lt;&gt;"",INDEX(ฐาน!$J$4:$M$44,MATCH(INT(K3485),ฐาน!$J$4:$J$44,0),2),"")</f>
        <v/>
      </c>
      <c r="M3485" s="309" t="str">
        <f>IF(L3485&lt;&gt;"",INDEX(ฐาน!$J$4:$M$45,MATCH(L3485,ฐาน!$K$4:$K$45,0),4),"")</f>
        <v/>
      </c>
      <c r="N3485" s="310" t="str">
        <f>IF(I3485&lt;&gt;"",INDEX(ฐาน!$A$4:$F$9,MATCH(I3485,ฐาน!$A$4:$A$9,0),IF(J3485&gt;=INDEX(ฐาน!$A$4:$F$9,MATCH(I3485,ฐาน!$A$4:$A$9,0),3),6,5)),"")</f>
        <v/>
      </c>
      <c r="O3485" s="311" t="str">
        <f>IF(I3485&lt;&gt;"",IF(J3485&gt;=INDEX(ฐาน!$A$4:$G$9,MATCH(I3485,ฐาน!$A$4:$A$9,0),4),INDEX(ฐาน!$A$4:$G$9,MATCH(I3485,ฐาน!$A$4:$A$9,0),7),INDEX(ฐาน!$A$4:$G$9,MATCH(I3485,ฐาน!$A$4:$A$9,0),4)),"")</f>
        <v/>
      </c>
      <c r="P3485" s="312">
        <f>IF(M3485&lt;&gt;ฐาน!$M$45,IF(L3485&lt;&gt;"",($L3485*$N3485/100),0),0)</f>
        <v>0</v>
      </c>
      <c r="Q3485" s="311">
        <f>IF(M3485&lt;&gt;ฐาน!$M$45,IF(L3485&lt;&gt;"",ROUNDUP(($L3485*$N3485/100),-1),0),0)</f>
        <v>0</v>
      </c>
      <c r="R3485" s="311">
        <f t="shared" si="108"/>
        <v>0</v>
      </c>
      <c r="S3485" s="313">
        <f t="shared" si="109"/>
        <v>0</v>
      </c>
      <c r="T3485" s="314">
        <f>IF(M3485&lt;&gt;ฐาน!$M$45,IF(S3485&lt;&gt;"",S3485+R3485,0),0)</f>
        <v>0</v>
      </c>
      <c r="U3485" s="311">
        <f>IF(M3485&lt;&gt;ฐาน!$M$45,IF(S3485=0,J3485+T3485,O3485),J3485)</f>
        <v>0</v>
      </c>
      <c r="V3485" s="98"/>
    </row>
    <row r="3486" spans="1:22" x14ac:dyDescent="0.35">
      <c r="A3486" s="93">
        <v>3478</v>
      </c>
      <c r="B3486" s="84"/>
      <c r="C3486" s="98"/>
      <c r="D3486" s="91"/>
      <c r="E3486" s="89"/>
      <c r="F3486" s="88"/>
      <c r="G3486" s="91"/>
      <c r="H3486" s="91"/>
      <c r="I3486" s="88"/>
      <c r="J3486" s="92"/>
      <c r="K3486" s="212"/>
      <c r="L3486" s="308" t="str">
        <f>IF(K3486&lt;&gt;"",INDEX(ฐาน!$J$4:$M$44,MATCH(INT(K3486),ฐาน!$J$4:$J$44,0),2),"")</f>
        <v/>
      </c>
      <c r="M3486" s="309" t="str">
        <f>IF(L3486&lt;&gt;"",INDEX(ฐาน!$J$4:$M$45,MATCH(L3486,ฐาน!$K$4:$K$45,0),4),"")</f>
        <v/>
      </c>
      <c r="N3486" s="310" t="str">
        <f>IF(I3486&lt;&gt;"",INDEX(ฐาน!$A$4:$F$9,MATCH(I3486,ฐาน!$A$4:$A$9,0),IF(J3486&gt;=INDEX(ฐาน!$A$4:$F$9,MATCH(I3486,ฐาน!$A$4:$A$9,0),3),6,5)),"")</f>
        <v/>
      </c>
      <c r="O3486" s="311" t="str">
        <f>IF(I3486&lt;&gt;"",IF(J3486&gt;=INDEX(ฐาน!$A$4:$G$9,MATCH(I3486,ฐาน!$A$4:$A$9,0),4),INDEX(ฐาน!$A$4:$G$9,MATCH(I3486,ฐาน!$A$4:$A$9,0),7),INDEX(ฐาน!$A$4:$G$9,MATCH(I3486,ฐาน!$A$4:$A$9,0),4)),"")</f>
        <v/>
      </c>
      <c r="P3486" s="312">
        <f>IF(M3486&lt;&gt;ฐาน!$M$45,IF(L3486&lt;&gt;"",($L3486*$N3486/100),0),0)</f>
        <v>0</v>
      </c>
      <c r="Q3486" s="311">
        <f>IF(M3486&lt;&gt;ฐาน!$M$45,IF(L3486&lt;&gt;"",ROUNDUP(($L3486*$N3486/100),-1),0),0)</f>
        <v>0</v>
      </c>
      <c r="R3486" s="311">
        <f t="shared" si="108"/>
        <v>0</v>
      </c>
      <c r="S3486" s="313">
        <f t="shared" si="109"/>
        <v>0</v>
      </c>
      <c r="T3486" s="314">
        <f>IF(M3486&lt;&gt;ฐาน!$M$45,IF(S3486&lt;&gt;"",S3486+R3486,0),0)</f>
        <v>0</v>
      </c>
      <c r="U3486" s="311">
        <f>IF(M3486&lt;&gt;ฐาน!$M$45,IF(S3486=0,J3486+T3486,O3486),J3486)</f>
        <v>0</v>
      </c>
      <c r="V3486" s="98"/>
    </row>
    <row r="3487" spans="1:22" x14ac:dyDescent="0.35">
      <c r="A3487" s="93">
        <v>3479</v>
      </c>
      <c r="B3487" s="84"/>
      <c r="C3487" s="98"/>
      <c r="D3487" s="91"/>
      <c r="E3487" s="89"/>
      <c r="F3487" s="88"/>
      <c r="G3487" s="91"/>
      <c r="H3487" s="91"/>
      <c r="I3487" s="88"/>
      <c r="J3487" s="92"/>
      <c r="K3487" s="212"/>
      <c r="L3487" s="308" t="str">
        <f>IF(K3487&lt;&gt;"",INDEX(ฐาน!$J$4:$M$44,MATCH(INT(K3487),ฐาน!$J$4:$J$44,0),2),"")</f>
        <v/>
      </c>
      <c r="M3487" s="309" t="str">
        <f>IF(L3487&lt;&gt;"",INDEX(ฐาน!$J$4:$M$45,MATCH(L3487,ฐาน!$K$4:$K$45,0),4),"")</f>
        <v/>
      </c>
      <c r="N3487" s="310" t="str">
        <f>IF(I3487&lt;&gt;"",INDEX(ฐาน!$A$4:$F$9,MATCH(I3487,ฐาน!$A$4:$A$9,0),IF(J3487&gt;=INDEX(ฐาน!$A$4:$F$9,MATCH(I3487,ฐาน!$A$4:$A$9,0),3),6,5)),"")</f>
        <v/>
      </c>
      <c r="O3487" s="311" t="str">
        <f>IF(I3487&lt;&gt;"",IF(J3487&gt;=INDEX(ฐาน!$A$4:$G$9,MATCH(I3487,ฐาน!$A$4:$A$9,0),4),INDEX(ฐาน!$A$4:$G$9,MATCH(I3487,ฐาน!$A$4:$A$9,0),7),INDEX(ฐาน!$A$4:$G$9,MATCH(I3487,ฐาน!$A$4:$A$9,0),4)),"")</f>
        <v/>
      </c>
      <c r="P3487" s="312">
        <f>IF(M3487&lt;&gt;ฐาน!$M$45,IF(L3487&lt;&gt;"",($L3487*$N3487/100),0),0)</f>
        <v>0</v>
      </c>
      <c r="Q3487" s="311">
        <f>IF(M3487&lt;&gt;ฐาน!$M$45,IF(L3487&lt;&gt;"",ROUNDUP(($L3487*$N3487/100),-1),0),0)</f>
        <v>0</v>
      </c>
      <c r="R3487" s="311">
        <f t="shared" si="108"/>
        <v>0</v>
      </c>
      <c r="S3487" s="313">
        <f t="shared" si="109"/>
        <v>0</v>
      </c>
      <c r="T3487" s="314">
        <f>IF(M3487&lt;&gt;ฐาน!$M$45,IF(S3487&lt;&gt;"",S3487+R3487,0),0)</f>
        <v>0</v>
      </c>
      <c r="U3487" s="311">
        <f>IF(M3487&lt;&gt;ฐาน!$M$45,IF(S3487=0,J3487+T3487,O3487),J3487)</f>
        <v>0</v>
      </c>
      <c r="V3487" s="98"/>
    </row>
    <row r="3488" spans="1:22" x14ac:dyDescent="0.35">
      <c r="A3488" s="93">
        <v>3480</v>
      </c>
      <c r="B3488" s="84"/>
      <c r="C3488" s="98"/>
      <c r="D3488" s="91"/>
      <c r="E3488" s="89"/>
      <c r="F3488" s="88"/>
      <c r="G3488" s="91"/>
      <c r="H3488" s="91"/>
      <c r="I3488" s="88"/>
      <c r="J3488" s="92"/>
      <c r="K3488" s="212"/>
      <c r="L3488" s="308" t="str">
        <f>IF(K3488&lt;&gt;"",INDEX(ฐาน!$J$4:$M$44,MATCH(INT(K3488),ฐาน!$J$4:$J$44,0),2),"")</f>
        <v/>
      </c>
      <c r="M3488" s="309" t="str">
        <f>IF(L3488&lt;&gt;"",INDEX(ฐาน!$J$4:$M$45,MATCH(L3488,ฐาน!$K$4:$K$45,0),4),"")</f>
        <v/>
      </c>
      <c r="N3488" s="310" t="str">
        <f>IF(I3488&lt;&gt;"",INDEX(ฐาน!$A$4:$F$9,MATCH(I3488,ฐาน!$A$4:$A$9,0),IF(J3488&gt;=INDEX(ฐาน!$A$4:$F$9,MATCH(I3488,ฐาน!$A$4:$A$9,0),3),6,5)),"")</f>
        <v/>
      </c>
      <c r="O3488" s="311" t="str">
        <f>IF(I3488&lt;&gt;"",IF(J3488&gt;=INDEX(ฐาน!$A$4:$G$9,MATCH(I3488,ฐาน!$A$4:$A$9,0),4),INDEX(ฐาน!$A$4:$G$9,MATCH(I3488,ฐาน!$A$4:$A$9,0),7),INDEX(ฐาน!$A$4:$G$9,MATCH(I3488,ฐาน!$A$4:$A$9,0),4)),"")</f>
        <v/>
      </c>
      <c r="P3488" s="312">
        <f>IF(M3488&lt;&gt;ฐาน!$M$45,IF(L3488&lt;&gt;"",($L3488*$N3488/100),0),0)</f>
        <v>0</v>
      </c>
      <c r="Q3488" s="311">
        <f>IF(M3488&lt;&gt;ฐาน!$M$45,IF(L3488&lt;&gt;"",ROUNDUP(($L3488*$N3488/100),-1),0),0)</f>
        <v>0</v>
      </c>
      <c r="R3488" s="311">
        <f t="shared" si="108"/>
        <v>0</v>
      </c>
      <c r="S3488" s="313">
        <f t="shared" si="109"/>
        <v>0</v>
      </c>
      <c r="T3488" s="314">
        <f>IF(M3488&lt;&gt;ฐาน!$M$45,IF(S3488&lt;&gt;"",S3488+R3488,0),0)</f>
        <v>0</v>
      </c>
      <c r="U3488" s="311">
        <f>IF(M3488&lt;&gt;ฐาน!$M$45,IF(S3488=0,J3488+T3488,O3488),J3488)</f>
        <v>0</v>
      </c>
      <c r="V3488" s="98"/>
    </row>
    <row r="3489" spans="1:22" x14ac:dyDescent="0.35">
      <c r="A3489" s="93">
        <v>3481</v>
      </c>
      <c r="B3489" s="84"/>
      <c r="C3489" s="98"/>
      <c r="D3489" s="91"/>
      <c r="E3489" s="89"/>
      <c r="F3489" s="88"/>
      <c r="G3489" s="91"/>
      <c r="H3489" s="91"/>
      <c r="I3489" s="88"/>
      <c r="J3489" s="92"/>
      <c r="K3489" s="212"/>
      <c r="L3489" s="308" t="str">
        <f>IF(K3489&lt;&gt;"",INDEX(ฐาน!$J$4:$M$44,MATCH(INT(K3489),ฐาน!$J$4:$J$44,0),2),"")</f>
        <v/>
      </c>
      <c r="M3489" s="309" t="str">
        <f>IF(L3489&lt;&gt;"",INDEX(ฐาน!$J$4:$M$45,MATCH(L3489,ฐาน!$K$4:$K$45,0),4),"")</f>
        <v/>
      </c>
      <c r="N3489" s="310" t="str">
        <f>IF(I3489&lt;&gt;"",INDEX(ฐาน!$A$4:$F$9,MATCH(I3489,ฐาน!$A$4:$A$9,0),IF(J3489&gt;=INDEX(ฐาน!$A$4:$F$9,MATCH(I3489,ฐาน!$A$4:$A$9,0),3),6,5)),"")</f>
        <v/>
      </c>
      <c r="O3489" s="311" t="str">
        <f>IF(I3489&lt;&gt;"",IF(J3489&gt;=INDEX(ฐาน!$A$4:$G$9,MATCH(I3489,ฐาน!$A$4:$A$9,0),4),INDEX(ฐาน!$A$4:$G$9,MATCH(I3489,ฐาน!$A$4:$A$9,0),7),INDEX(ฐาน!$A$4:$G$9,MATCH(I3489,ฐาน!$A$4:$A$9,0),4)),"")</f>
        <v/>
      </c>
      <c r="P3489" s="312">
        <f>IF(M3489&lt;&gt;ฐาน!$M$45,IF(L3489&lt;&gt;"",($L3489*$N3489/100),0),0)</f>
        <v>0</v>
      </c>
      <c r="Q3489" s="311">
        <f>IF(M3489&lt;&gt;ฐาน!$M$45,IF(L3489&lt;&gt;"",ROUNDUP(($L3489*$N3489/100),-1),0),0)</f>
        <v>0</v>
      </c>
      <c r="R3489" s="311">
        <f t="shared" si="108"/>
        <v>0</v>
      </c>
      <c r="S3489" s="313">
        <f t="shared" si="109"/>
        <v>0</v>
      </c>
      <c r="T3489" s="314">
        <f>IF(M3489&lt;&gt;ฐาน!$M$45,IF(S3489&lt;&gt;"",S3489+R3489,0),0)</f>
        <v>0</v>
      </c>
      <c r="U3489" s="311">
        <f>IF(M3489&lt;&gt;ฐาน!$M$45,IF(S3489=0,J3489+T3489,O3489),J3489)</f>
        <v>0</v>
      </c>
      <c r="V3489" s="98"/>
    </row>
    <row r="3490" spans="1:22" x14ac:dyDescent="0.35">
      <c r="A3490" s="93">
        <v>3482</v>
      </c>
      <c r="B3490" s="84"/>
      <c r="C3490" s="98"/>
      <c r="D3490" s="91"/>
      <c r="E3490" s="89"/>
      <c r="F3490" s="88"/>
      <c r="G3490" s="91"/>
      <c r="H3490" s="91"/>
      <c r="I3490" s="88"/>
      <c r="J3490" s="92"/>
      <c r="K3490" s="212"/>
      <c r="L3490" s="308" t="str">
        <f>IF(K3490&lt;&gt;"",INDEX(ฐาน!$J$4:$M$44,MATCH(INT(K3490),ฐาน!$J$4:$J$44,0),2),"")</f>
        <v/>
      </c>
      <c r="M3490" s="309" t="str">
        <f>IF(L3490&lt;&gt;"",INDEX(ฐาน!$J$4:$M$45,MATCH(L3490,ฐาน!$K$4:$K$45,0),4),"")</f>
        <v/>
      </c>
      <c r="N3490" s="310" t="str">
        <f>IF(I3490&lt;&gt;"",INDEX(ฐาน!$A$4:$F$9,MATCH(I3490,ฐาน!$A$4:$A$9,0),IF(J3490&gt;=INDEX(ฐาน!$A$4:$F$9,MATCH(I3490,ฐาน!$A$4:$A$9,0),3),6,5)),"")</f>
        <v/>
      </c>
      <c r="O3490" s="311" t="str">
        <f>IF(I3490&lt;&gt;"",IF(J3490&gt;=INDEX(ฐาน!$A$4:$G$9,MATCH(I3490,ฐาน!$A$4:$A$9,0),4),INDEX(ฐาน!$A$4:$G$9,MATCH(I3490,ฐาน!$A$4:$A$9,0),7),INDEX(ฐาน!$A$4:$G$9,MATCH(I3490,ฐาน!$A$4:$A$9,0),4)),"")</f>
        <v/>
      </c>
      <c r="P3490" s="312">
        <f>IF(M3490&lt;&gt;ฐาน!$M$45,IF(L3490&lt;&gt;"",($L3490*$N3490/100),0),0)</f>
        <v>0</v>
      </c>
      <c r="Q3490" s="311">
        <f>IF(M3490&lt;&gt;ฐาน!$M$45,IF(L3490&lt;&gt;"",ROUNDUP(($L3490*$N3490/100),-1),0),0)</f>
        <v>0</v>
      </c>
      <c r="R3490" s="311">
        <f t="shared" si="108"/>
        <v>0</v>
      </c>
      <c r="S3490" s="313">
        <f t="shared" si="109"/>
        <v>0</v>
      </c>
      <c r="T3490" s="314">
        <f>IF(M3490&lt;&gt;ฐาน!$M$45,IF(S3490&lt;&gt;"",S3490+R3490,0),0)</f>
        <v>0</v>
      </c>
      <c r="U3490" s="311">
        <f>IF(M3490&lt;&gt;ฐาน!$M$45,IF(S3490=0,J3490+T3490,O3490),J3490)</f>
        <v>0</v>
      </c>
      <c r="V3490" s="98"/>
    </row>
    <row r="3491" spans="1:22" x14ac:dyDescent="0.35">
      <c r="A3491" s="93">
        <v>3483</v>
      </c>
      <c r="B3491" s="84"/>
      <c r="C3491" s="98"/>
      <c r="D3491" s="91"/>
      <c r="E3491" s="89"/>
      <c r="F3491" s="88"/>
      <c r="G3491" s="91"/>
      <c r="H3491" s="91"/>
      <c r="I3491" s="88"/>
      <c r="J3491" s="92"/>
      <c r="K3491" s="212"/>
      <c r="L3491" s="308" t="str">
        <f>IF(K3491&lt;&gt;"",INDEX(ฐาน!$J$4:$M$44,MATCH(INT(K3491),ฐาน!$J$4:$J$44,0),2),"")</f>
        <v/>
      </c>
      <c r="M3491" s="309" t="str">
        <f>IF(L3491&lt;&gt;"",INDEX(ฐาน!$J$4:$M$45,MATCH(L3491,ฐาน!$K$4:$K$45,0),4),"")</f>
        <v/>
      </c>
      <c r="N3491" s="310" t="str">
        <f>IF(I3491&lt;&gt;"",INDEX(ฐาน!$A$4:$F$9,MATCH(I3491,ฐาน!$A$4:$A$9,0),IF(J3491&gt;=INDEX(ฐาน!$A$4:$F$9,MATCH(I3491,ฐาน!$A$4:$A$9,0),3),6,5)),"")</f>
        <v/>
      </c>
      <c r="O3491" s="311" t="str">
        <f>IF(I3491&lt;&gt;"",IF(J3491&gt;=INDEX(ฐาน!$A$4:$G$9,MATCH(I3491,ฐาน!$A$4:$A$9,0),4),INDEX(ฐาน!$A$4:$G$9,MATCH(I3491,ฐาน!$A$4:$A$9,0),7),INDEX(ฐาน!$A$4:$G$9,MATCH(I3491,ฐาน!$A$4:$A$9,0),4)),"")</f>
        <v/>
      </c>
      <c r="P3491" s="312">
        <f>IF(M3491&lt;&gt;ฐาน!$M$45,IF(L3491&lt;&gt;"",($L3491*$N3491/100),0),0)</f>
        <v>0</v>
      </c>
      <c r="Q3491" s="311">
        <f>IF(M3491&lt;&gt;ฐาน!$M$45,IF(L3491&lt;&gt;"",ROUNDUP(($L3491*$N3491/100),-1),0),0)</f>
        <v>0</v>
      </c>
      <c r="R3491" s="311">
        <f t="shared" si="108"/>
        <v>0</v>
      </c>
      <c r="S3491" s="313">
        <f t="shared" si="109"/>
        <v>0</v>
      </c>
      <c r="T3491" s="314">
        <f>IF(M3491&lt;&gt;ฐาน!$M$45,IF(S3491&lt;&gt;"",S3491+R3491,0),0)</f>
        <v>0</v>
      </c>
      <c r="U3491" s="311">
        <f>IF(M3491&lt;&gt;ฐาน!$M$45,IF(S3491=0,J3491+T3491,O3491),J3491)</f>
        <v>0</v>
      </c>
      <c r="V3491" s="98"/>
    </row>
    <row r="3492" spans="1:22" x14ac:dyDescent="0.35">
      <c r="A3492" s="93">
        <v>3484</v>
      </c>
      <c r="B3492" s="84"/>
      <c r="C3492" s="98"/>
      <c r="D3492" s="91"/>
      <c r="E3492" s="89"/>
      <c r="F3492" s="88"/>
      <c r="G3492" s="91"/>
      <c r="H3492" s="91"/>
      <c r="I3492" s="88"/>
      <c r="J3492" s="92"/>
      <c r="K3492" s="212"/>
      <c r="L3492" s="308" t="str">
        <f>IF(K3492&lt;&gt;"",INDEX(ฐาน!$J$4:$M$44,MATCH(INT(K3492),ฐาน!$J$4:$J$44,0),2),"")</f>
        <v/>
      </c>
      <c r="M3492" s="309" t="str">
        <f>IF(L3492&lt;&gt;"",INDEX(ฐาน!$J$4:$M$45,MATCH(L3492,ฐาน!$K$4:$K$45,0),4),"")</f>
        <v/>
      </c>
      <c r="N3492" s="310" t="str">
        <f>IF(I3492&lt;&gt;"",INDEX(ฐาน!$A$4:$F$9,MATCH(I3492,ฐาน!$A$4:$A$9,0),IF(J3492&gt;=INDEX(ฐาน!$A$4:$F$9,MATCH(I3492,ฐาน!$A$4:$A$9,0),3),6,5)),"")</f>
        <v/>
      </c>
      <c r="O3492" s="311" t="str">
        <f>IF(I3492&lt;&gt;"",IF(J3492&gt;=INDEX(ฐาน!$A$4:$G$9,MATCH(I3492,ฐาน!$A$4:$A$9,0),4),INDEX(ฐาน!$A$4:$G$9,MATCH(I3492,ฐาน!$A$4:$A$9,0),7),INDEX(ฐาน!$A$4:$G$9,MATCH(I3492,ฐาน!$A$4:$A$9,0),4)),"")</f>
        <v/>
      </c>
      <c r="P3492" s="312">
        <f>IF(M3492&lt;&gt;ฐาน!$M$45,IF(L3492&lt;&gt;"",($L3492*$N3492/100),0),0)</f>
        <v>0</v>
      </c>
      <c r="Q3492" s="311">
        <f>IF(M3492&lt;&gt;ฐาน!$M$45,IF(L3492&lt;&gt;"",ROUNDUP(($L3492*$N3492/100),-1),0),0)</f>
        <v>0</v>
      </c>
      <c r="R3492" s="311">
        <f t="shared" si="108"/>
        <v>0</v>
      </c>
      <c r="S3492" s="313">
        <f t="shared" si="109"/>
        <v>0</v>
      </c>
      <c r="T3492" s="314">
        <f>IF(M3492&lt;&gt;ฐาน!$M$45,IF(S3492&lt;&gt;"",S3492+R3492,0),0)</f>
        <v>0</v>
      </c>
      <c r="U3492" s="311">
        <f>IF(M3492&lt;&gt;ฐาน!$M$45,IF(S3492=0,J3492+T3492,O3492),J3492)</f>
        <v>0</v>
      </c>
      <c r="V3492" s="98"/>
    </row>
    <row r="3493" spans="1:22" x14ac:dyDescent="0.35">
      <c r="A3493" s="93">
        <v>3485</v>
      </c>
      <c r="B3493" s="84"/>
      <c r="C3493" s="98"/>
      <c r="D3493" s="91"/>
      <c r="E3493" s="89"/>
      <c r="F3493" s="88"/>
      <c r="G3493" s="91"/>
      <c r="H3493" s="91"/>
      <c r="I3493" s="88"/>
      <c r="J3493" s="92"/>
      <c r="K3493" s="212"/>
      <c r="L3493" s="308" t="str">
        <f>IF(K3493&lt;&gt;"",INDEX(ฐาน!$J$4:$M$44,MATCH(INT(K3493),ฐาน!$J$4:$J$44,0),2),"")</f>
        <v/>
      </c>
      <c r="M3493" s="309" t="str">
        <f>IF(L3493&lt;&gt;"",INDEX(ฐาน!$J$4:$M$45,MATCH(L3493,ฐาน!$K$4:$K$45,0),4),"")</f>
        <v/>
      </c>
      <c r="N3493" s="310" t="str">
        <f>IF(I3493&lt;&gt;"",INDEX(ฐาน!$A$4:$F$9,MATCH(I3493,ฐาน!$A$4:$A$9,0),IF(J3493&gt;=INDEX(ฐาน!$A$4:$F$9,MATCH(I3493,ฐาน!$A$4:$A$9,0),3),6,5)),"")</f>
        <v/>
      </c>
      <c r="O3493" s="311" t="str">
        <f>IF(I3493&lt;&gt;"",IF(J3493&gt;=INDEX(ฐาน!$A$4:$G$9,MATCH(I3493,ฐาน!$A$4:$A$9,0),4),INDEX(ฐาน!$A$4:$G$9,MATCH(I3493,ฐาน!$A$4:$A$9,0),7),INDEX(ฐาน!$A$4:$G$9,MATCH(I3493,ฐาน!$A$4:$A$9,0),4)),"")</f>
        <v/>
      </c>
      <c r="P3493" s="312">
        <f>IF(M3493&lt;&gt;ฐาน!$M$45,IF(L3493&lt;&gt;"",($L3493*$N3493/100),0),0)</f>
        <v>0</v>
      </c>
      <c r="Q3493" s="311">
        <f>IF(M3493&lt;&gt;ฐาน!$M$45,IF(L3493&lt;&gt;"",ROUNDUP(($L3493*$N3493/100),-1),0),0)</f>
        <v>0</v>
      </c>
      <c r="R3493" s="311">
        <f t="shared" si="108"/>
        <v>0</v>
      </c>
      <c r="S3493" s="313">
        <f t="shared" si="109"/>
        <v>0</v>
      </c>
      <c r="T3493" s="314">
        <f>IF(M3493&lt;&gt;ฐาน!$M$45,IF(S3493&lt;&gt;"",S3493+R3493,0),0)</f>
        <v>0</v>
      </c>
      <c r="U3493" s="311">
        <f>IF(M3493&lt;&gt;ฐาน!$M$45,IF(S3493=0,J3493+T3493,O3493),J3493)</f>
        <v>0</v>
      </c>
      <c r="V3493" s="98"/>
    </row>
    <row r="3494" spans="1:22" x14ac:dyDescent="0.35">
      <c r="A3494" s="93">
        <v>3486</v>
      </c>
      <c r="B3494" s="84"/>
      <c r="C3494" s="98"/>
      <c r="D3494" s="91"/>
      <c r="E3494" s="89"/>
      <c r="F3494" s="88"/>
      <c r="G3494" s="91"/>
      <c r="H3494" s="91"/>
      <c r="I3494" s="88"/>
      <c r="J3494" s="92"/>
      <c r="K3494" s="212"/>
      <c r="L3494" s="308" t="str">
        <f>IF(K3494&lt;&gt;"",INDEX(ฐาน!$J$4:$M$44,MATCH(INT(K3494),ฐาน!$J$4:$J$44,0),2),"")</f>
        <v/>
      </c>
      <c r="M3494" s="309" t="str">
        <f>IF(L3494&lt;&gt;"",INDEX(ฐาน!$J$4:$M$45,MATCH(L3494,ฐาน!$K$4:$K$45,0),4),"")</f>
        <v/>
      </c>
      <c r="N3494" s="310" t="str">
        <f>IF(I3494&lt;&gt;"",INDEX(ฐาน!$A$4:$F$9,MATCH(I3494,ฐาน!$A$4:$A$9,0),IF(J3494&gt;=INDEX(ฐาน!$A$4:$F$9,MATCH(I3494,ฐาน!$A$4:$A$9,0),3),6,5)),"")</f>
        <v/>
      </c>
      <c r="O3494" s="311" t="str">
        <f>IF(I3494&lt;&gt;"",IF(J3494&gt;=INDEX(ฐาน!$A$4:$G$9,MATCH(I3494,ฐาน!$A$4:$A$9,0),4),INDEX(ฐาน!$A$4:$G$9,MATCH(I3494,ฐาน!$A$4:$A$9,0),7),INDEX(ฐาน!$A$4:$G$9,MATCH(I3494,ฐาน!$A$4:$A$9,0),4)),"")</f>
        <v/>
      </c>
      <c r="P3494" s="312">
        <f>IF(M3494&lt;&gt;ฐาน!$M$45,IF(L3494&lt;&gt;"",($L3494*$N3494/100),0),0)</f>
        <v>0</v>
      </c>
      <c r="Q3494" s="311">
        <f>IF(M3494&lt;&gt;ฐาน!$M$45,IF(L3494&lt;&gt;"",ROUNDUP(($L3494*$N3494/100),-1),0),0)</f>
        <v>0</v>
      </c>
      <c r="R3494" s="311">
        <f t="shared" si="108"/>
        <v>0</v>
      </c>
      <c r="S3494" s="313">
        <f t="shared" si="109"/>
        <v>0</v>
      </c>
      <c r="T3494" s="314">
        <f>IF(M3494&lt;&gt;ฐาน!$M$45,IF(S3494&lt;&gt;"",S3494+R3494,0),0)</f>
        <v>0</v>
      </c>
      <c r="U3494" s="311">
        <f>IF(M3494&lt;&gt;ฐาน!$M$45,IF(S3494=0,J3494+T3494,O3494),J3494)</f>
        <v>0</v>
      </c>
      <c r="V3494" s="98"/>
    </row>
    <row r="3495" spans="1:22" x14ac:dyDescent="0.35">
      <c r="A3495" s="93">
        <v>3487</v>
      </c>
      <c r="B3495" s="84"/>
      <c r="C3495" s="98"/>
      <c r="D3495" s="91"/>
      <c r="E3495" s="89"/>
      <c r="F3495" s="88"/>
      <c r="G3495" s="91"/>
      <c r="H3495" s="91"/>
      <c r="I3495" s="88"/>
      <c r="J3495" s="92"/>
      <c r="K3495" s="212"/>
      <c r="L3495" s="308" t="str">
        <f>IF(K3495&lt;&gt;"",INDEX(ฐาน!$J$4:$M$44,MATCH(INT(K3495),ฐาน!$J$4:$J$44,0),2),"")</f>
        <v/>
      </c>
      <c r="M3495" s="309" t="str">
        <f>IF(L3495&lt;&gt;"",INDEX(ฐาน!$J$4:$M$45,MATCH(L3495,ฐาน!$K$4:$K$45,0),4),"")</f>
        <v/>
      </c>
      <c r="N3495" s="310" t="str">
        <f>IF(I3495&lt;&gt;"",INDEX(ฐาน!$A$4:$F$9,MATCH(I3495,ฐาน!$A$4:$A$9,0),IF(J3495&gt;=INDEX(ฐาน!$A$4:$F$9,MATCH(I3495,ฐาน!$A$4:$A$9,0),3),6,5)),"")</f>
        <v/>
      </c>
      <c r="O3495" s="311" t="str">
        <f>IF(I3495&lt;&gt;"",IF(J3495&gt;=INDEX(ฐาน!$A$4:$G$9,MATCH(I3495,ฐาน!$A$4:$A$9,0),4),INDEX(ฐาน!$A$4:$G$9,MATCH(I3495,ฐาน!$A$4:$A$9,0),7),INDEX(ฐาน!$A$4:$G$9,MATCH(I3495,ฐาน!$A$4:$A$9,0),4)),"")</f>
        <v/>
      </c>
      <c r="P3495" s="312">
        <f>IF(M3495&lt;&gt;ฐาน!$M$45,IF(L3495&lt;&gt;"",($L3495*$N3495/100),0),0)</f>
        <v>0</v>
      </c>
      <c r="Q3495" s="311">
        <f>IF(M3495&lt;&gt;ฐาน!$M$45,IF(L3495&lt;&gt;"",ROUNDUP(($L3495*$N3495/100),-1),0),0)</f>
        <v>0</v>
      </c>
      <c r="R3495" s="311">
        <f t="shared" si="108"/>
        <v>0</v>
      </c>
      <c r="S3495" s="313">
        <f t="shared" si="109"/>
        <v>0</v>
      </c>
      <c r="T3495" s="314">
        <f>IF(M3495&lt;&gt;ฐาน!$M$45,IF(S3495&lt;&gt;"",S3495+R3495,0),0)</f>
        <v>0</v>
      </c>
      <c r="U3495" s="311">
        <f>IF(M3495&lt;&gt;ฐาน!$M$45,IF(S3495=0,J3495+T3495,O3495),J3495)</f>
        <v>0</v>
      </c>
      <c r="V3495" s="98"/>
    </row>
    <row r="3496" spans="1:22" x14ac:dyDescent="0.35">
      <c r="A3496" s="93">
        <v>3488</v>
      </c>
      <c r="B3496" s="84"/>
      <c r="C3496" s="98"/>
      <c r="D3496" s="91"/>
      <c r="E3496" s="89"/>
      <c r="F3496" s="88"/>
      <c r="G3496" s="91"/>
      <c r="H3496" s="91"/>
      <c r="I3496" s="88"/>
      <c r="J3496" s="92"/>
      <c r="K3496" s="212"/>
      <c r="L3496" s="308" t="str">
        <f>IF(K3496&lt;&gt;"",INDEX(ฐาน!$J$4:$M$44,MATCH(INT(K3496),ฐาน!$J$4:$J$44,0),2),"")</f>
        <v/>
      </c>
      <c r="M3496" s="309" t="str">
        <f>IF(L3496&lt;&gt;"",INDEX(ฐาน!$J$4:$M$45,MATCH(L3496,ฐาน!$K$4:$K$45,0),4),"")</f>
        <v/>
      </c>
      <c r="N3496" s="310" t="str">
        <f>IF(I3496&lt;&gt;"",INDEX(ฐาน!$A$4:$F$9,MATCH(I3496,ฐาน!$A$4:$A$9,0),IF(J3496&gt;=INDEX(ฐาน!$A$4:$F$9,MATCH(I3496,ฐาน!$A$4:$A$9,0),3),6,5)),"")</f>
        <v/>
      </c>
      <c r="O3496" s="311" t="str">
        <f>IF(I3496&lt;&gt;"",IF(J3496&gt;=INDEX(ฐาน!$A$4:$G$9,MATCH(I3496,ฐาน!$A$4:$A$9,0),4),INDEX(ฐาน!$A$4:$G$9,MATCH(I3496,ฐาน!$A$4:$A$9,0),7),INDEX(ฐาน!$A$4:$G$9,MATCH(I3496,ฐาน!$A$4:$A$9,0),4)),"")</f>
        <v/>
      </c>
      <c r="P3496" s="312">
        <f>IF(M3496&lt;&gt;ฐาน!$M$45,IF(L3496&lt;&gt;"",($L3496*$N3496/100),0),0)</f>
        <v>0</v>
      </c>
      <c r="Q3496" s="311">
        <f>IF(M3496&lt;&gt;ฐาน!$M$45,IF(L3496&lt;&gt;"",ROUNDUP(($L3496*$N3496/100),-1),0),0)</f>
        <v>0</v>
      </c>
      <c r="R3496" s="311">
        <f t="shared" si="108"/>
        <v>0</v>
      </c>
      <c r="S3496" s="313">
        <f t="shared" si="109"/>
        <v>0</v>
      </c>
      <c r="T3496" s="314">
        <f>IF(M3496&lt;&gt;ฐาน!$M$45,IF(S3496&lt;&gt;"",S3496+R3496,0),0)</f>
        <v>0</v>
      </c>
      <c r="U3496" s="311">
        <f>IF(M3496&lt;&gt;ฐาน!$M$45,IF(S3496=0,J3496+T3496,O3496),J3496)</f>
        <v>0</v>
      </c>
      <c r="V3496" s="98"/>
    </row>
    <row r="3497" spans="1:22" x14ac:dyDescent="0.35">
      <c r="A3497" s="93">
        <v>3489</v>
      </c>
      <c r="B3497" s="84"/>
      <c r="C3497" s="98"/>
      <c r="D3497" s="91"/>
      <c r="E3497" s="89"/>
      <c r="F3497" s="88"/>
      <c r="G3497" s="91"/>
      <c r="H3497" s="91"/>
      <c r="I3497" s="88"/>
      <c r="J3497" s="92"/>
      <c r="K3497" s="212"/>
      <c r="L3497" s="308" t="str">
        <f>IF(K3497&lt;&gt;"",INDEX(ฐาน!$J$4:$M$44,MATCH(INT(K3497),ฐาน!$J$4:$J$44,0),2),"")</f>
        <v/>
      </c>
      <c r="M3497" s="309" t="str">
        <f>IF(L3497&lt;&gt;"",INDEX(ฐาน!$J$4:$M$45,MATCH(L3497,ฐาน!$K$4:$K$45,0),4),"")</f>
        <v/>
      </c>
      <c r="N3497" s="310" t="str">
        <f>IF(I3497&lt;&gt;"",INDEX(ฐาน!$A$4:$F$9,MATCH(I3497,ฐาน!$A$4:$A$9,0),IF(J3497&gt;=INDEX(ฐาน!$A$4:$F$9,MATCH(I3497,ฐาน!$A$4:$A$9,0),3),6,5)),"")</f>
        <v/>
      </c>
      <c r="O3497" s="311" t="str">
        <f>IF(I3497&lt;&gt;"",IF(J3497&gt;=INDEX(ฐาน!$A$4:$G$9,MATCH(I3497,ฐาน!$A$4:$A$9,0),4),INDEX(ฐาน!$A$4:$G$9,MATCH(I3497,ฐาน!$A$4:$A$9,0),7),INDEX(ฐาน!$A$4:$G$9,MATCH(I3497,ฐาน!$A$4:$A$9,0),4)),"")</f>
        <v/>
      </c>
      <c r="P3497" s="312">
        <f>IF(M3497&lt;&gt;ฐาน!$M$45,IF(L3497&lt;&gt;"",($L3497*$N3497/100),0),0)</f>
        <v>0</v>
      </c>
      <c r="Q3497" s="311">
        <f>IF(M3497&lt;&gt;ฐาน!$M$45,IF(L3497&lt;&gt;"",ROUNDUP(($L3497*$N3497/100),-1),0),0)</f>
        <v>0</v>
      </c>
      <c r="R3497" s="311">
        <f t="shared" si="108"/>
        <v>0</v>
      </c>
      <c r="S3497" s="313">
        <f t="shared" si="109"/>
        <v>0</v>
      </c>
      <c r="T3497" s="314">
        <f>IF(M3497&lt;&gt;ฐาน!$M$45,IF(S3497&lt;&gt;"",S3497+R3497,0),0)</f>
        <v>0</v>
      </c>
      <c r="U3497" s="311">
        <f>IF(M3497&lt;&gt;ฐาน!$M$45,IF(S3497=0,J3497+T3497,O3497),J3497)</f>
        <v>0</v>
      </c>
      <c r="V3497" s="98"/>
    </row>
    <row r="3498" spans="1:22" x14ac:dyDescent="0.35">
      <c r="A3498" s="93">
        <v>3490</v>
      </c>
      <c r="B3498" s="84"/>
      <c r="C3498" s="98"/>
      <c r="D3498" s="91"/>
      <c r="E3498" s="89"/>
      <c r="F3498" s="88"/>
      <c r="G3498" s="91"/>
      <c r="H3498" s="91"/>
      <c r="I3498" s="88"/>
      <c r="J3498" s="92"/>
      <c r="K3498" s="212"/>
      <c r="L3498" s="308" t="str">
        <f>IF(K3498&lt;&gt;"",INDEX(ฐาน!$J$4:$M$44,MATCH(INT(K3498),ฐาน!$J$4:$J$44,0),2),"")</f>
        <v/>
      </c>
      <c r="M3498" s="309" t="str">
        <f>IF(L3498&lt;&gt;"",INDEX(ฐาน!$J$4:$M$45,MATCH(L3498,ฐาน!$K$4:$K$45,0),4),"")</f>
        <v/>
      </c>
      <c r="N3498" s="310" t="str">
        <f>IF(I3498&lt;&gt;"",INDEX(ฐาน!$A$4:$F$9,MATCH(I3498,ฐาน!$A$4:$A$9,0),IF(J3498&gt;=INDEX(ฐาน!$A$4:$F$9,MATCH(I3498,ฐาน!$A$4:$A$9,0),3),6,5)),"")</f>
        <v/>
      </c>
      <c r="O3498" s="311" t="str">
        <f>IF(I3498&lt;&gt;"",IF(J3498&gt;=INDEX(ฐาน!$A$4:$G$9,MATCH(I3498,ฐาน!$A$4:$A$9,0),4),INDEX(ฐาน!$A$4:$G$9,MATCH(I3498,ฐาน!$A$4:$A$9,0),7),INDEX(ฐาน!$A$4:$G$9,MATCH(I3498,ฐาน!$A$4:$A$9,0),4)),"")</f>
        <v/>
      </c>
      <c r="P3498" s="312">
        <f>IF(M3498&lt;&gt;ฐาน!$M$45,IF(L3498&lt;&gt;"",($L3498*$N3498/100),0),0)</f>
        <v>0</v>
      </c>
      <c r="Q3498" s="311">
        <f>IF(M3498&lt;&gt;ฐาน!$M$45,IF(L3498&lt;&gt;"",ROUNDUP(($L3498*$N3498/100),-1),0),0)</f>
        <v>0</v>
      </c>
      <c r="R3498" s="311">
        <f t="shared" si="108"/>
        <v>0</v>
      </c>
      <c r="S3498" s="313">
        <f t="shared" si="109"/>
        <v>0</v>
      </c>
      <c r="T3498" s="314">
        <f>IF(M3498&lt;&gt;ฐาน!$M$45,IF(S3498&lt;&gt;"",S3498+R3498,0),0)</f>
        <v>0</v>
      </c>
      <c r="U3498" s="311">
        <f>IF(M3498&lt;&gt;ฐาน!$M$45,IF(S3498=0,J3498+T3498,O3498),J3498)</f>
        <v>0</v>
      </c>
      <c r="V3498" s="98"/>
    </row>
    <row r="3499" spans="1:22" x14ac:dyDescent="0.35">
      <c r="A3499" s="93">
        <v>3491</v>
      </c>
      <c r="B3499" s="84"/>
      <c r="C3499" s="98"/>
      <c r="D3499" s="91"/>
      <c r="E3499" s="89"/>
      <c r="F3499" s="88"/>
      <c r="G3499" s="91"/>
      <c r="H3499" s="91"/>
      <c r="I3499" s="88"/>
      <c r="J3499" s="92"/>
      <c r="K3499" s="212"/>
      <c r="L3499" s="308" t="str">
        <f>IF(K3499&lt;&gt;"",INDEX(ฐาน!$J$4:$M$44,MATCH(INT(K3499),ฐาน!$J$4:$J$44,0),2),"")</f>
        <v/>
      </c>
      <c r="M3499" s="309" t="str">
        <f>IF(L3499&lt;&gt;"",INDEX(ฐาน!$J$4:$M$45,MATCH(L3499,ฐาน!$K$4:$K$45,0),4),"")</f>
        <v/>
      </c>
      <c r="N3499" s="310" t="str">
        <f>IF(I3499&lt;&gt;"",INDEX(ฐาน!$A$4:$F$9,MATCH(I3499,ฐาน!$A$4:$A$9,0),IF(J3499&gt;=INDEX(ฐาน!$A$4:$F$9,MATCH(I3499,ฐาน!$A$4:$A$9,0),3),6,5)),"")</f>
        <v/>
      </c>
      <c r="O3499" s="311" t="str">
        <f>IF(I3499&lt;&gt;"",IF(J3499&gt;=INDEX(ฐาน!$A$4:$G$9,MATCH(I3499,ฐาน!$A$4:$A$9,0),4),INDEX(ฐาน!$A$4:$G$9,MATCH(I3499,ฐาน!$A$4:$A$9,0),7),INDEX(ฐาน!$A$4:$G$9,MATCH(I3499,ฐาน!$A$4:$A$9,0),4)),"")</f>
        <v/>
      </c>
      <c r="P3499" s="312">
        <f>IF(M3499&lt;&gt;ฐาน!$M$45,IF(L3499&lt;&gt;"",($L3499*$N3499/100),0),0)</f>
        <v>0</v>
      </c>
      <c r="Q3499" s="311">
        <f>IF(M3499&lt;&gt;ฐาน!$M$45,IF(L3499&lt;&gt;"",ROUNDUP(($L3499*$N3499/100),-1),0),0)</f>
        <v>0</v>
      </c>
      <c r="R3499" s="311">
        <f t="shared" si="108"/>
        <v>0</v>
      </c>
      <c r="S3499" s="313">
        <f t="shared" si="109"/>
        <v>0</v>
      </c>
      <c r="T3499" s="314">
        <f>IF(M3499&lt;&gt;ฐาน!$M$45,IF(S3499&lt;&gt;"",S3499+R3499,0),0)</f>
        <v>0</v>
      </c>
      <c r="U3499" s="311">
        <f>IF(M3499&lt;&gt;ฐาน!$M$45,IF(S3499=0,J3499+T3499,O3499),J3499)</f>
        <v>0</v>
      </c>
      <c r="V3499" s="98"/>
    </row>
    <row r="3500" spans="1:22" x14ac:dyDescent="0.35">
      <c r="A3500" s="93">
        <v>3492</v>
      </c>
      <c r="B3500" s="84"/>
      <c r="C3500" s="98"/>
      <c r="D3500" s="91"/>
      <c r="E3500" s="89"/>
      <c r="F3500" s="88"/>
      <c r="G3500" s="91"/>
      <c r="H3500" s="91"/>
      <c r="I3500" s="88"/>
      <c r="J3500" s="92"/>
      <c r="K3500" s="212"/>
      <c r="L3500" s="308" t="str">
        <f>IF(K3500&lt;&gt;"",INDEX(ฐาน!$J$4:$M$44,MATCH(INT(K3500),ฐาน!$J$4:$J$44,0),2),"")</f>
        <v/>
      </c>
      <c r="M3500" s="309" t="str">
        <f>IF(L3500&lt;&gt;"",INDEX(ฐาน!$J$4:$M$45,MATCH(L3500,ฐาน!$K$4:$K$45,0),4),"")</f>
        <v/>
      </c>
      <c r="N3500" s="310" t="str">
        <f>IF(I3500&lt;&gt;"",INDEX(ฐาน!$A$4:$F$9,MATCH(I3500,ฐาน!$A$4:$A$9,0),IF(J3500&gt;=INDEX(ฐาน!$A$4:$F$9,MATCH(I3500,ฐาน!$A$4:$A$9,0),3),6,5)),"")</f>
        <v/>
      </c>
      <c r="O3500" s="311" t="str">
        <f>IF(I3500&lt;&gt;"",IF(J3500&gt;=INDEX(ฐาน!$A$4:$G$9,MATCH(I3500,ฐาน!$A$4:$A$9,0),4),INDEX(ฐาน!$A$4:$G$9,MATCH(I3500,ฐาน!$A$4:$A$9,0),7),INDEX(ฐาน!$A$4:$G$9,MATCH(I3500,ฐาน!$A$4:$A$9,0),4)),"")</f>
        <v/>
      </c>
      <c r="P3500" s="312">
        <f>IF(M3500&lt;&gt;ฐาน!$M$45,IF(L3500&lt;&gt;"",($L3500*$N3500/100),0),0)</f>
        <v>0</v>
      </c>
      <c r="Q3500" s="311">
        <f>IF(M3500&lt;&gt;ฐาน!$M$45,IF(L3500&lt;&gt;"",ROUNDUP(($L3500*$N3500/100),-1),0),0)</f>
        <v>0</v>
      </c>
      <c r="R3500" s="311">
        <f t="shared" si="108"/>
        <v>0</v>
      </c>
      <c r="S3500" s="313">
        <f t="shared" si="109"/>
        <v>0</v>
      </c>
      <c r="T3500" s="314">
        <f>IF(M3500&lt;&gt;ฐาน!$M$45,IF(S3500&lt;&gt;"",S3500+R3500,0),0)</f>
        <v>0</v>
      </c>
      <c r="U3500" s="311">
        <f>IF(M3500&lt;&gt;ฐาน!$M$45,IF(S3500=0,J3500+T3500,O3500),J3500)</f>
        <v>0</v>
      </c>
      <c r="V3500" s="98"/>
    </row>
    <row r="3501" spans="1:22" x14ac:dyDescent="0.35">
      <c r="A3501" s="93">
        <v>3493</v>
      </c>
      <c r="B3501" s="84"/>
      <c r="C3501" s="98"/>
      <c r="D3501" s="91"/>
      <c r="E3501" s="89"/>
      <c r="F3501" s="88"/>
      <c r="G3501" s="91"/>
      <c r="H3501" s="91"/>
      <c r="I3501" s="88"/>
      <c r="J3501" s="92"/>
      <c r="K3501" s="212"/>
      <c r="L3501" s="308" t="str">
        <f>IF(K3501&lt;&gt;"",INDEX(ฐาน!$J$4:$M$44,MATCH(INT(K3501),ฐาน!$J$4:$J$44,0),2),"")</f>
        <v/>
      </c>
      <c r="M3501" s="309" t="str">
        <f>IF(L3501&lt;&gt;"",INDEX(ฐาน!$J$4:$M$45,MATCH(L3501,ฐาน!$K$4:$K$45,0),4),"")</f>
        <v/>
      </c>
      <c r="N3501" s="310" t="str">
        <f>IF(I3501&lt;&gt;"",INDEX(ฐาน!$A$4:$F$9,MATCH(I3501,ฐาน!$A$4:$A$9,0),IF(J3501&gt;=INDEX(ฐาน!$A$4:$F$9,MATCH(I3501,ฐาน!$A$4:$A$9,0),3),6,5)),"")</f>
        <v/>
      </c>
      <c r="O3501" s="311" t="str">
        <f>IF(I3501&lt;&gt;"",IF(J3501&gt;=INDEX(ฐาน!$A$4:$G$9,MATCH(I3501,ฐาน!$A$4:$A$9,0),4),INDEX(ฐาน!$A$4:$G$9,MATCH(I3501,ฐาน!$A$4:$A$9,0),7),INDEX(ฐาน!$A$4:$G$9,MATCH(I3501,ฐาน!$A$4:$A$9,0),4)),"")</f>
        <v/>
      </c>
      <c r="P3501" s="312">
        <f>IF(M3501&lt;&gt;ฐาน!$M$45,IF(L3501&lt;&gt;"",($L3501*$N3501/100),0),0)</f>
        <v>0</v>
      </c>
      <c r="Q3501" s="311">
        <f>IF(M3501&lt;&gt;ฐาน!$M$45,IF(L3501&lt;&gt;"",ROUNDUP(($L3501*$N3501/100),-1),0),0)</f>
        <v>0</v>
      </c>
      <c r="R3501" s="311">
        <f t="shared" si="108"/>
        <v>0</v>
      </c>
      <c r="S3501" s="313">
        <f t="shared" si="109"/>
        <v>0</v>
      </c>
      <c r="T3501" s="314">
        <f>IF(M3501&lt;&gt;ฐาน!$M$45,IF(S3501&lt;&gt;"",S3501+R3501,0),0)</f>
        <v>0</v>
      </c>
      <c r="U3501" s="311">
        <f>IF(M3501&lt;&gt;ฐาน!$M$45,IF(S3501=0,J3501+T3501,O3501),J3501)</f>
        <v>0</v>
      </c>
      <c r="V3501" s="98"/>
    </row>
    <row r="3502" spans="1:22" x14ac:dyDescent="0.35">
      <c r="A3502" s="93">
        <v>3494</v>
      </c>
      <c r="B3502" s="84"/>
      <c r="C3502" s="98"/>
      <c r="D3502" s="91"/>
      <c r="E3502" s="89"/>
      <c r="F3502" s="88"/>
      <c r="G3502" s="91"/>
      <c r="H3502" s="91"/>
      <c r="I3502" s="88"/>
      <c r="J3502" s="92"/>
      <c r="K3502" s="212"/>
      <c r="L3502" s="308" t="str">
        <f>IF(K3502&lt;&gt;"",INDEX(ฐาน!$J$4:$M$44,MATCH(INT(K3502),ฐาน!$J$4:$J$44,0),2),"")</f>
        <v/>
      </c>
      <c r="M3502" s="309" t="str">
        <f>IF(L3502&lt;&gt;"",INDEX(ฐาน!$J$4:$M$45,MATCH(L3502,ฐาน!$K$4:$K$45,0),4),"")</f>
        <v/>
      </c>
      <c r="N3502" s="310" t="str">
        <f>IF(I3502&lt;&gt;"",INDEX(ฐาน!$A$4:$F$9,MATCH(I3502,ฐาน!$A$4:$A$9,0),IF(J3502&gt;=INDEX(ฐาน!$A$4:$F$9,MATCH(I3502,ฐาน!$A$4:$A$9,0),3),6,5)),"")</f>
        <v/>
      </c>
      <c r="O3502" s="311" t="str">
        <f>IF(I3502&lt;&gt;"",IF(J3502&gt;=INDEX(ฐาน!$A$4:$G$9,MATCH(I3502,ฐาน!$A$4:$A$9,0),4),INDEX(ฐาน!$A$4:$G$9,MATCH(I3502,ฐาน!$A$4:$A$9,0),7),INDEX(ฐาน!$A$4:$G$9,MATCH(I3502,ฐาน!$A$4:$A$9,0),4)),"")</f>
        <v/>
      </c>
      <c r="P3502" s="312">
        <f>IF(M3502&lt;&gt;ฐาน!$M$45,IF(L3502&lt;&gt;"",($L3502*$N3502/100),0),0)</f>
        <v>0</v>
      </c>
      <c r="Q3502" s="311">
        <f>IF(M3502&lt;&gt;ฐาน!$M$45,IF(L3502&lt;&gt;"",ROUNDUP(($L3502*$N3502/100),-1),0),0)</f>
        <v>0</v>
      </c>
      <c r="R3502" s="311">
        <f t="shared" si="108"/>
        <v>0</v>
      </c>
      <c r="S3502" s="313">
        <f t="shared" si="109"/>
        <v>0</v>
      </c>
      <c r="T3502" s="314">
        <f>IF(M3502&lt;&gt;ฐาน!$M$45,IF(S3502&lt;&gt;"",S3502+R3502,0),0)</f>
        <v>0</v>
      </c>
      <c r="U3502" s="311">
        <f>IF(M3502&lt;&gt;ฐาน!$M$45,IF(S3502=0,J3502+T3502,O3502),J3502)</f>
        <v>0</v>
      </c>
      <c r="V3502" s="98"/>
    </row>
    <row r="3503" spans="1:22" x14ac:dyDescent="0.35">
      <c r="A3503" s="93">
        <v>3495</v>
      </c>
      <c r="B3503" s="84"/>
      <c r="C3503" s="98"/>
      <c r="D3503" s="91"/>
      <c r="E3503" s="89"/>
      <c r="F3503" s="88"/>
      <c r="G3503" s="91"/>
      <c r="H3503" s="91"/>
      <c r="I3503" s="88"/>
      <c r="J3503" s="92"/>
      <c r="K3503" s="212"/>
      <c r="L3503" s="308" t="str">
        <f>IF(K3503&lt;&gt;"",INDEX(ฐาน!$J$4:$M$44,MATCH(INT(K3503),ฐาน!$J$4:$J$44,0),2),"")</f>
        <v/>
      </c>
      <c r="M3503" s="309" t="str">
        <f>IF(L3503&lt;&gt;"",INDEX(ฐาน!$J$4:$M$45,MATCH(L3503,ฐาน!$K$4:$K$45,0),4),"")</f>
        <v/>
      </c>
      <c r="N3503" s="310" t="str">
        <f>IF(I3503&lt;&gt;"",INDEX(ฐาน!$A$4:$F$9,MATCH(I3503,ฐาน!$A$4:$A$9,0),IF(J3503&gt;=INDEX(ฐาน!$A$4:$F$9,MATCH(I3503,ฐาน!$A$4:$A$9,0),3),6,5)),"")</f>
        <v/>
      </c>
      <c r="O3503" s="311" t="str">
        <f>IF(I3503&lt;&gt;"",IF(J3503&gt;=INDEX(ฐาน!$A$4:$G$9,MATCH(I3503,ฐาน!$A$4:$A$9,0),4),INDEX(ฐาน!$A$4:$G$9,MATCH(I3503,ฐาน!$A$4:$A$9,0),7),INDEX(ฐาน!$A$4:$G$9,MATCH(I3503,ฐาน!$A$4:$A$9,0),4)),"")</f>
        <v/>
      </c>
      <c r="P3503" s="312">
        <f>IF(M3503&lt;&gt;ฐาน!$M$45,IF(L3503&lt;&gt;"",($L3503*$N3503/100),0),0)</f>
        <v>0</v>
      </c>
      <c r="Q3503" s="311">
        <f>IF(M3503&lt;&gt;ฐาน!$M$45,IF(L3503&lt;&gt;"",ROUNDUP(($L3503*$N3503/100),-1),0),0)</f>
        <v>0</v>
      </c>
      <c r="R3503" s="311">
        <f t="shared" si="108"/>
        <v>0</v>
      </c>
      <c r="S3503" s="313">
        <f t="shared" si="109"/>
        <v>0</v>
      </c>
      <c r="T3503" s="314">
        <f>IF(M3503&lt;&gt;ฐาน!$M$45,IF(S3503&lt;&gt;"",S3503+R3503,0),0)</f>
        <v>0</v>
      </c>
      <c r="U3503" s="311">
        <f>IF(M3503&lt;&gt;ฐาน!$M$45,IF(S3503=0,J3503+T3503,O3503),J3503)</f>
        <v>0</v>
      </c>
      <c r="V3503" s="98"/>
    </row>
    <row r="3504" spans="1:22" x14ac:dyDescent="0.35">
      <c r="A3504" s="93">
        <v>3496</v>
      </c>
      <c r="B3504" s="84"/>
      <c r="C3504" s="98"/>
      <c r="D3504" s="91"/>
      <c r="E3504" s="89"/>
      <c r="F3504" s="88"/>
      <c r="G3504" s="91"/>
      <c r="H3504" s="91"/>
      <c r="I3504" s="88"/>
      <c r="J3504" s="92"/>
      <c r="K3504" s="212"/>
      <c r="L3504" s="308" t="str">
        <f>IF(K3504&lt;&gt;"",INDEX(ฐาน!$J$4:$M$44,MATCH(INT(K3504),ฐาน!$J$4:$J$44,0),2),"")</f>
        <v/>
      </c>
      <c r="M3504" s="309" t="str">
        <f>IF(L3504&lt;&gt;"",INDEX(ฐาน!$J$4:$M$45,MATCH(L3504,ฐาน!$K$4:$K$45,0),4),"")</f>
        <v/>
      </c>
      <c r="N3504" s="310" t="str">
        <f>IF(I3504&lt;&gt;"",INDEX(ฐาน!$A$4:$F$9,MATCH(I3504,ฐาน!$A$4:$A$9,0),IF(J3504&gt;=INDEX(ฐาน!$A$4:$F$9,MATCH(I3504,ฐาน!$A$4:$A$9,0),3),6,5)),"")</f>
        <v/>
      </c>
      <c r="O3504" s="311" t="str">
        <f>IF(I3504&lt;&gt;"",IF(J3504&gt;=INDEX(ฐาน!$A$4:$G$9,MATCH(I3504,ฐาน!$A$4:$A$9,0),4),INDEX(ฐาน!$A$4:$G$9,MATCH(I3504,ฐาน!$A$4:$A$9,0),7),INDEX(ฐาน!$A$4:$G$9,MATCH(I3504,ฐาน!$A$4:$A$9,0),4)),"")</f>
        <v/>
      </c>
      <c r="P3504" s="312">
        <f>IF(M3504&lt;&gt;ฐาน!$M$45,IF(L3504&lt;&gt;"",($L3504*$N3504/100),0),0)</f>
        <v>0</v>
      </c>
      <c r="Q3504" s="311">
        <f>IF(M3504&lt;&gt;ฐาน!$M$45,IF(L3504&lt;&gt;"",ROUNDUP(($L3504*$N3504/100),-1),0),0)</f>
        <v>0</v>
      </c>
      <c r="R3504" s="311">
        <f t="shared" si="108"/>
        <v>0</v>
      </c>
      <c r="S3504" s="313">
        <f t="shared" si="109"/>
        <v>0</v>
      </c>
      <c r="T3504" s="314">
        <f>IF(M3504&lt;&gt;ฐาน!$M$45,IF(S3504&lt;&gt;"",S3504+R3504,0),0)</f>
        <v>0</v>
      </c>
      <c r="U3504" s="311">
        <f>IF(M3504&lt;&gt;ฐาน!$M$45,IF(S3504=0,J3504+T3504,O3504),J3504)</f>
        <v>0</v>
      </c>
      <c r="V3504" s="98"/>
    </row>
    <row r="3505" spans="1:22" x14ac:dyDescent="0.35">
      <c r="A3505" s="93">
        <v>3497</v>
      </c>
      <c r="B3505" s="84"/>
      <c r="C3505" s="98"/>
      <c r="D3505" s="91"/>
      <c r="E3505" s="89"/>
      <c r="F3505" s="88"/>
      <c r="G3505" s="91"/>
      <c r="H3505" s="91"/>
      <c r="I3505" s="88"/>
      <c r="J3505" s="92"/>
      <c r="K3505" s="212"/>
      <c r="L3505" s="308" t="str">
        <f>IF(K3505&lt;&gt;"",INDEX(ฐาน!$J$4:$M$44,MATCH(INT(K3505),ฐาน!$J$4:$J$44,0),2),"")</f>
        <v/>
      </c>
      <c r="M3505" s="309" t="str">
        <f>IF(L3505&lt;&gt;"",INDEX(ฐาน!$J$4:$M$45,MATCH(L3505,ฐาน!$K$4:$K$45,0),4),"")</f>
        <v/>
      </c>
      <c r="N3505" s="310" t="str">
        <f>IF(I3505&lt;&gt;"",INDEX(ฐาน!$A$4:$F$9,MATCH(I3505,ฐาน!$A$4:$A$9,0),IF(J3505&gt;=INDEX(ฐาน!$A$4:$F$9,MATCH(I3505,ฐาน!$A$4:$A$9,0),3),6,5)),"")</f>
        <v/>
      </c>
      <c r="O3505" s="311" t="str">
        <f>IF(I3505&lt;&gt;"",IF(J3505&gt;=INDEX(ฐาน!$A$4:$G$9,MATCH(I3505,ฐาน!$A$4:$A$9,0),4),INDEX(ฐาน!$A$4:$G$9,MATCH(I3505,ฐาน!$A$4:$A$9,0),7),INDEX(ฐาน!$A$4:$G$9,MATCH(I3505,ฐาน!$A$4:$A$9,0),4)),"")</f>
        <v/>
      </c>
      <c r="P3505" s="312">
        <f>IF(M3505&lt;&gt;ฐาน!$M$45,IF(L3505&lt;&gt;"",($L3505*$N3505/100),0),0)</f>
        <v>0</v>
      </c>
      <c r="Q3505" s="311">
        <f>IF(M3505&lt;&gt;ฐาน!$M$45,IF(L3505&lt;&gt;"",ROUNDUP(($L3505*$N3505/100),-1),0),0)</f>
        <v>0</v>
      </c>
      <c r="R3505" s="311">
        <f t="shared" si="108"/>
        <v>0</v>
      </c>
      <c r="S3505" s="313">
        <f t="shared" si="109"/>
        <v>0</v>
      </c>
      <c r="T3505" s="314">
        <f>IF(M3505&lt;&gt;ฐาน!$M$45,IF(S3505&lt;&gt;"",S3505+R3505,0),0)</f>
        <v>0</v>
      </c>
      <c r="U3505" s="311">
        <f>IF(M3505&lt;&gt;ฐาน!$M$45,IF(S3505=0,J3505+T3505,O3505),J3505)</f>
        <v>0</v>
      </c>
      <c r="V3505" s="98"/>
    </row>
    <row r="3506" spans="1:22" x14ac:dyDescent="0.35">
      <c r="A3506" s="93">
        <v>3498</v>
      </c>
      <c r="B3506" s="84"/>
      <c r="C3506" s="98"/>
      <c r="D3506" s="91"/>
      <c r="E3506" s="89"/>
      <c r="F3506" s="88"/>
      <c r="G3506" s="91"/>
      <c r="H3506" s="91"/>
      <c r="I3506" s="88"/>
      <c r="J3506" s="92"/>
      <c r="K3506" s="212"/>
      <c r="L3506" s="308" t="str">
        <f>IF(K3506&lt;&gt;"",INDEX(ฐาน!$J$4:$M$44,MATCH(INT(K3506),ฐาน!$J$4:$J$44,0),2),"")</f>
        <v/>
      </c>
      <c r="M3506" s="309" t="str">
        <f>IF(L3506&lt;&gt;"",INDEX(ฐาน!$J$4:$M$45,MATCH(L3506,ฐาน!$K$4:$K$45,0),4),"")</f>
        <v/>
      </c>
      <c r="N3506" s="310" t="str">
        <f>IF(I3506&lt;&gt;"",INDEX(ฐาน!$A$4:$F$9,MATCH(I3506,ฐาน!$A$4:$A$9,0),IF(J3506&gt;=INDEX(ฐาน!$A$4:$F$9,MATCH(I3506,ฐาน!$A$4:$A$9,0),3),6,5)),"")</f>
        <v/>
      </c>
      <c r="O3506" s="311" t="str">
        <f>IF(I3506&lt;&gt;"",IF(J3506&gt;=INDEX(ฐาน!$A$4:$G$9,MATCH(I3506,ฐาน!$A$4:$A$9,0),4),INDEX(ฐาน!$A$4:$G$9,MATCH(I3506,ฐาน!$A$4:$A$9,0),7),INDEX(ฐาน!$A$4:$G$9,MATCH(I3506,ฐาน!$A$4:$A$9,0),4)),"")</f>
        <v/>
      </c>
      <c r="P3506" s="312">
        <f>IF(M3506&lt;&gt;ฐาน!$M$45,IF(L3506&lt;&gt;"",($L3506*$N3506/100),0),0)</f>
        <v>0</v>
      </c>
      <c r="Q3506" s="311">
        <f>IF(M3506&lt;&gt;ฐาน!$M$45,IF(L3506&lt;&gt;"",ROUNDUP(($L3506*$N3506/100),-1),0),0)</f>
        <v>0</v>
      </c>
      <c r="R3506" s="311">
        <f t="shared" si="108"/>
        <v>0</v>
      </c>
      <c r="S3506" s="313">
        <f t="shared" si="109"/>
        <v>0</v>
      </c>
      <c r="T3506" s="314">
        <f>IF(M3506&lt;&gt;ฐาน!$M$45,IF(S3506&lt;&gt;"",S3506+R3506,0),0)</f>
        <v>0</v>
      </c>
      <c r="U3506" s="311">
        <f>IF(M3506&lt;&gt;ฐาน!$M$45,IF(S3506=0,J3506+T3506,O3506),J3506)</f>
        <v>0</v>
      </c>
      <c r="V3506" s="98"/>
    </row>
    <row r="3507" spans="1:22" x14ac:dyDescent="0.35">
      <c r="A3507" s="93">
        <v>3499</v>
      </c>
      <c r="B3507" s="84"/>
      <c r="C3507" s="98"/>
      <c r="D3507" s="91"/>
      <c r="E3507" s="89"/>
      <c r="F3507" s="88"/>
      <c r="G3507" s="91"/>
      <c r="H3507" s="91"/>
      <c r="I3507" s="88"/>
      <c r="J3507" s="92"/>
      <c r="K3507" s="212"/>
      <c r="L3507" s="308" t="str">
        <f>IF(K3507&lt;&gt;"",INDEX(ฐาน!$J$4:$M$44,MATCH(INT(K3507),ฐาน!$J$4:$J$44,0),2),"")</f>
        <v/>
      </c>
      <c r="M3507" s="309" t="str">
        <f>IF(L3507&lt;&gt;"",INDEX(ฐาน!$J$4:$M$45,MATCH(L3507,ฐาน!$K$4:$K$45,0),4),"")</f>
        <v/>
      </c>
      <c r="N3507" s="310" t="str">
        <f>IF(I3507&lt;&gt;"",INDEX(ฐาน!$A$4:$F$9,MATCH(I3507,ฐาน!$A$4:$A$9,0),IF(J3507&gt;=INDEX(ฐาน!$A$4:$F$9,MATCH(I3507,ฐาน!$A$4:$A$9,0),3),6,5)),"")</f>
        <v/>
      </c>
      <c r="O3507" s="311" t="str">
        <f>IF(I3507&lt;&gt;"",IF(J3507&gt;=INDEX(ฐาน!$A$4:$G$9,MATCH(I3507,ฐาน!$A$4:$A$9,0),4),INDEX(ฐาน!$A$4:$G$9,MATCH(I3507,ฐาน!$A$4:$A$9,0),7),INDEX(ฐาน!$A$4:$G$9,MATCH(I3507,ฐาน!$A$4:$A$9,0),4)),"")</f>
        <v/>
      </c>
      <c r="P3507" s="312">
        <f>IF(M3507&lt;&gt;ฐาน!$M$45,IF(L3507&lt;&gt;"",($L3507*$N3507/100),0),0)</f>
        <v>0</v>
      </c>
      <c r="Q3507" s="311">
        <f>IF(M3507&lt;&gt;ฐาน!$M$45,IF(L3507&lt;&gt;"",ROUNDUP(($L3507*$N3507/100),-1),0),0)</f>
        <v>0</v>
      </c>
      <c r="R3507" s="311">
        <f t="shared" si="108"/>
        <v>0</v>
      </c>
      <c r="S3507" s="313">
        <f t="shared" si="109"/>
        <v>0</v>
      </c>
      <c r="T3507" s="314">
        <f>IF(M3507&lt;&gt;ฐาน!$M$45,IF(S3507&lt;&gt;"",S3507+R3507,0),0)</f>
        <v>0</v>
      </c>
      <c r="U3507" s="311">
        <f>IF(M3507&lt;&gt;ฐาน!$M$45,IF(S3507=0,J3507+T3507,O3507),J3507)</f>
        <v>0</v>
      </c>
      <c r="V3507" s="98"/>
    </row>
    <row r="3508" spans="1:22" x14ac:dyDescent="0.35">
      <c r="A3508" s="93">
        <v>3500</v>
      </c>
      <c r="B3508" s="84"/>
      <c r="C3508" s="98"/>
      <c r="D3508" s="91"/>
      <c r="E3508" s="89"/>
      <c r="F3508" s="88"/>
      <c r="G3508" s="91"/>
      <c r="H3508" s="91"/>
      <c r="I3508" s="88"/>
      <c r="J3508" s="92"/>
      <c r="K3508" s="212"/>
      <c r="L3508" s="308" t="str">
        <f>IF(K3508&lt;&gt;"",INDEX(ฐาน!$J$4:$M$44,MATCH(INT(K3508),ฐาน!$J$4:$J$44,0),2),"")</f>
        <v/>
      </c>
      <c r="M3508" s="309" t="str">
        <f>IF(L3508&lt;&gt;"",INDEX(ฐาน!$J$4:$M$45,MATCH(L3508,ฐาน!$K$4:$K$45,0),4),"")</f>
        <v/>
      </c>
      <c r="N3508" s="310" t="str">
        <f>IF(I3508&lt;&gt;"",INDEX(ฐาน!$A$4:$F$9,MATCH(I3508,ฐาน!$A$4:$A$9,0),IF(J3508&gt;=INDEX(ฐาน!$A$4:$F$9,MATCH(I3508,ฐาน!$A$4:$A$9,0),3),6,5)),"")</f>
        <v/>
      </c>
      <c r="O3508" s="311" t="str">
        <f>IF(I3508&lt;&gt;"",IF(J3508&gt;=INDEX(ฐาน!$A$4:$G$9,MATCH(I3508,ฐาน!$A$4:$A$9,0),4),INDEX(ฐาน!$A$4:$G$9,MATCH(I3508,ฐาน!$A$4:$A$9,0),7),INDEX(ฐาน!$A$4:$G$9,MATCH(I3508,ฐาน!$A$4:$A$9,0),4)),"")</f>
        <v/>
      </c>
      <c r="P3508" s="312">
        <f>IF(M3508&lt;&gt;ฐาน!$M$45,IF(L3508&lt;&gt;"",($L3508*$N3508/100),0),0)</f>
        <v>0</v>
      </c>
      <c r="Q3508" s="311">
        <f>IF(M3508&lt;&gt;ฐาน!$M$45,IF(L3508&lt;&gt;"",ROUNDUP(($L3508*$N3508/100),-1),0),0)</f>
        <v>0</v>
      </c>
      <c r="R3508" s="311">
        <f t="shared" si="108"/>
        <v>0</v>
      </c>
      <c r="S3508" s="313">
        <f t="shared" si="109"/>
        <v>0</v>
      </c>
      <c r="T3508" s="314">
        <f>IF(M3508&lt;&gt;ฐาน!$M$45,IF(S3508&lt;&gt;"",S3508+R3508,0),0)</f>
        <v>0</v>
      </c>
      <c r="U3508" s="311">
        <f>IF(M3508&lt;&gt;ฐาน!$M$45,IF(S3508=0,J3508+T3508,O3508),J3508)</f>
        <v>0</v>
      </c>
      <c r="V3508" s="98"/>
    </row>
    <row r="3509" spans="1:22" x14ac:dyDescent="0.35">
      <c r="A3509" s="93">
        <v>3501</v>
      </c>
      <c r="B3509" s="84"/>
      <c r="C3509" s="98"/>
      <c r="D3509" s="91"/>
      <c r="E3509" s="89"/>
      <c r="F3509" s="88"/>
      <c r="G3509" s="91"/>
      <c r="H3509" s="91"/>
      <c r="I3509" s="88"/>
      <c r="J3509" s="92"/>
      <c r="K3509" s="212"/>
      <c r="L3509" s="308" t="str">
        <f>IF(K3509&lt;&gt;"",INDEX(ฐาน!$J$4:$M$44,MATCH(INT(K3509),ฐาน!$J$4:$J$44,0),2),"")</f>
        <v/>
      </c>
      <c r="M3509" s="309" t="str">
        <f>IF(L3509&lt;&gt;"",INDEX(ฐาน!$J$4:$M$45,MATCH(L3509,ฐาน!$K$4:$K$45,0),4),"")</f>
        <v/>
      </c>
      <c r="N3509" s="310" t="str">
        <f>IF(I3509&lt;&gt;"",INDEX(ฐาน!$A$4:$F$9,MATCH(I3509,ฐาน!$A$4:$A$9,0),IF(J3509&gt;=INDEX(ฐาน!$A$4:$F$9,MATCH(I3509,ฐาน!$A$4:$A$9,0),3),6,5)),"")</f>
        <v/>
      </c>
      <c r="O3509" s="311" t="str">
        <f>IF(I3509&lt;&gt;"",IF(J3509&gt;=INDEX(ฐาน!$A$4:$G$9,MATCH(I3509,ฐาน!$A$4:$A$9,0),4),INDEX(ฐาน!$A$4:$G$9,MATCH(I3509,ฐาน!$A$4:$A$9,0),7),INDEX(ฐาน!$A$4:$G$9,MATCH(I3509,ฐาน!$A$4:$A$9,0),4)),"")</f>
        <v/>
      </c>
      <c r="P3509" s="312">
        <f>IF(M3509&lt;&gt;ฐาน!$M$45,IF(L3509&lt;&gt;"",($L3509*$N3509/100),0),0)</f>
        <v>0</v>
      </c>
      <c r="Q3509" s="311">
        <f>IF(M3509&lt;&gt;ฐาน!$M$45,IF(L3509&lt;&gt;"",ROUNDUP(($L3509*$N3509/100),-1),0),0)</f>
        <v>0</v>
      </c>
      <c r="R3509" s="311">
        <f t="shared" si="108"/>
        <v>0</v>
      </c>
      <c r="S3509" s="313">
        <f t="shared" si="109"/>
        <v>0</v>
      </c>
      <c r="T3509" s="314">
        <f>IF(M3509&lt;&gt;ฐาน!$M$45,IF(S3509&lt;&gt;"",S3509+R3509,0),0)</f>
        <v>0</v>
      </c>
      <c r="U3509" s="311">
        <f>IF(M3509&lt;&gt;ฐาน!$M$45,IF(S3509=0,J3509+T3509,O3509),J3509)</f>
        <v>0</v>
      </c>
      <c r="V3509" s="98"/>
    </row>
    <row r="3510" spans="1:22" x14ac:dyDescent="0.35">
      <c r="A3510" s="93">
        <v>3502</v>
      </c>
      <c r="B3510" s="84"/>
      <c r="C3510" s="98"/>
      <c r="D3510" s="91"/>
      <c r="E3510" s="89"/>
      <c r="F3510" s="88"/>
      <c r="G3510" s="91"/>
      <c r="H3510" s="91"/>
      <c r="I3510" s="88"/>
      <c r="J3510" s="92"/>
      <c r="K3510" s="212"/>
      <c r="L3510" s="308" t="str">
        <f>IF(K3510&lt;&gt;"",INDEX(ฐาน!$J$4:$M$44,MATCH(INT(K3510),ฐาน!$J$4:$J$44,0),2),"")</f>
        <v/>
      </c>
      <c r="M3510" s="309" t="str">
        <f>IF(L3510&lt;&gt;"",INDEX(ฐาน!$J$4:$M$45,MATCH(L3510,ฐาน!$K$4:$K$45,0),4),"")</f>
        <v/>
      </c>
      <c r="N3510" s="310" t="str">
        <f>IF(I3510&lt;&gt;"",INDEX(ฐาน!$A$4:$F$9,MATCH(I3510,ฐาน!$A$4:$A$9,0),IF(J3510&gt;=INDEX(ฐาน!$A$4:$F$9,MATCH(I3510,ฐาน!$A$4:$A$9,0),3),6,5)),"")</f>
        <v/>
      </c>
      <c r="O3510" s="311" t="str">
        <f>IF(I3510&lt;&gt;"",IF(J3510&gt;=INDEX(ฐาน!$A$4:$G$9,MATCH(I3510,ฐาน!$A$4:$A$9,0),4),INDEX(ฐาน!$A$4:$G$9,MATCH(I3510,ฐาน!$A$4:$A$9,0),7),INDEX(ฐาน!$A$4:$G$9,MATCH(I3510,ฐาน!$A$4:$A$9,0),4)),"")</f>
        <v/>
      </c>
      <c r="P3510" s="312">
        <f>IF(M3510&lt;&gt;ฐาน!$M$45,IF(L3510&lt;&gt;"",($L3510*$N3510/100),0),0)</f>
        <v>0</v>
      </c>
      <c r="Q3510" s="311">
        <f>IF(M3510&lt;&gt;ฐาน!$M$45,IF(L3510&lt;&gt;"",ROUNDUP(($L3510*$N3510/100),-1),0),0)</f>
        <v>0</v>
      </c>
      <c r="R3510" s="311">
        <f t="shared" si="108"/>
        <v>0</v>
      </c>
      <c r="S3510" s="313">
        <f t="shared" si="109"/>
        <v>0</v>
      </c>
      <c r="T3510" s="314">
        <f>IF(M3510&lt;&gt;ฐาน!$M$45,IF(S3510&lt;&gt;"",S3510+R3510,0),0)</f>
        <v>0</v>
      </c>
      <c r="U3510" s="311">
        <f>IF(M3510&lt;&gt;ฐาน!$M$45,IF(S3510=0,J3510+T3510,O3510),J3510)</f>
        <v>0</v>
      </c>
      <c r="V3510" s="98"/>
    </row>
    <row r="3511" spans="1:22" x14ac:dyDescent="0.35">
      <c r="A3511" s="93">
        <v>3503</v>
      </c>
      <c r="B3511" s="84"/>
      <c r="C3511" s="98"/>
      <c r="D3511" s="91"/>
      <c r="E3511" s="89"/>
      <c r="F3511" s="88"/>
      <c r="G3511" s="91"/>
      <c r="H3511" s="91"/>
      <c r="I3511" s="88"/>
      <c r="J3511" s="92"/>
      <c r="K3511" s="212"/>
      <c r="L3511" s="308" t="str">
        <f>IF(K3511&lt;&gt;"",INDEX(ฐาน!$J$4:$M$44,MATCH(INT(K3511),ฐาน!$J$4:$J$44,0),2),"")</f>
        <v/>
      </c>
      <c r="M3511" s="309" t="str">
        <f>IF(L3511&lt;&gt;"",INDEX(ฐาน!$J$4:$M$45,MATCH(L3511,ฐาน!$K$4:$K$45,0),4),"")</f>
        <v/>
      </c>
      <c r="N3511" s="310" t="str">
        <f>IF(I3511&lt;&gt;"",INDEX(ฐาน!$A$4:$F$9,MATCH(I3511,ฐาน!$A$4:$A$9,0),IF(J3511&gt;=INDEX(ฐาน!$A$4:$F$9,MATCH(I3511,ฐาน!$A$4:$A$9,0),3),6,5)),"")</f>
        <v/>
      </c>
      <c r="O3511" s="311" t="str">
        <f>IF(I3511&lt;&gt;"",IF(J3511&gt;=INDEX(ฐาน!$A$4:$G$9,MATCH(I3511,ฐาน!$A$4:$A$9,0),4),INDEX(ฐาน!$A$4:$G$9,MATCH(I3511,ฐาน!$A$4:$A$9,0),7),INDEX(ฐาน!$A$4:$G$9,MATCH(I3511,ฐาน!$A$4:$A$9,0),4)),"")</f>
        <v/>
      </c>
      <c r="P3511" s="312">
        <f>IF(M3511&lt;&gt;ฐาน!$M$45,IF(L3511&lt;&gt;"",($L3511*$N3511/100),0),0)</f>
        <v>0</v>
      </c>
      <c r="Q3511" s="311">
        <f>IF(M3511&lt;&gt;ฐาน!$M$45,IF(L3511&lt;&gt;"",ROUNDUP(($L3511*$N3511/100),-1),0),0)</f>
        <v>0</v>
      </c>
      <c r="R3511" s="311">
        <f t="shared" si="108"/>
        <v>0</v>
      </c>
      <c r="S3511" s="313">
        <f t="shared" si="109"/>
        <v>0</v>
      </c>
      <c r="T3511" s="314">
        <f>IF(M3511&lt;&gt;ฐาน!$M$45,IF(S3511&lt;&gt;"",S3511+R3511,0),0)</f>
        <v>0</v>
      </c>
      <c r="U3511" s="311">
        <f>IF(M3511&lt;&gt;ฐาน!$M$45,IF(S3511=0,J3511+T3511,O3511),J3511)</f>
        <v>0</v>
      </c>
      <c r="V3511" s="98"/>
    </row>
    <row r="3512" spans="1:22" x14ac:dyDescent="0.35">
      <c r="A3512" s="93">
        <v>3504</v>
      </c>
      <c r="B3512" s="84"/>
      <c r="C3512" s="98"/>
      <c r="D3512" s="91"/>
      <c r="E3512" s="89"/>
      <c r="F3512" s="88"/>
      <c r="G3512" s="91"/>
      <c r="H3512" s="91"/>
      <c r="I3512" s="88"/>
      <c r="J3512" s="92"/>
      <c r="K3512" s="212"/>
      <c r="L3512" s="308" t="str">
        <f>IF(K3512&lt;&gt;"",INDEX(ฐาน!$J$4:$M$44,MATCH(INT(K3512),ฐาน!$J$4:$J$44,0),2),"")</f>
        <v/>
      </c>
      <c r="M3512" s="309" t="str">
        <f>IF(L3512&lt;&gt;"",INDEX(ฐาน!$J$4:$M$45,MATCH(L3512,ฐาน!$K$4:$K$45,0),4),"")</f>
        <v/>
      </c>
      <c r="N3512" s="310" t="str">
        <f>IF(I3512&lt;&gt;"",INDEX(ฐาน!$A$4:$F$9,MATCH(I3512,ฐาน!$A$4:$A$9,0),IF(J3512&gt;=INDEX(ฐาน!$A$4:$F$9,MATCH(I3512,ฐาน!$A$4:$A$9,0),3),6,5)),"")</f>
        <v/>
      </c>
      <c r="O3512" s="311" t="str">
        <f>IF(I3512&lt;&gt;"",IF(J3512&gt;=INDEX(ฐาน!$A$4:$G$9,MATCH(I3512,ฐาน!$A$4:$A$9,0),4),INDEX(ฐาน!$A$4:$G$9,MATCH(I3512,ฐาน!$A$4:$A$9,0),7),INDEX(ฐาน!$A$4:$G$9,MATCH(I3512,ฐาน!$A$4:$A$9,0),4)),"")</f>
        <v/>
      </c>
      <c r="P3512" s="312">
        <f>IF(M3512&lt;&gt;ฐาน!$M$45,IF(L3512&lt;&gt;"",($L3512*$N3512/100),0),0)</f>
        <v>0</v>
      </c>
      <c r="Q3512" s="311">
        <f>IF(M3512&lt;&gt;ฐาน!$M$45,IF(L3512&lt;&gt;"",ROUNDUP(($L3512*$N3512/100),-1),0),0)</f>
        <v>0</v>
      </c>
      <c r="R3512" s="311">
        <f t="shared" si="108"/>
        <v>0</v>
      </c>
      <c r="S3512" s="313">
        <f t="shared" si="109"/>
        <v>0</v>
      </c>
      <c r="T3512" s="314">
        <f>IF(M3512&lt;&gt;ฐาน!$M$45,IF(S3512&lt;&gt;"",S3512+R3512,0),0)</f>
        <v>0</v>
      </c>
      <c r="U3512" s="311">
        <f>IF(M3512&lt;&gt;ฐาน!$M$45,IF(S3512=0,J3512+T3512,O3512),J3512)</f>
        <v>0</v>
      </c>
      <c r="V3512" s="98"/>
    </row>
    <row r="3513" spans="1:22" x14ac:dyDescent="0.35">
      <c r="A3513" s="93">
        <v>3505</v>
      </c>
      <c r="B3513" s="84"/>
      <c r="C3513" s="98"/>
      <c r="D3513" s="91"/>
      <c r="E3513" s="89"/>
      <c r="F3513" s="88"/>
      <c r="G3513" s="91"/>
      <c r="H3513" s="91"/>
      <c r="I3513" s="88"/>
      <c r="J3513" s="92"/>
      <c r="K3513" s="212"/>
      <c r="L3513" s="308" t="str">
        <f>IF(K3513&lt;&gt;"",INDEX(ฐาน!$J$4:$M$44,MATCH(INT(K3513),ฐาน!$J$4:$J$44,0),2),"")</f>
        <v/>
      </c>
      <c r="M3513" s="309" t="str">
        <f>IF(L3513&lt;&gt;"",INDEX(ฐาน!$J$4:$M$45,MATCH(L3513,ฐาน!$K$4:$K$45,0),4),"")</f>
        <v/>
      </c>
      <c r="N3513" s="310" t="str">
        <f>IF(I3513&lt;&gt;"",INDEX(ฐาน!$A$4:$F$9,MATCH(I3513,ฐาน!$A$4:$A$9,0),IF(J3513&gt;=INDEX(ฐาน!$A$4:$F$9,MATCH(I3513,ฐาน!$A$4:$A$9,0),3),6,5)),"")</f>
        <v/>
      </c>
      <c r="O3513" s="311" t="str">
        <f>IF(I3513&lt;&gt;"",IF(J3513&gt;=INDEX(ฐาน!$A$4:$G$9,MATCH(I3513,ฐาน!$A$4:$A$9,0),4),INDEX(ฐาน!$A$4:$G$9,MATCH(I3513,ฐาน!$A$4:$A$9,0),7),INDEX(ฐาน!$A$4:$G$9,MATCH(I3513,ฐาน!$A$4:$A$9,0),4)),"")</f>
        <v/>
      </c>
      <c r="P3513" s="312">
        <f>IF(M3513&lt;&gt;ฐาน!$M$45,IF(L3513&lt;&gt;"",($L3513*$N3513/100),0),0)</f>
        <v>0</v>
      </c>
      <c r="Q3513" s="311">
        <f>IF(M3513&lt;&gt;ฐาน!$M$45,IF(L3513&lt;&gt;"",ROUNDUP(($L3513*$N3513/100),-1),0),0)</f>
        <v>0</v>
      </c>
      <c r="R3513" s="311">
        <f t="shared" si="108"/>
        <v>0</v>
      </c>
      <c r="S3513" s="313">
        <f t="shared" si="109"/>
        <v>0</v>
      </c>
      <c r="T3513" s="314">
        <f>IF(M3513&lt;&gt;ฐาน!$M$45,IF(S3513&lt;&gt;"",S3513+R3513,0),0)</f>
        <v>0</v>
      </c>
      <c r="U3513" s="311">
        <f>IF(M3513&lt;&gt;ฐาน!$M$45,IF(S3513=0,J3513+T3513,O3513),J3513)</f>
        <v>0</v>
      </c>
      <c r="V3513" s="98"/>
    </row>
    <row r="3514" spans="1:22" x14ac:dyDescent="0.35">
      <c r="A3514" s="93">
        <v>3506</v>
      </c>
      <c r="B3514" s="84"/>
      <c r="C3514" s="98"/>
      <c r="D3514" s="91"/>
      <c r="E3514" s="89"/>
      <c r="F3514" s="88"/>
      <c r="G3514" s="91"/>
      <c r="H3514" s="91"/>
      <c r="I3514" s="88"/>
      <c r="J3514" s="92"/>
      <c r="K3514" s="212"/>
      <c r="L3514" s="308" t="str">
        <f>IF(K3514&lt;&gt;"",INDEX(ฐาน!$J$4:$M$44,MATCH(INT(K3514),ฐาน!$J$4:$J$44,0),2),"")</f>
        <v/>
      </c>
      <c r="M3514" s="309" t="str">
        <f>IF(L3514&lt;&gt;"",INDEX(ฐาน!$J$4:$M$45,MATCH(L3514,ฐาน!$K$4:$K$45,0),4),"")</f>
        <v/>
      </c>
      <c r="N3514" s="310" t="str">
        <f>IF(I3514&lt;&gt;"",INDEX(ฐาน!$A$4:$F$9,MATCH(I3514,ฐาน!$A$4:$A$9,0),IF(J3514&gt;=INDEX(ฐาน!$A$4:$F$9,MATCH(I3514,ฐาน!$A$4:$A$9,0),3),6,5)),"")</f>
        <v/>
      </c>
      <c r="O3514" s="311" t="str">
        <f>IF(I3514&lt;&gt;"",IF(J3514&gt;=INDEX(ฐาน!$A$4:$G$9,MATCH(I3514,ฐาน!$A$4:$A$9,0),4),INDEX(ฐาน!$A$4:$G$9,MATCH(I3514,ฐาน!$A$4:$A$9,0),7),INDEX(ฐาน!$A$4:$G$9,MATCH(I3514,ฐาน!$A$4:$A$9,0),4)),"")</f>
        <v/>
      </c>
      <c r="P3514" s="312">
        <f>IF(M3514&lt;&gt;ฐาน!$M$45,IF(L3514&lt;&gt;"",($L3514*$N3514/100),0),0)</f>
        <v>0</v>
      </c>
      <c r="Q3514" s="311">
        <f>IF(M3514&lt;&gt;ฐาน!$M$45,IF(L3514&lt;&gt;"",ROUNDUP(($L3514*$N3514/100),-1),0),0)</f>
        <v>0</v>
      </c>
      <c r="R3514" s="311">
        <f t="shared" si="108"/>
        <v>0</v>
      </c>
      <c r="S3514" s="313">
        <f t="shared" si="109"/>
        <v>0</v>
      </c>
      <c r="T3514" s="314">
        <f>IF(M3514&lt;&gt;ฐาน!$M$45,IF(S3514&lt;&gt;"",S3514+R3514,0),0)</f>
        <v>0</v>
      </c>
      <c r="U3514" s="311">
        <f>IF(M3514&lt;&gt;ฐาน!$M$45,IF(S3514=0,J3514+T3514,O3514),J3514)</f>
        <v>0</v>
      </c>
      <c r="V3514" s="98"/>
    </row>
    <row r="3515" spans="1:22" x14ac:dyDescent="0.35">
      <c r="A3515" s="93">
        <v>3507</v>
      </c>
      <c r="B3515" s="84"/>
      <c r="C3515" s="98"/>
      <c r="D3515" s="91"/>
      <c r="E3515" s="89"/>
      <c r="F3515" s="88"/>
      <c r="G3515" s="91"/>
      <c r="H3515" s="91"/>
      <c r="I3515" s="88"/>
      <c r="J3515" s="92"/>
      <c r="K3515" s="212"/>
      <c r="L3515" s="308" t="str">
        <f>IF(K3515&lt;&gt;"",INDEX(ฐาน!$J$4:$M$44,MATCH(INT(K3515),ฐาน!$J$4:$J$44,0),2),"")</f>
        <v/>
      </c>
      <c r="M3515" s="309" t="str">
        <f>IF(L3515&lt;&gt;"",INDEX(ฐาน!$J$4:$M$45,MATCH(L3515,ฐาน!$K$4:$K$45,0),4),"")</f>
        <v/>
      </c>
      <c r="N3515" s="310" t="str">
        <f>IF(I3515&lt;&gt;"",INDEX(ฐาน!$A$4:$F$9,MATCH(I3515,ฐาน!$A$4:$A$9,0),IF(J3515&gt;=INDEX(ฐาน!$A$4:$F$9,MATCH(I3515,ฐาน!$A$4:$A$9,0),3),6,5)),"")</f>
        <v/>
      </c>
      <c r="O3515" s="311" t="str">
        <f>IF(I3515&lt;&gt;"",IF(J3515&gt;=INDEX(ฐาน!$A$4:$G$9,MATCH(I3515,ฐาน!$A$4:$A$9,0),4),INDEX(ฐาน!$A$4:$G$9,MATCH(I3515,ฐาน!$A$4:$A$9,0),7),INDEX(ฐาน!$A$4:$G$9,MATCH(I3515,ฐาน!$A$4:$A$9,0),4)),"")</f>
        <v/>
      </c>
      <c r="P3515" s="312">
        <f>IF(M3515&lt;&gt;ฐาน!$M$45,IF(L3515&lt;&gt;"",($L3515*$N3515/100),0),0)</f>
        <v>0</v>
      </c>
      <c r="Q3515" s="311">
        <f>IF(M3515&lt;&gt;ฐาน!$M$45,IF(L3515&lt;&gt;"",ROUNDUP(($L3515*$N3515/100),-1),0),0)</f>
        <v>0</v>
      </c>
      <c r="R3515" s="311">
        <f t="shared" si="108"/>
        <v>0</v>
      </c>
      <c r="S3515" s="313">
        <f t="shared" si="109"/>
        <v>0</v>
      </c>
      <c r="T3515" s="314">
        <f>IF(M3515&lt;&gt;ฐาน!$M$45,IF(S3515&lt;&gt;"",S3515+R3515,0),0)</f>
        <v>0</v>
      </c>
      <c r="U3515" s="311">
        <f>IF(M3515&lt;&gt;ฐาน!$M$45,IF(S3515=0,J3515+T3515,O3515),J3515)</f>
        <v>0</v>
      </c>
      <c r="V3515" s="98"/>
    </row>
    <row r="3516" spans="1:22" x14ac:dyDescent="0.35">
      <c r="A3516" s="93">
        <v>3508</v>
      </c>
      <c r="B3516" s="84"/>
      <c r="C3516" s="98"/>
      <c r="D3516" s="91"/>
      <c r="E3516" s="89"/>
      <c r="F3516" s="88"/>
      <c r="G3516" s="91"/>
      <c r="H3516" s="91"/>
      <c r="I3516" s="88"/>
      <c r="J3516" s="92"/>
      <c r="K3516" s="212"/>
      <c r="L3516" s="308" t="str">
        <f>IF(K3516&lt;&gt;"",INDEX(ฐาน!$J$4:$M$44,MATCH(INT(K3516),ฐาน!$J$4:$J$44,0),2),"")</f>
        <v/>
      </c>
      <c r="M3516" s="309" t="str">
        <f>IF(L3516&lt;&gt;"",INDEX(ฐาน!$J$4:$M$45,MATCH(L3516,ฐาน!$K$4:$K$45,0),4),"")</f>
        <v/>
      </c>
      <c r="N3516" s="310" t="str">
        <f>IF(I3516&lt;&gt;"",INDEX(ฐาน!$A$4:$F$9,MATCH(I3516,ฐาน!$A$4:$A$9,0),IF(J3516&gt;=INDEX(ฐาน!$A$4:$F$9,MATCH(I3516,ฐาน!$A$4:$A$9,0),3),6,5)),"")</f>
        <v/>
      </c>
      <c r="O3516" s="311" t="str">
        <f>IF(I3516&lt;&gt;"",IF(J3516&gt;=INDEX(ฐาน!$A$4:$G$9,MATCH(I3516,ฐาน!$A$4:$A$9,0),4),INDEX(ฐาน!$A$4:$G$9,MATCH(I3516,ฐาน!$A$4:$A$9,0),7),INDEX(ฐาน!$A$4:$G$9,MATCH(I3516,ฐาน!$A$4:$A$9,0),4)),"")</f>
        <v/>
      </c>
      <c r="P3516" s="312">
        <f>IF(M3516&lt;&gt;ฐาน!$M$45,IF(L3516&lt;&gt;"",($L3516*$N3516/100),0),0)</f>
        <v>0</v>
      </c>
      <c r="Q3516" s="311">
        <f>IF(M3516&lt;&gt;ฐาน!$M$45,IF(L3516&lt;&gt;"",ROUNDUP(($L3516*$N3516/100),-1),0),0)</f>
        <v>0</v>
      </c>
      <c r="R3516" s="311">
        <f t="shared" si="108"/>
        <v>0</v>
      </c>
      <c r="S3516" s="313">
        <f t="shared" si="109"/>
        <v>0</v>
      </c>
      <c r="T3516" s="314">
        <f>IF(M3516&lt;&gt;ฐาน!$M$45,IF(S3516&lt;&gt;"",S3516+R3516,0),0)</f>
        <v>0</v>
      </c>
      <c r="U3516" s="311">
        <f>IF(M3516&lt;&gt;ฐาน!$M$45,IF(S3516=0,J3516+T3516,O3516),J3516)</f>
        <v>0</v>
      </c>
      <c r="V3516" s="98"/>
    </row>
    <row r="3517" spans="1:22" x14ac:dyDescent="0.35">
      <c r="A3517" s="93">
        <v>3509</v>
      </c>
      <c r="B3517" s="84"/>
      <c r="C3517" s="98"/>
      <c r="D3517" s="91"/>
      <c r="E3517" s="89"/>
      <c r="F3517" s="88"/>
      <c r="G3517" s="91"/>
      <c r="H3517" s="91"/>
      <c r="I3517" s="88"/>
      <c r="J3517" s="92"/>
      <c r="K3517" s="212"/>
      <c r="L3517" s="308" t="str">
        <f>IF(K3517&lt;&gt;"",INDEX(ฐาน!$J$4:$M$44,MATCH(INT(K3517),ฐาน!$J$4:$J$44,0),2),"")</f>
        <v/>
      </c>
      <c r="M3517" s="309" t="str">
        <f>IF(L3517&lt;&gt;"",INDEX(ฐาน!$J$4:$M$45,MATCH(L3517,ฐาน!$K$4:$K$45,0),4),"")</f>
        <v/>
      </c>
      <c r="N3517" s="310" t="str">
        <f>IF(I3517&lt;&gt;"",INDEX(ฐาน!$A$4:$F$9,MATCH(I3517,ฐาน!$A$4:$A$9,0),IF(J3517&gt;=INDEX(ฐาน!$A$4:$F$9,MATCH(I3517,ฐาน!$A$4:$A$9,0),3),6,5)),"")</f>
        <v/>
      </c>
      <c r="O3517" s="311" t="str">
        <f>IF(I3517&lt;&gt;"",IF(J3517&gt;=INDEX(ฐาน!$A$4:$G$9,MATCH(I3517,ฐาน!$A$4:$A$9,0),4),INDEX(ฐาน!$A$4:$G$9,MATCH(I3517,ฐาน!$A$4:$A$9,0),7),INDEX(ฐาน!$A$4:$G$9,MATCH(I3517,ฐาน!$A$4:$A$9,0),4)),"")</f>
        <v/>
      </c>
      <c r="P3517" s="312">
        <f>IF(M3517&lt;&gt;ฐาน!$M$45,IF(L3517&lt;&gt;"",($L3517*$N3517/100),0),0)</f>
        <v>0</v>
      </c>
      <c r="Q3517" s="311">
        <f>IF(M3517&lt;&gt;ฐาน!$M$45,IF(L3517&lt;&gt;"",ROUNDUP(($L3517*$N3517/100),-1),0),0)</f>
        <v>0</v>
      </c>
      <c r="R3517" s="311">
        <f t="shared" si="108"/>
        <v>0</v>
      </c>
      <c r="S3517" s="313">
        <f t="shared" si="109"/>
        <v>0</v>
      </c>
      <c r="T3517" s="314">
        <f>IF(M3517&lt;&gt;ฐาน!$M$45,IF(S3517&lt;&gt;"",S3517+R3517,0),0)</f>
        <v>0</v>
      </c>
      <c r="U3517" s="311">
        <f>IF(M3517&lt;&gt;ฐาน!$M$45,IF(S3517=0,J3517+T3517,O3517),J3517)</f>
        <v>0</v>
      </c>
      <c r="V3517" s="98"/>
    </row>
    <row r="3518" spans="1:22" x14ac:dyDescent="0.35">
      <c r="A3518" s="93">
        <v>3510</v>
      </c>
      <c r="B3518" s="84"/>
      <c r="C3518" s="98"/>
      <c r="D3518" s="91"/>
      <c r="E3518" s="89"/>
      <c r="F3518" s="88"/>
      <c r="G3518" s="91"/>
      <c r="H3518" s="91"/>
      <c r="I3518" s="88"/>
      <c r="J3518" s="92"/>
      <c r="K3518" s="212"/>
      <c r="L3518" s="308" t="str">
        <f>IF(K3518&lt;&gt;"",INDEX(ฐาน!$J$4:$M$44,MATCH(INT(K3518),ฐาน!$J$4:$J$44,0),2),"")</f>
        <v/>
      </c>
      <c r="M3518" s="309" t="str">
        <f>IF(L3518&lt;&gt;"",INDEX(ฐาน!$J$4:$M$45,MATCH(L3518,ฐาน!$K$4:$K$45,0),4),"")</f>
        <v/>
      </c>
      <c r="N3518" s="310" t="str">
        <f>IF(I3518&lt;&gt;"",INDEX(ฐาน!$A$4:$F$9,MATCH(I3518,ฐาน!$A$4:$A$9,0),IF(J3518&gt;=INDEX(ฐาน!$A$4:$F$9,MATCH(I3518,ฐาน!$A$4:$A$9,0),3),6,5)),"")</f>
        <v/>
      </c>
      <c r="O3518" s="311" t="str">
        <f>IF(I3518&lt;&gt;"",IF(J3518&gt;=INDEX(ฐาน!$A$4:$G$9,MATCH(I3518,ฐาน!$A$4:$A$9,0),4),INDEX(ฐาน!$A$4:$G$9,MATCH(I3518,ฐาน!$A$4:$A$9,0),7),INDEX(ฐาน!$A$4:$G$9,MATCH(I3518,ฐาน!$A$4:$A$9,0),4)),"")</f>
        <v/>
      </c>
      <c r="P3518" s="312">
        <f>IF(M3518&lt;&gt;ฐาน!$M$45,IF(L3518&lt;&gt;"",($L3518*$N3518/100),0),0)</f>
        <v>0</v>
      </c>
      <c r="Q3518" s="311">
        <f>IF(M3518&lt;&gt;ฐาน!$M$45,IF(L3518&lt;&gt;"",ROUNDUP(($L3518*$N3518/100),-1),0),0)</f>
        <v>0</v>
      </c>
      <c r="R3518" s="311">
        <f t="shared" si="108"/>
        <v>0</v>
      </c>
      <c r="S3518" s="313">
        <f t="shared" si="109"/>
        <v>0</v>
      </c>
      <c r="T3518" s="314">
        <f>IF(M3518&lt;&gt;ฐาน!$M$45,IF(S3518&lt;&gt;"",S3518+R3518,0),0)</f>
        <v>0</v>
      </c>
      <c r="U3518" s="311">
        <f>IF(M3518&lt;&gt;ฐาน!$M$45,IF(S3518=0,J3518+T3518,O3518),J3518)</f>
        <v>0</v>
      </c>
      <c r="V3518" s="98"/>
    </row>
    <row r="3519" spans="1:22" x14ac:dyDescent="0.35">
      <c r="A3519" s="93">
        <v>3511</v>
      </c>
      <c r="B3519" s="84"/>
      <c r="C3519" s="98"/>
      <c r="D3519" s="91"/>
      <c r="E3519" s="89"/>
      <c r="F3519" s="88"/>
      <c r="G3519" s="91"/>
      <c r="H3519" s="91"/>
      <c r="I3519" s="88"/>
      <c r="J3519" s="92"/>
      <c r="K3519" s="212"/>
      <c r="L3519" s="308" t="str">
        <f>IF(K3519&lt;&gt;"",INDEX(ฐาน!$J$4:$M$44,MATCH(INT(K3519),ฐาน!$J$4:$J$44,0),2),"")</f>
        <v/>
      </c>
      <c r="M3519" s="309" t="str">
        <f>IF(L3519&lt;&gt;"",INDEX(ฐาน!$J$4:$M$45,MATCH(L3519,ฐาน!$K$4:$K$45,0),4),"")</f>
        <v/>
      </c>
      <c r="N3519" s="310" t="str">
        <f>IF(I3519&lt;&gt;"",INDEX(ฐาน!$A$4:$F$9,MATCH(I3519,ฐาน!$A$4:$A$9,0),IF(J3519&gt;=INDEX(ฐาน!$A$4:$F$9,MATCH(I3519,ฐาน!$A$4:$A$9,0),3),6,5)),"")</f>
        <v/>
      </c>
      <c r="O3519" s="311" t="str">
        <f>IF(I3519&lt;&gt;"",IF(J3519&gt;=INDEX(ฐาน!$A$4:$G$9,MATCH(I3519,ฐาน!$A$4:$A$9,0),4),INDEX(ฐาน!$A$4:$G$9,MATCH(I3519,ฐาน!$A$4:$A$9,0),7),INDEX(ฐาน!$A$4:$G$9,MATCH(I3519,ฐาน!$A$4:$A$9,0),4)),"")</f>
        <v/>
      </c>
      <c r="P3519" s="312">
        <f>IF(M3519&lt;&gt;ฐาน!$M$45,IF(L3519&lt;&gt;"",($L3519*$N3519/100),0),0)</f>
        <v>0</v>
      </c>
      <c r="Q3519" s="311">
        <f>IF(M3519&lt;&gt;ฐาน!$M$45,IF(L3519&lt;&gt;"",ROUNDUP(($L3519*$N3519/100),-1),0),0)</f>
        <v>0</v>
      </c>
      <c r="R3519" s="311">
        <f t="shared" si="108"/>
        <v>0</v>
      </c>
      <c r="S3519" s="313">
        <f t="shared" si="109"/>
        <v>0</v>
      </c>
      <c r="T3519" s="314">
        <f>IF(M3519&lt;&gt;ฐาน!$M$45,IF(S3519&lt;&gt;"",S3519+R3519,0),0)</f>
        <v>0</v>
      </c>
      <c r="U3519" s="311">
        <f>IF(M3519&lt;&gt;ฐาน!$M$45,IF(S3519=0,J3519+T3519,O3519),J3519)</f>
        <v>0</v>
      </c>
      <c r="V3519" s="98"/>
    </row>
    <row r="3520" spans="1:22" x14ac:dyDescent="0.35">
      <c r="A3520" s="93">
        <v>3512</v>
      </c>
      <c r="B3520" s="84"/>
      <c r="C3520" s="98"/>
      <c r="D3520" s="91"/>
      <c r="E3520" s="89"/>
      <c r="F3520" s="88"/>
      <c r="G3520" s="91"/>
      <c r="H3520" s="91"/>
      <c r="I3520" s="88"/>
      <c r="J3520" s="92"/>
      <c r="K3520" s="212"/>
      <c r="L3520" s="308" t="str">
        <f>IF(K3520&lt;&gt;"",INDEX(ฐาน!$J$4:$M$44,MATCH(INT(K3520),ฐาน!$J$4:$J$44,0),2),"")</f>
        <v/>
      </c>
      <c r="M3520" s="309" t="str">
        <f>IF(L3520&lt;&gt;"",INDEX(ฐาน!$J$4:$M$45,MATCH(L3520,ฐาน!$K$4:$K$45,0),4),"")</f>
        <v/>
      </c>
      <c r="N3520" s="310" t="str">
        <f>IF(I3520&lt;&gt;"",INDEX(ฐาน!$A$4:$F$9,MATCH(I3520,ฐาน!$A$4:$A$9,0),IF(J3520&gt;=INDEX(ฐาน!$A$4:$F$9,MATCH(I3520,ฐาน!$A$4:$A$9,0),3),6,5)),"")</f>
        <v/>
      </c>
      <c r="O3520" s="311" t="str">
        <f>IF(I3520&lt;&gt;"",IF(J3520&gt;=INDEX(ฐาน!$A$4:$G$9,MATCH(I3520,ฐาน!$A$4:$A$9,0),4),INDEX(ฐาน!$A$4:$G$9,MATCH(I3520,ฐาน!$A$4:$A$9,0),7),INDEX(ฐาน!$A$4:$G$9,MATCH(I3520,ฐาน!$A$4:$A$9,0),4)),"")</f>
        <v/>
      </c>
      <c r="P3520" s="312">
        <f>IF(M3520&lt;&gt;ฐาน!$M$45,IF(L3520&lt;&gt;"",($L3520*$N3520/100),0),0)</f>
        <v>0</v>
      </c>
      <c r="Q3520" s="311">
        <f>IF(M3520&lt;&gt;ฐาน!$M$45,IF(L3520&lt;&gt;"",ROUNDUP(($L3520*$N3520/100),-1),0),0)</f>
        <v>0</v>
      </c>
      <c r="R3520" s="311">
        <f t="shared" si="108"/>
        <v>0</v>
      </c>
      <c r="S3520" s="313">
        <f t="shared" si="109"/>
        <v>0</v>
      </c>
      <c r="T3520" s="314">
        <f>IF(M3520&lt;&gt;ฐาน!$M$45,IF(S3520&lt;&gt;"",S3520+R3520,0),0)</f>
        <v>0</v>
      </c>
      <c r="U3520" s="311">
        <f>IF(M3520&lt;&gt;ฐาน!$M$45,IF(S3520=0,J3520+T3520,O3520),J3520)</f>
        <v>0</v>
      </c>
      <c r="V3520" s="98"/>
    </row>
    <row r="3521" spans="1:22" x14ac:dyDescent="0.35">
      <c r="A3521" s="93">
        <v>3513</v>
      </c>
      <c r="B3521" s="84"/>
      <c r="C3521" s="98"/>
      <c r="D3521" s="91"/>
      <c r="E3521" s="89"/>
      <c r="F3521" s="88"/>
      <c r="G3521" s="91"/>
      <c r="H3521" s="91"/>
      <c r="I3521" s="88"/>
      <c r="J3521" s="92"/>
      <c r="K3521" s="212"/>
      <c r="L3521" s="308" t="str">
        <f>IF(K3521&lt;&gt;"",INDEX(ฐาน!$J$4:$M$44,MATCH(INT(K3521),ฐาน!$J$4:$J$44,0),2),"")</f>
        <v/>
      </c>
      <c r="M3521" s="309" t="str">
        <f>IF(L3521&lt;&gt;"",INDEX(ฐาน!$J$4:$M$45,MATCH(L3521,ฐาน!$K$4:$K$45,0),4),"")</f>
        <v/>
      </c>
      <c r="N3521" s="310" t="str">
        <f>IF(I3521&lt;&gt;"",INDEX(ฐาน!$A$4:$F$9,MATCH(I3521,ฐาน!$A$4:$A$9,0),IF(J3521&gt;=INDEX(ฐาน!$A$4:$F$9,MATCH(I3521,ฐาน!$A$4:$A$9,0),3),6,5)),"")</f>
        <v/>
      </c>
      <c r="O3521" s="311" t="str">
        <f>IF(I3521&lt;&gt;"",IF(J3521&gt;=INDEX(ฐาน!$A$4:$G$9,MATCH(I3521,ฐาน!$A$4:$A$9,0),4),INDEX(ฐาน!$A$4:$G$9,MATCH(I3521,ฐาน!$A$4:$A$9,0),7),INDEX(ฐาน!$A$4:$G$9,MATCH(I3521,ฐาน!$A$4:$A$9,0),4)),"")</f>
        <v/>
      </c>
      <c r="P3521" s="312">
        <f>IF(M3521&lt;&gt;ฐาน!$M$45,IF(L3521&lt;&gt;"",($L3521*$N3521/100),0),0)</f>
        <v>0</v>
      </c>
      <c r="Q3521" s="311">
        <f>IF(M3521&lt;&gt;ฐาน!$M$45,IF(L3521&lt;&gt;"",ROUNDUP(($L3521*$N3521/100),-1),0),0)</f>
        <v>0</v>
      </c>
      <c r="R3521" s="311">
        <f t="shared" si="108"/>
        <v>0</v>
      </c>
      <c r="S3521" s="313">
        <f t="shared" si="109"/>
        <v>0</v>
      </c>
      <c r="T3521" s="314">
        <f>IF(M3521&lt;&gt;ฐาน!$M$45,IF(S3521&lt;&gt;"",S3521+R3521,0),0)</f>
        <v>0</v>
      </c>
      <c r="U3521" s="311">
        <f>IF(M3521&lt;&gt;ฐาน!$M$45,IF(S3521=0,J3521+T3521,O3521),J3521)</f>
        <v>0</v>
      </c>
      <c r="V3521" s="98"/>
    </row>
    <row r="3522" spans="1:22" x14ac:dyDescent="0.35">
      <c r="A3522" s="93">
        <v>3514</v>
      </c>
      <c r="B3522" s="84"/>
      <c r="C3522" s="98"/>
      <c r="D3522" s="91"/>
      <c r="E3522" s="89"/>
      <c r="F3522" s="88"/>
      <c r="G3522" s="91"/>
      <c r="H3522" s="91"/>
      <c r="I3522" s="88"/>
      <c r="J3522" s="92"/>
      <c r="K3522" s="212"/>
      <c r="L3522" s="308" t="str">
        <f>IF(K3522&lt;&gt;"",INDEX(ฐาน!$J$4:$M$44,MATCH(INT(K3522),ฐาน!$J$4:$J$44,0),2),"")</f>
        <v/>
      </c>
      <c r="M3522" s="309" t="str">
        <f>IF(L3522&lt;&gt;"",INDEX(ฐาน!$J$4:$M$45,MATCH(L3522,ฐาน!$K$4:$K$45,0),4),"")</f>
        <v/>
      </c>
      <c r="N3522" s="310" t="str">
        <f>IF(I3522&lt;&gt;"",INDEX(ฐาน!$A$4:$F$9,MATCH(I3522,ฐาน!$A$4:$A$9,0),IF(J3522&gt;=INDEX(ฐาน!$A$4:$F$9,MATCH(I3522,ฐาน!$A$4:$A$9,0),3),6,5)),"")</f>
        <v/>
      </c>
      <c r="O3522" s="311" t="str">
        <f>IF(I3522&lt;&gt;"",IF(J3522&gt;=INDEX(ฐาน!$A$4:$G$9,MATCH(I3522,ฐาน!$A$4:$A$9,0),4),INDEX(ฐาน!$A$4:$G$9,MATCH(I3522,ฐาน!$A$4:$A$9,0),7),INDEX(ฐาน!$A$4:$G$9,MATCH(I3522,ฐาน!$A$4:$A$9,0),4)),"")</f>
        <v/>
      </c>
      <c r="P3522" s="312">
        <f>IF(M3522&lt;&gt;ฐาน!$M$45,IF(L3522&lt;&gt;"",($L3522*$N3522/100),0),0)</f>
        <v>0</v>
      </c>
      <c r="Q3522" s="311">
        <f>IF(M3522&lt;&gt;ฐาน!$M$45,IF(L3522&lt;&gt;"",ROUNDUP(($L3522*$N3522/100),-1),0),0)</f>
        <v>0</v>
      </c>
      <c r="R3522" s="311">
        <f t="shared" si="108"/>
        <v>0</v>
      </c>
      <c r="S3522" s="313">
        <f t="shared" si="109"/>
        <v>0</v>
      </c>
      <c r="T3522" s="314">
        <f>IF(M3522&lt;&gt;ฐาน!$M$45,IF(S3522&lt;&gt;"",S3522+R3522,0),0)</f>
        <v>0</v>
      </c>
      <c r="U3522" s="311">
        <f>IF(M3522&lt;&gt;ฐาน!$M$45,IF(S3522=0,J3522+T3522,O3522),J3522)</f>
        <v>0</v>
      </c>
      <c r="V3522" s="98"/>
    </row>
    <row r="3523" spans="1:22" x14ac:dyDescent="0.35">
      <c r="A3523" s="93">
        <v>3515</v>
      </c>
      <c r="B3523" s="84"/>
      <c r="C3523" s="98"/>
      <c r="D3523" s="91"/>
      <c r="E3523" s="89"/>
      <c r="F3523" s="88"/>
      <c r="G3523" s="91"/>
      <c r="H3523" s="91"/>
      <c r="I3523" s="88"/>
      <c r="J3523" s="92"/>
      <c r="K3523" s="212"/>
      <c r="L3523" s="308" t="str">
        <f>IF(K3523&lt;&gt;"",INDEX(ฐาน!$J$4:$M$44,MATCH(INT(K3523),ฐาน!$J$4:$J$44,0),2),"")</f>
        <v/>
      </c>
      <c r="M3523" s="309" t="str">
        <f>IF(L3523&lt;&gt;"",INDEX(ฐาน!$J$4:$M$45,MATCH(L3523,ฐาน!$K$4:$K$45,0),4),"")</f>
        <v/>
      </c>
      <c r="N3523" s="310" t="str">
        <f>IF(I3523&lt;&gt;"",INDEX(ฐาน!$A$4:$F$9,MATCH(I3523,ฐาน!$A$4:$A$9,0),IF(J3523&gt;=INDEX(ฐาน!$A$4:$F$9,MATCH(I3523,ฐาน!$A$4:$A$9,0),3),6,5)),"")</f>
        <v/>
      </c>
      <c r="O3523" s="311" t="str">
        <f>IF(I3523&lt;&gt;"",IF(J3523&gt;=INDEX(ฐาน!$A$4:$G$9,MATCH(I3523,ฐาน!$A$4:$A$9,0),4),INDEX(ฐาน!$A$4:$G$9,MATCH(I3523,ฐาน!$A$4:$A$9,0),7),INDEX(ฐาน!$A$4:$G$9,MATCH(I3523,ฐาน!$A$4:$A$9,0),4)),"")</f>
        <v/>
      </c>
      <c r="P3523" s="312">
        <f>IF(M3523&lt;&gt;ฐาน!$M$45,IF(L3523&lt;&gt;"",($L3523*$N3523/100),0),0)</f>
        <v>0</v>
      </c>
      <c r="Q3523" s="311">
        <f>IF(M3523&lt;&gt;ฐาน!$M$45,IF(L3523&lt;&gt;"",ROUNDUP(($L3523*$N3523/100),-1),0),0)</f>
        <v>0</v>
      </c>
      <c r="R3523" s="311">
        <f t="shared" si="108"/>
        <v>0</v>
      </c>
      <c r="S3523" s="313">
        <f t="shared" si="109"/>
        <v>0</v>
      </c>
      <c r="T3523" s="314">
        <f>IF(M3523&lt;&gt;ฐาน!$M$45,IF(S3523&lt;&gt;"",S3523+R3523,0),0)</f>
        <v>0</v>
      </c>
      <c r="U3523" s="311">
        <f>IF(M3523&lt;&gt;ฐาน!$M$45,IF(S3523=0,J3523+T3523,O3523),J3523)</f>
        <v>0</v>
      </c>
      <c r="V3523" s="98"/>
    </row>
    <row r="3524" spans="1:22" x14ac:dyDescent="0.35">
      <c r="A3524" s="93">
        <v>3516</v>
      </c>
      <c r="B3524" s="84"/>
      <c r="C3524" s="98"/>
      <c r="D3524" s="91"/>
      <c r="E3524" s="89"/>
      <c r="F3524" s="88"/>
      <c r="G3524" s="91"/>
      <c r="H3524" s="91"/>
      <c r="I3524" s="88"/>
      <c r="J3524" s="92"/>
      <c r="K3524" s="212"/>
      <c r="L3524" s="308" t="str">
        <f>IF(K3524&lt;&gt;"",INDEX(ฐาน!$J$4:$M$44,MATCH(INT(K3524),ฐาน!$J$4:$J$44,0),2),"")</f>
        <v/>
      </c>
      <c r="M3524" s="309" t="str">
        <f>IF(L3524&lt;&gt;"",INDEX(ฐาน!$J$4:$M$45,MATCH(L3524,ฐาน!$K$4:$K$45,0),4),"")</f>
        <v/>
      </c>
      <c r="N3524" s="310" t="str">
        <f>IF(I3524&lt;&gt;"",INDEX(ฐาน!$A$4:$F$9,MATCH(I3524,ฐาน!$A$4:$A$9,0),IF(J3524&gt;=INDEX(ฐาน!$A$4:$F$9,MATCH(I3524,ฐาน!$A$4:$A$9,0),3),6,5)),"")</f>
        <v/>
      </c>
      <c r="O3524" s="311" t="str">
        <f>IF(I3524&lt;&gt;"",IF(J3524&gt;=INDEX(ฐาน!$A$4:$G$9,MATCH(I3524,ฐาน!$A$4:$A$9,0),4),INDEX(ฐาน!$A$4:$G$9,MATCH(I3524,ฐาน!$A$4:$A$9,0),7),INDEX(ฐาน!$A$4:$G$9,MATCH(I3524,ฐาน!$A$4:$A$9,0),4)),"")</f>
        <v/>
      </c>
      <c r="P3524" s="312">
        <f>IF(M3524&lt;&gt;ฐาน!$M$45,IF(L3524&lt;&gt;"",($L3524*$N3524/100),0),0)</f>
        <v>0</v>
      </c>
      <c r="Q3524" s="311">
        <f>IF(M3524&lt;&gt;ฐาน!$M$45,IF(L3524&lt;&gt;"",ROUNDUP(($L3524*$N3524/100),-1),0),0)</f>
        <v>0</v>
      </c>
      <c r="R3524" s="311">
        <f t="shared" si="108"/>
        <v>0</v>
      </c>
      <c r="S3524" s="313">
        <f t="shared" si="109"/>
        <v>0</v>
      </c>
      <c r="T3524" s="314">
        <f>IF(M3524&lt;&gt;ฐาน!$M$45,IF(S3524&lt;&gt;"",S3524+R3524,0),0)</f>
        <v>0</v>
      </c>
      <c r="U3524" s="311">
        <f>IF(M3524&lt;&gt;ฐาน!$M$45,IF(S3524=0,J3524+T3524,O3524),J3524)</f>
        <v>0</v>
      </c>
      <c r="V3524" s="98"/>
    </row>
    <row r="3525" spans="1:22" x14ac:dyDescent="0.35">
      <c r="A3525" s="93">
        <v>3517</v>
      </c>
      <c r="B3525" s="84"/>
      <c r="C3525" s="98"/>
      <c r="D3525" s="91"/>
      <c r="E3525" s="89"/>
      <c r="F3525" s="88"/>
      <c r="G3525" s="91"/>
      <c r="H3525" s="91"/>
      <c r="I3525" s="88"/>
      <c r="J3525" s="92"/>
      <c r="K3525" s="212"/>
      <c r="L3525" s="308" t="str">
        <f>IF(K3525&lt;&gt;"",INDEX(ฐาน!$J$4:$M$44,MATCH(INT(K3525),ฐาน!$J$4:$J$44,0),2),"")</f>
        <v/>
      </c>
      <c r="M3525" s="309" t="str">
        <f>IF(L3525&lt;&gt;"",INDEX(ฐาน!$J$4:$M$45,MATCH(L3525,ฐาน!$K$4:$K$45,0),4),"")</f>
        <v/>
      </c>
      <c r="N3525" s="310" t="str">
        <f>IF(I3525&lt;&gt;"",INDEX(ฐาน!$A$4:$F$9,MATCH(I3525,ฐาน!$A$4:$A$9,0),IF(J3525&gt;=INDEX(ฐาน!$A$4:$F$9,MATCH(I3525,ฐาน!$A$4:$A$9,0),3),6,5)),"")</f>
        <v/>
      </c>
      <c r="O3525" s="311" t="str">
        <f>IF(I3525&lt;&gt;"",IF(J3525&gt;=INDEX(ฐาน!$A$4:$G$9,MATCH(I3525,ฐาน!$A$4:$A$9,0),4),INDEX(ฐาน!$A$4:$G$9,MATCH(I3525,ฐาน!$A$4:$A$9,0),7),INDEX(ฐาน!$A$4:$G$9,MATCH(I3525,ฐาน!$A$4:$A$9,0),4)),"")</f>
        <v/>
      </c>
      <c r="P3525" s="312">
        <f>IF(M3525&lt;&gt;ฐาน!$M$45,IF(L3525&lt;&gt;"",($L3525*$N3525/100),0),0)</f>
        <v>0</v>
      </c>
      <c r="Q3525" s="311">
        <f>IF(M3525&lt;&gt;ฐาน!$M$45,IF(L3525&lt;&gt;"",ROUNDUP(($L3525*$N3525/100),-1),0),0)</f>
        <v>0</v>
      </c>
      <c r="R3525" s="311">
        <f t="shared" si="108"/>
        <v>0</v>
      </c>
      <c r="S3525" s="313">
        <f t="shared" si="109"/>
        <v>0</v>
      </c>
      <c r="T3525" s="314">
        <f>IF(M3525&lt;&gt;ฐาน!$M$45,IF(S3525&lt;&gt;"",S3525+R3525,0),0)</f>
        <v>0</v>
      </c>
      <c r="U3525" s="311">
        <f>IF(M3525&lt;&gt;ฐาน!$M$45,IF(S3525=0,J3525+T3525,O3525),J3525)</f>
        <v>0</v>
      </c>
      <c r="V3525" s="98"/>
    </row>
    <row r="3526" spans="1:22" x14ac:dyDescent="0.35">
      <c r="A3526" s="93">
        <v>3518</v>
      </c>
      <c r="B3526" s="84"/>
      <c r="C3526" s="98"/>
      <c r="D3526" s="91"/>
      <c r="E3526" s="89"/>
      <c r="F3526" s="88"/>
      <c r="G3526" s="91"/>
      <c r="H3526" s="91"/>
      <c r="I3526" s="88"/>
      <c r="J3526" s="92"/>
      <c r="K3526" s="212"/>
      <c r="L3526" s="308" t="str">
        <f>IF(K3526&lt;&gt;"",INDEX(ฐาน!$J$4:$M$44,MATCH(INT(K3526),ฐาน!$J$4:$J$44,0),2),"")</f>
        <v/>
      </c>
      <c r="M3526" s="309" t="str">
        <f>IF(L3526&lt;&gt;"",INDEX(ฐาน!$J$4:$M$45,MATCH(L3526,ฐาน!$K$4:$K$45,0),4),"")</f>
        <v/>
      </c>
      <c r="N3526" s="310" t="str">
        <f>IF(I3526&lt;&gt;"",INDEX(ฐาน!$A$4:$F$9,MATCH(I3526,ฐาน!$A$4:$A$9,0),IF(J3526&gt;=INDEX(ฐาน!$A$4:$F$9,MATCH(I3526,ฐาน!$A$4:$A$9,0),3),6,5)),"")</f>
        <v/>
      </c>
      <c r="O3526" s="311" t="str">
        <f>IF(I3526&lt;&gt;"",IF(J3526&gt;=INDEX(ฐาน!$A$4:$G$9,MATCH(I3526,ฐาน!$A$4:$A$9,0),4),INDEX(ฐาน!$A$4:$G$9,MATCH(I3526,ฐาน!$A$4:$A$9,0),7),INDEX(ฐาน!$A$4:$G$9,MATCH(I3526,ฐาน!$A$4:$A$9,0),4)),"")</f>
        <v/>
      </c>
      <c r="P3526" s="312">
        <f>IF(M3526&lt;&gt;ฐาน!$M$45,IF(L3526&lt;&gt;"",($L3526*$N3526/100),0),0)</f>
        <v>0</v>
      </c>
      <c r="Q3526" s="311">
        <f>IF(M3526&lt;&gt;ฐาน!$M$45,IF(L3526&lt;&gt;"",ROUNDUP(($L3526*$N3526/100),-1),0),0)</f>
        <v>0</v>
      </c>
      <c r="R3526" s="311">
        <f t="shared" si="108"/>
        <v>0</v>
      </c>
      <c r="S3526" s="313">
        <f t="shared" si="109"/>
        <v>0</v>
      </c>
      <c r="T3526" s="314">
        <f>IF(M3526&lt;&gt;ฐาน!$M$45,IF(S3526&lt;&gt;"",S3526+R3526,0),0)</f>
        <v>0</v>
      </c>
      <c r="U3526" s="311">
        <f>IF(M3526&lt;&gt;ฐาน!$M$45,IF(S3526=0,J3526+T3526,O3526),J3526)</f>
        <v>0</v>
      </c>
      <c r="V3526" s="98"/>
    </row>
    <row r="3527" spans="1:22" x14ac:dyDescent="0.35">
      <c r="A3527" s="93">
        <v>3519</v>
      </c>
      <c r="B3527" s="84"/>
      <c r="C3527" s="98"/>
      <c r="D3527" s="91"/>
      <c r="E3527" s="89"/>
      <c r="F3527" s="88"/>
      <c r="G3527" s="91"/>
      <c r="H3527" s="91"/>
      <c r="I3527" s="88"/>
      <c r="J3527" s="92"/>
      <c r="K3527" s="212"/>
      <c r="L3527" s="308" t="str">
        <f>IF(K3527&lt;&gt;"",INDEX(ฐาน!$J$4:$M$44,MATCH(INT(K3527),ฐาน!$J$4:$J$44,0),2),"")</f>
        <v/>
      </c>
      <c r="M3527" s="309" t="str">
        <f>IF(L3527&lt;&gt;"",INDEX(ฐาน!$J$4:$M$45,MATCH(L3527,ฐาน!$K$4:$K$45,0),4),"")</f>
        <v/>
      </c>
      <c r="N3527" s="310" t="str">
        <f>IF(I3527&lt;&gt;"",INDEX(ฐาน!$A$4:$F$9,MATCH(I3527,ฐาน!$A$4:$A$9,0),IF(J3527&gt;=INDEX(ฐาน!$A$4:$F$9,MATCH(I3527,ฐาน!$A$4:$A$9,0),3),6,5)),"")</f>
        <v/>
      </c>
      <c r="O3527" s="311" t="str">
        <f>IF(I3527&lt;&gt;"",IF(J3527&gt;=INDEX(ฐาน!$A$4:$G$9,MATCH(I3527,ฐาน!$A$4:$A$9,0),4),INDEX(ฐาน!$A$4:$G$9,MATCH(I3527,ฐาน!$A$4:$A$9,0),7),INDEX(ฐาน!$A$4:$G$9,MATCH(I3527,ฐาน!$A$4:$A$9,0),4)),"")</f>
        <v/>
      </c>
      <c r="P3527" s="312">
        <f>IF(M3527&lt;&gt;ฐาน!$M$45,IF(L3527&lt;&gt;"",($L3527*$N3527/100),0),0)</f>
        <v>0</v>
      </c>
      <c r="Q3527" s="311">
        <f>IF(M3527&lt;&gt;ฐาน!$M$45,IF(L3527&lt;&gt;"",ROUNDUP(($L3527*$N3527/100),-1),0),0)</f>
        <v>0</v>
      </c>
      <c r="R3527" s="311">
        <f t="shared" si="108"/>
        <v>0</v>
      </c>
      <c r="S3527" s="313">
        <f t="shared" si="109"/>
        <v>0</v>
      </c>
      <c r="T3527" s="314">
        <f>IF(M3527&lt;&gt;ฐาน!$M$45,IF(S3527&lt;&gt;"",S3527+R3527,0),0)</f>
        <v>0</v>
      </c>
      <c r="U3527" s="311">
        <f>IF(M3527&lt;&gt;ฐาน!$M$45,IF(S3527=0,J3527+T3527,O3527),J3527)</f>
        <v>0</v>
      </c>
      <c r="V3527" s="98"/>
    </row>
    <row r="3528" spans="1:22" x14ac:dyDescent="0.35">
      <c r="A3528" s="93">
        <v>3520</v>
      </c>
      <c r="B3528" s="84"/>
      <c r="C3528" s="98"/>
      <c r="D3528" s="91"/>
      <c r="E3528" s="89"/>
      <c r="F3528" s="88"/>
      <c r="G3528" s="91"/>
      <c r="H3528" s="91"/>
      <c r="I3528" s="88"/>
      <c r="J3528" s="92"/>
      <c r="K3528" s="212"/>
      <c r="L3528" s="308" t="str">
        <f>IF(K3528&lt;&gt;"",INDEX(ฐาน!$J$4:$M$44,MATCH(INT(K3528),ฐาน!$J$4:$J$44,0),2),"")</f>
        <v/>
      </c>
      <c r="M3528" s="309" t="str">
        <f>IF(L3528&lt;&gt;"",INDEX(ฐาน!$J$4:$M$45,MATCH(L3528,ฐาน!$K$4:$K$45,0),4),"")</f>
        <v/>
      </c>
      <c r="N3528" s="310" t="str">
        <f>IF(I3528&lt;&gt;"",INDEX(ฐาน!$A$4:$F$9,MATCH(I3528,ฐาน!$A$4:$A$9,0),IF(J3528&gt;=INDEX(ฐาน!$A$4:$F$9,MATCH(I3528,ฐาน!$A$4:$A$9,0),3),6,5)),"")</f>
        <v/>
      </c>
      <c r="O3528" s="311" t="str">
        <f>IF(I3528&lt;&gt;"",IF(J3528&gt;=INDEX(ฐาน!$A$4:$G$9,MATCH(I3528,ฐาน!$A$4:$A$9,0),4),INDEX(ฐาน!$A$4:$G$9,MATCH(I3528,ฐาน!$A$4:$A$9,0),7),INDEX(ฐาน!$A$4:$G$9,MATCH(I3528,ฐาน!$A$4:$A$9,0),4)),"")</f>
        <v/>
      </c>
      <c r="P3528" s="312">
        <f>IF(M3528&lt;&gt;ฐาน!$M$45,IF(L3528&lt;&gt;"",($L3528*$N3528/100),0),0)</f>
        <v>0</v>
      </c>
      <c r="Q3528" s="311">
        <f>IF(M3528&lt;&gt;ฐาน!$M$45,IF(L3528&lt;&gt;"",ROUNDUP(($L3528*$N3528/100),-1),0),0)</f>
        <v>0</v>
      </c>
      <c r="R3528" s="311">
        <f t="shared" si="108"/>
        <v>0</v>
      </c>
      <c r="S3528" s="313">
        <f t="shared" si="109"/>
        <v>0</v>
      </c>
      <c r="T3528" s="314">
        <f>IF(M3528&lt;&gt;ฐาน!$M$45,IF(S3528&lt;&gt;"",S3528+R3528,0),0)</f>
        <v>0</v>
      </c>
      <c r="U3528" s="311">
        <f>IF(M3528&lt;&gt;ฐาน!$M$45,IF(S3528=0,J3528+T3528,O3528),J3528)</f>
        <v>0</v>
      </c>
      <c r="V3528" s="98"/>
    </row>
    <row r="3529" spans="1:22" x14ac:dyDescent="0.35">
      <c r="A3529" s="93">
        <v>3521</v>
      </c>
      <c r="B3529" s="84"/>
      <c r="C3529" s="98"/>
      <c r="D3529" s="91"/>
      <c r="E3529" s="89"/>
      <c r="F3529" s="88"/>
      <c r="G3529" s="91"/>
      <c r="H3529" s="91"/>
      <c r="I3529" s="88"/>
      <c r="J3529" s="92"/>
      <c r="K3529" s="212"/>
      <c r="L3529" s="308" t="str">
        <f>IF(K3529&lt;&gt;"",INDEX(ฐาน!$J$4:$M$44,MATCH(INT(K3529),ฐาน!$J$4:$J$44,0),2),"")</f>
        <v/>
      </c>
      <c r="M3529" s="309" t="str">
        <f>IF(L3529&lt;&gt;"",INDEX(ฐาน!$J$4:$M$45,MATCH(L3529,ฐาน!$K$4:$K$45,0),4),"")</f>
        <v/>
      </c>
      <c r="N3529" s="310" t="str">
        <f>IF(I3529&lt;&gt;"",INDEX(ฐาน!$A$4:$F$9,MATCH(I3529,ฐาน!$A$4:$A$9,0),IF(J3529&gt;=INDEX(ฐาน!$A$4:$F$9,MATCH(I3529,ฐาน!$A$4:$A$9,0),3),6,5)),"")</f>
        <v/>
      </c>
      <c r="O3529" s="311" t="str">
        <f>IF(I3529&lt;&gt;"",IF(J3529&gt;=INDEX(ฐาน!$A$4:$G$9,MATCH(I3529,ฐาน!$A$4:$A$9,0),4),INDEX(ฐาน!$A$4:$G$9,MATCH(I3529,ฐาน!$A$4:$A$9,0),7),INDEX(ฐาน!$A$4:$G$9,MATCH(I3529,ฐาน!$A$4:$A$9,0),4)),"")</f>
        <v/>
      </c>
      <c r="P3529" s="312">
        <f>IF(M3529&lt;&gt;ฐาน!$M$45,IF(L3529&lt;&gt;"",($L3529*$N3529/100),0),0)</f>
        <v>0</v>
      </c>
      <c r="Q3529" s="311">
        <f>IF(M3529&lt;&gt;ฐาน!$M$45,IF(L3529&lt;&gt;"",ROUNDUP(($L3529*$N3529/100),-1),0),0)</f>
        <v>0</v>
      </c>
      <c r="R3529" s="311">
        <f t="shared" si="108"/>
        <v>0</v>
      </c>
      <c r="S3529" s="313">
        <f t="shared" si="109"/>
        <v>0</v>
      </c>
      <c r="T3529" s="314">
        <f>IF(M3529&lt;&gt;ฐาน!$M$45,IF(S3529&lt;&gt;"",S3529+R3529,0),0)</f>
        <v>0</v>
      </c>
      <c r="U3529" s="311">
        <f>IF(M3529&lt;&gt;ฐาน!$M$45,IF(S3529=0,J3529+T3529,O3529),J3529)</f>
        <v>0</v>
      </c>
      <c r="V3529" s="98"/>
    </row>
    <row r="3530" spans="1:22" x14ac:dyDescent="0.35">
      <c r="A3530" s="93">
        <v>3522</v>
      </c>
      <c r="B3530" s="84"/>
      <c r="C3530" s="98"/>
      <c r="D3530" s="91"/>
      <c r="E3530" s="89"/>
      <c r="F3530" s="88"/>
      <c r="G3530" s="91"/>
      <c r="H3530" s="91"/>
      <c r="I3530" s="88"/>
      <c r="J3530" s="92"/>
      <c r="K3530" s="212"/>
      <c r="L3530" s="308" t="str">
        <f>IF(K3530&lt;&gt;"",INDEX(ฐาน!$J$4:$M$44,MATCH(INT(K3530),ฐาน!$J$4:$J$44,0),2),"")</f>
        <v/>
      </c>
      <c r="M3530" s="309" t="str">
        <f>IF(L3530&lt;&gt;"",INDEX(ฐาน!$J$4:$M$45,MATCH(L3530,ฐาน!$K$4:$K$45,0),4),"")</f>
        <v/>
      </c>
      <c r="N3530" s="310" t="str">
        <f>IF(I3530&lt;&gt;"",INDEX(ฐาน!$A$4:$F$9,MATCH(I3530,ฐาน!$A$4:$A$9,0),IF(J3530&gt;=INDEX(ฐาน!$A$4:$F$9,MATCH(I3530,ฐาน!$A$4:$A$9,0),3),6,5)),"")</f>
        <v/>
      </c>
      <c r="O3530" s="311" t="str">
        <f>IF(I3530&lt;&gt;"",IF(J3530&gt;=INDEX(ฐาน!$A$4:$G$9,MATCH(I3530,ฐาน!$A$4:$A$9,0),4),INDEX(ฐาน!$A$4:$G$9,MATCH(I3530,ฐาน!$A$4:$A$9,0),7),INDEX(ฐาน!$A$4:$G$9,MATCH(I3530,ฐาน!$A$4:$A$9,0),4)),"")</f>
        <v/>
      </c>
      <c r="P3530" s="312">
        <f>IF(M3530&lt;&gt;ฐาน!$M$45,IF(L3530&lt;&gt;"",($L3530*$N3530/100),0),0)</f>
        <v>0</v>
      </c>
      <c r="Q3530" s="311">
        <f>IF(M3530&lt;&gt;ฐาน!$M$45,IF(L3530&lt;&gt;"",ROUNDUP(($L3530*$N3530/100),-1),0),0)</f>
        <v>0</v>
      </c>
      <c r="R3530" s="311">
        <f t="shared" ref="R3530:R3593" si="110">IF(Q3530&lt;&gt;"",IF($J3530+$P3530&lt;=$O3530,$Q3530,$O3530-$J3530),"")</f>
        <v>0</v>
      </c>
      <c r="S3530" s="313">
        <f t="shared" ref="S3530:S3593" si="111">IF(Q3530&lt;&gt;R3530,P3530-R3530,0)</f>
        <v>0</v>
      </c>
      <c r="T3530" s="314">
        <f>IF(M3530&lt;&gt;ฐาน!$M$45,IF(S3530&lt;&gt;"",S3530+R3530,0),0)</f>
        <v>0</v>
      </c>
      <c r="U3530" s="311">
        <f>IF(M3530&lt;&gt;ฐาน!$M$45,IF(S3530=0,J3530+T3530,O3530),J3530)</f>
        <v>0</v>
      </c>
      <c r="V3530" s="98"/>
    </row>
    <row r="3531" spans="1:22" x14ac:dyDescent="0.35">
      <c r="A3531" s="93">
        <v>3523</v>
      </c>
      <c r="B3531" s="84"/>
      <c r="C3531" s="98"/>
      <c r="D3531" s="91"/>
      <c r="E3531" s="89"/>
      <c r="F3531" s="88"/>
      <c r="G3531" s="91"/>
      <c r="H3531" s="91"/>
      <c r="I3531" s="88"/>
      <c r="J3531" s="92"/>
      <c r="K3531" s="212"/>
      <c r="L3531" s="308" t="str">
        <f>IF(K3531&lt;&gt;"",INDEX(ฐาน!$J$4:$M$44,MATCH(INT(K3531),ฐาน!$J$4:$J$44,0),2),"")</f>
        <v/>
      </c>
      <c r="M3531" s="309" t="str">
        <f>IF(L3531&lt;&gt;"",INDEX(ฐาน!$J$4:$M$45,MATCH(L3531,ฐาน!$K$4:$K$45,0),4),"")</f>
        <v/>
      </c>
      <c r="N3531" s="310" t="str">
        <f>IF(I3531&lt;&gt;"",INDEX(ฐาน!$A$4:$F$9,MATCH(I3531,ฐาน!$A$4:$A$9,0),IF(J3531&gt;=INDEX(ฐาน!$A$4:$F$9,MATCH(I3531,ฐาน!$A$4:$A$9,0),3),6,5)),"")</f>
        <v/>
      </c>
      <c r="O3531" s="311" t="str">
        <f>IF(I3531&lt;&gt;"",IF(J3531&gt;=INDEX(ฐาน!$A$4:$G$9,MATCH(I3531,ฐาน!$A$4:$A$9,0),4),INDEX(ฐาน!$A$4:$G$9,MATCH(I3531,ฐาน!$A$4:$A$9,0),7),INDEX(ฐาน!$A$4:$G$9,MATCH(I3531,ฐาน!$A$4:$A$9,0),4)),"")</f>
        <v/>
      </c>
      <c r="P3531" s="312">
        <f>IF(M3531&lt;&gt;ฐาน!$M$45,IF(L3531&lt;&gt;"",($L3531*$N3531/100),0),0)</f>
        <v>0</v>
      </c>
      <c r="Q3531" s="311">
        <f>IF(M3531&lt;&gt;ฐาน!$M$45,IF(L3531&lt;&gt;"",ROUNDUP(($L3531*$N3531/100),-1),0),0)</f>
        <v>0</v>
      </c>
      <c r="R3531" s="311">
        <f t="shared" si="110"/>
        <v>0</v>
      </c>
      <c r="S3531" s="313">
        <f t="shared" si="111"/>
        <v>0</v>
      </c>
      <c r="T3531" s="314">
        <f>IF(M3531&lt;&gt;ฐาน!$M$45,IF(S3531&lt;&gt;"",S3531+R3531,0),0)</f>
        <v>0</v>
      </c>
      <c r="U3531" s="311">
        <f>IF(M3531&lt;&gt;ฐาน!$M$45,IF(S3531=0,J3531+T3531,O3531),J3531)</f>
        <v>0</v>
      </c>
      <c r="V3531" s="98"/>
    </row>
    <row r="3532" spans="1:22" x14ac:dyDescent="0.35">
      <c r="A3532" s="93">
        <v>3524</v>
      </c>
      <c r="B3532" s="84"/>
      <c r="C3532" s="98"/>
      <c r="D3532" s="91"/>
      <c r="E3532" s="89"/>
      <c r="F3532" s="88"/>
      <c r="G3532" s="91"/>
      <c r="H3532" s="91"/>
      <c r="I3532" s="88"/>
      <c r="J3532" s="92"/>
      <c r="K3532" s="212"/>
      <c r="L3532" s="308" t="str">
        <f>IF(K3532&lt;&gt;"",INDEX(ฐาน!$J$4:$M$44,MATCH(INT(K3532),ฐาน!$J$4:$J$44,0),2),"")</f>
        <v/>
      </c>
      <c r="M3532" s="309" t="str">
        <f>IF(L3532&lt;&gt;"",INDEX(ฐาน!$J$4:$M$45,MATCH(L3532,ฐาน!$K$4:$K$45,0),4),"")</f>
        <v/>
      </c>
      <c r="N3532" s="310" t="str">
        <f>IF(I3532&lt;&gt;"",INDEX(ฐาน!$A$4:$F$9,MATCH(I3532,ฐาน!$A$4:$A$9,0),IF(J3532&gt;=INDEX(ฐาน!$A$4:$F$9,MATCH(I3532,ฐาน!$A$4:$A$9,0),3),6,5)),"")</f>
        <v/>
      </c>
      <c r="O3532" s="311" t="str">
        <f>IF(I3532&lt;&gt;"",IF(J3532&gt;=INDEX(ฐาน!$A$4:$G$9,MATCH(I3532,ฐาน!$A$4:$A$9,0),4),INDEX(ฐาน!$A$4:$G$9,MATCH(I3532,ฐาน!$A$4:$A$9,0),7),INDEX(ฐาน!$A$4:$G$9,MATCH(I3532,ฐาน!$A$4:$A$9,0),4)),"")</f>
        <v/>
      </c>
      <c r="P3532" s="312">
        <f>IF(M3532&lt;&gt;ฐาน!$M$45,IF(L3532&lt;&gt;"",($L3532*$N3532/100),0),0)</f>
        <v>0</v>
      </c>
      <c r="Q3532" s="311">
        <f>IF(M3532&lt;&gt;ฐาน!$M$45,IF(L3532&lt;&gt;"",ROUNDUP(($L3532*$N3532/100),-1),0),0)</f>
        <v>0</v>
      </c>
      <c r="R3532" s="311">
        <f t="shared" si="110"/>
        <v>0</v>
      </c>
      <c r="S3532" s="313">
        <f t="shared" si="111"/>
        <v>0</v>
      </c>
      <c r="T3532" s="314">
        <f>IF(M3532&lt;&gt;ฐาน!$M$45,IF(S3532&lt;&gt;"",S3532+R3532,0),0)</f>
        <v>0</v>
      </c>
      <c r="U3532" s="311">
        <f>IF(M3532&lt;&gt;ฐาน!$M$45,IF(S3532=0,J3532+T3532,O3532),J3532)</f>
        <v>0</v>
      </c>
      <c r="V3532" s="98"/>
    </row>
    <row r="3533" spans="1:22" x14ac:dyDescent="0.35">
      <c r="A3533" s="93">
        <v>3525</v>
      </c>
      <c r="B3533" s="84"/>
      <c r="C3533" s="98"/>
      <c r="D3533" s="91"/>
      <c r="E3533" s="89"/>
      <c r="F3533" s="88"/>
      <c r="G3533" s="91"/>
      <c r="H3533" s="91"/>
      <c r="I3533" s="88"/>
      <c r="J3533" s="92"/>
      <c r="K3533" s="212"/>
      <c r="L3533" s="308" t="str">
        <f>IF(K3533&lt;&gt;"",INDEX(ฐาน!$J$4:$M$44,MATCH(INT(K3533),ฐาน!$J$4:$J$44,0),2),"")</f>
        <v/>
      </c>
      <c r="M3533" s="309" t="str">
        <f>IF(L3533&lt;&gt;"",INDEX(ฐาน!$J$4:$M$45,MATCH(L3533,ฐาน!$K$4:$K$45,0),4),"")</f>
        <v/>
      </c>
      <c r="N3533" s="310" t="str">
        <f>IF(I3533&lt;&gt;"",INDEX(ฐาน!$A$4:$F$9,MATCH(I3533,ฐาน!$A$4:$A$9,0),IF(J3533&gt;=INDEX(ฐาน!$A$4:$F$9,MATCH(I3533,ฐาน!$A$4:$A$9,0),3),6,5)),"")</f>
        <v/>
      </c>
      <c r="O3533" s="311" t="str">
        <f>IF(I3533&lt;&gt;"",IF(J3533&gt;=INDEX(ฐาน!$A$4:$G$9,MATCH(I3533,ฐาน!$A$4:$A$9,0),4),INDEX(ฐาน!$A$4:$G$9,MATCH(I3533,ฐาน!$A$4:$A$9,0),7),INDEX(ฐาน!$A$4:$G$9,MATCH(I3533,ฐาน!$A$4:$A$9,0),4)),"")</f>
        <v/>
      </c>
      <c r="P3533" s="312">
        <f>IF(M3533&lt;&gt;ฐาน!$M$45,IF(L3533&lt;&gt;"",($L3533*$N3533/100),0),0)</f>
        <v>0</v>
      </c>
      <c r="Q3533" s="311">
        <f>IF(M3533&lt;&gt;ฐาน!$M$45,IF(L3533&lt;&gt;"",ROUNDUP(($L3533*$N3533/100),-1),0),0)</f>
        <v>0</v>
      </c>
      <c r="R3533" s="311">
        <f t="shared" si="110"/>
        <v>0</v>
      </c>
      <c r="S3533" s="313">
        <f t="shared" si="111"/>
        <v>0</v>
      </c>
      <c r="T3533" s="314">
        <f>IF(M3533&lt;&gt;ฐาน!$M$45,IF(S3533&lt;&gt;"",S3533+R3533,0),0)</f>
        <v>0</v>
      </c>
      <c r="U3533" s="311">
        <f>IF(M3533&lt;&gt;ฐาน!$M$45,IF(S3533=0,J3533+T3533,O3533),J3533)</f>
        <v>0</v>
      </c>
      <c r="V3533" s="98"/>
    </row>
    <row r="3534" spans="1:22" x14ac:dyDescent="0.35">
      <c r="A3534" s="93">
        <v>3526</v>
      </c>
      <c r="B3534" s="84"/>
      <c r="C3534" s="98"/>
      <c r="D3534" s="91"/>
      <c r="E3534" s="89"/>
      <c r="F3534" s="88"/>
      <c r="G3534" s="91"/>
      <c r="H3534" s="91"/>
      <c r="I3534" s="88"/>
      <c r="J3534" s="92"/>
      <c r="K3534" s="212"/>
      <c r="L3534" s="308" t="str">
        <f>IF(K3534&lt;&gt;"",INDEX(ฐาน!$J$4:$M$44,MATCH(INT(K3534),ฐาน!$J$4:$J$44,0),2),"")</f>
        <v/>
      </c>
      <c r="M3534" s="309" t="str">
        <f>IF(L3534&lt;&gt;"",INDEX(ฐาน!$J$4:$M$45,MATCH(L3534,ฐาน!$K$4:$K$45,0),4),"")</f>
        <v/>
      </c>
      <c r="N3534" s="310" t="str">
        <f>IF(I3534&lt;&gt;"",INDEX(ฐาน!$A$4:$F$9,MATCH(I3534,ฐาน!$A$4:$A$9,0),IF(J3534&gt;=INDEX(ฐาน!$A$4:$F$9,MATCH(I3534,ฐาน!$A$4:$A$9,0),3),6,5)),"")</f>
        <v/>
      </c>
      <c r="O3534" s="311" t="str">
        <f>IF(I3534&lt;&gt;"",IF(J3534&gt;=INDEX(ฐาน!$A$4:$G$9,MATCH(I3534,ฐาน!$A$4:$A$9,0),4),INDEX(ฐาน!$A$4:$G$9,MATCH(I3534,ฐาน!$A$4:$A$9,0),7),INDEX(ฐาน!$A$4:$G$9,MATCH(I3534,ฐาน!$A$4:$A$9,0),4)),"")</f>
        <v/>
      </c>
      <c r="P3534" s="312">
        <f>IF(M3534&lt;&gt;ฐาน!$M$45,IF(L3534&lt;&gt;"",($L3534*$N3534/100),0),0)</f>
        <v>0</v>
      </c>
      <c r="Q3534" s="311">
        <f>IF(M3534&lt;&gt;ฐาน!$M$45,IF(L3534&lt;&gt;"",ROUNDUP(($L3534*$N3534/100),-1),0),0)</f>
        <v>0</v>
      </c>
      <c r="R3534" s="311">
        <f t="shared" si="110"/>
        <v>0</v>
      </c>
      <c r="S3534" s="313">
        <f t="shared" si="111"/>
        <v>0</v>
      </c>
      <c r="T3534" s="314">
        <f>IF(M3534&lt;&gt;ฐาน!$M$45,IF(S3534&lt;&gt;"",S3534+R3534,0),0)</f>
        <v>0</v>
      </c>
      <c r="U3534" s="311">
        <f>IF(M3534&lt;&gt;ฐาน!$M$45,IF(S3534=0,J3534+T3534,O3534),J3534)</f>
        <v>0</v>
      </c>
      <c r="V3534" s="98"/>
    </row>
    <row r="3535" spans="1:22" x14ac:dyDescent="0.35">
      <c r="A3535" s="93">
        <v>3527</v>
      </c>
      <c r="B3535" s="84"/>
      <c r="C3535" s="98"/>
      <c r="D3535" s="91"/>
      <c r="E3535" s="89"/>
      <c r="F3535" s="88"/>
      <c r="G3535" s="91"/>
      <c r="H3535" s="91"/>
      <c r="I3535" s="88"/>
      <c r="J3535" s="92"/>
      <c r="K3535" s="212"/>
      <c r="L3535" s="308" t="str">
        <f>IF(K3535&lt;&gt;"",INDEX(ฐาน!$J$4:$M$44,MATCH(INT(K3535),ฐาน!$J$4:$J$44,0),2),"")</f>
        <v/>
      </c>
      <c r="M3535" s="309" t="str">
        <f>IF(L3535&lt;&gt;"",INDEX(ฐาน!$J$4:$M$45,MATCH(L3535,ฐาน!$K$4:$K$45,0),4),"")</f>
        <v/>
      </c>
      <c r="N3535" s="310" t="str">
        <f>IF(I3535&lt;&gt;"",INDEX(ฐาน!$A$4:$F$9,MATCH(I3535,ฐาน!$A$4:$A$9,0),IF(J3535&gt;=INDEX(ฐาน!$A$4:$F$9,MATCH(I3535,ฐาน!$A$4:$A$9,0),3),6,5)),"")</f>
        <v/>
      </c>
      <c r="O3535" s="311" t="str">
        <f>IF(I3535&lt;&gt;"",IF(J3535&gt;=INDEX(ฐาน!$A$4:$G$9,MATCH(I3535,ฐาน!$A$4:$A$9,0),4),INDEX(ฐาน!$A$4:$G$9,MATCH(I3535,ฐาน!$A$4:$A$9,0),7),INDEX(ฐาน!$A$4:$G$9,MATCH(I3535,ฐาน!$A$4:$A$9,0),4)),"")</f>
        <v/>
      </c>
      <c r="P3535" s="312">
        <f>IF(M3535&lt;&gt;ฐาน!$M$45,IF(L3535&lt;&gt;"",($L3535*$N3535/100),0),0)</f>
        <v>0</v>
      </c>
      <c r="Q3535" s="311">
        <f>IF(M3535&lt;&gt;ฐาน!$M$45,IF(L3535&lt;&gt;"",ROUNDUP(($L3535*$N3535/100),-1),0),0)</f>
        <v>0</v>
      </c>
      <c r="R3535" s="311">
        <f t="shared" si="110"/>
        <v>0</v>
      </c>
      <c r="S3535" s="313">
        <f t="shared" si="111"/>
        <v>0</v>
      </c>
      <c r="T3535" s="314">
        <f>IF(M3535&lt;&gt;ฐาน!$M$45,IF(S3535&lt;&gt;"",S3535+R3535,0),0)</f>
        <v>0</v>
      </c>
      <c r="U3535" s="311">
        <f>IF(M3535&lt;&gt;ฐาน!$M$45,IF(S3535=0,J3535+T3535,O3535),J3535)</f>
        <v>0</v>
      </c>
      <c r="V3535" s="98"/>
    </row>
    <row r="3536" spans="1:22" x14ac:dyDescent="0.35">
      <c r="A3536" s="93">
        <v>3528</v>
      </c>
      <c r="B3536" s="84"/>
      <c r="C3536" s="98"/>
      <c r="D3536" s="91"/>
      <c r="E3536" s="89"/>
      <c r="F3536" s="88"/>
      <c r="G3536" s="91"/>
      <c r="H3536" s="91"/>
      <c r="I3536" s="88"/>
      <c r="J3536" s="92"/>
      <c r="K3536" s="212"/>
      <c r="L3536" s="308" t="str">
        <f>IF(K3536&lt;&gt;"",INDEX(ฐาน!$J$4:$M$44,MATCH(INT(K3536),ฐาน!$J$4:$J$44,0),2),"")</f>
        <v/>
      </c>
      <c r="M3536" s="309" t="str">
        <f>IF(L3536&lt;&gt;"",INDEX(ฐาน!$J$4:$M$45,MATCH(L3536,ฐาน!$K$4:$K$45,0),4),"")</f>
        <v/>
      </c>
      <c r="N3536" s="310" t="str">
        <f>IF(I3536&lt;&gt;"",INDEX(ฐาน!$A$4:$F$9,MATCH(I3536,ฐาน!$A$4:$A$9,0),IF(J3536&gt;=INDEX(ฐาน!$A$4:$F$9,MATCH(I3536,ฐาน!$A$4:$A$9,0),3),6,5)),"")</f>
        <v/>
      </c>
      <c r="O3536" s="311" t="str">
        <f>IF(I3536&lt;&gt;"",IF(J3536&gt;=INDEX(ฐาน!$A$4:$G$9,MATCH(I3536,ฐาน!$A$4:$A$9,0),4),INDEX(ฐาน!$A$4:$G$9,MATCH(I3536,ฐาน!$A$4:$A$9,0),7),INDEX(ฐาน!$A$4:$G$9,MATCH(I3536,ฐาน!$A$4:$A$9,0),4)),"")</f>
        <v/>
      </c>
      <c r="P3536" s="312">
        <f>IF(M3536&lt;&gt;ฐาน!$M$45,IF(L3536&lt;&gt;"",($L3536*$N3536/100),0),0)</f>
        <v>0</v>
      </c>
      <c r="Q3536" s="311">
        <f>IF(M3536&lt;&gt;ฐาน!$M$45,IF(L3536&lt;&gt;"",ROUNDUP(($L3536*$N3536/100),-1),0),0)</f>
        <v>0</v>
      </c>
      <c r="R3536" s="311">
        <f t="shared" si="110"/>
        <v>0</v>
      </c>
      <c r="S3536" s="313">
        <f t="shared" si="111"/>
        <v>0</v>
      </c>
      <c r="T3536" s="314">
        <f>IF(M3536&lt;&gt;ฐาน!$M$45,IF(S3536&lt;&gt;"",S3536+R3536,0),0)</f>
        <v>0</v>
      </c>
      <c r="U3536" s="311">
        <f>IF(M3536&lt;&gt;ฐาน!$M$45,IF(S3536=0,J3536+T3536,O3536),J3536)</f>
        <v>0</v>
      </c>
      <c r="V3536" s="98"/>
    </row>
    <row r="3537" spans="1:22" x14ac:dyDescent="0.35">
      <c r="A3537" s="93">
        <v>3529</v>
      </c>
      <c r="B3537" s="84"/>
      <c r="C3537" s="98"/>
      <c r="D3537" s="91"/>
      <c r="E3537" s="89"/>
      <c r="F3537" s="88"/>
      <c r="G3537" s="91"/>
      <c r="H3537" s="91"/>
      <c r="I3537" s="88"/>
      <c r="J3537" s="92"/>
      <c r="K3537" s="212"/>
      <c r="L3537" s="308" t="str">
        <f>IF(K3537&lt;&gt;"",INDEX(ฐาน!$J$4:$M$44,MATCH(INT(K3537),ฐาน!$J$4:$J$44,0),2),"")</f>
        <v/>
      </c>
      <c r="M3537" s="309" t="str">
        <f>IF(L3537&lt;&gt;"",INDEX(ฐาน!$J$4:$M$45,MATCH(L3537,ฐาน!$K$4:$K$45,0),4),"")</f>
        <v/>
      </c>
      <c r="N3537" s="310" t="str">
        <f>IF(I3537&lt;&gt;"",INDEX(ฐาน!$A$4:$F$9,MATCH(I3537,ฐาน!$A$4:$A$9,0),IF(J3537&gt;=INDEX(ฐาน!$A$4:$F$9,MATCH(I3537,ฐาน!$A$4:$A$9,0),3),6,5)),"")</f>
        <v/>
      </c>
      <c r="O3537" s="311" t="str">
        <f>IF(I3537&lt;&gt;"",IF(J3537&gt;=INDEX(ฐาน!$A$4:$G$9,MATCH(I3537,ฐาน!$A$4:$A$9,0),4),INDEX(ฐาน!$A$4:$G$9,MATCH(I3537,ฐาน!$A$4:$A$9,0),7),INDEX(ฐาน!$A$4:$G$9,MATCH(I3537,ฐาน!$A$4:$A$9,0),4)),"")</f>
        <v/>
      </c>
      <c r="P3537" s="312">
        <f>IF(M3537&lt;&gt;ฐาน!$M$45,IF(L3537&lt;&gt;"",($L3537*$N3537/100),0),0)</f>
        <v>0</v>
      </c>
      <c r="Q3537" s="311">
        <f>IF(M3537&lt;&gt;ฐาน!$M$45,IF(L3537&lt;&gt;"",ROUNDUP(($L3537*$N3537/100),-1),0),0)</f>
        <v>0</v>
      </c>
      <c r="R3537" s="311">
        <f t="shared" si="110"/>
        <v>0</v>
      </c>
      <c r="S3537" s="313">
        <f t="shared" si="111"/>
        <v>0</v>
      </c>
      <c r="T3537" s="314">
        <f>IF(M3537&lt;&gt;ฐาน!$M$45,IF(S3537&lt;&gt;"",S3537+R3537,0),0)</f>
        <v>0</v>
      </c>
      <c r="U3537" s="311">
        <f>IF(M3537&lt;&gt;ฐาน!$M$45,IF(S3537=0,J3537+T3537,O3537),J3537)</f>
        <v>0</v>
      </c>
      <c r="V3537" s="98"/>
    </row>
    <row r="3538" spans="1:22" x14ac:dyDescent="0.35">
      <c r="A3538" s="93">
        <v>3530</v>
      </c>
      <c r="B3538" s="84"/>
      <c r="C3538" s="98"/>
      <c r="D3538" s="91"/>
      <c r="E3538" s="89"/>
      <c r="F3538" s="88"/>
      <c r="G3538" s="91"/>
      <c r="H3538" s="91"/>
      <c r="I3538" s="88"/>
      <c r="J3538" s="92"/>
      <c r="K3538" s="212"/>
      <c r="L3538" s="308" t="str">
        <f>IF(K3538&lt;&gt;"",INDEX(ฐาน!$J$4:$M$44,MATCH(INT(K3538),ฐาน!$J$4:$J$44,0),2),"")</f>
        <v/>
      </c>
      <c r="M3538" s="309" t="str">
        <f>IF(L3538&lt;&gt;"",INDEX(ฐาน!$J$4:$M$45,MATCH(L3538,ฐาน!$K$4:$K$45,0),4),"")</f>
        <v/>
      </c>
      <c r="N3538" s="310" t="str">
        <f>IF(I3538&lt;&gt;"",INDEX(ฐาน!$A$4:$F$9,MATCH(I3538,ฐาน!$A$4:$A$9,0),IF(J3538&gt;=INDEX(ฐาน!$A$4:$F$9,MATCH(I3538,ฐาน!$A$4:$A$9,0),3),6,5)),"")</f>
        <v/>
      </c>
      <c r="O3538" s="311" t="str">
        <f>IF(I3538&lt;&gt;"",IF(J3538&gt;=INDEX(ฐาน!$A$4:$G$9,MATCH(I3538,ฐาน!$A$4:$A$9,0),4),INDEX(ฐาน!$A$4:$G$9,MATCH(I3538,ฐาน!$A$4:$A$9,0),7),INDEX(ฐาน!$A$4:$G$9,MATCH(I3538,ฐาน!$A$4:$A$9,0),4)),"")</f>
        <v/>
      </c>
      <c r="P3538" s="312">
        <f>IF(M3538&lt;&gt;ฐาน!$M$45,IF(L3538&lt;&gt;"",($L3538*$N3538/100),0),0)</f>
        <v>0</v>
      </c>
      <c r="Q3538" s="311">
        <f>IF(M3538&lt;&gt;ฐาน!$M$45,IF(L3538&lt;&gt;"",ROUNDUP(($L3538*$N3538/100),-1),0),0)</f>
        <v>0</v>
      </c>
      <c r="R3538" s="311">
        <f t="shared" si="110"/>
        <v>0</v>
      </c>
      <c r="S3538" s="313">
        <f t="shared" si="111"/>
        <v>0</v>
      </c>
      <c r="T3538" s="314">
        <f>IF(M3538&lt;&gt;ฐาน!$M$45,IF(S3538&lt;&gt;"",S3538+R3538,0),0)</f>
        <v>0</v>
      </c>
      <c r="U3538" s="311">
        <f>IF(M3538&lt;&gt;ฐาน!$M$45,IF(S3538=0,J3538+T3538,O3538),J3538)</f>
        <v>0</v>
      </c>
      <c r="V3538" s="98"/>
    </row>
    <row r="3539" spans="1:22" x14ac:dyDescent="0.35">
      <c r="A3539" s="93">
        <v>3531</v>
      </c>
      <c r="B3539" s="84"/>
      <c r="C3539" s="98"/>
      <c r="D3539" s="91"/>
      <c r="E3539" s="89"/>
      <c r="F3539" s="88"/>
      <c r="G3539" s="91"/>
      <c r="H3539" s="91"/>
      <c r="I3539" s="88"/>
      <c r="J3539" s="92"/>
      <c r="K3539" s="212"/>
      <c r="L3539" s="308" t="str">
        <f>IF(K3539&lt;&gt;"",INDEX(ฐาน!$J$4:$M$44,MATCH(INT(K3539),ฐาน!$J$4:$J$44,0),2),"")</f>
        <v/>
      </c>
      <c r="M3539" s="309" t="str">
        <f>IF(L3539&lt;&gt;"",INDEX(ฐาน!$J$4:$M$45,MATCH(L3539,ฐาน!$K$4:$K$45,0),4),"")</f>
        <v/>
      </c>
      <c r="N3539" s="310" t="str">
        <f>IF(I3539&lt;&gt;"",INDEX(ฐาน!$A$4:$F$9,MATCH(I3539,ฐาน!$A$4:$A$9,0),IF(J3539&gt;=INDEX(ฐาน!$A$4:$F$9,MATCH(I3539,ฐาน!$A$4:$A$9,0),3),6,5)),"")</f>
        <v/>
      </c>
      <c r="O3539" s="311" t="str">
        <f>IF(I3539&lt;&gt;"",IF(J3539&gt;=INDEX(ฐาน!$A$4:$G$9,MATCH(I3539,ฐาน!$A$4:$A$9,0),4),INDEX(ฐาน!$A$4:$G$9,MATCH(I3539,ฐาน!$A$4:$A$9,0),7),INDEX(ฐาน!$A$4:$G$9,MATCH(I3539,ฐาน!$A$4:$A$9,0),4)),"")</f>
        <v/>
      </c>
      <c r="P3539" s="312">
        <f>IF(M3539&lt;&gt;ฐาน!$M$45,IF(L3539&lt;&gt;"",($L3539*$N3539/100),0),0)</f>
        <v>0</v>
      </c>
      <c r="Q3539" s="311">
        <f>IF(M3539&lt;&gt;ฐาน!$M$45,IF(L3539&lt;&gt;"",ROUNDUP(($L3539*$N3539/100),-1),0),0)</f>
        <v>0</v>
      </c>
      <c r="R3539" s="311">
        <f t="shared" si="110"/>
        <v>0</v>
      </c>
      <c r="S3539" s="313">
        <f t="shared" si="111"/>
        <v>0</v>
      </c>
      <c r="T3539" s="314">
        <f>IF(M3539&lt;&gt;ฐาน!$M$45,IF(S3539&lt;&gt;"",S3539+R3539,0),0)</f>
        <v>0</v>
      </c>
      <c r="U3539" s="311">
        <f>IF(M3539&lt;&gt;ฐาน!$M$45,IF(S3539=0,J3539+T3539,O3539),J3539)</f>
        <v>0</v>
      </c>
      <c r="V3539" s="98"/>
    </row>
    <row r="3540" spans="1:22" x14ac:dyDescent="0.35">
      <c r="A3540" s="93">
        <v>3532</v>
      </c>
      <c r="B3540" s="84"/>
      <c r="C3540" s="98"/>
      <c r="D3540" s="91"/>
      <c r="E3540" s="89"/>
      <c r="F3540" s="88"/>
      <c r="G3540" s="91"/>
      <c r="H3540" s="91"/>
      <c r="I3540" s="88"/>
      <c r="J3540" s="92"/>
      <c r="K3540" s="212"/>
      <c r="L3540" s="308" t="str">
        <f>IF(K3540&lt;&gt;"",INDEX(ฐาน!$J$4:$M$44,MATCH(INT(K3540),ฐาน!$J$4:$J$44,0),2),"")</f>
        <v/>
      </c>
      <c r="M3540" s="309" t="str">
        <f>IF(L3540&lt;&gt;"",INDEX(ฐาน!$J$4:$M$45,MATCH(L3540,ฐาน!$K$4:$K$45,0),4),"")</f>
        <v/>
      </c>
      <c r="N3540" s="310" t="str">
        <f>IF(I3540&lt;&gt;"",INDEX(ฐาน!$A$4:$F$9,MATCH(I3540,ฐาน!$A$4:$A$9,0),IF(J3540&gt;=INDEX(ฐาน!$A$4:$F$9,MATCH(I3540,ฐาน!$A$4:$A$9,0),3),6,5)),"")</f>
        <v/>
      </c>
      <c r="O3540" s="311" t="str">
        <f>IF(I3540&lt;&gt;"",IF(J3540&gt;=INDEX(ฐาน!$A$4:$G$9,MATCH(I3540,ฐาน!$A$4:$A$9,0),4),INDEX(ฐาน!$A$4:$G$9,MATCH(I3540,ฐาน!$A$4:$A$9,0),7),INDEX(ฐาน!$A$4:$G$9,MATCH(I3540,ฐาน!$A$4:$A$9,0),4)),"")</f>
        <v/>
      </c>
      <c r="P3540" s="312">
        <f>IF(M3540&lt;&gt;ฐาน!$M$45,IF(L3540&lt;&gt;"",($L3540*$N3540/100),0),0)</f>
        <v>0</v>
      </c>
      <c r="Q3540" s="311">
        <f>IF(M3540&lt;&gt;ฐาน!$M$45,IF(L3540&lt;&gt;"",ROUNDUP(($L3540*$N3540/100),-1),0),0)</f>
        <v>0</v>
      </c>
      <c r="R3540" s="311">
        <f t="shared" si="110"/>
        <v>0</v>
      </c>
      <c r="S3540" s="313">
        <f t="shared" si="111"/>
        <v>0</v>
      </c>
      <c r="T3540" s="314">
        <f>IF(M3540&lt;&gt;ฐาน!$M$45,IF(S3540&lt;&gt;"",S3540+R3540,0),0)</f>
        <v>0</v>
      </c>
      <c r="U3540" s="311">
        <f>IF(M3540&lt;&gt;ฐาน!$M$45,IF(S3540=0,J3540+T3540,O3540),J3540)</f>
        <v>0</v>
      </c>
      <c r="V3540" s="98"/>
    </row>
    <row r="3541" spans="1:22" x14ac:dyDescent="0.35">
      <c r="A3541" s="93">
        <v>3533</v>
      </c>
      <c r="B3541" s="84"/>
      <c r="C3541" s="98"/>
      <c r="D3541" s="91"/>
      <c r="E3541" s="89"/>
      <c r="F3541" s="88"/>
      <c r="G3541" s="91"/>
      <c r="H3541" s="91"/>
      <c r="I3541" s="88"/>
      <c r="J3541" s="92"/>
      <c r="K3541" s="212"/>
      <c r="L3541" s="308" t="str">
        <f>IF(K3541&lt;&gt;"",INDEX(ฐาน!$J$4:$M$44,MATCH(INT(K3541),ฐาน!$J$4:$J$44,0),2),"")</f>
        <v/>
      </c>
      <c r="M3541" s="309" t="str">
        <f>IF(L3541&lt;&gt;"",INDEX(ฐาน!$J$4:$M$45,MATCH(L3541,ฐาน!$K$4:$K$45,0),4),"")</f>
        <v/>
      </c>
      <c r="N3541" s="310" t="str">
        <f>IF(I3541&lt;&gt;"",INDEX(ฐาน!$A$4:$F$9,MATCH(I3541,ฐาน!$A$4:$A$9,0),IF(J3541&gt;=INDEX(ฐาน!$A$4:$F$9,MATCH(I3541,ฐาน!$A$4:$A$9,0),3),6,5)),"")</f>
        <v/>
      </c>
      <c r="O3541" s="311" t="str">
        <f>IF(I3541&lt;&gt;"",IF(J3541&gt;=INDEX(ฐาน!$A$4:$G$9,MATCH(I3541,ฐาน!$A$4:$A$9,0),4),INDEX(ฐาน!$A$4:$G$9,MATCH(I3541,ฐาน!$A$4:$A$9,0),7),INDEX(ฐาน!$A$4:$G$9,MATCH(I3541,ฐาน!$A$4:$A$9,0),4)),"")</f>
        <v/>
      </c>
      <c r="P3541" s="312">
        <f>IF(M3541&lt;&gt;ฐาน!$M$45,IF(L3541&lt;&gt;"",($L3541*$N3541/100),0),0)</f>
        <v>0</v>
      </c>
      <c r="Q3541" s="311">
        <f>IF(M3541&lt;&gt;ฐาน!$M$45,IF(L3541&lt;&gt;"",ROUNDUP(($L3541*$N3541/100),-1),0),0)</f>
        <v>0</v>
      </c>
      <c r="R3541" s="311">
        <f t="shared" si="110"/>
        <v>0</v>
      </c>
      <c r="S3541" s="313">
        <f t="shared" si="111"/>
        <v>0</v>
      </c>
      <c r="T3541" s="314">
        <f>IF(M3541&lt;&gt;ฐาน!$M$45,IF(S3541&lt;&gt;"",S3541+R3541,0),0)</f>
        <v>0</v>
      </c>
      <c r="U3541" s="311">
        <f>IF(M3541&lt;&gt;ฐาน!$M$45,IF(S3541=0,J3541+T3541,O3541),J3541)</f>
        <v>0</v>
      </c>
      <c r="V3541" s="98"/>
    </row>
    <row r="3542" spans="1:22" x14ac:dyDescent="0.35">
      <c r="A3542" s="93">
        <v>3534</v>
      </c>
      <c r="B3542" s="84"/>
      <c r="C3542" s="98"/>
      <c r="D3542" s="91"/>
      <c r="E3542" s="89"/>
      <c r="F3542" s="88"/>
      <c r="G3542" s="91"/>
      <c r="H3542" s="91"/>
      <c r="I3542" s="88"/>
      <c r="J3542" s="92"/>
      <c r="K3542" s="212"/>
      <c r="L3542" s="308" t="str">
        <f>IF(K3542&lt;&gt;"",INDEX(ฐาน!$J$4:$M$44,MATCH(INT(K3542),ฐาน!$J$4:$J$44,0),2),"")</f>
        <v/>
      </c>
      <c r="M3542" s="309" t="str">
        <f>IF(L3542&lt;&gt;"",INDEX(ฐาน!$J$4:$M$45,MATCH(L3542,ฐาน!$K$4:$K$45,0),4),"")</f>
        <v/>
      </c>
      <c r="N3542" s="310" t="str">
        <f>IF(I3542&lt;&gt;"",INDEX(ฐาน!$A$4:$F$9,MATCH(I3542,ฐาน!$A$4:$A$9,0),IF(J3542&gt;=INDEX(ฐาน!$A$4:$F$9,MATCH(I3542,ฐาน!$A$4:$A$9,0),3),6,5)),"")</f>
        <v/>
      </c>
      <c r="O3542" s="311" t="str">
        <f>IF(I3542&lt;&gt;"",IF(J3542&gt;=INDEX(ฐาน!$A$4:$G$9,MATCH(I3542,ฐาน!$A$4:$A$9,0),4),INDEX(ฐาน!$A$4:$G$9,MATCH(I3542,ฐาน!$A$4:$A$9,0),7),INDEX(ฐาน!$A$4:$G$9,MATCH(I3542,ฐาน!$A$4:$A$9,0),4)),"")</f>
        <v/>
      </c>
      <c r="P3542" s="312">
        <f>IF(M3542&lt;&gt;ฐาน!$M$45,IF(L3542&lt;&gt;"",($L3542*$N3542/100),0),0)</f>
        <v>0</v>
      </c>
      <c r="Q3542" s="311">
        <f>IF(M3542&lt;&gt;ฐาน!$M$45,IF(L3542&lt;&gt;"",ROUNDUP(($L3542*$N3542/100),-1),0),0)</f>
        <v>0</v>
      </c>
      <c r="R3542" s="311">
        <f t="shared" si="110"/>
        <v>0</v>
      </c>
      <c r="S3542" s="313">
        <f t="shared" si="111"/>
        <v>0</v>
      </c>
      <c r="T3542" s="314">
        <f>IF(M3542&lt;&gt;ฐาน!$M$45,IF(S3542&lt;&gt;"",S3542+R3542,0),0)</f>
        <v>0</v>
      </c>
      <c r="U3542" s="311">
        <f>IF(M3542&lt;&gt;ฐาน!$M$45,IF(S3542=0,J3542+T3542,O3542),J3542)</f>
        <v>0</v>
      </c>
      <c r="V3542" s="98"/>
    </row>
    <row r="3543" spans="1:22" x14ac:dyDescent="0.35">
      <c r="A3543" s="93">
        <v>3535</v>
      </c>
      <c r="B3543" s="84"/>
      <c r="C3543" s="98"/>
      <c r="D3543" s="91"/>
      <c r="E3543" s="89"/>
      <c r="F3543" s="88"/>
      <c r="G3543" s="91"/>
      <c r="H3543" s="91"/>
      <c r="I3543" s="88"/>
      <c r="J3543" s="92"/>
      <c r="K3543" s="212"/>
      <c r="L3543" s="308" t="str">
        <f>IF(K3543&lt;&gt;"",INDEX(ฐาน!$J$4:$M$44,MATCH(INT(K3543),ฐาน!$J$4:$J$44,0),2),"")</f>
        <v/>
      </c>
      <c r="M3543" s="309" t="str">
        <f>IF(L3543&lt;&gt;"",INDEX(ฐาน!$J$4:$M$45,MATCH(L3543,ฐาน!$K$4:$K$45,0),4),"")</f>
        <v/>
      </c>
      <c r="N3543" s="310" t="str">
        <f>IF(I3543&lt;&gt;"",INDEX(ฐาน!$A$4:$F$9,MATCH(I3543,ฐาน!$A$4:$A$9,0),IF(J3543&gt;=INDEX(ฐาน!$A$4:$F$9,MATCH(I3543,ฐาน!$A$4:$A$9,0),3),6,5)),"")</f>
        <v/>
      </c>
      <c r="O3543" s="311" t="str">
        <f>IF(I3543&lt;&gt;"",IF(J3543&gt;=INDEX(ฐาน!$A$4:$G$9,MATCH(I3543,ฐาน!$A$4:$A$9,0),4),INDEX(ฐาน!$A$4:$G$9,MATCH(I3543,ฐาน!$A$4:$A$9,0),7),INDEX(ฐาน!$A$4:$G$9,MATCH(I3543,ฐาน!$A$4:$A$9,0),4)),"")</f>
        <v/>
      </c>
      <c r="P3543" s="312">
        <f>IF(M3543&lt;&gt;ฐาน!$M$45,IF(L3543&lt;&gt;"",($L3543*$N3543/100),0),0)</f>
        <v>0</v>
      </c>
      <c r="Q3543" s="311">
        <f>IF(M3543&lt;&gt;ฐาน!$M$45,IF(L3543&lt;&gt;"",ROUNDUP(($L3543*$N3543/100),-1),0),0)</f>
        <v>0</v>
      </c>
      <c r="R3543" s="311">
        <f t="shared" si="110"/>
        <v>0</v>
      </c>
      <c r="S3543" s="313">
        <f t="shared" si="111"/>
        <v>0</v>
      </c>
      <c r="T3543" s="314">
        <f>IF(M3543&lt;&gt;ฐาน!$M$45,IF(S3543&lt;&gt;"",S3543+R3543,0),0)</f>
        <v>0</v>
      </c>
      <c r="U3543" s="311">
        <f>IF(M3543&lt;&gt;ฐาน!$M$45,IF(S3543=0,J3543+T3543,O3543),J3543)</f>
        <v>0</v>
      </c>
      <c r="V3543" s="98"/>
    </row>
    <row r="3544" spans="1:22" x14ac:dyDescent="0.35">
      <c r="A3544" s="93">
        <v>3536</v>
      </c>
      <c r="B3544" s="84"/>
      <c r="C3544" s="98"/>
      <c r="D3544" s="91"/>
      <c r="E3544" s="89"/>
      <c r="F3544" s="88"/>
      <c r="G3544" s="91"/>
      <c r="H3544" s="91"/>
      <c r="I3544" s="88"/>
      <c r="J3544" s="92"/>
      <c r="K3544" s="212"/>
      <c r="L3544" s="308" t="str">
        <f>IF(K3544&lt;&gt;"",INDEX(ฐาน!$J$4:$M$44,MATCH(INT(K3544),ฐาน!$J$4:$J$44,0),2),"")</f>
        <v/>
      </c>
      <c r="M3544" s="309" t="str">
        <f>IF(L3544&lt;&gt;"",INDEX(ฐาน!$J$4:$M$45,MATCH(L3544,ฐาน!$K$4:$K$45,0),4),"")</f>
        <v/>
      </c>
      <c r="N3544" s="310" t="str">
        <f>IF(I3544&lt;&gt;"",INDEX(ฐาน!$A$4:$F$9,MATCH(I3544,ฐาน!$A$4:$A$9,0),IF(J3544&gt;=INDEX(ฐาน!$A$4:$F$9,MATCH(I3544,ฐาน!$A$4:$A$9,0),3),6,5)),"")</f>
        <v/>
      </c>
      <c r="O3544" s="311" t="str">
        <f>IF(I3544&lt;&gt;"",IF(J3544&gt;=INDEX(ฐาน!$A$4:$G$9,MATCH(I3544,ฐาน!$A$4:$A$9,0),4),INDEX(ฐาน!$A$4:$G$9,MATCH(I3544,ฐาน!$A$4:$A$9,0),7),INDEX(ฐาน!$A$4:$G$9,MATCH(I3544,ฐาน!$A$4:$A$9,0),4)),"")</f>
        <v/>
      </c>
      <c r="P3544" s="312">
        <f>IF(M3544&lt;&gt;ฐาน!$M$45,IF(L3544&lt;&gt;"",($L3544*$N3544/100),0),0)</f>
        <v>0</v>
      </c>
      <c r="Q3544" s="311">
        <f>IF(M3544&lt;&gt;ฐาน!$M$45,IF(L3544&lt;&gt;"",ROUNDUP(($L3544*$N3544/100),-1),0),0)</f>
        <v>0</v>
      </c>
      <c r="R3544" s="311">
        <f t="shared" si="110"/>
        <v>0</v>
      </c>
      <c r="S3544" s="313">
        <f t="shared" si="111"/>
        <v>0</v>
      </c>
      <c r="T3544" s="314">
        <f>IF(M3544&lt;&gt;ฐาน!$M$45,IF(S3544&lt;&gt;"",S3544+R3544,0),0)</f>
        <v>0</v>
      </c>
      <c r="U3544" s="311">
        <f>IF(M3544&lt;&gt;ฐาน!$M$45,IF(S3544=0,J3544+T3544,O3544),J3544)</f>
        <v>0</v>
      </c>
      <c r="V3544" s="98"/>
    </row>
    <row r="3545" spans="1:22" x14ac:dyDescent="0.35">
      <c r="A3545" s="93">
        <v>3537</v>
      </c>
      <c r="B3545" s="84"/>
      <c r="C3545" s="98"/>
      <c r="D3545" s="91"/>
      <c r="E3545" s="89"/>
      <c r="F3545" s="88"/>
      <c r="G3545" s="91"/>
      <c r="H3545" s="91"/>
      <c r="I3545" s="88"/>
      <c r="J3545" s="92"/>
      <c r="K3545" s="212"/>
      <c r="L3545" s="308" t="str">
        <f>IF(K3545&lt;&gt;"",INDEX(ฐาน!$J$4:$M$44,MATCH(INT(K3545),ฐาน!$J$4:$J$44,0),2),"")</f>
        <v/>
      </c>
      <c r="M3545" s="309" t="str">
        <f>IF(L3545&lt;&gt;"",INDEX(ฐาน!$J$4:$M$45,MATCH(L3545,ฐาน!$K$4:$K$45,0),4),"")</f>
        <v/>
      </c>
      <c r="N3545" s="310" t="str">
        <f>IF(I3545&lt;&gt;"",INDEX(ฐาน!$A$4:$F$9,MATCH(I3545,ฐาน!$A$4:$A$9,0),IF(J3545&gt;=INDEX(ฐาน!$A$4:$F$9,MATCH(I3545,ฐาน!$A$4:$A$9,0),3),6,5)),"")</f>
        <v/>
      </c>
      <c r="O3545" s="311" t="str">
        <f>IF(I3545&lt;&gt;"",IF(J3545&gt;=INDEX(ฐาน!$A$4:$G$9,MATCH(I3545,ฐาน!$A$4:$A$9,0),4),INDEX(ฐาน!$A$4:$G$9,MATCH(I3545,ฐาน!$A$4:$A$9,0),7),INDEX(ฐาน!$A$4:$G$9,MATCH(I3545,ฐาน!$A$4:$A$9,0),4)),"")</f>
        <v/>
      </c>
      <c r="P3545" s="312">
        <f>IF(M3545&lt;&gt;ฐาน!$M$45,IF(L3545&lt;&gt;"",($L3545*$N3545/100),0),0)</f>
        <v>0</v>
      </c>
      <c r="Q3545" s="311">
        <f>IF(M3545&lt;&gt;ฐาน!$M$45,IF(L3545&lt;&gt;"",ROUNDUP(($L3545*$N3545/100),-1),0),0)</f>
        <v>0</v>
      </c>
      <c r="R3545" s="311">
        <f t="shared" si="110"/>
        <v>0</v>
      </c>
      <c r="S3545" s="313">
        <f t="shared" si="111"/>
        <v>0</v>
      </c>
      <c r="T3545" s="314">
        <f>IF(M3545&lt;&gt;ฐาน!$M$45,IF(S3545&lt;&gt;"",S3545+R3545,0),0)</f>
        <v>0</v>
      </c>
      <c r="U3545" s="311">
        <f>IF(M3545&lt;&gt;ฐาน!$M$45,IF(S3545=0,J3545+T3545,O3545),J3545)</f>
        <v>0</v>
      </c>
      <c r="V3545" s="98"/>
    </row>
    <row r="3546" spans="1:22" x14ac:dyDescent="0.35">
      <c r="A3546" s="93">
        <v>3538</v>
      </c>
      <c r="B3546" s="84"/>
      <c r="C3546" s="98"/>
      <c r="D3546" s="91"/>
      <c r="E3546" s="89"/>
      <c r="F3546" s="88"/>
      <c r="G3546" s="91"/>
      <c r="H3546" s="91"/>
      <c r="I3546" s="88"/>
      <c r="J3546" s="92"/>
      <c r="K3546" s="212"/>
      <c r="L3546" s="308" t="str">
        <f>IF(K3546&lt;&gt;"",INDEX(ฐาน!$J$4:$M$44,MATCH(INT(K3546),ฐาน!$J$4:$J$44,0),2),"")</f>
        <v/>
      </c>
      <c r="M3546" s="309" t="str">
        <f>IF(L3546&lt;&gt;"",INDEX(ฐาน!$J$4:$M$45,MATCH(L3546,ฐาน!$K$4:$K$45,0),4),"")</f>
        <v/>
      </c>
      <c r="N3546" s="310" t="str">
        <f>IF(I3546&lt;&gt;"",INDEX(ฐาน!$A$4:$F$9,MATCH(I3546,ฐาน!$A$4:$A$9,0),IF(J3546&gt;=INDEX(ฐาน!$A$4:$F$9,MATCH(I3546,ฐาน!$A$4:$A$9,0),3),6,5)),"")</f>
        <v/>
      </c>
      <c r="O3546" s="311" t="str">
        <f>IF(I3546&lt;&gt;"",IF(J3546&gt;=INDEX(ฐาน!$A$4:$G$9,MATCH(I3546,ฐาน!$A$4:$A$9,0),4),INDEX(ฐาน!$A$4:$G$9,MATCH(I3546,ฐาน!$A$4:$A$9,0),7),INDEX(ฐาน!$A$4:$G$9,MATCH(I3546,ฐาน!$A$4:$A$9,0),4)),"")</f>
        <v/>
      </c>
      <c r="P3546" s="312">
        <f>IF(M3546&lt;&gt;ฐาน!$M$45,IF(L3546&lt;&gt;"",($L3546*$N3546/100),0),0)</f>
        <v>0</v>
      </c>
      <c r="Q3546" s="311">
        <f>IF(M3546&lt;&gt;ฐาน!$M$45,IF(L3546&lt;&gt;"",ROUNDUP(($L3546*$N3546/100),-1),0),0)</f>
        <v>0</v>
      </c>
      <c r="R3546" s="311">
        <f t="shared" si="110"/>
        <v>0</v>
      </c>
      <c r="S3546" s="313">
        <f t="shared" si="111"/>
        <v>0</v>
      </c>
      <c r="T3546" s="314">
        <f>IF(M3546&lt;&gt;ฐาน!$M$45,IF(S3546&lt;&gt;"",S3546+R3546,0),0)</f>
        <v>0</v>
      </c>
      <c r="U3546" s="311">
        <f>IF(M3546&lt;&gt;ฐาน!$M$45,IF(S3546=0,J3546+T3546,O3546),J3546)</f>
        <v>0</v>
      </c>
      <c r="V3546" s="98"/>
    </row>
    <row r="3547" spans="1:22" x14ac:dyDescent="0.35">
      <c r="A3547" s="93">
        <v>3539</v>
      </c>
      <c r="B3547" s="84"/>
      <c r="C3547" s="98"/>
      <c r="D3547" s="91"/>
      <c r="E3547" s="89"/>
      <c r="F3547" s="88"/>
      <c r="G3547" s="91"/>
      <c r="H3547" s="91"/>
      <c r="I3547" s="88"/>
      <c r="J3547" s="92"/>
      <c r="K3547" s="212"/>
      <c r="L3547" s="308" t="str">
        <f>IF(K3547&lt;&gt;"",INDEX(ฐาน!$J$4:$M$44,MATCH(INT(K3547),ฐาน!$J$4:$J$44,0),2),"")</f>
        <v/>
      </c>
      <c r="M3547" s="309" t="str">
        <f>IF(L3547&lt;&gt;"",INDEX(ฐาน!$J$4:$M$45,MATCH(L3547,ฐาน!$K$4:$K$45,0),4),"")</f>
        <v/>
      </c>
      <c r="N3547" s="310" t="str">
        <f>IF(I3547&lt;&gt;"",INDEX(ฐาน!$A$4:$F$9,MATCH(I3547,ฐาน!$A$4:$A$9,0),IF(J3547&gt;=INDEX(ฐาน!$A$4:$F$9,MATCH(I3547,ฐาน!$A$4:$A$9,0),3),6,5)),"")</f>
        <v/>
      </c>
      <c r="O3547" s="311" t="str">
        <f>IF(I3547&lt;&gt;"",IF(J3547&gt;=INDEX(ฐาน!$A$4:$G$9,MATCH(I3547,ฐาน!$A$4:$A$9,0),4),INDEX(ฐาน!$A$4:$G$9,MATCH(I3547,ฐาน!$A$4:$A$9,0),7),INDEX(ฐาน!$A$4:$G$9,MATCH(I3547,ฐาน!$A$4:$A$9,0),4)),"")</f>
        <v/>
      </c>
      <c r="P3547" s="312">
        <f>IF(M3547&lt;&gt;ฐาน!$M$45,IF(L3547&lt;&gt;"",($L3547*$N3547/100),0),0)</f>
        <v>0</v>
      </c>
      <c r="Q3547" s="311">
        <f>IF(M3547&lt;&gt;ฐาน!$M$45,IF(L3547&lt;&gt;"",ROUNDUP(($L3547*$N3547/100),-1),0),0)</f>
        <v>0</v>
      </c>
      <c r="R3547" s="311">
        <f t="shared" si="110"/>
        <v>0</v>
      </c>
      <c r="S3547" s="313">
        <f t="shared" si="111"/>
        <v>0</v>
      </c>
      <c r="T3547" s="314">
        <f>IF(M3547&lt;&gt;ฐาน!$M$45,IF(S3547&lt;&gt;"",S3547+R3547,0),0)</f>
        <v>0</v>
      </c>
      <c r="U3547" s="311">
        <f>IF(M3547&lt;&gt;ฐาน!$M$45,IF(S3547=0,J3547+T3547,O3547),J3547)</f>
        <v>0</v>
      </c>
      <c r="V3547" s="98"/>
    </row>
    <row r="3548" spans="1:22" x14ac:dyDescent="0.35">
      <c r="A3548" s="93">
        <v>3540</v>
      </c>
      <c r="B3548" s="84"/>
      <c r="C3548" s="98"/>
      <c r="D3548" s="91"/>
      <c r="E3548" s="89"/>
      <c r="F3548" s="88"/>
      <c r="G3548" s="91"/>
      <c r="H3548" s="91"/>
      <c r="I3548" s="88"/>
      <c r="J3548" s="92"/>
      <c r="K3548" s="212"/>
      <c r="L3548" s="308" t="str">
        <f>IF(K3548&lt;&gt;"",INDEX(ฐาน!$J$4:$M$44,MATCH(INT(K3548),ฐาน!$J$4:$J$44,0),2),"")</f>
        <v/>
      </c>
      <c r="M3548" s="309" t="str">
        <f>IF(L3548&lt;&gt;"",INDEX(ฐาน!$J$4:$M$45,MATCH(L3548,ฐาน!$K$4:$K$45,0),4),"")</f>
        <v/>
      </c>
      <c r="N3548" s="310" t="str">
        <f>IF(I3548&lt;&gt;"",INDEX(ฐาน!$A$4:$F$9,MATCH(I3548,ฐาน!$A$4:$A$9,0),IF(J3548&gt;=INDEX(ฐาน!$A$4:$F$9,MATCH(I3548,ฐาน!$A$4:$A$9,0),3),6,5)),"")</f>
        <v/>
      </c>
      <c r="O3548" s="311" t="str">
        <f>IF(I3548&lt;&gt;"",IF(J3548&gt;=INDEX(ฐาน!$A$4:$G$9,MATCH(I3548,ฐาน!$A$4:$A$9,0),4),INDEX(ฐาน!$A$4:$G$9,MATCH(I3548,ฐาน!$A$4:$A$9,0),7),INDEX(ฐาน!$A$4:$G$9,MATCH(I3548,ฐาน!$A$4:$A$9,0),4)),"")</f>
        <v/>
      </c>
      <c r="P3548" s="312">
        <f>IF(M3548&lt;&gt;ฐาน!$M$45,IF(L3548&lt;&gt;"",($L3548*$N3548/100),0),0)</f>
        <v>0</v>
      </c>
      <c r="Q3548" s="311">
        <f>IF(M3548&lt;&gt;ฐาน!$M$45,IF(L3548&lt;&gt;"",ROUNDUP(($L3548*$N3548/100),-1),0),0)</f>
        <v>0</v>
      </c>
      <c r="R3548" s="311">
        <f t="shared" si="110"/>
        <v>0</v>
      </c>
      <c r="S3548" s="313">
        <f t="shared" si="111"/>
        <v>0</v>
      </c>
      <c r="T3548" s="314">
        <f>IF(M3548&lt;&gt;ฐาน!$M$45,IF(S3548&lt;&gt;"",S3548+R3548,0),0)</f>
        <v>0</v>
      </c>
      <c r="U3548" s="311">
        <f>IF(M3548&lt;&gt;ฐาน!$M$45,IF(S3548=0,J3548+T3548,O3548),J3548)</f>
        <v>0</v>
      </c>
      <c r="V3548" s="98"/>
    </row>
    <row r="3549" spans="1:22" x14ac:dyDescent="0.35">
      <c r="A3549" s="93">
        <v>3541</v>
      </c>
      <c r="B3549" s="84"/>
      <c r="C3549" s="98"/>
      <c r="D3549" s="91"/>
      <c r="E3549" s="89"/>
      <c r="F3549" s="88"/>
      <c r="G3549" s="91"/>
      <c r="H3549" s="91"/>
      <c r="I3549" s="88"/>
      <c r="J3549" s="92"/>
      <c r="K3549" s="212"/>
      <c r="L3549" s="308" t="str">
        <f>IF(K3549&lt;&gt;"",INDEX(ฐาน!$J$4:$M$44,MATCH(INT(K3549),ฐาน!$J$4:$J$44,0),2),"")</f>
        <v/>
      </c>
      <c r="M3549" s="309" t="str">
        <f>IF(L3549&lt;&gt;"",INDEX(ฐาน!$J$4:$M$45,MATCH(L3549,ฐาน!$K$4:$K$45,0),4),"")</f>
        <v/>
      </c>
      <c r="N3549" s="310" t="str">
        <f>IF(I3549&lt;&gt;"",INDEX(ฐาน!$A$4:$F$9,MATCH(I3549,ฐาน!$A$4:$A$9,0),IF(J3549&gt;=INDEX(ฐาน!$A$4:$F$9,MATCH(I3549,ฐาน!$A$4:$A$9,0),3),6,5)),"")</f>
        <v/>
      </c>
      <c r="O3549" s="311" t="str">
        <f>IF(I3549&lt;&gt;"",IF(J3549&gt;=INDEX(ฐาน!$A$4:$G$9,MATCH(I3549,ฐาน!$A$4:$A$9,0),4),INDEX(ฐาน!$A$4:$G$9,MATCH(I3549,ฐาน!$A$4:$A$9,0),7),INDEX(ฐาน!$A$4:$G$9,MATCH(I3549,ฐาน!$A$4:$A$9,0),4)),"")</f>
        <v/>
      </c>
      <c r="P3549" s="312">
        <f>IF(M3549&lt;&gt;ฐาน!$M$45,IF(L3549&lt;&gt;"",($L3549*$N3549/100),0),0)</f>
        <v>0</v>
      </c>
      <c r="Q3549" s="311">
        <f>IF(M3549&lt;&gt;ฐาน!$M$45,IF(L3549&lt;&gt;"",ROUNDUP(($L3549*$N3549/100),-1),0),0)</f>
        <v>0</v>
      </c>
      <c r="R3549" s="311">
        <f t="shared" si="110"/>
        <v>0</v>
      </c>
      <c r="S3549" s="313">
        <f t="shared" si="111"/>
        <v>0</v>
      </c>
      <c r="T3549" s="314">
        <f>IF(M3549&lt;&gt;ฐาน!$M$45,IF(S3549&lt;&gt;"",S3549+R3549,0),0)</f>
        <v>0</v>
      </c>
      <c r="U3549" s="311">
        <f>IF(M3549&lt;&gt;ฐาน!$M$45,IF(S3549=0,J3549+T3549,O3549),J3549)</f>
        <v>0</v>
      </c>
      <c r="V3549" s="98"/>
    </row>
    <row r="3550" spans="1:22" x14ac:dyDescent="0.35">
      <c r="A3550" s="93">
        <v>3542</v>
      </c>
      <c r="B3550" s="84"/>
      <c r="C3550" s="98"/>
      <c r="D3550" s="91"/>
      <c r="E3550" s="89"/>
      <c r="F3550" s="88"/>
      <c r="G3550" s="91"/>
      <c r="H3550" s="91"/>
      <c r="I3550" s="88"/>
      <c r="J3550" s="92"/>
      <c r="K3550" s="212"/>
      <c r="L3550" s="308" t="str">
        <f>IF(K3550&lt;&gt;"",INDEX(ฐาน!$J$4:$M$44,MATCH(INT(K3550),ฐาน!$J$4:$J$44,0),2),"")</f>
        <v/>
      </c>
      <c r="M3550" s="309" t="str">
        <f>IF(L3550&lt;&gt;"",INDEX(ฐาน!$J$4:$M$45,MATCH(L3550,ฐาน!$K$4:$K$45,0),4),"")</f>
        <v/>
      </c>
      <c r="N3550" s="310" t="str">
        <f>IF(I3550&lt;&gt;"",INDEX(ฐาน!$A$4:$F$9,MATCH(I3550,ฐาน!$A$4:$A$9,0),IF(J3550&gt;=INDEX(ฐาน!$A$4:$F$9,MATCH(I3550,ฐาน!$A$4:$A$9,0),3),6,5)),"")</f>
        <v/>
      </c>
      <c r="O3550" s="311" t="str">
        <f>IF(I3550&lt;&gt;"",IF(J3550&gt;=INDEX(ฐาน!$A$4:$G$9,MATCH(I3550,ฐาน!$A$4:$A$9,0),4),INDEX(ฐาน!$A$4:$G$9,MATCH(I3550,ฐาน!$A$4:$A$9,0),7),INDEX(ฐาน!$A$4:$G$9,MATCH(I3550,ฐาน!$A$4:$A$9,0),4)),"")</f>
        <v/>
      </c>
      <c r="P3550" s="312">
        <f>IF(M3550&lt;&gt;ฐาน!$M$45,IF(L3550&lt;&gt;"",($L3550*$N3550/100),0),0)</f>
        <v>0</v>
      </c>
      <c r="Q3550" s="311">
        <f>IF(M3550&lt;&gt;ฐาน!$M$45,IF(L3550&lt;&gt;"",ROUNDUP(($L3550*$N3550/100),-1),0),0)</f>
        <v>0</v>
      </c>
      <c r="R3550" s="311">
        <f t="shared" si="110"/>
        <v>0</v>
      </c>
      <c r="S3550" s="313">
        <f t="shared" si="111"/>
        <v>0</v>
      </c>
      <c r="T3550" s="314">
        <f>IF(M3550&lt;&gt;ฐาน!$M$45,IF(S3550&lt;&gt;"",S3550+R3550,0),0)</f>
        <v>0</v>
      </c>
      <c r="U3550" s="311">
        <f>IF(M3550&lt;&gt;ฐาน!$M$45,IF(S3550=0,J3550+T3550,O3550),J3550)</f>
        <v>0</v>
      </c>
      <c r="V3550" s="98"/>
    </row>
    <row r="3551" spans="1:22" x14ac:dyDescent="0.35">
      <c r="A3551" s="93">
        <v>3543</v>
      </c>
      <c r="B3551" s="84"/>
      <c r="C3551" s="98"/>
      <c r="D3551" s="91"/>
      <c r="E3551" s="89"/>
      <c r="F3551" s="88"/>
      <c r="G3551" s="91"/>
      <c r="H3551" s="91"/>
      <c r="I3551" s="88"/>
      <c r="J3551" s="92"/>
      <c r="K3551" s="212"/>
      <c r="L3551" s="308" t="str">
        <f>IF(K3551&lt;&gt;"",INDEX(ฐาน!$J$4:$M$44,MATCH(INT(K3551),ฐาน!$J$4:$J$44,0),2),"")</f>
        <v/>
      </c>
      <c r="M3551" s="309" t="str">
        <f>IF(L3551&lt;&gt;"",INDEX(ฐาน!$J$4:$M$45,MATCH(L3551,ฐาน!$K$4:$K$45,0),4),"")</f>
        <v/>
      </c>
      <c r="N3551" s="310" t="str">
        <f>IF(I3551&lt;&gt;"",INDEX(ฐาน!$A$4:$F$9,MATCH(I3551,ฐาน!$A$4:$A$9,0),IF(J3551&gt;=INDEX(ฐาน!$A$4:$F$9,MATCH(I3551,ฐาน!$A$4:$A$9,0),3),6,5)),"")</f>
        <v/>
      </c>
      <c r="O3551" s="311" t="str">
        <f>IF(I3551&lt;&gt;"",IF(J3551&gt;=INDEX(ฐาน!$A$4:$G$9,MATCH(I3551,ฐาน!$A$4:$A$9,0),4),INDEX(ฐาน!$A$4:$G$9,MATCH(I3551,ฐาน!$A$4:$A$9,0),7),INDEX(ฐาน!$A$4:$G$9,MATCH(I3551,ฐาน!$A$4:$A$9,0),4)),"")</f>
        <v/>
      </c>
      <c r="P3551" s="312">
        <f>IF(M3551&lt;&gt;ฐาน!$M$45,IF(L3551&lt;&gt;"",($L3551*$N3551/100),0),0)</f>
        <v>0</v>
      </c>
      <c r="Q3551" s="311">
        <f>IF(M3551&lt;&gt;ฐาน!$M$45,IF(L3551&lt;&gt;"",ROUNDUP(($L3551*$N3551/100),-1),0),0)</f>
        <v>0</v>
      </c>
      <c r="R3551" s="311">
        <f t="shared" si="110"/>
        <v>0</v>
      </c>
      <c r="S3551" s="313">
        <f t="shared" si="111"/>
        <v>0</v>
      </c>
      <c r="T3551" s="314">
        <f>IF(M3551&lt;&gt;ฐาน!$M$45,IF(S3551&lt;&gt;"",S3551+R3551,0),0)</f>
        <v>0</v>
      </c>
      <c r="U3551" s="311">
        <f>IF(M3551&lt;&gt;ฐาน!$M$45,IF(S3551=0,J3551+T3551,O3551),J3551)</f>
        <v>0</v>
      </c>
      <c r="V3551" s="98"/>
    </row>
    <row r="3552" spans="1:22" x14ac:dyDescent="0.35">
      <c r="A3552" s="93">
        <v>3544</v>
      </c>
      <c r="B3552" s="84"/>
      <c r="C3552" s="98"/>
      <c r="D3552" s="91"/>
      <c r="E3552" s="89"/>
      <c r="F3552" s="88"/>
      <c r="G3552" s="91"/>
      <c r="H3552" s="91"/>
      <c r="I3552" s="88"/>
      <c r="J3552" s="92"/>
      <c r="K3552" s="212"/>
      <c r="L3552" s="308" t="str">
        <f>IF(K3552&lt;&gt;"",INDEX(ฐาน!$J$4:$M$44,MATCH(INT(K3552),ฐาน!$J$4:$J$44,0),2),"")</f>
        <v/>
      </c>
      <c r="M3552" s="309" t="str">
        <f>IF(L3552&lt;&gt;"",INDEX(ฐาน!$J$4:$M$45,MATCH(L3552,ฐาน!$K$4:$K$45,0),4),"")</f>
        <v/>
      </c>
      <c r="N3552" s="310" t="str">
        <f>IF(I3552&lt;&gt;"",INDEX(ฐาน!$A$4:$F$9,MATCH(I3552,ฐาน!$A$4:$A$9,0),IF(J3552&gt;=INDEX(ฐาน!$A$4:$F$9,MATCH(I3552,ฐาน!$A$4:$A$9,0),3),6,5)),"")</f>
        <v/>
      </c>
      <c r="O3552" s="311" t="str">
        <f>IF(I3552&lt;&gt;"",IF(J3552&gt;=INDEX(ฐาน!$A$4:$G$9,MATCH(I3552,ฐาน!$A$4:$A$9,0),4),INDEX(ฐาน!$A$4:$G$9,MATCH(I3552,ฐาน!$A$4:$A$9,0),7),INDEX(ฐาน!$A$4:$G$9,MATCH(I3552,ฐาน!$A$4:$A$9,0),4)),"")</f>
        <v/>
      </c>
      <c r="P3552" s="312">
        <f>IF(M3552&lt;&gt;ฐาน!$M$45,IF(L3552&lt;&gt;"",($L3552*$N3552/100),0),0)</f>
        <v>0</v>
      </c>
      <c r="Q3552" s="311">
        <f>IF(M3552&lt;&gt;ฐาน!$M$45,IF(L3552&lt;&gt;"",ROUNDUP(($L3552*$N3552/100),-1),0),0)</f>
        <v>0</v>
      </c>
      <c r="R3552" s="311">
        <f t="shared" si="110"/>
        <v>0</v>
      </c>
      <c r="S3552" s="313">
        <f t="shared" si="111"/>
        <v>0</v>
      </c>
      <c r="T3552" s="314">
        <f>IF(M3552&lt;&gt;ฐาน!$M$45,IF(S3552&lt;&gt;"",S3552+R3552,0),0)</f>
        <v>0</v>
      </c>
      <c r="U3552" s="311">
        <f>IF(M3552&lt;&gt;ฐาน!$M$45,IF(S3552=0,J3552+T3552,O3552),J3552)</f>
        <v>0</v>
      </c>
      <c r="V3552" s="98"/>
    </row>
    <row r="3553" spans="1:22" x14ac:dyDescent="0.35">
      <c r="A3553" s="93">
        <v>3545</v>
      </c>
      <c r="B3553" s="84"/>
      <c r="C3553" s="98"/>
      <c r="D3553" s="91"/>
      <c r="E3553" s="89"/>
      <c r="F3553" s="88"/>
      <c r="G3553" s="91"/>
      <c r="H3553" s="91"/>
      <c r="I3553" s="88"/>
      <c r="J3553" s="92"/>
      <c r="K3553" s="212"/>
      <c r="L3553" s="308" t="str">
        <f>IF(K3553&lt;&gt;"",INDEX(ฐาน!$J$4:$M$44,MATCH(INT(K3553),ฐาน!$J$4:$J$44,0),2),"")</f>
        <v/>
      </c>
      <c r="M3553" s="309" t="str">
        <f>IF(L3553&lt;&gt;"",INDEX(ฐาน!$J$4:$M$45,MATCH(L3553,ฐาน!$K$4:$K$45,0),4),"")</f>
        <v/>
      </c>
      <c r="N3553" s="310" t="str">
        <f>IF(I3553&lt;&gt;"",INDEX(ฐาน!$A$4:$F$9,MATCH(I3553,ฐาน!$A$4:$A$9,0),IF(J3553&gt;=INDEX(ฐาน!$A$4:$F$9,MATCH(I3553,ฐาน!$A$4:$A$9,0),3),6,5)),"")</f>
        <v/>
      </c>
      <c r="O3553" s="311" t="str">
        <f>IF(I3553&lt;&gt;"",IF(J3553&gt;=INDEX(ฐาน!$A$4:$G$9,MATCH(I3553,ฐาน!$A$4:$A$9,0),4),INDEX(ฐาน!$A$4:$G$9,MATCH(I3553,ฐาน!$A$4:$A$9,0),7),INDEX(ฐาน!$A$4:$G$9,MATCH(I3553,ฐาน!$A$4:$A$9,0),4)),"")</f>
        <v/>
      </c>
      <c r="P3553" s="312">
        <f>IF(M3553&lt;&gt;ฐาน!$M$45,IF(L3553&lt;&gt;"",($L3553*$N3553/100),0),0)</f>
        <v>0</v>
      </c>
      <c r="Q3553" s="311">
        <f>IF(M3553&lt;&gt;ฐาน!$M$45,IF(L3553&lt;&gt;"",ROUNDUP(($L3553*$N3553/100),-1),0),0)</f>
        <v>0</v>
      </c>
      <c r="R3553" s="311">
        <f t="shared" si="110"/>
        <v>0</v>
      </c>
      <c r="S3553" s="313">
        <f t="shared" si="111"/>
        <v>0</v>
      </c>
      <c r="T3553" s="314">
        <f>IF(M3553&lt;&gt;ฐาน!$M$45,IF(S3553&lt;&gt;"",S3553+R3553,0),0)</f>
        <v>0</v>
      </c>
      <c r="U3553" s="311">
        <f>IF(M3553&lt;&gt;ฐาน!$M$45,IF(S3553=0,J3553+T3553,O3553),J3553)</f>
        <v>0</v>
      </c>
      <c r="V3553" s="98"/>
    </row>
    <row r="3554" spans="1:22" x14ac:dyDescent="0.35">
      <c r="A3554" s="93">
        <v>3546</v>
      </c>
      <c r="B3554" s="84"/>
      <c r="C3554" s="98"/>
      <c r="D3554" s="91"/>
      <c r="E3554" s="89"/>
      <c r="F3554" s="88"/>
      <c r="G3554" s="91"/>
      <c r="H3554" s="91"/>
      <c r="I3554" s="88"/>
      <c r="J3554" s="92"/>
      <c r="K3554" s="212"/>
      <c r="L3554" s="308" t="str">
        <f>IF(K3554&lt;&gt;"",INDEX(ฐาน!$J$4:$M$44,MATCH(INT(K3554),ฐาน!$J$4:$J$44,0),2),"")</f>
        <v/>
      </c>
      <c r="M3554" s="309" t="str">
        <f>IF(L3554&lt;&gt;"",INDEX(ฐาน!$J$4:$M$45,MATCH(L3554,ฐาน!$K$4:$K$45,0),4),"")</f>
        <v/>
      </c>
      <c r="N3554" s="310" t="str">
        <f>IF(I3554&lt;&gt;"",INDEX(ฐาน!$A$4:$F$9,MATCH(I3554,ฐาน!$A$4:$A$9,0),IF(J3554&gt;=INDEX(ฐาน!$A$4:$F$9,MATCH(I3554,ฐาน!$A$4:$A$9,0),3),6,5)),"")</f>
        <v/>
      </c>
      <c r="O3554" s="311" t="str">
        <f>IF(I3554&lt;&gt;"",IF(J3554&gt;=INDEX(ฐาน!$A$4:$G$9,MATCH(I3554,ฐาน!$A$4:$A$9,0),4),INDEX(ฐาน!$A$4:$G$9,MATCH(I3554,ฐาน!$A$4:$A$9,0),7),INDEX(ฐาน!$A$4:$G$9,MATCH(I3554,ฐาน!$A$4:$A$9,0),4)),"")</f>
        <v/>
      </c>
      <c r="P3554" s="312">
        <f>IF(M3554&lt;&gt;ฐาน!$M$45,IF(L3554&lt;&gt;"",($L3554*$N3554/100),0),0)</f>
        <v>0</v>
      </c>
      <c r="Q3554" s="311">
        <f>IF(M3554&lt;&gt;ฐาน!$M$45,IF(L3554&lt;&gt;"",ROUNDUP(($L3554*$N3554/100),-1),0),0)</f>
        <v>0</v>
      </c>
      <c r="R3554" s="311">
        <f t="shared" si="110"/>
        <v>0</v>
      </c>
      <c r="S3554" s="313">
        <f t="shared" si="111"/>
        <v>0</v>
      </c>
      <c r="T3554" s="314">
        <f>IF(M3554&lt;&gt;ฐาน!$M$45,IF(S3554&lt;&gt;"",S3554+R3554,0),0)</f>
        <v>0</v>
      </c>
      <c r="U3554" s="311">
        <f>IF(M3554&lt;&gt;ฐาน!$M$45,IF(S3554=0,J3554+T3554,O3554),J3554)</f>
        <v>0</v>
      </c>
      <c r="V3554" s="98"/>
    </row>
    <row r="3555" spans="1:22" x14ac:dyDescent="0.35">
      <c r="A3555" s="93">
        <v>3547</v>
      </c>
      <c r="B3555" s="84"/>
      <c r="C3555" s="98"/>
      <c r="D3555" s="91"/>
      <c r="E3555" s="89"/>
      <c r="F3555" s="88"/>
      <c r="G3555" s="91"/>
      <c r="H3555" s="91"/>
      <c r="I3555" s="88"/>
      <c r="J3555" s="92"/>
      <c r="K3555" s="212"/>
      <c r="L3555" s="308" t="str">
        <f>IF(K3555&lt;&gt;"",INDEX(ฐาน!$J$4:$M$44,MATCH(INT(K3555),ฐาน!$J$4:$J$44,0),2),"")</f>
        <v/>
      </c>
      <c r="M3555" s="309" t="str">
        <f>IF(L3555&lt;&gt;"",INDEX(ฐาน!$J$4:$M$45,MATCH(L3555,ฐาน!$K$4:$K$45,0),4),"")</f>
        <v/>
      </c>
      <c r="N3555" s="310" t="str">
        <f>IF(I3555&lt;&gt;"",INDEX(ฐาน!$A$4:$F$9,MATCH(I3555,ฐาน!$A$4:$A$9,0),IF(J3555&gt;=INDEX(ฐาน!$A$4:$F$9,MATCH(I3555,ฐาน!$A$4:$A$9,0),3),6,5)),"")</f>
        <v/>
      </c>
      <c r="O3555" s="311" t="str">
        <f>IF(I3555&lt;&gt;"",IF(J3555&gt;=INDEX(ฐาน!$A$4:$G$9,MATCH(I3555,ฐาน!$A$4:$A$9,0),4),INDEX(ฐาน!$A$4:$G$9,MATCH(I3555,ฐาน!$A$4:$A$9,0),7),INDEX(ฐาน!$A$4:$G$9,MATCH(I3555,ฐาน!$A$4:$A$9,0),4)),"")</f>
        <v/>
      </c>
      <c r="P3555" s="312">
        <f>IF(M3555&lt;&gt;ฐาน!$M$45,IF(L3555&lt;&gt;"",($L3555*$N3555/100),0),0)</f>
        <v>0</v>
      </c>
      <c r="Q3555" s="311">
        <f>IF(M3555&lt;&gt;ฐาน!$M$45,IF(L3555&lt;&gt;"",ROUNDUP(($L3555*$N3555/100),-1),0),0)</f>
        <v>0</v>
      </c>
      <c r="R3555" s="311">
        <f t="shared" si="110"/>
        <v>0</v>
      </c>
      <c r="S3555" s="313">
        <f t="shared" si="111"/>
        <v>0</v>
      </c>
      <c r="T3555" s="314">
        <f>IF(M3555&lt;&gt;ฐาน!$M$45,IF(S3555&lt;&gt;"",S3555+R3555,0),0)</f>
        <v>0</v>
      </c>
      <c r="U3555" s="311">
        <f>IF(M3555&lt;&gt;ฐาน!$M$45,IF(S3555=0,J3555+T3555,O3555),J3555)</f>
        <v>0</v>
      </c>
      <c r="V3555" s="98"/>
    </row>
    <row r="3556" spans="1:22" x14ac:dyDescent="0.35">
      <c r="A3556" s="93">
        <v>3548</v>
      </c>
      <c r="B3556" s="84"/>
      <c r="C3556" s="98"/>
      <c r="D3556" s="91"/>
      <c r="E3556" s="89"/>
      <c r="F3556" s="88"/>
      <c r="G3556" s="91"/>
      <c r="H3556" s="91"/>
      <c r="I3556" s="88"/>
      <c r="J3556" s="92"/>
      <c r="K3556" s="212"/>
      <c r="L3556" s="308" t="str">
        <f>IF(K3556&lt;&gt;"",INDEX(ฐาน!$J$4:$M$44,MATCH(INT(K3556),ฐาน!$J$4:$J$44,0),2),"")</f>
        <v/>
      </c>
      <c r="M3556" s="309" t="str">
        <f>IF(L3556&lt;&gt;"",INDEX(ฐาน!$J$4:$M$45,MATCH(L3556,ฐาน!$K$4:$K$45,0),4),"")</f>
        <v/>
      </c>
      <c r="N3556" s="310" t="str">
        <f>IF(I3556&lt;&gt;"",INDEX(ฐาน!$A$4:$F$9,MATCH(I3556,ฐาน!$A$4:$A$9,0),IF(J3556&gt;=INDEX(ฐาน!$A$4:$F$9,MATCH(I3556,ฐาน!$A$4:$A$9,0),3),6,5)),"")</f>
        <v/>
      </c>
      <c r="O3556" s="311" t="str">
        <f>IF(I3556&lt;&gt;"",IF(J3556&gt;=INDEX(ฐาน!$A$4:$G$9,MATCH(I3556,ฐาน!$A$4:$A$9,0),4),INDEX(ฐาน!$A$4:$G$9,MATCH(I3556,ฐาน!$A$4:$A$9,0),7),INDEX(ฐาน!$A$4:$G$9,MATCH(I3556,ฐาน!$A$4:$A$9,0),4)),"")</f>
        <v/>
      </c>
      <c r="P3556" s="312">
        <f>IF(M3556&lt;&gt;ฐาน!$M$45,IF(L3556&lt;&gt;"",($L3556*$N3556/100),0),0)</f>
        <v>0</v>
      </c>
      <c r="Q3556" s="311">
        <f>IF(M3556&lt;&gt;ฐาน!$M$45,IF(L3556&lt;&gt;"",ROUNDUP(($L3556*$N3556/100),-1),0),0)</f>
        <v>0</v>
      </c>
      <c r="R3556" s="311">
        <f t="shared" si="110"/>
        <v>0</v>
      </c>
      <c r="S3556" s="313">
        <f t="shared" si="111"/>
        <v>0</v>
      </c>
      <c r="T3556" s="314">
        <f>IF(M3556&lt;&gt;ฐาน!$M$45,IF(S3556&lt;&gt;"",S3556+R3556,0),0)</f>
        <v>0</v>
      </c>
      <c r="U3556" s="311">
        <f>IF(M3556&lt;&gt;ฐาน!$M$45,IF(S3556=0,J3556+T3556,O3556),J3556)</f>
        <v>0</v>
      </c>
      <c r="V3556" s="98"/>
    </row>
    <row r="3557" spans="1:22" x14ac:dyDescent="0.35">
      <c r="A3557" s="93">
        <v>3549</v>
      </c>
      <c r="B3557" s="84"/>
      <c r="C3557" s="98"/>
      <c r="D3557" s="91"/>
      <c r="E3557" s="89"/>
      <c r="F3557" s="88"/>
      <c r="G3557" s="91"/>
      <c r="H3557" s="91"/>
      <c r="I3557" s="88"/>
      <c r="J3557" s="92"/>
      <c r="K3557" s="212"/>
      <c r="L3557" s="308" t="str">
        <f>IF(K3557&lt;&gt;"",INDEX(ฐาน!$J$4:$M$44,MATCH(INT(K3557),ฐาน!$J$4:$J$44,0),2),"")</f>
        <v/>
      </c>
      <c r="M3557" s="309" t="str">
        <f>IF(L3557&lt;&gt;"",INDEX(ฐาน!$J$4:$M$45,MATCH(L3557,ฐาน!$K$4:$K$45,0),4),"")</f>
        <v/>
      </c>
      <c r="N3557" s="310" t="str">
        <f>IF(I3557&lt;&gt;"",INDEX(ฐาน!$A$4:$F$9,MATCH(I3557,ฐาน!$A$4:$A$9,0),IF(J3557&gt;=INDEX(ฐาน!$A$4:$F$9,MATCH(I3557,ฐาน!$A$4:$A$9,0),3),6,5)),"")</f>
        <v/>
      </c>
      <c r="O3557" s="311" t="str">
        <f>IF(I3557&lt;&gt;"",IF(J3557&gt;=INDEX(ฐาน!$A$4:$G$9,MATCH(I3557,ฐาน!$A$4:$A$9,0),4),INDEX(ฐาน!$A$4:$G$9,MATCH(I3557,ฐาน!$A$4:$A$9,0),7),INDEX(ฐาน!$A$4:$G$9,MATCH(I3557,ฐาน!$A$4:$A$9,0),4)),"")</f>
        <v/>
      </c>
      <c r="P3557" s="312">
        <f>IF(M3557&lt;&gt;ฐาน!$M$45,IF(L3557&lt;&gt;"",($L3557*$N3557/100),0),0)</f>
        <v>0</v>
      </c>
      <c r="Q3557" s="311">
        <f>IF(M3557&lt;&gt;ฐาน!$M$45,IF(L3557&lt;&gt;"",ROUNDUP(($L3557*$N3557/100),-1),0),0)</f>
        <v>0</v>
      </c>
      <c r="R3557" s="311">
        <f t="shared" si="110"/>
        <v>0</v>
      </c>
      <c r="S3557" s="313">
        <f t="shared" si="111"/>
        <v>0</v>
      </c>
      <c r="T3557" s="314">
        <f>IF(M3557&lt;&gt;ฐาน!$M$45,IF(S3557&lt;&gt;"",S3557+R3557,0),0)</f>
        <v>0</v>
      </c>
      <c r="U3557" s="311">
        <f>IF(M3557&lt;&gt;ฐาน!$M$45,IF(S3557=0,J3557+T3557,O3557),J3557)</f>
        <v>0</v>
      </c>
      <c r="V3557" s="98"/>
    </row>
    <row r="3558" spans="1:22" x14ac:dyDescent="0.35">
      <c r="A3558" s="93">
        <v>3550</v>
      </c>
      <c r="B3558" s="84"/>
      <c r="C3558" s="98"/>
      <c r="D3558" s="91"/>
      <c r="E3558" s="89"/>
      <c r="F3558" s="88"/>
      <c r="G3558" s="91"/>
      <c r="H3558" s="91"/>
      <c r="I3558" s="88"/>
      <c r="J3558" s="92"/>
      <c r="K3558" s="212"/>
      <c r="L3558" s="308" t="str">
        <f>IF(K3558&lt;&gt;"",INDEX(ฐาน!$J$4:$M$44,MATCH(INT(K3558),ฐาน!$J$4:$J$44,0),2),"")</f>
        <v/>
      </c>
      <c r="M3558" s="309" t="str">
        <f>IF(L3558&lt;&gt;"",INDEX(ฐาน!$J$4:$M$45,MATCH(L3558,ฐาน!$K$4:$K$45,0),4),"")</f>
        <v/>
      </c>
      <c r="N3558" s="310" t="str">
        <f>IF(I3558&lt;&gt;"",INDEX(ฐาน!$A$4:$F$9,MATCH(I3558,ฐาน!$A$4:$A$9,0),IF(J3558&gt;=INDEX(ฐาน!$A$4:$F$9,MATCH(I3558,ฐาน!$A$4:$A$9,0),3),6,5)),"")</f>
        <v/>
      </c>
      <c r="O3558" s="311" t="str">
        <f>IF(I3558&lt;&gt;"",IF(J3558&gt;=INDEX(ฐาน!$A$4:$G$9,MATCH(I3558,ฐาน!$A$4:$A$9,0),4),INDEX(ฐาน!$A$4:$G$9,MATCH(I3558,ฐาน!$A$4:$A$9,0),7),INDEX(ฐาน!$A$4:$G$9,MATCH(I3558,ฐาน!$A$4:$A$9,0),4)),"")</f>
        <v/>
      </c>
      <c r="P3558" s="312">
        <f>IF(M3558&lt;&gt;ฐาน!$M$45,IF(L3558&lt;&gt;"",($L3558*$N3558/100),0),0)</f>
        <v>0</v>
      </c>
      <c r="Q3558" s="311">
        <f>IF(M3558&lt;&gt;ฐาน!$M$45,IF(L3558&lt;&gt;"",ROUNDUP(($L3558*$N3558/100),-1),0),0)</f>
        <v>0</v>
      </c>
      <c r="R3558" s="311">
        <f t="shared" si="110"/>
        <v>0</v>
      </c>
      <c r="S3558" s="313">
        <f t="shared" si="111"/>
        <v>0</v>
      </c>
      <c r="T3558" s="314">
        <f>IF(M3558&lt;&gt;ฐาน!$M$45,IF(S3558&lt;&gt;"",S3558+R3558,0),0)</f>
        <v>0</v>
      </c>
      <c r="U3558" s="311">
        <f>IF(M3558&lt;&gt;ฐาน!$M$45,IF(S3558=0,J3558+T3558,O3558),J3558)</f>
        <v>0</v>
      </c>
      <c r="V3558" s="98"/>
    </row>
    <row r="3559" spans="1:22" x14ac:dyDescent="0.35">
      <c r="A3559" s="93">
        <v>3551</v>
      </c>
      <c r="B3559" s="84"/>
      <c r="C3559" s="98"/>
      <c r="D3559" s="91"/>
      <c r="E3559" s="89"/>
      <c r="F3559" s="88"/>
      <c r="G3559" s="91"/>
      <c r="H3559" s="91"/>
      <c r="I3559" s="88"/>
      <c r="J3559" s="92"/>
      <c r="K3559" s="212"/>
      <c r="L3559" s="308" t="str">
        <f>IF(K3559&lt;&gt;"",INDEX(ฐาน!$J$4:$M$44,MATCH(INT(K3559),ฐาน!$J$4:$J$44,0),2),"")</f>
        <v/>
      </c>
      <c r="M3559" s="309" t="str">
        <f>IF(L3559&lt;&gt;"",INDEX(ฐาน!$J$4:$M$45,MATCH(L3559,ฐาน!$K$4:$K$45,0),4),"")</f>
        <v/>
      </c>
      <c r="N3559" s="310" t="str">
        <f>IF(I3559&lt;&gt;"",INDEX(ฐาน!$A$4:$F$9,MATCH(I3559,ฐาน!$A$4:$A$9,0),IF(J3559&gt;=INDEX(ฐาน!$A$4:$F$9,MATCH(I3559,ฐาน!$A$4:$A$9,0),3),6,5)),"")</f>
        <v/>
      </c>
      <c r="O3559" s="311" t="str">
        <f>IF(I3559&lt;&gt;"",IF(J3559&gt;=INDEX(ฐาน!$A$4:$G$9,MATCH(I3559,ฐาน!$A$4:$A$9,0),4),INDEX(ฐาน!$A$4:$G$9,MATCH(I3559,ฐาน!$A$4:$A$9,0),7),INDEX(ฐาน!$A$4:$G$9,MATCH(I3559,ฐาน!$A$4:$A$9,0),4)),"")</f>
        <v/>
      </c>
      <c r="P3559" s="312">
        <f>IF(M3559&lt;&gt;ฐาน!$M$45,IF(L3559&lt;&gt;"",($L3559*$N3559/100),0),0)</f>
        <v>0</v>
      </c>
      <c r="Q3559" s="311">
        <f>IF(M3559&lt;&gt;ฐาน!$M$45,IF(L3559&lt;&gt;"",ROUNDUP(($L3559*$N3559/100),-1),0),0)</f>
        <v>0</v>
      </c>
      <c r="R3559" s="311">
        <f t="shared" si="110"/>
        <v>0</v>
      </c>
      <c r="S3559" s="313">
        <f t="shared" si="111"/>
        <v>0</v>
      </c>
      <c r="T3559" s="314">
        <f>IF(M3559&lt;&gt;ฐาน!$M$45,IF(S3559&lt;&gt;"",S3559+R3559,0),0)</f>
        <v>0</v>
      </c>
      <c r="U3559" s="311">
        <f>IF(M3559&lt;&gt;ฐาน!$M$45,IF(S3559=0,J3559+T3559,O3559),J3559)</f>
        <v>0</v>
      </c>
      <c r="V3559" s="98"/>
    </row>
    <row r="3560" spans="1:22" x14ac:dyDescent="0.35">
      <c r="A3560" s="93">
        <v>3552</v>
      </c>
      <c r="B3560" s="84"/>
      <c r="C3560" s="98"/>
      <c r="D3560" s="91"/>
      <c r="E3560" s="89"/>
      <c r="F3560" s="88"/>
      <c r="G3560" s="91"/>
      <c r="H3560" s="91"/>
      <c r="I3560" s="88"/>
      <c r="J3560" s="92"/>
      <c r="K3560" s="212"/>
      <c r="L3560" s="308" t="str">
        <f>IF(K3560&lt;&gt;"",INDEX(ฐาน!$J$4:$M$44,MATCH(INT(K3560),ฐาน!$J$4:$J$44,0),2),"")</f>
        <v/>
      </c>
      <c r="M3560" s="309" t="str">
        <f>IF(L3560&lt;&gt;"",INDEX(ฐาน!$J$4:$M$45,MATCH(L3560,ฐาน!$K$4:$K$45,0),4),"")</f>
        <v/>
      </c>
      <c r="N3560" s="310" t="str">
        <f>IF(I3560&lt;&gt;"",INDEX(ฐาน!$A$4:$F$9,MATCH(I3560,ฐาน!$A$4:$A$9,0),IF(J3560&gt;=INDEX(ฐาน!$A$4:$F$9,MATCH(I3560,ฐาน!$A$4:$A$9,0),3),6,5)),"")</f>
        <v/>
      </c>
      <c r="O3560" s="311" t="str">
        <f>IF(I3560&lt;&gt;"",IF(J3560&gt;=INDEX(ฐาน!$A$4:$G$9,MATCH(I3560,ฐาน!$A$4:$A$9,0),4),INDEX(ฐาน!$A$4:$G$9,MATCH(I3560,ฐาน!$A$4:$A$9,0),7),INDEX(ฐาน!$A$4:$G$9,MATCH(I3560,ฐาน!$A$4:$A$9,0),4)),"")</f>
        <v/>
      </c>
      <c r="P3560" s="312">
        <f>IF(M3560&lt;&gt;ฐาน!$M$45,IF(L3560&lt;&gt;"",($L3560*$N3560/100),0),0)</f>
        <v>0</v>
      </c>
      <c r="Q3560" s="311">
        <f>IF(M3560&lt;&gt;ฐาน!$M$45,IF(L3560&lt;&gt;"",ROUNDUP(($L3560*$N3560/100),-1),0),0)</f>
        <v>0</v>
      </c>
      <c r="R3560" s="311">
        <f t="shared" si="110"/>
        <v>0</v>
      </c>
      <c r="S3560" s="313">
        <f t="shared" si="111"/>
        <v>0</v>
      </c>
      <c r="T3560" s="314">
        <f>IF(M3560&lt;&gt;ฐาน!$M$45,IF(S3560&lt;&gt;"",S3560+R3560,0),0)</f>
        <v>0</v>
      </c>
      <c r="U3560" s="311">
        <f>IF(M3560&lt;&gt;ฐาน!$M$45,IF(S3560=0,J3560+T3560,O3560),J3560)</f>
        <v>0</v>
      </c>
      <c r="V3560" s="98"/>
    </row>
    <row r="3561" spans="1:22" x14ac:dyDescent="0.35">
      <c r="A3561" s="93">
        <v>3553</v>
      </c>
      <c r="B3561" s="84"/>
      <c r="C3561" s="98"/>
      <c r="D3561" s="91"/>
      <c r="E3561" s="89"/>
      <c r="F3561" s="88"/>
      <c r="G3561" s="91"/>
      <c r="H3561" s="91"/>
      <c r="I3561" s="88"/>
      <c r="J3561" s="92"/>
      <c r="K3561" s="212"/>
      <c r="L3561" s="308" t="str">
        <f>IF(K3561&lt;&gt;"",INDEX(ฐาน!$J$4:$M$44,MATCH(INT(K3561),ฐาน!$J$4:$J$44,0),2),"")</f>
        <v/>
      </c>
      <c r="M3561" s="309" t="str">
        <f>IF(L3561&lt;&gt;"",INDEX(ฐาน!$J$4:$M$45,MATCH(L3561,ฐาน!$K$4:$K$45,0),4),"")</f>
        <v/>
      </c>
      <c r="N3561" s="310" t="str">
        <f>IF(I3561&lt;&gt;"",INDEX(ฐาน!$A$4:$F$9,MATCH(I3561,ฐาน!$A$4:$A$9,0),IF(J3561&gt;=INDEX(ฐาน!$A$4:$F$9,MATCH(I3561,ฐาน!$A$4:$A$9,0),3),6,5)),"")</f>
        <v/>
      </c>
      <c r="O3561" s="311" t="str">
        <f>IF(I3561&lt;&gt;"",IF(J3561&gt;=INDEX(ฐาน!$A$4:$G$9,MATCH(I3561,ฐาน!$A$4:$A$9,0),4),INDEX(ฐาน!$A$4:$G$9,MATCH(I3561,ฐาน!$A$4:$A$9,0),7),INDEX(ฐาน!$A$4:$G$9,MATCH(I3561,ฐาน!$A$4:$A$9,0),4)),"")</f>
        <v/>
      </c>
      <c r="P3561" s="312">
        <f>IF(M3561&lt;&gt;ฐาน!$M$45,IF(L3561&lt;&gt;"",($L3561*$N3561/100),0),0)</f>
        <v>0</v>
      </c>
      <c r="Q3561" s="311">
        <f>IF(M3561&lt;&gt;ฐาน!$M$45,IF(L3561&lt;&gt;"",ROUNDUP(($L3561*$N3561/100),-1),0),0)</f>
        <v>0</v>
      </c>
      <c r="R3561" s="311">
        <f t="shared" si="110"/>
        <v>0</v>
      </c>
      <c r="S3561" s="313">
        <f t="shared" si="111"/>
        <v>0</v>
      </c>
      <c r="T3561" s="314">
        <f>IF(M3561&lt;&gt;ฐาน!$M$45,IF(S3561&lt;&gt;"",S3561+R3561,0),0)</f>
        <v>0</v>
      </c>
      <c r="U3561" s="311">
        <f>IF(M3561&lt;&gt;ฐาน!$M$45,IF(S3561=0,J3561+T3561,O3561),J3561)</f>
        <v>0</v>
      </c>
      <c r="V3561" s="98"/>
    </row>
    <row r="3562" spans="1:22" x14ac:dyDescent="0.35">
      <c r="A3562" s="93">
        <v>3554</v>
      </c>
      <c r="B3562" s="84"/>
      <c r="C3562" s="98"/>
      <c r="D3562" s="91"/>
      <c r="E3562" s="89"/>
      <c r="F3562" s="88"/>
      <c r="G3562" s="91"/>
      <c r="H3562" s="91"/>
      <c r="I3562" s="88"/>
      <c r="J3562" s="92"/>
      <c r="K3562" s="212"/>
      <c r="L3562" s="308" t="str">
        <f>IF(K3562&lt;&gt;"",INDEX(ฐาน!$J$4:$M$44,MATCH(INT(K3562),ฐาน!$J$4:$J$44,0),2),"")</f>
        <v/>
      </c>
      <c r="M3562" s="309" t="str">
        <f>IF(L3562&lt;&gt;"",INDEX(ฐาน!$J$4:$M$45,MATCH(L3562,ฐาน!$K$4:$K$45,0),4),"")</f>
        <v/>
      </c>
      <c r="N3562" s="310" t="str">
        <f>IF(I3562&lt;&gt;"",INDEX(ฐาน!$A$4:$F$9,MATCH(I3562,ฐาน!$A$4:$A$9,0),IF(J3562&gt;=INDEX(ฐาน!$A$4:$F$9,MATCH(I3562,ฐาน!$A$4:$A$9,0),3),6,5)),"")</f>
        <v/>
      </c>
      <c r="O3562" s="311" t="str">
        <f>IF(I3562&lt;&gt;"",IF(J3562&gt;=INDEX(ฐาน!$A$4:$G$9,MATCH(I3562,ฐาน!$A$4:$A$9,0),4),INDEX(ฐาน!$A$4:$G$9,MATCH(I3562,ฐาน!$A$4:$A$9,0),7),INDEX(ฐาน!$A$4:$G$9,MATCH(I3562,ฐาน!$A$4:$A$9,0),4)),"")</f>
        <v/>
      </c>
      <c r="P3562" s="312">
        <f>IF(M3562&lt;&gt;ฐาน!$M$45,IF(L3562&lt;&gt;"",($L3562*$N3562/100),0),0)</f>
        <v>0</v>
      </c>
      <c r="Q3562" s="311">
        <f>IF(M3562&lt;&gt;ฐาน!$M$45,IF(L3562&lt;&gt;"",ROUNDUP(($L3562*$N3562/100),-1),0),0)</f>
        <v>0</v>
      </c>
      <c r="R3562" s="311">
        <f t="shared" si="110"/>
        <v>0</v>
      </c>
      <c r="S3562" s="313">
        <f t="shared" si="111"/>
        <v>0</v>
      </c>
      <c r="T3562" s="314">
        <f>IF(M3562&lt;&gt;ฐาน!$M$45,IF(S3562&lt;&gt;"",S3562+R3562,0),0)</f>
        <v>0</v>
      </c>
      <c r="U3562" s="311">
        <f>IF(M3562&lt;&gt;ฐาน!$M$45,IF(S3562=0,J3562+T3562,O3562),J3562)</f>
        <v>0</v>
      </c>
      <c r="V3562" s="98"/>
    </row>
    <row r="3563" spans="1:22" x14ac:dyDescent="0.35">
      <c r="A3563" s="93">
        <v>3555</v>
      </c>
      <c r="B3563" s="84"/>
      <c r="C3563" s="98"/>
      <c r="D3563" s="91"/>
      <c r="E3563" s="89"/>
      <c r="F3563" s="88"/>
      <c r="G3563" s="91"/>
      <c r="H3563" s="91"/>
      <c r="I3563" s="88"/>
      <c r="J3563" s="92"/>
      <c r="K3563" s="212"/>
      <c r="L3563" s="308" t="str">
        <f>IF(K3563&lt;&gt;"",INDEX(ฐาน!$J$4:$M$44,MATCH(INT(K3563),ฐาน!$J$4:$J$44,0),2),"")</f>
        <v/>
      </c>
      <c r="M3563" s="309" t="str">
        <f>IF(L3563&lt;&gt;"",INDEX(ฐาน!$J$4:$M$45,MATCH(L3563,ฐาน!$K$4:$K$45,0),4),"")</f>
        <v/>
      </c>
      <c r="N3563" s="310" t="str">
        <f>IF(I3563&lt;&gt;"",INDEX(ฐาน!$A$4:$F$9,MATCH(I3563,ฐาน!$A$4:$A$9,0),IF(J3563&gt;=INDEX(ฐาน!$A$4:$F$9,MATCH(I3563,ฐาน!$A$4:$A$9,0),3),6,5)),"")</f>
        <v/>
      </c>
      <c r="O3563" s="311" t="str">
        <f>IF(I3563&lt;&gt;"",IF(J3563&gt;=INDEX(ฐาน!$A$4:$G$9,MATCH(I3563,ฐาน!$A$4:$A$9,0),4),INDEX(ฐาน!$A$4:$G$9,MATCH(I3563,ฐาน!$A$4:$A$9,0),7),INDEX(ฐาน!$A$4:$G$9,MATCH(I3563,ฐาน!$A$4:$A$9,0),4)),"")</f>
        <v/>
      </c>
      <c r="P3563" s="312">
        <f>IF(M3563&lt;&gt;ฐาน!$M$45,IF(L3563&lt;&gt;"",($L3563*$N3563/100),0),0)</f>
        <v>0</v>
      </c>
      <c r="Q3563" s="311">
        <f>IF(M3563&lt;&gt;ฐาน!$M$45,IF(L3563&lt;&gt;"",ROUNDUP(($L3563*$N3563/100),-1),0),0)</f>
        <v>0</v>
      </c>
      <c r="R3563" s="311">
        <f t="shared" si="110"/>
        <v>0</v>
      </c>
      <c r="S3563" s="313">
        <f t="shared" si="111"/>
        <v>0</v>
      </c>
      <c r="T3563" s="314">
        <f>IF(M3563&lt;&gt;ฐาน!$M$45,IF(S3563&lt;&gt;"",S3563+R3563,0),0)</f>
        <v>0</v>
      </c>
      <c r="U3563" s="311">
        <f>IF(M3563&lt;&gt;ฐาน!$M$45,IF(S3563=0,J3563+T3563,O3563),J3563)</f>
        <v>0</v>
      </c>
      <c r="V3563" s="98"/>
    </row>
    <row r="3564" spans="1:22" x14ac:dyDescent="0.35">
      <c r="A3564" s="93">
        <v>3556</v>
      </c>
      <c r="B3564" s="84"/>
      <c r="C3564" s="98"/>
      <c r="D3564" s="91"/>
      <c r="E3564" s="89"/>
      <c r="F3564" s="88"/>
      <c r="G3564" s="91"/>
      <c r="H3564" s="91"/>
      <c r="I3564" s="88"/>
      <c r="J3564" s="92"/>
      <c r="K3564" s="212"/>
      <c r="L3564" s="308" t="str">
        <f>IF(K3564&lt;&gt;"",INDEX(ฐาน!$J$4:$M$44,MATCH(INT(K3564),ฐาน!$J$4:$J$44,0),2),"")</f>
        <v/>
      </c>
      <c r="M3564" s="309" t="str">
        <f>IF(L3564&lt;&gt;"",INDEX(ฐาน!$J$4:$M$45,MATCH(L3564,ฐาน!$K$4:$K$45,0),4),"")</f>
        <v/>
      </c>
      <c r="N3564" s="310" t="str">
        <f>IF(I3564&lt;&gt;"",INDEX(ฐาน!$A$4:$F$9,MATCH(I3564,ฐาน!$A$4:$A$9,0),IF(J3564&gt;=INDEX(ฐาน!$A$4:$F$9,MATCH(I3564,ฐาน!$A$4:$A$9,0),3),6,5)),"")</f>
        <v/>
      </c>
      <c r="O3564" s="311" t="str">
        <f>IF(I3564&lt;&gt;"",IF(J3564&gt;=INDEX(ฐาน!$A$4:$G$9,MATCH(I3564,ฐาน!$A$4:$A$9,0),4),INDEX(ฐาน!$A$4:$G$9,MATCH(I3564,ฐาน!$A$4:$A$9,0),7),INDEX(ฐาน!$A$4:$G$9,MATCH(I3564,ฐาน!$A$4:$A$9,0),4)),"")</f>
        <v/>
      </c>
      <c r="P3564" s="312">
        <f>IF(M3564&lt;&gt;ฐาน!$M$45,IF(L3564&lt;&gt;"",($L3564*$N3564/100),0),0)</f>
        <v>0</v>
      </c>
      <c r="Q3564" s="311">
        <f>IF(M3564&lt;&gt;ฐาน!$M$45,IF(L3564&lt;&gt;"",ROUNDUP(($L3564*$N3564/100),-1),0),0)</f>
        <v>0</v>
      </c>
      <c r="R3564" s="311">
        <f t="shared" si="110"/>
        <v>0</v>
      </c>
      <c r="S3564" s="313">
        <f t="shared" si="111"/>
        <v>0</v>
      </c>
      <c r="T3564" s="314">
        <f>IF(M3564&lt;&gt;ฐาน!$M$45,IF(S3564&lt;&gt;"",S3564+R3564,0),0)</f>
        <v>0</v>
      </c>
      <c r="U3564" s="311">
        <f>IF(M3564&lt;&gt;ฐาน!$M$45,IF(S3564=0,J3564+T3564,O3564),J3564)</f>
        <v>0</v>
      </c>
      <c r="V3564" s="98"/>
    </row>
    <row r="3565" spans="1:22" x14ac:dyDescent="0.35">
      <c r="A3565" s="93">
        <v>3557</v>
      </c>
      <c r="B3565" s="84"/>
      <c r="C3565" s="98"/>
      <c r="D3565" s="91"/>
      <c r="E3565" s="89"/>
      <c r="F3565" s="88"/>
      <c r="G3565" s="91"/>
      <c r="H3565" s="91"/>
      <c r="I3565" s="88"/>
      <c r="J3565" s="92"/>
      <c r="K3565" s="212"/>
      <c r="L3565" s="308" t="str">
        <f>IF(K3565&lt;&gt;"",INDEX(ฐาน!$J$4:$M$44,MATCH(INT(K3565),ฐาน!$J$4:$J$44,0),2),"")</f>
        <v/>
      </c>
      <c r="M3565" s="309" t="str">
        <f>IF(L3565&lt;&gt;"",INDEX(ฐาน!$J$4:$M$45,MATCH(L3565,ฐาน!$K$4:$K$45,0),4),"")</f>
        <v/>
      </c>
      <c r="N3565" s="310" t="str">
        <f>IF(I3565&lt;&gt;"",INDEX(ฐาน!$A$4:$F$9,MATCH(I3565,ฐาน!$A$4:$A$9,0),IF(J3565&gt;=INDEX(ฐาน!$A$4:$F$9,MATCH(I3565,ฐาน!$A$4:$A$9,0),3),6,5)),"")</f>
        <v/>
      </c>
      <c r="O3565" s="311" t="str">
        <f>IF(I3565&lt;&gt;"",IF(J3565&gt;=INDEX(ฐาน!$A$4:$G$9,MATCH(I3565,ฐาน!$A$4:$A$9,0),4),INDEX(ฐาน!$A$4:$G$9,MATCH(I3565,ฐาน!$A$4:$A$9,0),7),INDEX(ฐาน!$A$4:$G$9,MATCH(I3565,ฐาน!$A$4:$A$9,0),4)),"")</f>
        <v/>
      </c>
      <c r="P3565" s="312">
        <f>IF(M3565&lt;&gt;ฐาน!$M$45,IF(L3565&lt;&gt;"",($L3565*$N3565/100),0),0)</f>
        <v>0</v>
      </c>
      <c r="Q3565" s="311">
        <f>IF(M3565&lt;&gt;ฐาน!$M$45,IF(L3565&lt;&gt;"",ROUNDUP(($L3565*$N3565/100),-1),0),0)</f>
        <v>0</v>
      </c>
      <c r="R3565" s="311">
        <f t="shared" si="110"/>
        <v>0</v>
      </c>
      <c r="S3565" s="313">
        <f t="shared" si="111"/>
        <v>0</v>
      </c>
      <c r="T3565" s="314">
        <f>IF(M3565&lt;&gt;ฐาน!$M$45,IF(S3565&lt;&gt;"",S3565+R3565,0),0)</f>
        <v>0</v>
      </c>
      <c r="U3565" s="311">
        <f>IF(M3565&lt;&gt;ฐาน!$M$45,IF(S3565=0,J3565+T3565,O3565),J3565)</f>
        <v>0</v>
      </c>
      <c r="V3565" s="98"/>
    </row>
    <row r="3566" spans="1:22" x14ac:dyDescent="0.35">
      <c r="A3566" s="93">
        <v>3558</v>
      </c>
      <c r="B3566" s="84"/>
      <c r="C3566" s="98"/>
      <c r="D3566" s="91"/>
      <c r="E3566" s="89"/>
      <c r="F3566" s="88"/>
      <c r="G3566" s="91"/>
      <c r="H3566" s="91"/>
      <c r="I3566" s="88"/>
      <c r="J3566" s="92"/>
      <c r="K3566" s="212"/>
      <c r="L3566" s="308" t="str">
        <f>IF(K3566&lt;&gt;"",INDEX(ฐาน!$J$4:$M$44,MATCH(INT(K3566),ฐาน!$J$4:$J$44,0),2),"")</f>
        <v/>
      </c>
      <c r="M3566" s="309" t="str">
        <f>IF(L3566&lt;&gt;"",INDEX(ฐาน!$J$4:$M$45,MATCH(L3566,ฐาน!$K$4:$K$45,0),4),"")</f>
        <v/>
      </c>
      <c r="N3566" s="310" t="str">
        <f>IF(I3566&lt;&gt;"",INDEX(ฐาน!$A$4:$F$9,MATCH(I3566,ฐาน!$A$4:$A$9,0),IF(J3566&gt;=INDEX(ฐาน!$A$4:$F$9,MATCH(I3566,ฐาน!$A$4:$A$9,0),3),6,5)),"")</f>
        <v/>
      </c>
      <c r="O3566" s="311" t="str">
        <f>IF(I3566&lt;&gt;"",IF(J3566&gt;=INDEX(ฐาน!$A$4:$G$9,MATCH(I3566,ฐาน!$A$4:$A$9,0),4),INDEX(ฐาน!$A$4:$G$9,MATCH(I3566,ฐาน!$A$4:$A$9,0),7),INDEX(ฐาน!$A$4:$G$9,MATCH(I3566,ฐาน!$A$4:$A$9,0),4)),"")</f>
        <v/>
      </c>
      <c r="P3566" s="312">
        <f>IF(M3566&lt;&gt;ฐาน!$M$45,IF(L3566&lt;&gt;"",($L3566*$N3566/100),0),0)</f>
        <v>0</v>
      </c>
      <c r="Q3566" s="311">
        <f>IF(M3566&lt;&gt;ฐาน!$M$45,IF(L3566&lt;&gt;"",ROUNDUP(($L3566*$N3566/100),-1),0),0)</f>
        <v>0</v>
      </c>
      <c r="R3566" s="311">
        <f t="shared" si="110"/>
        <v>0</v>
      </c>
      <c r="S3566" s="313">
        <f t="shared" si="111"/>
        <v>0</v>
      </c>
      <c r="T3566" s="314">
        <f>IF(M3566&lt;&gt;ฐาน!$M$45,IF(S3566&lt;&gt;"",S3566+R3566,0),0)</f>
        <v>0</v>
      </c>
      <c r="U3566" s="311">
        <f>IF(M3566&lt;&gt;ฐาน!$M$45,IF(S3566=0,J3566+T3566,O3566),J3566)</f>
        <v>0</v>
      </c>
      <c r="V3566" s="98"/>
    </row>
    <row r="3567" spans="1:22" x14ac:dyDescent="0.35">
      <c r="A3567" s="93">
        <v>3559</v>
      </c>
      <c r="B3567" s="84"/>
      <c r="C3567" s="98"/>
      <c r="D3567" s="91"/>
      <c r="E3567" s="89"/>
      <c r="F3567" s="88"/>
      <c r="G3567" s="91"/>
      <c r="H3567" s="91"/>
      <c r="I3567" s="88"/>
      <c r="J3567" s="92"/>
      <c r="K3567" s="212"/>
      <c r="L3567" s="308" t="str">
        <f>IF(K3567&lt;&gt;"",INDEX(ฐาน!$J$4:$M$44,MATCH(INT(K3567),ฐาน!$J$4:$J$44,0),2),"")</f>
        <v/>
      </c>
      <c r="M3567" s="309" t="str">
        <f>IF(L3567&lt;&gt;"",INDEX(ฐาน!$J$4:$M$45,MATCH(L3567,ฐาน!$K$4:$K$45,0),4),"")</f>
        <v/>
      </c>
      <c r="N3567" s="310" t="str">
        <f>IF(I3567&lt;&gt;"",INDEX(ฐาน!$A$4:$F$9,MATCH(I3567,ฐาน!$A$4:$A$9,0),IF(J3567&gt;=INDEX(ฐาน!$A$4:$F$9,MATCH(I3567,ฐาน!$A$4:$A$9,0),3),6,5)),"")</f>
        <v/>
      </c>
      <c r="O3567" s="311" t="str">
        <f>IF(I3567&lt;&gt;"",IF(J3567&gt;=INDEX(ฐาน!$A$4:$G$9,MATCH(I3567,ฐาน!$A$4:$A$9,0),4),INDEX(ฐาน!$A$4:$G$9,MATCH(I3567,ฐาน!$A$4:$A$9,0),7),INDEX(ฐาน!$A$4:$G$9,MATCH(I3567,ฐาน!$A$4:$A$9,0),4)),"")</f>
        <v/>
      </c>
      <c r="P3567" s="312">
        <f>IF(M3567&lt;&gt;ฐาน!$M$45,IF(L3567&lt;&gt;"",($L3567*$N3567/100),0),0)</f>
        <v>0</v>
      </c>
      <c r="Q3567" s="311">
        <f>IF(M3567&lt;&gt;ฐาน!$M$45,IF(L3567&lt;&gt;"",ROUNDUP(($L3567*$N3567/100),-1),0),0)</f>
        <v>0</v>
      </c>
      <c r="R3567" s="311">
        <f t="shared" si="110"/>
        <v>0</v>
      </c>
      <c r="S3567" s="313">
        <f t="shared" si="111"/>
        <v>0</v>
      </c>
      <c r="T3567" s="314">
        <f>IF(M3567&lt;&gt;ฐาน!$M$45,IF(S3567&lt;&gt;"",S3567+R3567,0),0)</f>
        <v>0</v>
      </c>
      <c r="U3567" s="311">
        <f>IF(M3567&lt;&gt;ฐาน!$M$45,IF(S3567=0,J3567+T3567,O3567),J3567)</f>
        <v>0</v>
      </c>
      <c r="V3567" s="98"/>
    </row>
    <row r="3568" spans="1:22" x14ac:dyDescent="0.35">
      <c r="A3568" s="93">
        <v>3560</v>
      </c>
      <c r="B3568" s="84"/>
      <c r="C3568" s="98"/>
      <c r="D3568" s="91"/>
      <c r="E3568" s="89"/>
      <c r="F3568" s="88"/>
      <c r="G3568" s="91"/>
      <c r="H3568" s="91"/>
      <c r="I3568" s="88"/>
      <c r="J3568" s="92"/>
      <c r="K3568" s="212"/>
      <c r="L3568" s="308" t="str">
        <f>IF(K3568&lt;&gt;"",INDEX(ฐาน!$J$4:$M$44,MATCH(INT(K3568),ฐาน!$J$4:$J$44,0),2),"")</f>
        <v/>
      </c>
      <c r="M3568" s="309" t="str">
        <f>IF(L3568&lt;&gt;"",INDEX(ฐาน!$J$4:$M$45,MATCH(L3568,ฐาน!$K$4:$K$45,0),4),"")</f>
        <v/>
      </c>
      <c r="N3568" s="310" t="str">
        <f>IF(I3568&lt;&gt;"",INDEX(ฐาน!$A$4:$F$9,MATCH(I3568,ฐาน!$A$4:$A$9,0),IF(J3568&gt;=INDEX(ฐาน!$A$4:$F$9,MATCH(I3568,ฐาน!$A$4:$A$9,0),3),6,5)),"")</f>
        <v/>
      </c>
      <c r="O3568" s="311" t="str">
        <f>IF(I3568&lt;&gt;"",IF(J3568&gt;=INDEX(ฐาน!$A$4:$G$9,MATCH(I3568,ฐาน!$A$4:$A$9,0),4),INDEX(ฐาน!$A$4:$G$9,MATCH(I3568,ฐาน!$A$4:$A$9,0),7),INDEX(ฐาน!$A$4:$G$9,MATCH(I3568,ฐาน!$A$4:$A$9,0),4)),"")</f>
        <v/>
      </c>
      <c r="P3568" s="312">
        <f>IF(M3568&lt;&gt;ฐาน!$M$45,IF(L3568&lt;&gt;"",($L3568*$N3568/100),0),0)</f>
        <v>0</v>
      </c>
      <c r="Q3568" s="311">
        <f>IF(M3568&lt;&gt;ฐาน!$M$45,IF(L3568&lt;&gt;"",ROUNDUP(($L3568*$N3568/100),-1),0),0)</f>
        <v>0</v>
      </c>
      <c r="R3568" s="311">
        <f t="shared" si="110"/>
        <v>0</v>
      </c>
      <c r="S3568" s="313">
        <f t="shared" si="111"/>
        <v>0</v>
      </c>
      <c r="T3568" s="314">
        <f>IF(M3568&lt;&gt;ฐาน!$M$45,IF(S3568&lt;&gt;"",S3568+R3568,0),0)</f>
        <v>0</v>
      </c>
      <c r="U3568" s="311">
        <f>IF(M3568&lt;&gt;ฐาน!$M$45,IF(S3568=0,J3568+T3568,O3568),J3568)</f>
        <v>0</v>
      </c>
      <c r="V3568" s="98"/>
    </row>
    <row r="3569" spans="1:22" x14ac:dyDescent="0.35">
      <c r="A3569" s="93">
        <v>3561</v>
      </c>
      <c r="B3569" s="84"/>
      <c r="C3569" s="98"/>
      <c r="D3569" s="91"/>
      <c r="E3569" s="89"/>
      <c r="F3569" s="88"/>
      <c r="G3569" s="91"/>
      <c r="H3569" s="91"/>
      <c r="I3569" s="88"/>
      <c r="J3569" s="92"/>
      <c r="K3569" s="212"/>
      <c r="L3569" s="308" t="str">
        <f>IF(K3569&lt;&gt;"",INDEX(ฐาน!$J$4:$M$44,MATCH(INT(K3569),ฐาน!$J$4:$J$44,0),2),"")</f>
        <v/>
      </c>
      <c r="M3569" s="309" t="str">
        <f>IF(L3569&lt;&gt;"",INDEX(ฐาน!$J$4:$M$45,MATCH(L3569,ฐาน!$K$4:$K$45,0),4),"")</f>
        <v/>
      </c>
      <c r="N3569" s="310" t="str">
        <f>IF(I3569&lt;&gt;"",INDEX(ฐาน!$A$4:$F$9,MATCH(I3569,ฐาน!$A$4:$A$9,0),IF(J3569&gt;=INDEX(ฐาน!$A$4:$F$9,MATCH(I3569,ฐาน!$A$4:$A$9,0),3),6,5)),"")</f>
        <v/>
      </c>
      <c r="O3569" s="311" t="str">
        <f>IF(I3569&lt;&gt;"",IF(J3569&gt;=INDEX(ฐาน!$A$4:$G$9,MATCH(I3569,ฐาน!$A$4:$A$9,0),4),INDEX(ฐาน!$A$4:$G$9,MATCH(I3569,ฐาน!$A$4:$A$9,0),7),INDEX(ฐาน!$A$4:$G$9,MATCH(I3569,ฐาน!$A$4:$A$9,0),4)),"")</f>
        <v/>
      </c>
      <c r="P3569" s="312">
        <f>IF(M3569&lt;&gt;ฐาน!$M$45,IF(L3569&lt;&gt;"",($L3569*$N3569/100),0),0)</f>
        <v>0</v>
      </c>
      <c r="Q3569" s="311">
        <f>IF(M3569&lt;&gt;ฐาน!$M$45,IF(L3569&lt;&gt;"",ROUNDUP(($L3569*$N3569/100),-1),0),0)</f>
        <v>0</v>
      </c>
      <c r="R3569" s="311">
        <f t="shared" si="110"/>
        <v>0</v>
      </c>
      <c r="S3569" s="313">
        <f t="shared" si="111"/>
        <v>0</v>
      </c>
      <c r="T3569" s="314">
        <f>IF(M3569&lt;&gt;ฐาน!$M$45,IF(S3569&lt;&gt;"",S3569+R3569,0),0)</f>
        <v>0</v>
      </c>
      <c r="U3569" s="311">
        <f>IF(M3569&lt;&gt;ฐาน!$M$45,IF(S3569=0,J3569+T3569,O3569),J3569)</f>
        <v>0</v>
      </c>
      <c r="V3569" s="98"/>
    </row>
    <row r="3570" spans="1:22" x14ac:dyDescent="0.35">
      <c r="A3570" s="93">
        <v>3562</v>
      </c>
      <c r="B3570" s="84"/>
      <c r="C3570" s="98"/>
      <c r="D3570" s="91"/>
      <c r="E3570" s="89"/>
      <c r="F3570" s="88"/>
      <c r="G3570" s="91"/>
      <c r="H3570" s="91"/>
      <c r="I3570" s="88"/>
      <c r="J3570" s="92"/>
      <c r="K3570" s="212"/>
      <c r="L3570" s="308" t="str">
        <f>IF(K3570&lt;&gt;"",INDEX(ฐาน!$J$4:$M$44,MATCH(INT(K3570),ฐาน!$J$4:$J$44,0),2),"")</f>
        <v/>
      </c>
      <c r="M3570" s="309" t="str">
        <f>IF(L3570&lt;&gt;"",INDEX(ฐาน!$J$4:$M$45,MATCH(L3570,ฐาน!$K$4:$K$45,0),4),"")</f>
        <v/>
      </c>
      <c r="N3570" s="310" t="str">
        <f>IF(I3570&lt;&gt;"",INDEX(ฐาน!$A$4:$F$9,MATCH(I3570,ฐาน!$A$4:$A$9,0),IF(J3570&gt;=INDEX(ฐาน!$A$4:$F$9,MATCH(I3570,ฐาน!$A$4:$A$9,0),3),6,5)),"")</f>
        <v/>
      </c>
      <c r="O3570" s="311" t="str">
        <f>IF(I3570&lt;&gt;"",IF(J3570&gt;=INDEX(ฐาน!$A$4:$G$9,MATCH(I3570,ฐาน!$A$4:$A$9,0),4),INDEX(ฐาน!$A$4:$G$9,MATCH(I3570,ฐาน!$A$4:$A$9,0),7),INDEX(ฐาน!$A$4:$G$9,MATCH(I3570,ฐาน!$A$4:$A$9,0),4)),"")</f>
        <v/>
      </c>
      <c r="P3570" s="312">
        <f>IF(M3570&lt;&gt;ฐาน!$M$45,IF(L3570&lt;&gt;"",($L3570*$N3570/100),0),0)</f>
        <v>0</v>
      </c>
      <c r="Q3570" s="311">
        <f>IF(M3570&lt;&gt;ฐาน!$M$45,IF(L3570&lt;&gt;"",ROUNDUP(($L3570*$N3570/100),-1),0),0)</f>
        <v>0</v>
      </c>
      <c r="R3570" s="311">
        <f t="shared" si="110"/>
        <v>0</v>
      </c>
      <c r="S3570" s="313">
        <f t="shared" si="111"/>
        <v>0</v>
      </c>
      <c r="T3570" s="314">
        <f>IF(M3570&lt;&gt;ฐาน!$M$45,IF(S3570&lt;&gt;"",S3570+R3570,0),0)</f>
        <v>0</v>
      </c>
      <c r="U3570" s="311">
        <f>IF(M3570&lt;&gt;ฐาน!$M$45,IF(S3570=0,J3570+T3570,O3570),J3570)</f>
        <v>0</v>
      </c>
      <c r="V3570" s="98"/>
    </row>
    <row r="3571" spans="1:22" x14ac:dyDescent="0.35">
      <c r="A3571" s="93">
        <v>3563</v>
      </c>
      <c r="B3571" s="84"/>
      <c r="C3571" s="98"/>
      <c r="D3571" s="91"/>
      <c r="E3571" s="89"/>
      <c r="F3571" s="88"/>
      <c r="G3571" s="91"/>
      <c r="H3571" s="91"/>
      <c r="I3571" s="88"/>
      <c r="J3571" s="92"/>
      <c r="K3571" s="212"/>
      <c r="L3571" s="308" t="str">
        <f>IF(K3571&lt;&gt;"",INDEX(ฐาน!$J$4:$M$44,MATCH(INT(K3571),ฐาน!$J$4:$J$44,0),2),"")</f>
        <v/>
      </c>
      <c r="M3571" s="309" t="str">
        <f>IF(L3571&lt;&gt;"",INDEX(ฐาน!$J$4:$M$45,MATCH(L3571,ฐาน!$K$4:$K$45,0),4),"")</f>
        <v/>
      </c>
      <c r="N3571" s="310" t="str">
        <f>IF(I3571&lt;&gt;"",INDEX(ฐาน!$A$4:$F$9,MATCH(I3571,ฐาน!$A$4:$A$9,0),IF(J3571&gt;=INDEX(ฐาน!$A$4:$F$9,MATCH(I3571,ฐาน!$A$4:$A$9,0),3),6,5)),"")</f>
        <v/>
      </c>
      <c r="O3571" s="311" t="str">
        <f>IF(I3571&lt;&gt;"",IF(J3571&gt;=INDEX(ฐาน!$A$4:$G$9,MATCH(I3571,ฐาน!$A$4:$A$9,0),4),INDEX(ฐาน!$A$4:$G$9,MATCH(I3571,ฐาน!$A$4:$A$9,0),7),INDEX(ฐาน!$A$4:$G$9,MATCH(I3571,ฐาน!$A$4:$A$9,0),4)),"")</f>
        <v/>
      </c>
      <c r="P3571" s="312">
        <f>IF(M3571&lt;&gt;ฐาน!$M$45,IF(L3571&lt;&gt;"",($L3571*$N3571/100),0),0)</f>
        <v>0</v>
      </c>
      <c r="Q3571" s="311">
        <f>IF(M3571&lt;&gt;ฐาน!$M$45,IF(L3571&lt;&gt;"",ROUNDUP(($L3571*$N3571/100),-1),0),0)</f>
        <v>0</v>
      </c>
      <c r="R3571" s="311">
        <f t="shared" si="110"/>
        <v>0</v>
      </c>
      <c r="S3571" s="313">
        <f t="shared" si="111"/>
        <v>0</v>
      </c>
      <c r="T3571" s="314">
        <f>IF(M3571&lt;&gt;ฐาน!$M$45,IF(S3571&lt;&gt;"",S3571+R3571,0),0)</f>
        <v>0</v>
      </c>
      <c r="U3571" s="311">
        <f>IF(M3571&lt;&gt;ฐาน!$M$45,IF(S3571=0,J3571+T3571,O3571),J3571)</f>
        <v>0</v>
      </c>
      <c r="V3571" s="98"/>
    </row>
    <row r="3572" spans="1:22" x14ac:dyDescent="0.35">
      <c r="A3572" s="93">
        <v>3564</v>
      </c>
      <c r="B3572" s="84"/>
      <c r="C3572" s="98"/>
      <c r="D3572" s="91"/>
      <c r="E3572" s="89"/>
      <c r="F3572" s="88"/>
      <c r="G3572" s="91"/>
      <c r="H3572" s="91"/>
      <c r="I3572" s="88"/>
      <c r="J3572" s="92"/>
      <c r="K3572" s="212"/>
      <c r="L3572" s="308" t="str">
        <f>IF(K3572&lt;&gt;"",INDEX(ฐาน!$J$4:$M$44,MATCH(INT(K3572),ฐาน!$J$4:$J$44,0),2),"")</f>
        <v/>
      </c>
      <c r="M3572" s="309" t="str">
        <f>IF(L3572&lt;&gt;"",INDEX(ฐาน!$J$4:$M$45,MATCH(L3572,ฐาน!$K$4:$K$45,0),4),"")</f>
        <v/>
      </c>
      <c r="N3572" s="310" t="str">
        <f>IF(I3572&lt;&gt;"",INDEX(ฐาน!$A$4:$F$9,MATCH(I3572,ฐาน!$A$4:$A$9,0),IF(J3572&gt;=INDEX(ฐาน!$A$4:$F$9,MATCH(I3572,ฐาน!$A$4:$A$9,0),3),6,5)),"")</f>
        <v/>
      </c>
      <c r="O3572" s="311" t="str">
        <f>IF(I3572&lt;&gt;"",IF(J3572&gt;=INDEX(ฐาน!$A$4:$G$9,MATCH(I3572,ฐาน!$A$4:$A$9,0),4),INDEX(ฐาน!$A$4:$G$9,MATCH(I3572,ฐาน!$A$4:$A$9,0),7),INDEX(ฐาน!$A$4:$G$9,MATCH(I3572,ฐาน!$A$4:$A$9,0),4)),"")</f>
        <v/>
      </c>
      <c r="P3572" s="312">
        <f>IF(M3572&lt;&gt;ฐาน!$M$45,IF(L3572&lt;&gt;"",($L3572*$N3572/100),0),0)</f>
        <v>0</v>
      </c>
      <c r="Q3572" s="311">
        <f>IF(M3572&lt;&gt;ฐาน!$M$45,IF(L3572&lt;&gt;"",ROUNDUP(($L3572*$N3572/100),-1),0),0)</f>
        <v>0</v>
      </c>
      <c r="R3572" s="311">
        <f t="shared" si="110"/>
        <v>0</v>
      </c>
      <c r="S3572" s="313">
        <f t="shared" si="111"/>
        <v>0</v>
      </c>
      <c r="T3572" s="314">
        <f>IF(M3572&lt;&gt;ฐาน!$M$45,IF(S3572&lt;&gt;"",S3572+R3572,0),0)</f>
        <v>0</v>
      </c>
      <c r="U3572" s="311">
        <f>IF(M3572&lt;&gt;ฐาน!$M$45,IF(S3572=0,J3572+T3572,O3572),J3572)</f>
        <v>0</v>
      </c>
      <c r="V3572" s="98"/>
    </row>
    <row r="3573" spans="1:22" x14ac:dyDescent="0.35">
      <c r="A3573" s="93">
        <v>3565</v>
      </c>
      <c r="B3573" s="84"/>
      <c r="C3573" s="98"/>
      <c r="D3573" s="91"/>
      <c r="E3573" s="89"/>
      <c r="F3573" s="88"/>
      <c r="G3573" s="91"/>
      <c r="H3573" s="91"/>
      <c r="I3573" s="88"/>
      <c r="J3573" s="92"/>
      <c r="K3573" s="212"/>
      <c r="L3573" s="308" t="str">
        <f>IF(K3573&lt;&gt;"",INDEX(ฐาน!$J$4:$M$44,MATCH(INT(K3573),ฐาน!$J$4:$J$44,0),2),"")</f>
        <v/>
      </c>
      <c r="M3573" s="309" t="str">
        <f>IF(L3573&lt;&gt;"",INDEX(ฐาน!$J$4:$M$45,MATCH(L3573,ฐาน!$K$4:$K$45,0),4),"")</f>
        <v/>
      </c>
      <c r="N3573" s="310" t="str">
        <f>IF(I3573&lt;&gt;"",INDEX(ฐาน!$A$4:$F$9,MATCH(I3573,ฐาน!$A$4:$A$9,0),IF(J3573&gt;=INDEX(ฐาน!$A$4:$F$9,MATCH(I3573,ฐาน!$A$4:$A$9,0),3),6,5)),"")</f>
        <v/>
      </c>
      <c r="O3573" s="311" t="str">
        <f>IF(I3573&lt;&gt;"",IF(J3573&gt;=INDEX(ฐาน!$A$4:$G$9,MATCH(I3573,ฐาน!$A$4:$A$9,0),4),INDEX(ฐาน!$A$4:$G$9,MATCH(I3573,ฐาน!$A$4:$A$9,0),7),INDEX(ฐาน!$A$4:$G$9,MATCH(I3573,ฐาน!$A$4:$A$9,0),4)),"")</f>
        <v/>
      </c>
      <c r="P3573" s="312">
        <f>IF(M3573&lt;&gt;ฐาน!$M$45,IF(L3573&lt;&gt;"",($L3573*$N3573/100),0),0)</f>
        <v>0</v>
      </c>
      <c r="Q3573" s="311">
        <f>IF(M3573&lt;&gt;ฐาน!$M$45,IF(L3573&lt;&gt;"",ROUNDUP(($L3573*$N3573/100),-1),0),0)</f>
        <v>0</v>
      </c>
      <c r="R3573" s="311">
        <f t="shared" si="110"/>
        <v>0</v>
      </c>
      <c r="S3573" s="313">
        <f t="shared" si="111"/>
        <v>0</v>
      </c>
      <c r="T3573" s="314">
        <f>IF(M3573&lt;&gt;ฐาน!$M$45,IF(S3573&lt;&gt;"",S3573+R3573,0),0)</f>
        <v>0</v>
      </c>
      <c r="U3573" s="311">
        <f>IF(M3573&lt;&gt;ฐาน!$M$45,IF(S3573=0,J3573+T3573,O3573),J3573)</f>
        <v>0</v>
      </c>
      <c r="V3573" s="98"/>
    </row>
    <row r="3574" spans="1:22" x14ac:dyDescent="0.35">
      <c r="A3574" s="93">
        <v>3566</v>
      </c>
      <c r="B3574" s="84"/>
      <c r="C3574" s="98"/>
      <c r="D3574" s="91"/>
      <c r="E3574" s="89"/>
      <c r="F3574" s="88"/>
      <c r="G3574" s="91"/>
      <c r="H3574" s="91"/>
      <c r="I3574" s="88"/>
      <c r="J3574" s="92"/>
      <c r="K3574" s="212"/>
      <c r="L3574" s="308" t="str">
        <f>IF(K3574&lt;&gt;"",INDEX(ฐาน!$J$4:$M$44,MATCH(INT(K3574),ฐาน!$J$4:$J$44,0),2),"")</f>
        <v/>
      </c>
      <c r="M3574" s="309" t="str">
        <f>IF(L3574&lt;&gt;"",INDEX(ฐาน!$J$4:$M$45,MATCH(L3574,ฐาน!$K$4:$K$45,0),4),"")</f>
        <v/>
      </c>
      <c r="N3574" s="310" t="str">
        <f>IF(I3574&lt;&gt;"",INDEX(ฐาน!$A$4:$F$9,MATCH(I3574,ฐาน!$A$4:$A$9,0),IF(J3574&gt;=INDEX(ฐาน!$A$4:$F$9,MATCH(I3574,ฐาน!$A$4:$A$9,0),3),6,5)),"")</f>
        <v/>
      </c>
      <c r="O3574" s="311" t="str">
        <f>IF(I3574&lt;&gt;"",IF(J3574&gt;=INDEX(ฐาน!$A$4:$G$9,MATCH(I3574,ฐาน!$A$4:$A$9,0),4),INDEX(ฐาน!$A$4:$G$9,MATCH(I3574,ฐาน!$A$4:$A$9,0),7),INDEX(ฐาน!$A$4:$G$9,MATCH(I3574,ฐาน!$A$4:$A$9,0),4)),"")</f>
        <v/>
      </c>
      <c r="P3574" s="312">
        <f>IF(M3574&lt;&gt;ฐาน!$M$45,IF(L3574&lt;&gt;"",($L3574*$N3574/100),0),0)</f>
        <v>0</v>
      </c>
      <c r="Q3574" s="311">
        <f>IF(M3574&lt;&gt;ฐาน!$M$45,IF(L3574&lt;&gt;"",ROUNDUP(($L3574*$N3574/100),-1),0),0)</f>
        <v>0</v>
      </c>
      <c r="R3574" s="311">
        <f t="shared" si="110"/>
        <v>0</v>
      </c>
      <c r="S3574" s="313">
        <f t="shared" si="111"/>
        <v>0</v>
      </c>
      <c r="T3574" s="314">
        <f>IF(M3574&lt;&gt;ฐาน!$M$45,IF(S3574&lt;&gt;"",S3574+R3574,0),0)</f>
        <v>0</v>
      </c>
      <c r="U3574" s="311">
        <f>IF(M3574&lt;&gt;ฐาน!$M$45,IF(S3574=0,J3574+T3574,O3574),J3574)</f>
        <v>0</v>
      </c>
      <c r="V3574" s="98"/>
    </row>
    <row r="3575" spans="1:22" x14ac:dyDescent="0.35">
      <c r="A3575" s="93">
        <v>3567</v>
      </c>
      <c r="B3575" s="84"/>
      <c r="C3575" s="98"/>
      <c r="D3575" s="91"/>
      <c r="E3575" s="89"/>
      <c r="F3575" s="88"/>
      <c r="G3575" s="91"/>
      <c r="H3575" s="91"/>
      <c r="I3575" s="88"/>
      <c r="J3575" s="92"/>
      <c r="K3575" s="212"/>
      <c r="L3575" s="308" t="str">
        <f>IF(K3575&lt;&gt;"",INDEX(ฐาน!$J$4:$M$44,MATCH(INT(K3575),ฐาน!$J$4:$J$44,0),2),"")</f>
        <v/>
      </c>
      <c r="M3575" s="309" t="str">
        <f>IF(L3575&lt;&gt;"",INDEX(ฐาน!$J$4:$M$45,MATCH(L3575,ฐาน!$K$4:$K$45,0),4),"")</f>
        <v/>
      </c>
      <c r="N3575" s="310" t="str">
        <f>IF(I3575&lt;&gt;"",INDEX(ฐาน!$A$4:$F$9,MATCH(I3575,ฐาน!$A$4:$A$9,0),IF(J3575&gt;=INDEX(ฐาน!$A$4:$F$9,MATCH(I3575,ฐาน!$A$4:$A$9,0),3),6,5)),"")</f>
        <v/>
      </c>
      <c r="O3575" s="311" t="str">
        <f>IF(I3575&lt;&gt;"",IF(J3575&gt;=INDEX(ฐาน!$A$4:$G$9,MATCH(I3575,ฐาน!$A$4:$A$9,0),4),INDEX(ฐาน!$A$4:$G$9,MATCH(I3575,ฐาน!$A$4:$A$9,0),7),INDEX(ฐาน!$A$4:$G$9,MATCH(I3575,ฐาน!$A$4:$A$9,0),4)),"")</f>
        <v/>
      </c>
      <c r="P3575" s="312">
        <f>IF(M3575&lt;&gt;ฐาน!$M$45,IF(L3575&lt;&gt;"",($L3575*$N3575/100),0),0)</f>
        <v>0</v>
      </c>
      <c r="Q3575" s="311">
        <f>IF(M3575&lt;&gt;ฐาน!$M$45,IF(L3575&lt;&gt;"",ROUNDUP(($L3575*$N3575/100),-1),0),0)</f>
        <v>0</v>
      </c>
      <c r="R3575" s="311">
        <f t="shared" si="110"/>
        <v>0</v>
      </c>
      <c r="S3575" s="313">
        <f t="shared" si="111"/>
        <v>0</v>
      </c>
      <c r="T3575" s="314">
        <f>IF(M3575&lt;&gt;ฐาน!$M$45,IF(S3575&lt;&gt;"",S3575+R3575,0),0)</f>
        <v>0</v>
      </c>
      <c r="U3575" s="311">
        <f>IF(M3575&lt;&gt;ฐาน!$M$45,IF(S3575=0,J3575+T3575,O3575),J3575)</f>
        <v>0</v>
      </c>
      <c r="V3575" s="98"/>
    </row>
    <row r="3576" spans="1:22" x14ac:dyDescent="0.35">
      <c r="A3576" s="93">
        <v>3568</v>
      </c>
      <c r="B3576" s="84"/>
      <c r="C3576" s="98"/>
      <c r="D3576" s="91"/>
      <c r="E3576" s="89"/>
      <c r="F3576" s="88"/>
      <c r="G3576" s="91"/>
      <c r="H3576" s="91"/>
      <c r="I3576" s="88"/>
      <c r="J3576" s="92"/>
      <c r="K3576" s="212"/>
      <c r="L3576" s="308" t="str">
        <f>IF(K3576&lt;&gt;"",INDEX(ฐาน!$J$4:$M$44,MATCH(INT(K3576),ฐาน!$J$4:$J$44,0),2),"")</f>
        <v/>
      </c>
      <c r="M3576" s="309" t="str">
        <f>IF(L3576&lt;&gt;"",INDEX(ฐาน!$J$4:$M$45,MATCH(L3576,ฐาน!$K$4:$K$45,0),4),"")</f>
        <v/>
      </c>
      <c r="N3576" s="310" t="str">
        <f>IF(I3576&lt;&gt;"",INDEX(ฐาน!$A$4:$F$9,MATCH(I3576,ฐาน!$A$4:$A$9,0),IF(J3576&gt;=INDEX(ฐาน!$A$4:$F$9,MATCH(I3576,ฐาน!$A$4:$A$9,0),3),6,5)),"")</f>
        <v/>
      </c>
      <c r="O3576" s="311" t="str">
        <f>IF(I3576&lt;&gt;"",IF(J3576&gt;=INDEX(ฐาน!$A$4:$G$9,MATCH(I3576,ฐาน!$A$4:$A$9,0),4),INDEX(ฐาน!$A$4:$G$9,MATCH(I3576,ฐาน!$A$4:$A$9,0),7),INDEX(ฐาน!$A$4:$G$9,MATCH(I3576,ฐาน!$A$4:$A$9,0),4)),"")</f>
        <v/>
      </c>
      <c r="P3576" s="312">
        <f>IF(M3576&lt;&gt;ฐาน!$M$45,IF(L3576&lt;&gt;"",($L3576*$N3576/100),0),0)</f>
        <v>0</v>
      </c>
      <c r="Q3576" s="311">
        <f>IF(M3576&lt;&gt;ฐาน!$M$45,IF(L3576&lt;&gt;"",ROUNDUP(($L3576*$N3576/100),-1),0),0)</f>
        <v>0</v>
      </c>
      <c r="R3576" s="311">
        <f t="shared" si="110"/>
        <v>0</v>
      </c>
      <c r="S3576" s="313">
        <f t="shared" si="111"/>
        <v>0</v>
      </c>
      <c r="T3576" s="314">
        <f>IF(M3576&lt;&gt;ฐาน!$M$45,IF(S3576&lt;&gt;"",S3576+R3576,0),0)</f>
        <v>0</v>
      </c>
      <c r="U3576" s="311">
        <f>IF(M3576&lt;&gt;ฐาน!$M$45,IF(S3576=0,J3576+T3576,O3576),J3576)</f>
        <v>0</v>
      </c>
      <c r="V3576" s="98"/>
    </row>
    <row r="3577" spans="1:22" x14ac:dyDescent="0.35">
      <c r="A3577" s="93">
        <v>3569</v>
      </c>
      <c r="B3577" s="84"/>
      <c r="C3577" s="98"/>
      <c r="D3577" s="91"/>
      <c r="E3577" s="89"/>
      <c r="F3577" s="88"/>
      <c r="G3577" s="91"/>
      <c r="H3577" s="91"/>
      <c r="I3577" s="88"/>
      <c r="J3577" s="92"/>
      <c r="K3577" s="212"/>
      <c r="L3577" s="308" t="str">
        <f>IF(K3577&lt;&gt;"",INDEX(ฐาน!$J$4:$M$44,MATCH(INT(K3577),ฐาน!$J$4:$J$44,0),2),"")</f>
        <v/>
      </c>
      <c r="M3577" s="309" t="str">
        <f>IF(L3577&lt;&gt;"",INDEX(ฐาน!$J$4:$M$45,MATCH(L3577,ฐาน!$K$4:$K$45,0),4),"")</f>
        <v/>
      </c>
      <c r="N3577" s="310" t="str">
        <f>IF(I3577&lt;&gt;"",INDEX(ฐาน!$A$4:$F$9,MATCH(I3577,ฐาน!$A$4:$A$9,0),IF(J3577&gt;=INDEX(ฐาน!$A$4:$F$9,MATCH(I3577,ฐาน!$A$4:$A$9,0),3),6,5)),"")</f>
        <v/>
      </c>
      <c r="O3577" s="311" t="str">
        <f>IF(I3577&lt;&gt;"",IF(J3577&gt;=INDEX(ฐาน!$A$4:$G$9,MATCH(I3577,ฐาน!$A$4:$A$9,0),4),INDEX(ฐาน!$A$4:$G$9,MATCH(I3577,ฐาน!$A$4:$A$9,0),7),INDEX(ฐาน!$A$4:$G$9,MATCH(I3577,ฐาน!$A$4:$A$9,0),4)),"")</f>
        <v/>
      </c>
      <c r="P3577" s="312">
        <f>IF(M3577&lt;&gt;ฐาน!$M$45,IF(L3577&lt;&gt;"",($L3577*$N3577/100),0),0)</f>
        <v>0</v>
      </c>
      <c r="Q3577" s="311">
        <f>IF(M3577&lt;&gt;ฐาน!$M$45,IF(L3577&lt;&gt;"",ROUNDUP(($L3577*$N3577/100),-1),0),0)</f>
        <v>0</v>
      </c>
      <c r="R3577" s="311">
        <f t="shared" si="110"/>
        <v>0</v>
      </c>
      <c r="S3577" s="313">
        <f t="shared" si="111"/>
        <v>0</v>
      </c>
      <c r="T3577" s="314">
        <f>IF(M3577&lt;&gt;ฐาน!$M$45,IF(S3577&lt;&gt;"",S3577+R3577,0),0)</f>
        <v>0</v>
      </c>
      <c r="U3577" s="311">
        <f>IF(M3577&lt;&gt;ฐาน!$M$45,IF(S3577=0,J3577+T3577,O3577),J3577)</f>
        <v>0</v>
      </c>
      <c r="V3577" s="98"/>
    </row>
    <row r="3578" spans="1:22" x14ac:dyDescent="0.35">
      <c r="A3578" s="93">
        <v>3570</v>
      </c>
      <c r="B3578" s="84"/>
      <c r="C3578" s="98"/>
      <c r="D3578" s="91"/>
      <c r="E3578" s="89"/>
      <c r="F3578" s="88"/>
      <c r="G3578" s="91"/>
      <c r="H3578" s="91"/>
      <c r="I3578" s="88"/>
      <c r="J3578" s="92"/>
      <c r="K3578" s="212"/>
      <c r="L3578" s="308" t="str">
        <f>IF(K3578&lt;&gt;"",INDEX(ฐาน!$J$4:$M$44,MATCH(INT(K3578),ฐาน!$J$4:$J$44,0),2),"")</f>
        <v/>
      </c>
      <c r="M3578" s="309" t="str">
        <f>IF(L3578&lt;&gt;"",INDEX(ฐาน!$J$4:$M$45,MATCH(L3578,ฐาน!$K$4:$K$45,0),4),"")</f>
        <v/>
      </c>
      <c r="N3578" s="310" t="str">
        <f>IF(I3578&lt;&gt;"",INDEX(ฐาน!$A$4:$F$9,MATCH(I3578,ฐาน!$A$4:$A$9,0),IF(J3578&gt;=INDEX(ฐาน!$A$4:$F$9,MATCH(I3578,ฐาน!$A$4:$A$9,0),3),6,5)),"")</f>
        <v/>
      </c>
      <c r="O3578" s="311" t="str">
        <f>IF(I3578&lt;&gt;"",IF(J3578&gt;=INDEX(ฐาน!$A$4:$G$9,MATCH(I3578,ฐาน!$A$4:$A$9,0),4),INDEX(ฐาน!$A$4:$G$9,MATCH(I3578,ฐาน!$A$4:$A$9,0),7),INDEX(ฐาน!$A$4:$G$9,MATCH(I3578,ฐาน!$A$4:$A$9,0),4)),"")</f>
        <v/>
      </c>
      <c r="P3578" s="312">
        <f>IF(M3578&lt;&gt;ฐาน!$M$45,IF(L3578&lt;&gt;"",($L3578*$N3578/100),0),0)</f>
        <v>0</v>
      </c>
      <c r="Q3578" s="311">
        <f>IF(M3578&lt;&gt;ฐาน!$M$45,IF(L3578&lt;&gt;"",ROUNDUP(($L3578*$N3578/100),-1),0),0)</f>
        <v>0</v>
      </c>
      <c r="R3578" s="311">
        <f t="shared" si="110"/>
        <v>0</v>
      </c>
      <c r="S3578" s="313">
        <f t="shared" si="111"/>
        <v>0</v>
      </c>
      <c r="T3578" s="314">
        <f>IF(M3578&lt;&gt;ฐาน!$M$45,IF(S3578&lt;&gt;"",S3578+R3578,0),0)</f>
        <v>0</v>
      </c>
      <c r="U3578" s="311">
        <f>IF(M3578&lt;&gt;ฐาน!$M$45,IF(S3578=0,J3578+T3578,O3578),J3578)</f>
        <v>0</v>
      </c>
      <c r="V3578" s="98"/>
    </row>
    <row r="3579" spans="1:22" x14ac:dyDescent="0.35">
      <c r="A3579" s="93">
        <v>3571</v>
      </c>
      <c r="B3579" s="84"/>
      <c r="C3579" s="98"/>
      <c r="D3579" s="91"/>
      <c r="E3579" s="89"/>
      <c r="F3579" s="88"/>
      <c r="G3579" s="91"/>
      <c r="H3579" s="91"/>
      <c r="I3579" s="88"/>
      <c r="J3579" s="92"/>
      <c r="K3579" s="212"/>
      <c r="L3579" s="308" t="str">
        <f>IF(K3579&lt;&gt;"",INDEX(ฐาน!$J$4:$M$44,MATCH(INT(K3579),ฐาน!$J$4:$J$44,0),2),"")</f>
        <v/>
      </c>
      <c r="M3579" s="309" t="str">
        <f>IF(L3579&lt;&gt;"",INDEX(ฐาน!$J$4:$M$45,MATCH(L3579,ฐาน!$K$4:$K$45,0),4),"")</f>
        <v/>
      </c>
      <c r="N3579" s="310" t="str">
        <f>IF(I3579&lt;&gt;"",INDEX(ฐาน!$A$4:$F$9,MATCH(I3579,ฐาน!$A$4:$A$9,0),IF(J3579&gt;=INDEX(ฐาน!$A$4:$F$9,MATCH(I3579,ฐาน!$A$4:$A$9,0),3),6,5)),"")</f>
        <v/>
      </c>
      <c r="O3579" s="311" t="str">
        <f>IF(I3579&lt;&gt;"",IF(J3579&gt;=INDEX(ฐาน!$A$4:$G$9,MATCH(I3579,ฐาน!$A$4:$A$9,0),4),INDEX(ฐาน!$A$4:$G$9,MATCH(I3579,ฐาน!$A$4:$A$9,0),7),INDEX(ฐาน!$A$4:$G$9,MATCH(I3579,ฐาน!$A$4:$A$9,0),4)),"")</f>
        <v/>
      </c>
      <c r="P3579" s="312">
        <f>IF(M3579&lt;&gt;ฐาน!$M$45,IF(L3579&lt;&gt;"",($L3579*$N3579/100),0),0)</f>
        <v>0</v>
      </c>
      <c r="Q3579" s="311">
        <f>IF(M3579&lt;&gt;ฐาน!$M$45,IF(L3579&lt;&gt;"",ROUNDUP(($L3579*$N3579/100),-1),0),0)</f>
        <v>0</v>
      </c>
      <c r="R3579" s="311">
        <f t="shared" si="110"/>
        <v>0</v>
      </c>
      <c r="S3579" s="313">
        <f t="shared" si="111"/>
        <v>0</v>
      </c>
      <c r="T3579" s="314">
        <f>IF(M3579&lt;&gt;ฐาน!$M$45,IF(S3579&lt;&gt;"",S3579+R3579,0),0)</f>
        <v>0</v>
      </c>
      <c r="U3579" s="311">
        <f>IF(M3579&lt;&gt;ฐาน!$M$45,IF(S3579=0,J3579+T3579,O3579),J3579)</f>
        <v>0</v>
      </c>
      <c r="V3579" s="98"/>
    </row>
    <row r="3580" spans="1:22" x14ac:dyDescent="0.35">
      <c r="A3580" s="93">
        <v>3572</v>
      </c>
      <c r="B3580" s="84"/>
      <c r="C3580" s="98"/>
      <c r="D3580" s="91"/>
      <c r="E3580" s="89"/>
      <c r="F3580" s="88"/>
      <c r="G3580" s="91"/>
      <c r="H3580" s="91"/>
      <c r="I3580" s="88"/>
      <c r="J3580" s="92"/>
      <c r="K3580" s="212"/>
      <c r="L3580" s="308" t="str">
        <f>IF(K3580&lt;&gt;"",INDEX(ฐาน!$J$4:$M$44,MATCH(INT(K3580),ฐาน!$J$4:$J$44,0),2),"")</f>
        <v/>
      </c>
      <c r="M3580" s="309" t="str">
        <f>IF(L3580&lt;&gt;"",INDEX(ฐาน!$J$4:$M$45,MATCH(L3580,ฐาน!$K$4:$K$45,0),4),"")</f>
        <v/>
      </c>
      <c r="N3580" s="310" t="str">
        <f>IF(I3580&lt;&gt;"",INDEX(ฐาน!$A$4:$F$9,MATCH(I3580,ฐาน!$A$4:$A$9,0),IF(J3580&gt;=INDEX(ฐาน!$A$4:$F$9,MATCH(I3580,ฐาน!$A$4:$A$9,0),3),6,5)),"")</f>
        <v/>
      </c>
      <c r="O3580" s="311" t="str">
        <f>IF(I3580&lt;&gt;"",IF(J3580&gt;=INDEX(ฐาน!$A$4:$G$9,MATCH(I3580,ฐาน!$A$4:$A$9,0),4),INDEX(ฐาน!$A$4:$G$9,MATCH(I3580,ฐาน!$A$4:$A$9,0),7),INDEX(ฐาน!$A$4:$G$9,MATCH(I3580,ฐาน!$A$4:$A$9,0),4)),"")</f>
        <v/>
      </c>
      <c r="P3580" s="312">
        <f>IF(M3580&lt;&gt;ฐาน!$M$45,IF(L3580&lt;&gt;"",($L3580*$N3580/100),0),0)</f>
        <v>0</v>
      </c>
      <c r="Q3580" s="311">
        <f>IF(M3580&lt;&gt;ฐาน!$M$45,IF(L3580&lt;&gt;"",ROUNDUP(($L3580*$N3580/100),-1),0),0)</f>
        <v>0</v>
      </c>
      <c r="R3580" s="311">
        <f t="shared" si="110"/>
        <v>0</v>
      </c>
      <c r="S3580" s="313">
        <f t="shared" si="111"/>
        <v>0</v>
      </c>
      <c r="T3580" s="314">
        <f>IF(M3580&lt;&gt;ฐาน!$M$45,IF(S3580&lt;&gt;"",S3580+R3580,0),0)</f>
        <v>0</v>
      </c>
      <c r="U3580" s="311">
        <f>IF(M3580&lt;&gt;ฐาน!$M$45,IF(S3580=0,J3580+T3580,O3580),J3580)</f>
        <v>0</v>
      </c>
      <c r="V3580" s="98"/>
    </row>
    <row r="3581" spans="1:22" x14ac:dyDescent="0.35">
      <c r="A3581" s="93">
        <v>3573</v>
      </c>
      <c r="B3581" s="84"/>
      <c r="C3581" s="98"/>
      <c r="D3581" s="91"/>
      <c r="E3581" s="89"/>
      <c r="F3581" s="88"/>
      <c r="G3581" s="91"/>
      <c r="H3581" s="91"/>
      <c r="I3581" s="88"/>
      <c r="J3581" s="92"/>
      <c r="K3581" s="212"/>
      <c r="L3581" s="308" t="str">
        <f>IF(K3581&lt;&gt;"",INDEX(ฐาน!$J$4:$M$44,MATCH(INT(K3581),ฐาน!$J$4:$J$44,0),2),"")</f>
        <v/>
      </c>
      <c r="M3581" s="309" t="str">
        <f>IF(L3581&lt;&gt;"",INDEX(ฐาน!$J$4:$M$45,MATCH(L3581,ฐาน!$K$4:$K$45,0),4),"")</f>
        <v/>
      </c>
      <c r="N3581" s="310" t="str">
        <f>IF(I3581&lt;&gt;"",INDEX(ฐาน!$A$4:$F$9,MATCH(I3581,ฐาน!$A$4:$A$9,0),IF(J3581&gt;=INDEX(ฐาน!$A$4:$F$9,MATCH(I3581,ฐาน!$A$4:$A$9,0),3),6,5)),"")</f>
        <v/>
      </c>
      <c r="O3581" s="311" t="str">
        <f>IF(I3581&lt;&gt;"",IF(J3581&gt;=INDEX(ฐาน!$A$4:$G$9,MATCH(I3581,ฐาน!$A$4:$A$9,0),4),INDEX(ฐาน!$A$4:$G$9,MATCH(I3581,ฐาน!$A$4:$A$9,0),7),INDEX(ฐาน!$A$4:$G$9,MATCH(I3581,ฐาน!$A$4:$A$9,0),4)),"")</f>
        <v/>
      </c>
      <c r="P3581" s="312">
        <f>IF(M3581&lt;&gt;ฐาน!$M$45,IF(L3581&lt;&gt;"",($L3581*$N3581/100),0),0)</f>
        <v>0</v>
      </c>
      <c r="Q3581" s="311">
        <f>IF(M3581&lt;&gt;ฐาน!$M$45,IF(L3581&lt;&gt;"",ROUNDUP(($L3581*$N3581/100),-1),0),0)</f>
        <v>0</v>
      </c>
      <c r="R3581" s="311">
        <f t="shared" si="110"/>
        <v>0</v>
      </c>
      <c r="S3581" s="313">
        <f t="shared" si="111"/>
        <v>0</v>
      </c>
      <c r="T3581" s="314">
        <f>IF(M3581&lt;&gt;ฐาน!$M$45,IF(S3581&lt;&gt;"",S3581+R3581,0),0)</f>
        <v>0</v>
      </c>
      <c r="U3581" s="311">
        <f>IF(M3581&lt;&gt;ฐาน!$M$45,IF(S3581=0,J3581+T3581,O3581),J3581)</f>
        <v>0</v>
      </c>
      <c r="V3581" s="98"/>
    </row>
    <row r="3582" spans="1:22" x14ac:dyDescent="0.35">
      <c r="A3582" s="93">
        <v>3574</v>
      </c>
      <c r="B3582" s="84"/>
      <c r="C3582" s="98"/>
      <c r="D3582" s="91"/>
      <c r="E3582" s="89"/>
      <c r="F3582" s="88"/>
      <c r="G3582" s="91"/>
      <c r="H3582" s="91"/>
      <c r="I3582" s="88"/>
      <c r="J3582" s="92"/>
      <c r="K3582" s="212"/>
      <c r="L3582" s="308" t="str">
        <f>IF(K3582&lt;&gt;"",INDEX(ฐาน!$J$4:$M$44,MATCH(INT(K3582),ฐาน!$J$4:$J$44,0),2),"")</f>
        <v/>
      </c>
      <c r="M3582" s="309" t="str">
        <f>IF(L3582&lt;&gt;"",INDEX(ฐาน!$J$4:$M$45,MATCH(L3582,ฐาน!$K$4:$K$45,0),4),"")</f>
        <v/>
      </c>
      <c r="N3582" s="310" t="str">
        <f>IF(I3582&lt;&gt;"",INDEX(ฐาน!$A$4:$F$9,MATCH(I3582,ฐาน!$A$4:$A$9,0),IF(J3582&gt;=INDEX(ฐาน!$A$4:$F$9,MATCH(I3582,ฐาน!$A$4:$A$9,0),3),6,5)),"")</f>
        <v/>
      </c>
      <c r="O3582" s="311" t="str">
        <f>IF(I3582&lt;&gt;"",IF(J3582&gt;=INDEX(ฐาน!$A$4:$G$9,MATCH(I3582,ฐาน!$A$4:$A$9,0),4),INDEX(ฐาน!$A$4:$G$9,MATCH(I3582,ฐาน!$A$4:$A$9,0),7),INDEX(ฐาน!$A$4:$G$9,MATCH(I3582,ฐาน!$A$4:$A$9,0),4)),"")</f>
        <v/>
      </c>
      <c r="P3582" s="312">
        <f>IF(M3582&lt;&gt;ฐาน!$M$45,IF(L3582&lt;&gt;"",($L3582*$N3582/100),0),0)</f>
        <v>0</v>
      </c>
      <c r="Q3582" s="311">
        <f>IF(M3582&lt;&gt;ฐาน!$M$45,IF(L3582&lt;&gt;"",ROUNDUP(($L3582*$N3582/100),-1),0),0)</f>
        <v>0</v>
      </c>
      <c r="R3582" s="311">
        <f t="shared" si="110"/>
        <v>0</v>
      </c>
      <c r="S3582" s="313">
        <f t="shared" si="111"/>
        <v>0</v>
      </c>
      <c r="T3582" s="314">
        <f>IF(M3582&lt;&gt;ฐาน!$M$45,IF(S3582&lt;&gt;"",S3582+R3582,0),0)</f>
        <v>0</v>
      </c>
      <c r="U3582" s="311">
        <f>IF(M3582&lt;&gt;ฐาน!$M$45,IF(S3582=0,J3582+T3582,O3582),J3582)</f>
        <v>0</v>
      </c>
      <c r="V3582" s="98"/>
    </row>
    <row r="3583" spans="1:22" x14ac:dyDescent="0.35">
      <c r="A3583" s="93">
        <v>3575</v>
      </c>
      <c r="B3583" s="84"/>
      <c r="C3583" s="98"/>
      <c r="D3583" s="91"/>
      <c r="E3583" s="89"/>
      <c r="F3583" s="88"/>
      <c r="G3583" s="91"/>
      <c r="H3583" s="91"/>
      <c r="I3583" s="88"/>
      <c r="J3583" s="92"/>
      <c r="K3583" s="212"/>
      <c r="L3583" s="308" t="str">
        <f>IF(K3583&lt;&gt;"",INDEX(ฐาน!$J$4:$M$44,MATCH(INT(K3583),ฐาน!$J$4:$J$44,0),2),"")</f>
        <v/>
      </c>
      <c r="M3583" s="309" t="str">
        <f>IF(L3583&lt;&gt;"",INDEX(ฐาน!$J$4:$M$45,MATCH(L3583,ฐาน!$K$4:$K$45,0),4),"")</f>
        <v/>
      </c>
      <c r="N3583" s="310" t="str">
        <f>IF(I3583&lt;&gt;"",INDEX(ฐาน!$A$4:$F$9,MATCH(I3583,ฐาน!$A$4:$A$9,0),IF(J3583&gt;=INDEX(ฐาน!$A$4:$F$9,MATCH(I3583,ฐาน!$A$4:$A$9,0),3),6,5)),"")</f>
        <v/>
      </c>
      <c r="O3583" s="311" t="str">
        <f>IF(I3583&lt;&gt;"",IF(J3583&gt;=INDEX(ฐาน!$A$4:$G$9,MATCH(I3583,ฐาน!$A$4:$A$9,0),4),INDEX(ฐาน!$A$4:$G$9,MATCH(I3583,ฐาน!$A$4:$A$9,0),7),INDEX(ฐาน!$A$4:$G$9,MATCH(I3583,ฐาน!$A$4:$A$9,0),4)),"")</f>
        <v/>
      </c>
      <c r="P3583" s="312">
        <f>IF(M3583&lt;&gt;ฐาน!$M$45,IF(L3583&lt;&gt;"",($L3583*$N3583/100),0),0)</f>
        <v>0</v>
      </c>
      <c r="Q3583" s="311">
        <f>IF(M3583&lt;&gt;ฐาน!$M$45,IF(L3583&lt;&gt;"",ROUNDUP(($L3583*$N3583/100),-1),0),0)</f>
        <v>0</v>
      </c>
      <c r="R3583" s="311">
        <f t="shared" si="110"/>
        <v>0</v>
      </c>
      <c r="S3583" s="313">
        <f t="shared" si="111"/>
        <v>0</v>
      </c>
      <c r="T3583" s="314">
        <f>IF(M3583&lt;&gt;ฐาน!$M$45,IF(S3583&lt;&gt;"",S3583+R3583,0),0)</f>
        <v>0</v>
      </c>
      <c r="U3583" s="311">
        <f>IF(M3583&lt;&gt;ฐาน!$M$45,IF(S3583=0,J3583+T3583,O3583),J3583)</f>
        <v>0</v>
      </c>
      <c r="V3583" s="98"/>
    </row>
    <row r="3584" spans="1:22" x14ac:dyDescent="0.35">
      <c r="A3584" s="93">
        <v>3576</v>
      </c>
      <c r="B3584" s="84"/>
      <c r="C3584" s="98"/>
      <c r="D3584" s="91"/>
      <c r="E3584" s="89"/>
      <c r="F3584" s="88"/>
      <c r="G3584" s="91"/>
      <c r="H3584" s="91"/>
      <c r="I3584" s="88"/>
      <c r="J3584" s="92"/>
      <c r="K3584" s="212"/>
      <c r="L3584" s="308" t="str">
        <f>IF(K3584&lt;&gt;"",INDEX(ฐาน!$J$4:$M$44,MATCH(INT(K3584),ฐาน!$J$4:$J$44,0),2),"")</f>
        <v/>
      </c>
      <c r="M3584" s="309" t="str">
        <f>IF(L3584&lt;&gt;"",INDEX(ฐาน!$J$4:$M$45,MATCH(L3584,ฐาน!$K$4:$K$45,0),4),"")</f>
        <v/>
      </c>
      <c r="N3584" s="310" t="str">
        <f>IF(I3584&lt;&gt;"",INDEX(ฐาน!$A$4:$F$9,MATCH(I3584,ฐาน!$A$4:$A$9,0),IF(J3584&gt;=INDEX(ฐาน!$A$4:$F$9,MATCH(I3584,ฐาน!$A$4:$A$9,0),3),6,5)),"")</f>
        <v/>
      </c>
      <c r="O3584" s="311" t="str">
        <f>IF(I3584&lt;&gt;"",IF(J3584&gt;=INDEX(ฐาน!$A$4:$G$9,MATCH(I3584,ฐาน!$A$4:$A$9,0),4),INDEX(ฐาน!$A$4:$G$9,MATCH(I3584,ฐาน!$A$4:$A$9,0),7),INDEX(ฐาน!$A$4:$G$9,MATCH(I3584,ฐาน!$A$4:$A$9,0),4)),"")</f>
        <v/>
      </c>
      <c r="P3584" s="312">
        <f>IF(M3584&lt;&gt;ฐาน!$M$45,IF(L3584&lt;&gt;"",($L3584*$N3584/100),0),0)</f>
        <v>0</v>
      </c>
      <c r="Q3584" s="311">
        <f>IF(M3584&lt;&gt;ฐาน!$M$45,IF(L3584&lt;&gt;"",ROUNDUP(($L3584*$N3584/100),-1),0),0)</f>
        <v>0</v>
      </c>
      <c r="R3584" s="311">
        <f t="shared" si="110"/>
        <v>0</v>
      </c>
      <c r="S3584" s="313">
        <f t="shared" si="111"/>
        <v>0</v>
      </c>
      <c r="T3584" s="314">
        <f>IF(M3584&lt;&gt;ฐาน!$M$45,IF(S3584&lt;&gt;"",S3584+R3584,0),0)</f>
        <v>0</v>
      </c>
      <c r="U3584" s="311">
        <f>IF(M3584&lt;&gt;ฐาน!$M$45,IF(S3584=0,J3584+T3584,O3584),J3584)</f>
        <v>0</v>
      </c>
      <c r="V3584" s="98"/>
    </row>
    <row r="3585" spans="1:22" x14ac:dyDescent="0.35">
      <c r="A3585" s="93">
        <v>3577</v>
      </c>
      <c r="B3585" s="84"/>
      <c r="C3585" s="98"/>
      <c r="D3585" s="91"/>
      <c r="E3585" s="89"/>
      <c r="F3585" s="88"/>
      <c r="G3585" s="91"/>
      <c r="H3585" s="91"/>
      <c r="I3585" s="88"/>
      <c r="J3585" s="92"/>
      <c r="K3585" s="212"/>
      <c r="L3585" s="308" t="str">
        <f>IF(K3585&lt;&gt;"",INDEX(ฐาน!$J$4:$M$44,MATCH(INT(K3585),ฐาน!$J$4:$J$44,0),2),"")</f>
        <v/>
      </c>
      <c r="M3585" s="309" t="str">
        <f>IF(L3585&lt;&gt;"",INDEX(ฐาน!$J$4:$M$45,MATCH(L3585,ฐาน!$K$4:$K$45,0),4),"")</f>
        <v/>
      </c>
      <c r="N3585" s="310" t="str">
        <f>IF(I3585&lt;&gt;"",INDEX(ฐาน!$A$4:$F$9,MATCH(I3585,ฐาน!$A$4:$A$9,0),IF(J3585&gt;=INDEX(ฐาน!$A$4:$F$9,MATCH(I3585,ฐาน!$A$4:$A$9,0),3),6,5)),"")</f>
        <v/>
      </c>
      <c r="O3585" s="311" t="str">
        <f>IF(I3585&lt;&gt;"",IF(J3585&gt;=INDEX(ฐาน!$A$4:$G$9,MATCH(I3585,ฐาน!$A$4:$A$9,0),4),INDEX(ฐาน!$A$4:$G$9,MATCH(I3585,ฐาน!$A$4:$A$9,0),7),INDEX(ฐาน!$A$4:$G$9,MATCH(I3585,ฐาน!$A$4:$A$9,0),4)),"")</f>
        <v/>
      </c>
      <c r="P3585" s="312">
        <f>IF(M3585&lt;&gt;ฐาน!$M$45,IF(L3585&lt;&gt;"",($L3585*$N3585/100),0),0)</f>
        <v>0</v>
      </c>
      <c r="Q3585" s="311">
        <f>IF(M3585&lt;&gt;ฐาน!$M$45,IF(L3585&lt;&gt;"",ROUNDUP(($L3585*$N3585/100),-1),0),0)</f>
        <v>0</v>
      </c>
      <c r="R3585" s="311">
        <f t="shared" si="110"/>
        <v>0</v>
      </c>
      <c r="S3585" s="313">
        <f t="shared" si="111"/>
        <v>0</v>
      </c>
      <c r="T3585" s="314">
        <f>IF(M3585&lt;&gt;ฐาน!$M$45,IF(S3585&lt;&gt;"",S3585+R3585,0),0)</f>
        <v>0</v>
      </c>
      <c r="U3585" s="311">
        <f>IF(M3585&lt;&gt;ฐาน!$M$45,IF(S3585=0,J3585+T3585,O3585),J3585)</f>
        <v>0</v>
      </c>
      <c r="V3585" s="98"/>
    </row>
    <row r="3586" spans="1:22" x14ac:dyDescent="0.35">
      <c r="A3586" s="93">
        <v>3578</v>
      </c>
      <c r="B3586" s="84"/>
      <c r="C3586" s="98"/>
      <c r="D3586" s="91"/>
      <c r="E3586" s="89"/>
      <c r="F3586" s="88"/>
      <c r="G3586" s="91"/>
      <c r="H3586" s="91"/>
      <c r="I3586" s="88"/>
      <c r="J3586" s="92"/>
      <c r="K3586" s="212"/>
      <c r="L3586" s="308" t="str">
        <f>IF(K3586&lt;&gt;"",INDEX(ฐาน!$J$4:$M$44,MATCH(INT(K3586),ฐาน!$J$4:$J$44,0),2),"")</f>
        <v/>
      </c>
      <c r="M3586" s="309" t="str">
        <f>IF(L3586&lt;&gt;"",INDEX(ฐาน!$J$4:$M$45,MATCH(L3586,ฐาน!$K$4:$K$45,0),4),"")</f>
        <v/>
      </c>
      <c r="N3586" s="310" t="str">
        <f>IF(I3586&lt;&gt;"",INDEX(ฐาน!$A$4:$F$9,MATCH(I3586,ฐาน!$A$4:$A$9,0),IF(J3586&gt;=INDEX(ฐาน!$A$4:$F$9,MATCH(I3586,ฐาน!$A$4:$A$9,0),3),6,5)),"")</f>
        <v/>
      </c>
      <c r="O3586" s="311" t="str">
        <f>IF(I3586&lt;&gt;"",IF(J3586&gt;=INDEX(ฐาน!$A$4:$G$9,MATCH(I3586,ฐาน!$A$4:$A$9,0),4),INDEX(ฐาน!$A$4:$G$9,MATCH(I3586,ฐาน!$A$4:$A$9,0),7),INDEX(ฐาน!$A$4:$G$9,MATCH(I3586,ฐาน!$A$4:$A$9,0),4)),"")</f>
        <v/>
      </c>
      <c r="P3586" s="312">
        <f>IF(M3586&lt;&gt;ฐาน!$M$45,IF(L3586&lt;&gt;"",($L3586*$N3586/100),0),0)</f>
        <v>0</v>
      </c>
      <c r="Q3586" s="311">
        <f>IF(M3586&lt;&gt;ฐาน!$M$45,IF(L3586&lt;&gt;"",ROUNDUP(($L3586*$N3586/100),-1),0),0)</f>
        <v>0</v>
      </c>
      <c r="R3586" s="311">
        <f t="shared" si="110"/>
        <v>0</v>
      </c>
      <c r="S3586" s="313">
        <f t="shared" si="111"/>
        <v>0</v>
      </c>
      <c r="T3586" s="314">
        <f>IF(M3586&lt;&gt;ฐาน!$M$45,IF(S3586&lt;&gt;"",S3586+R3586,0),0)</f>
        <v>0</v>
      </c>
      <c r="U3586" s="311">
        <f>IF(M3586&lt;&gt;ฐาน!$M$45,IF(S3586=0,J3586+T3586,O3586),J3586)</f>
        <v>0</v>
      </c>
      <c r="V3586" s="98"/>
    </row>
    <row r="3587" spans="1:22" x14ac:dyDescent="0.35">
      <c r="A3587" s="93">
        <v>3579</v>
      </c>
      <c r="B3587" s="84"/>
      <c r="C3587" s="98"/>
      <c r="D3587" s="91"/>
      <c r="E3587" s="89"/>
      <c r="F3587" s="88"/>
      <c r="G3587" s="91"/>
      <c r="H3587" s="91"/>
      <c r="I3587" s="88"/>
      <c r="J3587" s="92"/>
      <c r="K3587" s="212"/>
      <c r="L3587" s="308" t="str">
        <f>IF(K3587&lt;&gt;"",INDEX(ฐาน!$J$4:$M$44,MATCH(INT(K3587),ฐาน!$J$4:$J$44,0),2),"")</f>
        <v/>
      </c>
      <c r="M3587" s="309" t="str">
        <f>IF(L3587&lt;&gt;"",INDEX(ฐาน!$J$4:$M$45,MATCH(L3587,ฐาน!$K$4:$K$45,0),4),"")</f>
        <v/>
      </c>
      <c r="N3587" s="310" t="str">
        <f>IF(I3587&lt;&gt;"",INDEX(ฐาน!$A$4:$F$9,MATCH(I3587,ฐาน!$A$4:$A$9,0),IF(J3587&gt;=INDEX(ฐาน!$A$4:$F$9,MATCH(I3587,ฐาน!$A$4:$A$9,0),3),6,5)),"")</f>
        <v/>
      </c>
      <c r="O3587" s="311" t="str">
        <f>IF(I3587&lt;&gt;"",IF(J3587&gt;=INDEX(ฐาน!$A$4:$G$9,MATCH(I3587,ฐาน!$A$4:$A$9,0),4),INDEX(ฐาน!$A$4:$G$9,MATCH(I3587,ฐาน!$A$4:$A$9,0),7),INDEX(ฐาน!$A$4:$G$9,MATCH(I3587,ฐาน!$A$4:$A$9,0),4)),"")</f>
        <v/>
      </c>
      <c r="P3587" s="312">
        <f>IF(M3587&lt;&gt;ฐาน!$M$45,IF(L3587&lt;&gt;"",($L3587*$N3587/100),0),0)</f>
        <v>0</v>
      </c>
      <c r="Q3587" s="311">
        <f>IF(M3587&lt;&gt;ฐาน!$M$45,IF(L3587&lt;&gt;"",ROUNDUP(($L3587*$N3587/100),-1),0),0)</f>
        <v>0</v>
      </c>
      <c r="R3587" s="311">
        <f t="shared" si="110"/>
        <v>0</v>
      </c>
      <c r="S3587" s="313">
        <f t="shared" si="111"/>
        <v>0</v>
      </c>
      <c r="T3587" s="314">
        <f>IF(M3587&lt;&gt;ฐาน!$M$45,IF(S3587&lt;&gt;"",S3587+R3587,0),0)</f>
        <v>0</v>
      </c>
      <c r="U3587" s="311">
        <f>IF(M3587&lt;&gt;ฐาน!$M$45,IF(S3587=0,J3587+T3587,O3587),J3587)</f>
        <v>0</v>
      </c>
      <c r="V3587" s="98"/>
    </row>
    <row r="3588" spans="1:22" x14ac:dyDescent="0.35">
      <c r="A3588" s="93">
        <v>3580</v>
      </c>
      <c r="B3588" s="84"/>
      <c r="C3588" s="98"/>
      <c r="D3588" s="91"/>
      <c r="E3588" s="89"/>
      <c r="F3588" s="88"/>
      <c r="G3588" s="91"/>
      <c r="H3588" s="91"/>
      <c r="I3588" s="88"/>
      <c r="J3588" s="92"/>
      <c r="K3588" s="212"/>
      <c r="L3588" s="308" t="str">
        <f>IF(K3588&lt;&gt;"",INDEX(ฐาน!$J$4:$M$44,MATCH(INT(K3588),ฐาน!$J$4:$J$44,0),2),"")</f>
        <v/>
      </c>
      <c r="M3588" s="309" t="str">
        <f>IF(L3588&lt;&gt;"",INDEX(ฐาน!$J$4:$M$45,MATCH(L3588,ฐาน!$K$4:$K$45,0),4),"")</f>
        <v/>
      </c>
      <c r="N3588" s="310" t="str">
        <f>IF(I3588&lt;&gt;"",INDEX(ฐาน!$A$4:$F$9,MATCH(I3588,ฐาน!$A$4:$A$9,0),IF(J3588&gt;=INDEX(ฐาน!$A$4:$F$9,MATCH(I3588,ฐาน!$A$4:$A$9,0),3),6,5)),"")</f>
        <v/>
      </c>
      <c r="O3588" s="311" t="str">
        <f>IF(I3588&lt;&gt;"",IF(J3588&gt;=INDEX(ฐาน!$A$4:$G$9,MATCH(I3588,ฐาน!$A$4:$A$9,0),4),INDEX(ฐาน!$A$4:$G$9,MATCH(I3588,ฐาน!$A$4:$A$9,0),7),INDEX(ฐาน!$A$4:$G$9,MATCH(I3588,ฐาน!$A$4:$A$9,0),4)),"")</f>
        <v/>
      </c>
      <c r="P3588" s="312">
        <f>IF(M3588&lt;&gt;ฐาน!$M$45,IF(L3588&lt;&gt;"",($L3588*$N3588/100),0),0)</f>
        <v>0</v>
      </c>
      <c r="Q3588" s="311">
        <f>IF(M3588&lt;&gt;ฐาน!$M$45,IF(L3588&lt;&gt;"",ROUNDUP(($L3588*$N3588/100),-1),0),0)</f>
        <v>0</v>
      </c>
      <c r="R3588" s="311">
        <f t="shared" si="110"/>
        <v>0</v>
      </c>
      <c r="S3588" s="313">
        <f t="shared" si="111"/>
        <v>0</v>
      </c>
      <c r="T3588" s="314">
        <f>IF(M3588&lt;&gt;ฐาน!$M$45,IF(S3588&lt;&gt;"",S3588+R3588,0),0)</f>
        <v>0</v>
      </c>
      <c r="U3588" s="311">
        <f>IF(M3588&lt;&gt;ฐาน!$M$45,IF(S3588=0,J3588+T3588,O3588),J3588)</f>
        <v>0</v>
      </c>
      <c r="V3588" s="98"/>
    </row>
    <row r="3589" spans="1:22" x14ac:dyDescent="0.35">
      <c r="A3589" s="93">
        <v>3581</v>
      </c>
      <c r="B3589" s="84"/>
      <c r="C3589" s="98"/>
      <c r="D3589" s="91"/>
      <c r="E3589" s="89"/>
      <c r="F3589" s="88"/>
      <c r="G3589" s="91"/>
      <c r="H3589" s="91"/>
      <c r="I3589" s="88"/>
      <c r="J3589" s="92"/>
      <c r="K3589" s="212"/>
      <c r="L3589" s="308" t="str">
        <f>IF(K3589&lt;&gt;"",INDEX(ฐาน!$J$4:$M$44,MATCH(INT(K3589),ฐาน!$J$4:$J$44,0),2),"")</f>
        <v/>
      </c>
      <c r="M3589" s="309" t="str">
        <f>IF(L3589&lt;&gt;"",INDEX(ฐาน!$J$4:$M$45,MATCH(L3589,ฐาน!$K$4:$K$45,0),4),"")</f>
        <v/>
      </c>
      <c r="N3589" s="310" t="str">
        <f>IF(I3589&lt;&gt;"",INDEX(ฐาน!$A$4:$F$9,MATCH(I3589,ฐาน!$A$4:$A$9,0),IF(J3589&gt;=INDEX(ฐาน!$A$4:$F$9,MATCH(I3589,ฐาน!$A$4:$A$9,0),3),6,5)),"")</f>
        <v/>
      </c>
      <c r="O3589" s="311" t="str">
        <f>IF(I3589&lt;&gt;"",IF(J3589&gt;=INDEX(ฐาน!$A$4:$G$9,MATCH(I3589,ฐาน!$A$4:$A$9,0),4),INDEX(ฐาน!$A$4:$G$9,MATCH(I3589,ฐาน!$A$4:$A$9,0),7),INDEX(ฐาน!$A$4:$G$9,MATCH(I3589,ฐาน!$A$4:$A$9,0),4)),"")</f>
        <v/>
      </c>
      <c r="P3589" s="312">
        <f>IF(M3589&lt;&gt;ฐาน!$M$45,IF(L3589&lt;&gt;"",($L3589*$N3589/100),0),0)</f>
        <v>0</v>
      </c>
      <c r="Q3589" s="311">
        <f>IF(M3589&lt;&gt;ฐาน!$M$45,IF(L3589&lt;&gt;"",ROUNDUP(($L3589*$N3589/100),-1),0),0)</f>
        <v>0</v>
      </c>
      <c r="R3589" s="311">
        <f t="shared" si="110"/>
        <v>0</v>
      </c>
      <c r="S3589" s="313">
        <f t="shared" si="111"/>
        <v>0</v>
      </c>
      <c r="T3589" s="314">
        <f>IF(M3589&lt;&gt;ฐาน!$M$45,IF(S3589&lt;&gt;"",S3589+R3589,0),0)</f>
        <v>0</v>
      </c>
      <c r="U3589" s="311">
        <f>IF(M3589&lt;&gt;ฐาน!$M$45,IF(S3589=0,J3589+T3589,O3589),J3589)</f>
        <v>0</v>
      </c>
      <c r="V3589" s="98"/>
    </row>
    <row r="3590" spans="1:22" x14ac:dyDescent="0.35">
      <c r="A3590" s="93">
        <v>3582</v>
      </c>
      <c r="B3590" s="84"/>
      <c r="C3590" s="98"/>
      <c r="D3590" s="91"/>
      <c r="E3590" s="89"/>
      <c r="F3590" s="88"/>
      <c r="G3590" s="91"/>
      <c r="H3590" s="91"/>
      <c r="I3590" s="88"/>
      <c r="J3590" s="92"/>
      <c r="K3590" s="212"/>
      <c r="L3590" s="308" t="str">
        <f>IF(K3590&lt;&gt;"",INDEX(ฐาน!$J$4:$M$44,MATCH(INT(K3590),ฐาน!$J$4:$J$44,0),2),"")</f>
        <v/>
      </c>
      <c r="M3590" s="309" t="str">
        <f>IF(L3590&lt;&gt;"",INDEX(ฐาน!$J$4:$M$45,MATCH(L3590,ฐาน!$K$4:$K$45,0),4),"")</f>
        <v/>
      </c>
      <c r="N3590" s="310" t="str">
        <f>IF(I3590&lt;&gt;"",INDEX(ฐาน!$A$4:$F$9,MATCH(I3590,ฐาน!$A$4:$A$9,0),IF(J3590&gt;=INDEX(ฐาน!$A$4:$F$9,MATCH(I3590,ฐาน!$A$4:$A$9,0),3),6,5)),"")</f>
        <v/>
      </c>
      <c r="O3590" s="311" t="str">
        <f>IF(I3590&lt;&gt;"",IF(J3590&gt;=INDEX(ฐาน!$A$4:$G$9,MATCH(I3590,ฐาน!$A$4:$A$9,0),4),INDEX(ฐาน!$A$4:$G$9,MATCH(I3590,ฐาน!$A$4:$A$9,0),7),INDEX(ฐาน!$A$4:$G$9,MATCH(I3590,ฐาน!$A$4:$A$9,0),4)),"")</f>
        <v/>
      </c>
      <c r="P3590" s="312">
        <f>IF(M3590&lt;&gt;ฐาน!$M$45,IF(L3590&lt;&gt;"",($L3590*$N3590/100),0),0)</f>
        <v>0</v>
      </c>
      <c r="Q3590" s="311">
        <f>IF(M3590&lt;&gt;ฐาน!$M$45,IF(L3590&lt;&gt;"",ROUNDUP(($L3590*$N3590/100),-1),0),0)</f>
        <v>0</v>
      </c>
      <c r="R3590" s="311">
        <f t="shared" si="110"/>
        <v>0</v>
      </c>
      <c r="S3590" s="313">
        <f t="shared" si="111"/>
        <v>0</v>
      </c>
      <c r="T3590" s="314">
        <f>IF(M3590&lt;&gt;ฐาน!$M$45,IF(S3590&lt;&gt;"",S3590+R3590,0),0)</f>
        <v>0</v>
      </c>
      <c r="U3590" s="311">
        <f>IF(M3590&lt;&gt;ฐาน!$M$45,IF(S3590=0,J3590+T3590,O3590),J3590)</f>
        <v>0</v>
      </c>
      <c r="V3590" s="98"/>
    </row>
    <row r="3591" spans="1:22" x14ac:dyDescent="0.35">
      <c r="A3591" s="93">
        <v>3583</v>
      </c>
      <c r="B3591" s="84"/>
      <c r="C3591" s="98"/>
      <c r="D3591" s="91"/>
      <c r="E3591" s="89"/>
      <c r="F3591" s="88"/>
      <c r="G3591" s="91"/>
      <c r="H3591" s="91"/>
      <c r="I3591" s="88"/>
      <c r="J3591" s="92"/>
      <c r="K3591" s="212"/>
      <c r="L3591" s="308" t="str">
        <f>IF(K3591&lt;&gt;"",INDEX(ฐาน!$J$4:$M$44,MATCH(INT(K3591),ฐาน!$J$4:$J$44,0),2),"")</f>
        <v/>
      </c>
      <c r="M3591" s="309" t="str">
        <f>IF(L3591&lt;&gt;"",INDEX(ฐาน!$J$4:$M$45,MATCH(L3591,ฐาน!$K$4:$K$45,0),4),"")</f>
        <v/>
      </c>
      <c r="N3591" s="310" t="str">
        <f>IF(I3591&lt;&gt;"",INDEX(ฐาน!$A$4:$F$9,MATCH(I3591,ฐาน!$A$4:$A$9,0),IF(J3591&gt;=INDEX(ฐาน!$A$4:$F$9,MATCH(I3591,ฐาน!$A$4:$A$9,0),3),6,5)),"")</f>
        <v/>
      </c>
      <c r="O3591" s="311" t="str">
        <f>IF(I3591&lt;&gt;"",IF(J3591&gt;=INDEX(ฐาน!$A$4:$G$9,MATCH(I3591,ฐาน!$A$4:$A$9,0),4),INDEX(ฐาน!$A$4:$G$9,MATCH(I3591,ฐาน!$A$4:$A$9,0),7),INDEX(ฐาน!$A$4:$G$9,MATCH(I3591,ฐาน!$A$4:$A$9,0),4)),"")</f>
        <v/>
      </c>
      <c r="P3591" s="312">
        <f>IF(M3591&lt;&gt;ฐาน!$M$45,IF(L3591&lt;&gt;"",($L3591*$N3591/100),0),0)</f>
        <v>0</v>
      </c>
      <c r="Q3591" s="311">
        <f>IF(M3591&lt;&gt;ฐาน!$M$45,IF(L3591&lt;&gt;"",ROUNDUP(($L3591*$N3591/100),-1),0),0)</f>
        <v>0</v>
      </c>
      <c r="R3591" s="311">
        <f t="shared" si="110"/>
        <v>0</v>
      </c>
      <c r="S3591" s="313">
        <f t="shared" si="111"/>
        <v>0</v>
      </c>
      <c r="T3591" s="314">
        <f>IF(M3591&lt;&gt;ฐาน!$M$45,IF(S3591&lt;&gt;"",S3591+R3591,0),0)</f>
        <v>0</v>
      </c>
      <c r="U3591" s="311">
        <f>IF(M3591&lt;&gt;ฐาน!$M$45,IF(S3591=0,J3591+T3591,O3591),J3591)</f>
        <v>0</v>
      </c>
      <c r="V3591" s="98"/>
    </row>
    <row r="3592" spans="1:22" x14ac:dyDescent="0.35">
      <c r="A3592" s="93">
        <v>3584</v>
      </c>
      <c r="B3592" s="84"/>
      <c r="C3592" s="98"/>
      <c r="D3592" s="91"/>
      <c r="E3592" s="89"/>
      <c r="F3592" s="88"/>
      <c r="G3592" s="91"/>
      <c r="H3592" s="91"/>
      <c r="I3592" s="88"/>
      <c r="J3592" s="92"/>
      <c r="K3592" s="212"/>
      <c r="L3592" s="308" t="str">
        <f>IF(K3592&lt;&gt;"",INDEX(ฐาน!$J$4:$M$44,MATCH(INT(K3592),ฐาน!$J$4:$J$44,0),2),"")</f>
        <v/>
      </c>
      <c r="M3592" s="309" t="str">
        <f>IF(L3592&lt;&gt;"",INDEX(ฐาน!$J$4:$M$45,MATCH(L3592,ฐาน!$K$4:$K$45,0),4),"")</f>
        <v/>
      </c>
      <c r="N3592" s="310" t="str">
        <f>IF(I3592&lt;&gt;"",INDEX(ฐาน!$A$4:$F$9,MATCH(I3592,ฐาน!$A$4:$A$9,0),IF(J3592&gt;=INDEX(ฐาน!$A$4:$F$9,MATCH(I3592,ฐาน!$A$4:$A$9,0),3),6,5)),"")</f>
        <v/>
      </c>
      <c r="O3592" s="311" t="str">
        <f>IF(I3592&lt;&gt;"",IF(J3592&gt;=INDEX(ฐาน!$A$4:$G$9,MATCH(I3592,ฐาน!$A$4:$A$9,0),4),INDEX(ฐาน!$A$4:$G$9,MATCH(I3592,ฐาน!$A$4:$A$9,0),7),INDEX(ฐาน!$A$4:$G$9,MATCH(I3592,ฐาน!$A$4:$A$9,0),4)),"")</f>
        <v/>
      </c>
      <c r="P3592" s="312">
        <f>IF(M3592&lt;&gt;ฐาน!$M$45,IF(L3592&lt;&gt;"",($L3592*$N3592/100),0),0)</f>
        <v>0</v>
      </c>
      <c r="Q3592" s="311">
        <f>IF(M3592&lt;&gt;ฐาน!$M$45,IF(L3592&lt;&gt;"",ROUNDUP(($L3592*$N3592/100),-1),0),0)</f>
        <v>0</v>
      </c>
      <c r="R3592" s="311">
        <f t="shared" si="110"/>
        <v>0</v>
      </c>
      <c r="S3592" s="313">
        <f t="shared" si="111"/>
        <v>0</v>
      </c>
      <c r="T3592" s="314">
        <f>IF(M3592&lt;&gt;ฐาน!$M$45,IF(S3592&lt;&gt;"",S3592+R3592,0),0)</f>
        <v>0</v>
      </c>
      <c r="U3592" s="311">
        <f>IF(M3592&lt;&gt;ฐาน!$M$45,IF(S3592=0,J3592+T3592,O3592),J3592)</f>
        <v>0</v>
      </c>
      <c r="V3592" s="98"/>
    </row>
    <row r="3593" spans="1:22" x14ac:dyDescent="0.35">
      <c r="A3593" s="93">
        <v>3585</v>
      </c>
      <c r="B3593" s="84"/>
      <c r="C3593" s="98"/>
      <c r="D3593" s="91"/>
      <c r="E3593" s="89"/>
      <c r="F3593" s="88"/>
      <c r="G3593" s="91"/>
      <c r="H3593" s="91"/>
      <c r="I3593" s="88"/>
      <c r="J3593" s="92"/>
      <c r="K3593" s="212"/>
      <c r="L3593" s="308" t="str">
        <f>IF(K3593&lt;&gt;"",INDEX(ฐาน!$J$4:$M$44,MATCH(INT(K3593),ฐาน!$J$4:$J$44,0),2),"")</f>
        <v/>
      </c>
      <c r="M3593" s="309" t="str">
        <f>IF(L3593&lt;&gt;"",INDEX(ฐาน!$J$4:$M$45,MATCH(L3593,ฐาน!$K$4:$K$45,0),4),"")</f>
        <v/>
      </c>
      <c r="N3593" s="310" t="str">
        <f>IF(I3593&lt;&gt;"",INDEX(ฐาน!$A$4:$F$9,MATCH(I3593,ฐาน!$A$4:$A$9,0),IF(J3593&gt;=INDEX(ฐาน!$A$4:$F$9,MATCH(I3593,ฐาน!$A$4:$A$9,0),3),6,5)),"")</f>
        <v/>
      </c>
      <c r="O3593" s="311" t="str">
        <f>IF(I3593&lt;&gt;"",IF(J3593&gt;=INDEX(ฐาน!$A$4:$G$9,MATCH(I3593,ฐาน!$A$4:$A$9,0),4),INDEX(ฐาน!$A$4:$G$9,MATCH(I3593,ฐาน!$A$4:$A$9,0),7),INDEX(ฐาน!$A$4:$G$9,MATCH(I3593,ฐาน!$A$4:$A$9,0),4)),"")</f>
        <v/>
      </c>
      <c r="P3593" s="312">
        <f>IF(M3593&lt;&gt;ฐาน!$M$45,IF(L3593&lt;&gt;"",($L3593*$N3593/100),0),0)</f>
        <v>0</v>
      </c>
      <c r="Q3593" s="311">
        <f>IF(M3593&lt;&gt;ฐาน!$M$45,IF(L3593&lt;&gt;"",ROUNDUP(($L3593*$N3593/100),-1),0),0)</f>
        <v>0</v>
      </c>
      <c r="R3593" s="311">
        <f t="shared" si="110"/>
        <v>0</v>
      </c>
      <c r="S3593" s="313">
        <f t="shared" si="111"/>
        <v>0</v>
      </c>
      <c r="T3593" s="314">
        <f>IF(M3593&lt;&gt;ฐาน!$M$45,IF(S3593&lt;&gt;"",S3593+R3593,0),0)</f>
        <v>0</v>
      </c>
      <c r="U3593" s="311">
        <f>IF(M3593&lt;&gt;ฐาน!$M$45,IF(S3593=0,J3593+T3593,O3593),J3593)</f>
        <v>0</v>
      </c>
      <c r="V3593" s="98"/>
    </row>
    <row r="3594" spans="1:22" x14ac:dyDescent="0.35">
      <c r="A3594" s="93">
        <v>3586</v>
      </c>
      <c r="B3594" s="84"/>
      <c r="C3594" s="98"/>
      <c r="D3594" s="91"/>
      <c r="E3594" s="89"/>
      <c r="F3594" s="88"/>
      <c r="G3594" s="91"/>
      <c r="H3594" s="91"/>
      <c r="I3594" s="88"/>
      <c r="J3594" s="92"/>
      <c r="K3594" s="212"/>
      <c r="L3594" s="308" t="str">
        <f>IF(K3594&lt;&gt;"",INDEX(ฐาน!$J$4:$M$44,MATCH(INT(K3594),ฐาน!$J$4:$J$44,0),2),"")</f>
        <v/>
      </c>
      <c r="M3594" s="309" t="str">
        <f>IF(L3594&lt;&gt;"",INDEX(ฐาน!$J$4:$M$45,MATCH(L3594,ฐาน!$K$4:$K$45,0),4),"")</f>
        <v/>
      </c>
      <c r="N3594" s="310" t="str">
        <f>IF(I3594&lt;&gt;"",INDEX(ฐาน!$A$4:$F$9,MATCH(I3594,ฐาน!$A$4:$A$9,0),IF(J3594&gt;=INDEX(ฐาน!$A$4:$F$9,MATCH(I3594,ฐาน!$A$4:$A$9,0),3),6,5)),"")</f>
        <v/>
      </c>
      <c r="O3594" s="311" t="str">
        <f>IF(I3594&lt;&gt;"",IF(J3594&gt;=INDEX(ฐาน!$A$4:$G$9,MATCH(I3594,ฐาน!$A$4:$A$9,0),4),INDEX(ฐาน!$A$4:$G$9,MATCH(I3594,ฐาน!$A$4:$A$9,0),7),INDEX(ฐาน!$A$4:$G$9,MATCH(I3594,ฐาน!$A$4:$A$9,0),4)),"")</f>
        <v/>
      </c>
      <c r="P3594" s="312">
        <f>IF(M3594&lt;&gt;ฐาน!$M$45,IF(L3594&lt;&gt;"",($L3594*$N3594/100),0),0)</f>
        <v>0</v>
      </c>
      <c r="Q3594" s="311">
        <f>IF(M3594&lt;&gt;ฐาน!$M$45,IF(L3594&lt;&gt;"",ROUNDUP(($L3594*$N3594/100),-1),0),0)</f>
        <v>0</v>
      </c>
      <c r="R3594" s="311">
        <f t="shared" ref="R3594:R3657" si="112">IF(Q3594&lt;&gt;"",IF($J3594+$P3594&lt;=$O3594,$Q3594,$O3594-$J3594),"")</f>
        <v>0</v>
      </c>
      <c r="S3594" s="313">
        <f t="shared" ref="S3594:S3657" si="113">IF(Q3594&lt;&gt;R3594,P3594-R3594,0)</f>
        <v>0</v>
      </c>
      <c r="T3594" s="314">
        <f>IF(M3594&lt;&gt;ฐาน!$M$45,IF(S3594&lt;&gt;"",S3594+R3594,0),0)</f>
        <v>0</v>
      </c>
      <c r="U3594" s="311">
        <f>IF(M3594&lt;&gt;ฐาน!$M$45,IF(S3594=0,J3594+T3594,O3594),J3594)</f>
        <v>0</v>
      </c>
      <c r="V3594" s="98"/>
    </row>
    <row r="3595" spans="1:22" x14ac:dyDescent="0.35">
      <c r="A3595" s="93">
        <v>3587</v>
      </c>
      <c r="B3595" s="84"/>
      <c r="C3595" s="98"/>
      <c r="D3595" s="91"/>
      <c r="E3595" s="89"/>
      <c r="F3595" s="88"/>
      <c r="G3595" s="91"/>
      <c r="H3595" s="91"/>
      <c r="I3595" s="88"/>
      <c r="J3595" s="92"/>
      <c r="K3595" s="212"/>
      <c r="L3595" s="308" t="str">
        <f>IF(K3595&lt;&gt;"",INDEX(ฐาน!$J$4:$M$44,MATCH(INT(K3595),ฐาน!$J$4:$J$44,0),2),"")</f>
        <v/>
      </c>
      <c r="M3595" s="309" t="str">
        <f>IF(L3595&lt;&gt;"",INDEX(ฐาน!$J$4:$M$45,MATCH(L3595,ฐาน!$K$4:$K$45,0),4),"")</f>
        <v/>
      </c>
      <c r="N3595" s="310" t="str">
        <f>IF(I3595&lt;&gt;"",INDEX(ฐาน!$A$4:$F$9,MATCH(I3595,ฐาน!$A$4:$A$9,0),IF(J3595&gt;=INDEX(ฐาน!$A$4:$F$9,MATCH(I3595,ฐาน!$A$4:$A$9,0),3),6,5)),"")</f>
        <v/>
      </c>
      <c r="O3595" s="311" t="str">
        <f>IF(I3595&lt;&gt;"",IF(J3595&gt;=INDEX(ฐาน!$A$4:$G$9,MATCH(I3595,ฐาน!$A$4:$A$9,0),4),INDEX(ฐาน!$A$4:$G$9,MATCH(I3595,ฐาน!$A$4:$A$9,0),7),INDEX(ฐาน!$A$4:$G$9,MATCH(I3595,ฐาน!$A$4:$A$9,0),4)),"")</f>
        <v/>
      </c>
      <c r="P3595" s="312">
        <f>IF(M3595&lt;&gt;ฐาน!$M$45,IF(L3595&lt;&gt;"",($L3595*$N3595/100),0),0)</f>
        <v>0</v>
      </c>
      <c r="Q3595" s="311">
        <f>IF(M3595&lt;&gt;ฐาน!$M$45,IF(L3595&lt;&gt;"",ROUNDUP(($L3595*$N3595/100),-1),0),0)</f>
        <v>0</v>
      </c>
      <c r="R3595" s="311">
        <f t="shared" si="112"/>
        <v>0</v>
      </c>
      <c r="S3595" s="313">
        <f t="shared" si="113"/>
        <v>0</v>
      </c>
      <c r="T3595" s="314">
        <f>IF(M3595&lt;&gt;ฐาน!$M$45,IF(S3595&lt;&gt;"",S3595+R3595,0),0)</f>
        <v>0</v>
      </c>
      <c r="U3595" s="311">
        <f>IF(M3595&lt;&gt;ฐาน!$M$45,IF(S3595=0,J3595+T3595,O3595),J3595)</f>
        <v>0</v>
      </c>
      <c r="V3595" s="98"/>
    </row>
    <row r="3596" spans="1:22" x14ac:dyDescent="0.35">
      <c r="A3596" s="93">
        <v>3588</v>
      </c>
      <c r="B3596" s="84"/>
      <c r="C3596" s="98"/>
      <c r="D3596" s="91"/>
      <c r="E3596" s="89"/>
      <c r="F3596" s="88"/>
      <c r="G3596" s="91"/>
      <c r="H3596" s="91"/>
      <c r="I3596" s="88"/>
      <c r="J3596" s="92"/>
      <c r="K3596" s="212"/>
      <c r="L3596" s="308" t="str">
        <f>IF(K3596&lt;&gt;"",INDEX(ฐาน!$J$4:$M$44,MATCH(INT(K3596),ฐาน!$J$4:$J$44,0),2),"")</f>
        <v/>
      </c>
      <c r="M3596" s="309" t="str">
        <f>IF(L3596&lt;&gt;"",INDEX(ฐาน!$J$4:$M$45,MATCH(L3596,ฐาน!$K$4:$K$45,0),4),"")</f>
        <v/>
      </c>
      <c r="N3596" s="310" t="str">
        <f>IF(I3596&lt;&gt;"",INDEX(ฐาน!$A$4:$F$9,MATCH(I3596,ฐาน!$A$4:$A$9,0),IF(J3596&gt;=INDEX(ฐาน!$A$4:$F$9,MATCH(I3596,ฐาน!$A$4:$A$9,0),3),6,5)),"")</f>
        <v/>
      </c>
      <c r="O3596" s="311" t="str">
        <f>IF(I3596&lt;&gt;"",IF(J3596&gt;=INDEX(ฐาน!$A$4:$G$9,MATCH(I3596,ฐาน!$A$4:$A$9,0),4),INDEX(ฐาน!$A$4:$G$9,MATCH(I3596,ฐาน!$A$4:$A$9,0),7),INDEX(ฐาน!$A$4:$G$9,MATCH(I3596,ฐาน!$A$4:$A$9,0),4)),"")</f>
        <v/>
      </c>
      <c r="P3596" s="312">
        <f>IF(M3596&lt;&gt;ฐาน!$M$45,IF(L3596&lt;&gt;"",($L3596*$N3596/100),0),0)</f>
        <v>0</v>
      </c>
      <c r="Q3596" s="311">
        <f>IF(M3596&lt;&gt;ฐาน!$M$45,IF(L3596&lt;&gt;"",ROUNDUP(($L3596*$N3596/100),-1),0),0)</f>
        <v>0</v>
      </c>
      <c r="R3596" s="311">
        <f t="shared" si="112"/>
        <v>0</v>
      </c>
      <c r="S3596" s="313">
        <f t="shared" si="113"/>
        <v>0</v>
      </c>
      <c r="T3596" s="314">
        <f>IF(M3596&lt;&gt;ฐาน!$M$45,IF(S3596&lt;&gt;"",S3596+R3596,0),0)</f>
        <v>0</v>
      </c>
      <c r="U3596" s="311">
        <f>IF(M3596&lt;&gt;ฐาน!$M$45,IF(S3596=0,J3596+T3596,O3596),J3596)</f>
        <v>0</v>
      </c>
      <c r="V3596" s="98"/>
    </row>
    <row r="3597" spans="1:22" x14ac:dyDescent="0.35">
      <c r="A3597" s="93">
        <v>3589</v>
      </c>
      <c r="B3597" s="84"/>
      <c r="C3597" s="98"/>
      <c r="D3597" s="91"/>
      <c r="E3597" s="89"/>
      <c r="F3597" s="88"/>
      <c r="G3597" s="91"/>
      <c r="H3597" s="91"/>
      <c r="I3597" s="88"/>
      <c r="J3597" s="92"/>
      <c r="K3597" s="212"/>
      <c r="L3597" s="308" t="str">
        <f>IF(K3597&lt;&gt;"",INDEX(ฐาน!$J$4:$M$44,MATCH(INT(K3597),ฐาน!$J$4:$J$44,0),2),"")</f>
        <v/>
      </c>
      <c r="M3597" s="309" t="str">
        <f>IF(L3597&lt;&gt;"",INDEX(ฐาน!$J$4:$M$45,MATCH(L3597,ฐาน!$K$4:$K$45,0),4),"")</f>
        <v/>
      </c>
      <c r="N3597" s="310" t="str">
        <f>IF(I3597&lt;&gt;"",INDEX(ฐาน!$A$4:$F$9,MATCH(I3597,ฐาน!$A$4:$A$9,0),IF(J3597&gt;=INDEX(ฐาน!$A$4:$F$9,MATCH(I3597,ฐาน!$A$4:$A$9,0),3),6,5)),"")</f>
        <v/>
      </c>
      <c r="O3597" s="311" t="str">
        <f>IF(I3597&lt;&gt;"",IF(J3597&gt;=INDEX(ฐาน!$A$4:$G$9,MATCH(I3597,ฐาน!$A$4:$A$9,0),4),INDEX(ฐาน!$A$4:$G$9,MATCH(I3597,ฐาน!$A$4:$A$9,0),7),INDEX(ฐาน!$A$4:$G$9,MATCH(I3597,ฐาน!$A$4:$A$9,0),4)),"")</f>
        <v/>
      </c>
      <c r="P3597" s="312">
        <f>IF(M3597&lt;&gt;ฐาน!$M$45,IF(L3597&lt;&gt;"",($L3597*$N3597/100),0),0)</f>
        <v>0</v>
      </c>
      <c r="Q3597" s="311">
        <f>IF(M3597&lt;&gt;ฐาน!$M$45,IF(L3597&lt;&gt;"",ROUNDUP(($L3597*$N3597/100),-1),0),0)</f>
        <v>0</v>
      </c>
      <c r="R3597" s="311">
        <f t="shared" si="112"/>
        <v>0</v>
      </c>
      <c r="S3597" s="313">
        <f t="shared" si="113"/>
        <v>0</v>
      </c>
      <c r="T3597" s="314">
        <f>IF(M3597&lt;&gt;ฐาน!$M$45,IF(S3597&lt;&gt;"",S3597+R3597,0),0)</f>
        <v>0</v>
      </c>
      <c r="U3597" s="311">
        <f>IF(M3597&lt;&gt;ฐาน!$M$45,IF(S3597=0,J3597+T3597,O3597),J3597)</f>
        <v>0</v>
      </c>
      <c r="V3597" s="98"/>
    </row>
    <row r="3598" spans="1:22" x14ac:dyDescent="0.35">
      <c r="A3598" s="93">
        <v>3590</v>
      </c>
      <c r="B3598" s="84"/>
      <c r="C3598" s="98"/>
      <c r="D3598" s="91"/>
      <c r="E3598" s="89"/>
      <c r="F3598" s="88"/>
      <c r="G3598" s="91"/>
      <c r="H3598" s="91"/>
      <c r="I3598" s="88"/>
      <c r="J3598" s="92"/>
      <c r="K3598" s="212"/>
      <c r="L3598" s="308" t="str">
        <f>IF(K3598&lt;&gt;"",INDEX(ฐาน!$J$4:$M$44,MATCH(INT(K3598),ฐาน!$J$4:$J$44,0),2),"")</f>
        <v/>
      </c>
      <c r="M3598" s="309" t="str">
        <f>IF(L3598&lt;&gt;"",INDEX(ฐาน!$J$4:$M$45,MATCH(L3598,ฐาน!$K$4:$K$45,0),4),"")</f>
        <v/>
      </c>
      <c r="N3598" s="310" t="str">
        <f>IF(I3598&lt;&gt;"",INDEX(ฐาน!$A$4:$F$9,MATCH(I3598,ฐาน!$A$4:$A$9,0),IF(J3598&gt;=INDEX(ฐาน!$A$4:$F$9,MATCH(I3598,ฐาน!$A$4:$A$9,0),3),6,5)),"")</f>
        <v/>
      </c>
      <c r="O3598" s="311" t="str">
        <f>IF(I3598&lt;&gt;"",IF(J3598&gt;=INDEX(ฐาน!$A$4:$G$9,MATCH(I3598,ฐาน!$A$4:$A$9,0),4),INDEX(ฐาน!$A$4:$G$9,MATCH(I3598,ฐาน!$A$4:$A$9,0),7),INDEX(ฐาน!$A$4:$G$9,MATCH(I3598,ฐาน!$A$4:$A$9,0),4)),"")</f>
        <v/>
      </c>
      <c r="P3598" s="312">
        <f>IF(M3598&lt;&gt;ฐาน!$M$45,IF(L3598&lt;&gt;"",($L3598*$N3598/100),0),0)</f>
        <v>0</v>
      </c>
      <c r="Q3598" s="311">
        <f>IF(M3598&lt;&gt;ฐาน!$M$45,IF(L3598&lt;&gt;"",ROUNDUP(($L3598*$N3598/100),-1),0),0)</f>
        <v>0</v>
      </c>
      <c r="R3598" s="311">
        <f t="shared" si="112"/>
        <v>0</v>
      </c>
      <c r="S3598" s="313">
        <f t="shared" si="113"/>
        <v>0</v>
      </c>
      <c r="T3598" s="314">
        <f>IF(M3598&lt;&gt;ฐาน!$M$45,IF(S3598&lt;&gt;"",S3598+R3598,0),0)</f>
        <v>0</v>
      </c>
      <c r="U3598" s="311">
        <f>IF(M3598&lt;&gt;ฐาน!$M$45,IF(S3598=0,J3598+T3598,O3598),J3598)</f>
        <v>0</v>
      </c>
      <c r="V3598" s="98"/>
    </row>
    <row r="3599" spans="1:22" x14ac:dyDescent="0.35">
      <c r="A3599" s="93">
        <v>3591</v>
      </c>
      <c r="B3599" s="84"/>
      <c r="C3599" s="98"/>
      <c r="D3599" s="91"/>
      <c r="E3599" s="89"/>
      <c r="F3599" s="88"/>
      <c r="G3599" s="91"/>
      <c r="H3599" s="91"/>
      <c r="I3599" s="88"/>
      <c r="J3599" s="92"/>
      <c r="K3599" s="212"/>
      <c r="L3599" s="308" t="str">
        <f>IF(K3599&lt;&gt;"",INDEX(ฐาน!$J$4:$M$44,MATCH(INT(K3599),ฐาน!$J$4:$J$44,0),2),"")</f>
        <v/>
      </c>
      <c r="M3599" s="309" t="str">
        <f>IF(L3599&lt;&gt;"",INDEX(ฐาน!$J$4:$M$45,MATCH(L3599,ฐาน!$K$4:$K$45,0),4),"")</f>
        <v/>
      </c>
      <c r="N3599" s="310" t="str">
        <f>IF(I3599&lt;&gt;"",INDEX(ฐาน!$A$4:$F$9,MATCH(I3599,ฐาน!$A$4:$A$9,0),IF(J3599&gt;=INDEX(ฐาน!$A$4:$F$9,MATCH(I3599,ฐาน!$A$4:$A$9,0),3),6,5)),"")</f>
        <v/>
      </c>
      <c r="O3599" s="311" t="str">
        <f>IF(I3599&lt;&gt;"",IF(J3599&gt;=INDEX(ฐาน!$A$4:$G$9,MATCH(I3599,ฐาน!$A$4:$A$9,0),4),INDEX(ฐาน!$A$4:$G$9,MATCH(I3599,ฐาน!$A$4:$A$9,0),7),INDEX(ฐาน!$A$4:$G$9,MATCH(I3599,ฐาน!$A$4:$A$9,0),4)),"")</f>
        <v/>
      </c>
      <c r="P3599" s="312">
        <f>IF(M3599&lt;&gt;ฐาน!$M$45,IF(L3599&lt;&gt;"",($L3599*$N3599/100),0),0)</f>
        <v>0</v>
      </c>
      <c r="Q3599" s="311">
        <f>IF(M3599&lt;&gt;ฐาน!$M$45,IF(L3599&lt;&gt;"",ROUNDUP(($L3599*$N3599/100),-1),0),0)</f>
        <v>0</v>
      </c>
      <c r="R3599" s="311">
        <f t="shared" si="112"/>
        <v>0</v>
      </c>
      <c r="S3599" s="313">
        <f t="shared" si="113"/>
        <v>0</v>
      </c>
      <c r="T3599" s="314">
        <f>IF(M3599&lt;&gt;ฐาน!$M$45,IF(S3599&lt;&gt;"",S3599+R3599,0),0)</f>
        <v>0</v>
      </c>
      <c r="U3599" s="311">
        <f>IF(M3599&lt;&gt;ฐาน!$M$45,IF(S3599=0,J3599+T3599,O3599),J3599)</f>
        <v>0</v>
      </c>
      <c r="V3599" s="98"/>
    </row>
    <row r="3600" spans="1:22" x14ac:dyDescent="0.35">
      <c r="A3600" s="93">
        <v>3592</v>
      </c>
      <c r="B3600" s="84"/>
      <c r="C3600" s="98"/>
      <c r="D3600" s="91"/>
      <c r="E3600" s="89"/>
      <c r="F3600" s="88"/>
      <c r="G3600" s="91"/>
      <c r="H3600" s="91"/>
      <c r="I3600" s="88"/>
      <c r="J3600" s="92"/>
      <c r="K3600" s="212"/>
      <c r="L3600" s="308" t="str">
        <f>IF(K3600&lt;&gt;"",INDEX(ฐาน!$J$4:$M$44,MATCH(INT(K3600),ฐาน!$J$4:$J$44,0),2),"")</f>
        <v/>
      </c>
      <c r="M3600" s="309" t="str">
        <f>IF(L3600&lt;&gt;"",INDEX(ฐาน!$J$4:$M$45,MATCH(L3600,ฐาน!$K$4:$K$45,0),4),"")</f>
        <v/>
      </c>
      <c r="N3600" s="310" t="str">
        <f>IF(I3600&lt;&gt;"",INDEX(ฐาน!$A$4:$F$9,MATCH(I3600,ฐาน!$A$4:$A$9,0),IF(J3600&gt;=INDEX(ฐาน!$A$4:$F$9,MATCH(I3600,ฐาน!$A$4:$A$9,0),3),6,5)),"")</f>
        <v/>
      </c>
      <c r="O3600" s="311" t="str">
        <f>IF(I3600&lt;&gt;"",IF(J3600&gt;=INDEX(ฐาน!$A$4:$G$9,MATCH(I3600,ฐาน!$A$4:$A$9,0),4),INDEX(ฐาน!$A$4:$G$9,MATCH(I3600,ฐาน!$A$4:$A$9,0),7),INDEX(ฐาน!$A$4:$G$9,MATCH(I3600,ฐาน!$A$4:$A$9,0),4)),"")</f>
        <v/>
      </c>
      <c r="P3600" s="312">
        <f>IF(M3600&lt;&gt;ฐาน!$M$45,IF(L3600&lt;&gt;"",($L3600*$N3600/100),0),0)</f>
        <v>0</v>
      </c>
      <c r="Q3600" s="311">
        <f>IF(M3600&lt;&gt;ฐาน!$M$45,IF(L3600&lt;&gt;"",ROUNDUP(($L3600*$N3600/100),-1),0),0)</f>
        <v>0</v>
      </c>
      <c r="R3600" s="311">
        <f t="shared" si="112"/>
        <v>0</v>
      </c>
      <c r="S3600" s="313">
        <f t="shared" si="113"/>
        <v>0</v>
      </c>
      <c r="T3600" s="314">
        <f>IF(M3600&lt;&gt;ฐาน!$M$45,IF(S3600&lt;&gt;"",S3600+R3600,0),0)</f>
        <v>0</v>
      </c>
      <c r="U3600" s="311">
        <f>IF(M3600&lt;&gt;ฐาน!$M$45,IF(S3600=0,J3600+T3600,O3600),J3600)</f>
        <v>0</v>
      </c>
      <c r="V3600" s="98"/>
    </row>
    <row r="3601" spans="1:22" x14ac:dyDescent="0.35">
      <c r="A3601" s="93">
        <v>3593</v>
      </c>
      <c r="B3601" s="84"/>
      <c r="C3601" s="98"/>
      <c r="D3601" s="91"/>
      <c r="E3601" s="89"/>
      <c r="F3601" s="88"/>
      <c r="G3601" s="91"/>
      <c r="H3601" s="91"/>
      <c r="I3601" s="88"/>
      <c r="J3601" s="92"/>
      <c r="K3601" s="212"/>
      <c r="L3601" s="308" t="str">
        <f>IF(K3601&lt;&gt;"",INDEX(ฐาน!$J$4:$M$44,MATCH(INT(K3601),ฐาน!$J$4:$J$44,0),2),"")</f>
        <v/>
      </c>
      <c r="M3601" s="309" t="str">
        <f>IF(L3601&lt;&gt;"",INDEX(ฐาน!$J$4:$M$45,MATCH(L3601,ฐาน!$K$4:$K$45,0),4),"")</f>
        <v/>
      </c>
      <c r="N3601" s="310" t="str">
        <f>IF(I3601&lt;&gt;"",INDEX(ฐาน!$A$4:$F$9,MATCH(I3601,ฐาน!$A$4:$A$9,0),IF(J3601&gt;=INDEX(ฐาน!$A$4:$F$9,MATCH(I3601,ฐาน!$A$4:$A$9,0),3),6,5)),"")</f>
        <v/>
      </c>
      <c r="O3601" s="311" t="str">
        <f>IF(I3601&lt;&gt;"",IF(J3601&gt;=INDEX(ฐาน!$A$4:$G$9,MATCH(I3601,ฐาน!$A$4:$A$9,0),4),INDEX(ฐาน!$A$4:$G$9,MATCH(I3601,ฐาน!$A$4:$A$9,0),7),INDEX(ฐาน!$A$4:$G$9,MATCH(I3601,ฐาน!$A$4:$A$9,0),4)),"")</f>
        <v/>
      </c>
      <c r="P3601" s="312">
        <f>IF(M3601&lt;&gt;ฐาน!$M$45,IF(L3601&lt;&gt;"",($L3601*$N3601/100),0),0)</f>
        <v>0</v>
      </c>
      <c r="Q3601" s="311">
        <f>IF(M3601&lt;&gt;ฐาน!$M$45,IF(L3601&lt;&gt;"",ROUNDUP(($L3601*$N3601/100),-1),0),0)</f>
        <v>0</v>
      </c>
      <c r="R3601" s="311">
        <f t="shared" si="112"/>
        <v>0</v>
      </c>
      <c r="S3601" s="313">
        <f t="shared" si="113"/>
        <v>0</v>
      </c>
      <c r="T3601" s="314">
        <f>IF(M3601&lt;&gt;ฐาน!$M$45,IF(S3601&lt;&gt;"",S3601+R3601,0),0)</f>
        <v>0</v>
      </c>
      <c r="U3601" s="311">
        <f>IF(M3601&lt;&gt;ฐาน!$M$45,IF(S3601=0,J3601+T3601,O3601),J3601)</f>
        <v>0</v>
      </c>
      <c r="V3601" s="98"/>
    </row>
    <row r="3602" spans="1:22" x14ac:dyDescent="0.35">
      <c r="A3602" s="93">
        <v>3594</v>
      </c>
      <c r="B3602" s="84"/>
      <c r="C3602" s="98"/>
      <c r="D3602" s="91"/>
      <c r="E3602" s="89"/>
      <c r="F3602" s="88"/>
      <c r="G3602" s="91"/>
      <c r="H3602" s="91"/>
      <c r="I3602" s="88"/>
      <c r="J3602" s="92"/>
      <c r="K3602" s="212"/>
      <c r="L3602" s="308" t="str">
        <f>IF(K3602&lt;&gt;"",INDEX(ฐาน!$J$4:$M$44,MATCH(INT(K3602),ฐาน!$J$4:$J$44,0),2),"")</f>
        <v/>
      </c>
      <c r="M3602" s="309" t="str">
        <f>IF(L3602&lt;&gt;"",INDEX(ฐาน!$J$4:$M$45,MATCH(L3602,ฐาน!$K$4:$K$45,0),4),"")</f>
        <v/>
      </c>
      <c r="N3602" s="310" t="str">
        <f>IF(I3602&lt;&gt;"",INDEX(ฐาน!$A$4:$F$9,MATCH(I3602,ฐาน!$A$4:$A$9,0),IF(J3602&gt;=INDEX(ฐาน!$A$4:$F$9,MATCH(I3602,ฐาน!$A$4:$A$9,0),3),6,5)),"")</f>
        <v/>
      </c>
      <c r="O3602" s="311" t="str">
        <f>IF(I3602&lt;&gt;"",IF(J3602&gt;=INDEX(ฐาน!$A$4:$G$9,MATCH(I3602,ฐาน!$A$4:$A$9,0),4),INDEX(ฐาน!$A$4:$G$9,MATCH(I3602,ฐาน!$A$4:$A$9,0),7),INDEX(ฐาน!$A$4:$G$9,MATCH(I3602,ฐาน!$A$4:$A$9,0),4)),"")</f>
        <v/>
      </c>
      <c r="P3602" s="312">
        <f>IF(M3602&lt;&gt;ฐาน!$M$45,IF(L3602&lt;&gt;"",($L3602*$N3602/100),0),0)</f>
        <v>0</v>
      </c>
      <c r="Q3602" s="311">
        <f>IF(M3602&lt;&gt;ฐาน!$M$45,IF(L3602&lt;&gt;"",ROUNDUP(($L3602*$N3602/100),-1),0),0)</f>
        <v>0</v>
      </c>
      <c r="R3602" s="311">
        <f t="shared" si="112"/>
        <v>0</v>
      </c>
      <c r="S3602" s="313">
        <f t="shared" si="113"/>
        <v>0</v>
      </c>
      <c r="T3602" s="314">
        <f>IF(M3602&lt;&gt;ฐาน!$M$45,IF(S3602&lt;&gt;"",S3602+R3602,0),0)</f>
        <v>0</v>
      </c>
      <c r="U3602" s="311">
        <f>IF(M3602&lt;&gt;ฐาน!$M$45,IF(S3602=0,J3602+T3602,O3602),J3602)</f>
        <v>0</v>
      </c>
      <c r="V3602" s="98"/>
    </row>
    <row r="3603" spans="1:22" x14ac:dyDescent="0.35">
      <c r="A3603" s="93">
        <v>3595</v>
      </c>
      <c r="B3603" s="84"/>
      <c r="C3603" s="98"/>
      <c r="D3603" s="91"/>
      <c r="E3603" s="89"/>
      <c r="F3603" s="88"/>
      <c r="G3603" s="91"/>
      <c r="H3603" s="91"/>
      <c r="I3603" s="88"/>
      <c r="J3603" s="92"/>
      <c r="K3603" s="212"/>
      <c r="L3603" s="308" t="str">
        <f>IF(K3603&lt;&gt;"",INDEX(ฐาน!$J$4:$M$44,MATCH(INT(K3603),ฐาน!$J$4:$J$44,0),2),"")</f>
        <v/>
      </c>
      <c r="M3603" s="309" t="str">
        <f>IF(L3603&lt;&gt;"",INDEX(ฐาน!$J$4:$M$45,MATCH(L3603,ฐาน!$K$4:$K$45,0),4),"")</f>
        <v/>
      </c>
      <c r="N3603" s="310" t="str">
        <f>IF(I3603&lt;&gt;"",INDEX(ฐาน!$A$4:$F$9,MATCH(I3603,ฐาน!$A$4:$A$9,0),IF(J3603&gt;=INDEX(ฐาน!$A$4:$F$9,MATCH(I3603,ฐาน!$A$4:$A$9,0),3),6,5)),"")</f>
        <v/>
      </c>
      <c r="O3603" s="311" t="str">
        <f>IF(I3603&lt;&gt;"",IF(J3603&gt;=INDEX(ฐาน!$A$4:$G$9,MATCH(I3603,ฐาน!$A$4:$A$9,0),4),INDEX(ฐาน!$A$4:$G$9,MATCH(I3603,ฐาน!$A$4:$A$9,0),7),INDEX(ฐาน!$A$4:$G$9,MATCH(I3603,ฐาน!$A$4:$A$9,0),4)),"")</f>
        <v/>
      </c>
      <c r="P3603" s="312">
        <f>IF(M3603&lt;&gt;ฐาน!$M$45,IF(L3603&lt;&gt;"",($L3603*$N3603/100),0),0)</f>
        <v>0</v>
      </c>
      <c r="Q3603" s="311">
        <f>IF(M3603&lt;&gt;ฐาน!$M$45,IF(L3603&lt;&gt;"",ROUNDUP(($L3603*$N3603/100),-1),0),0)</f>
        <v>0</v>
      </c>
      <c r="R3603" s="311">
        <f t="shared" si="112"/>
        <v>0</v>
      </c>
      <c r="S3603" s="313">
        <f t="shared" si="113"/>
        <v>0</v>
      </c>
      <c r="T3603" s="314">
        <f>IF(M3603&lt;&gt;ฐาน!$M$45,IF(S3603&lt;&gt;"",S3603+R3603,0),0)</f>
        <v>0</v>
      </c>
      <c r="U3603" s="311">
        <f>IF(M3603&lt;&gt;ฐาน!$M$45,IF(S3603=0,J3603+T3603,O3603),J3603)</f>
        <v>0</v>
      </c>
      <c r="V3603" s="98"/>
    </row>
    <row r="3604" spans="1:22" x14ac:dyDescent="0.35">
      <c r="A3604" s="93">
        <v>3596</v>
      </c>
      <c r="B3604" s="84"/>
      <c r="C3604" s="98"/>
      <c r="D3604" s="91"/>
      <c r="E3604" s="89"/>
      <c r="F3604" s="88"/>
      <c r="G3604" s="91"/>
      <c r="H3604" s="91"/>
      <c r="I3604" s="88"/>
      <c r="J3604" s="92"/>
      <c r="K3604" s="212"/>
      <c r="L3604" s="308" t="str">
        <f>IF(K3604&lt;&gt;"",INDEX(ฐาน!$J$4:$M$44,MATCH(INT(K3604),ฐาน!$J$4:$J$44,0),2),"")</f>
        <v/>
      </c>
      <c r="M3604" s="309" t="str">
        <f>IF(L3604&lt;&gt;"",INDEX(ฐาน!$J$4:$M$45,MATCH(L3604,ฐาน!$K$4:$K$45,0),4),"")</f>
        <v/>
      </c>
      <c r="N3604" s="310" t="str">
        <f>IF(I3604&lt;&gt;"",INDEX(ฐาน!$A$4:$F$9,MATCH(I3604,ฐาน!$A$4:$A$9,0),IF(J3604&gt;=INDEX(ฐาน!$A$4:$F$9,MATCH(I3604,ฐาน!$A$4:$A$9,0),3),6,5)),"")</f>
        <v/>
      </c>
      <c r="O3604" s="311" t="str">
        <f>IF(I3604&lt;&gt;"",IF(J3604&gt;=INDEX(ฐาน!$A$4:$G$9,MATCH(I3604,ฐาน!$A$4:$A$9,0),4),INDEX(ฐาน!$A$4:$G$9,MATCH(I3604,ฐาน!$A$4:$A$9,0),7),INDEX(ฐาน!$A$4:$G$9,MATCH(I3604,ฐาน!$A$4:$A$9,0),4)),"")</f>
        <v/>
      </c>
      <c r="P3604" s="312">
        <f>IF(M3604&lt;&gt;ฐาน!$M$45,IF(L3604&lt;&gt;"",($L3604*$N3604/100),0),0)</f>
        <v>0</v>
      </c>
      <c r="Q3604" s="311">
        <f>IF(M3604&lt;&gt;ฐาน!$M$45,IF(L3604&lt;&gt;"",ROUNDUP(($L3604*$N3604/100),-1),0),0)</f>
        <v>0</v>
      </c>
      <c r="R3604" s="311">
        <f t="shared" si="112"/>
        <v>0</v>
      </c>
      <c r="S3604" s="313">
        <f t="shared" si="113"/>
        <v>0</v>
      </c>
      <c r="T3604" s="314">
        <f>IF(M3604&lt;&gt;ฐาน!$M$45,IF(S3604&lt;&gt;"",S3604+R3604,0),0)</f>
        <v>0</v>
      </c>
      <c r="U3604" s="311">
        <f>IF(M3604&lt;&gt;ฐาน!$M$45,IF(S3604=0,J3604+T3604,O3604),J3604)</f>
        <v>0</v>
      </c>
      <c r="V3604" s="98"/>
    </row>
    <row r="3605" spans="1:22" x14ac:dyDescent="0.35">
      <c r="A3605" s="93">
        <v>3597</v>
      </c>
      <c r="B3605" s="84"/>
      <c r="C3605" s="98"/>
      <c r="D3605" s="91"/>
      <c r="E3605" s="89"/>
      <c r="F3605" s="88"/>
      <c r="G3605" s="91"/>
      <c r="H3605" s="91"/>
      <c r="I3605" s="88"/>
      <c r="J3605" s="92"/>
      <c r="K3605" s="212"/>
      <c r="L3605" s="308" t="str">
        <f>IF(K3605&lt;&gt;"",INDEX(ฐาน!$J$4:$M$44,MATCH(INT(K3605),ฐาน!$J$4:$J$44,0),2),"")</f>
        <v/>
      </c>
      <c r="M3605" s="309" t="str">
        <f>IF(L3605&lt;&gt;"",INDEX(ฐาน!$J$4:$M$45,MATCH(L3605,ฐาน!$K$4:$K$45,0),4),"")</f>
        <v/>
      </c>
      <c r="N3605" s="310" t="str">
        <f>IF(I3605&lt;&gt;"",INDEX(ฐาน!$A$4:$F$9,MATCH(I3605,ฐาน!$A$4:$A$9,0),IF(J3605&gt;=INDEX(ฐาน!$A$4:$F$9,MATCH(I3605,ฐาน!$A$4:$A$9,0),3),6,5)),"")</f>
        <v/>
      </c>
      <c r="O3605" s="311" t="str">
        <f>IF(I3605&lt;&gt;"",IF(J3605&gt;=INDEX(ฐาน!$A$4:$G$9,MATCH(I3605,ฐาน!$A$4:$A$9,0),4),INDEX(ฐาน!$A$4:$G$9,MATCH(I3605,ฐาน!$A$4:$A$9,0),7),INDEX(ฐาน!$A$4:$G$9,MATCH(I3605,ฐาน!$A$4:$A$9,0),4)),"")</f>
        <v/>
      </c>
      <c r="P3605" s="312">
        <f>IF(M3605&lt;&gt;ฐาน!$M$45,IF(L3605&lt;&gt;"",($L3605*$N3605/100),0),0)</f>
        <v>0</v>
      </c>
      <c r="Q3605" s="311">
        <f>IF(M3605&lt;&gt;ฐาน!$M$45,IF(L3605&lt;&gt;"",ROUNDUP(($L3605*$N3605/100),-1),0),0)</f>
        <v>0</v>
      </c>
      <c r="R3605" s="311">
        <f t="shared" si="112"/>
        <v>0</v>
      </c>
      <c r="S3605" s="313">
        <f t="shared" si="113"/>
        <v>0</v>
      </c>
      <c r="T3605" s="314">
        <f>IF(M3605&lt;&gt;ฐาน!$M$45,IF(S3605&lt;&gt;"",S3605+R3605,0),0)</f>
        <v>0</v>
      </c>
      <c r="U3605" s="311">
        <f>IF(M3605&lt;&gt;ฐาน!$M$45,IF(S3605=0,J3605+T3605,O3605),J3605)</f>
        <v>0</v>
      </c>
      <c r="V3605" s="98"/>
    </row>
    <row r="3606" spans="1:22" x14ac:dyDescent="0.35">
      <c r="A3606" s="93">
        <v>3598</v>
      </c>
      <c r="B3606" s="84"/>
      <c r="C3606" s="98"/>
      <c r="D3606" s="91"/>
      <c r="E3606" s="89"/>
      <c r="F3606" s="88"/>
      <c r="G3606" s="91"/>
      <c r="H3606" s="91"/>
      <c r="I3606" s="88"/>
      <c r="J3606" s="92"/>
      <c r="K3606" s="212"/>
      <c r="L3606" s="308" t="str">
        <f>IF(K3606&lt;&gt;"",INDEX(ฐาน!$J$4:$M$44,MATCH(INT(K3606),ฐาน!$J$4:$J$44,0),2),"")</f>
        <v/>
      </c>
      <c r="M3606" s="309" t="str">
        <f>IF(L3606&lt;&gt;"",INDEX(ฐาน!$J$4:$M$45,MATCH(L3606,ฐาน!$K$4:$K$45,0),4),"")</f>
        <v/>
      </c>
      <c r="N3606" s="310" t="str">
        <f>IF(I3606&lt;&gt;"",INDEX(ฐาน!$A$4:$F$9,MATCH(I3606,ฐาน!$A$4:$A$9,0),IF(J3606&gt;=INDEX(ฐาน!$A$4:$F$9,MATCH(I3606,ฐาน!$A$4:$A$9,0),3),6,5)),"")</f>
        <v/>
      </c>
      <c r="O3606" s="311" t="str">
        <f>IF(I3606&lt;&gt;"",IF(J3606&gt;=INDEX(ฐาน!$A$4:$G$9,MATCH(I3606,ฐาน!$A$4:$A$9,0),4),INDEX(ฐาน!$A$4:$G$9,MATCH(I3606,ฐาน!$A$4:$A$9,0),7),INDEX(ฐาน!$A$4:$G$9,MATCH(I3606,ฐาน!$A$4:$A$9,0),4)),"")</f>
        <v/>
      </c>
      <c r="P3606" s="312">
        <f>IF(M3606&lt;&gt;ฐาน!$M$45,IF(L3606&lt;&gt;"",($L3606*$N3606/100),0),0)</f>
        <v>0</v>
      </c>
      <c r="Q3606" s="311">
        <f>IF(M3606&lt;&gt;ฐาน!$M$45,IF(L3606&lt;&gt;"",ROUNDUP(($L3606*$N3606/100),-1),0),0)</f>
        <v>0</v>
      </c>
      <c r="R3606" s="311">
        <f t="shared" si="112"/>
        <v>0</v>
      </c>
      <c r="S3606" s="313">
        <f t="shared" si="113"/>
        <v>0</v>
      </c>
      <c r="T3606" s="314">
        <f>IF(M3606&lt;&gt;ฐาน!$M$45,IF(S3606&lt;&gt;"",S3606+R3606,0),0)</f>
        <v>0</v>
      </c>
      <c r="U3606" s="311">
        <f>IF(M3606&lt;&gt;ฐาน!$M$45,IF(S3606=0,J3606+T3606,O3606),J3606)</f>
        <v>0</v>
      </c>
      <c r="V3606" s="98"/>
    </row>
    <row r="3607" spans="1:22" x14ac:dyDescent="0.35">
      <c r="A3607" s="93">
        <v>3599</v>
      </c>
      <c r="B3607" s="84"/>
      <c r="C3607" s="98"/>
      <c r="D3607" s="91"/>
      <c r="E3607" s="89"/>
      <c r="F3607" s="88"/>
      <c r="G3607" s="91"/>
      <c r="H3607" s="91"/>
      <c r="I3607" s="88"/>
      <c r="J3607" s="92"/>
      <c r="K3607" s="212"/>
      <c r="L3607" s="308" t="str">
        <f>IF(K3607&lt;&gt;"",INDEX(ฐาน!$J$4:$M$44,MATCH(INT(K3607),ฐาน!$J$4:$J$44,0),2),"")</f>
        <v/>
      </c>
      <c r="M3607" s="309" t="str">
        <f>IF(L3607&lt;&gt;"",INDEX(ฐาน!$J$4:$M$45,MATCH(L3607,ฐาน!$K$4:$K$45,0),4),"")</f>
        <v/>
      </c>
      <c r="N3607" s="310" t="str">
        <f>IF(I3607&lt;&gt;"",INDEX(ฐาน!$A$4:$F$9,MATCH(I3607,ฐาน!$A$4:$A$9,0),IF(J3607&gt;=INDEX(ฐาน!$A$4:$F$9,MATCH(I3607,ฐาน!$A$4:$A$9,0),3),6,5)),"")</f>
        <v/>
      </c>
      <c r="O3607" s="311" t="str">
        <f>IF(I3607&lt;&gt;"",IF(J3607&gt;=INDEX(ฐาน!$A$4:$G$9,MATCH(I3607,ฐาน!$A$4:$A$9,0),4),INDEX(ฐาน!$A$4:$G$9,MATCH(I3607,ฐาน!$A$4:$A$9,0),7),INDEX(ฐาน!$A$4:$G$9,MATCH(I3607,ฐาน!$A$4:$A$9,0),4)),"")</f>
        <v/>
      </c>
      <c r="P3607" s="312">
        <f>IF(M3607&lt;&gt;ฐาน!$M$45,IF(L3607&lt;&gt;"",($L3607*$N3607/100),0),0)</f>
        <v>0</v>
      </c>
      <c r="Q3607" s="311">
        <f>IF(M3607&lt;&gt;ฐาน!$M$45,IF(L3607&lt;&gt;"",ROUNDUP(($L3607*$N3607/100),-1),0),0)</f>
        <v>0</v>
      </c>
      <c r="R3607" s="311">
        <f t="shared" si="112"/>
        <v>0</v>
      </c>
      <c r="S3607" s="313">
        <f t="shared" si="113"/>
        <v>0</v>
      </c>
      <c r="T3607" s="314">
        <f>IF(M3607&lt;&gt;ฐาน!$M$45,IF(S3607&lt;&gt;"",S3607+R3607,0),0)</f>
        <v>0</v>
      </c>
      <c r="U3607" s="311">
        <f>IF(M3607&lt;&gt;ฐาน!$M$45,IF(S3607=0,J3607+T3607,O3607),J3607)</f>
        <v>0</v>
      </c>
      <c r="V3607" s="98"/>
    </row>
    <row r="3608" spans="1:22" x14ac:dyDescent="0.35">
      <c r="A3608" s="93">
        <v>3600</v>
      </c>
      <c r="B3608" s="84"/>
      <c r="C3608" s="98"/>
      <c r="D3608" s="91"/>
      <c r="E3608" s="89"/>
      <c r="F3608" s="88"/>
      <c r="G3608" s="91"/>
      <c r="H3608" s="91"/>
      <c r="I3608" s="88"/>
      <c r="J3608" s="92"/>
      <c r="K3608" s="212"/>
      <c r="L3608" s="308" t="str">
        <f>IF(K3608&lt;&gt;"",INDEX(ฐาน!$J$4:$M$44,MATCH(INT(K3608),ฐาน!$J$4:$J$44,0),2),"")</f>
        <v/>
      </c>
      <c r="M3608" s="309" t="str">
        <f>IF(L3608&lt;&gt;"",INDEX(ฐาน!$J$4:$M$45,MATCH(L3608,ฐาน!$K$4:$K$45,0),4),"")</f>
        <v/>
      </c>
      <c r="N3608" s="310" t="str">
        <f>IF(I3608&lt;&gt;"",INDEX(ฐาน!$A$4:$F$9,MATCH(I3608,ฐาน!$A$4:$A$9,0),IF(J3608&gt;=INDEX(ฐาน!$A$4:$F$9,MATCH(I3608,ฐาน!$A$4:$A$9,0),3),6,5)),"")</f>
        <v/>
      </c>
      <c r="O3608" s="311" t="str">
        <f>IF(I3608&lt;&gt;"",IF(J3608&gt;=INDEX(ฐาน!$A$4:$G$9,MATCH(I3608,ฐาน!$A$4:$A$9,0),4),INDEX(ฐาน!$A$4:$G$9,MATCH(I3608,ฐาน!$A$4:$A$9,0),7),INDEX(ฐาน!$A$4:$G$9,MATCH(I3608,ฐาน!$A$4:$A$9,0),4)),"")</f>
        <v/>
      </c>
      <c r="P3608" s="312">
        <f>IF(M3608&lt;&gt;ฐาน!$M$45,IF(L3608&lt;&gt;"",($L3608*$N3608/100),0),0)</f>
        <v>0</v>
      </c>
      <c r="Q3608" s="311">
        <f>IF(M3608&lt;&gt;ฐาน!$M$45,IF(L3608&lt;&gt;"",ROUNDUP(($L3608*$N3608/100),-1),0),0)</f>
        <v>0</v>
      </c>
      <c r="R3608" s="311">
        <f t="shared" si="112"/>
        <v>0</v>
      </c>
      <c r="S3608" s="313">
        <f t="shared" si="113"/>
        <v>0</v>
      </c>
      <c r="T3608" s="314">
        <f>IF(M3608&lt;&gt;ฐาน!$M$45,IF(S3608&lt;&gt;"",S3608+R3608,0),0)</f>
        <v>0</v>
      </c>
      <c r="U3608" s="311">
        <f>IF(M3608&lt;&gt;ฐาน!$M$45,IF(S3608=0,J3608+T3608,O3608),J3608)</f>
        <v>0</v>
      </c>
      <c r="V3608" s="98"/>
    </row>
    <row r="3609" spans="1:22" x14ac:dyDescent="0.35">
      <c r="A3609" s="93">
        <v>3601</v>
      </c>
      <c r="B3609" s="84"/>
      <c r="C3609" s="98"/>
      <c r="D3609" s="91"/>
      <c r="E3609" s="89"/>
      <c r="F3609" s="88"/>
      <c r="G3609" s="91"/>
      <c r="H3609" s="91"/>
      <c r="I3609" s="88"/>
      <c r="J3609" s="92"/>
      <c r="K3609" s="212"/>
      <c r="L3609" s="308" t="str">
        <f>IF(K3609&lt;&gt;"",INDEX(ฐาน!$J$4:$M$44,MATCH(INT(K3609),ฐาน!$J$4:$J$44,0),2),"")</f>
        <v/>
      </c>
      <c r="M3609" s="309" t="str">
        <f>IF(L3609&lt;&gt;"",INDEX(ฐาน!$J$4:$M$45,MATCH(L3609,ฐาน!$K$4:$K$45,0),4),"")</f>
        <v/>
      </c>
      <c r="N3609" s="310" t="str">
        <f>IF(I3609&lt;&gt;"",INDEX(ฐาน!$A$4:$F$9,MATCH(I3609,ฐาน!$A$4:$A$9,0),IF(J3609&gt;=INDEX(ฐาน!$A$4:$F$9,MATCH(I3609,ฐาน!$A$4:$A$9,0),3),6,5)),"")</f>
        <v/>
      </c>
      <c r="O3609" s="311" t="str">
        <f>IF(I3609&lt;&gt;"",IF(J3609&gt;=INDEX(ฐาน!$A$4:$G$9,MATCH(I3609,ฐาน!$A$4:$A$9,0),4),INDEX(ฐาน!$A$4:$G$9,MATCH(I3609,ฐาน!$A$4:$A$9,0),7),INDEX(ฐาน!$A$4:$G$9,MATCH(I3609,ฐาน!$A$4:$A$9,0),4)),"")</f>
        <v/>
      </c>
      <c r="P3609" s="312">
        <f>IF(M3609&lt;&gt;ฐาน!$M$45,IF(L3609&lt;&gt;"",($L3609*$N3609/100),0),0)</f>
        <v>0</v>
      </c>
      <c r="Q3609" s="311">
        <f>IF(M3609&lt;&gt;ฐาน!$M$45,IF(L3609&lt;&gt;"",ROUNDUP(($L3609*$N3609/100),-1),0),0)</f>
        <v>0</v>
      </c>
      <c r="R3609" s="311">
        <f t="shared" si="112"/>
        <v>0</v>
      </c>
      <c r="S3609" s="313">
        <f t="shared" si="113"/>
        <v>0</v>
      </c>
      <c r="T3609" s="314">
        <f>IF(M3609&lt;&gt;ฐาน!$M$45,IF(S3609&lt;&gt;"",S3609+R3609,0),0)</f>
        <v>0</v>
      </c>
      <c r="U3609" s="311">
        <f>IF(M3609&lt;&gt;ฐาน!$M$45,IF(S3609=0,J3609+T3609,O3609),J3609)</f>
        <v>0</v>
      </c>
      <c r="V3609" s="98"/>
    </row>
    <row r="3610" spans="1:22" x14ac:dyDescent="0.35">
      <c r="A3610" s="93">
        <v>3602</v>
      </c>
      <c r="B3610" s="84"/>
      <c r="C3610" s="98"/>
      <c r="D3610" s="91"/>
      <c r="E3610" s="89"/>
      <c r="F3610" s="88"/>
      <c r="G3610" s="91"/>
      <c r="H3610" s="91"/>
      <c r="I3610" s="88"/>
      <c r="J3610" s="92"/>
      <c r="K3610" s="212"/>
      <c r="L3610" s="308" t="str">
        <f>IF(K3610&lt;&gt;"",INDEX(ฐาน!$J$4:$M$44,MATCH(INT(K3610),ฐาน!$J$4:$J$44,0),2),"")</f>
        <v/>
      </c>
      <c r="M3610" s="309" t="str">
        <f>IF(L3610&lt;&gt;"",INDEX(ฐาน!$J$4:$M$45,MATCH(L3610,ฐาน!$K$4:$K$45,0),4),"")</f>
        <v/>
      </c>
      <c r="N3610" s="310" t="str">
        <f>IF(I3610&lt;&gt;"",INDEX(ฐาน!$A$4:$F$9,MATCH(I3610,ฐาน!$A$4:$A$9,0),IF(J3610&gt;=INDEX(ฐาน!$A$4:$F$9,MATCH(I3610,ฐาน!$A$4:$A$9,0),3),6,5)),"")</f>
        <v/>
      </c>
      <c r="O3610" s="311" t="str">
        <f>IF(I3610&lt;&gt;"",IF(J3610&gt;=INDEX(ฐาน!$A$4:$G$9,MATCH(I3610,ฐาน!$A$4:$A$9,0),4),INDEX(ฐาน!$A$4:$G$9,MATCH(I3610,ฐาน!$A$4:$A$9,0),7),INDEX(ฐาน!$A$4:$G$9,MATCH(I3610,ฐาน!$A$4:$A$9,0),4)),"")</f>
        <v/>
      </c>
      <c r="P3610" s="312">
        <f>IF(M3610&lt;&gt;ฐาน!$M$45,IF(L3610&lt;&gt;"",($L3610*$N3610/100),0),0)</f>
        <v>0</v>
      </c>
      <c r="Q3610" s="311">
        <f>IF(M3610&lt;&gt;ฐาน!$M$45,IF(L3610&lt;&gt;"",ROUNDUP(($L3610*$N3610/100),-1),0),0)</f>
        <v>0</v>
      </c>
      <c r="R3610" s="311">
        <f t="shared" si="112"/>
        <v>0</v>
      </c>
      <c r="S3610" s="313">
        <f t="shared" si="113"/>
        <v>0</v>
      </c>
      <c r="T3610" s="314">
        <f>IF(M3610&lt;&gt;ฐาน!$M$45,IF(S3610&lt;&gt;"",S3610+R3610,0),0)</f>
        <v>0</v>
      </c>
      <c r="U3610" s="311">
        <f>IF(M3610&lt;&gt;ฐาน!$M$45,IF(S3610=0,J3610+T3610,O3610),J3610)</f>
        <v>0</v>
      </c>
      <c r="V3610" s="98"/>
    </row>
    <row r="3611" spans="1:22" x14ac:dyDescent="0.35">
      <c r="A3611" s="93">
        <v>3603</v>
      </c>
      <c r="B3611" s="84"/>
      <c r="C3611" s="98"/>
      <c r="D3611" s="91"/>
      <c r="E3611" s="89"/>
      <c r="F3611" s="88"/>
      <c r="G3611" s="91"/>
      <c r="H3611" s="91"/>
      <c r="I3611" s="88"/>
      <c r="J3611" s="92"/>
      <c r="K3611" s="212"/>
      <c r="L3611" s="308" t="str">
        <f>IF(K3611&lt;&gt;"",INDEX(ฐาน!$J$4:$M$44,MATCH(INT(K3611),ฐาน!$J$4:$J$44,0),2),"")</f>
        <v/>
      </c>
      <c r="M3611" s="309" t="str">
        <f>IF(L3611&lt;&gt;"",INDEX(ฐาน!$J$4:$M$45,MATCH(L3611,ฐาน!$K$4:$K$45,0),4),"")</f>
        <v/>
      </c>
      <c r="N3611" s="310" t="str">
        <f>IF(I3611&lt;&gt;"",INDEX(ฐาน!$A$4:$F$9,MATCH(I3611,ฐาน!$A$4:$A$9,0),IF(J3611&gt;=INDEX(ฐาน!$A$4:$F$9,MATCH(I3611,ฐาน!$A$4:$A$9,0),3),6,5)),"")</f>
        <v/>
      </c>
      <c r="O3611" s="311" t="str">
        <f>IF(I3611&lt;&gt;"",IF(J3611&gt;=INDEX(ฐาน!$A$4:$G$9,MATCH(I3611,ฐาน!$A$4:$A$9,0),4),INDEX(ฐาน!$A$4:$G$9,MATCH(I3611,ฐาน!$A$4:$A$9,0),7),INDEX(ฐาน!$A$4:$G$9,MATCH(I3611,ฐาน!$A$4:$A$9,0),4)),"")</f>
        <v/>
      </c>
      <c r="P3611" s="312">
        <f>IF(M3611&lt;&gt;ฐาน!$M$45,IF(L3611&lt;&gt;"",($L3611*$N3611/100),0),0)</f>
        <v>0</v>
      </c>
      <c r="Q3611" s="311">
        <f>IF(M3611&lt;&gt;ฐาน!$M$45,IF(L3611&lt;&gt;"",ROUNDUP(($L3611*$N3611/100),-1),0),0)</f>
        <v>0</v>
      </c>
      <c r="R3611" s="311">
        <f t="shared" si="112"/>
        <v>0</v>
      </c>
      <c r="S3611" s="313">
        <f t="shared" si="113"/>
        <v>0</v>
      </c>
      <c r="T3611" s="314">
        <f>IF(M3611&lt;&gt;ฐาน!$M$45,IF(S3611&lt;&gt;"",S3611+R3611,0),0)</f>
        <v>0</v>
      </c>
      <c r="U3611" s="311">
        <f>IF(M3611&lt;&gt;ฐาน!$M$45,IF(S3611=0,J3611+T3611,O3611),J3611)</f>
        <v>0</v>
      </c>
      <c r="V3611" s="98"/>
    </row>
    <row r="3612" spans="1:22" x14ac:dyDescent="0.35">
      <c r="A3612" s="93">
        <v>3604</v>
      </c>
      <c r="B3612" s="84"/>
      <c r="C3612" s="98"/>
      <c r="D3612" s="91"/>
      <c r="E3612" s="89"/>
      <c r="F3612" s="88"/>
      <c r="G3612" s="91"/>
      <c r="H3612" s="91"/>
      <c r="I3612" s="88"/>
      <c r="J3612" s="92"/>
      <c r="K3612" s="212"/>
      <c r="L3612" s="308" t="str">
        <f>IF(K3612&lt;&gt;"",INDEX(ฐาน!$J$4:$M$44,MATCH(INT(K3612),ฐาน!$J$4:$J$44,0),2),"")</f>
        <v/>
      </c>
      <c r="M3612" s="309" t="str">
        <f>IF(L3612&lt;&gt;"",INDEX(ฐาน!$J$4:$M$45,MATCH(L3612,ฐาน!$K$4:$K$45,0),4),"")</f>
        <v/>
      </c>
      <c r="N3612" s="310" t="str">
        <f>IF(I3612&lt;&gt;"",INDEX(ฐาน!$A$4:$F$9,MATCH(I3612,ฐาน!$A$4:$A$9,0),IF(J3612&gt;=INDEX(ฐาน!$A$4:$F$9,MATCH(I3612,ฐาน!$A$4:$A$9,0),3),6,5)),"")</f>
        <v/>
      </c>
      <c r="O3612" s="311" t="str">
        <f>IF(I3612&lt;&gt;"",IF(J3612&gt;=INDEX(ฐาน!$A$4:$G$9,MATCH(I3612,ฐาน!$A$4:$A$9,0),4),INDEX(ฐาน!$A$4:$G$9,MATCH(I3612,ฐาน!$A$4:$A$9,0),7),INDEX(ฐาน!$A$4:$G$9,MATCH(I3612,ฐาน!$A$4:$A$9,0),4)),"")</f>
        <v/>
      </c>
      <c r="P3612" s="312">
        <f>IF(M3612&lt;&gt;ฐาน!$M$45,IF(L3612&lt;&gt;"",($L3612*$N3612/100),0),0)</f>
        <v>0</v>
      </c>
      <c r="Q3612" s="311">
        <f>IF(M3612&lt;&gt;ฐาน!$M$45,IF(L3612&lt;&gt;"",ROUNDUP(($L3612*$N3612/100),-1),0),0)</f>
        <v>0</v>
      </c>
      <c r="R3612" s="311">
        <f t="shared" si="112"/>
        <v>0</v>
      </c>
      <c r="S3612" s="313">
        <f t="shared" si="113"/>
        <v>0</v>
      </c>
      <c r="T3612" s="314">
        <f>IF(M3612&lt;&gt;ฐาน!$M$45,IF(S3612&lt;&gt;"",S3612+R3612,0),0)</f>
        <v>0</v>
      </c>
      <c r="U3612" s="311">
        <f>IF(M3612&lt;&gt;ฐาน!$M$45,IF(S3612=0,J3612+T3612,O3612),J3612)</f>
        <v>0</v>
      </c>
      <c r="V3612" s="98"/>
    </row>
    <row r="3613" spans="1:22" x14ac:dyDescent="0.35">
      <c r="A3613" s="93">
        <v>3605</v>
      </c>
      <c r="B3613" s="84"/>
      <c r="C3613" s="98"/>
      <c r="D3613" s="91"/>
      <c r="E3613" s="89"/>
      <c r="F3613" s="88"/>
      <c r="G3613" s="91"/>
      <c r="H3613" s="91"/>
      <c r="I3613" s="88"/>
      <c r="J3613" s="92"/>
      <c r="K3613" s="212"/>
      <c r="L3613" s="308" t="str">
        <f>IF(K3613&lt;&gt;"",INDEX(ฐาน!$J$4:$M$44,MATCH(INT(K3613),ฐาน!$J$4:$J$44,0),2),"")</f>
        <v/>
      </c>
      <c r="M3613" s="309" t="str">
        <f>IF(L3613&lt;&gt;"",INDEX(ฐาน!$J$4:$M$45,MATCH(L3613,ฐาน!$K$4:$K$45,0),4),"")</f>
        <v/>
      </c>
      <c r="N3613" s="310" t="str">
        <f>IF(I3613&lt;&gt;"",INDEX(ฐาน!$A$4:$F$9,MATCH(I3613,ฐาน!$A$4:$A$9,0),IF(J3613&gt;=INDEX(ฐาน!$A$4:$F$9,MATCH(I3613,ฐาน!$A$4:$A$9,0),3),6,5)),"")</f>
        <v/>
      </c>
      <c r="O3613" s="311" t="str">
        <f>IF(I3613&lt;&gt;"",IF(J3613&gt;=INDEX(ฐาน!$A$4:$G$9,MATCH(I3613,ฐาน!$A$4:$A$9,0),4),INDEX(ฐาน!$A$4:$G$9,MATCH(I3613,ฐาน!$A$4:$A$9,0),7),INDEX(ฐาน!$A$4:$G$9,MATCH(I3613,ฐาน!$A$4:$A$9,0),4)),"")</f>
        <v/>
      </c>
      <c r="P3613" s="312">
        <f>IF(M3613&lt;&gt;ฐาน!$M$45,IF(L3613&lt;&gt;"",($L3613*$N3613/100),0),0)</f>
        <v>0</v>
      </c>
      <c r="Q3613" s="311">
        <f>IF(M3613&lt;&gt;ฐาน!$M$45,IF(L3613&lt;&gt;"",ROUNDUP(($L3613*$N3613/100),-1),0),0)</f>
        <v>0</v>
      </c>
      <c r="R3613" s="311">
        <f t="shared" si="112"/>
        <v>0</v>
      </c>
      <c r="S3613" s="313">
        <f t="shared" si="113"/>
        <v>0</v>
      </c>
      <c r="T3613" s="314">
        <f>IF(M3613&lt;&gt;ฐาน!$M$45,IF(S3613&lt;&gt;"",S3613+R3613,0),0)</f>
        <v>0</v>
      </c>
      <c r="U3613" s="311">
        <f>IF(M3613&lt;&gt;ฐาน!$M$45,IF(S3613=0,J3613+T3613,O3613),J3613)</f>
        <v>0</v>
      </c>
      <c r="V3613" s="98"/>
    </row>
    <row r="3614" spans="1:22" x14ac:dyDescent="0.35">
      <c r="A3614" s="93">
        <v>3606</v>
      </c>
      <c r="B3614" s="84"/>
      <c r="C3614" s="98"/>
      <c r="D3614" s="91"/>
      <c r="E3614" s="89"/>
      <c r="F3614" s="88"/>
      <c r="G3614" s="91"/>
      <c r="H3614" s="91"/>
      <c r="I3614" s="88"/>
      <c r="J3614" s="92"/>
      <c r="K3614" s="212"/>
      <c r="L3614" s="308" t="str">
        <f>IF(K3614&lt;&gt;"",INDEX(ฐาน!$J$4:$M$44,MATCH(INT(K3614),ฐาน!$J$4:$J$44,0),2),"")</f>
        <v/>
      </c>
      <c r="M3614" s="309" t="str">
        <f>IF(L3614&lt;&gt;"",INDEX(ฐาน!$J$4:$M$45,MATCH(L3614,ฐาน!$K$4:$K$45,0),4),"")</f>
        <v/>
      </c>
      <c r="N3614" s="310" t="str">
        <f>IF(I3614&lt;&gt;"",INDEX(ฐาน!$A$4:$F$9,MATCH(I3614,ฐาน!$A$4:$A$9,0),IF(J3614&gt;=INDEX(ฐาน!$A$4:$F$9,MATCH(I3614,ฐาน!$A$4:$A$9,0),3),6,5)),"")</f>
        <v/>
      </c>
      <c r="O3614" s="311" t="str">
        <f>IF(I3614&lt;&gt;"",IF(J3614&gt;=INDEX(ฐาน!$A$4:$G$9,MATCH(I3614,ฐาน!$A$4:$A$9,0),4),INDEX(ฐาน!$A$4:$G$9,MATCH(I3614,ฐาน!$A$4:$A$9,0),7),INDEX(ฐาน!$A$4:$G$9,MATCH(I3614,ฐาน!$A$4:$A$9,0),4)),"")</f>
        <v/>
      </c>
      <c r="P3614" s="312">
        <f>IF(M3614&lt;&gt;ฐาน!$M$45,IF(L3614&lt;&gt;"",($L3614*$N3614/100),0),0)</f>
        <v>0</v>
      </c>
      <c r="Q3614" s="311">
        <f>IF(M3614&lt;&gt;ฐาน!$M$45,IF(L3614&lt;&gt;"",ROUNDUP(($L3614*$N3614/100),-1),0),0)</f>
        <v>0</v>
      </c>
      <c r="R3614" s="311">
        <f t="shared" si="112"/>
        <v>0</v>
      </c>
      <c r="S3614" s="313">
        <f t="shared" si="113"/>
        <v>0</v>
      </c>
      <c r="T3614" s="314">
        <f>IF(M3614&lt;&gt;ฐาน!$M$45,IF(S3614&lt;&gt;"",S3614+R3614,0),0)</f>
        <v>0</v>
      </c>
      <c r="U3614" s="311">
        <f>IF(M3614&lt;&gt;ฐาน!$M$45,IF(S3614=0,J3614+T3614,O3614),J3614)</f>
        <v>0</v>
      </c>
      <c r="V3614" s="98"/>
    </row>
    <row r="3615" spans="1:22" x14ac:dyDescent="0.35">
      <c r="A3615" s="93">
        <v>3607</v>
      </c>
      <c r="B3615" s="84"/>
      <c r="C3615" s="98"/>
      <c r="D3615" s="91"/>
      <c r="E3615" s="89"/>
      <c r="F3615" s="88"/>
      <c r="G3615" s="91"/>
      <c r="H3615" s="91"/>
      <c r="I3615" s="88"/>
      <c r="J3615" s="92"/>
      <c r="K3615" s="212"/>
      <c r="L3615" s="308" t="str">
        <f>IF(K3615&lt;&gt;"",INDEX(ฐาน!$J$4:$M$44,MATCH(INT(K3615),ฐาน!$J$4:$J$44,0),2),"")</f>
        <v/>
      </c>
      <c r="M3615" s="309" t="str">
        <f>IF(L3615&lt;&gt;"",INDEX(ฐาน!$J$4:$M$45,MATCH(L3615,ฐาน!$K$4:$K$45,0),4),"")</f>
        <v/>
      </c>
      <c r="N3615" s="310" t="str">
        <f>IF(I3615&lt;&gt;"",INDEX(ฐาน!$A$4:$F$9,MATCH(I3615,ฐาน!$A$4:$A$9,0),IF(J3615&gt;=INDEX(ฐาน!$A$4:$F$9,MATCH(I3615,ฐาน!$A$4:$A$9,0),3),6,5)),"")</f>
        <v/>
      </c>
      <c r="O3615" s="311" t="str">
        <f>IF(I3615&lt;&gt;"",IF(J3615&gt;=INDEX(ฐาน!$A$4:$G$9,MATCH(I3615,ฐาน!$A$4:$A$9,0),4),INDEX(ฐาน!$A$4:$G$9,MATCH(I3615,ฐาน!$A$4:$A$9,0),7),INDEX(ฐาน!$A$4:$G$9,MATCH(I3615,ฐาน!$A$4:$A$9,0),4)),"")</f>
        <v/>
      </c>
      <c r="P3615" s="312">
        <f>IF(M3615&lt;&gt;ฐาน!$M$45,IF(L3615&lt;&gt;"",($L3615*$N3615/100),0),0)</f>
        <v>0</v>
      </c>
      <c r="Q3615" s="311">
        <f>IF(M3615&lt;&gt;ฐาน!$M$45,IF(L3615&lt;&gt;"",ROUNDUP(($L3615*$N3615/100),-1),0),0)</f>
        <v>0</v>
      </c>
      <c r="R3615" s="311">
        <f t="shared" si="112"/>
        <v>0</v>
      </c>
      <c r="S3615" s="313">
        <f t="shared" si="113"/>
        <v>0</v>
      </c>
      <c r="T3615" s="314">
        <f>IF(M3615&lt;&gt;ฐาน!$M$45,IF(S3615&lt;&gt;"",S3615+R3615,0),0)</f>
        <v>0</v>
      </c>
      <c r="U3615" s="311">
        <f>IF(M3615&lt;&gt;ฐาน!$M$45,IF(S3615=0,J3615+T3615,O3615),J3615)</f>
        <v>0</v>
      </c>
      <c r="V3615" s="98"/>
    </row>
    <row r="3616" spans="1:22" x14ac:dyDescent="0.35">
      <c r="A3616" s="93">
        <v>3608</v>
      </c>
      <c r="B3616" s="84"/>
      <c r="C3616" s="98"/>
      <c r="D3616" s="91"/>
      <c r="E3616" s="89"/>
      <c r="F3616" s="88"/>
      <c r="G3616" s="91"/>
      <c r="H3616" s="91"/>
      <c r="I3616" s="88"/>
      <c r="J3616" s="92"/>
      <c r="K3616" s="212"/>
      <c r="L3616" s="308" t="str">
        <f>IF(K3616&lt;&gt;"",INDEX(ฐาน!$J$4:$M$44,MATCH(INT(K3616),ฐาน!$J$4:$J$44,0),2),"")</f>
        <v/>
      </c>
      <c r="M3616" s="309" t="str">
        <f>IF(L3616&lt;&gt;"",INDEX(ฐาน!$J$4:$M$45,MATCH(L3616,ฐาน!$K$4:$K$45,0),4),"")</f>
        <v/>
      </c>
      <c r="N3616" s="310" t="str">
        <f>IF(I3616&lt;&gt;"",INDEX(ฐาน!$A$4:$F$9,MATCH(I3616,ฐาน!$A$4:$A$9,0),IF(J3616&gt;=INDEX(ฐาน!$A$4:$F$9,MATCH(I3616,ฐาน!$A$4:$A$9,0),3),6,5)),"")</f>
        <v/>
      </c>
      <c r="O3616" s="311" t="str">
        <f>IF(I3616&lt;&gt;"",IF(J3616&gt;=INDEX(ฐาน!$A$4:$G$9,MATCH(I3616,ฐาน!$A$4:$A$9,0),4),INDEX(ฐาน!$A$4:$G$9,MATCH(I3616,ฐาน!$A$4:$A$9,0),7),INDEX(ฐาน!$A$4:$G$9,MATCH(I3616,ฐาน!$A$4:$A$9,0),4)),"")</f>
        <v/>
      </c>
      <c r="P3616" s="312">
        <f>IF(M3616&lt;&gt;ฐาน!$M$45,IF(L3616&lt;&gt;"",($L3616*$N3616/100),0),0)</f>
        <v>0</v>
      </c>
      <c r="Q3616" s="311">
        <f>IF(M3616&lt;&gt;ฐาน!$M$45,IF(L3616&lt;&gt;"",ROUNDUP(($L3616*$N3616/100),-1),0),0)</f>
        <v>0</v>
      </c>
      <c r="R3616" s="311">
        <f t="shared" si="112"/>
        <v>0</v>
      </c>
      <c r="S3616" s="313">
        <f t="shared" si="113"/>
        <v>0</v>
      </c>
      <c r="T3616" s="314">
        <f>IF(M3616&lt;&gt;ฐาน!$M$45,IF(S3616&lt;&gt;"",S3616+R3616,0),0)</f>
        <v>0</v>
      </c>
      <c r="U3616" s="311">
        <f>IF(M3616&lt;&gt;ฐาน!$M$45,IF(S3616=0,J3616+T3616,O3616),J3616)</f>
        <v>0</v>
      </c>
      <c r="V3616" s="98"/>
    </row>
    <row r="3617" spans="1:22" x14ac:dyDescent="0.35">
      <c r="A3617" s="93">
        <v>3609</v>
      </c>
      <c r="B3617" s="84"/>
      <c r="C3617" s="98"/>
      <c r="D3617" s="91"/>
      <c r="E3617" s="89"/>
      <c r="F3617" s="88"/>
      <c r="G3617" s="91"/>
      <c r="H3617" s="91"/>
      <c r="I3617" s="88"/>
      <c r="J3617" s="92"/>
      <c r="K3617" s="212"/>
      <c r="L3617" s="308" t="str">
        <f>IF(K3617&lt;&gt;"",INDEX(ฐาน!$J$4:$M$44,MATCH(INT(K3617),ฐาน!$J$4:$J$44,0),2),"")</f>
        <v/>
      </c>
      <c r="M3617" s="309" t="str">
        <f>IF(L3617&lt;&gt;"",INDEX(ฐาน!$J$4:$M$45,MATCH(L3617,ฐาน!$K$4:$K$45,0),4),"")</f>
        <v/>
      </c>
      <c r="N3617" s="310" t="str">
        <f>IF(I3617&lt;&gt;"",INDEX(ฐาน!$A$4:$F$9,MATCH(I3617,ฐาน!$A$4:$A$9,0),IF(J3617&gt;=INDEX(ฐาน!$A$4:$F$9,MATCH(I3617,ฐาน!$A$4:$A$9,0),3),6,5)),"")</f>
        <v/>
      </c>
      <c r="O3617" s="311" t="str">
        <f>IF(I3617&lt;&gt;"",IF(J3617&gt;=INDEX(ฐาน!$A$4:$G$9,MATCH(I3617,ฐาน!$A$4:$A$9,0),4),INDEX(ฐาน!$A$4:$G$9,MATCH(I3617,ฐาน!$A$4:$A$9,0),7),INDEX(ฐาน!$A$4:$G$9,MATCH(I3617,ฐาน!$A$4:$A$9,0),4)),"")</f>
        <v/>
      </c>
      <c r="P3617" s="312">
        <f>IF(M3617&lt;&gt;ฐาน!$M$45,IF(L3617&lt;&gt;"",($L3617*$N3617/100),0),0)</f>
        <v>0</v>
      </c>
      <c r="Q3617" s="311">
        <f>IF(M3617&lt;&gt;ฐาน!$M$45,IF(L3617&lt;&gt;"",ROUNDUP(($L3617*$N3617/100),-1),0),0)</f>
        <v>0</v>
      </c>
      <c r="R3617" s="311">
        <f t="shared" si="112"/>
        <v>0</v>
      </c>
      <c r="S3617" s="313">
        <f t="shared" si="113"/>
        <v>0</v>
      </c>
      <c r="T3617" s="314">
        <f>IF(M3617&lt;&gt;ฐาน!$M$45,IF(S3617&lt;&gt;"",S3617+R3617,0),0)</f>
        <v>0</v>
      </c>
      <c r="U3617" s="311">
        <f>IF(M3617&lt;&gt;ฐาน!$M$45,IF(S3617=0,J3617+T3617,O3617),J3617)</f>
        <v>0</v>
      </c>
      <c r="V3617" s="98"/>
    </row>
    <row r="3618" spans="1:22" x14ac:dyDescent="0.35">
      <c r="A3618" s="93">
        <v>3610</v>
      </c>
      <c r="B3618" s="84"/>
      <c r="C3618" s="98"/>
      <c r="D3618" s="91"/>
      <c r="E3618" s="89"/>
      <c r="F3618" s="88"/>
      <c r="G3618" s="91"/>
      <c r="H3618" s="91"/>
      <c r="I3618" s="88"/>
      <c r="J3618" s="92"/>
      <c r="K3618" s="212"/>
      <c r="L3618" s="308" t="str">
        <f>IF(K3618&lt;&gt;"",INDEX(ฐาน!$J$4:$M$44,MATCH(INT(K3618),ฐาน!$J$4:$J$44,0),2),"")</f>
        <v/>
      </c>
      <c r="M3618" s="309" t="str">
        <f>IF(L3618&lt;&gt;"",INDEX(ฐาน!$J$4:$M$45,MATCH(L3618,ฐาน!$K$4:$K$45,0),4),"")</f>
        <v/>
      </c>
      <c r="N3618" s="310" t="str">
        <f>IF(I3618&lt;&gt;"",INDEX(ฐาน!$A$4:$F$9,MATCH(I3618,ฐาน!$A$4:$A$9,0),IF(J3618&gt;=INDEX(ฐาน!$A$4:$F$9,MATCH(I3618,ฐาน!$A$4:$A$9,0),3),6,5)),"")</f>
        <v/>
      </c>
      <c r="O3618" s="311" t="str">
        <f>IF(I3618&lt;&gt;"",IF(J3618&gt;=INDEX(ฐาน!$A$4:$G$9,MATCH(I3618,ฐาน!$A$4:$A$9,0),4),INDEX(ฐาน!$A$4:$G$9,MATCH(I3618,ฐาน!$A$4:$A$9,0),7),INDEX(ฐาน!$A$4:$G$9,MATCH(I3618,ฐาน!$A$4:$A$9,0),4)),"")</f>
        <v/>
      </c>
      <c r="P3618" s="312">
        <f>IF(M3618&lt;&gt;ฐาน!$M$45,IF(L3618&lt;&gt;"",($L3618*$N3618/100),0),0)</f>
        <v>0</v>
      </c>
      <c r="Q3618" s="311">
        <f>IF(M3618&lt;&gt;ฐาน!$M$45,IF(L3618&lt;&gt;"",ROUNDUP(($L3618*$N3618/100),-1),0),0)</f>
        <v>0</v>
      </c>
      <c r="R3618" s="311">
        <f t="shared" si="112"/>
        <v>0</v>
      </c>
      <c r="S3618" s="313">
        <f t="shared" si="113"/>
        <v>0</v>
      </c>
      <c r="T3618" s="314">
        <f>IF(M3618&lt;&gt;ฐาน!$M$45,IF(S3618&lt;&gt;"",S3618+R3618,0),0)</f>
        <v>0</v>
      </c>
      <c r="U3618" s="311">
        <f>IF(M3618&lt;&gt;ฐาน!$M$45,IF(S3618=0,J3618+T3618,O3618),J3618)</f>
        <v>0</v>
      </c>
      <c r="V3618" s="98"/>
    </row>
    <row r="3619" spans="1:22" x14ac:dyDescent="0.35">
      <c r="A3619" s="93">
        <v>3611</v>
      </c>
      <c r="B3619" s="84"/>
      <c r="C3619" s="98"/>
      <c r="D3619" s="91"/>
      <c r="E3619" s="89"/>
      <c r="F3619" s="88"/>
      <c r="G3619" s="91"/>
      <c r="H3619" s="91"/>
      <c r="I3619" s="88"/>
      <c r="J3619" s="92"/>
      <c r="K3619" s="212"/>
      <c r="L3619" s="308" t="str">
        <f>IF(K3619&lt;&gt;"",INDEX(ฐาน!$J$4:$M$44,MATCH(INT(K3619),ฐาน!$J$4:$J$44,0),2),"")</f>
        <v/>
      </c>
      <c r="M3619" s="309" t="str">
        <f>IF(L3619&lt;&gt;"",INDEX(ฐาน!$J$4:$M$45,MATCH(L3619,ฐาน!$K$4:$K$45,0),4),"")</f>
        <v/>
      </c>
      <c r="N3619" s="310" t="str">
        <f>IF(I3619&lt;&gt;"",INDEX(ฐาน!$A$4:$F$9,MATCH(I3619,ฐาน!$A$4:$A$9,0),IF(J3619&gt;=INDEX(ฐาน!$A$4:$F$9,MATCH(I3619,ฐาน!$A$4:$A$9,0),3),6,5)),"")</f>
        <v/>
      </c>
      <c r="O3619" s="311" t="str">
        <f>IF(I3619&lt;&gt;"",IF(J3619&gt;=INDEX(ฐาน!$A$4:$G$9,MATCH(I3619,ฐาน!$A$4:$A$9,0),4),INDEX(ฐาน!$A$4:$G$9,MATCH(I3619,ฐาน!$A$4:$A$9,0),7),INDEX(ฐาน!$A$4:$G$9,MATCH(I3619,ฐาน!$A$4:$A$9,0),4)),"")</f>
        <v/>
      </c>
      <c r="P3619" s="312">
        <f>IF(M3619&lt;&gt;ฐาน!$M$45,IF(L3619&lt;&gt;"",($L3619*$N3619/100),0),0)</f>
        <v>0</v>
      </c>
      <c r="Q3619" s="311">
        <f>IF(M3619&lt;&gt;ฐาน!$M$45,IF(L3619&lt;&gt;"",ROUNDUP(($L3619*$N3619/100),-1),0),0)</f>
        <v>0</v>
      </c>
      <c r="R3619" s="311">
        <f t="shared" si="112"/>
        <v>0</v>
      </c>
      <c r="S3619" s="313">
        <f t="shared" si="113"/>
        <v>0</v>
      </c>
      <c r="T3619" s="314">
        <f>IF(M3619&lt;&gt;ฐาน!$M$45,IF(S3619&lt;&gt;"",S3619+R3619,0),0)</f>
        <v>0</v>
      </c>
      <c r="U3619" s="311">
        <f>IF(M3619&lt;&gt;ฐาน!$M$45,IF(S3619=0,J3619+T3619,O3619),J3619)</f>
        <v>0</v>
      </c>
      <c r="V3619" s="98"/>
    </row>
    <row r="3620" spans="1:22" x14ac:dyDescent="0.35">
      <c r="A3620" s="93">
        <v>3612</v>
      </c>
      <c r="B3620" s="84"/>
      <c r="C3620" s="98"/>
      <c r="D3620" s="91"/>
      <c r="E3620" s="89"/>
      <c r="F3620" s="88"/>
      <c r="G3620" s="91"/>
      <c r="H3620" s="91"/>
      <c r="I3620" s="88"/>
      <c r="J3620" s="92"/>
      <c r="K3620" s="212"/>
      <c r="L3620" s="308" t="str">
        <f>IF(K3620&lt;&gt;"",INDEX(ฐาน!$J$4:$M$44,MATCH(INT(K3620),ฐาน!$J$4:$J$44,0),2),"")</f>
        <v/>
      </c>
      <c r="M3620" s="309" t="str">
        <f>IF(L3620&lt;&gt;"",INDEX(ฐาน!$J$4:$M$45,MATCH(L3620,ฐาน!$K$4:$K$45,0),4),"")</f>
        <v/>
      </c>
      <c r="N3620" s="310" t="str">
        <f>IF(I3620&lt;&gt;"",INDEX(ฐาน!$A$4:$F$9,MATCH(I3620,ฐาน!$A$4:$A$9,0),IF(J3620&gt;=INDEX(ฐาน!$A$4:$F$9,MATCH(I3620,ฐาน!$A$4:$A$9,0),3),6,5)),"")</f>
        <v/>
      </c>
      <c r="O3620" s="311" t="str">
        <f>IF(I3620&lt;&gt;"",IF(J3620&gt;=INDEX(ฐาน!$A$4:$G$9,MATCH(I3620,ฐาน!$A$4:$A$9,0),4),INDEX(ฐาน!$A$4:$G$9,MATCH(I3620,ฐาน!$A$4:$A$9,0),7),INDEX(ฐาน!$A$4:$G$9,MATCH(I3620,ฐาน!$A$4:$A$9,0),4)),"")</f>
        <v/>
      </c>
      <c r="P3620" s="312">
        <f>IF(M3620&lt;&gt;ฐาน!$M$45,IF(L3620&lt;&gt;"",($L3620*$N3620/100),0),0)</f>
        <v>0</v>
      </c>
      <c r="Q3620" s="311">
        <f>IF(M3620&lt;&gt;ฐาน!$M$45,IF(L3620&lt;&gt;"",ROUNDUP(($L3620*$N3620/100),-1),0),0)</f>
        <v>0</v>
      </c>
      <c r="R3620" s="311">
        <f t="shared" si="112"/>
        <v>0</v>
      </c>
      <c r="S3620" s="313">
        <f t="shared" si="113"/>
        <v>0</v>
      </c>
      <c r="T3620" s="314">
        <f>IF(M3620&lt;&gt;ฐาน!$M$45,IF(S3620&lt;&gt;"",S3620+R3620,0),0)</f>
        <v>0</v>
      </c>
      <c r="U3620" s="311">
        <f>IF(M3620&lt;&gt;ฐาน!$M$45,IF(S3620=0,J3620+T3620,O3620),J3620)</f>
        <v>0</v>
      </c>
      <c r="V3620" s="98"/>
    </row>
    <row r="3621" spans="1:22" x14ac:dyDescent="0.35">
      <c r="A3621" s="93">
        <v>3613</v>
      </c>
      <c r="B3621" s="84"/>
      <c r="C3621" s="98"/>
      <c r="D3621" s="91"/>
      <c r="E3621" s="89"/>
      <c r="F3621" s="88"/>
      <c r="G3621" s="91"/>
      <c r="H3621" s="91"/>
      <c r="I3621" s="88"/>
      <c r="J3621" s="92"/>
      <c r="K3621" s="212"/>
      <c r="L3621" s="308" t="str">
        <f>IF(K3621&lt;&gt;"",INDEX(ฐาน!$J$4:$M$44,MATCH(INT(K3621),ฐาน!$J$4:$J$44,0),2),"")</f>
        <v/>
      </c>
      <c r="M3621" s="309" t="str">
        <f>IF(L3621&lt;&gt;"",INDEX(ฐาน!$J$4:$M$45,MATCH(L3621,ฐาน!$K$4:$K$45,0),4),"")</f>
        <v/>
      </c>
      <c r="N3621" s="310" t="str">
        <f>IF(I3621&lt;&gt;"",INDEX(ฐาน!$A$4:$F$9,MATCH(I3621,ฐาน!$A$4:$A$9,0),IF(J3621&gt;=INDEX(ฐาน!$A$4:$F$9,MATCH(I3621,ฐาน!$A$4:$A$9,0),3),6,5)),"")</f>
        <v/>
      </c>
      <c r="O3621" s="311" t="str">
        <f>IF(I3621&lt;&gt;"",IF(J3621&gt;=INDEX(ฐาน!$A$4:$G$9,MATCH(I3621,ฐาน!$A$4:$A$9,0),4),INDEX(ฐาน!$A$4:$G$9,MATCH(I3621,ฐาน!$A$4:$A$9,0),7),INDEX(ฐาน!$A$4:$G$9,MATCH(I3621,ฐาน!$A$4:$A$9,0),4)),"")</f>
        <v/>
      </c>
      <c r="P3621" s="312">
        <f>IF(M3621&lt;&gt;ฐาน!$M$45,IF(L3621&lt;&gt;"",($L3621*$N3621/100),0),0)</f>
        <v>0</v>
      </c>
      <c r="Q3621" s="311">
        <f>IF(M3621&lt;&gt;ฐาน!$M$45,IF(L3621&lt;&gt;"",ROUNDUP(($L3621*$N3621/100),-1),0),0)</f>
        <v>0</v>
      </c>
      <c r="R3621" s="311">
        <f t="shared" si="112"/>
        <v>0</v>
      </c>
      <c r="S3621" s="313">
        <f t="shared" si="113"/>
        <v>0</v>
      </c>
      <c r="T3621" s="314">
        <f>IF(M3621&lt;&gt;ฐาน!$M$45,IF(S3621&lt;&gt;"",S3621+R3621,0),0)</f>
        <v>0</v>
      </c>
      <c r="U3621" s="311">
        <f>IF(M3621&lt;&gt;ฐาน!$M$45,IF(S3621=0,J3621+T3621,O3621),J3621)</f>
        <v>0</v>
      </c>
      <c r="V3621" s="98"/>
    </row>
    <row r="3622" spans="1:22" x14ac:dyDescent="0.35">
      <c r="A3622" s="93">
        <v>3614</v>
      </c>
      <c r="B3622" s="84"/>
      <c r="C3622" s="98"/>
      <c r="D3622" s="91"/>
      <c r="E3622" s="89"/>
      <c r="F3622" s="88"/>
      <c r="G3622" s="91"/>
      <c r="H3622" s="91"/>
      <c r="I3622" s="88"/>
      <c r="J3622" s="92"/>
      <c r="K3622" s="212"/>
      <c r="L3622" s="308" t="str">
        <f>IF(K3622&lt;&gt;"",INDEX(ฐาน!$J$4:$M$44,MATCH(INT(K3622),ฐาน!$J$4:$J$44,0),2),"")</f>
        <v/>
      </c>
      <c r="M3622" s="309" t="str">
        <f>IF(L3622&lt;&gt;"",INDEX(ฐาน!$J$4:$M$45,MATCH(L3622,ฐาน!$K$4:$K$45,0),4),"")</f>
        <v/>
      </c>
      <c r="N3622" s="310" t="str">
        <f>IF(I3622&lt;&gt;"",INDEX(ฐาน!$A$4:$F$9,MATCH(I3622,ฐาน!$A$4:$A$9,0),IF(J3622&gt;=INDEX(ฐาน!$A$4:$F$9,MATCH(I3622,ฐาน!$A$4:$A$9,0),3),6,5)),"")</f>
        <v/>
      </c>
      <c r="O3622" s="311" t="str">
        <f>IF(I3622&lt;&gt;"",IF(J3622&gt;=INDEX(ฐาน!$A$4:$G$9,MATCH(I3622,ฐาน!$A$4:$A$9,0),4),INDEX(ฐาน!$A$4:$G$9,MATCH(I3622,ฐาน!$A$4:$A$9,0),7),INDEX(ฐาน!$A$4:$G$9,MATCH(I3622,ฐาน!$A$4:$A$9,0),4)),"")</f>
        <v/>
      </c>
      <c r="P3622" s="312">
        <f>IF(M3622&lt;&gt;ฐาน!$M$45,IF(L3622&lt;&gt;"",($L3622*$N3622/100),0),0)</f>
        <v>0</v>
      </c>
      <c r="Q3622" s="311">
        <f>IF(M3622&lt;&gt;ฐาน!$M$45,IF(L3622&lt;&gt;"",ROUNDUP(($L3622*$N3622/100),-1),0),0)</f>
        <v>0</v>
      </c>
      <c r="R3622" s="311">
        <f t="shared" si="112"/>
        <v>0</v>
      </c>
      <c r="S3622" s="313">
        <f t="shared" si="113"/>
        <v>0</v>
      </c>
      <c r="T3622" s="314">
        <f>IF(M3622&lt;&gt;ฐาน!$M$45,IF(S3622&lt;&gt;"",S3622+R3622,0),0)</f>
        <v>0</v>
      </c>
      <c r="U3622" s="311">
        <f>IF(M3622&lt;&gt;ฐาน!$M$45,IF(S3622=0,J3622+T3622,O3622),J3622)</f>
        <v>0</v>
      </c>
      <c r="V3622" s="98"/>
    </row>
    <row r="3623" spans="1:22" x14ac:dyDescent="0.35">
      <c r="A3623" s="93">
        <v>3615</v>
      </c>
      <c r="B3623" s="84"/>
      <c r="C3623" s="98"/>
      <c r="D3623" s="91"/>
      <c r="E3623" s="89"/>
      <c r="F3623" s="88"/>
      <c r="G3623" s="91"/>
      <c r="H3623" s="91"/>
      <c r="I3623" s="88"/>
      <c r="J3623" s="92"/>
      <c r="K3623" s="212"/>
      <c r="L3623" s="308" t="str">
        <f>IF(K3623&lt;&gt;"",INDEX(ฐาน!$J$4:$M$44,MATCH(INT(K3623),ฐาน!$J$4:$J$44,0),2),"")</f>
        <v/>
      </c>
      <c r="M3623" s="309" t="str">
        <f>IF(L3623&lt;&gt;"",INDEX(ฐาน!$J$4:$M$45,MATCH(L3623,ฐาน!$K$4:$K$45,0),4),"")</f>
        <v/>
      </c>
      <c r="N3623" s="310" t="str">
        <f>IF(I3623&lt;&gt;"",INDEX(ฐาน!$A$4:$F$9,MATCH(I3623,ฐาน!$A$4:$A$9,0),IF(J3623&gt;=INDEX(ฐาน!$A$4:$F$9,MATCH(I3623,ฐาน!$A$4:$A$9,0),3),6,5)),"")</f>
        <v/>
      </c>
      <c r="O3623" s="311" t="str">
        <f>IF(I3623&lt;&gt;"",IF(J3623&gt;=INDEX(ฐาน!$A$4:$G$9,MATCH(I3623,ฐาน!$A$4:$A$9,0),4),INDEX(ฐาน!$A$4:$G$9,MATCH(I3623,ฐาน!$A$4:$A$9,0),7),INDEX(ฐาน!$A$4:$G$9,MATCH(I3623,ฐาน!$A$4:$A$9,0),4)),"")</f>
        <v/>
      </c>
      <c r="P3623" s="312">
        <f>IF(M3623&lt;&gt;ฐาน!$M$45,IF(L3623&lt;&gt;"",($L3623*$N3623/100),0),0)</f>
        <v>0</v>
      </c>
      <c r="Q3623" s="311">
        <f>IF(M3623&lt;&gt;ฐาน!$M$45,IF(L3623&lt;&gt;"",ROUNDUP(($L3623*$N3623/100),-1),0),0)</f>
        <v>0</v>
      </c>
      <c r="R3623" s="311">
        <f t="shared" si="112"/>
        <v>0</v>
      </c>
      <c r="S3623" s="313">
        <f t="shared" si="113"/>
        <v>0</v>
      </c>
      <c r="T3623" s="314">
        <f>IF(M3623&lt;&gt;ฐาน!$M$45,IF(S3623&lt;&gt;"",S3623+R3623,0),0)</f>
        <v>0</v>
      </c>
      <c r="U3623" s="311">
        <f>IF(M3623&lt;&gt;ฐาน!$M$45,IF(S3623=0,J3623+T3623,O3623),J3623)</f>
        <v>0</v>
      </c>
      <c r="V3623" s="98"/>
    </row>
    <row r="3624" spans="1:22" x14ac:dyDescent="0.35">
      <c r="A3624" s="93">
        <v>3616</v>
      </c>
      <c r="B3624" s="84"/>
      <c r="C3624" s="98"/>
      <c r="D3624" s="91"/>
      <c r="E3624" s="89"/>
      <c r="F3624" s="88"/>
      <c r="G3624" s="91"/>
      <c r="H3624" s="91"/>
      <c r="I3624" s="88"/>
      <c r="J3624" s="92"/>
      <c r="K3624" s="212"/>
      <c r="L3624" s="308" t="str">
        <f>IF(K3624&lt;&gt;"",INDEX(ฐาน!$J$4:$M$44,MATCH(INT(K3624),ฐาน!$J$4:$J$44,0),2),"")</f>
        <v/>
      </c>
      <c r="M3624" s="309" t="str">
        <f>IF(L3624&lt;&gt;"",INDEX(ฐาน!$J$4:$M$45,MATCH(L3624,ฐาน!$K$4:$K$45,0),4),"")</f>
        <v/>
      </c>
      <c r="N3624" s="310" t="str">
        <f>IF(I3624&lt;&gt;"",INDEX(ฐาน!$A$4:$F$9,MATCH(I3624,ฐาน!$A$4:$A$9,0),IF(J3624&gt;=INDEX(ฐาน!$A$4:$F$9,MATCH(I3624,ฐาน!$A$4:$A$9,0),3),6,5)),"")</f>
        <v/>
      </c>
      <c r="O3624" s="311" t="str">
        <f>IF(I3624&lt;&gt;"",IF(J3624&gt;=INDEX(ฐาน!$A$4:$G$9,MATCH(I3624,ฐาน!$A$4:$A$9,0),4),INDEX(ฐาน!$A$4:$G$9,MATCH(I3624,ฐาน!$A$4:$A$9,0),7),INDEX(ฐาน!$A$4:$G$9,MATCH(I3624,ฐาน!$A$4:$A$9,0),4)),"")</f>
        <v/>
      </c>
      <c r="P3624" s="312">
        <f>IF(M3624&lt;&gt;ฐาน!$M$45,IF(L3624&lt;&gt;"",($L3624*$N3624/100),0),0)</f>
        <v>0</v>
      </c>
      <c r="Q3624" s="311">
        <f>IF(M3624&lt;&gt;ฐาน!$M$45,IF(L3624&lt;&gt;"",ROUNDUP(($L3624*$N3624/100),-1),0),0)</f>
        <v>0</v>
      </c>
      <c r="R3624" s="311">
        <f t="shared" si="112"/>
        <v>0</v>
      </c>
      <c r="S3624" s="313">
        <f t="shared" si="113"/>
        <v>0</v>
      </c>
      <c r="T3624" s="314">
        <f>IF(M3624&lt;&gt;ฐาน!$M$45,IF(S3624&lt;&gt;"",S3624+R3624,0),0)</f>
        <v>0</v>
      </c>
      <c r="U3624" s="311">
        <f>IF(M3624&lt;&gt;ฐาน!$M$45,IF(S3624=0,J3624+T3624,O3624),J3624)</f>
        <v>0</v>
      </c>
      <c r="V3624" s="98"/>
    </row>
    <row r="3625" spans="1:22" x14ac:dyDescent="0.35">
      <c r="A3625" s="93">
        <v>3617</v>
      </c>
      <c r="B3625" s="84"/>
      <c r="C3625" s="98"/>
      <c r="D3625" s="91"/>
      <c r="E3625" s="89"/>
      <c r="F3625" s="88"/>
      <c r="G3625" s="91"/>
      <c r="H3625" s="91"/>
      <c r="I3625" s="88"/>
      <c r="J3625" s="92"/>
      <c r="K3625" s="212"/>
      <c r="L3625" s="308" t="str">
        <f>IF(K3625&lt;&gt;"",INDEX(ฐาน!$J$4:$M$44,MATCH(INT(K3625),ฐาน!$J$4:$J$44,0),2),"")</f>
        <v/>
      </c>
      <c r="M3625" s="309" t="str">
        <f>IF(L3625&lt;&gt;"",INDEX(ฐาน!$J$4:$M$45,MATCH(L3625,ฐาน!$K$4:$K$45,0),4),"")</f>
        <v/>
      </c>
      <c r="N3625" s="310" t="str">
        <f>IF(I3625&lt;&gt;"",INDEX(ฐาน!$A$4:$F$9,MATCH(I3625,ฐาน!$A$4:$A$9,0),IF(J3625&gt;=INDEX(ฐาน!$A$4:$F$9,MATCH(I3625,ฐาน!$A$4:$A$9,0),3),6,5)),"")</f>
        <v/>
      </c>
      <c r="O3625" s="311" t="str">
        <f>IF(I3625&lt;&gt;"",IF(J3625&gt;=INDEX(ฐาน!$A$4:$G$9,MATCH(I3625,ฐาน!$A$4:$A$9,0),4),INDEX(ฐาน!$A$4:$G$9,MATCH(I3625,ฐาน!$A$4:$A$9,0),7),INDEX(ฐาน!$A$4:$G$9,MATCH(I3625,ฐาน!$A$4:$A$9,0),4)),"")</f>
        <v/>
      </c>
      <c r="P3625" s="312">
        <f>IF(M3625&lt;&gt;ฐาน!$M$45,IF(L3625&lt;&gt;"",($L3625*$N3625/100),0),0)</f>
        <v>0</v>
      </c>
      <c r="Q3625" s="311">
        <f>IF(M3625&lt;&gt;ฐาน!$M$45,IF(L3625&lt;&gt;"",ROUNDUP(($L3625*$N3625/100),-1),0),0)</f>
        <v>0</v>
      </c>
      <c r="R3625" s="311">
        <f t="shared" si="112"/>
        <v>0</v>
      </c>
      <c r="S3625" s="313">
        <f t="shared" si="113"/>
        <v>0</v>
      </c>
      <c r="T3625" s="314">
        <f>IF(M3625&lt;&gt;ฐาน!$M$45,IF(S3625&lt;&gt;"",S3625+R3625,0),0)</f>
        <v>0</v>
      </c>
      <c r="U3625" s="311">
        <f>IF(M3625&lt;&gt;ฐาน!$M$45,IF(S3625=0,J3625+T3625,O3625),J3625)</f>
        <v>0</v>
      </c>
      <c r="V3625" s="98"/>
    </row>
    <row r="3626" spans="1:22" x14ac:dyDescent="0.35">
      <c r="A3626" s="93">
        <v>3618</v>
      </c>
      <c r="B3626" s="84"/>
      <c r="C3626" s="98"/>
      <c r="D3626" s="91"/>
      <c r="E3626" s="89"/>
      <c r="F3626" s="88"/>
      <c r="G3626" s="91"/>
      <c r="H3626" s="91"/>
      <c r="I3626" s="88"/>
      <c r="J3626" s="92"/>
      <c r="K3626" s="212"/>
      <c r="L3626" s="308" t="str">
        <f>IF(K3626&lt;&gt;"",INDEX(ฐาน!$J$4:$M$44,MATCH(INT(K3626),ฐาน!$J$4:$J$44,0),2),"")</f>
        <v/>
      </c>
      <c r="M3626" s="309" t="str">
        <f>IF(L3626&lt;&gt;"",INDEX(ฐาน!$J$4:$M$45,MATCH(L3626,ฐาน!$K$4:$K$45,0),4),"")</f>
        <v/>
      </c>
      <c r="N3626" s="310" t="str">
        <f>IF(I3626&lt;&gt;"",INDEX(ฐาน!$A$4:$F$9,MATCH(I3626,ฐาน!$A$4:$A$9,0),IF(J3626&gt;=INDEX(ฐาน!$A$4:$F$9,MATCH(I3626,ฐาน!$A$4:$A$9,0),3),6,5)),"")</f>
        <v/>
      </c>
      <c r="O3626" s="311" t="str">
        <f>IF(I3626&lt;&gt;"",IF(J3626&gt;=INDEX(ฐาน!$A$4:$G$9,MATCH(I3626,ฐาน!$A$4:$A$9,0),4),INDEX(ฐาน!$A$4:$G$9,MATCH(I3626,ฐาน!$A$4:$A$9,0),7),INDEX(ฐาน!$A$4:$G$9,MATCH(I3626,ฐาน!$A$4:$A$9,0),4)),"")</f>
        <v/>
      </c>
      <c r="P3626" s="312">
        <f>IF(M3626&lt;&gt;ฐาน!$M$45,IF(L3626&lt;&gt;"",($L3626*$N3626/100),0),0)</f>
        <v>0</v>
      </c>
      <c r="Q3626" s="311">
        <f>IF(M3626&lt;&gt;ฐาน!$M$45,IF(L3626&lt;&gt;"",ROUNDUP(($L3626*$N3626/100),-1),0),0)</f>
        <v>0</v>
      </c>
      <c r="R3626" s="311">
        <f t="shared" si="112"/>
        <v>0</v>
      </c>
      <c r="S3626" s="313">
        <f t="shared" si="113"/>
        <v>0</v>
      </c>
      <c r="T3626" s="314">
        <f>IF(M3626&lt;&gt;ฐาน!$M$45,IF(S3626&lt;&gt;"",S3626+R3626,0),0)</f>
        <v>0</v>
      </c>
      <c r="U3626" s="311">
        <f>IF(M3626&lt;&gt;ฐาน!$M$45,IF(S3626=0,J3626+T3626,O3626),J3626)</f>
        <v>0</v>
      </c>
      <c r="V3626" s="98"/>
    </row>
    <row r="3627" spans="1:22" x14ac:dyDescent="0.35">
      <c r="A3627" s="93">
        <v>3619</v>
      </c>
      <c r="B3627" s="84"/>
      <c r="C3627" s="98"/>
      <c r="D3627" s="91"/>
      <c r="E3627" s="89"/>
      <c r="F3627" s="88"/>
      <c r="G3627" s="91"/>
      <c r="H3627" s="91"/>
      <c r="I3627" s="88"/>
      <c r="J3627" s="92"/>
      <c r="K3627" s="212"/>
      <c r="L3627" s="308" t="str">
        <f>IF(K3627&lt;&gt;"",INDEX(ฐาน!$J$4:$M$44,MATCH(INT(K3627),ฐาน!$J$4:$J$44,0),2),"")</f>
        <v/>
      </c>
      <c r="M3627" s="309" t="str">
        <f>IF(L3627&lt;&gt;"",INDEX(ฐาน!$J$4:$M$45,MATCH(L3627,ฐาน!$K$4:$K$45,0),4),"")</f>
        <v/>
      </c>
      <c r="N3627" s="310" t="str">
        <f>IF(I3627&lt;&gt;"",INDEX(ฐาน!$A$4:$F$9,MATCH(I3627,ฐาน!$A$4:$A$9,0),IF(J3627&gt;=INDEX(ฐาน!$A$4:$F$9,MATCH(I3627,ฐาน!$A$4:$A$9,0),3),6,5)),"")</f>
        <v/>
      </c>
      <c r="O3627" s="311" t="str">
        <f>IF(I3627&lt;&gt;"",IF(J3627&gt;=INDEX(ฐาน!$A$4:$G$9,MATCH(I3627,ฐาน!$A$4:$A$9,0),4),INDEX(ฐาน!$A$4:$G$9,MATCH(I3627,ฐาน!$A$4:$A$9,0),7),INDEX(ฐาน!$A$4:$G$9,MATCH(I3627,ฐาน!$A$4:$A$9,0),4)),"")</f>
        <v/>
      </c>
      <c r="P3627" s="312">
        <f>IF(M3627&lt;&gt;ฐาน!$M$45,IF(L3627&lt;&gt;"",($L3627*$N3627/100),0),0)</f>
        <v>0</v>
      </c>
      <c r="Q3627" s="311">
        <f>IF(M3627&lt;&gt;ฐาน!$M$45,IF(L3627&lt;&gt;"",ROUNDUP(($L3627*$N3627/100),-1),0),0)</f>
        <v>0</v>
      </c>
      <c r="R3627" s="311">
        <f t="shared" si="112"/>
        <v>0</v>
      </c>
      <c r="S3627" s="313">
        <f t="shared" si="113"/>
        <v>0</v>
      </c>
      <c r="T3627" s="314">
        <f>IF(M3627&lt;&gt;ฐาน!$M$45,IF(S3627&lt;&gt;"",S3627+R3627,0),0)</f>
        <v>0</v>
      </c>
      <c r="U3627" s="311">
        <f>IF(M3627&lt;&gt;ฐาน!$M$45,IF(S3627=0,J3627+T3627,O3627),J3627)</f>
        <v>0</v>
      </c>
      <c r="V3627" s="98"/>
    </row>
    <row r="3628" spans="1:22" x14ac:dyDescent="0.35">
      <c r="A3628" s="93">
        <v>3620</v>
      </c>
      <c r="B3628" s="84"/>
      <c r="C3628" s="98"/>
      <c r="D3628" s="91"/>
      <c r="E3628" s="89"/>
      <c r="F3628" s="88"/>
      <c r="G3628" s="91"/>
      <c r="H3628" s="91"/>
      <c r="I3628" s="88"/>
      <c r="J3628" s="92"/>
      <c r="K3628" s="212"/>
      <c r="L3628" s="308" t="str">
        <f>IF(K3628&lt;&gt;"",INDEX(ฐาน!$J$4:$M$44,MATCH(INT(K3628),ฐาน!$J$4:$J$44,0),2),"")</f>
        <v/>
      </c>
      <c r="M3628" s="309" t="str">
        <f>IF(L3628&lt;&gt;"",INDEX(ฐาน!$J$4:$M$45,MATCH(L3628,ฐาน!$K$4:$K$45,0),4),"")</f>
        <v/>
      </c>
      <c r="N3628" s="310" t="str">
        <f>IF(I3628&lt;&gt;"",INDEX(ฐาน!$A$4:$F$9,MATCH(I3628,ฐาน!$A$4:$A$9,0),IF(J3628&gt;=INDEX(ฐาน!$A$4:$F$9,MATCH(I3628,ฐาน!$A$4:$A$9,0),3),6,5)),"")</f>
        <v/>
      </c>
      <c r="O3628" s="311" t="str">
        <f>IF(I3628&lt;&gt;"",IF(J3628&gt;=INDEX(ฐาน!$A$4:$G$9,MATCH(I3628,ฐาน!$A$4:$A$9,0),4),INDEX(ฐาน!$A$4:$G$9,MATCH(I3628,ฐาน!$A$4:$A$9,0),7),INDEX(ฐาน!$A$4:$G$9,MATCH(I3628,ฐาน!$A$4:$A$9,0),4)),"")</f>
        <v/>
      </c>
      <c r="P3628" s="312">
        <f>IF(M3628&lt;&gt;ฐาน!$M$45,IF(L3628&lt;&gt;"",($L3628*$N3628/100),0),0)</f>
        <v>0</v>
      </c>
      <c r="Q3628" s="311">
        <f>IF(M3628&lt;&gt;ฐาน!$M$45,IF(L3628&lt;&gt;"",ROUNDUP(($L3628*$N3628/100),-1),0),0)</f>
        <v>0</v>
      </c>
      <c r="R3628" s="311">
        <f t="shared" si="112"/>
        <v>0</v>
      </c>
      <c r="S3628" s="313">
        <f t="shared" si="113"/>
        <v>0</v>
      </c>
      <c r="T3628" s="314">
        <f>IF(M3628&lt;&gt;ฐาน!$M$45,IF(S3628&lt;&gt;"",S3628+R3628,0),0)</f>
        <v>0</v>
      </c>
      <c r="U3628" s="311">
        <f>IF(M3628&lt;&gt;ฐาน!$M$45,IF(S3628=0,J3628+T3628,O3628),J3628)</f>
        <v>0</v>
      </c>
      <c r="V3628" s="98"/>
    </row>
    <row r="3629" spans="1:22" x14ac:dyDescent="0.35">
      <c r="A3629" s="93">
        <v>3621</v>
      </c>
      <c r="B3629" s="84"/>
      <c r="C3629" s="98"/>
      <c r="D3629" s="91"/>
      <c r="E3629" s="89"/>
      <c r="F3629" s="88"/>
      <c r="G3629" s="91"/>
      <c r="H3629" s="91"/>
      <c r="I3629" s="88"/>
      <c r="J3629" s="92"/>
      <c r="K3629" s="212"/>
      <c r="L3629" s="308" t="str">
        <f>IF(K3629&lt;&gt;"",INDEX(ฐาน!$J$4:$M$44,MATCH(INT(K3629),ฐาน!$J$4:$J$44,0),2),"")</f>
        <v/>
      </c>
      <c r="M3629" s="309" t="str">
        <f>IF(L3629&lt;&gt;"",INDEX(ฐาน!$J$4:$M$45,MATCH(L3629,ฐาน!$K$4:$K$45,0),4),"")</f>
        <v/>
      </c>
      <c r="N3629" s="310" t="str">
        <f>IF(I3629&lt;&gt;"",INDEX(ฐาน!$A$4:$F$9,MATCH(I3629,ฐาน!$A$4:$A$9,0),IF(J3629&gt;=INDEX(ฐาน!$A$4:$F$9,MATCH(I3629,ฐาน!$A$4:$A$9,0),3),6,5)),"")</f>
        <v/>
      </c>
      <c r="O3629" s="311" t="str">
        <f>IF(I3629&lt;&gt;"",IF(J3629&gt;=INDEX(ฐาน!$A$4:$G$9,MATCH(I3629,ฐาน!$A$4:$A$9,0),4),INDEX(ฐาน!$A$4:$G$9,MATCH(I3629,ฐาน!$A$4:$A$9,0),7),INDEX(ฐาน!$A$4:$G$9,MATCH(I3629,ฐาน!$A$4:$A$9,0),4)),"")</f>
        <v/>
      </c>
      <c r="P3629" s="312">
        <f>IF(M3629&lt;&gt;ฐาน!$M$45,IF(L3629&lt;&gt;"",($L3629*$N3629/100),0),0)</f>
        <v>0</v>
      </c>
      <c r="Q3629" s="311">
        <f>IF(M3629&lt;&gt;ฐาน!$M$45,IF(L3629&lt;&gt;"",ROUNDUP(($L3629*$N3629/100),-1),0),0)</f>
        <v>0</v>
      </c>
      <c r="R3629" s="311">
        <f t="shared" si="112"/>
        <v>0</v>
      </c>
      <c r="S3629" s="313">
        <f t="shared" si="113"/>
        <v>0</v>
      </c>
      <c r="T3629" s="314">
        <f>IF(M3629&lt;&gt;ฐาน!$M$45,IF(S3629&lt;&gt;"",S3629+R3629,0),0)</f>
        <v>0</v>
      </c>
      <c r="U3629" s="311">
        <f>IF(M3629&lt;&gt;ฐาน!$M$45,IF(S3629=0,J3629+T3629,O3629),J3629)</f>
        <v>0</v>
      </c>
      <c r="V3629" s="98"/>
    </row>
    <row r="3630" spans="1:22" x14ac:dyDescent="0.35">
      <c r="A3630" s="93">
        <v>3622</v>
      </c>
      <c r="B3630" s="84"/>
      <c r="C3630" s="98"/>
      <c r="D3630" s="91"/>
      <c r="E3630" s="89"/>
      <c r="F3630" s="88"/>
      <c r="G3630" s="91"/>
      <c r="H3630" s="91"/>
      <c r="I3630" s="88"/>
      <c r="J3630" s="92"/>
      <c r="K3630" s="212"/>
      <c r="L3630" s="308" t="str">
        <f>IF(K3630&lt;&gt;"",INDEX(ฐาน!$J$4:$M$44,MATCH(INT(K3630),ฐาน!$J$4:$J$44,0),2),"")</f>
        <v/>
      </c>
      <c r="M3630" s="309" t="str">
        <f>IF(L3630&lt;&gt;"",INDEX(ฐาน!$J$4:$M$45,MATCH(L3630,ฐาน!$K$4:$K$45,0),4),"")</f>
        <v/>
      </c>
      <c r="N3630" s="310" t="str">
        <f>IF(I3630&lt;&gt;"",INDEX(ฐาน!$A$4:$F$9,MATCH(I3630,ฐาน!$A$4:$A$9,0),IF(J3630&gt;=INDEX(ฐาน!$A$4:$F$9,MATCH(I3630,ฐาน!$A$4:$A$9,0),3),6,5)),"")</f>
        <v/>
      </c>
      <c r="O3630" s="311" t="str">
        <f>IF(I3630&lt;&gt;"",IF(J3630&gt;=INDEX(ฐาน!$A$4:$G$9,MATCH(I3630,ฐาน!$A$4:$A$9,0),4),INDEX(ฐาน!$A$4:$G$9,MATCH(I3630,ฐาน!$A$4:$A$9,0),7),INDEX(ฐาน!$A$4:$G$9,MATCH(I3630,ฐาน!$A$4:$A$9,0),4)),"")</f>
        <v/>
      </c>
      <c r="P3630" s="312">
        <f>IF(M3630&lt;&gt;ฐาน!$M$45,IF(L3630&lt;&gt;"",($L3630*$N3630/100),0),0)</f>
        <v>0</v>
      </c>
      <c r="Q3630" s="311">
        <f>IF(M3630&lt;&gt;ฐาน!$M$45,IF(L3630&lt;&gt;"",ROUNDUP(($L3630*$N3630/100),-1),0),0)</f>
        <v>0</v>
      </c>
      <c r="R3630" s="311">
        <f t="shared" si="112"/>
        <v>0</v>
      </c>
      <c r="S3630" s="313">
        <f t="shared" si="113"/>
        <v>0</v>
      </c>
      <c r="T3630" s="314">
        <f>IF(M3630&lt;&gt;ฐาน!$M$45,IF(S3630&lt;&gt;"",S3630+R3630,0),0)</f>
        <v>0</v>
      </c>
      <c r="U3630" s="311">
        <f>IF(M3630&lt;&gt;ฐาน!$M$45,IF(S3630=0,J3630+T3630,O3630),J3630)</f>
        <v>0</v>
      </c>
      <c r="V3630" s="98"/>
    </row>
    <row r="3631" spans="1:22" x14ac:dyDescent="0.35">
      <c r="A3631" s="93">
        <v>3623</v>
      </c>
      <c r="B3631" s="84"/>
      <c r="C3631" s="98"/>
      <c r="D3631" s="91"/>
      <c r="E3631" s="89"/>
      <c r="F3631" s="88"/>
      <c r="G3631" s="91"/>
      <c r="H3631" s="91"/>
      <c r="I3631" s="88"/>
      <c r="J3631" s="92"/>
      <c r="K3631" s="212"/>
      <c r="L3631" s="308" t="str">
        <f>IF(K3631&lt;&gt;"",INDEX(ฐาน!$J$4:$M$44,MATCH(INT(K3631),ฐาน!$J$4:$J$44,0),2),"")</f>
        <v/>
      </c>
      <c r="M3631" s="309" t="str">
        <f>IF(L3631&lt;&gt;"",INDEX(ฐาน!$J$4:$M$45,MATCH(L3631,ฐาน!$K$4:$K$45,0),4),"")</f>
        <v/>
      </c>
      <c r="N3631" s="310" t="str">
        <f>IF(I3631&lt;&gt;"",INDEX(ฐาน!$A$4:$F$9,MATCH(I3631,ฐาน!$A$4:$A$9,0),IF(J3631&gt;=INDEX(ฐาน!$A$4:$F$9,MATCH(I3631,ฐาน!$A$4:$A$9,0),3),6,5)),"")</f>
        <v/>
      </c>
      <c r="O3631" s="311" t="str">
        <f>IF(I3631&lt;&gt;"",IF(J3631&gt;=INDEX(ฐาน!$A$4:$G$9,MATCH(I3631,ฐาน!$A$4:$A$9,0),4),INDEX(ฐาน!$A$4:$G$9,MATCH(I3631,ฐาน!$A$4:$A$9,0),7),INDEX(ฐาน!$A$4:$G$9,MATCH(I3631,ฐาน!$A$4:$A$9,0),4)),"")</f>
        <v/>
      </c>
      <c r="P3631" s="312">
        <f>IF(M3631&lt;&gt;ฐาน!$M$45,IF(L3631&lt;&gt;"",($L3631*$N3631/100),0),0)</f>
        <v>0</v>
      </c>
      <c r="Q3631" s="311">
        <f>IF(M3631&lt;&gt;ฐาน!$M$45,IF(L3631&lt;&gt;"",ROUNDUP(($L3631*$N3631/100),-1),0),0)</f>
        <v>0</v>
      </c>
      <c r="R3631" s="311">
        <f t="shared" si="112"/>
        <v>0</v>
      </c>
      <c r="S3631" s="313">
        <f t="shared" si="113"/>
        <v>0</v>
      </c>
      <c r="T3631" s="314">
        <f>IF(M3631&lt;&gt;ฐาน!$M$45,IF(S3631&lt;&gt;"",S3631+R3631,0),0)</f>
        <v>0</v>
      </c>
      <c r="U3631" s="311">
        <f>IF(M3631&lt;&gt;ฐาน!$M$45,IF(S3631=0,J3631+T3631,O3631),J3631)</f>
        <v>0</v>
      </c>
      <c r="V3631" s="98"/>
    </row>
    <row r="3632" spans="1:22" x14ac:dyDescent="0.35">
      <c r="A3632" s="93">
        <v>3624</v>
      </c>
      <c r="B3632" s="84"/>
      <c r="C3632" s="98"/>
      <c r="D3632" s="91"/>
      <c r="E3632" s="89"/>
      <c r="F3632" s="88"/>
      <c r="G3632" s="91"/>
      <c r="H3632" s="91"/>
      <c r="I3632" s="88"/>
      <c r="J3632" s="92"/>
      <c r="K3632" s="212"/>
      <c r="L3632" s="308" t="str">
        <f>IF(K3632&lt;&gt;"",INDEX(ฐาน!$J$4:$M$44,MATCH(INT(K3632),ฐาน!$J$4:$J$44,0),2),"")</f>
        <v/>
      </c>
      <c r="M3632" s="309" t="str">
        <f>IF(L3632&lt;&gt;"",INDEX(ฐาน!$J$4:$M$45,MATCH(L3632,ฐาน!$K$4:$K$45,0),4),"")</f>
        <v/>
      </c>
      <c r="N3632" s="310" t="str">
        <f>IF(I3632&lt;&gt;"",INDEX(ฐาน!$A$4:$F$9,MATCH(I3632,ฐาน!$A$4:$A$9,0),IF(J3632&gt;=INDEX(ฐาน!$A$4:$F$9,MATCH(I3632,ฐาน!$A$4:$A$9,0),3),6,5)),"")</f>
        <v/>
      </c>
      <c r="O3632" s="311" t="str">
        <f>IF(I3632&lt;&gt;"",IF(J3632&gt;=INDEX(ฐาน!$A$4:$G$9,MATCH(I3632,ฐาน!$A$4:$A$9,0),4),INDEX(ฐาน!$A$4:$G$9,MATCH(I3632,ฐาน!$A$4:$A$9,0),7),INDEX(ฐาน!$A$4:$G$9,MATCH(I3632,ฐาน!$A$4:$A$9,0),4)),"")</f>
        <v/>
      </c>
      <c r="P3632" s="312">
        <f>IF(M3632&lt;&gt;ฐาน!$M$45,IF(L3632&lt;&gt;"",($L3632*$N3632/100),0),0)</f>
        <v>0</v>
      </c>
      <c r="Q3632" s="311">
        <f>IF(M3632&lt;&gt;ฐาน!$M$45,IF(L3632&lt;&gt;"",ROUNDUP(($L3632*$N3632/100),-1),0),0)</f>
        <v>0</v>
      </c>
      <c r="R3632" s="311">
        <f t="shared" si="112"/>
        <v>0</v>
      </c>
      <c r="S3632" s="313">
        <f t="shared" si="113"/>
        <v>0</v>
      </c>
      <c r="T3632" s="314">
        <f>IF(M3632&lt;&gt;ฐาน!$M$45,IF(S3632&lt;&gt;"",S3632+R3632,0),0)</f>
        <v>0</v>
      </c>
      <c r="U3632" s="311">
        <f>IF(M3632&lt;&gt;ฐาน!$M$45,IF(S3632=0,J3632+T3632,O3632),J3632)</f>
        <v>0</v>
      </c>
      <c r="V3632" s="98"/>
    </row>
    <row r="3633" spans="1:22" x14ac:dyDescent="0.35">
      <c r="A3633" s="93">
        <v>3625</v>
      </c>
      <c r="B3633" s="84"/>
      <c r="C3633" s="98"/>
      <c r="D3633" s="91"/>
      <c r="E3633" s="89"/>
      <c r="F3633" s="88"/>
      <c r="G3633" s="91"/>
      <c r="H3633" s="91"/>
      <c r="I3633" s="88"/>
      <c r="J3633" s="92"/>
      <c r="K3633" s="212"/>
      <c r="L3633" s="308" t="str">
        <f>IF(K3633&lt;&gt;"",INDEX(ฐาน!$J$4:$M$44,MATCH(INT(K3633),ฐาน!$J$4:$J$44,0),2),"")</f>
        <v/>
      </c>
      <c r="M3633" s="309" t="str">
        <f>IF(L3633&lt;&gt;"",INDEX(ฐาน!$J$4:$M$45,MATCH(L3633,ฐาน!$K$4:$K$45,0),4),"")</f>
        <v/>
      </c>
      <c r="N3633" s="310" t="str">
        <f>IF(I3633&lt;&gt;"",INDEX(ฐาน!$A$4:$F$9,MATCH(I3633,ฐาน!$A$4:$A$9,0),IF(J3633&gt;=INDEX(ฐาน!$A$4:$F$9,MATCH(I3633,ฐาน!$A$4:$A$9,0),3),6,5)),"")</f>
        <v/>
      </c>
      <c r="O3633" s="311" t="str">
        <f>IF(I3633&lt;&gt;"",IF(J3633&gt;=INDEX(ฐาน!$A$4:$G$9,MATCH(I3633,ฐาน!$A$4:$A$9,0),4),INDEX(ฐาน!$A$4:$G$9,MATCH(I3633,ฐาน!$A$4:$A$9,0),7),INDEX(ฐาน!$A$4:$G$9,MATCH(I3633,ฐาน!$A$4:$A$9,0),4)),"")</f>
        <v/>
      </c>
      <c r="P3633" s="312">
        <f>IF(M3633&lt;&gt;ฐาน!$M$45,IF(L3633&lt;&gt;"",($L3633*$N3633/100),0),0)</f>
        <v>0</v>
      </c>
      <c r="Q3633" s="311">
        <f>IF(M3633&lt;&gt;ฐาน!$M$45,IF(L3633&lt;&gt;"",ROUNDUP(($L3633*$N3633/100),-1),0),0)</f>
        <v>0</v>
      </c>
      <c r="R3633" s="311">
        <f t="shared" si="112"/>
        <v>0</v>
      </c>
      <c r="S3633" s="313">
        <f t="shared" si="113"/>
        <v>0</v>
      </c>
      <c r="T3633" s="314">
        <f>IF(M3633&lt;&gt;ฐาน!$M$45,IF(S3633&lt;&gt;"",S3633+R3633,0),0)</f>
        <v>0</v>
      </c>
      <c r="U3633" s="311">
        <f>IF(M3633&lt;&gt;ฐาน!$M$45,IF(S3633=0,J3633+T3633,O3633),J3633)</f>
        <v>0</v>
      </c>
      <c r="V3633" s="98"/>
    </row>
    <row r="3634" spans="1:22" x14ac:dyDescent="0.35">
      <c r="A3634" s="93">
        <v>3626</v>
      </c>
      <c r="B3634" s="84"/>
      <c r="C3634" s="98"/>
      <c r="D3634" s="91"/>
      <c r="E3634" s="89"/>
      <c r="F3634" s="88"/>
      <c r="G3634" s="91"/>
      <c r="H3634" s="91"/>
      <c r="I3634" s="88"/>
      <c r="J3634" s="92"/>
      <c r="K3634" s="212"/>
      <c r="L3634" s="308" t="str">
        <f>IF(K3634&lt;&gt;"",INDEX(ฐาน!$J$4:$M$44,MATCH(INT(K3634),ฐาน!$J$4:$J$44,0),2),"")</f>
        <v/>
      </c>
      <c r="M3634" s="309" t="str">
        <f>IF(L3634&lt;&gt;"",INDEX(ฐาน!$J$4:$M$45,MATCH(L3634,ฐาน!$K$4:$K$45,0),4),"")</f>
        <v/>
      </c>
      <c r="N3634" s="310" t="str">
        <f>IF(I3634&lt;&gt;"",INDEX(ฐาน!$A$4:$F$9,MATCH(I3634,ฐาน!$A$4:$A$9,0),IF(J3634&gt;=INDEX(ฐาน!$A$4:$F$9,MATCH(I3634,ฐาน!$A$4:$A$9,0),3),6,5)),"")</f>
        <v/>
      </c>
      <c r="O3634" s="311" t="str">
        <f>IF(I3634&lt;&gt;"",IF(J3634&gt;=INDEX(ฐาน!$A$4:$G$9,MATCH(I3634,ฐาน!$A$4:$A$9,0),4),INDEX(ฐาน!$A$4:$G$9,MATCH(I3634,ฐาน!$A$4:$A$9,0),7),INDEX(ฐาน!$A$4:$G$9,MATCH(I3634,ฐาน!$A$4:$A$9,0),4)),"")</f>
        <v/>
      </c>
      <c r="P3634" s="312">
        <f>IF(M3634&lt;&gt;ฐาน!$M$45,IF(L3634&lt;&gt;"",($L3634*$N3634/100),0),0)</f>
        <v>0</v>
      </c>
      <c r="Q3634" s="311">
        <f>IF(M3634&lt;&gt;ฐาน!$M$45,IF(L3634&lt;&gt;"",ROUNDUP(($L3634*$N3634/100),-1),0),0)</f>
        <v>0</v>
      </c>
      <c r="R3634" s="311">
        <f t="shared" si="112"/>
        <v>0</v>
      </c>
      <c r="S3634" s="313">
        <f t="shared" si="113"/>
        <v>0</v>
      </c>
      <c r="T3634" s="314">
        <f>IF(M3634&lt;&gt;ฐาน!$M$45,IF(S3634&lt;&gt;"",S3634+R3634,0),0)</f>
        <v>0</v>
      </c>
      <c r="U3634" s="311">
        <f>IF(M3634&lt;&gt;ฐาน!$M$45,IF(S3634=0,J3634+T3634,O3634),J3634)</f>
        <v>0</v>
      </c>
      <c r="V3634" s="98"/>
    </row>
    <row r="3635" spans="1:22" x14ac:dyDescent="0.35">
      <c r="A3635" s="93">
        <v>3627</v>
      </c>
      <c r="B3635" s="84"/>
      <c r="C3635" s="98"/>
      <c r="D3635" s="91"/>
      <c r="E3635" s="89"/>
      <c r="F3635" s="88"/>
      <c r="G3635" s="91"/>
      <c r="H3635" s="91"/>
      <c r="I3635" s="88"/>
      <c r="J3635" s="92"/>
      <c r="K3635" s="212"/>
      <c r="L3635" s="308" t="str">
        <f>IF(K3635&lt;&gt;"",INDEX(ฐาน!$J$4:$M$44,MATCH(INT(K3635),ฐาน!$J$4:$J$44,0),2),"")</f>
        <v/>
      </c>
      <c r="M3635" s="309" t="str">
        <f>IF(L3635&lt;&gt;"",INDEX(ฐาน!$J$4:$M$45,MATCH(L3635,ฐาน!$K$4:$K$45,0),4),"")</f>
        <v/>
      </c>
      <c r="N3635" s="310" t="str">
        <f>IF(I3635&lt;&gt;"",INDEX(ฐาน!$A$4:$F$9,MATCH(I3635,ฐาน!$A$4:$A$9,0),IF(J3635&gt;=INDEX(ฐาน!$A$4:$F$9,MATCH(I3635,ฐาน!$A$4:$A$9,0),3),6,5)),"")</f>
        <v/>
      </c>
      <c r="O3635" s="311" t="str">
        <f>IF(I3635&lt;&gt;"",IF(J3635&gt;=INDEX(ฐาน!$A$4:$G$9,MATCH(I3635,ฐาน!$A$4:$A$9,0),4),INDEX(ฐาน!$A$4:$G$9,MATCH(I3635,ฐาน!$A$4:$A$9,0),7),INDEX(ฐาน!$A$4:$G$9,MATCH(I3635,ฐาน!$A$4:$A$9,0),4)),"")</f>
        <v/>
      </c>
      <c r="P3635" s="312">
        <f>IF(M3635&lt;&gt;ฐาน!$M$45,IF(L3635&lt;&gt;"",($L3635*$N3635/100),0),0)</f>
        <v>0</v>
      </c>
      <c r="Q3635" s="311">
        <f>IF(M3635&lt;&gt;ฐาน!$M$45,IF(L3635&lt;&gt;"",ROUNDUP(($L3635*$N3635/100),-1),0),0)</f>
        <v>0</v>
      </c>
      <c r="R3635" s="311">
        <f t="shared" si="112"/>
        <v>0</v>
      </c>
      <c r="S3635" s="313">
        <f t="shared" si="113"/>
        <v>0</v>
      </c>
      <c r="T3635" s="314">
        <f>IF(M3635&lt;&gt;ฐาน!$M$45,IF(S3635&lt;&gt;"",S3635+R3635,0),0)</f>
        <v>0</v>
      </c>
      <c r="U3635" s="311">
        <f>IF(M3635&lt;&gt;ฐาน!$M$45,IF(S3635=0,J3635+T3635,O3635),J3635)</f>
        <v>0</v>
      </c>
      <c r="V3635" s="98"/>
    </row>
    <row r="3636" spans="1:22" x14ac:dyDescent="0.35">
      <c r="A3636" s="93">
        <v>3628</v>
      </c>
      <c r="B3636" s="84"/>
      <c r="C3636" s="98"/>
      <c r="D3636" s="91"/>
      <c r="E3636" s="89"/>
      <c r="F3636" s="88"/>
      <c r="G3636" s="91"/>
      <c r="H3636" s="91"/>
      <c r="I3636" s="88"/>
      <c r="J3636" s="92"/>
      <c r="K3636" s="212"/>
      <c r="L3636" s="308" t="str">
        <f>IF(K3636&lt;&gt;"",INDEX(ฐาน!$J$4:$M$44,MATCH(INT(K3636),ฐาน!$J$4:$J$44,0),2),"")</f>
        <v/>
      </c>
      <c r="M3636" s="309" t="str">
        <f>IF(L3636&lt;&gt;"",INDEX(ฐาน!$J$4:$M$45,MATCH(L3636,ฐาน!$K$4:$K$45,0),4),"")</f>
        <v/>
      </c>
      <c r="N3636" s="310" t="str">
        <f>IF(I3636&lt;&gt;"",INDEX(ฐาน!$A$4:$F$9,MATCH(I3636,ฐาน!$A$4:$A$9,0),IF(J3636&gt;=INDEX(ฐาน!$A$4:$F$9,MATCH(I3636,ฐาน!$A$4:$A$9,0),3),6,5)),"")</f>
        <v/>
      </c>
      <c r="O3636" s="311" t="str">
        <f>IF(I3636&lt;&gt;"",IF(J3636&gt;=INDEX(ฐาน!$A$4:$G$9,MATCH(I3636,ฐาน!$A$4:$A$9,0),4),INDEX(ฐาน!$A$4:$G$9,MATCH(I3636,ฐาน!$A$4:$A$9,0),7),INDEX(ฐาน!$A$4:$G$9,MATCH(I3636,ฐาน!$A$4:$A$9,0),4)),"")</f>
        <v/>
      </c>
      <c r="P3636" s="312">
        <f>IF(M3636&lt;&gt;ฐาน!$M$45,IF(L3636&lt;&gt;"",($L3636*$N3636/100),0),0)</f>
        <v>0</v>
      </c>
      <c r="Q3636" s="311">
        <f>IF(M3636&lt;&gt;ฐาน!$M$45,IF(L3636&lt;&gt;"",ROUNDUP(($L3636*$N3636/100),-1),0),0)</f>
        <v>0</v>
      </c>
      <c r="R3636" s="311">
        <f t="shared" si="112"/>
        <v>0</v>
      </c>
      <c r="S3636" s="313">
        <f t="shared" si="113"/>
        <v>0</v>
      </c>
      <c r="T3636" s="314">
        <f>IF(M3636&lt;&gt;ฐาน!$M$45,IF(S3636&lt;&gt;"",S3636+R3636,0),0)</f>
        <v>0</v>
      </c>
      <c r="U3636" s="311">
        <f>IF(M3636&lt;&gt;ฐาน!$M$45,IF(S3636=0,J3636+T3636,O3636),J3636)</f>
        <v>0</v>
      </c>
      <c r="V3636" s="98"/>
    </row>
    <row r="3637" spans="1:22" x14ac:dyDescent="0.35">
      <c r="A3637" s="93">
        <v>3629</v>
      </c>
      <c r="B3637" s="84"/>
      <c r="C3637" s="98"/>
      <c r="D3637" s="91"/>
      <c r="E3637" s="89"/>
      <c r="F3637" s="88"/>
      <c r="G3637" s="91"/>
      <c r="H3637" s="91"/>
      <c r="I3637" s="88"/>
      <c r="J3637" s="92"/>
      <c r="K3637" s="212"/>
      <c r="L3637" s="308" t="str">
        <f>IF(K3637&lt;&gt;"",INDEX(ฐาน!$J$4:$M$44,MATCH(INT(K3637),ฐาน!$J$4:$J$44,0),2),"")</f>
        <v/>
      </c>
      <c r="M3637" s="309" t="str">
        <f>IF(L3637&lt;&gt;"",INDEX(ฐาน!$J$4:$M$45,MATCH(L3637,ฐาน!$K$4:$K$45,0),4),"")</f>
        <v/>
      </c>
      <c r="N3637" s="310" t="str">
        <f>IF(I3637&lt;&gt;"",INDEX(ฐาน!$A$4:$F$9,MATCH(I3637,ฐาน!$A$4:$A$9,0),IF(J3637&gt;=INDEX(ฐาน!$A$4:$F$9,MATCH(I3637,ฐาน!$A$4:$A$9,0),3),6,5)),"")</f>
        <v/>
      </c>
      <c r="O3637" s="311" t="str">
        <f>IF(I3637&lt;&gt;"",IF(J3637&gt;=INDEX(ฐาน!$A$4:$G$9,MATCH(I3637,ฐาน!$A$4:$A$9,0),4),INDEX(ฐาน!$A$4:$G$9,MATCH(I3637,ฐาน!$A$4:$A$9,0),7),INDEX(ฐาน!$A$4:$G$9,MATCH(I3637,ฐาน!$A$4:$A$9,0),4)),"")</f>
        <v/>
      </c>
      <c r="P3637" s="312">
        <f>IF(M3637&lt;&gt;ฐาน!$M$45,IF(L3637&lt;&gt;"",($L3637*$N3637/100),0),0)</f>
        <v>0</v>
      </c>
      <c r="Q3637" s="311">
        <f>IF(M3637&lt;&gt;ฐาน!$M$45,IF(L3637&lt;&gt;"",ROUNDUP(($L3637*$N3637/100),-1),0),0)</f>
        <v>0</v>
      </c>
      <c r="R3637" s="311">
        <f t="shared" si="112"/>
        <v>0</v>
      </c>
      <c r="S3637" s="313">
        <f t="shared" si="113"/>
        <v>0</v>
      </c>
      <c r="T3637" s="314">
        <f>IF(M3637&lt;&gt;ฐาน!$M$45,IF(S3637&lt;&gt;"",S3637+R3637,0),0)</f>
        <v>0</v>
      </c>
      <c r="U3637" s="311">
        <f>IF(M3637&lt;&gt;ฐาน!$M$45,IF(S3637=0,J3637+T3637,O3637),J3637)</f>
        <v>0</v>
      </c>
      <c r="V3637" s="98"/>
    </row>
    <row r="3638" spans="1:22" x14ac:dyDescent="0.35">
      <c r="A3638" s="93">
        <v>3630</v>
      </c>
      <c r="B3638" s="84"/>
      <c r="C3638" s="98"/>
      <c r="D3638" s="91"/>
      <c r="E3638" s="89"/>
      <c r="F3638" s="88"/>
      <c r="G3638" s="91"/>
      <c r="H3638" s="91"/>
      <c r="I3638" s="88"/>
      <c r="J3638" s="92"/>
      <c r="K3638" s="212"/>
      <c r="L3638" s="308" t="str">
        <f>IF(K3638&lt;&gt;"",INDEX(ฐาน!$J$4:$M$44,MATCH(INT(K3638),ฐาน!$J$4:$J$44,0),2),"")</f>
        <v/>
      </c>
      <c r="M3638" s="309" t="str">
        <f>IF(L3638&lt;&gt;"",INDEX(ฐาน!$J$4:$M$45,MATCH(L3638,ฐาน!$K$4:$K$45,0),4),"")</f>
        <v/>
      </c>
      <c r="N3638" s="310" t="str">
        <f>IF(I3638&lt;&gt;"",INDEX(ฐาน!$A$4:$F$9,MATCH(I3638,ฐาน!$A$4:$A$9,0),IF(J3638&gt;=INDEX(ฐาน!$A$4:$F$9,MATCH(I3638,ฐาน!$A$4:$A$9,0),3),6,5)),"")</f>
        <v/>
      </c>
      <c r="O3638" s="311" t="str">
        <f>IF(I3638&lt;&gt;"",IF(J3638&gt;=INDEX(ฐาน!$A$4:$G$9,MATCH(I3638,ฐาน!$A$4:$A$9,0),4),INDEX(ฐาน!$A$4:$G$9,MATCH(I3638,ฐาน!$A$4:$A$9,0),7),INDEX(ฐาน!$A$4:$G$9,MATCH(I3638,ฐาน!$A$4:$A$9,0),4)),"")</f>
        <v/>
      </c>
      <c r="P3638" s="312">
        <f>IF(M3638&lt;&gt;ฐาน!$M$45,IF(L3638&lt;&gt;"",($L3638*$N3638/100),0),0)</f>
        <v>0</v>
      </c>
      <c r="Q3638" s="311">
        <f>IF(M3638&lt;&gt;ฐาน!$M$45,IF(L3638&lt;&gt;"",ROUNDUP(($L3638*$N3638/100),-1),0),0)</f>
        <v>0</v>
      </c>
      <c r="R3638" s="311">
        <f t="shared" si="112"/>
        <v>0</v>
      </c>
      <c r="S3638" s="313">
        <f t="shared" si="113"/>
        <v>0</v>
      </c>
      <c r="T3638" s="314">
        <f>IF(M3638&lt;&gt;ฐาน!$M$45,IF(S3638&lt;&gt;"",S3638+R3638,0),0)</f>
        <v>0</v>
      </c>
      <c r="U3638" s="311">
        <f>IF(M3638&lt;&gt;ฐาน!$M$45,IF(S3638=0,J3638+T3638,O3638),J3638)</f>
        <v>0</v>
      </c>
      <c r="V3638" s="98"/>
    </row>
    <row r="3639" spans="1:22" x14ac:dyDescent="0.35">
      <c r="A3639" s="93">
        <v>3631</v>
      </c>
      <c r="B3639" s="84"/>
      <c r="C3639" s="98"/>
      <c r="D3639" s="91"/>
      <c r="E3639" s="89"/>
      <c r="F3639" s="88"/>
      <c r="G3639" s="91"/>
      <c r="H3639" s="91"/>
      <c r="I3639" s="88"/>
      <c r="J3639" s="92"/>
      <c r="K3639" s="212"/>
      <c r="L3639" s="308" t="str">
        <f>IF(K3639&lt;&gt;"",INDEX(ฐาน!$J$4:$M$44,MATCH(INT(K3639),ฐาน!$J$4:$J$44,0),2),"")</f>
        <v/>
      </c>
      <c r="M3639" s="309" t="str">
        <f>IF(L3639&lt;&gt;"",INDEX(ฐาน!$J$4:$M$45,MATCH(L3639,ฐาน!$K$4:$K$45,0),4),"")</f>
        <v/>
      </c>
      <c r="N3639" s="310" t="str">
        <f>IF(I3639&lt;&gt;"",INDEX(ฐาน!$A$4:$F$9,MATCH(I3639,ฐาน!$A$4:$A$9,0),IF(J3639&gt;=INDEX(ฐาน!$A$4:$F$9,MATCH(I3639,ฐาน!$A$4:$A$9,0),3),6,5)),"")</f>
        <v/>
      </c>
      <c r="O3639" s="311" t="str">
        <f>IF(I3639&lt;&gt;"",IF(J3639&gt;=INDEX(ฐาน!$A$4:$G$9,MATCH(I3639,ฐาน!$A$4:$A$9,0),4),INDEX(ฐาน!$A$4:$G$9,MATCH(I3639,ฐาน!$A$4:$A$9,0),7),INDEX(ฐาน!$A$4:$G$9,MATCH(I3639,ฐาน!$A$4:$A$9,0),4)),"")</f>
        <v/>
      </c>
      <c r="P3639" s="312">
        <f>IF(M3639&lt;&gt;ฐาน!$M$45,IF(L3639&lt;&gt;"",($L3639*$N3639/100),0),0)</f>
        <v>0</v>
      </c>
      <c r="Q3639" s="311">
        <f>IF(M3639&lt;&gt;ฐาน!$M$45,IF(L3639&lt;&gt;"",ROUNDUP(($L3639*$N3639/100),-1),0),0)</f>
        <v>0</v>
      </c>
      <c r="R3639" s="311">
        <f t="shared" si="112"/>
        <v>0</v>
      </c>
      <c r="S3639" s="313">
        <f t="shared" si="113"/>
        <v>0</v>
      </c>
      <c r="T3639" s="314">
        <f>IF(M3639&lt;&gt;ฐาน!$M$45,IF(S3639&lt;&gt;"",S3639+R3639,0),0)</f>
        <v>0</v>
      </c>
      <c r="U3639" s="311">
        <f>IF(M3639&lt;&gt;ฐาน!$M$45,IF(S3639=0,J3639+T3639,O3639),J3639)</f>
        <v>0</v>
      </c>
      <c r="V3639" s="98"/>
    </row>
    <row r="3640" spans="1:22" x14ac:dyDescent="0.35">
      <c r="A3640" s="93">
        <v>3632</v>
      </c>
      <c r="B3640" s="84"/>
      <c r="C3640" s="98"/>
      <c r="D3640" s="91"/>
      <c r="E3640" s="89"/>
      <c r="F3640" s="88"/>
      <c r="G3640" s="91"/>
      <c r="H3640" s="91"/>
      <c r="I3640" s="88"/>
      <c r="J3640" s="92"/>
      <c r="K3640" s="212"/>
      <c r="L3640" s="308" t="str">
        <f>IF(K3640&lt;&gt;"",INDEX(ฐาน!$J$4:$M$44,MATCH(INT(K3640),ฐาน!$J$4:$J$44,0),2),"")</f>
        <v/>
      </c>
      <c r="M3640" s="309" t="str">
        <f>IF(L3640&lt;&gt;"",INDEX(ฐาน!$J$4:$M$45,MATCH(L3640,ฐาน!$K$4:$K$45,0),4),"")</f>
        <v/>
      </c>
      <c r="N3640" s="310" t="str">
        <f>IF(I3640&lt;&gt;"",INDEX(ฐาน!$A$4:$F$9,MATCH(I3640,ฐาน!$A$4:$A$9,0),IF(J3640&gt;=INDEX(ฐาน!$A$4:$F$9,MATCH(I3640,ฐาน!$A$4:$A$9,0),3),6,5)),"")</f>
        <v/>
      </c>
      <c r="O3640" s="311" t="str">
        <f>IF(I3640&lt;&gt;"",IF(J3640&gt;=INDEX(ฐาน!$A$4:$G$9,MATCH(I3640,ฐาน!$A$4:$A$9,0),4),INDEX(ฐาน!$A$4:$G$9,MATCH(I3640,ฐาน!$A$4:$A$9,0),7),INDEX(ฐาน!$A$4:$G$9,MATCH(I3640,ฐาน!$A$4:$A$9,0),4)),"")</f>
        <v/>
      </c>
      <c r="P3640" s="312">
        <f>IF(M3640&lt;&gt;ฐาน!$M$45,IF(L3640&lt;&gt;"",($L3640*$N3640/100),0),0)</f>
        <v>0</v>
      </c>
      <c r="Q3640" s="311">
        <f>IF(M3640&lt;&gt;ฐาน!$M$45,IF(L3640&lt;&gt;"",ROUNDUP(($L3640*$N3640/100),-1),0),0)</f>
        <v>0</v>
      </c>
      <c r="R3640" s="311">
        <f t="shared" si="112"/>
        <v>0</v>
      </c>
      <c r="S3640" s="313">
        <f t="shared" si="113"/>
        <v>0</v>
      </c>
      <c r="T3640" s="314">
        <f>IF(M3640&lt;&gt;ฐาน!$M$45,IF(S3640&lt;&gt;"",S3640+R3640,0),0)</f>
        <v>0</v>
      </c>
      <c r="U3640" s="311">
        <f>IF(M3640&lt;&gt;ฐาน!$M$45,IF(S3640=0,J3640+T3640,O3640),J3640)</f>
        <v>0</v>
      </c>
      <c r="V3640" s="98"/>
    </row>
    <row r="3641" spans="1:22" x14ac:dyDescent="0.35">
      <c r="A3641" s="93">
        <v>3633</v>
      </c>
      <c r="B3641" s="84"/>
      <c r="C3641" s="98"/>
      <c r="D3641" s="91"/>
      <c r="E3641" s="89"/>
      <c r="F3641" s="88"/>
      <c r="G3641" s="91"/>
      <c r="H3641" s="91"/>
      <c r="I3641" s="88"/>
      <c r="J3641" s="92"/>
      <c r="K3641" s="212"/>
      <c r="L3641" s="308" t="str">
        <f>IF(K3641&lt;&gt;"",INDEX(ฐาน!$J$4:$M$44,MATCH(INT(K3641),ฐาน!$J$4:$J$44,0),2),"")</f>
        <v/>
      </c>
      <c r="M3641" s="309" t="str">
        <f>IF(L3641&lt;&gt;"",INDEX(ฐาน!$J$4:$M$45,MATCH(L3641,ฐาน!$K$4:$K$45,0),4),"")</f>
        <v/>
      </c>
      <c r="N3641" s="310" t="str">
        <f>IF(I3641&lt;&gt;"",INDEX(ฐาน!$A$4:$F$9,MATCH(I3641,ฐาน!$A$4:$A$9,0),IF(J3641&gt;=INDEX(ฐาน!$A$4:$F$9,MATCH(I3641,ฐาน!$A$4:$A$9,0),3),6,5)),"")</f>
        <v/>
      </c>
      <c r="O3641" s="311" t="str">
        <f>IF(I3641&lt;&gt;"",IF(J3641&gt;=INDEX(ฐาน!$A$4:$G$9,MATCH(I3641,ฐาน!$A$4:$A$9,0),4),INDEX(ฐาน!$A$4:$G$9,MATCH(I3641,ฐาน!$A$4:$A$9,0),7),INDEX(ฐาน!$A$4:$G$9,MATCH(I3641,ฐาน!$A$4:$A$9,0),4)),"")</f>
        <v/>
      </c>
      <c r="P3641" s="312">
        <f>IF(M3641&lt;&gt;ฐาน!$M$45,IF(L3641&lt;&gt;"",($L3641*$N3641/100),0),0)</f>
        <v>0</v>
      </c>
      <c r="Q3641" s="311">
        <f>IF(M3641&lt;&gt;ฐาน!$M$45,IF(L3641&lt;&gt;"",ROUNDUP(($L3641*$N3641/100),-1),0),0)</f>
        <v>0</v>
      </c>
      <c r="R3641" s="311">
        <f t="shared" si="112"/>
        <v>0</v>
      </c>
      <c r="S3641" s="313">
        <f t="shared" si="113"/>
        <v>0</v>
      </c>
      <c r="T3641" s="314">
        <f>IF(M3641&lt;&gt;ฐาน!$M$45,IF(S3641&lt;&gt;"",S3641+R3641,0),0)</f>
        <v>0</v>
      </c>
      <c r="U3641" s="311">
        <f>IF(M3641&lt;&gt;ฐาน!$M$45,IF(S3641=0,J3641+T3641,O3641),J3641)</f>
        <v>0</v>
      </c>
      <c r="V3641" s="98"/>
    </row>
    <row r="3642" spans="1:22" x14ac:dyDescent="0.35">
      <c r="A3642" s="93">
        <v>3634</v>
      </c>
      <c r="B3642" s="84"/>
      <c r="C3642" s="98"/>
      <c r="D3642" s="91"/>
      <c r="E3642" s="89"/>
      <c r="F3642" s="88"/>
      <c r="G3642" s="91"/>
      <c r="H3642" s="91"/>
      <c r="I3642" s="88"/>
      <c r="J3642" s="92"/>
      <c r="K3642" s="212"/>
      <c r="L3642" s="308" t="str">
        <f>IF(K3642&lt;&gt;"",INDEX(ฐาน!$J$4:$M$44,MATCH(INT(K3642),ฐาน!$J$4:$J$44,0),2),"")</f>
        <v/>
      </c>
      <c r="M3642" s="309" t="str">
        <f>IF(L3642&lt;&gt;"",INDEX(ฐาน!$J$4:$M$45,MATCH(L3642,ฐาน!$K$4:$K$45,0),4),"")</f>
        <v/>
      </c>
      <c r="N3642" s="310" t="str">
        <f>IF(I3642&lt;&gt;"",INDEX(ฐาน!$A$4:$F$9,MATCH(I3642,ฐาน!$A$4:$A$9,0),IF(J3642&gt;=INDEX(ฐาน!$A$4:$F$9,MATCH(I3642,ฐาน!$A$4:$A$9,0),3),6,5)),"")</f>
        <v/>
      </c>
      <c r="O3642" s="311" t="str">
        <f>IF(I3642&lt;&gt;"",IF(J3642&gt;=INDEX(ฐาน!$A$4:$G$9,MATCH(I3642,ฐาน!$A$4:$A$9,0),4),INDEX(ฐาน!$A$4:$G$9,MATCH(I3642,ฐาน!$A$4:$A$9,0),7),INDEX(ฐาน!$A$4:$G$9,MATCH(I3642,ฐาน!$A$4:$A$9,0),4)),"")</f>
        <v/>
      </c>
      <c r="P3642" s="312">
        <f>IF(M3642&lt;&gt;ฐาน!$M$45,IF(L3642&lt;&gt;"",($L3642*$N3642/100),0),0)</f>
        <v>0</v>
      </c>
      <c r="Q3642" s="311">
        <f>IF(M3642&lt;&gt;ฐาน!$M$45,IF(L3642&lt;&gt;"",ROUNDUP(($L3642*$N3642/100),-1),0),0)</f>
        <v>0</v>
      </c>
      <c r="R3642" s="311">
        <f t="shared" si="112"/>
        <v>0</v>
      </c>
      <c r="S3642" s="313">
        <f t="shared" si="113"/>
        <v>0</v>
      </c>
      <c r="T3642" s="314">
        <f>IF(M3642&lt;&gt;ฐาน!$M$45,IF(S3642&lt;&gt;"",S3642+R3642,0),0)</f>
        <v>0</v>
      </c>
      <c r="U3642" s="311">
        <f>IF(M3642&lt;&gt;ฐาน!$M$45,IF(S3642=0,J3642+T3642,O3642),J3642)</f>
        <v>0</v>
      </c>
      <c r="V3642" s="98"/>
    </row>
    <row r="3643" spans="1:22" x14ac:dyDescent="0.35">
      <c r="A3643" s="93">
        <v>3635</v>
      </c>
      <c r="B3643" s="84"/>
      <c r="C3643" s="98"/>
      <c r="D3643" s="91"/>
      <c r="E3643" s="89"/>
      <c r="F3643" s="88"/>
      <c r="G3643" s="91"/>
      <c r="H3643" s="91"/>
      <c r="I3643" s="88"/>
      <c r="J3643" s="92"/>
      <c r="K3643" s="212"/>
      <c r="L3643" s="308" t="str">
        <f>IF(K3643&lt;&gt;"",INDEX(ฐาน!$J$4:$M$44,MATCH(INT(K3643),ฐาน!$J$4:$J$44,0),2),"")</f>
        <v/>
      </c>
      <c r="M3643" s="309" t="str">
        <f>IF(L3643&lt;&gt;"",INDEX(ฐาน!$J$4:$M$45,MATCH(L3643,ฐาน!$K$4:$K$45,0),4),"")</f>
        <v/>
      </c>
      <c r="N3643" s="310" t="str">
        <f>IF(I3643&lt;&gt;"",INDEX(ฐาน!$A$4:$F$9,MATCH(I3643,ฐาน!$A$4:$A$9,0),IF(J3643&gt;=INDEX(ฐาน!$A$4:$F$9,MATCH(I3643,ฐาน!$A$4:$A$9,0),3),6,5)),"")</f>
        <v/>
      </c>
      <c r="O3643" s="311" t="str">
        <f>IF(I3643&lt;&gt;"",IF(J3643&gt;=INDEX(ฐาน!$A$4:$G$9,MATCH(I3643,ฐาน!$A$4:$A$9,0),4),INDEX(ฐาน!$A$4:$G$9,MATCH(I3643,ฐาน!$A$4:$A$9,0),7),INDEX(ฐาน!$A$4:$G$9,MATCH(I3643,ฐาน!$A$4:$A$9,0),4)),"")</f>
        <v/>
      </c>
      <c r="P3643" s="312">
        <f>IF(M3643&lt;&gt;ฐาน!$M$45,IF(L3643&lt;&gt;"",($L3643*$N3643/100),0),0)</f>
        <v>0</v>
      </c>
      <c r="Q3643" s="311">
        <f>IF(M3643&lt;&gt;ฐาน!$M$45,IF(L3643&lt;&gt;"",ROUNDUP(($L3643*$N3643/100),-1),0),0)</f>
        <v>0</v>
      </c>
      <c r="R3643" s="311">
        <f t="shared" si="112"/>
        <v>0</v>
      </c>
      <c r="S3643" s="313">
        <f t="shared" si="113"/>
        <v>0</v>
      </c>
      <c r="T3643" s="314">
        <f>IF(M3643&lt;&gt;ฐาน!$M$45,IF(S3643&lt;&gt;"",S3643+R3643,0),0)</f>
        <v>0</v>
      </c>
      <c r="U3643" s="311">
        <f>IF(M3643&lt;&gt;ฐาน!$M$45,IF(S3643=0,J3643+T3643,O3643),J3643)</f>
        <v>0</v>
      </c>
      <c r="V3643" s="98"/>
    </row>
    <row r="3644" spans="1:22" x14ac:dyDescent="0.35">
      <c r="A3644" s="93">
        <v>3636</v>
      </c>
      <c r="B3644" s="84"/>
      <c r="C3644" s="98"/>
      <c r="D3644" s="91"/>
      <c r="E3644" s="89"/>
      <c r="F3644" s="88"/>
      <c r="G3644" s="91"/>
      <c r="H3644" s="91"/>
      <c r="I3644" s="88"/>
      <c r="J3644" s="92"/>
      <c r="K3644" s="212"/>
      <c r="L3644" s="308" t="str">
        <f>IF(K3644&lt;&gt;"",INDEX(ฐาน!$J$4:$M$44,MATCH(INT(K3644),ฐาน!$J$4:$J$44,0),2),"")</f>
        <v/>
      </c>
      <c r="M3644" s="309" t="str">
        <f>IF(L3644&lt;&gt;"",INDEX(ฐาน!$J$4:$M$45,MATCH(L3644,ฐาน!$K$4:$K$45,0),4),"")</f>
        <v/>
      </c>
      <c r="N3644" s="310" t="str">
        <f>IF(I3644&lt;&gt;"",INDEX(ฐาน!$A$4:$F$9,MATCH(I3644,ฐาน!$A$4:$A$9,0),IF(J3644&gt;=INDEX(ฐาน!$A$4:$F$9,MATCH(I3644,ฐาน!$A$4:$A$9,0),3),6,5)),"")</f>
        <v/>
      </c>
      <c r="O3644" s="311" t="str">
        <f>IF(I3644&lt;&gt;"",IF(J3644&gt;=INDEX(ฐาน!$A$4:$G$9,MATCH(I3644,ฐาน!$A$4:$A$9,0),4),INDEX(ฐาน!$A$4:$G$9,MATCH(I3644,ฐาน!$A$4:$A$9,0),7),INDEX(ฐาน!$A$4:$G$9,MATCH(I3644,ฐาน!$A$4:$A$9,0),4)),"")</f>
        <v/>
      </c>
      <c r="P3644" s="312">
        <f>IF(M3644&lt;&gt;ฐาน!$M$45,IF(L3644&lt;&gt;"",($L3644*$N3644/100),0),0)</f>
        <v>0</v>
      </c>
      <c r="Q3644" s="311">
        <f>IF(M3644&lt;&gt;ฐาน!$M$45,IF(L3644&lt;&gt;"",ROUNDUP(($L3644*$N3644/100),-1),0),0)</f>
        <v>0</v>
      </c>
      <c r="R3644" s="311">
        <f t="shared" si="112"/>
        <v>0</v>
      </c>
      <c r="S3644" s="313">
        <f t="shared" si="113"/>
        <v>0</v>
      </c>
      <c r="T3644" s="314">
        <f>IF(M3644&lt;&gt;ฐาน!$M$45,IF(S3644&lt;&gt;"",S3644+R3644,0),0)</f>
        <v>0</v>
      </c>
      <c r="U3644" s="311">
        <f>IF(M3644&lt;&gt;ฐาน!$M$45,IF(S3644=0,J3644+T3644,O3644),J3644)</f>
        <v>0</v>
      </c>
      <c r="V3644" s="98"/>
    </row>
    <row r="3645" spans="1:22" x14ac:dyDescent="0.35">
      <c r="A3645" s="93">
        <v>3637</v>
      </c>
      <c r="B3645" s="84"/>
      <c r="C3645" s="98"/>
      <c r="D3645" s="91"/>
      <c r="E3645" s="89"/>
      <c r="F3645" s="88"/>
      <c r="G3645" s="91"/>
      <c r="H3645" s="91"/>
      <c r="I3645" s="88"/>
      <c r="J3645" s="92"/>
      <c r="K3645" s="212"/>
      <c r="L3645" s="308" t="str">
        <f>IF(K3645&lt;&gt;"",INDEX(ฐาน!$J$4:$M$44,MATCH(INT(K3645),ฐาน!$J$4:$J$44,0),2),"")</f>
        <v/>
      </c>
      <c r="M3645" s="309" t="str">
        <f>IF(L3645&lt;&gt;"",INDEX(ฐาน!$J$4:$M$45,MATCH(L3645,ฐาน!$K$4:$K$45,0),4),"")</f>
        <v/>
      </c>
      <c r="N3645" s="310" t="str">
        <f>IF(I3645&lt;&gt;"",INDEX(ฐาน!$A$4:$F$9,MATCH(I3645,ฐาน!$A$4:$A$9,0),IF(J3645&gt;=INDEX(ฐาน!$A$4:$F$9,MATCH(I3645,ฐาน!$A$4:$A$9,0),3),6,5)),"")</f>
        <v/>
      </c>
      <c r="O3645" s="311" t="str">
        <f>IF(I3645&lt;&gt;"",IF(J3645&gt;=INDEX(ฐาน!$A$4:$G$9,MATCH(I3645,ฐาน!$A$4:$A$9,0),4),INDEX(ฐาน!$A$4:$G$9,MATCH(I3645,ฐาน!$A$4:$A$9,0),7),INDEX(ฐาน!$A$4:$G$9,MATCH(I3645,ฐาน!$A$4:$A$9,0),4)),"")</f>
        <v/>
      </c>
      <c r="P3645" s="312">
        <f>IF(M3645&lt;&gt;ฐาน!$M$45,IF(L3645&lt;&gt;"",($L3645*$N3645/100),0),0)</f>
        <v>0</v>
      </c>
      <c r="Q3645" s="311">
        <f>IF(M3645&lt;&gt;ฐาน!$M$45,IF(L3645&lt;&gt;"",ROUNDUP(($L3645*$N3645/100),-1),0),0)</f>
        <v>0</v>
      </c>
      <c r="R3645" s="311">
        <f t="shared" si="112"/>
        <v>0</v>
      </c>
      <c r="S3645" s="313">
        <f t="shared" si="113"/>
        <v>0</v>
      </c>
      <c r="T3645" s="314">
        <f>IF(M3645&lt;&gt;ฐาน!$M$45,IF(S3645&lt;&gt;"",S3645+R3645,0),0)</f>
        <v>0</v>
      </c>
      <c r="U3645" s="311">
        <f>IF(M3645&lt;&gt;ฐาน!$M$45,IF(S3645=0,J3645+T3645,O3645),J3645)</f>
        <v>0</v>
      </c>
      <c r="V3645" s="98"/>
    </row>
    <row r="3646" spans="1:22" x14ac:dyDescent="0.35">
      <c r="A3646" s="93">
        <v>3638</v>
      </c>
      <c r="B3646" s="84"/>
      <c r="C3646" s="98"/>
      <c r="D3646" s="91"/>
      <c r="E3646" s="89"/>
      <c r="F3646" s="88"/>
      <c r="G3646" s="91"/>
      <c r="H3646" s="91"/>
      <c r="I3646" s="88"/>
      <c r="J3646" s="92"/>
      <c r="K3646" s="212"/>
      <c r="L3646" s="308" t="str">
        <f>IF(K3646&lt;&gt;"",INDEX(ฐาน!$J$4:$M$44,MATCH(INT(K3646),ฐาน!$J$4:$J$44,0),2),"")</f>
        <v/>
      </c>
      <c r="M3646" s="309" t="str">
        <f>IF(L3646&lt;&gt;"",INDEX(ฐาน!$J$4:$M$45,MATCH(L3646,ฐาน!$K$4:$K$45,0),4),"")</f>
        <v/>
      </c>
      <c r="N3646" s="310" t="str">
        <f>IF(I3646&lt;&gt;"",INDEX(ฐาน!$A$4:$F$9,MATCH(I3646,ฐาน!$A$4:$A$9,0),IF(J3646&gt;=INDEX(ฐาน!$A$4:$F$9,MATCH(I3646,ฐาน!$A$4:$A$9,0),3),6,5)),"")</f>
        <v/>
      </c>
      <c r="O3646" s="311" t="str">
        <f>IF(I3646&lt;&gt;"",IF(J3646&gt;=INDEX(ฐาน!$A$4:$G$9,MATCH(I3646,ฐาน!$A$4:$A$9,0),4),INDEX(ฐาน!$A$4:$G$9,MATCH(I3646,ฐาน!$A$4:$A$9,0),7),INDEX(ฐาน!$A$4:$G$9,MATCH(I3646,ฐาน!$A$4:$A$9,0),4)),"")</f>
        <v/>
      </c>
      <c r="P3646" s="312">
        <f>IF(M3646&lt;&gt;ฐาน!$M$45,IF(L3646&lt;&gt;"",($L3646*$N3646/100),0),0)</f>
        <v>0</v>
      </c>
      <c r="Q3646" s="311">
        <f>IF(M3646&lt;&gt;ฐาน!$M$45,IF(L3646&lt;&gt;"",ROUNDUP(($L3646*$N3646/100),-1),0),0)</f>
        <v>0</v>
      </c>
      <c r="R3646" s="311">
        <f t="shared" si="112"/>
        <v>0</v>
      </c>
      <c r="S3646" s="313">
        <f t="shared" si="113"/>
        <v>0</v>
      </c>
      <c r="T3646" s="314">
        <f>IF(M3646&lt;&gt;ฐาน!$M$45,IF(S3646&lt;&gt;"",S3646+R3646,0),0)</f>
        <v>0</v>
      </c>
      <c r="U3646" s="311">
        <f>IF(M3646&lt;&gt;ฐาน!$M$45,IF(S3646=0,J3646+T3646,O3646),J3646)</f>
        <v>0</v>
      </c>
      <c r="V3646" s="98"/>
    </row>
    <row r="3647" spans="1:22" x14ac:dyDescent="0.35">
      <c r="A3647" s="93">
        <v>3639</v>
      </c>
      <c r="B3647" s="84"/>
      <c r="C3647" s="98"/>
      <c r="D3647" s="91"/>
      <c r="E3647" s="89"/>
      <c r="F3647" s="88"/>
      <c r="G3647" s="91"/>
      <c r="H3647" s="91"/>
      <c r="I3647" s="88"/>
      <c r="J3647" s="92"/>
      <c r="K3647" s="212"/>
      <c r="L3647" s="308" t="str">
        <f>IF(K3647&lt;&gt;"",INDEX(ฐาน!$J$4:$M$44,MATCH(INT(K3647),ฐาน!$J$4:$J$44,0),2),"")</f>
        <v/>
      </c>
      <c r="M3647" s="309" t="str">
        <f>IF(L3647&lt;&gt;"",INDEX(ฐาน!$J$4:$M$45,MATCH(L3647,ฐาน!$K$4:$K$45,0),4),"")</f>
        <v/>
      </c>
      <c r="N3647" s="310" t="str">
        <f>IF(I3647&lt;&gt;"",INDEX(ฐาน!$A$4:$F$9,MATCH(I3647,ฐาน!$A$4:$A$9,0),IF(J3647&gt;=INDEX(ฐาน!$A$4:$F$9,MATCH(I3647,ฐาน!$A$4:$A$9,0),3),6,5)),"")</f>
        <v/>
      </c>
      <c r="O3647" s="311" t="str">
        <f>IF(I3647&lt;&gt;"",IF(J3647&gt;=INDEX(ฐาน!$A$4:$G$9,MATCH(I3647,ฐาน!$A$4:$A$9,0),4),INDEX(ฐาน!$A$4:$G$9,MATCH(I3647,ฐาน!$A$4:$A$9,0),7),INDEX(ฐาน!$A$4:$G$9,MATCH(I3647,ฐาน!$A$4:$A$9,0),4)),"")</f>
        <v/>
      </c>
      <c r="P3647" s="312">
        <f>IF(M3647&lt;&gt;ฐาน!$M$45,IF(L3647&lt;&gt;"",($L3647*$N3647/100),0),0)</f>
        <v>0</v>
      </c>
      <c r="Q3647" s="311">
        <f>IF(M3647&lt;&gt;ฐาน!$M$45,IF(L3647&lt;&gt;"",ROUNDUP(($L3647*$N3647/100),-1),0),0)</f>
        <v>0</v>
      </c>
      <c r="R3647" s="311">
        <f t="shared" si="112"/>
        <v>0</v>
      </c>
      <c r="S3647" s="313">
        <f t="shared" si="113"/>
        <v>0</v>
      </c>
      <c r="T3647" s="314">
        <f>IF(M3647&lt;&gt;ฐาน!$M$45,IF(S3647&lt;&gt;"",S3647+R3647,0),0)</f>
        <v>0</v>
      </c>
      <c r="U3647" s="311">
        <f>IF(M3647&lt;&gt;ฐาน!$M$45,IF(S3647=0,J3647+T3647,O3647),J3647)</f>
        <v>0</v>
      </c>
      <c r="V3647" s="98"/>
    </row>
    <row r="3648" spans="1:22" x14ac:dyDescent="0.35">
      <c r="A3648" s="93">
        <v>3640</v>
      </c>
      <c r="B3648" s="84"/>
      <c r="C3648" s="98"/>
      <c r="D3648" s="91"/>
      <c r="E3648" s="89"/>
      <c r="F3648" s="88"/>
      <c r="G3648" s="91"/>
      <c r="H3648" s="91"/>
      <c r="I3648" s="88"/>
      <c r="J3648" s="92"/>
      <c r="K3648" s="212"/>
      <c r="L3648" s="308" t="str">
        <f>IF(K3648&lt;&gt;"",INDEX(ฐาน!$J$4:$M$44,MATCH(INT(K3648),ฐาน!$J$4:$J$44,0),2),"")</f>
        <v/>
      </c>
      <c r="M3648" s="309" t="str">
        <f>IF(L3648&lt;&gt;"",INDEX(ฐาน!$J$4:$M$45,MATCH(L3648,ฐาน!$K$4:$K$45,0),4),"")</f>
        <v/>
      </c>
      <c r="N3648" s="310" t="str">
        <f>IF(I3648&lt;&gt;"",INDEX(ฐาน!$A$4:$F$9,MATCH(I3648,ฐาน!$A$4:$A$9,0),IF(J3648&gt;=INDEX(ฐาน!$A$4:$F$9,MATCH(I3648,ฐาน!$A$4:$A$9,0),3),6,5)),"")</f>
        <v/>
      </c>
      <c r="O3648" s="311" t="str">
        <f>IF(I3648&lt;&gt;"",IF(J3648&gt;=INDEX(ฐาน!$A$4:$G$9,MATCH(I3648,ฐาน!$A$4:$A$9,0),4),INDEX(ฐาน!$A$4:$G$9,MATCH(I3648,ฐาน!$A$4:$A$9,0),7),INDEX(ฐาน!$A$4:$G$9,MATCH(I3648,ฐาน!$A$4:$A$9,0),4)),"")</f>
        <v/>
      </c>
      <c r="P3648" s="312">
        <f>IF(M3648&lt;&gt;ฐาน!$M$45,IF(L3648&lt;&gt;"",($L3648*$N3648/100),0),0)</f>
        <v>0</v>
      </c>
      <c r="Q3648" s="311">
        <f>IF(M3648&lt;&gt;ฐาน!$M$45,IF(L3648&lt;&gt;"",ROUNDUP(($L3648*$N3648/100),-1),0),0)</f>
        <v>0</v>
      </c>
      <c r="R3648" s="311">
        <f t="shared" si="112"/>
        <v>0</v>
      </c>
      <c r="S3648" s="313">
        <f t="shared" si="113"/>
        <v>0</v>
      </c>
      <c r="T3648" s="314">
        <f>IF(M3648&lt;&gt;ฐาน!$M$45,IF(S3648&lt;&gt;"",S3648+R3648,0),0)</f>
        <v>0</v>
      </c>
      <c r="U3648" s="311">
        <f>IF(M3648&lt;&gt;ฐาน!$M$45,IF(S3648=0,J3648+T3648,O3648),J3648)</f>
        <v>0</v>
      </c>
      <c r="V3648" s="98"/>
    </row>
    <row r="3649" spans="1:22" x14ac:dyDescent="0.35">
      <c r="A3649" s="93">
        <v>3641</v>
      </c>
      <c r="B3649" s="84"/>
      <c r="C3649" s="98"/>
      <c r="D3649" s="91"/>
      <c r="E3649" s="89"/>
      <c r="F3649" s="88"/>
      <c r="G3649" s="91"/>
      <c r="H3649" s="91"/>
      <c r="I3649" s="88"/>
      <c r="J3649" s="92"/>
      <c r="K3649" s="212"/>
      <c r="L3649" s="308" t="str">
        <f>IF(K3649&lt;&gt;"",INDEX(ฐาน!$J$4:$M$44,MATCH(INT(K3649),ฐาน!$J$4:$J$44,0),2),"")</f>
        <v/>
      </c>
      <c r="M3649" s="309" t="str">
        <f>IF(L3649&lt;&gt;"",INDEX(ฐาน!$J$4:$M$45,MATCH(L3649,ฐาน!$K$4:$K$45,0),4),"")</f>
        <v/>
      </c>
      <c r="N3649" s="310" t="str">
        <f>IF(I3649&lt;&gt;"",INDEX(ฐาน!$A$4:$F$9,MATCH(I3649,ฐาน!$A$4:$A$9,0),IF(J3649&gt;=INDEX(ฐาน!$A$4:$F$9,MATCH(I3649,ฐาน!$A$4:$A$9,0),3),6,5)),"")</f>
        <v/>
      </c>
      <c r="O3649" s="311" t="str">
        <f>IF(I3649&lt;&gt;"",IF(J3649&gt;=INDEX(ฐาน!$A$4:$G$9,MATCH(I3649,ฐาน!$A$4:$A$9,0),4),INDEX(ฐาน!$A$4:$G$9,MATCH(I3649,ฐาน!$A$4:$A$9,0),7),INDEX(ฐาน!$A$4:$G$9,MATCH(I3649,ฐาน!$A$4:$A$9,0),4)),"")</f>
        <v/>
      </c>
      <c r="P3649" s="312">
        <f>IF(M3649&lt;&gt;ฐาน!$M$45,IF(L3649&lt;&gt;"",($L3649*$N3649/100),0),0)</f>
        <v>0</v>
      </c>
      <c r="Q3649" s="311">
        <f>IF(M3649&lt;&gt;ฐาน!$M$45,IF(L3649&lt;&gt;"",ROUNDUP(($L3649*$N3649/100),-1),0),0)</f>
        <v>0</v>
      </c>
      <c r="R3649" s="311">
        <f t="shared" si="112"/>
        <v>0</v>
      </c>
      <c r="S3649" s="313">
        <f t="shared" si="113"/>
        <v>0</v>
      </c>
      <c r="T3649" s="314">
        <f>IF(M3649&lt;&gt;ฐาน!$M$45,IF(S3649&lt;&gt;"",S3649+R3649,0),0)</f>
        <v>0</v>
      </c>
      <c r="U3649" s="311">
        <f>IF(M3649&lt;&gt;ฐาน!$M$45,IF(S3649=0,J3649+T3649,O3649),J3649)</f>
        <v>0</v>
      </c>
      <c r="V3649" s="98"/>
    </row>
    <row r="3650" spans="1:22" x14ac:dyDescent="0.35">
      <c r="A3650" s="93">
        <v>3642</v>
      </c>
      <c r="B3650" s="84"/>
      <c r="C3650" s="98"/>
      <c r="D3650" s="91"/>
      <c r="E3650" s="89"/>
      <c r="F3650" s="88"/>
      <c r="G3650" s="91"/>
      <c r="H3650" s="91"/>
      <c r="I3650" s="88"/>
      <c r="J3650" s="92"/>
      <c r="K3650" s="212"/>
      <c r="L3650" s="308" t="str">
        <f>IF(K3650&lt;&gt;"",INDEX(ฐาน!$J$4:$M$44,MATCH(INT(K3650),ฐาน!$J$4:$J$44,0),2),"")</f>
        <v/>
      </c>
      <c r="M3650" s="309" t="str">
        <f>IF(L3650&lt;&gt;"",INDEX(ฐาน!$J$4:$M$45,MATCH(L3650,ฐาน!$K$4:$K$45,0),4),"")</f>
        <v/>
      </c>
      <c r="N3650" s="310" t="str">
        <f>IF(I3650&lt;&gt;"",INDEX(ฐาน!$A$4:$F$9,MATCH(I3650,ฐาน!$A$4:$A$9,0),IF(J3650&gt;=INDEX(ฐาน!$A$4:$F$9,MATCH(I3650,ฐาน!$A$4:$A$9,0),3),6,5)),"")</f>
        <v/>
      </c>
      <c r="O3650" s="311" t="str">
        <f>IF(I3650&lt;&gt;"",IF(J3650&gt;=INDEX(ฐาน!$A$4:$G$9,MATCH(I3650,ฐาน!$A$4:$A$9,0),4),INDEX(ฐาน!$A$4:$G$9,MATCH(I3650,ฐาน!$A$4:$A$9,0),7),INDEX(ฐาน!$A$4:$G$9,MATCH(I3650,ฐาน!$A$4:$A$9,0),4)),"")</f>
        <v/>
      </c>
      <c r="P3650" s="312">
        <f>IF(M3650&lt;&gt;ฐาน!$M$45,IF(L3650&lt;&gt;"",($L3650*$N3650/100),0),0)</f>
        <v>0</v>
      </c>
      <c r="Q3650" s="311">
        <f>IF(M3650&lt;&gt;ฐาน!$M$45,IF(L3650&lt;&gt;"",ROUNDUP(($L3650*$N3650/100),-1),0),0)</f>
        <v>0</v>
      </c>
      <c r="R3650" s="311">
        <f t="shared" si="112"/>
        <v>0</v>
      </c>
      <c r="S3650" s="313">
        <f t="shared" si="113"/>
        <v>0</v>
      </c>
      <c r="T3650" s="314">
        <f>IF(M3650&lt;&gt;ฐาน!$M$45,IF(S3650&lt;&gt;"",S3650+R3650,0),0)</f>
        <v>0</v>
      </c>
      <c r="U3650" s="311">
        <f>IF(M3650&lt;&gt;ฐาน!$M$45,IF(S3650=0,J3650+T3650,O3650),J3650)</f>
        <v>0</v>
      </c>
      <c r="V3650" s="98"/>
    </row>
    <row r="3651" spans="1:22" x14ac:dyDescent="0.35">
      <c r="A3651" s="93">
        <v>3643</v>
      </c>
      <c r="B3651" s="84"/>
      <c r="C3651" s="98"/>
      <c r="D3651" s="91"/>
      <c r="E3651" s="89"/>
      <c r="F3651" s="88"/>
      <c r="G3651" s="91"/>
      <c r="H3651" s="91"/>
      <c r="I3651" s="88"/>
      <c r="J3651" s="92"/>
      <c r="K3651" s="212"/>
      <c r="L3651" s="308" t="str">
        <f>IF(K3651&lt;&gt;"",INDEX(ฐาน!$J$4:$M$44,MATCH(INT(K3651),ฐาน!$J$4:$J$44,0),2),"")</f>
        <v/>
      </c>
      <c r="M3651" s="309" t="str">
        <f>IF(L3651&lt;&gt;"",INDEX(ฐาน!$J$4:$M$45,MATCH(L3651,ฐาน!$K$4:$K$45,0),4),"")</f>
        <v/>
      </c>
      <c r="N3651" s="310" t="str">
        <f>IF(I3651&lt;&gt;"",INDEX(ฐาน!$A$4:$F$9,MATCH(I3651,ฐาน!$A$4:$A$9,0),IF(J3651&gt;=INDEX(ฐาน!$A$4:$F$9,MATCH(I3651,ฐาน!$A$4:$A$9,0),3),6,5)),"")</f>
        <v/>
      </c>
      <c r="O3651" s="311" t="str">
        <f>IF(I3651&lt;&gt;"",IF(J3651&gt;=INDEX(ฐาน!$A$4:$G$9,MATCH(I3651,ฐาน!$A$4:$A$9,0),4),INDEX(ฐาน!$A$4:$G$9,MATCH(I3651,ฐาน!$A$4:$A$9,0),7),INDEX(ฐาน!$A$4:$G$9,MATCH(I3651,ฐาน!$A$4:$A$9,0),4)),"")</f>
        <v/>
      </c>
      <c r="P3651" s="312">
        <f>IF(M3651&lt;&gt;ฐาน!$M$45,IF(L3651&lt;&gt;"",($L3651*$N3651/100),0),0)</f>
        <v>0</v>
      </c>
      <c r="Q3651" s="311">
        <f>IF(M3651&lt;&gt;ฐาน!$M$45,IF(L3651&lt;&gt;"",ROUNDUP(($L3651*$N3651/100),-1),0),0)</f>
        <v>0</v>
      </c>
      <c r="R3651" s="311">
        <f t="shared" si="112"/>
        <v>0</v>
      </c>
      <c r="S3651" s="313">
        <f t="shared" si="113"/>
        <v>0</v>
      </c>
      <c r="T3651" s="314">
        <f>IF(M3651&lt;&gt;ฐาน!$M$45,IF(S3651&lt;&gt;"",S3651+R3651,0),0)</f>
        <v>0</v>
      </c>
      <c r="U3651" s="311">
        <f>IF(M3651&lt;&gt;ฐาน!$M$45,IF(S3651=0,J3651+T3651,O3651),J3651)</f>
        <v>0</v>
      </c>
      <c r="V3651" s="98"/>
    </row>
    <row r="3652" spans="1:22" x14ac:dyDescent="0.35">
      <c r="A3652" s="93">
        <v>3644</v>
      </c>
      <c r="B3652" s="84"/>
      <c r="C3652" s="98"/>
      <c r="D3652" s="91"/>
      <c r="E3652" s="89"/>
      <c r="F3652" s="88"/>
      <c r="G3652" s="91"/>
      <c r="H3652" s="91"/>
      <c r="I3652" s="88"/>
      <c r="J3652" s="92"/>
      <c r="K3652" s="212"/>
      <c r="L3652" s="308" t="str">
        <f>IF(K3652&lt;&gt;"",INDEX(ฐาน!$J$4:$M$44,MATCH(INT(K3652),ฐาน!$J$4:$J$44,0),2),"")</f>
        <v/>
      </c>
      <c r="M3652" s="309" t="str">
        <f>IF(L3652&lt;&gt;"",INDEX(ฐาน!$J$4:$M$45,MATCH(L3652,ฐาน!$K$4:$K$45,0),4),"")</f>
        <v/>
      </c>
      <c r="N3652" s="310" t="str">
        <f>IF(I3652&lt;&gt;"",INDEX(ฐาน!$A$4:$F$9,MATCH(I3652,ฐาน!$A$4:$A$9,0),IF(J3652&gt;=INDEX(ฐาน!$A$4:$F$9,MATCH(I3652,ฐาน!$A$4:$A$9,0),3),6,5)),"")</f>
        <v/>
      </c>
      <c r="O3652" s="311" t="str">
        <f>IF(I3652&lt;&gt;"",IF(J3652&gt;=INDEX(ฐาน!$A$4:$G$9,MATCH(I3652,ฐาน!$A$4:$A$9,0),4),INDEX(ฐาน!$A$4:$G$9,MATCH(I3652,ฐาน!$A$4:$A$9,0),7),INDEX(ฐาน!$A$4:$G$9,MATCH(I3652,ฐาน!$A$4:$A$9,0),4)),"")</f>
        <v/>
      </c>
      <c r="P3652" s="312">
        <f>IF(M3652&lt;&gt;ฐาน!$M$45,IF(L3652&lt;&gt;"",($L3652*$N3652/100),0),0)</f>
        <v>0</v>
      </c>
      <c r="Q3652" s="311">
        <f>IF(M3652&lt;&gt;ฐาน!$M$45,IF(L3652&lt;&gt;"",ROUNDUP(($L3652*$N3652/100),-1),0),0)</f>
        <v>0</v>
      </c>
      <c r="R3652" s="311">
        <f t="shared" si="112"/>
        <v>0</v>
      </c>
      <c r="S3652" s="313">
        <f t="shared" si="113"/>
        <v>0</v>
      </c>
      <c r="T3652" s="314">
        <f>IF(M3652&lt;&gt;ฐาน!$M$45,IF(S3652&lt;&gt;"",S3652+R3652,0),0)</f>
        <v>0</v>
      </c>
      <c r="U3652" s="311">
        <f>IF(M3652&lt;&gt;ฐาน!$M$45,IF(S3652=0,J3652+T3652,O3652),J3652)</f>
        <v>0</v>
      </c>
      <c r="V3652" s="98"/>
    </row>
    <row r="3653" spans="1:22" x14ac:dyDescent="0.35">
      <c r="A3653" s="93">
        <v>3645</v>
      </c>
      <c r="B3653" s="84"/>
      <c r="C3653" s="98"/>
      <c r="D3653" s="91"/>
      <c r="E3653" s="89"/>
      <c r="F3653" s="88"/>
      <c r="G3653" s="91"/>
      <c r="H3653" s="91"/>
      <c r="I3653" s="88"/>
      <c r="J3653" s="92"/>
      <c r="K3653" s="212"/>
      <c r="L3653" s="308" t="str">
        <f>IF(K3653&lt;&gt;"",INDEX(ฐาน!$J$4:$M$44,MATCH(INT(K3653),ฐาน!$J$4:$J$44,0),2),"")</f>
        <v/>
      </c>
      <c r="M3653" s="309" t="str">
        <f>IF(L3653&lt;&gt;"",INDEX(ฐาน!$J$4:$M$45,MATCH(L3653,ฐาน!$K$4:$K$45,0),4),"")</f>
        <v/>
      </c>
      <c r="N3653" s="310" t="str">
        <f>IF(I3653&lt;&gt;"",INDEX(ฐาน!$A$4:$F$9,MATCH(I3653,ฐาน!$A$4:$A$9,0),IF(J3653&gt;=INDEX(ฐาน!$A$4:$F$9,MATCH(I3653,ฐาน!$A$4:$A$9,0),3),6,5)),"")</f>
        <v/>
      </c>
      <c r="O3653" s="311" t="str">
        <f>IF(I3653&lt;&gt;"",IF(J3653&gt;=INDEX(ฐาน!$A$4:$G$9,MATCH(I3653,ฐาน!$A$4:$A$9,0),4),INDEX(ฐาน!$A$4:$G$9,MATCH(I3653,ฐาน!$A$4:$A$9,0),7),INDEX(ฐาน!$A$4:$G$9,MATCH(I3653,ฐาน!$A$4:$A$9,0),4)),"")</f>
        <v/>
      </c>
      <c r="P3653" s="312">
        <f>IF(M3653&lt;&gt;ฐาน!$M$45,IF(L3653&lt;&gt;"",($L3653*$N3653/100),0),0)</f>
        <v>0</v>
      </c>
      <c r="Q3653" s="311">
        <f>IF(M3653&lt;&gt;ฐาน!$M$45,IF(L3653&lt;&gt;"",ROUNDUP(($L3653*$N3653/100),-1),0),0)</f>
        <v>0</v>
      </c>
      <c r="R3653" s="311">
        <f t="shared" si="112"/>
        <v>0</v>
      </c>
      <c r="S3653" s="313">
        <f t="shared" si="113"/>
        <v>0</v>
      </c>
      <c r="T3653" s="314">
        <f>IF(M3653&lt;&gt;ฐาน!$M$45,IF(S3653&lt;&gt;"",S3653+R3653,0),0)</f>
        <v>0</v>
      </c>
      <c r="U3653" s="311">
        <f>IF(M3653&lt;&gt;ฐาน!$M$45,IF(S3653=0,J3653+T3653,O3653),J3653)</f>
        <v>0</v>
      </c>
      <c r="V3653" s="98"/>
    </row>
    <row r="3654" spans="1:22" x14ac:dyDescent="0.35">
      <c r="A3654" s="93">
        <v>3646</v>
      </c>
      <c r="B3654" s="84"/>
      <c r="C3654" s="98"/>
      <c r="D3654" s="91"/>
      <c r="E3654" s="89"/>
      <c r="F3654" s="88"/>
      <c r="G3654" s="91"/>
      <c r="H3654" s="91"/>
      <c r="I3654" s="88"/>
      <c r="J3654" s="92"/>
      <c r="K3654" s="212"/>
      <c r="L3654" s="308" t="str">
        <f>IF(K3654&lt;&gt;"",INDEX(ฐาน!$J$4:$M$44,MATCH(INT(K3654),ฐาน!$J$4:$J$44,0),2),"")</f>
        <v/>
      </c>
      <c r="M3654" s="309" t="str">
        <f>IF(L3654&lt;&gt;"",INDEX(ฐาน!$J$4:$M$45,MATCH(L3654,ฐาน!$K$4:$K$45,0),4),"")</f>
        <v/>
      </c>
      <c r="N3654" s="310" t="str">
        <f>IF(I3654&lt;&gt;"",INDEX(ฐาน!$A$4:$F$9,MATCH(I3654,ฐาน!$A$4:$A$9,0),IF(J3654&gt;=INDEX(ฐาน!$A$4:$F$9,MATCH(I3654,ฐาน!$A$4:$A$9,0),3),6,5)),"")</f>
        <v/>
      </c>
      <c r="O3654" s="311" t="str">
        <f>IF(I3654&lt;&gt;"",IF(J3654&gt;=INDEX(ฐาน!$A$4:$G$9,MATCH(I3654,ฐาน!$A$4:$A$9,0),4),INDEX(ฐาน!$A$4:$G$9,MATCH(I3654,ฐาน!$A$4:$A$9,0),7),INDEX(ฐาน!$A$4:$G$9,MATCH(I3654,ฐาน!$A$4:$A$9,0),4)),"")</f>
        <v/>
      </c>
      <c r="P3654" s="312">
        <f>IF(M3654&lt;&gt;ฐาน!$M$45,IF(L3654&lt;&gt;"",($L3654*$N3654/100),0),0)</f>
        <v>0</v>
      </c>
      <c r="Q3654" s="311">
        <f>IF(M3654&lt;&gt;ฐาน!$M$45,IF(L3654&lt;&gt;"",ROUNDUP(($L3654*$N3654/100),-1),0),0)</f>
        <v>0</v>
      </c>
      <c r="R3654" s="311">
        <f t="shared" si="112"/>
        <v>0</v>
      </c>
      <c r="S3654" s="313">
        <f t="shared" si="113"/>
        <v>0</v>
      </c>
      <c r="T3654" s="314">
        <f>IF(M3654&lt;&gt;ฐาน!$M$45,IF(S3654&lt;&gt;"",S3654+R3654,0),0)</f>
        <v>0</v>
      </c>
      <c r="U3654" s="311">
        <f>IF(M3654&lt;&gt;ฐาน!$M$45,IF(S3654=0,J3654+T3654,O3654),J3654)</f>
        <v>0</v>
      </c>
      <c r="V3654" s="98"/>
    </row>
    <row r="3655" spans="1:22" x14ac:dyDescent="0.35">
      <c r="A3655" s="93">
        <v>3647</v>
      </c>
      <c r="B3655" s="84"/>
      <c r="C3655" s="98"/>
      <c r="D3655" s="91"/>
      <c r="E3655" s="89"/>
      <c r="F3655" s="88"/>
      <c r="G3655" s="91"/>
      <c r="H3655" s="91"/>
      <c r="I3655" s="88"/>
      <c r="J3655" s="92"/>
      <c r="K3655" s="212"/>
      <c r="L3655" s="308" t="str">
        <f>IF(K3655&lt;&gt;"",INDEX(ฐาน!$J$4:$M$44,MATCH(INT(K3655),ฐาน!$J$4:$J$44,0),2),"")</f>
        <v/>
      </c>
      <c r="M3655" s="309" t="str">
        <f>IF(L3655&lt;&gt;"",INDEX(ฐาน!$J$4:$M$45,MATCH(L3655,ฐาน!$K$4:$K$45,0),4),"")</f>
        <v/>
      </c>
      <c r="N3655" s="310" t="str">
        <f>IF(I3655&lt;&gt;"",INDEX(ฐาน!$A$4:$F$9,MATCH(I3655,ฐาน!$A$4:$A$9,0),IF(J3655&gt;=INDEX(ฐาน!$A$4:$F$9,MATCH(I3655,ฐาน!$A$4:$A$9,0),3),6,5)),"")</f>
        <v/>
      </c>
      <c r="O3655" s="311" t="str">
        <f>IF(I3655&lt;&gt;"",IF(J3655&gt;=INDEX(ฐาน!$A$4:$G$9,MATCH(I3655,ฐาน!$A$4:$A$9,0),4),INDEX(ฐาน!$A$4:$G$9,MATCH(I3655,ฐาน!$A$4:$A$9,0),7),INDEX(ฐาน!$A$4:$G$9,MATCH(I3655,ฐาน!$A$4:$A$9,0),4)),"")</f>
        <v/>
      </c>
      <c r="P3655" s="312">
        <f>IF(M3655&lt;&gt;ฐาน!$M$45,IF(L3655&lt;&gt;"",($L3655*$N3655/100),0),0)</f>
        <v>0</v>
      </c>
      <c r="Q3655" s="311">
        <f>IF(M3655&lt;&gt;ฐาน!$M$45,IF(L3655&lt;&gt;"",ROUNDUP(($L3655*$N3655/100),-1),0),0)</f>
        <v>0</v>
      </c>
      <c r="R3655" s="311">
        <f t="shared" si="112"/>
        <v>0</v>
      </c>
      <c r="S3655" s="313">
        <f t="shared" si="113"/>
        <v>0</v>
      </c>
      <c r="T3655" s="314">
        <f>IF(M3655&lt;&gt;ฐาน!$M$45,IF(S3655&lt;&gt;"",S3655+R3655,0),0)</f>
        <v>0</v>
      </c>
      <c r="U3655" s="311">
        <f>IF(M3655&lt;&gt;ฐาน!$M$45,IF(S3655=0,J3655+T3655,O3655),J3655)</f>
        <v>0</v>
      </c>
      <c r="V3655" s="98"/>
    </row>
    <row r="3656" spans="1:22" x14ac:dyDescent="0.35">
      <c r="A3656" s="93">
        <v>3648</v>
      </c>
      <c r="B3656" s="84"/>
      <c r="C3656" s="98"/>
      <c r="D3656" s="91"/>
      <c r="E3656" s="89"/>
      <c r="F3656" s="88"/>
      <c r="G3656" s="91"/>
      <c r="H3656" s="91"/>
      <c r="I3656" s="88"/>
      <c r="J3656" s="92"/>
      <c r="K3656" s="212"/>
      <c r="L3656" s="308" t="str">
        <f>IF(K3656&lt;&gt;"",INDEX(ฐาน!$J$4:$M$44,MATCH(INT(K3656),ฐาน!$J$4:$J$44,0),2),"")</f>
        <v/>
      </c>
      <c r="M3656" s="309" t="str">
        <f>IF(L3656&lt;&gt;"",INDEX(ฐาน!$J$4:$M$45,MATCH(L3656,ฐาน!$K$4:$K$45,0),4),"")</f>
        <v/>
      </c>
      <c r="N3656" s="310" t="str">
        <f>IF(I3656&lt;&gt;"",INDEX(ฐาน!$A$4:$F$9,MATCH(I3656,ฐาน!$A$4:$A$9,0),IF(J3656&gt;=INDEX(ฐาน!$A$4:$F$9,MATCH(I3656,ฐาน!$A$4:$A$9,0),3),6,5)),"")</f>
        <v/>
      </c>
      <c r="O3656" s="311" t="str">
        <f>IF(I3656&lt;&gt;"",IF(J3656&gt;=INDEX(ฐาน!$A$4:$G$9,MATCH(I3656,ฐาน!$A$4:$A$9,0),4),INDEX(ฐาน!$A$4:$G$9,MATCH(I3656,ฐาน!$A$4:$A$9,0),7),INDEX(ฐาน!$A$4:$G$9,MATCH(I3656,ฐาน!$A$4:$A$9,0),4)),"")</f>
        <v/>
      </c>
      <c r="P3656" s="312">
        <f>IF(M3656&lt;&gt;ฐาน!$M$45,IF(L3656&lt;&gt;"",($L3656*$N3656/100),0),0)</f>
        <v>0</v>
      </c>
      <c r="Q3656" s="311">
        <f>IF(M3656&lt;&gt;ฐาน!$M$45,IF(L3656&lt;&gt;"",ROUNDUP(($L3656*$N3656/100),-1),0),0)</f>
        <v>0</v>
      </c>
      <c r="R3656" s="311">
        <f t="shared" si="112"/>
        <v>0</v>
      </c>
      <c r="S3656" s="313">
        <f t="shared" si="113"/>
        <v>0</v>
      </c>
      <c r="T3656" s="314">
        <f>IF(M3656&lt;&gt;ฐาน!$M$45,IF(S3656&lt;&gt;"",S3656+R3656,0),0)</f>
        <v>0</v>
      </c>
      <c r="U3656" s="311">
        <f>IF(M3656&lt;&gt;ฐาน!$M$45,IF(S3656=0,J3656+T3656,O3656),J3656)</f>
        <v>0</v>
      </c>
      <c r="V3656" s="98"/>
    </row>
    <row r="3657" spans="1:22" x14ac:dyDescent="0.35">
      <c r="A3657" s="93">
        <v>3649</v>
      </c>
      <c r="B3657" s="84"/>
      <c r="C3657" s="98"/>
      <c r="D3657" s="91"/>
      <c r="E3657" s="89"/>
      <c r="F3657" s="88"/>
      <c r="G3657" s="91"/>
      <c r="H3657" s="91"/>
      <c r="I3657" s="88"/>
      <c r="J3657" s="92"/>
      <c r="K3657" s="212"/>
      <c r="L3657" s="308" t="str">
        <f>IF(K3657&lt;&gt;"",INDEX(ฐาน!$J$4:$M$44,MATCH(INT(K3657),ฐาน!$J$4:$J$44,0),2),"")</f>
        <v/>
      </c>
      <c r="M3657" s="309" t="str">
        <f>IF(L3657&lt;&gt;"",INDEX(ฐาน!$J$4:$M$45,MATCH(L3657,ฐาน!$K$4:$K$45,0),4),"")</f>
        <v/>
      </c>
      <c r="N3657" s="310" t="str">
        <f>IF(I3657&lt;&gt;"",INDEX(ฐาน!$A$4:$F$9,MATCH(I3657,ฐาน!$A$4:$A$9,0),IF(J3657&gt;=INDEX(ฐาน!$A$4:$F$9,MATCH(I3657,ฐาน!$A$4:$A$9,0),3),6,5)),"")</f>
        <v/>
      </c>
      <c r="O3657" s="311" t="str">
        <f>IF(I3657&lt;&gt;"",IF(J3657&gt;=INDEX(ฐาน!$A$4:$G$9,MATCH(I3657,ฐาน!$A$4:$A$9,0),4),INDEX(ฐาน!$A$4:$G$9,MATCH(I3657,ฐาน!$A$4:$A$9,0),7),INDEX(ฐาน!$A$4:$G$9,MATCH(I3657,ฐาน!$A$4:$A$9,0),4)),"")</f>
        <v/>
      </c>
      <c r="P3657" s="312">
        <f>IF(M3657&lt;&gt;ฐาน!$M$45,IF(L3657&lt;&gt;"",($L3657*$N3657/100),0),0)</f>
        <v>0</v>
      </c>
      <c r="Q3657" s="311">
        <f>IF(M3657&lt;&gt;ฐาน!$M$45,IF(L3657&lt;&gt;"",ROUNDUP(($L3657*$N3657/100),-1),0),0)</f>
        <v>0</v>
      </c>
      <c r="R3657" s="311">
        <f t="shared" si="112"/>
        <v>0</v>
      </c>
      <c r="S3657" s="313">
        <f t="shared" si="113"/>
        <v>0</v>
      </c>
      <c r="T3657" s="314">
        <f>IF(M3657&lt;&gt;ฐาน!$M$45,IF(S3657&lt;&gt;"",S3657+R3657,0),0)</f>
        <v>0</v>
      </c>
      <c r="U3657" s="311">
        <f>IF(M3657&lt;&gt;ฐาน!$M$45,IF(S3657=0,J3657+T3657,O3657),J3657)</f>
        <v>0</v>
      </c>
      <c r="V3657" s="98"/>
    </row>
    <row r="3658" spans="1:22" x14ac:dyDescent="0.35">
      <c r="A3658" s="93">
        <v>3650</v>
      </c>
      <c r="B3658" s="84"/>
      <c r="C3658" s="98"/>
      <c r="D3658" s="91"/>
      <c r="E3658" s="89"/>
      <c r="F3658" s="88"/>
      <c r="G3658" s="91"/>
      <c r="H3658" s="91"/>
      <c r="I3658" s="88"/>
      <c r="J3658" s="92"/>
      <c r="K3658" s="212"/>
      <c r="L3658" s="308" t="str">
        <f>IF(K3658&lt;&gt;"",INDEX(ฐาน!$J$4:$M$44,MATCH(INT(K3658),ฐาน!$J$4:$J$44,0),2),"")</f>
        <v/>
      </c>
      <c r="M3658" s="309" t="str">
        <f>IF(L3658&lt;&gt;"",INDEX(ฐาน!$J$4:$M$45,MATCH(L3658,ฐาน!$K$4:$K$45,0),4),"")</f>
        <v/>
      </c>
      <c r="N3658" s="310" t="str">
        <f>IF(I3658&lt;&gt;"",INDEX(ฐาน!$A$4:$F$9,MATCH(I3658,ฐาน!$A$4:$A$9,0),IF(J3658&gt;=INDEX(ฐาน!$A$4:$F$9,MATCH(I3658,ฐาน!$A$4:$A$9,0),3),6,5)),"")</f>
        <v/>
      </c>
      <c r="O3658" s="311" t="str">
        <f>IF(I3658&lt;&gt;"",IF(J3658&gt;=INDEX(ฐาน!$A$4:$G$9,MATCH(I3658,ฐาน!$A$4:$A$9,0),4),INDEX(ฐาน!$A$4:$G$9,MATCH(I3658,ฐาน!$A$4:$A$9,0),7),INDEX(ฐาน!$A$4:$G$9,MATCH(I3658,ฐาน!$A$4:$A$9,0),4)),"")</f>
        <v/>
      </c>
      <c r="P3658" s="312">
        <f>IF(M3658&lt;&gt;ฐาน!$M$45,IF(L3658&lt;&gt;"",($L3658*$N3658/100),0),0)</f>
        <v>0</v>
      </c>
      <c r="Q3658" s="311">
        <f>IF(M3658&lt;&gt;ฐาน!$M$45,IF(L3658&lt;&gt;"",ROUNDUP(($L3658*$N3658/100),-1),0),0)</f>
        <v>0</v>
      </c>
      <c r="R3658" s="311">
        <f t="shared" ref="R3658:R3721" si="114">IF(Q3658&lt;&gt;"",IF($J3658+$P3658&lt;=$O3658,$Q3658,$O3658-$J3658),"")</f>
        <v>0</v>
      </c>
      <c r="S3658" s="313">
        <f t="shared" ref="S3658:S3721" si="115">IF(Q3658&lt;&gt;R3658,P3658-R3658,0)</f>
        <v>0</v>
      </c>
      <c r="T3658" s="314">
        <f>IF(M3658&lt;&gt;ฐาน!$M$45,IF(S3658&lt;&gt;"",S3658+R3658,0),0)</f>
        <v>0</v>
      </c>
      <c r="U3658" s="311">
        <f>IF(M3658&lt;&gt;ฐาน!$M$45,IF(S3658=0,J3658+T3658,O3658),J3658)</f>
        <v>0</v>
      </c>
      <c r="V3658" s="98"/>
    </row>
    <row r="3659" spans="1:22" x14ac:dyDescent="0.35">
      <c r="A3659" s="93">
        <v>3651</v>
      </c>
      <c r="B3659" s="84"/>
      <c r="C3659" s="98"/>
      <c r="D3659" s="91"/>
      <c r="E3659" s="89"/>
      <c r="F3659" s="88"/>
      <c r="G3659" s="91"/>
      <c r="H3659" s="91"/>
      <c r="I3659" s="88"/>
      <c r="J3659" s="92"/>
      <c r="K3659" s="212"/>
      <c r="L3659" s="308" t="str">
        <f>IF(K3659&lt;&gt;"",INDEX(ฐาน!$J$4:$M$44,MATCH(INT(K3659),ฐาน!$J$4:$J$44,0),2),"")</f>
        <v/>
      </c>
      <c r="M3659" s="309" t="str">
        <f>IF(L3659&lt;&gt;"",INDEX(ฐาน!$J$4:$M$45,MATCH(L3659,ฐาน!$K$4:$K$45,0),4),"")</f>
        <v/>
      </c>
      <c r="N3659" s="310" t="str">
        <f>IF(I3659&lt;&gt;"",INDEX(ฐาน!$A$4:$F$9,MATCH(I3659,ฐาน!$A$4:$A$9,0),IF(J3659&gt;=INDEX(ฐาน!$A$4:$F$9,MATCH(I3659,ฐาน!$A$4:$A$9,0),3),6,5)),"")</f>
        <v/>
      </c>
      <c r="O3659" s="311" t="str">
        <f>IF(I3659&lt;&gt;"",IF(J3659&gt;=INDEX(ฐาน!$A$4:$G$9,MATCH(I3659,ฐาน!$A$4:$A$9,0),4),INDEX(ฐาน!$A$4:$G$9,MATCH(I3659,ฐาน!$A$4:$A$9,0),7),INDEX(ฐาน!$A$4:$G$9,MATCH(I3659,ฐาน!$A$4:$A$9,0),4)),"")</f>
        <v/>
      </c>
      <c r="P3659" s="312">
        <f>IF(M3659&lt;&gt;ฐาน!$M$45,IF(L3659&lt;&gt;"",($L3659*$N3659/100),0),0)</f>
        <v>0</v>
      </c>
      <c r="Q3659" s="311">
        <f>IF(M3659&lt;&gt;ฐาน!$M$45,IF(L3659&lt;&gt;"",ROUNDUP(($L3659*$N3659/100),-1),0),0)</f>
        <v>0</v>
      </c>
      <c r="R3659" s="311">
        <f t="shared" si="114"/>
        <v>0</v>
      </c>
      <c r="S3659" s="313">
        <f t="shared" si="115"/>
        <v>0</v>
      </c>
      <c r="T3659" s="314">
        <f>IF(M3659&lt;&gt;ฐาน!$M$45,IF(S3659&lt;&gt;"",S3659+R3659,0),0)</f>
        <v>0</v>
      </c>
      <c r="U3659" s="311">
        <f>IF(M3659&lt;&gt;ฐาน!$M$45,IF(S3659=0,J3659+T3659,O3659),J3659)</f>
        <v>0</v>
      </c>
      <c r="V3659" s="98"/>
    </row>
    <row r="3660" spans="1:22" x14ac:dyDescent="0.35">
      <c r="A3660" s="93">
        <v>3652</v>
      </c>
      <c r="B3660" s="84"/>
      <c r="C3660" s="98"/>
      <c r="D3660" s="91"/>
      <c r="E3660" s="89"/>
      <c r="F3660" s="88"/>
      <c r="G3660" s="91"/>
      <c r="H3660" s="91"/>
      <c r="I3660" s="88"/>
      <c r="J3660" s="92"/>
      <c r="K3660" s="212"/>
      <c r="L3660" s="308" t="str">
        <f>IF(K3660&lt;&gt;"",INDEX(ฐาน!$J$4:$M$44,MATCH(INT(K3660),ฐาน!$J$4:$J$44,0),2),"")</f>
        <v/>
      </c>
      <c r="M3660" s="309" t="str">
        <f>IF(L3660&lt;&gt;"",INDEX(ฐาน!$J$4:$M$45,MATCH(L3660,ฐาน!$K$4:$K$45,0),4),"")</f>
        <v/>
      </c>
      <c r="N3660" s="310" t="str">
        <f>IF(I3660&lt;&gt;"",INDEX(ฐาน!$A$4:$F$9,MATCH(I3660,ฐาน!$A$4:$A$9,0),IF(J3660&gt;=INDEX(ฐาน!$A$4:$F$9,MATCH(I3660,ฐาน!$A$4:$A$9,0),3),6,5)),"")</f>
        <v/>
      </c>
      <c r="O3660" s="311" t="str">
        <f>IF(I3660&lt;&gt;"",IF(J3660&gt;=INDEX(ฐาน!$A$4:$G$9,MATCH(I3660,ฐาน!$A$4:$A$9,0),4),INDEX(ฐาน!$A$4:$G$9,MATCH(I3660,ฐาน!$A$4:$A$9,0),7),INDEX(ฐาน!$A$4:$G$9,MATCH(I3660,ฐาน!$A$4:$A$9,0),4)),"")</f>
        <v/>
      </c>
      <c r="P3660" s="312">
        <f>IF(M3660&lt;&gt;ฐาน!$M$45,IF(L3660&lt;&gt;"",($L3660*$N3660/100),0),0)</f>
        <v>0</v>
      </c>
      <c r="Q3660" s="311">
        <f>IF(M3660&lt;&gt;ฐาน!$M$45,IF(L3660&lt;&gt;"",ROUNDUP(($L3660*$N3660/100),-1),0),0)</f>
        <v>0</v>
      </c>
      <c r="R3660" s="311">
        <f t="shared" si="114"/>
        <v>0</v>
      </c>
      <c r="S3660" s="313">
        <f t="shared" si="115"/>
        <v>0</v>
      </c>
      <c r="T3660" s="314">
        <f>IF(M3660&lt;&gt;ฐาน!$M$45,IF(S3660&lt;&gt;"",S3660+R3660,0),0)</f>
        <v>0</v>
      </c>
      <c r="U3660" s="311">
        <f>IF(M3660&lt;&gt;ฐาน!$M$45,IF(S3660=0,J3660+T3660,O3660),J3660)</f>
        <v>0</v>
      </c>
      <c r="V3660" s="98"/>
    </row>
    <row r="3661" spans="1:22" x14ac:dyDescent="0.35">
      <c r="A3661" s="93">
        <v>3653</v>
      </c>
      <c r="B3661" s="84"/>
      <c r="C3661" s="98"/>
      <c r="D3661" s="91"/>
      <c r="E3661" s="89"/>
      <c r="F3661" s="88"/>
      <c r="G3661" s="91"/>
      <c r="H3661" s="91"/>
      <c r="I3661" s="88"/>
      <c r="J3661" s="92"/>
      <c r="K3661" s="212"/>
      <c r="L3661" s="308" t="str">
        <f>IF(K3661&lt;&gt;"",INDEX(ฐาน!$J$4:$M$44,MATCH(INT(K3661),ฐาน!$J$4:$J$44,0),2),"")</f>
        <v/>
      </c>
      <c r="M3661" s="309" t="str">
        <f>IF(L3661&lt;&gt;"",INDEX(ฐาน!$J$4:$M$45,MATCH(L3661,ฐาน!$K$4:$K$45,0),4),"")</f>
        <v/>
      </c>
      <c r="N3661" s="310" t="str">
        <f>IF(I3661&lt;&gt;"",INDEX(ฐาน!$A$4:$F$9,MATCH(I3661,ฐาน!$A$4:$A$9,0),IF(J3661&gt;=INDEX(ฐาน!$A$4:$F$9,MATCH(I3661,ฐาน!$A$4:$A$9,0),3),6,5)),"")</f>
        <v/>
      </c>
      <c r="O3661" s="311" t="str">
        <f>IF(I3661&lt;&gt;"",IF(J3661&gt;=INDEX(ฐาน!$A$4:$G$9,MATCH(I3661,ฐาน!$A$4:$A$9,0),4),INDEX(ฐาน!$A$4:$G$9,MATCH(I3661,ฐาน!$A$4:$A$9,0),7),INDEX(ฐาน!$A$4:$G$9,MATCH(I3661,ฐาน!$A$4:$A$9,0),4)),"")</f>
        <v/>
      </c>
      <c r="P3661" s="312">
        <f>IF(M3661&lt;&gt;ฐาน!$M$45,IF(L3661&lt;&gt;"",($L3661*$N3661/100),0),0)</f>
        <v>0</v>
      </c>
      <c r="Q3661" s="311">
        <f>IF(M3661&lt;&gt;ฐาน!$M$45,IF(L3661&lt;&gt;"",ROUNDUP(($L3661*$N3661/100),-1),0),0)</f>
        <v>0</v>
      </c>
      <c r="R3661" s="311">
        <f t="shared" si="114"/>
        <v>0</v>
      </c>
      <c r="S3661" s="313">
        <f t="shared" si="115"/>
        <v>0</v>
      </c>
      <c r="T3661" s="314">
        <f>IF(M3661&lt;&gt;ฐาน!$M$45,IF(S3661&lt;&gt;"",S3661+R3661,0),0)</f>
        <v>0</v>
      </c>
      <c r="U3661" s="311">
        <f>IF(M3661&lt;&gt;ฐาน!$M$45,IF(S3661=0,J3661+T3661,O3661),J3661)</f>
        <v>0</v>
      </c>
      <c r="V3661" s="98"/>
    </row>
    <row r="3662" spans="1:22" x14ac:dyDescent="0.35">
      <c r="A3662" s="93">
        <v>3654</v>
      </c>
      <c r="B3662" s="84"/>
      <c r="C3662" s="98"/>
      <c r="D3662" s="91"/>
      <c r="E3662" s="89"/>
      <c r="F3662" s="88"/>
      <c r="G3662" s="91"/>
      <c r="H3662" s="91"/>
      <c r="I3662" s="88"/>
      <c r="J3662" s="92"/>
      <c r="K3662" s="212"/>
      <c r="L3662" s="308" t="str">
        <f>IF(K3662&lt;&gt;"",INDEX(ฐาน!$J$4:$M$44,MATCH(INT(K3662),ฐาน!$J$4:$J$44,0),2),"")</f>
        <v/>
      </c>
      <c r="M3662" s="309" t="str">
        <f>IF(L3662&lt;&gt;"",INDEX(ฐาน!$J$4:$M$45,MATCH(L3662,ฐาน!$K$4:$K$45,0),4),"")</f>
        <v/>
      </c>
      <c r="N3662" s="310" t="str">
        <f>IF(I3662&lt;&gt;"",INDEX(ฐาน!$A$4:$F$9,MATCH(I3662,ฐาน!$A$4:$A$9,0),IF(J3662&gt;=INDEX(ฐาน!$A$4:$F$9,MATCH(I3662,ฐาน!$A$4:$A$9,0),3),6,5)),"")</f>
        <v/>
      </c>
      <c r="O3662" s="311" t="str">
        <f>IF(I3662&lt;&gt;"",IF(J3662&gt;=INDEX(ฐาน!$A$4:$G$9,MATCH(I3662,ฐาน!$A$4:$A$9,0),4),INDEX(ฐาน!$A$4:$G$9,MATCH(I3662,ฐาน!$A$4:$A$9,0),7),INDEX(ฐาน!$A$4:$G$9,MATCH(I3662,ฐาน!$A$4:$A$9,0),4)),"")</f>
        <v/>
      </c>
      <c r="P3662" s="312">
        <f>IF(M3662&lt;&gt;ฐาน!$M$45,IF(L3662&lt;&gt;"",($L3662*$N3662/100),0),0)</f>
        <v>0</v>
      </c>
      <c r="Q3662" s="311">
        <f>IF(M3662&lt;&gt;ฐาน!$M$45,IF(L3662&lt;&gt;"",ROUNDUP(($L3662*$N3662/100),-1),0),0)</f>
        <v>0</v>
      </c>
      <c r="R3662" s="311">
        <f t="shared" si="114"/>
        <v>0</v>
      </c>
      <c r="S3662" s="313">
        <f t="shared" si="115"/>
        <v>0</v>
      </c>
      <c r="T3662" s="314">
        <f>IF(M3662&lt;&gt;ฐาน!$M$45,IF(S3662&lt;&gt;"",S3662+R3662,0),0)</f>
        <v>0</v>
      </c>
      <c r="U3662" s="311">
        <f>IF(M3662&lt;&gt;ฐาน!$M$45,IF(S3662=0,J3662+T3662,O3662),J3662)</f>
        <v>0</v>
      </c>
      <c r="V3662" s="98"/>
    </row>
    <row r="3663" spans="1:22" x14ac:dyDescent="0.35">
      <c r="A3663" s="93">
        <v>3655</v>
      </c>
      <c r="B3663" s="84"/>
      <c r="C3663" s="98"/>
      <c r="D3663" s="91"/>
      <c r="E3663" s="89"/>
      <c r="F3663" s="88"/>
      <c r="G3663" s="91"/>
      <c r="H3663" s="91"/>
      <c r="I3663" s="88"/>
      <c r="J3663" s="92"/>
      <c r="K3663" s="212"/>
      <c r="L3663" s="308" t="str">
        <f>IF(K3663&lt;&gt;"",INDEX(ฐาน!$J$4:$M$44,MATCH(INT(K3663),ฐาน!$J$4:$J$44,0),2),"")</f>
        <v/>
      </c>
      <c r="M3663" s="309" t="str">
        <f>IF(L3663&lt;&gt;"",INDEX(ฐาน!$J$4:$M$45,MATCH(L3663,ฐาน!$K$4:$K$45,0),4),"")</f>
        <v/>
      </c>
      <c r="N3663" s="310" t="str">
        <f>IF(I3663&lt;&gt;"",INDEX(ฐาน!$A$4:$F$9,MATCH(I3663,ฐาน!$A$4:$A$9,0),IF(J3663&gt;=INDEX(ฐาน!$A$4:$F$9,MATCH(I3663,ฐาน!$A$4:$A$9,0),3),6,5)),"")</f>
        <v/>
      </c>
      <c r="O3663" s="311" t="str">
        <f>IF(I3663&lt;&gt;"",IF(J3663&gt;=INDEX(ฐาน!$A$4:$G$9,MATCH(I3663,ฐาน!$A$4:$A$9,0),4),INDEX(ฐาน!$A$4:$G$9,MATCH(I3663,ฐาน!$A$4:$A$9,0),7),INDEX(ฐาน!$A$4:$G$9,MATCH(I3663,ฐาน!$A$4:$A$9,0),4)),"")</f>
        <v/>
      </c>
      <c r="P3663" s="312">
        <f>IF(M3663&lt;&gt;ฐาน!$M$45,IF(L3663&lt;&gt;"",($L3663*$N3663/100),0),0)</f>
        <v>0</v>
      </c>
      <c r="Q3663" s="311">
        <f>IF(M3663&lt;&gt;ฐาน!$M$45,IF(L3663&lt;&gt;"",ROUNDUP(($L3663*$N3663/100),-1),0),0)</f>
        <v>0</v>
      </c>
      <c r="R3663" s="311">
        <f t="shared" si="114"/>
        <v>0</v>
      </c>
      <c r="S3663" s="313">
        <f t="shared" si="115"/>
        <v>0</v>
      </c>
      <c r="T3663" s="314">
        <f>IF(M3663&lt;&gt;ฐาน!$M$45,IF(S3663&lt;&gt;"",S3663+R3663,0),0)</f>
        <v>0</v>
      </c>
      <c r="U3663" s="311">
        <f>IF(M3663&lt;&gt;ฐาน!$M$45,IF(S3663=0,J3663+T3663,O3663),J3663)</f>
        <v>0</v>
      </c>
      <c r="V3663" s="98"/>
    </row>
    <row r="3664" spans="1:22" x14ac:dyDescent="0.35">
      <c r="A3664" s="93">
        <v>3656</v>
      </c>
      <c r="B3664" s="84"/>
      <c r="C3664" s="98"/>
      <c r="D3664" s="91"/>
      <c r="E3664" s="89"/>
      <c r="F3664" s="88"/>
      <c r="G3664" s="91"/>
      <c r="H3664" s="91"/>
      <c r="I3664" s="88"/>
      <c r="J3664" s="92"/>
      <c r="K3664" s="212"/>
      <c r="L3664" s="308" t="str">
        <f>IF(K3664&lt;&gt;"",INDEX(ฐาน!$J$4:$M$44,MATCH(INT(K3664),ฐาน!$J$4:$J$44,0),2),"")</f>
        <v/>
      </c>
      <c r="M3664" s="309" t="str">
        <f>IF(L3664&lt;&gt;"",INDEX(ฐาน!$J$4:$M$45,MATCH(L3664,ฐาน!$K$4:$K$45,0),4),"")</f>
        <v/>
      </c>
      <c r="N3664" s="310" t="str">
        <f>IF(I3664&lt;&gt;"",INDEX(ฐาน!$A$4:$F$9,MATCH(I3664,ฐาน!$A$4:$A$9,0),IF(J3664&gt;=INDEX(ฐาน!$A$4:$F$9,MATCH(I3664,ฐาน!$A$4:$A$9,0),3),6,5)),"")</f>
        <v/>
      </c>
      <c r="O3664" s="311" t="str">
        <f>IF(I3664&lt;&gt;"",IF(J3664&gt;=INDEX(ฐาน!$A$4:$G$9,MATCH(I3664,ฐาน!$A$4:$A$9,0),4),INDEX(ฐาน!$A$4:$G$9,MATCH(I3664,ฐาน!$A$4:$A$9,0),7),INDEX(ฐาน!$A$4:$G$9,MATCH(I3664,ฐาน!$A$4:$A$9,0),4)),"")</f>
        <v/>
      </c>
      <c r="P3664" s="312">
        <f>IF(M3664&lt;&gt;ฐาน!$M$45,IF(L3664&lt;&gt;"",($L3664*$N3664/100),0),0)</f>
        <v>0</v>
      </c>
      <c r="Q3664" s="311">
        <f>IF(M3664&lt;&gt;ฐาน!$M$45,IF(L3664&lt;&gt;"",ROUNDUP(($L3664*$N3664/100),-1),0),0)</f>
        <v>0</v>
      </c>
      <c r="R3664" s="311">
        <f t="shared" si="114"/>
        <v>0</v>
      </c>
      <c r="S3664" s="313">
        <f t="shared" si="115"/>
        <v>0</v>
      </c>
      <c r="T3664" s="314">
        <f>IF(M3664&lt;&gt;ฐาน!$M$45,IF(S3664&lt;&gt;"",S3664+R3664,0),0)</f>
        <v>0</v>
      </c>
      <c r="U3664" s="311">
        <f>IF(M3664&lt;&gt;ฐาน!$M$45,IF(S3664=0,J3664+T3664,O3664),J3664)</f>
        <v>0</v>
      </c>
      <c r="V3664" s="98"/>
    </row>
    <row r="3665" spans="1:22" x14ac:dyDescent="0.35">
      <c r="A3665" s="93">
        <v>3657</v>
      </c>
      <c r="B3665" s="84"/>
      <c r="C3665" s="98"/>
      <c r="D3665" s="91"/>
      <c r="E3665" s="89"/>
      <c r="F3665" s="88"/>
      <c r="G3665" s="91"/>
      <c r="H3665" s="91"/>
      <c r="I3665" s="88"/>
      <c r="J3665" s="92"/>
      <c r="K3665" s="212"/>
      <c r="L3665" s="308" t="str">
        <f>IF(K3665&lt;&gt;"",INDEX(ฐาน!$J$4:$M$44,MATCH(INT(K3665),ฐาน!$J$4:$J$44,0),2),"")</f>
        <v/>
      </c>
      <c r="M3665" s="309" t="str">
        <f>IF(L3665&lt;&gt;"",INDEX(ฐาน!$J$4:$M$45,MATCH(L3665,ฐาน!$K$4:$K$45,0),4),"")</f>
        <v/>
      </c>
      <c r="N3665" s="310" t="str">
        <f>IF(I3665&lt;&gt;"",INDEX(ฐาน!$A$4:$F$9,MATCH(I3665,ฐาน!$A$4:$A$9,0),IF(J3665&gt;=INDEX(ฐาน!$A$4:$F$9,MATCH(I3665,ฐาน!$A$4:$A$9,0),3),6,5)),"")</f>
        <v/>
      </c>
      <c r="O3665" s="311" t="str">
        <f>IF(I3665&lt;&gt;"",IF(J3665&gt;=INDEX(ฐาน!$A$4:$G$9,MATCH(I3665,ฐาน!$A$4:$A$9,0),4),INDEX(ฐาน!$A$4:$G$9,MATCH(I3665,ฐาน!$A$4:$A$9,0),7),INDEX(ฐาน!$A$4:$G$9,MATCH(I3665,ฐาน!$A$4:$A$9,0),4)),"")</f>
        <v/>
      </c>
      <c r="P3665" s="312">
        <f>IF(M3665&lt;&gt;ฐาน!$M$45,IF(L3665&lt;&gt;"",($L3665*$N3665/100),0),0)</f>
        <v>0</v>
      </c>
      <c r="Q3665" s="311">
        <f>IF(M3665&lt;&gt;ฐาน!$M$45,IF(L3665&lt;&gt;"",ROUNDUP(($L3665*$N3665/100),-1),0),0)</f>
        <v>0</v>
      </c>
      <c r="R3665" s="311">
        <f t="shared" si="114"/>
        <v>0</v>
      </c>
      <c r="S3665" s="313">
        <f t="shared" si="115"/>
        <v>0</v>
      </c>
      <c r="T3665" s="314">
        <f>IF(M3665&lt;&gt;ฐาน!$M$45,IF(S3665&lt;&gt;"",S3665+R3665,0),0)</f>
        <v>0</v>
      </c>
      <c r="U3665" s="311">
        <f>IF(M3665&lt;&gt;ฐาน!$M$45,IF(S3665=0,J3665+T3665,O3665),J3665)</f>
        <v>0</v>
      </c>
      <c r="V3665" s="98"/>
    </row>
    <row r="3666" spans="1:22" x14ac:dyDescent="0.35">
      <c r="A3666" s="93">
        <v>3658</v>
      </c>
      <c r="B3666" s="84"/>
      <c r="C3666" s="98"/>
      <c r="D3666" s="91"/>
      <c r="E3666" s="89"/>
      <c r="F3666" s="88"/>
      <c r="G3666" s="91"/>
      <c r="H3666" s="91"/>
      <c r="I3666" s="88"/>
      <c r="J3666" s="92"/>
      <c r="K3666" s="212"/>
      <c r="L3666" s="308" t="str">
        <f>IF(K3666&lt;&gt;"",INDEX(ฐาน!$J$4:$M$44,MATCH(INT(K3666),ฐาน!$J$4:$J$44,0),2),"")</f>
        <v/>
      </c>
      <c r="M3666" s="309" t="str">
        <f>IF(L3666&lt;&gt;"",INDEX(ฐาน!$J$4:$M$45,MATCH(L3666,ฐาน!$K$4:$K$45,0),4),"")</f>
        <v/>
      </c>
      <c r="N3666" s="310" t="str">
        <f>IF(I3666&lt;&gt;"",INDEX(ฐาน!$A$4:$F$9,MATCH(I3666,ฐาน!$A$4:$A$9,0),IF(J3666&gt;=INDEX(ฐาน!$A$4:$F$9,MATCH(I3666,ฐาน!$A$4:$A$9,0),3),6,5)),"")</f>
        <v/>
      </c>
      <c r="O3666" s="311" t="str">
        <f>IF(I3666&lt;&gt;"",IF(J3666&gt;=INDEX(ฐาน!$A$4:$G$9,MATCH(I3666,ฐาน!$A$4:$A$9,0),4),INDEX(ฐาน!$A$4:$G$9,MATCH(I3666,ฐาน!$A$4:$A$9,0),7),INDEX(ฐาน!$A$4:$G$9,MATCH(I3666,ฐาน!$A$4:$A$9,0),4)),"")</f>
        <v/>
      </c>
      <c r="P3666" s="312">
        <f>IF(M3666&lt;&gt;ฐาน!$M$45,IF(L3666&lt;&gt;"",($L3666*$N3666/100),0),0)</f>
        <v>0</v>
      </c>
      <c r="Q3666" s="311">
        <f>IF(M3666&lt;&gt;ฐาน!$M$45,IF(L3666&lt;&gt;"",ROUNDUP(($L3666*$N3666/100),-1),0),0)</f>
        <v>0</v>
      </c>
      <c r="R3666" s="311">
        <f t="shared" si="114"/>
        <v>0</v>
      </c>
      <c r="S3666" s="313">
        <f t="shared" si="115"/>
        <v>0</v>
      </c>
      <c r="T3666" s="314">
        <f>IF(M3666&lt;&gt;ฐาน!$M$45,IF(S3666&lt;&gt;"",S3666+R3666,0),0)</f>
        <v>0</v>
      </c>
      <c r="U3666" s="311">
        <f>IF(M3666&lt;&gt;ฐาน!$M$45,IF(S3666=0,J3666+T3666,O3666),J3666)</f>
        <v>0</v>
      </c>
      <c r="V3666" s="98"/>
    </row>
    <row r="3667" spans="1:22" x14ac:dyDescent="0.35">
      <c r="A3667" s="93">
        <v>3659</v>
      </c>
      <c r="B3667" s="84"/>
      <c r="C3667" s="98"/>
      <c r="D3667" s="91"/>
      <c r="E3667" s="89"/>
      <c r="F3667" s="88"/>
      <c r="G3667" s="91"/>
      <c r="H3667" s="91"/>
      <c r="I3667" s="88"/>
      <c r="J3667" s="92"/>
      <c r="K3667" s="212"/>
      <c r="L3667" s="308" t="str">
        <f>IF(K3667&lt;&gt;"",INDEX(ฐาน!$J$4:$M$44,MATCH(INT(K3667),ฐาน!$J$4:$J$44,0),2),"")</f>
        <v/>
      </c>
      <c r="M3667" s="309" t="str">
        <f>IF(L3667&lt;&gt;"",INDEX(ฐาน!$J$4:$M$45,MATCH(L3667,ฐาน!$K$4:$K$45,0),4),"")</f>
        <v/>
      </c>
      <c r="N3667" s="310" t="str">
        <f>IF(I3667&lt;&gt;"",INDEX(ฐาน!$A$4:$F$9,MATCH(I3667,ฐาน!$A$4:$A$9,0),IF(J3667&gt;=INDEX(ฐาน!$A$4:$F$9,MATCH(I3667,ฐาน!$A$4:$A$9,0),3),6,5)),"")</f>
        <v/>
      </c>
      <c r="O3667" s="311" t="str">
        <f>IF(I3667&lt;&gt;"",IF(J3667&gt;=INDEX(ฐาน!$A$4:$G$9,MATCH(I3667,ฐาน!$A$4:$A$9,0),4),INDEX(ฐาน!$A$4:$G$9,MATCH(I3667,ฐาน!$A$4:$A$9,0),7),INDEX(ฐาน!$A$4:$G$9,MATCH(I3667,ฐาน!$A$4:$A$9,0),4)),"")</f>
        <v/>
      </c>
      <c r="P3667" s="312">
        <f>IF(M3667&lt;&gt;ฐาน!$M$45,IF(L3667&lt;&gt;"",($L3667*$N3667/100),0),0)</f>
        <v>0</v>
      </c>
      <c r="Q3667" s="311">
        <f>IF(M3667&lt;&gt;ฐาน!$M$45,IF(L3667&lt;&gt;"",ROUNDUP(($L3667*$N3667/100),-1),0),0)</f>
        <v>0</v>
      </c>
      <c r="R3667" s="311">
        <f t="shared" si="114"/>
        <v>0</v>
      </c>
      <c r="S3667" s="313">
        <f t="shared" si="115"/>
        <v>0</v>
      </c>
      <c r="T3667" s="314">
        <f>IF(M3667&lt;&gt;ฐาน!$M$45,IF(S3667&lt;&gt;"",S3667+R3667,0),0)</f>
        <v>0</v>
      </c>
      <c r="U3667" s="311">
        <f>IF(M3667&lt;&gt;ฐาน!$M$45,IF(S3667=0,J3667+T3667,O3667),J3667)</f>
        <v>0</v>
      </c>
      <c r="V3667" s="98"/>
    </row>
    <row r="3668" spans="1:22" x14ac:dyDescent="0.35">
      <c r="A3668" s="93">
        <v>3660</v>
      </c>
      <c r="B3668" s="84"/>
      <c r="C3668" s="98"/>
      <c r="D3668" s="91"/>
      <c r="E3668" s="89"/>
      <c r="F3668" s="88"/>
      <c r="G3668" s="91"/>
      <c r="H3668" s="91"/>
      <c r="I3668" s="88"/>
      <c r="J3668" s="92"/>
      <c r="K3668" s="212"/>
      <c r="L3668" s="308" t="str">
        <f>IF(K3668&lt;&gt;"",INDEX(ฐาน!$J$4:$M$44,MATCH(INT(K3668),ฐาน!$J$4:$J$44,0),2),"")</f>
        <v/>
      </c>
      <c r="M3668" s="309" t="str">
        <f>IF(L3668&lt;&gt;"",INDEX(ฐาน!$J$4:$M$45,MATCH(L3668,ฐาน!$K$4:$K$45,0),4),"")</f>
        <v/>
      </c>
      <c r="N3668" s="310" t="str">
        <f>IF(I3668&lt;&gt;"",INDEX(ฐาน!$A$4:$F$9,MATCH(I3668,ฐาน!$A$4:$A$9,0),IF(J3668&gt;=INDEX(ฐาน!$A$4:$F$9,MATCH(I3668,ฐาน!$A$4:$A$9,0),3),6,5)),"")</f>
        <v/>
      </c>
      <c r="O3668" s="311" t="str">
        <f>IF(I3668&lt;&gt;"",IF(J3668&gt;=INDEX(ฐาน!$A$4:$G$9,MATCH(I3668,ฐาน!$A$4:$A$9,0),4),INDEX(ฐาน!$A$4:$G$9,MATCH(I3668,ฐาน!$A$4:$A$9,0),7),INDEX(ฐาน!$A$4:$G$9,MATCH(I3668,ฐาน!$A$4:$A$9,0),4)),"")</f>
        <v/>
      </c>
      <c r="P3668" s="312">
        <f>IF(M3668&lt;&gt;ฐาน!$M$45,IF(L3668&lt;&gt;"",($L3668*$N3668/100),0),0)</f>
        <v>0</v>
      </c>
      <c r="Q3668" s="311">
        <f>IF(M3668&lt;&gt;ฐาน!$M$45,IF(L3668&lt;&gt;"",ROUNDUP(($L3668*$N3668/100),-1),0),0)</f>
        <v>0</v>
      </c>
      <c r="R3668" s="311">
        <f t="shared" si="114"/>
        <v>0</v>
      </c>
      <c r="S3668" s="313">
        <f t="shared" si="115"/>
        <v>0</v>
      </c>
      <c r="T3668" s="314">
        <f>IF(M3668&lt;&gt;ฐาน!$M$45,IF(S3668&lt;&gt;"",S3668+R3668,0),0)</f>
        <v>0</v>
      </c>
      <c r="U3668" s="311">
        <f>IF(M3668&lt;&gt;ฐาน!$M$45,IF(S3668=0,J3668+T3668,O3668),J3668)</f>
        <v>0</v>
      </c>
      <c r="V3668" s="98"/>
    </row>
    <row r="3669" spans="1:22" x14ac:dyDescent="0.35">
      <c r="A3669" s="93">
        <v>3661</v>
      </c>
      <c r="B3669" s="84"/>
      <c r="C3669" s="98"/>
      <c r="D3669" s="91"/>
      <c r="E3669" s="89"/>
      <c r="F3669" s="88"/>
      <c r="G3669" s="91"/>
      <c r="H3669" s="91"/>
      <c r="I3669" s="88"/>
      <c r="J3669" s="92"/>
      <c r="K3669" s="212"/>
      <c r="L3669" s="308" t="str">
        <f>IF(K3669&lt;&gt;"",INDEX(ฐาน!$J$4:$M$44,MATCH(INT(K3669),ฐาน!$J$4:$J$44,0),2),"")</f>
        <v/>
      </c>
      <c r="M3669" s="309" t="str">
        <f>IF(L3669&lt;&gt;"",INDEX(ฐาน!$J$4:$M$45,MATCH(L3669,ฐาน!$K$4:$K$45,0),4),"")</f>
        <v/>
      </c>
      <c r="N3669" s="310" t="str">
        <f>IF(I3669&lt;&gt;"",INDEX(ฐาน!$A$4:$F$9,MATCH(I3669,ฐาน!$A$4:$A$9,0),IF(J3669&gt;=INDEX(ฐาน!$A$4:$F$9,MATCH(I3669,ฐาน!$A$4:$A$9,0),3),6,5)),"")</f>
        <v/>
      </c>
      <c r="O3669" s="311" t="str">
        <f>IF(I3669&lt;&gt;"",IF(J3669&gt;=INDEX(ฐาน!$A$4:$G$9,MATCH(I3669,ฐาน!$A$4:$A$9,0),4),INDEX(ฐาน!$A$4:$G$9,MATCH(I3669,ฐาน!$A$4:$A$9,0),7),INDEX(ฐาน!$A$4:$G$9,MATCH(I3669,ฐาน!$A$4:$A$9,0),4)),"")</f>
        <v/>
      </c>
      <c r="P3669" s="312">
        <f>IF(M3669&lt;&gt;ฐาน!$M$45,IF(L3669&lt;&gt;"",($L3669*$N3669/100),0),0)</f>
        <v>0</v>
      </c>
      <c r="Q3669" s="311">
        <f>IF(M3669&lt;&gt;ฐาน!$M$45,IF(L3669&lt;&gt;"",ROUNDUP(($L3669*$N3669/100),-1),0),0)</f>
        <v>0</v>
      </c>
      <c r="R3669" s="311">
        <f t="shared" si="114"/>
        <v>0</v>
      </c>
      <c r="S3669" s="313">
        <f t="shared" si="115"/>
        <v>0</v>
      </c>
      <c r="T3669" s="314">
        <f>IF(M3669&lt;&gt;ฐาน!$M$45,IF(S3669&lt;&gt;"",S3669+R3669,0),0)</f>
        <v>0</v>
      </c>
      <c r="U3669" s="311">
        <f>IF(M3669&lt;&gt;ฐาน!$M$45,IF(S3669=0,J3669+T3669,O3669),J3669)</f>
        <v>0</v>
      </c>
      <c r="V3669" s="98"/>
    </row>
    <row r="3670" spans="1:22" x14ac:dyDescent="0.35">
      <c r="A3670" s="93">
        <v>3662</v>
      </c>
      <c r="B3670" s="84"/>
      <c r="C3670" s="98"/>
      <c r="D3670" s="91"/>
      <c r="E3670" s="89"/>
      <c r="F3670" s="88"/>
      <c r="G3670" s="91"/>
      <c r="H3670" s="91"/>
      <c r="I3670" s="88"/>
      <c r="J3670" s="92"/>
      <c r="K3670" s="212"/>
      <c r="L3670" s="308" t="str">
        <f>IF(K3670&lt;&gt;"",INDEX(ฐาน!$J$4:$M$44,MATCH(INT(K3670),ฐาน!$J$4:$J$44,0),2),"")</f>
        <v/>
      </c>
      <c r="M3670" s="309" t="str">
        <f>IF(L3670&lt;&gt;"",INDEX(ฐาน!$J$4:$M$45,MATCH(L3670,ฐาน!$K$4:$K$45,0),4),"")</f>
        <v/>
      </c>
      <c r="N3670" s="310" t="str">
        <f>IF(I3670&lt;&gt;"",INDEX(ฐาน!$A$4:$F$9,MATCH(I3670,ฐาน!$A$4:$A$9,0),IF(J3670&gt;=INDEX(ฐาน!$A$4:$F$9,MATCH(I3670,ฐาน!$A$4:$A$9,0),3),6,5)),"")</f>
        <v/>
      </c>
      <c r="O3670" s="311" t="str">
        <f>IF(I3670&lt;&gt;"",IF(J3670&gt;=INDEX(ฐาน!$A$4:$G$9,MATCH(I3670,ฐาน!$A$4:$A$9,0),4),INDEX(ฐาน!$A$4:$G$9,MATCH(I3670,ฐาน!$A$4:$A$9,0),7),INDEX(ฐาน!$A$4:$G$9,MATCH(I3670,ฐาน!$A$4:$A$9,0),4)),"")</f>
        <v/>
      </c>
      <c r="P3670" s="312">
        <f>IF(M3670&lt;&gt;ฐาน!$M$45,IF(L3670&lt;&gt;"",($L3670*$N3670/100),0),0)</f>
        <v>0</v>
      </c>
      <c r="Q3670" s="311">
        <f>IF(M3670&lt;&gt;ฐาน!$M$45,IF(L3670&lt;&gt;"",ROUNDUP(($L3670*$N3670/100),-1),0),0)</f>
        <v>0</v>
      </c>
      <c r="R3670" s="311">
        <f t="shared" si="114"/>
        <v>0</v>
      </c>
      <c r="S3670" s="313">
        <f t="shared" si="115"/>
        <v>0</v>
      </c>
      <c r="T3670" s="314">
        <f>IF(M3670&lt;&gt;ฐาน!$M$45,IF(S3670&lt;&gt;"",S3670+R3670,0),0)</f>
        <v>0</v>
      </c>
      <c r="U3670" s="311">
        <f>IF(M3670&lt;&gt;ฐาน!$M$45,IF(S3670=0,J3670+T3670,O3670),J3670)</f>
        <v>0</v>
      </c>
      <c r="V3670" s="98"/>
    </row>
    <row r="3671" spans="1:22" x14ac:dyDescent="0.35">
      <c r="A3671" s="93">
        <v>3663</v>
      </c>
      <c r="B3671" s="84"/>
      <c r="C3671" s="98"/>
      <c r="D3671" s="91"/>
      <c r="E3671" s="89"/>
      <c r="F3671" s="88"/>
      <c r="G3671" s="91"/>
      <c r="H3671" s="91"/>
      <c r="I3671" s="88"/>
      <c r="J3671" s="92"/>
      <c r="K3671" s="212"/>
      <c r="L3671" s="308" t="str">
        <f>IF(K3671&lt;&gt;"",INDEX(ฐาน!$J$4:$M$44,MATCH(INT(K3671),ฐาน!$J$4:$J$44,0),2),"")</f>
        <v/>
      </c>
      <c r="M3671" s="309" t="str">
        <f>IF(L3671&lt;&gt;"",INDEX(ฐาน!$J$4:$M$45,MATCH(L3671,ฐาน!$K$4:$K$45,0),4),"")</f>
        <v/>
      </c>
      <c r="N3671" s="310" t="str">
        <f>IF(I3671&lt;&gt;"",INDEX(ฐาน!$A$4:$F$9,MATCH(I3671,ฐาน!$A$4:$A$9,0),IF(J3671&gt;=INDEX(ฐาน!$A$4:$F$9,MATCH(I3671,ฐาน!$A$4:$A$9,0),3),6,5)),"")</f>
        <v/>
      </c>
      <c r="O3671" s="311" t="str">
        <f>IF(I3671&lt;&gt;"",IF(J3671&gt;=INDEX(ฐาน!$A$4:$G$9,MATCH(I3671,ฐาน!$A$4:$A$9,0),4),INDEX(ฐาน!$A$4:$G$9,MATCH(I3671,ฐาน!$A$4:$A$9,0),7),INDEX(ฐาน!$A$4:$G$9,MATCH(I3671,ฐาน!$A$4:$A$9,0),4)),"")</f>
        <v/>
      </c>
      <c r="P3671" s="312">
        <f>IF(M3671&lt;&gt;ฐาน!$M$45,IF(L3671&lt;&gt;"",($L3671*$N3671/100),0),0)</f>
        <v>0</v>
      </c>
      <c r="Q3671" s="311">
        <f>IF(M3671&lt;&gt;ฐาน!$M$45,IF(L3671&lt;&gt;"",ROUNDUP(($L3671*$N3671/100),-1),0),0)</f>
        <v>0</v>
      </c>
      <c r="R3671" s="311">
        <f t="shared" si="114"/>
        <v>0</v>
      </c>
      <c r="S3671" s="313">
        <f t="shared" si="115"/>
        <v>0</v>
      </c>
      <c r="T3671" s="314">
        <f>IF(M3671&lt;&gt;ฐาน!$M$45,IF(S3671&lt;&gt;"",S3671+R3671,0),0)</f>
        <v>0</v>
      </c>
      <c r="U3671" s="311">
        <f>IF(M3671&lt;&gt;ฐาน!$M$45,IF(S3671=0,J3671+T3671,O3671),J3671)</f>
        <v>0</v>
      </c>
      <c r="V3671" s="98"/>
    </row>
    <row r="3672" spans="1:22" x14ac:dyDescent="0.35">
      <c r="A3672" s="93">
        <v>3664</v>
      </c>
      <c r="B3672" s="84"/>
      <c r="C3672" s="98"/>
      <c r="D3672" s="91"/>
      <c r="E3672" s="89"/>
      <c r="F3672" s="88"/>
      <c r="G3672" s="91"/>
      <c r="H3672" s="91"/>
      <c r="I3672" s="88"/>
      <c r="J3672" s="92"/>
      <c r="K3672" s="212"/>
      <c r="L3672" s="308" t="str">
        <f>IF(K3672&lt;&gt;"",INDEX(ฐาน!$J$4:$M$44,MATCH(INT(K3672),ฐาน!$J$4:$J$44,0),2),"")</f>
        <v/>
      </c>
      <c r="M3672" s="309" t="str">
        <f>IF(L3672&lt;&gt;"",INDEX(ฐาน!$J$4:$M$45,MATCH(L3672,ฐาน!$K$4:$K$45,0),4),"")</f>
        <v/>
      </c>
      <c r="N3672" s="310" t="str">
        <f>IF(I3672&lt;&gt;"",INDEX(ฐาน!$A$4:$F$9,MATCH(I3672,ฐาน!$A$4:$A$9,0),IF(J3672&gt;=INDEX(ฐาน!$A$4:$F$9,MATCH(I3672,ฐาน!$A$4:$A$9,0),3),6,5)),"")</f>
        <v/>
      </c>
      <c r="O3672" s="311" t="str">
        <f>IF(I3672&lt;&gt;"",IF(J3672&gt;=INDEX(ฐาน!$A$4:$G$9,MATCH(I3672,ฐาน!$A$4:$A$9,0),4),INDEX(ฐาน!$A$4:$G$9,MATCH(I3672,ฐาน!$A$4:$A$9,0),7),INDEX(ฐาน!$A$4:$G$9,MATCH(I3672,ฐาน!$A$4:$A$9,0),4)),"")</f>
        <v/>
      </c>
      <c r="P3672" s="312">
        <f>IF(M3672&lt;&gt;ฐาน!$M$45,IF(L3672&lt;&gt;"",($L3672*$N3672/100),0),0)</f>
        <v>0</v>
      </c>
      <c r="Q3672" s="311">
        <f>IF(M3672&lt;&gt;ฐาน!$M$45,IF(L3672&lt;&gt;"",ROUNDUP(($L3672*$N3672/100),-1),0),0)</f>
        <v>0</v>
      </c>
      <c r="R3672" s="311">
        <f t="shared" si="114"/>
        <v>0</v>
      </c>
      <c r="S3672" s="313">
        <f t="shared" si="115"/>
        <v>0</v>
      </c>
      <c r="T3672" s="314">
        <f>IF(M3672&lt;&gt;ฐาน!$M$45,IF(S3672&lt;&gt;"",S3672+R3672,0),0)</f>
        <v>0</v>
      </c>
      <c r="U3672" s="311">
        <f>IF(M3672&lt;&gt;ฐาน!$M$45,IF(S3672=0,J3672+T3672,O3672),J3672)</f>
        <v>0</v>
      </c>
      <c r="V3672" s="98"/>
    </row>
    <row r="3673" spans="1:22" x14ac:dyDescent="0.35">
      <c r="A3673" s="93">
        <v>3665</v>
      </c>
      <c r="B3673" s="84"/>
      <c r="C3673" s="98"/>
      <c r="D3673" s="91"/>
      <c r="E3673" s="89"/>
      <c r="F3673" s="88"/>
      <c r="G3673" s="91"/>
      <c r="H3673" s="91"/>
      <c r="I3673" s="88"/>
      <c r="J3673" s="92"/>
      <c r="K3673" s="212"/>
      <c r="L3673" s="308" t="str">
        <f>IF(K3673&lt;&gt;"",INDEX(ฐาน!$J$4:$M$44,MATCH(INT(K3673),ฐาน!$J$4:$J$44,0),2),"")</f>
        <v/>
      </c>
      <c r="M3673" s="309" t="str">
        <f>IF(L3673&lt;&gt;"",INDEX(ฐาน!$J$4:$M$45,MATCH(L3673,ฐาน!$K$4:$K$45,0),4),"")</f>
        <v/>
      </c>
      <c r="N3673" s="310" t="str">
        <f>IF(I3673&lt;&gt;"",INDEX(ฐาน!$A$4:$F$9,MATCH(I3673,ฐาน!$A$4:$A$9,0),IF(J3673&gt;=INDEX(ฐาน!$A$4:$F$9,MATCH(I3673,ฐาน!$A$4:$A$9,0),3),6,5)),"")</f>
        <v/>
      </c>
      <c r="O3673" s="311" t="str">
        <f>IF(I3673&lt;&gt;"",IF(J3673&gt;=INDEX(ฐาน!$A$4:$G$9,MATCH(I3673,ฐาน!$A$4:$A$9,0),4),INDEX(ฐาน!$A$4:$G$9,MATCH(I3673,ฐาน!$A$4:$A$9,0),7),INDEX(ฐาน!$A$4:$G$9,MATCH(I3673,ฐาน!$A$4:$A$9,0),4)),"")</f>
        <v/>
      </c>
      <c r="P3673" s="312">
        <f>IF(M3673&lt;&gt;ฐาน!$M$45,IF(L3673&lt;&gt;"",($L3673*$N3673/100),0),0)</f>
        <v>0</v>
      </c>
      <c r="Q3673" s="311">
        <f>IF(M3673&lt;&gt;ฐาน!$M$45,IF(L3673&lt;&gt;"",ROUNDUP(($L3673*$N3673/100),-1),0),0)</f>
        <v>0</v>
      </c>
      <c r="R3673" s="311">
        <f t="shared" si="114"/>
        <v>0</v>
      </c>
      <c r="S3673" s="313">
        <f t="shared" si="115"/>
        <v>0</v>
      </c>
      <c r="T3673" s="314">
        <f>IF(M3673&lt;&gt;ฐาน!$M$45,IF(S3673&lt;&gt;"",S3673+R3673,0),0)</f>
        <v>0</v>
      </c>
      <c r="U3673" s="311">
        <f>IF(M3673&lt;&gt;ฐาน!$M$45,IF(S3673=0,J3673+T3673,O3673),J3673)</f>
        <v>0</v>
      </c>
      <c r="V3673" s="98"/>
    </row>
    <row r="3674" spans="1:22" x14ac:dyDescent="0.35">
      <c r="A3674" s="93">
        <v>3666</v>
      </c>
      <c r="B3674" s="84"/>
      <c r="C3674" s="98"/>
      <c r="D3674" s="91"/>
      <c r="E3674" s="89"/>
      <c r="F3674" s="88"/>
      <c r="G3674" s="91"/>
      <c r="H3674" s="91"/>
      <c r="I3674" s="88"/>
      <c r="J3674" s="92"/>
      <c r="K3674" s="212"/>
      <c r="L3674" s="308" t="str">
        <f>IF(K3674&lt;&gt;"",INDEX(ฐาน!$J$4:$M$44,MATCH(INT(K3674),ฐาน!$J$4:$J$44,0),2),"")</f>
        <v/>
      </c>
      <c r="M3674" s="309" t="str">
        <f>IF(L3674&lt;&gt;"",INDEX(ฐาน!$J$4:$M$45,MATCH(L3674,ฐาน!$K$4:$K$45,0),4),"")</f>
        <v/>
      </c>
      <c r="N3674" s="310" t="str">
        <f>IF(I3674&lt;&gt;"",INDEX(ฐาน!$A$4:$F$9,MATCH(I3674,ฐาน!$A$4:$A$9,0),IF(J3674&gt;=INDEX(ฐาน!$A$4:$F$9,MATCH(I3674,ฐาน!$A$4:$A$9,0),3),6,5)),"")</f>
        <v/>
      </c>
      <c r="O3674" s="311" t="str">
        <f>IF(I3674&lt;&gt;"",IF(J3674&gt;=INDEX(ฐาน!$A$4:$G$9,MATCH(I3674,ฐาน!$A$4:$A$9,0),4),INDEX(ฐาน!$A$4:$G$9,MATCH(I3674,ฐาน!$A$4:$A$9,0),7),INDEX(ฐาน!$A$4:$G$9,MATCH(I3674,ฐาน!$A$4:$A$9,0),4)),"")</f>
        <v/>
      </c>
      <c r="P3674" s="312">
        <f>IF(M3674&lt;&gt;ฐาน!$M$45,IF(L3674&lt;&gt;"",($L3674*$N3674/100),0),0)</f>
        <v>0</v>
      </c>
      <c r="Q3674" s="311">
        <f>IF(M3674&lt;&gt;ฐาน!$M$45,IF(L3674&lt;&gt;"",ROUNDUP(($L3674*$N3674/100),-1),0),0)</f>
        <v>0</v>
      </c>
      <c r="R3674" s="311">
        <f t="shared" si="114"/>
        <v>0</v>
      </c>
      <c r="S3674" s="313">
        <f t="shared" si="115"/>
        <v>0</v>
      </c>
      <c r="T3674" s="314">
        <f>IF(M3674&lt;&gt;ฐาน!$M$45,IF(S3674&lt;&gt;"",S3674+R3674,0),0)</f>
        <v>0</v>
      </c>
      <c r="U3674" s="311">
        <f>IF(M3674&lt;&gt;ฐาน!$M$45,IF(S3674=0,J3674+T3674,O3674),J3674)</f>
        <v>0</v>
      </c>
      <c r="V3674" s="98"/>
    </row>
    <row r="3675" spans="1:22" x14ac:dyDescent="0.35">
      <c r="A3675" s="93">
        <v>3667</v>
      </c>
      <c r="B3675" s="84"/>
      <c r="C3675" s="98"/>
      <c r="D3675" s="91"/>
      <c r="E3675" s="89"/>
      <c r="F3675" s="88"/>
      <c r="G3675" s="91"/>
      <c r="H3675" s="91"/>
      <c r="I3675" s="88"/>
      <c r="J3675" s="92"/>
      <c r="K3675" s="212"/>
      <c r="L3675" s="308" t="str">
        <f>IF(K3675&lt;&gt;"",INDEX(ฐาน!$J$4:$M$44,MATCH(INT(K3675),ฐาน!$J$4:$J$44,0),2),"")</f>
        <v/>
      </c>
      <c r="M3675" s="309" t="str">
        <f>IF(L3675&lt;&gt;"",INDEX(ฐาน!$J$4:$M$45,MATCH(L3675,ฐาน!$K$4:$K$45,0),4),"")</f>
        <v/>
      </c>
      <c r="N3675" s="310" t="str">
        <f>IF(I3675&lt;&gt;"",INDEX(ฐาน!$A$4:$F$9,MATCH(I3675,ฐาน!$A$4:$A$9,0),IF(J3675&gt;=INDEX(ฐาน!$A$4:$F$9,MATCH(I3675,ฐาน!$A$4:$A$9,0),3),6,5)),"")</f>
        <v/>
      </c>
      <c r="O3675" s="311" t="str">
        <f>IF(I3675&lt;&gt;"",IF(J3675&gt;=INDEX(ฐาน!$A$4:$G$9,MATCH(I3675,ฐาน!$A$4:$A$9,0),4),INDEX(ฐาน!$A$4:$G$9,MATCH(I3675,ฐาน!$A$4:$A$9,0),7),INDEX(ฐาน!$A$4:$G$9,MATCH(I3675,ฐาน!$A$4:$A$9,0),4)),"")</f>
        <v/>
      </c>
      <c r="P3675" s="312">
        <f>IF(M3675&lt;&gt;ฐาน!$M$45,IF(L3675&lt;&gt;"",($L3675*$N3675/100),0),0)</f>
        <v>0</v>
      </c>
      <c r="Q3675" s="311">
        <f>IF(M3675&lt;&gt;ฐาน!$M$45,IF(L3675&lt;&gt;"",ROUNDUP(($L3675*$N3675/100),-1),0),0)</f>
        <v>0</v>
      </c>
      <c r="R3675" s="311">
        <f t="shared" si="114"/>
        <v>0</v>
      </c>
      <c r="S3675" s="313">
        <f t="shared" si="115"/>
        <v>0</v>
      </c>
      <c r="T3675" s="314">
        <f>IF(M3675&lt;&gt;ฐาน!$M$45,IF(S3675&lt;&gt;"",S3675+R3675,0),0)</f>
        <v>0</v>
      </c>
      <c r="U3675" s="311">
        <f>IF(M3675&lt;&gt;ฐาน!$M$45,IF(S3675=0,J3675+T3675,O3675),J3675)</f>
        <v>0</v>
      </c>
      <c r="V3675" s="98"/>
    </row>
    <row r="3676" spans="1:22" x14ac:dyDescent="0.35">
      <c r="A3676" s="93">
        <v>3668</v>
      </c>
      <c r="B3676" s="84"/>
      <c r="C3676" s="98"/>
      <c r="D3676" s="91"/>
      <c r="E3676" s="89"/>
      <c r="F3676" s="88"/>
      <c r="G3676" s="91"/>
      <c r="H3676" s="91"/>
      <c r="I3676" s="88"/>
      <c r="J3676" s="92"/>
      <c r="K3676" s="212"/>
      <c r="L3676" s="308" t="str">
        <f>IF(K3676&lt;&gt;"",INDEX(ฐาน!$J$4:$M$44,MATCH(INT(K3676),ฐาน!$J$4:$J$44,0),2),"")</f>
        <v/>
      </c>
      <c r="M3676" s="309" t="str">
        <f>IF(L3676&lt;&gt;"",INDEX(ฐาน!$J$4:$M$45,MATCH(L3676,ฐาน!$K$4:$K$45,0),4),"")</f>
        <v/>
      </c>
      <c r="N3676" s="310" t="str">
        <f>IF(I3676&lt;&gt;"",INDEX(ฐาน!$A$4:$F$9,MATCH(I3676,ฐาน!$A$4:$A$9,0),IF(J3676&gt;=INDEX(ฐาน!$A$4:$F$9,MATCH(I3676,ฐาน!$A$4:$A$9,0),3),6,5)),"")</f>
        <v/>
      </c>
      <c r="O3676" s="311" t="str">
        <f>IF(I3676&lt;&gt;"",IF(J3676&gt;=INDEX(ฐาน!$A$4:$G$9,MATCH(I3676,ฐาน!$A$4:$A$9,0),4),INDEX(ฐาน!$A$4:$G$9,MATCH(I3676,ฐาน!$A$4:$A$9,0),7),INDEX(ฐาน!$A$4:$G$9,MATCH(I3676,ฐาน!$A$4:$A$9,0),4)),"")</f>
        <v/>
      </c>
      <c r="P3676" s="312">
        <f>IF(M3676&lt;&gt;ฐาน!$M$45,IF(L3676&lt;&gt;"",($L3676*$N3676/100),0),0)</f>
        <v>0</v>
      </c>
      <c r="Q3676" s="311">
        <f>IF(M3676&lt;&gt;ฐาน!$M$45,IF(L3676&lt;&gt;"",ROUNDUP(($L3676*$N3676/100),-1),0),0)</f>
        <v>0</v>
      </c>
      <c r="R3676" s="311">
        <f t="shared" si="114"/>
        <v>0</v>
      </c>
      <c r="S3676" s="313">
        <f t="shared" si="115"/>
        <v>0</v>
      </c>
      <c r="T3676" s="314">
        <f>IF(M3676&lt;&gt;ฐาน!$M$45,IF(S3676&lt;&gt;"",S3676+R3676,0),0)</f>
        <v>0</v>
      </c>
      <c r="U3676" s="311">
        <f>IF(M3676&lt;&gt;ฐาน!$M$45,IF(S3676=0,J3676+T3676,O3676),J3676)</f>
        <v>0</v>
      </c>
      <c r="V3676" s="98"/>
    </row>
    <row r="3677" spans="1:22" x14ac:dyDescent="0.35">
      <c r="A3677" s="93">
        <v>3669</v>
      </c>
      <c r="B3677" s="84"/>
      <c r="C3677" s="98"/>
      <c r="D3677" s="91"/>
      <c r="E3677" s="89"/>
      <c r="F3677" s="88"/>
      <c r="G3677" s="91"/>
      <c r="H3677" s="91"/>
      <c r="I3677" s="88"/>
      <c r="J3677" s="92"/>
      <c r="K3677" s="212"/>
      <c r="L3677" s="308" t="str">
        <f>IF(K3677&lt;&gt;"",INDEX(ฐาน!$J$4:$M$44,MATCH(INT(K3677),ฐาน!$J$4:$J$44,0),2),"")</f>
        <v/>
      </c>
      <c r="M3677" s="309" t="str">
        <f>IF(L3677&lt;&gt;"",INDEX(ฐาน!$J$4:$M$45,MATCH(L3677,ฐาน!$K$4:$K$45,0),4),"")</f>
        <v/>
      </c>
      <c r="N3677" s="310" t="str">
        <f>IF(I3677&lt;&gt;"",INDEX(ฐาน!$A$4:$F$9,MATCH(I3677,ฐาน!$A$4:$A$9,0),IF(J3677&gt;=INDEX(ฐาน!$A$4:$F$9,MATCH(I3677,ฐาน!$A$4:$A$9,0),3),6,5)),"")</f>
        <v/>
      </c>
      <c r="O3677" s="311" t="str">
        <f>IF(I3677&lt;&gt;"",IF(J3677&gt;=INDEX(ฐาน!$A$4:$G$9,MATCH(I3677,ฐาน!$A$4:$A$9,0),4),INDEX(ฐาน!$A$4:$G$9,MATCH(I3677,ฐาน!$A$4:$A$9,0),7),INDEX(ฐาน!$A$4:$G$9,MATCH(I3677,ฐาน!$A$4:$A$9,0),4)),"")</f>
        <v/>
      </c>
      <c r="P3677" s="312">
        <f>IF(M3677&lt;&gt;ฐาน!$M$45,IF(L3677&lt;&gt;"",($L3677*$N3677/100),0),0)</f>
        <v>0</v>
      </c>
      <c r="Q3677" s="311">
        <f>IF(M3677&lt;&gt;ฐาน!$M$45,IF(L3677&lt;&gt;"",ROUNDUP(($L3677*$N3677/100),-1),0),0)</f>
        <v>0</v>
      </c>
      <c r="R3677" s="311">
        <f t="shared" si="114"/>
        <v>0</v>
      </c>
      <c r="S3677" s="313">
        <f t="shared" si="115"/>
        <v>0</v>
      </c>
      <c r="T3677" s="314">
        <f>IF(M3677&lt;&gt;ฐาน!$M$45,IF(S3677&lt;&gt;"",S3677+R3677,0),0)</f>
        <v>0</v>
      </c>
      <c r="U3677" s="311">
        <f>IF(M3677&lt;&gt;ฐาน!$M$45,IF(S3677=0,J3677+T3677,O3677),J3677)</f>
        <v>0</v>
      </c>
      <c r="V3677" s="98"/>
    </row>
    <row r="3678" spans="1:22" x14ac:dyDescent="0.35">
      <c r="A3678" s="93">
        <v>3670</v>
      </c>
      <c r="B3678" s="84"/>
      <c r="C3678" s="98"/>
      <c r="D3678" s="91"/>
      <c r="E3678" s="89"/>
      <c r="F3678" s="88"/>
      <c r="G3678" s="91"/>
      <c r="H3678" s="91"/>
      <c r="I3678" s="88"/>
      <c r="J3678" s="92"/>
      <c r="K3678" s="212"/>
      <c r="L3678" s="308" t="str">
        <f>IF(K3678&lt;&gt;"",INDEX(ฐาน!$J$4:$M$44,MATCH(INT(K3678),ฐาน!$J$4:$J$44,0),2),"")</f>
        <v/>
      </c>
      <c r="M3678" s="309" t="str">
        <f>IF(L3678&lt;&gt;"",INDEX(ฐาน!$J$4:$M$45,MATCH(L3678,ฐาน!$K$4:$K$45,0),4),"")</f>
        <v/>
      </c>
      <c r="N3678" s="310" t="str">
        <f>IF(I3678&lt;&gt;"",INDEX(ฐาน!$A$4:$F$9,MATCH(I3678,ฐาน!$A$4:$A$9,0),IF(J3678&gt;=INDEX(ฐาน!$A$4:$F$9,MATCH(I3678,ฐาน!$A$4:$A$9,0),3),6,5)),"")</f>
        <v/>
      </c>
      <c r="O3678" s="311" t="str">
        <f>IF(I3678&lt;&gt;"",IF(J3678&gt;=INDEX(ฐาน!$A$4:$G$9,MATCH(I3678,ฐาน!$A$4:$A$9,0),4),INDEX(ฐาน!$A$4:$G$9,MATCH(I3678,ฐาน!$A$4:$A$9,0),7),INDEX(ฐาน!$A$4:$G$9,MATCH(I3678,ฐาน!$A$4:$A$9,0),4)),"")</f>
        <v/>
      </c>
      <c r="P3678" s="312">
        <f>IF(M3678&lt;&gt;ฐาน!$M$45,IF(L3678&lt;&gt;"",($L3678*$N3678/100),0),0)</f>
        <v>0</v>
      </c>
      <c r="Q3678" s="311">
        <f>IF(M3678&lt;&gt;ฐาน!$M$45,IF(L3678&lt;&gt;"",ROUNDUP(($L3678*$N3678/100),-1),0),0)</f>
        <v>0</v>
      </c>
      <c r="R3678" s="311">
        <f t="shared" si="114"/>
        <v>0</v>
      </c>
      <c r="S3678" s="313">
        <f t="shared" si="115"/>
        <v>0</v>
      </c>
      <c r="T3678" s="314">
        <f>IF(M3678&lt;&gt;ฐาน!$M$45,IF(S3678&lt;&gt;"",S3678+R3678,0),0)</f>
        <v>0</v>
      </c>
      <c r="U3678" s="311">
        <f>IF(M3678&lt;&gt;ฐาน!$M$45,IF(S3678=0,J3678+T3678,O3678),J3678)</f>
        <v>0</v>
      </c>
      <c r="V3678" s="98"/>
    </row>
    <row r="3679" spans="1:22" x14ac:dyDescent="0.35">
      <c r="A3679" s="93">
        <v>3671</v>
      </c>
      <c r="B3679" s="84"/>
      <c r="C3679" s="98"/>
      <c r="D3679" s="91"/>
      <c r="E3679" s="89"/>
      <c r="F3679" s="88"/>
      <c r="G3679" s="91"/>
      <c r="H3679" s="91"/>
      <c r="I3679" s="88"/>
      <c r="J3679" s="92"/>
      <c r="K3679" s="212"/>
      <c r="L3679" s="308" t="str">
        <f>IF(K3679&lt;&gt;"",INDEX(ฐาน!$J$4:$M$44,MATCH(INT(K3679),ฐาน!$J$4:$J$44,0),2),"")</f>
        <v/>
      </c>
      <c r="M3679" s="309" t="str">
        <f>IF(L3679&lt;&gt;"",INDEX(ฐาน!$J$4:$M$45,MATCH(L3679,ฐาน!$K$4:$K$45,0),4),"")</f>
        <v/>
      </c>
      <c r="N3679" s="310" t="str">
        <f>IF(I3679&lt;&gt;"",INDEX(ฐาน!$A$4:$F$9,MATCH(I3679,ฐาน!$A$4:$A$9,0),IF(J3679&gt;=INDEX(ฐาน!$A$4:$F$9,MATCH(I3679,ฐาน!$A$4:$A$9,0),3),6,5)),"")</f>
        <v/>
      </c>
      <c r="O3679" s="311" t="str">
        <f>IF(I3679&lt;&gt;"",IF(J3679&gt;=INDEX(ฐาน!$A$4:$G$9,MATCH(I3679,ฐาน!$A$4:$A$9,0),4),INDEX(ฐาน!$A$4:$G$9,MATCH(I3679,ฐาน!$A$4:$A$9,0),7),INDEX(ฐาน!$A$4:$G$9,MATCH(I3679,ฐาน!$A$4:$A$9,0),4)),"")</f>
        <v/>
      </c>
      <c r="P3679" s="312">
        <f>IF(M3679&lt;&gt;ฐาน!$M$45,IF(L3679&lt;&gt;"",($L3679*$N3679/100),0),0)</f>
        <v>0</v>
      </c>
      <c r="Q3679" s="311">
        <f>IF(M3679&lt;&gt;ฐาน!$M$45,IF(L3679&lt;&gt;"",ROUNDUP(($L3679*$N3679/100),-1),0),0)</f>
        <v>0</v>
      </c>
      <c r="R3679" s="311">
        <f t="shared" si="114"/>
        <v>0</v>
      </c>
      <c r="S3679" s="313">
        <f t="shared" si="115"/>
        <v>0</v>
      </c>
      <c r="T3679" s="314">
        <f>IF(M3679&lt;&gt;ฐาน!$M$45,IF(S3679&lt;&gt;"",S3679+R3679,0),0)</f>
        <v>0</v>
      </c>
      <c r="U3679" s="311">
        <f>IF(M3679&lt;&gt;ฐาน!$M$45,IF(S3679=0,J3679+T3679,O3679),J3679)</f>
        <v>0</v>
      </c>
      <c r="V3679" s="98"/>
    </row>
    <row r="3680" spans="1:22" x14ac:dyDescent="0.35">
      <c r="A3680" s="93">
        <v>3672</v>
      </c>
      <c r="B3680" s="84"/>
      <c r="C3680" s="98"/>
      <c r="D3680" s="91"/>
      <c r="E3680" s="89"/>
      <c r="F3680" s="88"/>
      <c r="G3680" s="91"/>
      <c r="H3680" s="91"/>
      <c r="I3680" s="88"/>
      <c r="J3680" s="92"/>
      <c r="K3680" s="212"/>
      <c r="L3680" s="308" t="str">
        <f>IF(K3680&lt;&gt;"",INDEX(ฐาน!$J$4:$M$44,MATCH(INT(K3680),ฐาน!$J$4:$J$44,0),2),"")</f>
        <v/>
      </c>
      <c r="M3680" s="309" t="str">
        <f>IF(L3680&lt;&gt;"",INDEX(ฐาน!$J$4:$M$45,MATCH(L3680,ฐาน!$K$4:$K$45,0),4),"")</f>
        <v/>
      </c>
      <c r="N3680" s="310" t="str">
        <f>IF(I3680&lt;&gt;"",INDEX(ฐาน!$A$4:$F$9,MATCH(I3680,ฐาน!$A$4:$A$9,0),IF(J3680&gt;=INDEX(ฐาน!$A$4:$F$9,MATCH(I3680,ฐาน!$A$4:$A$9,0),3),6,5)),"")</f>
        <v/>
      </c>
      <c r="O3680" s="311" t="str">
        <f>IF(I3680&lt;&gt;"",IF(J3680&gt;=INDEX(ฐาน!$A$4:$G$9,MATCH(I3680,ฐาน!$A$4:$A$9,0),4),INDEX(ฐาน!$A$4:$G$9,MATCH(I3680,ฐาน!$A$4:$A$9,0),7),INDEX(ฐาน!$A$4:$G$9,MATCH(I3680,ฐาน!$A$4:$A$9,0),4)),"")</f>
        <v/>
      </c>
      <c r="P3680" s="312">
        <f>IF(M3680&lt;&gt;ฐาน!$M$45,IF(L3680&lt;&gt;"",($L3680*$N3680/100),0),0)</f>
        <v>0</v>
      </c>
      <c r="Q3680" s="311">
        <f>IF(M3680&lt;&gt;ฐาน!$M$45,IF(L3680&lt;&gt;"",ROUNDUP(($L3680*$N3680/100),-1),0),0)</f>
        <v>0</v>
      </c>
      <c r="R3680" s="311">
        <f t="shared" si="114"/>
        <v>0</v>
      </c>
      <c r="S3680" s="313">
        <f t="shared" si="115"/>
        <v>0</v>
      </c>
      <c r="T3680" s="314">
        <f>IF(M3680&lt;&gt;ฐาน!$M$45,IF(S3680&lt;&gt;"",S3680+R3680,0),0)</f>
        <v>0</v>
      </c>
      <c r="U3680" s="311">
        <f>IF(M3680&lt;&gt;ฐาน!$M$45,IF(S3680=0,J3680+T3680,O3680),J3680)</f>
        <v>0</v>
      </c>
      <c r="V3680" s="98"/>
    </row>
    <row r="3681" spans="1:22" x14ac:dyDescent="0.35">
      <c r="A3681" s="93">
        <v>3673</v>
      </c>
      <c r="B3681" s="84"/>
      <c r="C3681" s="98"/>
      <c r="D3681" s="91"/>
      <c r="E3681" s="89"/>
      <c r="F3681" s="88"/>
      <c r="G3681" s="91"/>
      <c r="H3681" s="91"/>
      <c r="I3681" s="88"/>
      <c r="J3681" s="92"/>
      <c r="K3681" s="212"/>
      <c r="L3681" s="308" t="str">
        <f>IF(K3681&lt;&gt;"",INDEX(ฐาน!$J$4:$M$44,MATCH(INT(K3681),ฐาน!$J$4:$J$44,0),2),"")</f>
        <v/>
      </c>
      <c r="M3681" s="309" t="str">
        <f>IF(L3681&lt;&gt;"",INDEX(ฐาน!$J$4:$M$45,MATCH(L3681,ฐาน!$K$4:$K$45,0),4),"")</f>
        <v/>
      </c>
      <c r="N3681" s="310" t="str">
        <f>IF(I3681&lt;&gt;"",INDEX(ฐาน!$A$4:$F$9,MATCH(I3681,ฐาน!$A$4:$A$9,0),IF(J3681&gt;=INDEX(ฐาน!$A$4:$F$9,MATCH(I3681,ฐาน!$A$4:$A$9,0),3),6,5)),"")</f>
        <v/>
      </c>
      <c r="O3681" s="311" t="str">
        <f>IF(I3681&lt;&gt;"",IF(J3681&gt;=INDEX(ฐาน!$A$4:$G$9,MATCH(I3681,ฐาน!$A$4:$A$9,0),4),INDEX(ฐาน!$A$4:$G$9,MATCH(I3681,ฐาน!$A$4:$A$9,0),7),INDEX(ฐาน!$A$4:$G$9,MATCH(I3681,ฐาน!$A$4:$A$9,0),4)),"")</f>
        <v/>
      </c>
      <c r="P3681" s="312">
        <f>IF(M3681&lt;&gt;ฐาน!$M$45,IF(L3681&lt;&gt;"",($L3681*$N3681/100),0),0)</f>
        <v>0</v>
      </c>
      <c r="Q3681" s="311">
        <f>IF(M3681&lt;&gt;ฐาน!$M$45,IF(L3681&lt;&gt;"",ROUNDUP(($L3681*$N3681/100),-1),0),0)</f>
        <v>0</v>
      </c>
      <c r="R3681" s="311">
        <f t="shared" si="114"/>
        <v>0</v>
      </c>
      <c r="S3681" s="313">
        <f t="shared" si="115"/>
        <v>0</v>
      </c>
      <c r="T3681" s="314">
        <f>IF(M3681&lt;&gt;ฐาน!$M$45,IF(S3681&lt;&gt;"",S3681+R3681,0),0)</f>
        <v>0</v>
      </c>
      <c r="U3681" s="311">
        <f>IF(M3681&lt;&gt;ฐาน!$M$45,IF(S3681=0,J3681+T3681,O3681),J3681)</f>
        <v>0</v>
      </c>
      <c r="V3681" s="98"/>
    </row>
    <row r="3682" spans="1:22" x14ac:dyDescent="0.35">
      <c r="A3682" s="93">
        <v>3674</v>
      </c>
      <c r="B3682" s="84"/>
      <c r="C3682" s="98"/>
      <c r="D3682" s="91"/>
      <c r="E3682" s="89"/>
      <c r="F3682" s="88"/>
      <c r="G3682" s="91"/>
      <c r="H3682" s="91"/>
      <c r="I3682" s="88"/>
      <c r="J3682" s="92"/>
      <c r="K3682" s="212"/>
      <c r="L3682" s="308" t="str">
        <f>IF(K3682&lt;&gt;"",INDEX(ฐาน!$J$4:$M$44,MATCH(INT(K3682),ฐาน!$J$4:$J$44,0),2),"")</f>
        <v/>
      </c>
      <c r="M3682" s="309" t="str">
        <f>IF(L3682&lt;&gt;"",INDEX(ฐาน!$J$4:$M$45,MATCH(L3682,ฐาน!$K$4:$K$45,0),4),"")</f>
        <v/>
      </c>
      <c r="N3682" s="310" t="str">
        <f>IF(I3682&lt;&gt;"",INDEX(ฐาน!$A$4:$F$9,MATCH(I3682,ฐาน!$A$4:$A$9,0),IF(J3682&gt;=INDEX(ฐาน!$A$4:$F$9,MATCH(I3682,ฐาน!$A$4:$A$9,0),3),6,5)),"")</f>
        <v/>
      </c>
      <c r="O3682" s="311" t="str">
        <f>IF(I3682&lt;&gt;"",IF(J3682&gt;=INDEX(ฐาน!$A$4:$G$9,MATCH(I3682,ฐาน!$A$4:$A$9,0),4),INDEX(ฐาน!$A$4:$G$9,MATCH(I3682,ฐาน!$A$4:$A$9,0),7),INDEX(ฐาน!$A$4:$G$9,MATCH(I3682,ฐาน!$A$4:$A$9,0),4)),"")</f>
        <v/>
      </c>
      <c r="P3682" s="312">
        <f>IF(M3682&lt;&gt;ฐาน!$M$45,IF(L3682&lt;&gt;"",($L3682*$N3682/100),0),0)</f>
        <v>0</v>
      </c>
      <c r="Q3682" s="311">
        <f>IF(M3682&lt;&gt;ฐาน!$M$45,IF(L3682&lt;&gt;"",ROUNDUP(($L3682*$N3682/100),-1),0),0)</f>
        <v>0</v>
      </c>
      <c r="R3682" s="311">
        <f t="shared" si="114"/>
        <v>0</v>
      </c>
      <c r="S3682" s="313">
        <f t="shared" si="115"/>
        <v>0</v>
      </c>
      <c r="T3682" s="314">
        <f>IF(M3682&lt;&gt;ฐาน!$M$45,IF(S3682&lt;&gt;"",S3682+R3682,0),0)</f>
        <v>0</v>
      </c>
      <c r="U3682" s="311">
        <f>IF(M3682&lt;&gt;ฐาน!$M$45,IF(S3682=0,J3682+T3682,O3682),J3682)</f>
        <v>0</v>
      </c>
      <c r="V3682" s="98"/>
    </row>
    <row r="3683" spans="1:22" x14ac:dyDescent="0.35">
      <c r="A3683" s="93">
        <v>3675</v>
      </c>
      <c r="B3683" s="84"/>
      <c r="C3683" s="98"/>
      <c r="D3683" s="91"/>
      <c r="E3683" s="89"/>
      <c r="F3683" s="88"/>
      <c r="G3683" s="91"/>
      <c r="H3683" s="91"/>
      <c r="I3683" s="88"/>
      <c r="J3683" s="92"/>
      <c r="K3683" s="212"/>
      <c r="L3683" s="308" t="str">
        <f>IF(K3683&lt;&gt;"",INDEX(ฐาน!$J$4:$M$44,MATCH(INT(K3683),ฐาน!$J$4:$J$44,0),2),"")</f>
        <v/>
      </c>
      <c r="M3683" s="309" t="str">
        <f>IF(L3683&lt;&gt;"",INDEX(ฐาน!$J$4:$M$45,MATCH(L3683,ฐาน!$K$4:$K$45,0),4),"")</f>
        <v/>
      </c>
      <c r="N3683" s="310" t="str">
        <f>IF(I3683&lt;&gt;"",INDEX(ฐาน!$A$4:$F$9,MATCH(I3683,ฐาน!$A$4:$A$9,0),IF(J3683&gt;=INDEX(ฐาน!$A$4:$F$9,MATCH(I3683,ฐาน!$A$4:$A$9,0),3),6,5)),"")</f>
        <v/>
      </c>
      <c r="O3683" s="311" t="str">
        <f>IF(I3683&lt;&gt;"",IF(J3683&gt;=INDEX(ฐาน!$A$4:$G$9,MATCH(I3683,ฐาน!$A$4:$A$9,0),4),INDEX(ฐาน!$A$4:$G$9,MATCH(I3683,ฐาน!$A$4:$A$9,0),7),INDEX(ฐาน!$A$4:$G$9,MATCH(I3683,ฐาน!$A$4:$A$9,0),4)),"")</f>
        <v/>
      </c>
      <c r="P3683" s="312">
        <f>IF(M3683&lt;&gt;ฐาน!$M$45,IF(L3683&lt;&gt;"",($L3683*$N3683/100),0),0)</f>
        <v>0</v>
      </c>
      <c r="Q3683" s="311">
        <f>IF(M3683&lt;&gt;ฐาน!$M$45,IF(L3683&lt;&gt;"",ROUNDUP(($L3683*$N3683/100),-1),0),0)</f>
        <v>0</v>
      </c>
      <c r="R3683" s="311">
        <f t="shared" si="114"/>
        <v>0</v>
      </c>
      <c r="S3683" s="313">
        <f t="shared" si="115"/>
        <v>0</v>
      </c>
      <c r="T3683" s="314">
        <f>IF(M3683&lt;&gt;ฐาน!$M$45,IF(S3683&lt;&gt;"",S3683+R3683,0),0)</f>
        <v>0</v>
      </c>
      <c r="U3683" s="311">
        <f>IF(M3683&lt;&gt;ฐาน!$M$45,IF(S3683=0,J3683+T3683,O3683),J3683)</f>
        <v>0</v>
      </c>
      <c r="V3683" s="98"/>
    </row>
    <row r="3684" spans="1:22" x14ac:dyDescent="0.35">
      <c r="A3684" s="93">
        <v>3676</v>
      </c>
      <c r="B3684" s="84"/>
      <c r="C3684" s="98"/>
      <c r="D3684" s="91"/>
      <c r="E3684" s="89"/>
      <c r="F3684" s="88"/>
      <c r="G3684" s="91"/>
      <c r="H3684" s="91"/>
      <c r="I3684" s="88"/>
      <c r="J3684" s="92"/>
      <c r="K3684" s="212"/>
      <c r="L3684" s="308" t="str">
        <f>IF(K3684&lt;&gt;"",INDEX(ฐาน!$J$4:$M$44,MATCH(INT(K3684),ฐาน!$J$4:$J$44,0),2),"")</f>
        <v/>
      </c>
      <c r="M3684" s="309" t="str">
        <f>IF(L3684&lt;&gt;"",INDEX(ฐาน!$J$4:$M$45,MATCH(L3684,ฐาน!$K$4:$K$45,0),4),"")</f>
        <v/>
      </c>
      <c r="N3684" s="310" t="str">
        <f>IF(I3684&lt;&gt;"",INDEX(ฐาน!$A$4:$F$9,MATCH(I3684,ฐาน!$A$4:$A$9,0),IF(J3684&gt;=INDEX(ฐาน!$A$4:$F$9,MATCH(I3684,ฐาน!$A$4:$A$9,0),3),6,5)),"")</f>
        <v/>
      </c>
      <c r="O3684" s="311" t="str">
        <f>IF(I3684&lt;&gt;"",IF(J3684&gt;=INDEX(ฐาน!$A$4:$G$9,MATCH(I3684,ฐาน!$A$4:$A$9,0),4),INDEX(ฐาน!$A$4:$G$9,MATCH(I3684,ฐาน!$A$4:$A$9,0),7),INDEX(ฐาน!$A$4:$G$9,MATCH(I3684,ฐาน!$A$4:$A$9,0),4)),"")</f>
        <v/>
      </c>
      <c r="P3684" s="312">
        <f>IF(M3684&lt;&gt;ฐาน!$M$45,IF(L3684&lt;&gt;"",($L3684*$N3684/100),0),0)</f>
        <v>0</v>
      </c>
      <c r="Q3684" s="311">
        <f>IF(M3684&lt;&gt;ฐาน!$M$45,IF(L3684&lt;&gt;"",ROUNDUP(($L3684*$N3684/100),-1),0),0)</f>
        <v>0</v>
      </c>
      <c r="R3684" s="311">
        <f t="shared" si="114"/>
        <v>0</v>
      </c>
      <c r="S3684" s="313">
        <f t="shared" si="115"/>
        <v>0</v>
      </c>
      <c r="T3684" s="314">
        <f>IF(M3684&lt;&gt;ฐาน!$M$45,IF(S3684&lt;&gt;"",S3684+R3684,0),0)</f>
        <v>0</v>
      </c>
      <c r="U3684" s="311">
        <f>IF(M3684&lt;&gt;ฐาน!$M$45,IF(S3684=0,J3684+T3684,O3684),J3684)</f>
        <v>0</v>
      </c>
      <c r="V3684" s="98"/>
    </row>
    <row r="3685" spans="1:22" x14ac:dyDescent="0.35">
      <c r="A3685" s="93">
        <v>3677</v>
      </c>
      <c r="B3685" s="84"/>
      <c r="C3685" s="98"/>
      <c r="D3685" s="91"/>
      <c r="E3685" s="89"/>
      <c r="F3685" s="88"/>
      <c r="G3685" s="91"/>
      <c r="H3685" s="91"/>
      <c r="I3685" s="88"/>
      <c r="J3685" s="92"/>
      <c r="K3685" s="212"/>
      <c r="L3685" s="308" t="str">
        <f>IF(K3685&lt;&gt;"",INDEX(ฐาน!$J$4:$M$44,MATCH(INT(K3685),ฐาน!$J$4:$J$44,0),2),"")</f>
        <v/>
      </c>
      <c r="M3685" s="309" t="str">
        <f>IF(L3685&lt;&gt;"",INDEX(ฐาน!$J$4:$M$45,MATCH(L3685,ฐาน!$K$4:$K$45,0),4),"")</f>
        <v/>
      </c>
      <c r="N3685" s="310" t="str">
        <f>IF(I3685&lt;&gt;"",INDEX(ฐาน!$A$4:$F$9,MATCH(I3685,ฐาน!$A$4:$A$9,0),IF(J3685&gt;=INDEX(ฐาน!$A$4:$F$9,MATCH(I3685,ฐาน!$A$4:$A$9,0),3),6,5)),"")</f>
        <v/>
      </c>
      <c r="O3685" s="311" t="str">
        <f>IF(I3685&lt;&gt;"",IF(J3685&gt;=INDEX(ฐาน!$A$4:$G$9,MATCH(I3685,ฐาน!$A$4:$A$9,0),4),INDEX(ฐาน!$A$4:$G$9,MATCH(I3685,ฐาน!$A$4:$A$9,0),7),INDEX(ฐาน!$A$4:$G$9,MATCH(I3685,ฐาน!$A$4:$A$9,0),4)),"")</f>
        <v/>
      </c>
      <c r="P3685" s="312">
        <f>IF(M3685&lt;&gt;ฐาน!$M$45,IF(L3685&lt;&gt;"",($L3685*$N3685/100),0),0)</f>
        <v>0</v>
      </c>
      <c r="Q3685" s="311">
        <f>IF(M3685&lt;&gt;ฐาน!$M$45,IF(L3685&lt;&gt;"",ROUNDUP(($L3685*$N3685/100),-1),0),0)</f>
        <v>0</v>
      </c>
      <c r="R3685" s="311">
        <f t="shared" si="114"/>
        <v>0</v>
      </c>
      <c r="S3685" s="313">
        <f t="shared" si="115"/>
        <v>0</v>
      </c>
      <c r="T3685" s="314">
        <f>IF(M3685&lt;&gt;ฐาน!$M$45,IF(S3685&lt;&gt;"",S3685+R3685,0),0)</f>
        <v>0</v>
      </c>
      <c r="U3685" s="311">
        <f>IF(M3685&lt;&gt;ฐาน!$M$45,IF(S3685=0,J3685+T3685,O3685),J3685)</f>
        <v>0</v>
      </c>
      <c r="V3685" s="98"/>
    </row>
    <row r="3686" spans="1:22" x14ac:dyDescent="0.35">
      <c r="A3686" s="93">
        <v>3678</v>
      </c>
      <c r="B3686" s="84"/>
      <c r="C3686" s="98"/>
      <c r="D3686" s="91"/>
      <c r="E3686" s="89"/>
      <c r="F3686" s="88"/>
      <c r="G3686" s="91"/>
      <c r="H3686" s="91"/>
      <c r="I3686" s="88"/>
      <c r="J3686" s="92"/>
      <c r="K3686" s="212"/>
      <c r="L3686" s="308" t="str">
        <f>IF(K3686&lt;&gt;"",INDEX(ฐาน!$J$4:$M$44,MATCH(INT(K3686),ฐาน!$J$4:$J$44,0),2),"")</f>
        <v/>
      </c>
      <c r="M3686" s="309" t="str">
        <f>IF(L3686&lt;&gt;"",INDEX(ฐาน!$J$4:$M$45,MATCH(L3686,ฐาน!$K$4:$K$45,0),4),"")</f>
        <v/>
      </c>
      <c r="N3686" s="310" t="str">
        <f>IF(I3686&lt;&gt;"",INDEX(ฐาน!$A$4:$F$9,MATCH(I3686,ฐาน!$A$4:$A$9,0),IF(J3686&gt;=INDEX(ฐาน!$A$4:$F$9,MATCH(I3686,ฐาน!$A$4:$A$9,0),3),6,5)),"")</f>
        <v/>
      </c>
      <c r="O3686" s="311" t="str">
        <f>IF(I3686&lt;&gt;"",IF(J3686&gt;=INDEX(ฐาน!$A$4:$G$9,MATCH(I3686,ฐาน!$A$4:$A$9,0),4),INDEX(ฐาน!$A$4:$G$9,MATCH(I3686,ฐาน!$A$4:$A$9,0),7),INDEX(ฐาน!$A$4:$G$9,MATCH(I3686,ฐาน!$A$4:$A$9,0),4)),"")</f>
        <v/>
      </c>
      <c r="P3686" s="312">
        <f>IF(M3686&lt;&gt;ฐาน!$M$45,IF(L3686&lt;&gt;"",($L3686*$N3686/100),0),0)</f>
        <v>0</v>
      </c>
      <c r="Q3686" s="311">
        <f>IF(M3686&lt;&gt;ฐาน!$M$45,IF(L3686&lt;&gt;"",ROUNDUP(($L3686*$N3686/100),-1),0),0)</f>
        <v>0</v>
      </c>
      <c r="R3686" s="311">
        <f t="shared" si="114"/>
        <v>0</v>
      </c>
      <c r="S3686" s="313">
        <f t="shared" si="115"/>
        <v>0</v>
      </c>
      <c r="T3686" s="314">
        <f>IF(M3686&lt;&gt;ฐาน!$M$45,IF(S3686&lt;&gt;"",S3686+R3686,0),0)</f>
        <v>0</v>
      </c>
      <c r="U3686" s="311">
        <f>IF(M3686&lt;&gt;ฐาน!$M$45,IF(S3686=0,J3686+T3686,O3686),J3686)</f>
        <v>0</v>
      </c>
      <c r="V3686" s="98"/>
    </row>
    <row r="3687" spans="1:22" x14ac:dyDescent="0.35">
      <c r="A3687" s="93">
        <v>3679</v>
      </c>
      <c r="B3687" s="84"/>
      <c r="C3687" s="98"/>
      <c r="D3687" s="91"/>
      <c r="E3687" s="89"/>
      <c r="F3687" s="88"/>
      <c r="G3687" s="91"/>
      <c r="H3687" s="91"/>
      <c r="I3687" s="88"/>
      <c r="J3687" s="92"/>
      <c r="K3687" s="212"/>
      <c r="L3687" s="308" t="str">
        <f>IF(K3687&lt;&gt;"",INDEX(ฐาน!$J$4:$M$44,MATCH(INT(K3687),ฐาน!$J$4:$J$44,0),2),"")</f>
        <v/>
      </c>
      <c r="M3687" s="309" t="str">
        <f>IF(L3687&lt;&gt;"",INDEX(ฐาน!$J$4:$M$45,MATCH(L3687,ฐาน!$K$4:$K$45,0),4),"")</f>
        <v/>
      </c>
      <c r="N3687" s="310" t="str">
        <f>IF(I3687&lt;&gt;"",INDEX(ฐาน!$A$4:$F$9,MATCH(I3687,ฐาน!$A$4:$A$9,0),IF(J3687&gt;=INDEX(ฐาน!$A$4:$F$9,MATCH(I3687,ฐาน!$A$4:$A$9,0),3),6,5)),"")</f>
        <v/>
      </c>
      <c r="O3687" s="311" t="str">
        <f>IF(I3687&lt;&gt;"",IF(J3687&gt;=INDEX(ฐาน!$A$4:$G$9,MATCH(I3687,ฐาน!$A$4:$A$9,0),4),INDEX(ฐาน!$A$4:$G$9,MATCH(I3687,ฐาน!$A$4:$A$9,0),7),INDEX(ฐาน!$A$4:$G$9,MATCH(I3687,ฐาน!$A$4:$A$9,0),4)),"")</f>
        <v/>
      </c>
      <c r="P3687" s="312">
        <f>IF(M3687&lt;&gt;ฐาน!$M$45,IF(L3687&lt;&gt;"",($L3687*$N3687/100),0),0)</f>
        <v>0</v>
      </c>
      <c r="Q3687" s="311">
        <f>IF(M3687&lt;&gt;ฐาน!$M$45,IF(L3687&lt;&gt;"",ROUNDUP(($L3687*$N3687/100),-1),0),0)</f>
        <v>0</v>
      </c>
      <c r="R3687" s="311">
        <f t="shared" si="114"/>
        <v>0</v>
      </c>
      <c r="S3687" s="313">
        <f t="shared" si="115"/>
        <v>0</v>
      </c>
      <c r="T3687" s="314">
        <f>IF(M3687&lt;&gt;ฐาน!$M$45,IF(S3687&lt;&gt;"",S3687+R3687,0),0)</f>
        <v>0</v>
      </c>
      <c r="U3687" s="311">
        <f>IF(M3687&lt;&gt;ฐาน!$M$45,IF(S3687=0,J3687+T3687,O3687),J3687)</f>
        <v>0</v>
      </c>
      <c r="V3687" s="98"/>
    </row>
    <row r="3688" spans="1:22" x14ac:dyDescent="0.35">
      <c r="A3688" s="93">
        <v>3680</v>
      </c>
      <c r="B3688" s="84"/>
      <c r="C3688" s="98"/>
      <c r="D3688" s="91"/>
      <c r="E3688" s="89"/>
      <c r="F3688" s="88"/>
      <c r="G3688" s="91"/>
      <c r="H3688" s="91"/>
      <c r="I3688" s="88"/>
      <c r="J3688" s="92"/>
      <c r="K3688" s="212"/>
      <c r="L3688" s="308" t="str">
        <f>IF(K3688&lt;&gt;"",INDEX(ฐาน!$J$4:$M$44,MATCH(INT(K3688),ฐาน!$J$4:$J$44,0),2),"")</f>
        <v/>
      </c>
      <c r="M3688" s="309" t="str">
        <f>IF(L3688&lt;&gt;"",INDEX(ฐาน!$J$4:$M$45,MATCH(L3688,ฐาน!$K$4:$K$45,0),4),"")</f>
        <v/>
      </c>
      <c r="N3688" s="310" t="str">
        <f>IF(I3688&lt;&gt;"",INDEX(ฐาน!$A$4:$F$9,MATCH(I3688,ฐาน!$A$4:$A$9,0),IF(J3688&gt;=INDEX(ฐาน!$A$4:$F$9,MATCH(I3688,ฐาน!$A$4:$A$9,0),3),6,5)),"")</f>
        <v/>
      </c>
      <c r="O3688" s="311" t="str">
        <f>IF(I3688&lt;&gt;"",IF(J3688&gt;=INDEX(ฐาน!$A$4:$G$9,MATCH(I3688,ฐาน!$A$4:$A$9,0),4),INDEX(ฐาน!$A$4:$G$9,MATCH(I3688,ฐาน!$A$4:$A$9,0),7),INDEX(ฐาน!$A$4:$G$9,MATCH(I3688,ฐาน!$A$4:$A$9,0),4)),"")</f>
        <v/>
      </c>
      <c r="P3688" s="312">
        <f>IF(M3688&lt;&gt;ฐาน!$M$45,IF(L3688&lt;&gt;"",($L3688*$N3688/100),0),0)</f>
        <v>0</v>
      </c>
      <c r="Q3688" s="311">
        <f>IF(M3688&lt;&gt;ฐาน!$M$45,IF(L3688&lt;&gt;"",ROUNDUP(($L3688*$N3688/100),-1),0),0)</f>
        <v>0</v>
      </c>
      <c r="R3688" s="311">
        <f t="shared" si="114"/>
        <v>0</v>
      </c>
      <c r="S3688" s="313">
        <f t="shared" si="115"/>
        <v>0</v>
      </c>
      <c r="T3688" s="314">
        <f>IF(M3688&lt;&gt;ฐาน!$M$45,IF(S3688&lt;&gt;"",S3688+R3688,0),0)</f>
        <v>0</v>
      </c>
      <c r="U3688" s="311">
        <f>IF(M3688&lt;&gt;ฐาน!$M$45,IF(S3688=0,J3688+T3688,O3688),J3688)</f>
        <v>0</v>
      </c>
      <c r="V3688" s="98"/>
    </row>
    <row r="3689" spans="1:22" x14ac:dyDescent="0.35">
      <c r="A3689" s="93">
        <v>3681</v>
      </c>
      <c r="B3689" s="84"/>
      <c r="C3689" s="98"/>
      <c r="D3689" s="91"/>
      <c r="E3689" s="89"/>
      <c r="F3689" s="88"/>
      <c r="G3689" s="91"/>
      <c r="H3689" s="91"/>
      <c r="I3689" s="88"/>
      <c r="J3689" s="92"/>
      <c r="K3689" s="212"/>
      <c r="L3689" s="308" t="str">
        <f>IF(K3689&lt;&gt;"",INDEX(ฐาน!$J$4:$M$44,MATCH(INT(K3689),ฐาน!$J$4:$J$44,0),2),"")</f>
        <v/>
      </c>
      <c r="M3689" s="309" t="str">
        <f>IF(L3689&lt;&gt;"",INDEX(ฐาน!$J$4:$M$45,MATCH(L3689,ฐาน!$K$4:$K$45,0),4),"")</f>
        <v/>
      </c>
      <c r="N3689" s="310" t="str">
        <f>IF(I3689&lt;&gt;"",INDEX(ฐาน!$A$4:$F$9,MATCH(I3689,ฐาน!$A$4:$A$9,0),IF(J3689&gt;=INDEX(ฐาน!$A$4:$F$9,MATCH(I3689,ฐาน!$A$4:$A$9,0),3),6,5)),"")</f>
        <v/>
      </c>
      <c r="O3689" s="311" t="str">
        <f>IF(I3689&lt;&gt;"",IF(J3689&gt;=INDEX(ฐาน!$A$4:$G$9,MATCH(I3689,ฐาน!$A$4:$A$9,0),4),INDEX(ฐาน!$A$4:$G$9,MATCH(I3689,ฐาน!$A$4:$A$9,0),7),INDEX(ฐาน!$A$4:$G$9,MATCH(I3689,ฐาน!$A$4:$A$9,0),4)),"")</f>
        <v/>
      </c>
      <c r="P3689" s="312">
        <f>IF(M3689&lt;&gt;ฐาน!$M$45,IF(L3689&lt;&gt;"",($L3689*$N3689/100),0),0)</f>
        <v>0</v>
      </c>
      <c r="Q3689" s="311">
        <f>IF(M3689&lt;&gt;ฐาน!$M$45,IF(L3689&lt;&gt;"",ROUNDUP(($L3689*$N3689/100),-1),0),0)</f>
        <v>0</v>
      </c>
      <c r="R3689" s="311">
        <f t="shared" si="114"/>
        <v>0</v>
      </c>
      <c r="S3689" s="313">
        <f t="shared" si="115"/>
        <v>0</v>
      </c>
      <c r="T3689" s="314">
        <f>IF(M3689&lt;&gt;ฐาน!$M$45,IF(S3689&lt;&gt;"",S3689+R3689,0),0)</f>
        <v>0</v>
      </c>
      <c r="U3689" s="311">
        <f>IF(M3689&lt;&gt;ฐาน!$M$45,IF(S3689=0,J3689+T3689,O3689),J3689)</f>
        <v>0</v>
      </c>
      <c r="V3689" s="98"/>
    </row>
    <row r="3690" spans="1:22" x14ac:dyDescent="0.35">
      <c r="A3690" s="93">
        <v>3682</v>
      </c>
      <c r="B3690" s="84"/>
      <c r="C3690" s="98"/>
      <c r="D3690" s="91"/>
      <c r="E3690" s="89"/>
      <c r="F3690" s="88"/>
      <c r="G3690" s="91"/>
      <c r="H3690" s="91"/>
      <c r="I3690" s="88"/>
      <c r="J3690" s="92"/>
      <c r="K3690" s="212"/>
      <c r="L3690" s="308" t="str">
        <f>IF(K3690&lt;&gt;"",INDEX(ฐาน!$J$4:$M$44,MATCH(INT(K3690),ฐาน!$J$4:$J$44,0),2),"")</f>
        <v/>
      </c>
      <c r="M3690" s="309" t="str">
        <f>IF(L3690&lt;&gt;"",INDEX(ฐาน!$J$4:$M$45,MATCH(L3690,ฐาน!$K$4:$K$45,0),4),"")</f>
        <v/>
      </c>
      <c r="N3690" s="310" t="str">
        <f>IF(I3690&lt;&gt;"",INDEX(ฐาน!$A$4:$F$9,MATCH(I3690,ฐาน!$A$4:$A$9,0),IF(J3690&gt;=INDEX(ฐาน!$A$4:$F$9,MATCH(I3690,ฐาน!$A$4:$A$9,0),3),6,5)),"")</f>
        <v/>
      </c>
      <c r="O3690" s="311" t="str">
        <f>IF(I3690&lt;&gt;"",IF(J3690&gt;=INDEX(ฐาน!$A$4:$G$9,MATCH(I3690,ฐาน!$A$4:$A$9,0),4),INDEX(ฐาน!$A$4:$G$9,MATCH(I3690,ฐาน!$A$4:$A$9,0),7),INDEX(ฐาน!$A$4:$G$9,MATCH(I3690,ฐาน!$A$4:$A$9,0),4)),"")</f>
        <v/>
      </c>
      <c r="P3690" s="312">
        <f>IF(M3690&lt;&gt;ฐาน!$M$45,IF(L3690&lt;&gt;"",($L3690*$N3690/100),0),0)</f>
        <v>0</v>
      </c>
      <c r="Q3690" s="311">
        <f>IF(M3690&lt;&gt;ฐาน!$M$45,IF(L3690&lt;&gt;"",ROUNDUP(($L3690*$N3690/100),-1),0),0)</f>
        <v>0</v>
      </c>
      <c r="R3690" s="311">
        <f t="shared" si="114"/>
        <v>0</v>
      </c>
      <c r="S3690" s="313">
        <f t="shared" si="115"/>
        <v>0</v>
      </c>
      <c r="T3690" s="314">
        <f>IF(M3690&lt;&gt;ฐาน!$M$45,IF(S3690&lt;&gt;"",S3690+R3690,0),0)</f>
        <v>0</v>
      </c>
      <c r="U3690" s="311">
        <f>IF(M3690&lt;&gt;ฐาน!$M$45,IF(S3690=0,J3690+T3690,O3690),J3690)</f>
        <v>0</v>
      </c>
      <c r="V3690" s="98"/>
    </row>
    <row r="3691" spans="1:22" x14ac:dyDescent="0.35">
      <c r="A3691" s="93">
        <v>3683</v>
      </c>
      <c r="B3691" s="84"/>
      <c r="C3691" s="98"/>
      <c r="D3691" s="91"/>
      <c r="E3691" s="89"/>
      <c r="F3691" s="88"/>
      <c r="G3691" s="91"/>
      <c r="H3691" s="91"/>
      <c r="I3691" s="88"/>
      <c r="J3691" s="92"/>
      <c r="K3691" s="212"/>
      <c r="L3691" s="308" t="str">
        <f>IF(K3691&lt;&gt;"",INDEX(ฐาน!$J$4:$M$44,MATCH(INT(K3691),ฐาน!$J$4:$J$44,0),2),"")</f>
        <v/>
      </c>
      <c r="M3691" s="309" t="str">
        <f>IF(L3691&lt;&gt;"",INDEX(ฐาน!$J$4:$M$45,MATCH(L3691,ฐาน!$K$4:$K$45,0),4),"")</f>
        <v/>
      </c>
      <c r="N3691" s="310" t="str">
        <f>IF(I3691&lt;&gt;"",INDEX(ฐาน!$A$4:$F$9,MATCH(I3691,ฐาน!$A$4:$A$9,0),IF(J3691&gt;=INDEX(ฐาน!$A$4:$F$9,MATCH(I3691,ฐาน!$A$4:$A$9,0),3),6,5)),"")</f>
        <v/>
      </c>
      <c r="O3691" s="311" t="str">
        <f>IF(I3691&lt;&gt;"",IF(J3691&gt;=INDEX(ฐาน!$A$4:$G$9,MATCH(I3691,ฐาน!$A$4:$A$9,0),4),INDEX(ฐาน!$A$4:$G$9,MATCH(I3691,ฐาน!$A$4:$A$9,0),7),INDEX(ฐาน!$A$4:$G$9,MATCH(I3691,ฐาน!$A$4:$A$9,0),4)),"")</f>
        <v/>
      </c>
      <c r="P3691" s="312">
        <f>IF(M3691&lt;&gt;ฐาน!$M$45,IF(L3691&lt;&gt;"",($L3691*$N3691/100),0),0)</f>
        <v>0</v>
      </c>
      <c r="Q3691" s="311">
        <f>IF(M3691&lt;&gt;ฐาน!$M$45,IF(L3691&lt;&gt;"",ROUNDUP(($L3691*$N3691/100),-1),0),0)</f>
        <v>0</v>
      </c>
      <c r="R3691" s="311">
        <f t="shared" si="114"/>
        <v>0</v>
      </c>
      <c r="S3691" s="313">
        <f t="shared" si="115"/>
        <v>0</v>
      </c>
      <c r="T3691" s="314">
        <f>IF(M3691&lt;&gt;ฐาน!$M$45,IF(S3691&lt;&gt;"",S3691+R3691,0),0)</f>
        <v>0</v>
      </c>
      <c r="U3691" s="311">
        <f>IF(M3691&lt;&gt;ฐาน!$M$45,IF(S3691=0,J3691+T3691,O3691),J3691)</f>
        <v>0</v>
      </c>
      <c r="V3691" s="98"/>
    </row>
    <row r="3692" spans="1:22" x14ac:dyDescent="0.35">
      <c r="A3692" s="93">
        <v>3684</v>
      </c>
      <c r="B3692" s="84"/>
      <c r="C3692" s="98"/>
      <c r="D3692" s="91"/>
      <c r="E3692" s="89"/>
      <c r="F3692" s="88"/>
      <c r="G3692" s="91"/>
      <c r="H3692" s="91"/>
      <c r="I3692" s="88"/>
      <c r="J3692" s="92"/>
      <c r="K3692" s="212"/>
      <c r="L3692" s="308" t="str">
        <f>IF(K3692&lt;&gt;"",INDEX(ฐาน!$J$4:$M$44,MATCH(INT(K3692),ฐาน!$J$4:$J$44,0),2),"")</f>
        <v/>
      </c>
      <c r="M3692" s="309" t="str">
        <f>IF(L3692&lt;&gt;"",INDEX(ฐาน!$J$4:$M$45,MATCH(L3692,ฐาน!$K$4:$K$45,0),4),"")</f>
        <v/>
      </c>
      <c r="N3692" s="310" t="str">
        <f>IF(I3692&lt;&gt;"",INDEX(ฐาน!$A$4:$F$9,MATCH(I3692,ฐาน!$A$4:$A$9,0),IF(J3692&gt;=INDEX(ฐาน!$A$4:$F$9,MATCH(I3692,ฐาน!$A$4:$A$9,0),3),6,5)),"")</f>
        <v/>
      </c>
      <c r="O3692" s="311" t="str">
        <f>IF(I3692&lt;&gt;"",IF(J3692&gt;=INDEX(ฐาน!$A$4:$G$9,MATCH(I3692,ฐาน!$A$4:$A$9,0),4),INDEX(ฐาน!$A$4:$G$9,MATCH(I3692,ฐาน!$A$4:$A$9,0),7),INDEX(ฐาน!$A$4:$G$9,MATCH(I3692,ฐาน!$A$4:$A$9,0),4)),"")</f>
        <v/>
      </c>
      <c r="P3692" s="312">
        <f>IF(M3692&lt;&gt;ฐาน!$M$45,IF(L3692&lt;&gt;"",($L3692*$N3692/100),0),0)</f>
        <v>0</v>
      </c>
      <c r="Q3692" s="311">
        <f>IF(M3692&lt;&gt;ฐาน!$M$45,IF(L3692&lt;&gt;"",ROUNDUP(($L3692*$N3692/100),-1),0),0)</f>
        <v>0</v>
      </c>
      <c r="R3692" s="311">
        <f t="shared" si="114"/>
        <v>0</v>
      </c>
      <c r="S3692" s="313">
        <f t="shared" si="115"/>
        <v>0</v>
      </c>
      <c r="T3692" s="314">
        <f>IF(M3692&lt;&gt;ฐาน!$M$45,IF(S3692&lt;&gt;"",S3692+R3692,0),0)</f>
        <v>0</v>
      </c>
      <c r="U3692" s="311">
        <f>IF(M3692&lt;&gt;ฐาน!$M$45,IF(S3692=0,J3692+T3692,O3692),J3692)</f>
        <v>0</v>
      </c>
      <c r="V3692" s="98"/>
    </row>
    <row r="3693" spans="1:22" x14ac:dyDescent="0.35">
      <c r="A3693" s="93">
        <v>3685</v>
      </c>
      <c r="B3693" s="84"/>
      <c r="C3693" s="98"/>
      <c r="D3693" s="91"/>
      <c r="E3693" s="89"/>
      <c r="F3693" s="88"/>
      <c r="G3693" s="91"/>
      <c r="H3693" s="91"/>
      <c r="I3693" s="88"/>
      <c r="J3693" s="92"/>
      <c r="K3693" s="212"/>
      <c r="L3693" s="308" t="str">
        <f>IF(K3693&lt;&gt;"",INDEX(ฐาน!$J$4:$M$44,MATCH(INT(K3693),ฐาน!$J$4:$J$44,0),2),"")</f>
        <v/>
      </c>
      <c r="M3693" s="309" t="str">
        <f>IF(L3693&lt;&gt;"",INDEX(ฐาน!$J$4:$M$45,MATCH(L3693,ฐาน!$K$4:$K$45,0),4),"")</f>
        <v/>
      </c>
      <c r="N3693" s="310" t="str">
        <f>IF(I3693&lt;&gt;"",INDEX(ฐาน!$A$4:$F$9,MATCH(I3693,ฐาน!$A$4:$A$9,0),IF(J3693&gt;=INDEX(ฐาน!$A$4:$F$9,MATCH(I3693,ฐาน!$A$4:$A$9,0),3),6,5)),"")</f>
        <v/>
      </c>
      <c r="O3693" s="311" t="str">
        <f>IF(I3693&lt;&gt;"",IF(J3693&gt;=INDEX(ฐาน!$A$4:$G$9,MATCH(I3693,ฐาน!$A$4:$A$9,0),4),INDEX(ฐาน!$A$4:$G$9,MATCH(I3693,ฐาน!$A$4:$A$9,0),7),INDEX(ฐาน!$A$4:$G$9,MATCH(I3693,ฐาน!$A$4:$A$9,0),4)),"")</f>
        <v/>
      </c>
      <c r="P3693" s="312">
        <f>IF(M3693&lt;&gt;ฐาน!$M$45,IF(L3693&lt;&gt;"",($L3693*$N3693/100),0),0)</f>
        <v>0</v>
      </c>
      <c r="Q3693" s="311">
        <f>IF(M3693&lt;&gt;ฐาน!$M$45,IF(L3693&lt;&gt;"",ROUNDUP(($L3693*$N3693/100),-1),0),0)</f>
        <v>0</v>
      </c>
      <c r="R3693" s="311">
        <f t="shared" si="114"/>
        <v>0</v>
      </c>
      <c r="S3693" s="313">
        <f t="shared" si="115"/>
        <v>0</v>
      </c>
      <c r="T3693" s="314">
        <f>IF(M3693&lt;&gt;ฐาน!$M$45,IF(S3693&lt;&gt;"",S3693+R3693,0),0)</f>
        <v>0</v>
      </c>
      <c r="U3693" s="311">
        <f>IF(M3693&lt;&gt;ฐาน!$M$45,IF(S3693=0,J3693+T3693,O3693),J3693)</f>
        <v>0</v>
      </c>
      <c r="V3693" s="98"/>
    </row>
    <row r="3694" spans="1:22" x14ac:dyDescent="0.35">
      <c r="A3694" s="93">
        <v>3686</v>
      </c>
      <c r="B3694" s="84"/>
      <c r="C3694" s="98"/>
      <c r="D3694" s="91"/>
      <c r="E3694" s="89"/>
      <c r="F3694" s="88"/>
      <c r="G3694" s="91"/>
      <c r="H3694" s="91"/>
      <c r="I3694" s="88"/>
      <c r="J3694" s="92"/>
      <c r="K3694" s="212"/>
      <c r="L3694" s="308" t="str">
        <f>IF(K3694&lt;&gt;"",INDEX(ฐาน!$J$4:$M$44,MATCH(INT(K3694),ฐาน!$J$4:$J$44,0),2),"")</f>
        <v/>
      </c>
      <c r="M3694" s="309" t="str">
        <f>IF(L3694&lt;&gt;"",INDEX(ฐาน!$J$4:$M$45,MATCH(L3694,ฐาน!$K$4:$K$45,0),4),"")</f>
        <v/>
      </c>
      <c r="N3694" s="310" t="str">
        <f>IF(I3694&lt;&gt;"",INDEX(ฐาน!$A$4:$F$9,MATCH(I3694,ฐาน!$A$4:$A$9,0),IF(J3694&gt;=INDEX(ฐาน!$A$4:$F$9,MATCH(I3694,ฐาน!$A$4:$A$9,0),3),6,5)),"")</f>
        <v/>
      </c>
      <c r="O3694" s="311" t="str">
        <f>IF(I3694&lt;&gt;"",IF(J3694&gt;=INDEX(ฐาน!$A$4:$G$9,MATCH(I3694,ฐาน!$A$4:$A$9,0),4),INDEX(ฐาน!$A$4:$G$9,MATCH(I3694,ฐาน!$A$4:$A$9,0),7),INDEX(ฐาน!$A$4:$G$9,MATCH(I3694,ฐาน!$A$4:$A$9,0),4)),"")</f>
        <v/>
      </c>
      <c r="P3694" s="312">
        <f>IF(M3694&lt;&gt;ฐาน!$M$45,IF(L3694&lt;&gt;"",($L3694*$N3694/100),0),0)</f>
        <v>0</v>
      </c>
      <c r="Q3694" s="311">
        <f>IF(M3694&lt;&gt;ฐาน!$M$45,IF(L3694&lt;&gt;"",ROUNDUP(($L3694*$N3694/100),-1),0),0)</f>
        <v>0</v>
      </c>
      <c r="R3694" s="311">
        <f t="shared" si="114"/>
        <v>0</v>
      </c>
      <c r="S3694" s="313">
        <f t="shared" si="115"/>
        <v>0</v>
      </c>
      <c r="T3694" s="314">
        <f>IF(M3694&lt;&gt;ฐาน!$M$45,IF(S3694&lt;&gt;"",S3694+R3694,0),0)</f>
        <v>0</v>
      </c>
      <c r="U3694" s="311">
        <f>IF(M3694&lt;&gt;ฐาน!$M$45,IF(S3694=0,J3694+T3694,O3694),J3694)</f>
        <v>0</v>
      </c>
      <c r="V3694" s="98"/>
    </row>
    <row r="3695" spans="1:22" x14ac:dyDescent="0.35">
      <c r="A3695" s="93">
        <v>3687</v>
      </c>
      <c r="B3695" s="84"/>
      <c r="C3695" s="98"/>
      <c r="D3695" s="91"/>
      <c r="E3695" s="89"/>
      <c r="F3695" s="88"/>
      <c r="G3695" s="91"/>
      <c r="H3695" s="91"/>
      <c r="I3695" s="88"/>
      <c r="J3695" s="92"/>
      <c r="K3695" s="212"/>
      <c r="L3695" s="308" t="str">
        <f>IF(K3695&lt;&gt;"",INDEX(ฐาน!$J$4:$M$44,MATCH(INT(K3695),ฐาน!$J$4:$J$44,0),2),"")</f>
        <v/>
      </c>
      <c r="M3695" s="309" t="str">
        <f>IF(L3695&lt;&gt;"",INDEX(ฐาน!$J$4:$M$45,MATCH(L3695,ฐาน!$K$4:$K$45,0),4),"")</f>
        <v/>
      </c>
      <c r="N3695" s="310" t="str">
        <f>IF(I3695&lt;&gt;"",INDEX(ฐาน!$A$4:$F$9,MATCH(I3695,ฐาน!$A$4:$A$9,0),IF(J3695&gt;=INDEX(ฐาน!$A$4:$F$9,MATCH(I3695,ฐาน!$A$4:$A$9,0),3),6,5)),"")</f>
        <v/>
      </c>
      <c r="O3695" s="311" t="str">
        <f>IF(I3695&lt;&gt;"",IF(J3695&gt;=INDEX(ฐาน!$A$4:$G$9,MATCH(I3695,ฐาน!$A$4:$A$9,0),4),INDEX(ฐาน!$A$4:$G$9,MATCH(I3695,ฐาน!$A$4:$A$9,0),7),INDEX(ฐาน!$A$4:$G$9,MATCH(I3695,ฐาน!$A$4:$A$9,0),4)),"")</f>
        <v/>
      </c>
      <c r="P3695" s="312">
        <f>IF(M3695&lt;&gt;ฐาน!$M$45,IF(L3695&lt;&gt;"",($L3695*$N3695/100),0),0)</f>
        <v>0</v>
      </c>
      <c r="Q3695" s="311">
        <f>IF(M3695&lt;&gt;ฐาน!$M$45,IF(L3695&lt;&gt;"",ROUNDUP(($L3695*$N3695/100),-1),0),0)</f>
        <v>0</v>
      </c>
      <c r="R3695" s="311">
        <f t="shared" si="114"/>
        <v>0</v>
      </c>
      <c r="S3695" s="313">
        <f t="shared" si="115"/>
        <v>0</v>
      </c>
      <c r="T3695" s="314">
        <f>IF(M3695&lt;&gt;ฐาน!$M$45,IF(S3695&lt;&gt;"",S3695+R3695,0),0)</f>
        <v>0</v>
      </c>
      <c r="U3695" s="311">
        <f>IF(M3695&lt;&gt;ฐาน!$M$45,IF(S3695=0,J3695+T3695,O3695),J3695)</f>
        <v>0</v>
      </c>
      <c r="V3695" s="98"/>
    </row>
    <row r="3696" spans="1:22" x14ac:dyDescent="0.35">
      <c r="A3696" s="93">
        <v>3688</v>
      </c>
      <c r="B3696" s="84"/>
      <c r="C3696" s="98"/>
      <c r="D3696" s="91"/>
      <c r="E3696" s="89"/>
      <c r="F3696" s="88"/>
      <c r="G3696" s="91"/>
      <c r="H3696" s="91"/>
      <c r="I3696" s="88"/>
      <c r="J3696" s="92"/>
      <c r="K3696" s="212"/>
      <c r="L3696" s="308" t="str">
        <f>IF(K3696&lt;&gt;"",INDEX(ฐาน!$J$4:$M$44,MATCH(INT(K3696),ฐาน!$J$4:$J$44,0),2),"")</f>
        <v/>
      </c>
      <c r="M3696" s="309" t="str">
        <f>IF(L3696&lt;&gt;"",INDEX(ฐาน!$J$4:$M$45,MATCH(L3696,ฐาน!$K$4:$K$45,0),4),"")</f>
        <v/>
      </c>
      <c r="N3696" s="310" t="str">
        <f>IF(I3696&lt;&gt;"",INDEX(ฐาน!$A$4:$F$9,MATCH(I3696,ฐาน!$A$4:$A$9,0),IF(J3696&gt;=INDEX(ฐาน!$A$4:$F$9,MATCH(I3696,ฐาน!$A$4:$A$9,0),3),6,5)),"")</f>
        <v/>
      </c>
      <c r="O3696" s="311" t="str">
        <f>IF(I3696&lt;&gt;"",IF(J3696&gt;=INDEX(ฐาน!$A$4:$G$9,MATCH(I3696,ฐาน!$A$4:$A$9,0),4),INDEX(ฐาน!$A$4:$G$9,MATCH(I3696,ฐาน!$A$4:$A$9,0),7),INDEX(ฐาน!$A$4:$G$9,MATCH(I3696,ฐาน!$A$4:$A$9,0),4)),"")</f>
        <v/>
      </c>
      <c r="P3696" s="312">
        <f>IF(M3696&lt;&gt;ฐาน!$M$45,IF(L3696&lt;&gt;"",($L3696*$N3696/100),0),0)</f>
        <v>0</v>
      </c>
      <c r="Q3696" s="311">
        <f>IF(M3696&lt;&gt;ฐาน!$M$45,IF(L3696&lt;&gt;"",ROUNDUP(($L3696*$N3696/100),-1),0),0)</f>
        <v>0</v>
      </c>
      <c r="R3696" s="311">
        <f t="shared" si="114"/>
        <v>0</v>
      </c>
      <c r="S3696" s="313">
        <f t="shared" si="115"/>
        <v>0</v>
      </c>
      <c r="T3696" s="314">
        <f>IF(M3696&lt;&gt;ฐาน!$M$45,IF(S3696&lt;&gt;"",S3696+R3696,0),0)</f>
        <v>0</v>
      </c>
      <c r="U3696" s="311">
        <f>IF(M3696&lt;&gt;ฐาน!$M$45,IF(S3696=0,J3696+T3696,O3696),J3696)</f>
        <v>0</v>
      </c>
      <c r="V3696" s="98"/>
    </row>
    <row r="3697" spans="1:22" x14ac:dyDescent="0.35">
      <c r="A3697" s="93">
        <v>3689</v>
      </c>
      <c r="B3697" s="84"/>
      <c r="C3697" s="98"/>
      <c r="D3697" s="91"/>
      <c r="E3697" s="89"/>
      <c r="F3697" s="88"/>
      <c r="G3697" s="91"/>
      <c r="H3697" s="91"/>
      <c r="I3697" s="88"/>
      <c r="J3697" s="92"/>
      <c r="K3697" s="212"/>
      <c r="L3697" s="308" t="str">
        <f>IF(K3697&lt;&gt;"",INDEX(ฐาน!$J$4:$M$44,MATCH(INT(K3697),ฐาน!$J$4:$J$44,0),2),"")</f>
        <v/>
      </c>
      <c r="M3697" s="309" t="str">
        <f>IF(L3697&lt;&gt;"",INDEX(ฐาน!$J$4:$M$45,MATCH(L3697,ฐาน!$K$4:$K$45,0),4),"")</f>
        <v/>
      </c>
      <c r="N3697" s="310" t="str">
        <f>IF(I3697&lt;&gt;"",INDEX(ฐาน!$A$4:$F$9,MATCH(I3697,ฐาน!$A$4:$A$9,0),IF(J3697&gt;=INDEX(ฐาน!$A$4:$F$9,MATCH(I3697,ฐาน!$A$4:$A$9,0),3),6,5)),"")</f>
        <v/>
      </c>
      <c r="O3697" s="311" t="str">
        <f>IF(I3697&lt;&gt;"",IF(J3697&gt;=INDEX(ฐาน!$A$4:$G$9,MATCH(I3697,ฐาน!$A$4:$A$9,0),4),INDEX(ฐาน!$A$4:$G$9,MATCH(I3697,ฐาน!$A$4:$A$9,0),7),INDEX(ฐาน!$A$4:$G$9,MATCH(I3697,ฐาน!$A$4:$A$9,0),4)),"")</f>
        <v/>
      </c>
      <c r="P3697" s="312">
        <f>IF(M3697&lt;&gt;ฐาน!$M$45,IF(L3697&lt;&gt;"",($L3697*$N3697/100),0),0)</f>
        <v>0</v>
      </c>
      <c r="Q3697" s="311">
        <f>IF(M3697&lt;&gt;ฐาน!$M$45,IF(L3697&lt;&gt;"",ROUNDUP(($L3697*$N3697/100),-1),0),0)</f>
        <v>0</v>
      </c>
      <c r="R3697" s="311">
        <f t="shared" si="114"/>
        <v>0</v>
      </c>
      <c r="S3697" s="313">
        <f t="shared" si="115"/>
        <v>0</v>
      </c>
      <c r="T3697" s="314">
        <f>IF(M3697&lt;&gt;ฐาน!$M$45,IF(S3697&lt;&gt;"",S3697+R3697,0),0)</f>
        <v>0</v>
      </c>
      <c r="U3697" s="311">
        <f>IF(M3697&lt;&gt;ฐาน!$M$45,IF(S3697=0,J3697+T3697,O3697),J3697)</f>
        <v>0</v>
      </c>
      <c r="V3697" s="98"/>
    </row>
    <row r="3698" spans="1:22" x14ac:dyDescent="0.35">
      <c r="A3698" s="93">
        <v>3690</v>
      </c>
      <c r="B3698" s="84"/>
      <c r="C3698" s="98"/>
      <c r="D3698" s="91"/>
      <c r="E3698" s="89"/>
      <c r="F3698" s="88"/>
      <c r="G3698" s="91"/>
      <c r="H3698" s="91"/>
      <c r="I3698" s="88"/>
      <c r="J3698" s="92"/>
      <c r="K3698" s="212"/>
      <c r="L3698" s="308" t="str">
        <f>IF(K3698&lt;&gt;"",INDEX(ฐาน!$J$4:$M$44,MATCH(INT(K3698),ฐาน!$J$4:$J$44,0),2),"")</f>
        <v/>
      </c>
      <c r="M3698" s="309" t="str">
        <f>IF(L3698&lt;&gt;"",INDEX(ฐาน!$J$4:$M$45,MATCH(L3698,ฐาน!$K$4:$K$45,0),4),"")</f>
        <v/>
      </c>
      <c r="N3698" s="310" t="str">
        <f>IF(I3698&lt;&gt;"",INDEX(ฐาน!$A$4:$F$9,MATCH(I3698,ฐาน!$A$4:$A$9,0),IF(J3698&gt;=INDEX(ฐาน!$A$4:$F$9,MATCH(I3698,ฐาน!$A$4:$A$9,0),3),6,5)),"")</f>
        <v/>
      </c>
      <c r="O3698" s="311" t="str">
        <f>IF(I3698&lt;&gt;"",IF(J3698&gt;=INDEX(ฐาน!$A$4:$G$9,MATCH(I3698,ฐาน!$A$4:$A$9,0),4),INDEX(ฐาน!$A$4:$G$9,MATCH(I3698,ฐาน!$A$4:$A$9,0),7),INDEX(ฐาน!$A$4:$G$9,MATCH(I3698,ฐาน!$A$4:$A$9,0),4)),"")</f>
        <v/>
      </c>
      <c r="P3698" s="312">
        <f>IF(M3698&lt;&gt;ฐาน!$M$45,IF(L3698&lt;&gt;"",($L3698*$N3698/100),0),0)</f>
        <v>0</v>
      </c>
      <c r="Q3698" s="311">
        <f>IF(M3698&lt;&gt;ฐาน!$M$45,IF(L3698&lt;&gt;"",ROUNDUP(($L3698*$N3698/100),-1),0),0)</f>
        <v>0</v>
      </c>
      <c r="R3698" s="311">
        <f t="shared" si="114"/>
        <v>0</v>
      </c>
      <c r="S3698" s="313">
        <f t="shared" si="115"/>
        <v>0</v>
      </c>
      <c r="T3698" s="314">
        <f>IF(M3698&lt;&gt;ฐาน!$M$45,IF(S3698&lt;&gt;"",S3698+R3698,0),0)</f>
        <v>0</v>
      </c>
      <c r="U3698" s="311">
        <f>IF(M3698&lt;&gt;ฐาน!$M$45,IF(S3698=0,J3698+T3698,O3698),J3698)</f>
        <v>0</v>
      </c>
      <c r="V3698" s="98"/>
    </row>
    <row r="3699" spans="1:22" x14ac:dyDescent="0.35">
      <c r="A3699" s="93">
        <v>3691</v>
      </c>
      <c r="B3699" s="84"/>
      <c r="C3699" s="98"/>
      <c r="D3699" s="91"/>
      <c r="E3699" s="89"/>
      <c r="F3699" s="88"/>
      <c r="G3699" s="91"/>
      <c r="H3699" s="91"/>
      <c r="I3699" s="88"/>
      <c r="J3699" s="92"/>
      <c r="K3699" s="212"/>
      <c r="L3699" s="308" t="str">
        <f>IF(K3699&lt;&gt;"",INDEX(ฐาน!$J$4:$M$44,MATCH(INT(K3699),ฐาน!$J$4:$J$44,0),2),"")</f>
        <v/>
      </c>
      <c r="M3699" s="309" t="str">
        <f>IF(L3699&lt;&gt;"",INDEX(ฐาน!$J$4:$M$45,MATCH(L3699,ฐาน!$K$4:$K$45,0),4),"")</f>
        <v/>
      </c>
      <c r="N3699" s="310" t="str">
        <f>IF(I3699&lt;&gt;"",INDEX(ฐาน!$A$4:$F$9,MATCH(I3699,ฐาน!$A$4:$A$9,0),IF(J3699&gt;=INDEX(ฐาน!$A$4:$F$9,MATCH(I3699,ฐาน!$A$4:$A$9,0),3),6,5)),"")</f>
        <v/>
      </c>
      <c r="O3699" s="311" t="str">
        <f>IF(I3699&lt;&gt;"",IF(J3699&gt;=INDEX(ฐาน!$A$4:$G$9,MATCH(I3699,ฐาน!$A$4:$A$9,0),4),INDEX(ฐาน!$A$4:$G$9,MATCH(I3699,ฐาน!$A$4:$A$9,0),7),INDEX(ฐาน!$A$4:$G$9,MATCH(I3699,ฐาน!$A$4:$A$9,0),4)),"")</f>
        <v/>
      </c>
      <c r="P3699" s="312">
        <f>IF(M3699&lt;&gt;ฐาน!$M$45,IF(L3699&lt;&gt;"",($L3699*$N3699/100),0),0)</f>
        <v>0</v>
      </c>
      <c r="Q3699" s="311">
        <f>IF(M3699&lt;&gt;ฐาน!$M$45,IF(L3699&lt;&gt;"",ROUNDUP(($L3699*$N3699/100),-1),0),0)</f>
        <v>0</v>
      </c>
      <c r="R3699" s="311">
        <f t="shared" si="114"/>
        <v>0</v>
      </c>
      <c r="S3699" s="313">
        <f t="shared" si="115"/>
        <v>0</v>
      </c>
      <c r="T3699" s="314">
        <f>IF(M3699&lt;&gt;ฐาน!$M$45,IF(S3699&lt;&gt;"",S3699+R3699,0),0)</f>
        <v>0</v>
      </c>
      <c r="U3699" s="311">
        <f>IF(M3699&lt;&gt;ฐาน!$M$45,IF(S3699=0,J3699+T3699,O3699),J3699)</f>
        <v>0</v>
      </c>
      <c r="V3699" s="98"/>
    </row>
    <row r="3700" spans="1:22" x14ac:dyDescent="0.35">
      <c r="A3700" s="93">
        <v>3692</v>
      </c>
      <c r="B3700" s="84"/>
      <c r="C3700" s="98"/>
      <c r="D3700" s="91"/>
      <c r="E3700" s="89"/>
      <c r="F3700" s="88"/>
      <c r="G3700" s="91"/>
      <c r="H3700" s="91"/>
      <c r="I3700" s="88"/>
      <c r="J3700" s="92"/>
      <c r="K3700" s="212"/>
      <c r="L3700" s="308" t="str">
        <f>IF(K3700&lt;&gt;"",INDEX(ฐาน!$J$4:$M$44,MATCH(INT(K3700),ฐาน!$J$4:$J$44,0),2),"")</f>
        <v/>
      </c>
      <c r="M3700" s="309" t="str">
        <f>IF(L3700&lt;&gt;"",INDEX(ฐาน!$J$4:$M$45,MATCH(L3700,ฐาน!$K$4:$K$45,0),4),"")</f>
        <v/>
      </c>
      <c r="N3700" s="310" t="str">
        <f>IF(I3700&lt;&gt;"",INDEX(ฐาน!$A$4:$F$9,MATCH(I3700,ฐาน!$A$4:$A$9,0),IF(J3700&gt;=INDEX(ฐาน!$A$4:$F$9,MATCH(I3700,ฐาน!$A$4:$A$9,0),3),6,5)),"")</f>
        <v/>
      </c>
      <c r="O3700" s="311" t="str">
        <f>IF(I3700&lt;&gt;"",IF(J3700&gt;=INDEX(ฐาน!$A$4:$G$9,MATCH(I3700,ฐาน!$A$4:$A$9,0),4),INDEX(ฐาน!$A$4:$G$9,MATCH(I3700,ฐาน!$A$4:$A$9,0),7),INDEX(ฐาน!$A$4:$G$9,MATCH(I3700,ฐาน!$A$4:$A$9,0),4)),"")</f>
        <v/>
      </c>
      <c r="P3700" s="312">
        <f>IF(M3700&lt;&gt;ฐาน!$M$45,IF(L3700&lt;&gt;"",($L3700*$N3700/100),0),0)</f>
        <v>0</v>
      </c>
      <c r="Q3700" s="311">
        <f>IF(M3700&lt;&gt;ฐาน!$M$45,IF(L3700&lt;&gt;"",ROUNDUP(($L3700*$N3700/100),-1),0),0)</f>
        <v>0</v>
      </c>
      <c r="R3700" s="311">
        <f t="shared" si="114"/>
        <v>0</v>
      </c>
      <c r="S3700" s="313">
        <f t="shared" si="115"/>
        <v>0</v>
      </c>
      <c r="T3700" s="314">
        <f>IF(M3700&lt;&gt;ฐาน!$M$45,IF(S3700&lt;&gt;"",S3700+R3700,0),0)</f>
        <v>0</v>
      </c>
      <c r="U3700" s="311">
        <f>IF(M3700&lt;&gt;ฐาน!$M$45,IF(S3700=0,J3700+T3700,O3700),J3700)</f>
        <v>0</v>
      </c>
      <c r="V3700" s="98"/>
    </row>
    <row r="3701" spans="1:22" x14ac:dyDescent="0.35">
      <c r="A3701" s="93">
        <v>3693</v>
      </c>
      <c r="B3701" s="84"/>
      <c r="C3701" s="98"/>
      <c r="D3701" s="91"/>
      <c r="E3701" s="89"/>
      <c r="F3701" s="88"/>
      <c r="G3701" s="91"/>
      <c r="H3701" s="91"/>
      <c r="I3701" s="88"/>
      <c r="J3701" s="92"/>
      <c r="K3701" s="212"/>
      <c r="L3701" s="308" t="str">
        <f>IF(K3701&lt;&gt;"",INDEX(ฐาน!$J$4:$M$44,MATCH(INT(K3701),ฐาน!$J$4:$J$44,0),2),"")</f>
        <v/>
      </c>
      <c r="M3701" s="309" t="str">
        <f>IF(L3701&lt;&gt;"",INDEX(ฐาน!$J$4:$M$45,MATCH(L3701,ฐาน!$K$4:$K$45,0),4),"")</f>
        <v/>
      </c>
      <c r="N3701" s="310" t="str">
        <f>IF(I3701&lt;&gt;"",INDEX(ฐาน!$A$4:$F$9,MATCH(I3701,ฐาน!$A$4:$A$9,0),IF(J3701&gt;=INDEX(ฐาน!$A$4:$F$9,MATCH(I3701,ฐาน!$A$4:$A$9,0),3),6,5)),"")</f>
        <v/>
      </c>
      <c r="O3701" s="311" t="str">
        <f>IF(I3701&lt;&gt;"",IF(J3701&gt;=INDEX(ฐาน!$A$4:$G$9,MATCH(I3701,ฐาน!$A$4:$A$9,0),4),INDEX(ฐาน!$A$4:$G$9,MATCH(I3701,ฐาน!$A$4:$A$9,0),7),INDEX(ฐาน!$A$4:$G$9,MATCH(I3701,ฐาน!$A$4:$A$9,0),4)),"")</f>
        <v/>
      </c>
      <c r="P3701" s="312">
        <f>IF(M3701&lt;&gt;ฐาน!$M$45,IF(L3701&lt;&gt;"",($L3701*$N3701/100),0),0)</f>
        <v>0</v>
      </c>
      <c r="Q3701" s="311">
        <f>IF(M3701&lt;&gt;ฐาน!$M$45,IF(L3701&lt;&gt;"",ROUNDUP(($L3701*$N3701/100),-1),0),0)</f>
        <v>0</v>
      </c>
      <c r="R3701" s="311">
        <f t="shared" si="114"/>
        <v>0</v>
      </c>
      <c r="S3701" s="313">
        <f t="shared" si="115"/>
        <v>0</v>
      </c>
      <c r="T3701" s="314">
        <f>IF(M3701&lt;&gt;ฐาน!$M$45,IF(S3701&lt;&gt;"",S3701+R3701,0),0)</f>
        <v>0</v>
      </c>
      <c r="U3701" s="311">
        <f>IF(M3701&lt;&gt;ฐาน!$M$45,IF(S3701=0,J3701+T3701,O3701),J3701)</f>
        <v>0</v>
      </c>
      <c r="V3701" s="98"/>
    </row>
    <row r="3702" spans="1:22" x14ac:dyDescent="0.35">
      <c r="A3702" s="93">
        <v>3694</v>
      </c>
      <c r="B3702" s="84"/>
      <c r="C3702" s="98"/>
      <c r="D3702" s="91"/>
      <c r="E3702" s="89"/>
      <c r="F3702" s="88"/>
      <c r="G3702" s="91"/>
      <c r="H3702" s="91"/>
      <c r="I3702" s="88"/>
      <c r="J3702" s="92"/>
      <c r="K3702" s="212"/>
      <c r="L3702" s="308" t="str">
        <f>IF(K3702&lt;&gt;"",INDEX(ฐาน!$J$4:$M$44,MATCH(INT(K3702),ฐาน!$J$4:$J$44,0),2),"")</f>
        <v/>
      </c>
      <c r="M3702" s="309" t="str">
        <f>IF(L3702&lt;&gt;"",INDEX(ฐาน!$J$4:$M$45,MATCH(L3702,ฐาน!$K$4:$K$45,0),4),"")</f>
        <v/>
      </c>
      <c r="N3702" s="310" t="str">
        <f>IF(I3702&lt;&gt;"",INDEX(ฐาน!$A$4:$F$9,MATCH(I3702,ฐาน!$A$4:$A$9,0),IF(J3702&gt;=INDEX(ฐาน!$A$4:$F$9,MATCH(I3702,ฐาน!$A$4:$A$9,0),3),6,5)),"")</f>
        <v/>
      </c>
      <c r="O3702" s="311" t="str">
        <f>IF(I3702&lt;&gt;"",IF(J3702&gt;=INDEX(ฐาน!$A$4:$G$9,MATCH(I3702,ฐาน!$A$4:$A$9,0),4),INDEX(ฐาน!$A$4:$G$9,MATCH(I3702,ฐาน!$A$4:$A$9,0),7),INDEX(ฐาน!$A$4:$G$9,MATCH(I3702,ฐาน!$A$4:$A$9,0),4)),"")</f>
        <v/>
      </c>
      <c r="P3702" s="312">
        <f>IF(M3702&lt;&gt;ฐาน!$M$45,IF(L3702&lt;&gt;"",($L3702*$N3702/100),0),0)</f>
        <v>0</v>
      </c>
      <c r="Q3702" s="311">
        <f>IF(M3702&lt;&gt;ฐาน!$M$45,IF(L3702&lt;&gt;"",ROUNDUP(($L3702*$N3702/100),-1),0),0)</f>
        <v>0</v>
      </c>
      <c r="R3702" s="311">
        <f t="shared" si="114"/>
        <v>0</v>
      </c>
      <c r="S3702" s="313">
        <f t="shared" si="115"/>
        <v>0</v>
      </c>
      <c r="T3702" s="314">
        <f>IF(M3702&lt;&gt;ฐาน!$M$45,IF(S3702&lt;&gt;"",S3702+R3702,0),0)</f>
        <v>0</v>
      </c>
      <c r="U3702" s="311">
        <f>IF(M3702&lt;&gt;ฐาน!$M$45,IF(S3702=0,J3702+T3702,O3702),J3702)</f>
        <v>0</v>
      </c>
      <c r="V3702" s="98"/>
    </row>
    <row r="3703" spans="1:22" x14ac:dyDescent="0.35">
      <c r="A3703" s="93">
        <v>3695</v>
      </c>
      <c r="B3703" s="84"/>
      <c r="C3703" s="98"/>
      <c r="D3703" s="91"/>
      <c r="E3703" s="89"/>
      <c r="F3703" s="88"/>
      <c r="G3703" s="91"/>
      <c r="H3703" s="91"/>
      <c r="I3703" s="88"/>
      <c r="J3703" s="92"/>
      <c r="K3703" s="212"/>
      <c r="L3703" s="308" t="str">
        <f>IF(K3703&lt;&gt;"",INDEX(ฐาน!$J$4:$M$44,MATCH(INT(K3703),ฐาน!$J$4:$J$44,0),2),"")</f>
        <v/>
      </c>
      <c r="M3703" s="309" t="str">
        <f>IF(L3703&lt;&gt;"",INDEX(ฐาน!$J$4:$M$45,MATCH(L3703,ฐาน!$K$4:$K$45,0),4),"")</f>
        <v/>
      </c>
      <c r="N3703" s="310" t="str">
        <f>IF(I3703&lt;&gt;"",INDEX(ฐาน!$A$4:$F$9,MATCH(I3703,ฐาน!$A$4:$A$9,0),IF(J3703&gt;=INDEX(ฐาน!$A$4:$F$9,MATCH(I3703,ฐาน!$A$4:$A$9,0),3),6,5)),"")</f>
        <v/>
      </c>
      <c r="O3703" s="311" t="str">
        <f>IF(I3703&lt;&gt;"",IF(J3703&gt;=INDEX(ฐาน!$A$4:$G$9,MATCH(I3703,ฐาน!$A$4:$A$9,0),4),INDEX(ฐาน!$A$4:$G$9,MATCH(I3703,ฐาน!$A$4:$A$9,0),7),INDEX(ฐาน!$A$4:$G$9,MATCH(I3703,ฐาน!$A$4:$A$9,0),4)),"")</f>
        <v/>
      </c>
      <c r="P3703" s="312">
        <f>IF(M3703&lt;&gt;ฐาน!$M$45,IF(L3703&lt;&gt;"",($L3703*$N3703/100),0),0)</f>
        <v>0</v>
      </c>
      <c r="Q3703" s="311">
        <f>IF(M3703&lt;&gt;ฐาน!$M$45,IF(L3703&lt;&gt;"",ROUNDUP(($L3703*$N3703/100),-1),0),0)</f>
        <v>0</v>
      </c>
      <c r="R3703" s="311">
        <f t="shared" si="114"/>
        <v>0</v>
      </c>
      <c r="S3703" s="313">
        <f t="shared" si="115"/>
        <v>0</v>
      </c>
      <c r="T3703" s="314">
        <f>IF(M3703&lt;&gt;ฐาน!$M$45,IF(S3703&lt;&gt;"",S3703+R3703,0),0)</f>
        <v>0</v>
      </c>
      <c r="U3703" s="311">
        <f>IF(M3703&lt;&gt;ฐาน!$M$45,IF(S3703=0,J3703+T3703,O3703),J3703)</f>
        <v>0</v>
      </c>
      <c r="V3703" s="98"/>
    </row>
    <row r="3704" spans="1:22" x14ac:dyDescent="0.35">
      <c r="A3704" s="93">
        <v>3696</v>
      </c>
      <c r="B3704" s="84"/>
      <c r="C3704" s="98"/>
      <c r="D3704" s="91"/>
      <c r="E3704" s="89"/>
      <c r="F3704" s="88"/>
      <c r="G3704" s="91"/>
      <c r="H3704" s="91"/>
      <c r="I3704" s="88"/>
      <c r="J3704" s="92"/>
      <c r="K3704" s="212"/>
      <c r="L3704" s="308" t="str">
        <f>IF(K3704&lt;&gt;"",INDEX(ฐาน!$J$4:$M$44,MATCH(INT(K3704),ฐาน!$J$4:$J$44,0),2),"")</f>
        <v/>
      </c>
      <c r="M3704" s="309" t="str">
        <f>IF(L3704&lt;&gt;"",INDEX(ฐาน!$J$4:$M$45,MATCH(L3704,ฐาน!$K$4:$K$45,0),4),"")</f>
        <v/>
      </c>
      <c r="N3704" s="310" t="str">
        <f>IF(I3704&lt;&gt;"",INDEX(ฐาน!$A$4:$F$9,MATCH(I3704,ฐาน!$A$4:$A$9,0),IF(J3704&gt;=INDEX(ฐาน!$A$4:$F$9,MATCH(I3704,ฐาน!$A$4:$A$9,0),3),6,5)),"")</f>
        <v/>
      </c>
      <c r="O3704" s="311" t="str">
        <f>IF(I3704&lt;&gt;"",IF(J3704&gt;=INDEX(ฐาน!$A$4:$G$9,MATCH(I3704,ฐาน!$A$4:$A$9,0),4),INDEX(ฐาน!$A$4:$G$9,MATCH(I3704,ฐาน!$A$4:$A$9,0),7),INDEX(ฐาน!$A$4:$G$9,MATCH(I3704,ฐาน!$A$4:$A$9,0),4)),"")</f>
        <v/>
      </c>
      <c r="P3704" s="312">
        <f>IF(M3704&lt;&gt;ฐาน!$M$45,IF(L3704&lt;&gt;"",($L3704*$N3704/100),0),0)</f>
        <v>0</v>
      </c>
      <c r="Q3704" s="311">
        <f>IF(M3704&lt;&gt;ฐาน!$M$45,IF(L3704&lt;&gt;"",ROUNDUP(($L3704*$N3704/100),-1),0),0)</f>
        <v>0</v>
      </c>
      <c r="R3704" s="311">
        <f t="shared" si="114"/>
        <v>0</v>
      </c>
      <c r="S3704" s="313">
        <f t="shared" si="115"/>
        <v>0</v>
      </c>
      <c r="T3704" s="314">
        <f>IF(M3704&lt;&gt;ฐาน!$M$45,IF(S3704&lt;&gt;"",S3704+R3704,0),0)</f>
        <v>0</v>
      </c>
      <c r="U3704" s="311">
        <f>IF(M3704&lt;&gt;ฐาน!$M$45,IF(S3704=0,J3704+T3704,O3704),J3704)</f>
        <v>0</v>
      </c>
      <c r="V3704" s="98"/>
    </row>
    <row r="3705" spans="1:22" x14ac:dyDescent="0.35">
      <c r="A3705" s="93">
        <v>3697</v>
      </c>
      <c r="B3705" s="84"/>
      <c r="C3705" s="98"/>
      <c r="D3705" s="91"/>
      <c r="E3705" s="89"/>
      <c r="F3705" s="88"/>
      <c r="G3705" s="91"/>
      <c r="H3705" s="91"/>
      <c r="I3705" s="88"/>
      <c r="J3705" s="92"/>
      <c r="K3705" s="212"/>
      <c r="L3705" s="308" t="str">
        <f>IF(K3705&lt;&gt;"",INDEX(ฐาน!$J$4:$M$44,MATCH(INT(K3705),ฐาน!$J$4:$J$44,0),2),"")</f>
        <v/>
      </c>
      <c r="M3705" s="309" t="str">
        <f>IF(L3705&lt;&gt;"",INDEX(ฐาน!$J$4:$M$45,MATCH(L3705,ฐาน!$K$4:$K$45,0),4),"")</f>
        <v/>
      </c>
      <c r="N3705" s="310" t="str">
        <f>IF(I3705&lt;&gt;"",INDEX(ฐาน!$A$4:$F$9,MATCH(I3705,ฐาน!$A$4:$A$9,0),IF(J3705&gt;=INDEX(ฐาน!$A$4:$F$9,MATCH(I3705,ฐาน!$A$4:$A$9,0),3),6,5)),"")</f>
        <v/>
      </c>
      <c r="O3705" s="311" t="str">
        <f>IF(I3705&lt;&gt;"",IF(J3705&gt;=INDEX(ฐาน!$A$4:$G$9,MATCH(I3705,ฐาน!$A$4:$A$9,0),4),INDEX(ฐาน!$A$4:$G$9,MATCH(I3705,ฐาน!$A$4:$A$9,0),7),INDEX(ฐาน!$A$4:$G$9,MATCH(I3705,ฐาน!$A$4:$A$9,0),4)),"")</f>
        <v/>
      </c>
      <c r="P3705" s="312">
        <f>IF(M3705&lt;&gt;ฐาน!$M$45,IF(L3705&lt;&gt;"",($L3705*$N3705/100),0),0)</f>
        <v>0</v>
      </c>
      <c r="Q3705" s="311">
        <f>IF(M3705&lt;&gt;ฐาน!$M$45,IF(L3705&lt;&gt;"",ROUNDUP(($L3705*$N3705/100),-1),0),0)</f>
        <v>0</v>
      </c>
      <c r="R3705" s="311">
        <f t="shared" si="114"/>
        <v>0</v>
      </c>
      <c r="S3705" s="313">
        <f t="shared" si="115"/>
        <v>0</v>
      </c>
      <c r="T3705" s="314">
        <f>IF(M3705&lt;&gt;ฐาน!$M$45,IF(S3705&lt;&gt;"",S3705+R3705,0),0)</f>
        <v>0</v>
      </c>
      <c r="U3705" s="311">
        <f>IF(M3705&lt;&gt;ฐาน!$M$45,IF(S3705=0,J3705+T3705,O3705),J3705)</f>
        <v>0</v>
      </c>
      <c r="V3705" s="98"/>
    </row>
    <row r="3706" spans="1:22" x14ac:dyDescent="0.35">
      <c r="A3706" s="93">
        <v>3698</v>
      </c>
      <c r="B3706" s="84"/>
      <c r="C3706" s="98"/>
      <c r="D3706" s="91"/>
      <c r="E3706" s="89"/>
      <c r="F3706" s="88"/>
      <c r="G3706" s="91"/>
      <c r="H3706" s="91"/>
      <c r="I3706" s="88"/>
      <c r="J3706" s="92"/>
      <c r="K3706" s="212"/>
      <c r="L3706" s="308" t="str">
        <f>IF(K3706&lt;&gt;"",INDEX(ฐาน!$J$4:$M$44,MATCH(INT(K3706),ฐาน!$J$4:$J$44,0),2),"")</f>
        <v/>
      </c>
      <c r="M3706" s="309" t="str">
        <f>IF(L3706&lt;&gt;"",INDEX(ฐาน!$J$4:$M$45,MATCH(L3706,ฐาน!$K$4:$K$45,0),4),"")</f>
        <v/>
      </c>
      <c r="N3706" s="310" t="str">
        <f>IF(I3706&lt;&gt;"",INDEX(ฐาน!$A$4:$F$9,MATCH(I3706,ฐาน!$A$4:$A$9,0),IF(J3706&gt;=INDEX(ฐาน!$A$4:$F$9,MATCH(I3706,ฐาน!$A$4:$A$9,0),3),6,5)),"")</f>
        <v/>
      </c>
      <c r="O3706" s="311" t="str">
        <f>IF(I3706&lt;&gt;"",IF(J3706&gt;=INDEX(ฐาน!$A$4:$G$9,MATCH(I3706,ฐาน!$A$4:$A$9,0),4),INDEX(ฐาน!$A$4:$G$9,MATCH(I3706,ฐาน!$A$4:$A$9,0),7),INDEX(ฐาน!$A$4:$G$9,MATCH(I3706,ฐาน!$A$4:$A$9,0),4)),"")</f>
        <v/>
      </c>
      <c r="P3706" s="312">
        <f>IF(M3706&lt;&gt;ฐาน!$M$45,IF(L3706&lt;&gt;"",($L3706*$N3706/100),0),0)</f>
        <v>0</v>
      </c>
      <c r="Q3706" s="311">
        <f>IF(M3706&lt;&gt;ฐาน!$M$45,IF(L3706&lt;&gt;"",ROUNDUP(($L3706*$N3706/100),-1),0),0)</f>
        <v>0</v>
      </c>
      <c r="R3706" s="311">
        <f t="shared" si="114"/>
        <v>0</v>
      </c>
      <c r="S3706" s="313">
        <f t="shared" si="115"/>
        <v>0</v>
      </c>
      <c r="T3706" s="314">
        <f>IF(M3706&lt;&gt;ฐาน!$M$45,IF(S3706&lt;&gt;"",S3706+R3706,0),0)</f>
        <v>0</v>
      </c>
      <c r="U3706" s="311">
        <f>IF(M3706&lt;&gt;ฐาน!$M$45,IF(S3706=0,J3706+T3706,O3706),J3706)</f>
        <v>0</v>
      </c>
      <c r="V3706" s="98"/>
    </row>
    <row r="3707" spans="1:22" x14ac:dyDescent="0.35">
      <c r="A3707" s="93">
        <v>3699</v>
      </c>
      <c r="B3707" s="84"/>
      <c r="C3707" s="98"/>
      <c r="D3707" s="91"/>
      <c r="E3707" s="89"/>
      <c r="F3707" s="88"/>
      <c r="G3707" s="91"/>
      <c r="H3707" s="91"/>
      <c r="I3707" s="88"/>
      <c r="J3707" s="92"/>
      <c r="K3707" s="212"/>
      <c r="L3707" s="308" t="str">
        <f>IF(K3707&lt;&gt;"",INDEX(ฐาน!$J$4:$M$44,MATCH(INT(K3707),ฐาน!$J$4:$J$44,0),2),"")</f>
        <v/>
      </c>
      <c r="M3707" s="309" t="str">
        <f>IF(L3707&lt;&gt;"",INDEX(ฐาน!$J$4:$M$45,MATCH(L3707,ฐาน!$K$4:$K$45,0),4),"")</f>
        <v/>
      </c>
      <c r="N3707" s="310" t="str">
        <f>IF(I3707&lt;&gt;"",INDEX(ฐาน!$A$4:$F$9,MATCH(I3707,ฐาน!$A$4:$A$9,0),IF(J3707&gt;=INDEX(ฐาน!$A$4:$F$9,MATCH(I3707,ฐาน!$A$4:$A$9,0),3),6,5)),"")</f>
        <v/>
      </c>
      <c r="O3707" s="311" t="str">
        <f>IF(I3707&lt;&gt;"",IF(J3707&gt;=INDEX(ฐาน!$A$4:$G$9,MATCH(I3707,ฐาน!$A$4:$A$9,0),4),INDEX(ฐาน!$A$4:$G$9,MATCH(I3707,ฐาน!$A$4:$A$9,0),7),INDEX(ฐาน!$A$4:$G$9,MATCH(I3707,ฐาน!$A$4:$A$9,0),4)),"")</f>
        <v/>
      </c>
      <c r="P3707" s="312">
        <f>IF(M3707&lt;&gt;ฐาน!$M$45,IF(L3707&lt;&gt;"",($L3707*$N3707/100),0),0)</f>
        <v>0</v>
      </c>
      <c r="Q3707" s="311">
        <f>IF(M3707&lt;&gt;ฐาน!$M$45,IF(L3707&lt;&gt;"",ROUNDUP(($L3707*$N3707/100),-1),0),0)</f>
        <v>0</v>
      </c>
      <c r="R3707" s="311">
        <f t="shared" si="114"/>
        <v>0</v>
      </c>
      <c r="S3707" s="313">
        <f t="shared" si="115"/>
        <v>0</v>
      </c>
      <c r="T3707" s="314">
        <f>IF(M3707&lt;&gt;ฐาน!$M$45,IF(S3707&lt;&gt;"",S3707+R3707,0),0)</f>
        <v>0</v>
      </c>
      <c r="U3707" s="311">
        <f>IF(M3707&lt;&gt;ฐาน!$M$45,IF(S3707=0,J3707+T3707,O3707),J3707)</f>
        <v>0</v>
      </c>
      <c r="V3707" s="98"/>
    </row>
    <row r="3708" spans="1:22" x14ac:dyDescent="0.35">
      <c r="A3708" s="93">
        <v>3700</v>
      </c>
      <c r="B3708" s="84"/>
      <c r="C3708" s="98"/>
      <c r="D3708" s="91"/>
      <c r="E3708" s="89"/>
      <c r="F3708" s="88"/>
      <c r="G3708" s="91"/>
      <c r="H3708" s="91"/>
      <c r="I3708" s="88"/>
      <c r="J3708" s="92"/>
      <c r="K3708" s="212"/>
      <c r="L3708" s="308" t="str">
        <f>IF(K3708&lt;&gt;"",INDEX(ฐาน!$J$4:$M$44,MATCH(INT(K3708),ฐาน!$J$4:$J$44,0),2),"")</f>
        <v/>
      </c>
      <c r="M3708" s="309" t="str">
        <f>IF(L3708&lt;&gt;"",INDEX(ฐาน!$J$4:$M$45,MATCH(L3708,ฐาน!$K$4:$K$45,0),4),"")</f>
        <v/>
      </c>
      <c r="N3708" s="310" t="str">
        <f>IF(I3708&lt;&gt;"",INDEX(ฐาน!$A$4:$F$9,MATCH(I3708,ฐาน!$A$4:$A$9,0),IF(J3708&gt;=INDEX(ฐาน!$A$4:$F$9,MATCH(I3708,ฐาน!$A$4:$A$9,0),3),6,5)),"")</f>
        <v/>
      </c>
      <c r="O3708" s="311" t="str">
        <f>IF(I3708&lt;&gt;"",IF(J3708&gt;=INDEX(ฐาน!$A$4:$G$9,MATCH(I3708,ฐาน!$A$4:$A$9,0),4),INDEX(ฐาน!$A$4:$G$9,MATCH(I3708,ฐาน!$A$4:$A$9,0),7),INDEX(ฐาน!$A$4:$G$9,MATCH(I3708,ฐาน!$A$4:$A$9,0),4)),"")</f>
        <v/>
      </c>
      <c r="P3708" s="312">
        <f>IF(M3708&lt;&gt;ฐาน!$M$45,IF(L3708&lt;&gt;"",($L3708*$N3708/100),0),0)</f>
        <v>0</v>
      </c>
      <c r="Q3708" s="311">
        <f>IF(M3708&lt;&gt;ฐาน!$M$45,IF(L3708&lt;&gt;"",ROUNDUP(($L3708*$N3708/100),-1),0),0)</f>
        <v>0</v>
      </c>
      <c r="R3708" s="311">
        <f t="shared" si="114"/>
        <v>0</v>
      </c>
      <c r="S3708" s="313">
        <f t="shared" si="115"/>
        <v>0</v>
      </c>
      <c r="T3708" s="314">
        <f>IF(M3708&lt;&gt;ฐาน!$M$45,IF(S3708&lt;&gt;"",S3708+R3708,0),0)</f>
        <v>0</v>
      </c>
      <c r="U3708" s="311">
        <f>IF(M3708&lt;&gt;ฐาน!$M$45,IF(S3708=0,J3708+T3708,O3708),J3708)</f>
        <v>0</v>
      </c>
      <c r="V3708" s="98"/>
    </row>
    <row r="3709" spans="1:22" x14ac:dyDescent="0.35">
      <c r="A3709" s="93">
        <v>3701</v>
      </c>
      <c r="B3709" s="84"/>
      <c r="C3709" s="98"/>
      <c r="D3709" s="91"/>
      <c r="E3709" s="89"/>
      <c r="F3709" s="88"/>
      <c r="G3709" s="91"/>
      <c r="H3709" s="91"/>
      <c r="I3709" s="88"/>
      <c r="J3709" s="92"/>
      <c r="K3709" s="212"/>
      <c r="L3709" s="308" t="str">
        <f>IF(K3709&lt;&gt;"",INDEX(ฐาน!$J$4:$M$44,MATCH(INT(K3709),ฐาน!$J$4:$J$44,0),2),"")</f>
        <v/>
      </c>
      <c r="M3709" s="309" t="str">
        <f>IF(L3709&lt;&gt;"",INDEX(ฐาน!$J$4:$M$45,MATCH(L3709,ฐาน!$K$4:$K$45,0),4),"")</f>
        <v/>
      </c>
      <c r="N3709" s="310" t="str">
        <f>IF(I3709&lt;&gt;"",INDEX(ฐาน!$A$4:$F$9,MATCH(I3709,ฐาน!$A$4:$A$9,0),IF(J3709&gt;=INDEX(ฐาน!$A$4:$F$9,MATCH(I3709,ฐาน!$A$4:$A$9,0),3),6,5)),"")</f>
        <v/>
      </c>
      <c r="O3709" s="311" t="str">
        <f>IF(I3709&lt;&gt;"",IF(J3709&gt;=INDEX(ฐาน!$A$4:$G$9,MATCH(I3709,ฐาน!$A$4:$A$9,0),4),INDEX(ฐาน!$A$4:$G$9,MATCH(I3709,ฐาน!$A$4:$A$9,0),7),INDEX(ฐาน!$A$4:$G$9,MATCH(I3709,ฐาน!$A$4:$A$9,0),4)),"")</f>
        <v/>
      </c>
      <c r="P3709" s="312">
        <f>IF(M3709&lt;&gt;ฐาน!$M$45,IF(L3709&lt;&gt;"",($L3709*$N3709/100),0),0)</f>
        <v>0</v>
      </c>
      <c r="Q3709" s="311">
        <f>IF(M3709&lt;&gt;ฐาน!$M$45,IF(L3709&lt;&gt;"",ROUNDUP(($L3709*$N3709/100),-1),0),0)</f>
        <v>0</v>
      </c>
      <c r="R3709" s="311">
        <f t="shared" si="114"/>
        <v>0</v>
      </c>
      <c r="S3709" s="313">
        <f t="shared" si="115"/>
        <v>0</v>
      </c>
      <c r="T3709" s="314">
        <f>IF(M3709&lt;&gt;ฐาน!$M$45,IF(S3709&lt;&gt;"",S3709+R3709,0),0)</f>
        <v>0</v>
      </c>
      <c r="U3709" s="311">
        <f>IF(M3709&lt;&gt;ฐาน!$M$45,IF(S3709=0,J3709+T3709,O3709),J3709)</f>
        <v>0</v>
      </c>
      <c r="V3709" s="98"/>
    </row>
    <row r="3710" spans="1:22" x14ac:dyDescent="0.35">
      <c r="A3710" s="93">
        <v>3702</v>
      </c>
      <c r="B3710" s="84"/>
      <c r="C3710" s="98"/>
      <c r="D3710" s="91"/>
      <c r="E3710" s="89"/>
      <c r="F3710" s="88"/>
      <c r="G3710" s="91"/>
      <c r="H3710" s="91"/>
      <c r="I3710" s="88"/>
      <c r="J3710" s="92"/>
      <c r="K3710" s="212"/>
      <c r="L3710" s="308" t="str">
        <f>IF(K3710&lt;&gt;"",INDEX(ฐาน!$J$4:$M$44,MATCH(INT(K3710),ฐาน!$J$4:$J$44,0),2),"")</f>
        <v/>
      </c>
      <c r="M3710" s="309" t="str">
        <f>IF(L3710&lt;&gt;"",INDEX(ฐาน!$J$4:$M$45,MATCH(L3710,ฐาน!$K$4:$K$45,0),4),"")</f>
        <v/>
      </c>
      <c r="N3710" s="310" t="str">
        <f>IF(I3710&lt;&gt;"",INDEX(ฐาน!$A$4:$F$9,MATCH(I3710,ฐาน!$A$4:$A$9,0),IF(J3710&gt;=INDEX(ฐาน!$A$4:$F$9,MATCH(I3710,ฐาน!$A$4:$A$9,0),3),6,5)),"")</f>
        <v/>
      </c>
      <c r="O3710" s="311" t="str">
        <f>IF(I3710&lt;&gt;"",IF(J3710&gt;=INDEX(ฐาน!$A$4:$G$9,MATCH(I3710,ฐาน!$A$4:$A$9,0),4),INDEX(ฐาน!$A$4:$G$9,MATCH(I3710,ฐาน!$A$4:$A$9,0),7),INDEX(ฐาน!$A$4:$G$9,MATCH(I3710,ฐาน!$A$4:$A$9,0),4)),"")</f>
        <v/>
      </c>
      <c r="P3710" s="312">
        <f>IF(M3710&lt;&gt;ฐาน!$M$45,IF(L3710&lt;&gt;"",($L3710*$N3710/100),0),0)</f>
        <v>0</v>
      </c>
      <c r="Q3710" s="311">
        <f>IF(M3710&lt;&gt;ฐาน!$M$45,IF(L3710&lt;&gt;"",ROUNDUP(($L3710*$N3710/100),-1),0),0)</f>
        <v>0</v>
      </c>
      <c r="R3710" s="311">
        <f t="shared" si="114"/>
        <v>0</v>
      </c>
      <c r="S3710" s="313">
        <f t="shared" si="115"/>
        <v>0</v>
      </c>
      <c r="T3710" s="314">
        <f>IF(M3710&lt;&gt;ฐาน!$M$45,IF(S3710&lt;&gt;"",S3710+R3710,0),0)</f>
        <v>0</v>
      </c>
      <c r="U3710" s="311">
        <f>IF(M3710&lt;&gt;ฐาน!$M$45,IF(S3710=0,J3710+T3710,O3710),J3710)</f>
        <v>0</v>
      </c>
      <c r="V3710" s="98"/>
    </row>
    <row r="3711" spans="1:22" x14ac:dyDescent="0.35">
      <c r="A3711" s="93">
        <v>3703</v>
      </c>
      <c r="B3711" s="84"/>
      <c r="C3711" s="98"/>
      <c r="D3711" s="91"/>
      <c r="E3711" s="89"/>
      <c r="F3711" s="88"/>
      <c r="G3711" s="91"/>
      <c r="H3711" s="91"/>
      <c r="I3711" s="88"/>
      <c r="J3711" s="92"/>
      <c r="K3711" s="212"/>
      <c r="L3711" s="308" t="str">
        <f>IF(K3711&lt;&gt;"",INDEX(ฐาน!$J$4:$M$44,MATCH(INT(K3711),ฐาน!$J$4:$J$44,0),2),"")</f>
        <v/>
      </c>
      <c r="M3711" s="309" t="str">
        <f>IF(L3711&lt;&gt;"",INDEX(ฐาน!$J$4:$M$45,MATCH(L3711,ฐาน!$K$4:$K$45,0),4),"")</f>
        <v/>
      </c>
      <c r="N3711" s="310" t="str">
        <f>IF(I3711&lt;&gt;"",INDEX(ฐาน!$A$4:$F$9,MATCH(I3711,ฐาน!$A$4:$A$9,0),IF(J3711&gt;=INDEX(ฐาน!$A$4:$F$9,MATCH(I3711,ฐาน!$A$4:$A$9,0),3),6,5)),"")</f>
        <v/>
      </c>
      <c r="O3711" s="311" t="str">
        <f>IF(I3711&lt;&gt;"",IF(J3711&gt;=INDEX(ฐาน!$A$4:$G$9,MATCH(I3711,ฐาน!$A$4:$A$9,0),4),INDEX(ฐาน!$A$4:$G$9,MATCH(I3711,ฐาน!$A$4:$A$9,0),7),INDEX(ฐาน!$A$4:$G$9,MATCH(I3711,ฐาน!$A$4:$A$9,0),4)),"")</f>
        <v/>
      </c>
      <c r="P3711" s="312">
        <f>IF(M3711&lt;&gt;ฐาน!$M$45,IF(L3711&lt;&gt;"",($L3711*$N3711/100),0),0)</f>
        <v>0</v>
      </c>
      <c r="Q3711" s="311">
        <f>IF(M3711&lt;&gt;ฐาน!$M$45,IF(L3711&lt;&gt;"",ROUNDUP(($L3711*$N3711/100),-1),0),0)</f>
        <v>0</v>
      </c>
      <c r="R3711" s="311">
        <f t="shared" si="114"/>
        <v>0</v>
      </c>
      <c r="S3711" s="313">
        <f t="shared" si="115"/>
        <v>0</v>
      </c>
      <c r="T3711" s="314">
        <f>IF(M3711&lt;&gt;ฐาน!$M$45,IF(S3711&lt;&gt;"",S3711+R3711,0),0)</f>
        <v>0</v>
      </c>
      <c r="U3711" s="311">
        <f>IF(M3711&lt;&gt;ฐาน!$M$45,IF(S3711=0,J3711+T3711,O3711),J3711)</f>
        <v>0</v>
      </c>
      <c r="V3711" s="98"/>
    </row>
    <row r="3712" spans="1:22" x14ac:dyDescent="0.35">
      <c r="A3712" s="93">
        <v>3704</v>
      </c>
      <c r="B3712" s="84"/>
      <c r="C3712" s="98"/>
      <c r="D3712" s="91"/>
      <c r="E3712" s="89"/>
      <c r="F3712" s="88"/>
      <c r="G3712" s="91"/>
      <c r="H3712" s="91"/>
      <c r="I3712" s="88"/>
      <c r="J3712" s="92"/>
      <c r="K3712" s="212"/>
      <c r="L3712" s="308" t="str">
        <f>IF(K3712&lt;&gt;"",INDEX(ฐาน!$J$4:$M$44,MATCH(INT(K3712),ฐาน!$J$4:$J$44,0),2),"")</f>
        <v/>
      </c>
      <c r="M3712" s="309" t="str">
        <f>IF(L3712&lt;&gt;"",INDEX(ฐาน!$J$4:$M$45,MATCH(L3712,ฐาน!$K$4:$K$45,0),4),"")</f>
        <v/>
      </c>
      <c r="N3712" s="310" t="str">
        <f>IF(I3712&lt;&gt;"",INDEX(ฐาน!$A$4:$F$9,MATCH(I3712,ฐาน!$A$4:$A$9,0),IF(J3712&gt;=INDEX(ฐาน!$A$4:$F$9,MATCH(I3712,ฐาน!$A$4:$A$9,0),3),6,5)),"")</f>
        <v/>
      </c>
      <c r="O3712" s="311" t="str">
        <f>IF(I3712&lt;&gt;"",IF(J3712&gt;=INDEX(ฐาน!$A$4:$G$9,MATCH(I3712,ฐาน!$A$4:$A$9,0),4),INDEX(ฐาน!$A$4:$G$9,MATCH(I3712,ฐาน!$A$4:$A$9,0),7),INDEX(ฐาน!$A$4:$G$9,MATCH(I3712,ฐาน!$A$4:$A$9,0),4)),"")</f>
        <v/>
      </c>
      <c r="P3712" s="312">
        <f>IF(M3712&lt;&gt;ฐาน!$M$45,IF(L3712&lt;&gt;"",($L3712*$N3712/100),0),0)</f>
        <v>0</v>
      </c>
      <c r="Q3712" s="311">
        <f>IF(M3712&lt;&gt;ฐาน!$M$45,IF(L3712&lt;&gt;"",ROUNDUP(($L3712*$N3712/100),-1),0),0)</f>
        <v>0</v>
      </c>
      <c r="R3712" s="311">
        <f t="shared" si="114"/>
        <v>0</v>
      </c>
      <c r="S3712" s="313">
        <f t="shared" si="115"/>
        <v>0</v>
      </c>
      <c r="T3712" s="314">
        <f>IF(M3712&lt;&gt;ฐาน!$M$45,IF(S3712&lt;&gt;"",S3712+R3712,0),0)</f>
        <v>0</v>
      </c>
      <c r="U3712" s="311">
        <f>IF(M3712&lt;&gt;ฐาน!$M$45,IF(S3712=0,J3712+T3712,O3712),J3712)</f>
        <v>0</v>
      </c>
      <c r="V3712" s="98"/>
    </row>
    <row r="3713" spans="1:22" x14ac:dyDescent="0.35">
      <c r="A3713" s="93">
        <v>3705</v>
      </c>
      <c r="B3713" s="84"/>
      <c r="C3713" s="98"/>
      <c r="D3713" s="91"/>
      <c r="E3713" s="89"/>
      <c r="F3713" s="88"/>
      <c r="G3713" s="91"/>
      <c r="H3713" s="91"/>
      <c r="I3713" s="88"/>
      <c r="J3713" s="92"/>
      <c r="K3713" s="212"/>
      <c r="L3713" s="308" t="str">
        <f>IF(K3713&lt;&gt;"",INDEX(ฐาน!$J$4:$M$44,MATCH(INT(K3713),ฐาน!$J$4:$J$44,0),2),"")</f>
        <v/>
      </c>
      <c r="M3713" s="309" t="str">
        <f>IF(L3713&lt;&gt;"",INDEX(ฐาน!$J$4:$M$45,MATCH(L3713,ฐาน!$K$4:$K$45,0),4),"")</f>
        <v/>
      </c>
      <c r="N3713" s="310" t="str">
        <f>IF(I3713&lt;&gt;"",INDEX(ฐาน!$A$4:$F$9,MATCH(I3713,ฐาน!$A$4:$A$9,0),IF(J3713&gt;=INDEX(ฐาน!$A$4:$F$9,MATCH(I3713,ฐาน!$A$4:$A$9,0),3),6,5)),"")</f>
        <v/>
      </c>
      <c r="O3713" s="311" t="str">
        <f>IF(I3713&lt;&gt;"",IF(J3713&gt;=INDEX(ฐาน!$A$4:$G$9,MATCH(I3713,ฐาน!$A$4:$A$9,0),4),INDEX(ฐาน!$A$4:$G$9,MATCH(I3713,ฐาน!$A$4:$A$9,0),7),INDEX(ฐาน!$A$4:$G$9,MATCH(I3713,ฐาน!$A$4:$A$9,0),4)),"")</f>
        <v/>
      </c>
      <c r="P3713" s="312">
        <f>IF(M3713&lt;&gt;ฐาน!$M$45,IF(L3713&lt;&gt;"",($L3713*$N3713/100),0),0)</f>
        <v>0</v>
      </c>
      <c r="Q3713" s="311">
        <f>IF(M3713&lt;&gt;ฐาน!$M$45,IF(L3713&lt;&gt;"",ROUNDUP(($L3713*$N3713/100),-1),0),0)</f>
        <v>0</v>
      </c>
      <c r="R3713" s="311">
        <f t="shared" si="114"/>
        <v>0</v>
      </c>
      <c r="S3713" s="313">
        <f t="shared" si="115"/>
        <v>0</v>
      </c>
      <c r="T3713" s="314">
        <f>IF(M3713&lt;&gt;ฐาน!$M$45,IF(S3713&lt;&gt;"",S3713+R3713,0),0)</f>
        <v>0</v>
      </c>
      <c r="U3713" s="311">
        <f>IF(M3713&lt;&gt;ฐาน!$M$45,IF(S3713=0,J3713+T3713,O3713),J3713)</f>
        <v>0</v>
      </c>
      <c r="V3713" s="98"/>
    </row>
    <row r="3714" spans="1:22" x14ac:dyDescent="0.35">
      <c r="A3714" s="93">
        <v>3706</v>
      </c>
      <c r="B3714" s="84"/>
      <c r="C3714" s="98"/>
      <c r="D3714" s="91"/>
      <c r="E3714" s="89"/>
      <c r="F3714" s="88"/>
      <c r="G3714" s="91"/>
      <c r="H3714" s="91"/>
      <c r="I3714" s="88"/>
      <c r="J3714" s="92"/>
      <c r="K3714" s="212"/>
      <c r="L3714" s="308" t="str">
        <f>IF(K3714&lt;&gt;"",INDEX(ฐาน!$J$4:$M$44,MATCH(INT(K3714),ฐาน!$J$4:$J$44,0),2),"")</f>
        <v/>
      </c>
      <c r="M3714" s="309" t="str">
        <f>IF(L3714&lt;&gt;"",INDEX(ฐาน!$J$4:$M$45,MATCH(L3714,ฐาน!$K$4:$K$45,0),4),"")</f>
        <v/>
      </c>
      <c r="N3714" s="310" t="str">
        <f>IF(I3714&lt;&gt;"",INDEX(ฐาน!$A$4:$F$9,MATCH(I3714,ฐาน!$A$4:$A$9,0),IF(J3714&gt;=INDEX(ฐาน!$A$4:$F$9,MATCH(I3714,ฐาน!$A$4:$A$9,0),3),6,5)),"")</f>
        <v/>
      </c>
      <c r="O3714" s="311" t="str">
        <f>IF(I3714&lt;&gt;"",IF(J3714&gt;=INDEX(ฐาน!$A$4:$G$9,MATCH(I3714,ฐาน!$A$4:$A$9,0),4),INDEX(ฐาน!$A$4:$G$9,MATCH(I3714,ฐาน!$A$4:$A$9,0),7),INDEX(ฐาน!$A$4:$G$9,MATCH(I3714,ฐาน!$A$4:$A$9,0),4)),"")</f>
        <v/>
      </c>
      <c r="P3714" s="312">
        <f>IF(M3714&lt;&gt;ฐาน!$M$45,IF(L3714&lt;&gt;"",($L3714*$N3714/100),0),0)</f>
        <v>0</v>
      </c>
      <c r="Q3714" s="311">
        <f>IF(M3714&lt;&gt;ฐาน!$M$45,IF(L3714&lt;&gt;"",ROUNDUP(($L3714*$N3714/100),-1),0),0)</f>
        <v>0</v>
      </c>
      <c r="R3714" s="311">
        <f t="shared" si="114"/>
        <v>0</v>
      </c>
      <c r="S3714" s="313">
        <f t="shared" si="115"/>
        <v>0</v>
      </c>
      <c r="T3714" s="314">
        <f>IF(M3714&lt;&gt;ฐาน!$M$45,IF(S3714&lt;&gt;"",S3714+R3714,0),0)</f>
        <v>0</v>
      </c>
      <c r="U3714" s="311">
        <f>IF(M3714&lt;&gt;ฐาน!$M$45,IF(S3714=0,J3714+T3714,O3714),J3714)</f>
        <v>0</v>
      </c>
      <c r="V3714" s="98"/>
    </row>
    <row r="3715" spans="1:22" x14ac:dyDescent="0.35">
      <c r="A3715" s="93">
        <v>3707</v>
      </c>
      <c r="B3715" s="84"/>
      <c r="C3715" s="98"/>
      <c r="D3715" s="91"/>
      <c r="E3715" s="89"/>
      <c r="F3715" s="88"/>
      <c r="G3715" s="91"/>
      <c r="H3715" s="91"/>
      <c r="I3715" s="88"/>
      <c r="J3715" s="92"/>
      <c r="K3715" s="212"/>
      <c r="L3715" s="308" t="str">
        <f>IF(K3715&lt;&gt;"",INDEX(ฐาน!$J$4:$M$44,MATCH(INT(K3715),ฐาน!$J$4:$J$44,0),2),"")</f>
        <v/>
      </c>
      <c r="M3715" s="309" t="str">
        <f>IF(L3715&lt;&gt;"",INDEX(ฐาน!$J$4:$M$45,MATCH(L3715,ฐาน!$K$4:$K$45,0),4),"")</f>
        <v/>
      </c>
      <c r="N3715" s="310" t="str">
        <f>IF(I3715&lt;&gt;"",INDEX(ฐาน!$A$4:$F$9,MATCH(I3715,ฐาน!$A$4:$A$9,0),IF(J3715&gt;=INDEX(ฐาน!$A$4:$F$9,MATCH(I3715,ฐาน!$A$4:$A$9,0),3),6,5)),"")</f>
        <v/>
      </c>
      <c r="O3715" s="311" t="str">
        <f>IF(I3715&lt;&gt;"",IF(J3715&gt;=INDEX(ฐาน!$A$4:$G$9,MATCH(I3715,ฐาน!$A$4:$A$9,0),4),INDEX(ฐาน!$A$4:$G$9,MATCH(I3715,ฐาน!$A$4:$A$9,0),7),INDEX(ฐาน!$A$4:$G$9,MATCH(I3715,ฐาน!$A$4:$A$9,0),4)),"")</f>
        <v/>
      </c>
      <c r="P3715" s="312">
        <f>IF(M3715&lt;&gt;ฐาน!$M$45,IF(L3715&lt;&gt;"",($L3715*$N3715/100),0),0)</f>
        <v>0</v>
      </c>
      <c r="Q3715" s="311">
        <f>IF(M3715&lt;&gt;ฐาน!$M$45,IF(L3715&lt;&gt;"",ROUNDUP(($L3715*$N3715/100),-1),0),0)</f>
        <v>0</v>
      </c>
      <c r="R3715" s="311">
        <f t="shared" si="114"/>
        <v>0</v>
      </c>
      <c r="S3715" s="313">
        <f t="shared" si="115"/>
        <v>0</v>
      </c>
      <c r="T3715" s="314">
        <f>IF(M3715&lt;&gt;ฐาน!$M$45,IF(S3715&lt;&gt;"",S3715+R3715,0),0)</f>
        <v>0</v>
      </c>
      <c r="U3715" s="311">
        <f>IF(M3715&lt;&gt;ฐาน!$M$45,IF(S3715=0,J3715+T3715,O3715),J3715)</f>
        <v>0</v>
      </c>
      <c r="V3715" s="98"/>
    </row>
    <row r="3716" spans="1:22" x14ac:dyDescent="0.35">
      <c r="A3716" s="93">
        <v>3708</v>
      </c>
      <c r="B3716" s="84"/>
      <c r="C3716" s="98"/>
      <c r="D3716" s="91"/>
      <c r="E3716" s="89"/>
      <c r="F3716" s="88"/>
      <c r="G3716" s="91"/>
      <c r="H3716" s="91"/>
      <c r="I3716" s="88"/>
      <c r="J3716" s="92"/>
      <c r="K3716" s="212"/>
      <c r="L3716" s="308" t="str">
        <f>IF(K3716&lt;&gt;"",INDEX(ฐาน!$J$4:$M$44,MATCH(INT(K3716),ฐาน!$J$4:$J$44,0),2),"")</f>
        <v/>
      </c>
      <c r="M3716" s="309" t="str">
        <f>IF(L3716&lt;&gt;"",INDEX(ฐาน!$J$4:$M$45,MATCH(L3716,ฐาน!$K$4:$K$45,0),4),"")</f>
        <v/>
      </c>
      <c r="N3716" s="310" t="str">
        <f>IF(I3716&lt;&gt;"",INDEX(ฐาน!$A$4:$F$9,MATCH(I3716,ฐาน!$A$4:$A$9,0),IF(J3716&gt;=INDEX(ฐาน!$A$4:$F$9,MATCH(I3716,ฐาน!$A$4:$A$9,0),3),6,5)),"")</f>
        <v/>
      </c>
      <c r="O3716" s="311" t="str">
        <f>IF(I3716&lt;&gt;"",IF(J3716&gt;=INDEX(ฐาน!$A$4:$G$9,MATCH(I3716,ฐาน!$A$4:$A$9,0),4),INDEX(ฐาน!$A$4:$G$9,MATCH(I3716,ฐาน!$A$4:$A$9,0),7),INDEX(ฐาน!$A$4:$G$9,MATCH(I3716,ฐาน!$A$4:$A$9,0),4)),"")</f>
        <v/>
      </c>
      <c r="P3716" s="312">
        <f>IF(M3716&lt;&gt;ฐาน!$M$45,IF(L3716&lt;&gt;"",($L3716*$N3716/100),0),0)</f>
        <v>0</v>
      </c>
      <c r="Q3716" s="311">
        <f>IF(M3716&lt;&gt;ฐาน!$M$45,IF(L3716&lt;&gt;"",ROUNDUP(($L3716*$N3716/100),-1),0),0)</f>
        <v>0</v>
      </c>
      <c r="R3716" s="311">
        <f t="shared" si="114"/>
        <v>0</v>
      </c>
      <c r="S3716" s="313">
        <f t="shared" si="115"/>
        <v>0</v>
      </c>
      <c r="T3716" s="314">
        <f>IF(M3716&lt;&gt;ฐาน!$M$45,IF(S3716&lt;&gt;"",S3716+R3716,0),0)</f>
        <v>0</v>
      </c>
      <c r="U3716" s="311">
        <f>IF(M3716&lt;&gt;ฐาน!$M$45,IF(S3716=0,J3716+T3716,O3716),J3716)</f>
        <v>0</v>
      </c>
      <c r="V3716" s="98"/>
    </row>
    <row r="3717" spans="1:22" x14ac:dyDescent="0.35">
      <c r="A3717" s="93">
        <v>3709</v>
      </c>
      <c r="B3717" s="84"/>
      <c r="C3717" s="98"/>
      <c r="D3717" s="91"/>
      <c r="E3717" s="89"/>
      <c r="F3717" s="88"/>
      <c r="G3717" s="91"/>
      <c r="H3717" s="91"/>
      <c r="I3717" s="88"/>
      <c r="J3717" s="92"/>
      <c r="K3717" s="212"/>
      <c r="L3717" s="308" t="str">
        <f>IF(K3717&lt;&gt;"",INDEX(ฐาน!$J$4:$M$44,MATCH(INT(K3717),ฐาน!$J$4:$J$44,0),2),"")</f>
        <v/>
      </c>
      <c r="M3717" s="309" t="str">
        <f>IF(L3717&lt;&gt;"",INDEX(ฐาน!$J$4:$M$45,MATCH(L3717,ฐาน!$K$4:$K$45,0),4),"")</f>
        <v/>
      </c>
      <c r="N3717" s="310" t="str">
        <f>IF(I3717&lt;&gt;"",INDEX(ฐาน!$A$4:$F$9,MATCH(I3717,ฐาน!$A$4:$A$9,0),IF(J3717&gt;=INDEX(ฐาน!$A$4:$F$9,MATCH(I3717,ฐาน!$A$4:$A$9,0),3),6,5)),"")</f>
        <v/>
      </c>
      <c r="O3717" s="311" t="str">
        <f>IF(I3717&lt;&gt;"",IF(J3717&gt;=INDEX(ฐาน!$A$4:$G$9,MATCH(I3717,ฐาน!$A$4:$A$9,0),4),INDEX(ฐาน!$A$4:$G$9,MATCH(I3717,ฐาน!$A$4:$A$9,0),7),INDEX(ฐาน!$A$4:$G$9,MATCH(I3717,ฐาน!$A$4:$A$9,0),4)),"")</f>
        <v/>
      </c>
      <c r="P3717" s="312">
        <f>IF(M3717&lt;&gt;ฐาน!$M$45,IF(L3717&lt;&gt;"",($L3717*$N3717/100),0),0)</f>
        <v>0</v>
      </c>
      <c r="Q3717" s="311">
        <f>IF(M3717&lt;&gt;ฐาน!$M$45,IF(L3717&lt;&gt;"",ROUNDUP(($L3717*$N3717/100),-1),0),0)</f>
        <v>0</v>
      </c>
      <c r="R3717" s="311">
        <f t="shared" si="114"/>
        <v>0</v>
      </c>
      <c r="S3717" s="313">
        <f t="shared" si="115"/>
        <v>0</v>
      </c>
      <c r="T3717" s="314">
        <f>IF(M3717&lt;&gt;ฐาน!$M$45,IF(S3717&lt;&gt;"",S3717+R3717,0),0)</f>
        <v>0</v>
      </c>
      <c r="U3717" s="311">
        <f>IF(M3717&lt;&gt;ฐาน!$M$45,IF(S3717=0,J3717+T3717,O3717),J3717)</f>
        <v>0</v>
      </c>
      <c r="V3717" s="98"/>
    </row>
    <row r="3718" spans="1:22" x14ac:dyDescent="0.35">
      <c r="A3718" s="93">
        <v>3710</v>
      </c>
      <c r="B3718" s="84"/>
      <c r="C3718" s="98"/>
      <c r="D3718" s="91"/>
      <c r="E3718" s="89"/>
      <c r="F3718" s="88"/>
      <c r="G3718" s="91"/>
      <c r="H3718" s="91"/>
      <c r="I3718" s="88"/>
      <c r="J3718" s="92"/>
      <c r="K3718" s="212"/>
      <c r="L3718" s="308" t="str">
        <f>IF(K3718&lt;&gt;"",INDEX(ฐาน!$J$4:$M$44,MATCH(INT(K3718),ฐาน!$J$4:$J$44,0),2),"")</f>
        <v/>
      </c>
      <c r="M3718" s="309" t="str">
        <f>IF(L3718&lt;&gt;"",INDEX(ฐาน!$J$4:$M$45,MATCH(L3718,ฐาน!$K$4:$K$45,0),4),"")</f>
        <v/>
      </c>
      <c r="N3718" s="310" t="str">
        <f>IF(I3718&lt;&gt;"",INDEX(ฐาน!$A$4:$F$9,MATCH(I3718,ฐาน!$A$4:$A$9,0),IF(J3718&gt;=INDEX(ฐาน!$A$4:$F$9,MATCH(I3718,ฐาน!$A$4:$A$9,0),3),6,5)),"")</f>
        <v/>
      </c>
      <c r="O3718" s="311" t="str">
        <f>IF(I3718&lt;&gt;"",IF(J3718&gt;=INDEX(ฐาน!$A$4:$G$9,MATCH(I3718,ฐาน!$A$4:$A$9,0),4),INDEX(ฐาน!$A$4:$G$9,MATCH(I3718,ฐาน!$A$4:$A$9,0),7),INDEX(ฐาน!$A$4:$G$9,MATCH(I3718,ฐาน!$A$4:$A$9,0),4)),"")</f>
        <v/>
      </c>
      <c r="P3718" s="312">
        <f>IF(M3718&lt;&gt;ฐาน!$M$45,IF(L3718&lt;&gt;"",($L3718*$N3718/100),0),0)</f>
        <v>0</v>
      </c>
      <c r="Q3718" s="311">
        <f>IF(M3718&lt;&gt;ฐาน!$M$45,IF(L3718&lt;&gt;"",ROUNDUP(($L3718*$N3718/100),-1),0),0)</f>
        <v>0</v>
      </c>
      <c r="R3718" s="311">
        <f t="shared" si="114"/>
        <v>0</v>
      </c>
      <c r="S3718" s="313">
        <f t="shared" si="115"/>
        <v>0</v>
      </c>
      <c r="T3718" s="314">
        <f>IF(M3718&lt;&gt;ฐาน!$M$45,IF(S3718&lt;&gt;"",S3718+R3718,0),0)</f>
        <v>0</v>
      </c>
      <c r="U3718" s="311">
        <f>IF(M3718&lt;&gt;ฐาน!$M$45,IF(S3718=0,J3718+T3718,O3718),J3718)</f>
        <v>0</v>
      </c>
      <c r="V3718" s="98"/>
    </row>
    <row r="3719" spans="1:22" x14ac:dyDescent="0.35">
      <c r="A3719" s="93">
        <v>3711</v>
      </c>
      <c r="B3719" s="84"/>
      <c r="C3719" s="98"/>
      <c r="D3719" s="91"/>
      <c r="E3719" s="89"/>
      <c r="F3719" s="88"/>
      <c r="G3719" s="91"/>
      <c r="H3719" s="91"/>
      <c r="I3719" s="88"/>
      <c r="J3719" s="92"/>
      <c r="K3719" s="212"/>
      <c r="L3719" s="308" t="str">
        <f>IF(K3719&lt;&gt;"",INDEX(ฐาน!$J$4:$M$44,MATCH(INT(K3719),ฐาน!$J$4:$J$44,0),2),"")</f>
        <v/>
      </c>
      <c r="M3719" s="309" t="str">
        <f>IF(L3719&lt;&gt;"",INDEX(ฐาน!$J$4:$M$45,MATCH(L3719,ฐาน!$K$4:$K$45,0),4),"")</f>
        <v/>
      </c>
      <c r="N3719" s="310" t="str">
        <f>IF(I3719&lt;&gt;"",INDEX(ฐาน!$A$4:$F$9,MATCH(I3719,ฐาน!$A$4:$A$9,0),IF(J3719&gt;=INDEX(ฐาน!$A$4:$F$9,MATCH(I3719,ฐาน!$A$4:$A$9,0),3),6,5)),"")</f>
        <v/>
      </c>
      <c r="O3719" s="311" t="str">
        <f>IF(I3719&lt;&gt;"",IF(J3719&gt;=INDEX(ฐาน!$A$4:$G$9,MATCH(I3719,ฐาน!$A$4:$A$9,0),4),INDEX(ฐาน!$A$4:$G$9,MATCH(I3719,ฐาน!$A$4:$A$9,0),7),INDEX(ฐาน!$A$4:$G$9,MATCH(I3719,ฐาน!$A$4:$A$9,0),4)),"")</f>
        <v/>
      </c>
      <c r="P3719" s="312">
        <f>IF(M3719&lt;&gt;ฐาน!$M$45,IF(L3719&lt;&gt;"",($L3719*$N3719/100),0),0)</f>
        <v>0</v>
      </c>
      <c r="Q3719" s="311">
        <f>IF(M3719&lt;&gt;ฐาน!$M$45,IF(L3719&lt;&gt;"",ROUNDUP(($L3719*$N3719/100),-1),0),0)</f>
        <v>0</v>
      </c>
      <c r="R3719" s="311">
        <f t="shared" si="114"/>
        <v>0</v>
      </c>
      <c r="S3719" s="313">
        <f t="shared" si="115"/>
        <v>0</v>
      </c>
      <c r="T3719" s="314">
        <f>IF(M3719&lt;&gt;ฐาน!$M$45,IF(S3719&lt;&gt;"",S3719+R3719,0),0)</f>
        <v>0</v>
      </c>
      <c r="U3719" s="311">
        <f>IF(M3719&lt;&gt;ฐาน!$M$45,IF(S3719=0,J3719+T3719,O3719),J3719)</f>
        <v>0</v>
      </c>
      <c r="V3719" s="98"/>
    </row>
    <row r="3720" spans="1:22" x14ac:dyDescent="0.35">
      <c r="A3720" s="93">
        <v>3712</v>
      </c>
      <c r="B3720" s="84"/>
      <c r="C3720" s="98"/>
      <c r="D3720" s="91"/>
      <c r="E3720" s="89"/>
      <c r="F3720" s="88"/>
      <c r="G3720" s="91"/>
      <c r="H3720" s="91"/>
      <c r="I3720" s="88"/>
      <c r="J3720" s="92"/>
      <c r="K3720" s="212"/>
      <c r="L3720" s="308" t="str">
        <f>IF(K3720&lt;&gt;"",INDEX(ฐาน!$J$4:$M$44,MATCH(INT(K3720),ฐาน!$J$4:$J$44,0),2),"")</f>
        <v/>
      </c>
      <c r="M3720" s="309" t="str">
        <f>IF(L3720&lt;&gt;"",INDEX(ฐาน!$J$4:$M$45,MATCH(L3720,ฐาน!$K$4:$K$45,0),4),"")</f>
        <v/>
      </c>
      <c r="N3720" s="310" t="str">
        <f>IF(I3720&lt;&gt;"",INDEX(ฐาน!$A$4:$F$9,MATCH(I3720,ฐาน!$A$4:$A$9,0),IF(J3720&gt;=INDEX(ฐาน!$A$4:$F$9,MATCH(I3720,ฐาน!$A$4:$A$9,0),3),6,5)),"")</f>
        <v/>
      </c>
      <c r="O3720" s="311" t="str">
        <f>IF(I3720&lt;&gt;"",IF(J3720&gt;=INDEX(ฐาน!$A$4:$G$9,MATCH(I3720,ฐาน!$A$4:$A$9,0),4),INDEX(ฐาน!$A$4:$G$9,MATCH(I3720,ฐาน!$A$4:$A$9,0),7),INDEX(ฐาน!$A$4:$G$9,MATCH(I3720,ฐาน!$A$4:$A$9,0),4)),"")</f>
        <v/>
      </c>
      <c r="P3720" s="312">
        <f>IF(M3720&lt;&gt;ฐาน!$M$45,IF(L3720&lt;&gt;"",($L3720*$N3720/100),0),0)</f>
        <v>0</v>
      </c>
      <c r="Q3720" s="311">
        <f>IF(M3720&lt;&gt;ฐาน!$M$45,IF(L3720&lt;&gt;"",ROUNDUP(($L3720*$N3720/100),-1),0),0)</f>
        <v>0</v>
      </c>
      <c r="R3720" s="311">
        <f t="shared" si="114"/>
        <v>0</v>
      </c>
      <c r="S3720" s="313">
        <f t="shared" si="115"/>
        <v>0</v>
      </c>
      <c r="T3720" s="314">
        <f>IF(M3720&lt;&gt;ฐาน!$M$45,IF(S3720&lt;&gt;"",S3720+R3720,0),0)</f>
        <v>0</v>
      </c>
      <c r="U3720" s="311">
        <f>IF(M3720&lt;&gt;ฐาน!$M$45,IF(S3720=0,J3720+T3720,O3720),J3720)</f>
        <v>0</v>
      </c>
      <c r="V3720" s="98"/>
    </row>
    <row r="3721" spans="1:22" x14ac:dyDescent="0.35">
      <c r="A3721" s="93">
        <v>3713</v>
      </c>
      <c r="B3721" s="84"/>
      <c r="C3721" s="98"/>
      <c r="D3721" s="91"/>
      <c r="E3721" s="89"/>
      <c r="F3721" s="88"/>
      <c r="G3721" s="91"/>
      <c r="H3721" s="91"/>
      <c r="I3721" s="88"/>
      <c r="J3721" s="92"/>
      <c r="K3721" s="212"/>
      <c r="L3721" s="308" t="str">
        <f>IF(K3721&lt;&gt;"",INDEX(ฐาน!$J$4:$M$44,MATCH(INT(K3721),ฐาน!$J$4:$J$44,0),2),"")</f>
        <v/>
      </c>
      <c r="M3721" s="309" t="str">
        <f>IF(L3721&lt;&gt;"",INDEX(ฐาน!$J$4:$M$45,MATCH(L3721,ฐาน!$K$4:$K$45,0),4),"")</f>
        <v/>
      </c>
      <c r="N3721" s="310" t="str">
        <f>IF(I3721&lt;&gt;"",INDEX(ฐาน!$A$4:$F$9,MATCH(I3721,ฐาน!$A$4:$A$9,0),IF(J3721&gt;=INDEX(ฐาน!$A$4:$F$9,MATCH(I3721,ฐาน!$A$4:$A$9,0),3),6,5)),"")</f>
        <v/>
      </c>
      <c r="O3721" s="311" t="str">
        <f>IF(I3721&lt;&gt;"",IF(J3721&gt;=INDEX(ฐาน!$A$4:$G$9,MATCH(I3721,ฐาน!$A$4:$A$9,0),4),INDEX(ฐาน!$A$4:$G$9,MATCH(I3721,ฐาน!$A$4:$A$9,0),7),INDEX(ฐาน!$A$4:$G$9,MATCH(I3721,ฐาน!$A$4:$A$9,0),4)),"")</f>
        <v/>
      </c>
      <c r="P3721" s="312">
        <f>IF(M3721&lt;&gt;ฐาน!$M$45,IF(L3721&lt;&gt;"",($L3721*$N3721/100),0),0)</f>
        <v>0</v>
      </c>
      <c r="Q3721" s="311">
        <f>IF(M3721&lt;&gt;ฐาน!$M$45,IF(L3721&lt;&gt;"",ROUNDUP(($L3721*$N3721/100),-1),0),0)</f>
        <v>0</v>
      </c>
      <c r="R3721" s="311">
        <f t="shared" si="114"/>
        <v>0</v>
      </c>
      <c r="S3721" s="313">
        <f t="shared" si="115"/>
        <v>0</v>
      </c>
      <c r="T3721" s="314">
        <f>IF(M3721&lt;&gt;ฐาน!$M$45,IF(S3721&lt;&gt;"",S3721+R3721,0),0)</f>
        <v>0</v>
      </c>
      <c r="U3721" s="311">
        <f>IF(M3721&lt;&gt;ฐาน!$M$45,IF(S3721=0,J3721+T3721,O3721),J3721)</f>
        <v>0</v>
      </c>
      <c r="V3721" s="98"/>
    </row>
    <row r="3722" spans="1:22" x14ac:dyDescent="0.35">
      <c r="A3722" s="93">
        <v>3714</v>
      </c>
      <c r="B3722" s="84"/>
      <c r="C3722" s="98"/>
      <c r="D3722" s="91"/>
      <c r="E3722" s="89"/>
      <c r="F3722" s="88"/>
      <c r="G3722" s="91"/>
      <c r="H3722" s="91"/>
      <c r="I3722" s="88"/>
      <c r="J3722" s="92"/>
      <c r="K3722" s="212"/>
      <c r="L3722" s="308" t="str">
        <f>IF(K3722&lt;&gt;"",INDEX(ฐาน!$J$4:$M$44,MATCH(INT(K3722),ฐาน!$J$4:$J$44,0),2),"")</f>
        <v/>
      </c>
      <c r="M3722" s="309" t="str">
        <f>IF(L3722&lt;&gt;"",INDEX(ฐาน!$J$4:$M$45,MATCH(L3722,ฐาน!$K$4:$K$45,0),4),"")</f>
        <v/>
      </c>
      <c r="N3722" s="310" t="str">
        <f>IF(I3722&lt;&gt;"",INDEX(ฐาน!$A$4:$F$9,MATCH(I3722,ฐาน!$A$4:$A$9,0),IF(J3722&gt;=INDEX(ฐาน!$A$4:$F$9,MATCH(I3722,ฐาน!$A$4:$A$9,0),3),6,5)),"")</f>
        <v/>
      </c>
      <c r="O3722" s="311" t="str">
        <f>IF(I3722&lt;&gt;"",IF(J3722&gt;=INDEX(ฐาน!$A$4:$G$9,MATCH(I3722,ฐาน!$A$4:$A$9,0),4),INDEX(ฐาน!$A$4:$G$9,MATCH(I3722,ฐาน!$A$4:$A$9,0),7),INDEX(ฐาน!$A$4:$G$9,MATCH(I3722,ฐาน!$A$4:$A$9,0),4)),"")</f>
        <v/>
      </c>
      <c r="P3722" s="312">
        <f>IF(M3722&lt;&gt;ฐาน!$M$45,IF(L3722&lt;&gt;"",($L3722*$N3722/100),0),0)</f>
        <v>0</v>
      </c>
      <c r="Q3722" s="311">
        <f>IF(M3722&lt;&gt;ฐาน!$M$45,IF(L3722&lt;&gt;"",ROUNDUP(($L3722*$N3722/100),-1),0),0)</f>
        <v>0</v>
      </c>
      <c r="R3722" s="311">
        <f t="shared" ref="R3722:R3785" si="116">IF(Q3722&lt;&gt;"",IF($J3722+$P3722&lt;=$O3722,$Q3722,$O3722-$J3722),"")</f>
        <v>0</v>
      </c>
      <c r="S3722" s="313">
        <f t="shared" ref="S3722:S3785" si="117">IF(Q3722&lt;&gt;R3722,P3722-R3722,0)</f>
        <v>0</v>
      </c>
      <c r="T3722" s="314">
        <f>IF(M3722&lt;&gt;ฐาน!$M$45,IF(S3722&lt;&gt;"",S3722+R3722,0),0)</f>
        <v>0</v>
      </c>
      <c r="U3722" s="311">
        <f>IF(M3722&lt;&gt;ฐาน!$M$45,IF(S3722=0,J3722+T3722,O3722),J3722)</f>
        <v>0</v>
      </c>
      <c r="V3722" s="98"/>
    </row>
    <row r="3723" spans="1:22" x14ac:dyDescent="0.35">
      <c r="A3723" s="93">
        <v>3715</v>
      </c>
      <c r="B3723" s="84"/>
      <c r="C3723" s="98"/>
      <c r="D3723" s="91"/>
      <c r="E3723" s="89"/>
      <c r="F3723" s="88"/>
      <c r="G3723" s="91"/>
      <c r="H3723" s="91"/>
      <c r="I3723" s="88"/>
      <c r="J3723" s="92"/>
      <c r="K3723" s="212"/>
      <c r="L3723" s="308" t="str">
        <f>IF(K3723&lt;&gt;"",INDEX(ฐาน!$J$4:$M$44,MATCH(INT(K3723),ฐาน!$J$4:$J$44,0),2),"")</f>
        <v/>
      </c>
      <c r="M3723" s="309" t="str">
        <f>IF(L3723&lt;&gt;"",INDEX(ฐาน!$J$4:$M$45,MATCH(L3723,ฐาน!$K$4:$K$45,0),4),"")</f>
        <v/>
      </c>
      <c r="N3723" s="310" t="str">
        <f>IF(I3723&lt;&gt;"",INDEX(ฐาน!$A$4:$F$9,MATCH(I3723,ฐาน!$A$4:$A$9,0),IF(J3723&gt;=INDEX(ฐาน!$A$4:$F$9,MATCH(I3723,ฐาน!$A$4:$A$9,0),3),6,5)),"")</f>
        <v/>
      </c>
      <c r="O3723" s="311" t="str">
        <f>IF(I3723&lt;&gt;"",IF(J3723&gt;=INDEX(ฐาน!$A$4:$G$9,MATCH(I3723,ฐาน!$A$4:$A$9,0),4),INDEX(ฐาน!$A$4:$G$9,MATCH(I3723,ฐาน!$A$4:$A$9,0),7),INDEX(ฐาน!$A$4:$G$9,MATCH(I3723,ฐาน!$A$4:$A$9,0),4)),"")</f>
        <v/>
      </c>
      <c r="P3723" s="312">
        <f>IF(M3723&lt;&gt;ฐาน!$M$45,IF(L3723&lt;&gt;"",($L3723*$N3723/100),0),0)</f>
        <v>0</v>
      </c>
      <c r="Q3723" s="311">
        <f>IF(M3723&lt;&gt;ฐาน!$M$45,IF(L3723&lt;&gt;"",ROUNDUP(($L3723*$N3723/100),-1),0),0)</f>
        <v>0</v>
      </c>
      <c r="R3723" s="311">
        <f t="shared" si="116"/>
        <v>0</v>
      </c>
      <c r="S3723" s="313">
        <f t="shared" si="117"/>
        <v>0</v>
      </c>
      <c r="T3723" s="314">
        <f>IF(M3723&lt;&gt;ฐาน!$M$45,IF(S3723&lt;&gt;"",S3723+R3723,0),0)</f>
        <v>0</v>
      </c>
      <c r="U3723" s="311">
        <f>IF(M3723&lt;&gt;ฐาน!$M$45,IF(S3723=0,J3723+T3723,O3723),J3723)</f>
        <v>0</v>
      </c>
      <c r="V3723" s="98"/>
    </row>
    <row r="3724" spans="1:22" x14ac:dyDescent="0.35">
      <c r="A3724" s="93">
        <v>3716</v>
      </c>
      <c r="B3724" s="84"/>
      <c r="C3724" s="98"/>
      <c r="D3724" s="91"/>
      <c r="E3724" s="89"/>
      <c r="F3724" s="88"/>
      <c r="G3724" s="91"/>
      <c r="H3724" s="91"/>
      <c r="I3724" s="88"/>
      <c r="J3724" s="92"/>
      <c r="K3724" s="212"/>
      <c r="L3724" s="308" t="str">
        <f>IF(K3724&lt;&gt;"",INDEX(ฐาน!$J$4:$M$44,MATCH(INT(K3724),ฐาน!$J$4:$J$44,0),2),"")</f>
        <v/>
      </c>
      <c r="M3724" s="309" t="str">
        <f>IF(L3724&lt;&gt;"",INDEX(ฐาน!$J$4:$M$45,MATCH(L3724,ฐาน!$K$4:$K$45,0),4),"")</f>
        <v/>
      </c>
      <c r="N3724" s="310" t="str">
        <f>IF(I3724&lt;&gt;"",INDEX(ฐาน!$A$4:$F$9,MATCH(I3724,ฐาน!$A$4:$A$9,0),IF(J3724&gt;=INDEX(ฐาน!$A$4:$F$9,MATCH(I3724,ฐาน!$A$4:$A$9,0),3),6,5)),"")</f>
        <v/>
      </c>
      <c r="O3724" s="311" t="str">
        <f>IF(I3724&lt;&gt;"",IF(J3724&gt;=INDEX(ฐาน!$A$4:$G$9,MATCH(I3724,ฐาน!$A$4:$A$9,0),4),INDEX(ฐาน!$A$4:$G$9,MATCH(I3724,ฐาน!$A$4:$A$9,0),7),INDEX(ฐาน!$A$4:$G$9,MATCH(I3724,ฐาน!$A$4:$A$9,0),4)),"")</f>
        <v/>
      </c>
      <c r="P3724" s="312">
        <f>IF(M3724&lt;&gt;ฐาน!$M$45,IF(L3724&lt;&gt;"",($L3724*$N3724/100),0),0)</f>
        <v>0</v>
      </c>
      <c r="Q3724" s="311">
        <f>IF(M3724&lt;&gt;ฐาน!$M$45,IF(L3724&lt;&gt;"",ROUNDUP(($L3724*$N3724/100),-1),0),0)</f>
        <v>0</v>
      </c>
      <c r="R3724" s="311">
        <f t="shared" si="116"/>
        <v>0</v>
      </c>
      <c r="S3724" s="313">
        <f t="shared" si="117"/>
        <v>0</v>
      </c>
      <c r="T3724" s="314">
        <f>IF(M3724&lt;&gt;ฐาน!$M$45,IF(S3724&lt;&gt;"",S3724+R3724,0),0)</f>
        <v>0</v>
      </c>
      <c r="U3724" s="311">
        <f>IF(M3724&lt;&gt;ฐาน!$M$45,IF(S3724=0,J3724+T3724,O3724),J3724)</f>
        <v>0</v>
      </c>
      <c r="V3724" s="98"/>
    </row>
    <row r="3725" spans="1:22" x14ac:dyDescent="0.35">
      <c r="A3725" s="93">
        <v>3717</v>
      </c>
      <c r="B3725" s="84"/>
      <c r="C3725" s="98"/>
      <c r="D3725" s="91"/>
      <c r="E3725" s="89"/>
      <c r="F3725" s="88"/>
      <c r="G3725" s="91"/>
      <c r="H3725" s="91"/>
      <c r="I3725" s="88"/>
      <c r="J3725" s="92"/>
      <c r="K3725" s="212"/>
      <c r="L3725" s="308" t="str">
        <f>IF(K3725&lt;&gt;"",INDEX(ฐาน!$J$4:$M$44,MATCH(INT(K3725),ฐาน!$J$4:$J$44,0),2),"")</f>
        <v/>
      </c>
      <c r="M3725" s="309" t="str">
        <f>IF(L3725&lt;&gt;"",INDEX(ฐาน!$J$4:$M$45,MATCH(L3725,ฐาน!$K$4:$K$45,0),4),"")</f>
        <v/>
      </c>
      <c r="N3725" s="310" t="str">
        <f>IF(I3725&lt;&gt;"",INDEX(ฐาน!$A$4:$F$9,MATCH(I3725,ฐาน!$A$4:$A$9,0),IF(J3725&gt;=INDEX(ฐาน!$A$4:$F$9,MATCH(I3725,ฐาน!$A$4:$A$9,0),3),6,5)),"")</f>
        <v/>
      </c>
      <c r="O3725" s="311" t="str">
        <f>IF(I3725&lt;&gt;"",IF(J3725&gt;=INDEX(ฐาน!$A$4:$G$9,MATCH(I3725,ฐาน!$A$4:$A$9,0),4),INDEX(ฐาน!$A$4:$G$9,MATCH(I3725,ฐาน!$A$4:$A$9,0),7),INDEX(ฐาน!$A$4:$G$9,MATCH(I3725,ฐาน!$A$4:$A$9,0),4)),"")</f>
        <v/>
      </c>
      <c r="P3725" s="312">
        <f>IF(M3725&lt;&gt;ฐาน!$M$45,IF(L3725&lt;&gt;"",($L3725*$N3725/100),0),0)</f>
        <v>0</v>
      </c>
      <c r="Q3725" s="311">
        <f>IF(M3725&lt;&gt;ฐาน!$M$45,IF(L3725&lt;&gt;"",ROUNDUP(($L3725*$N3725/100),-1),0),0)</f>
        <v>0</v>
      </c>
      <c r="R3725" s="311">
        <f t="shared" si="116"/>
        <v>0</v>
      </c>
      <c r="S3725" s="313">
        <f t="shared" si="117"/>
        <v>0</v>
      </c>
      <c r="T3725" s="314">
        <f>IF(M3725&lt;&gt;ฐาน!$M$45,IF(S3725&lt;&gt;"",S3725+R3725,0),0)</f>
        <v>0</v>
      </c>
      <c r="U3725" s="311">
        <f>IF(M3725&lt;&gt;ฐาน!$M$45,IF(S3725=0,J3725+T3725,O3725),J3725)</f>
        <v>0</v>
      </c>
      <c r="V3725" s="98"/>
    </row>
    <row r="3726" spans="1:22" x14ac:dyDescent="0.35">
      <c r="A3726" s="93">
        <v>3718</v>
      </c>
      <c r="B3726" s="84"/>
      <c r="C3726" s="98"/>
      <c r="D3726" s="91"/>
      <c r="E3726" s="89"/>
      <c r="F3726" s="88"/>
      <c r="G3726" s="91"/>
      <c r="H3726" s="91"/>
      <c r="I3726" s="88"/>
      <c r="J3726" s="92"/>
      <c r="K3726" s="212"/>
      <c r="L3726" s="308" t="str">
        <f>IF(K3726&lt;&gt;"",INDEX(ฐาน!$J$4:$M$44,MATCH(INT(K3726),ฐาน!$J$4:$J$44,0),2),"")</f>
        <v/>
      </c>
      <c r="M3726" s="309" t="str">
        <f>IF(L3726&lt;&gt;"",INDEX(ฐาน!$J$4:$M$45,MATCH(L3726,ฐาน!$K$4:$K$45,0),4),"")</f>
        <v/>
      </c>
      <c r="N3726" s="310" t="str">
        <f>IF(I3726&lt;&gt;"",INDEX(ฐาน!$A$4:$F$9,MATCH(I3726,ฐาน!$A$4:$A$9,0),IF(J3726&gt;=INDEX(ฐาน!$A$4:$F$9,MATCH(I3726,ฐาน!$A$4:$A$9,0),3),6,5)),"")</f>
        <v/>
      </c>
      <c r="O3726" s="311" t="str">
        <f>IF(I3726&lt;&gt;"",IF(J3726&gt;=INDEX(ฐาน!$A$4:$G$9,MATCH(I3726,ฐาน!$A$4:$A$9,0),4),INDEX(ฐาน!$A$4:$G$9,MATCH(I3726,ฐาน!$A$4:$A$9,0),7),INDEX(ฐาน!$A$4:$G$9,MATCH(I3726,ฐาน!$A$4:$A$9,0),4)),"")</f>
        <v/>
      </c>
      <c r="P3726" s="312">
        <f>IF(M3726&lt;&gt;ฐาน!$M$45,IF(L3726&lt;&gt;"",($L3726*$N3726/100),0),0)</f>
        <v>0</v>
      </c>
      <c r="Q3726" s="311">
        <f>IF(M3726&lt;&gt;ฐาน!$M$45,IF(L3726&lt;&gt;"",ROUNDUP(($L3726*$N3726/100),-1),0),0)</f>
        <v>0</v>
      </c>
      <c r="R3726" s="311">
        <f t="shared" si="116"/>
        <v>0</v>
      </c>
      <c r="S3726" s="313">
        <f t="shared" si="117"/>
        <v>0</v>
      </c>
      <c r="T3726" s="314">
        <f>IF(M3726&lt;&gt;ฐาน!$M$45,IF(S3726&lt;&gt;"",S3726+R3726,0),0)</f>
        <v>0</v>
      </c>
      <c r="U3726" s="311">
        <f>IF(M3726&lt;&gt;ฐาน!$M$45,IF(S3726=0,J3726+T3726,O3726),J3726)</f>
        <v>0</v>
      </c>
      <c r="V3726" s="98"/>
    </row>
    <row r="3727" spans="1:22" x14ac:dyDescent="0.35">
      <c r="A3727" s="93">
        <v>3719</v>
      </c>
      <c r="B3727" s="84"/>
      <c r="C3727" s="98"/>
      <c r="D3727" s="91"/>
      <c r="E3727" s="89"/>
      <c r="F3727" s="88"/>
      <c r="G3727" s="91"/>
      <c r="H3727" s="91"/>
      <c r="I3727" s="88"/>
      <c r="J3727" s="92"/>
      <c r="K3727" s="212"/>
      <c r="L3727" s="308" t="str">
        <f>IF(K3727&lt;&gt;"",INDEX(ฐาน!$J$4:$M$44,MATCH(INT(K3727),ฐาน!$J$4:$J$44,0),2),"")</f>
        <v/>
      </c>
      <c r="M3727" s="309" t="str">
        <f>IF(L3727&lt;&gt;"",INDEX(ฐาน!$J$4:$M$45,MATCH(L3727,ฐาน!$K$4:$K$45,0),4),"")</f>
        <v/>
      </c>
      <c r="N3727" s="310" t="str">
        <f>IF(I3727&lt;&gt;"",INDEX(ฐาน!$A$4:$F$9,MATCH(I3727,ฐาน!$A$4:$A$9,0),IF(J3727&gt;=INDEX(ฐาน!$A$4:$F$9,MATCH(I3727,ฐาน!$A$4:$A$9,0),3),6,5)),"")</f>
        <v/>
      </c>
      <c r="O3727" s="311" t="str">
        <f>IF(I3727&lt;&gt;"",IF(J3727&gt;=INDEX(ฐาน!$A$4:$G$9,MATCH(I3727,ฐาน!$A$4:$A$9,0),4),INDEX(ฐาน!$A$4:$G$9,MATCH(I3727,ฐาน!$A$4:$A$9,0),7),INDEX(ฐาน!$A$4:$G$9,MATCH(I3727,ฐาน!$A$4:$A$9,0),4)),"")</f>
        <v/>
      </c>
      <c r="P3727" s="312">
        <f>IF(M3727&lt;&gt;ฐาน!$M$45,IF(L3727&lt;&gt;"",($L3727*$N3727/100),0),0)</f>
        <v>0</v>
      </c>
      <c r="Q3727" s="311">
        <f>IF(M3727&lt;&gt;ฐาน!$M$45,IF(L3727&lt;&gt;"",ROUNDUP(($L3727*$N3727/100),-1),0),0)</f>
        <v>0</v>
      </c>
      <c r="R3727" s="311">
        <f t="shared" si="116"/>
        <v>0</v>
      </c>
      <c r="S3727" s="313">
        <f t="shared" si="117"/>
        <v>0</v>
      </c>
      <c r="T3727" s="314">
        <f>IF(M3727&lt;&gt;ฐาน!$M$45,IF(S3727&lt;&gt;"",S3727+R3727,0),0)</f>
        <v>0</v>
      </c>
      <c r="U3727" s="311">
        <f>IF(M3727&lt;&gt;ฐาน!$M$45,IF(S3727=0,J3727+T3727,O3727),J3727)</f>
        <v>0</v>
      </c>
      <c r="V3727" s="98"/>
    </row>
    <row r="3728" spans="1:22" x14ac:dyDescent="0.35">
      <c r="A3728" s="93">
        <v>3720</v>
      </c>
      <c r="B3728" s="84"/>
      <c r="C3728" s="98"/>
      <c r="D3728" s="91"/>
      <c r="E3728" s="89"/>
      <c r="F3728" s="88"/>
      <c r="G3728" s="91"/>
      <c r="H3728" s="91"/>
      <c r="I3728" s="88"/>
      <c r="J3728" s="92"/>
      <c r="K3728" s="212"/>
      <c r="L3728" s="308" t="str">
        <f>IF(K3728&lt;&gt;"",INDEX(ฐาน!$J$4:$M$44,MATCH(INT(K3728),ฐาน!$J$4:$J$44,0),2),"")</f>
        <v/>
      </c>
      <c r="M3728" s="309" t="str">
        <f>IF(L3728&lt;&gt;"",INDEX(ฐาน!$J$4:$M$45,MATCH(L3728,ฐาน!$K$4:$K$45,0),4),"")</f>
        <v/>
      </c>
      <c r="N3728" s="310" t="str">
        <f>IF(I3728&lt;&gt;"",INDEX(ฐาน!$A$4:$F$9,MATCH(I3728,ฐาน!$A$4:$A$9,0),IF(J3728&gt;=INDEX(ฐาน!$A$4:$F$9,MATCH(I3728,ฐาน!$A$4:$A$9,0),3),6,5)),"")</f>
        <v/>
      </c>
      <c r="O3728" s="311" t="str">
        <f>IF(I3728&lt;&gt;"",IF(J3728&gt;=INDEX(ฐาน!$A$4:$G$9,MATCH(I3728,ฐาน!$A$4:$A$9,0),4),INDEX(ฐาน!$A$4:$G$9,MATCH(I3728,ฐาน!$A$4:$A$9,0),7),INDEX(ฐาน!$A$4:$G$9,MATCH(I3728,ฐาน!$A$4:$A$9,0),4)),"")</f>
        <v/>
      </c>
      <c r="P3728" s="312">
        <f>IF(M3728&lt;&gt;ฐาน!$M$45,IF(L3728&lt;&gt;"",($L3728*$N3728/100),0),0)</f>
        <v>0</v>
      </c>
      <c r="Q3728" s="311">
        <f>IF(M3728&lt;&gt;ฐาน!$M$45,IF(L3728&lt;&gt;"",ROUNDUP(($L3728*$N3728/100),-1),0),0)</f>
        <v>0</v>
      </c>
      <c r="R3728" s="311">
        <f t="shared" si="116"/>
        <v>0</v>
      </c>
      <c r="S3728" s="313">
        <f t="shared" si="117"/>
        <v>0</v>
      </c>
      <c r="T3728" s="314">
        <f>IF(M3728&lt;&gt;ฐาน!$M$45,IF(S3728&lt;&gt;"",S3728+R3728,0),0)</f>
        <v>0</v>
      </c>
      <c r="U3728" s="311">
        <f>IF(M3728&lt;&gt;ฐาน!$M$45,IF(S3728=0,J3728+T3728,O3728),J3728)</f>
        <v>0</v>
      </c>
      <c r="V3728" s="98"/>
    </row>
    <row r="3729" spans="1:22" x14ac:dyDescent="0.35">
      <c r="A3729" s="93">
        <v>3721</v>
      </c>
      <c r="B3729" s="84"/>
      <c r="C3729" s="98"/>
      <c r="D3729" s="91"/>
      <c r="E3729" s="89"/>
      <c r="F3729" s="88"/>
      <c r="G3729" s="91"/>
      <c r="H3729" s="91"/>
      <c r="I3729" s="88"/>
      <c r="J3729" s="92"/>
      <c r="K3729" s="212"/>
      <c r="L3729" s="308" t="str">
        <f>IF(K3729&lt;&gt;"",INDEX(ฐาน!$J$4:$M$44,MATCH(INT(K3729),ฐาน!$J$4:$J$44,0),2),"")</f>
        <v/>
      </c>
      <c r="M3729" s="309" t="str">
        <f>IF(L3729&lt;&gt;"",INDEX(ฐาน!$J$4:$M$45,MATCH(L3729,ฐาน!$K$4:$K$45,0),4),"")</f>
        <v/>
      </c>
      <c r="N3729" s="310" t="str">
        <f>IF(I3729&lt;&gt;"",INDEX(ฐาน!$A$4:$F$9,MATCH(I3729,ฐาน!$A$4:$A$9,0),IF(J3729&gt;=INDEX(ฐาน!$A$4:$F$9,MATCH(I3729,ฐาน!$A$4:$A$9,0),3),6,5)),"")</f>
        <v/>
      </c>
      <c r="O3729" s="311" t="str">
        <f>IF(I3729&lt;&gt;"",IF(J3729&gt;=INDEX(ฐาน!$A$4:$G$9,MATCH(I3729,ฐาน!$A$4:$A$9,0),4),INDEX(ฐาน!$A$4:$G$9,MATCH(I3729,ฐาน!$A$4:$A$9,0),7),INDEX(ฐาน!$A$4:$G$9,MATCH(I3729,ฐาน!$A$4:$A$9,0),4)),"")</f>
        <v/>
      </c>
      <c r="P3729" s="312">
        <f>IF(M3729&lt;&gt;ฐาน!$M$45,IF(L3729&lt;&gt;"",($L3729*$N3729/100),0),0)</f>
        <v>0</v>
      </c>
      <c r="Q3729" s="311">
        <f>IF(M3729&lt;&gt;ฐาน!$M$45,IF(L3729&lt;&gt;"",ROUNDUP(($L3729*$N3729/100),-1),0),0)</f>
        <v>0</v>
      </c>
      <c r="R3729" s="311">
        <f t="shared" si="116"/>
        <v>0</v>
      </c>
      <c r="S3729" s="313">
        <f t="shared" si="117"/>
        <v>0</v>
      </c>
      <c r="T3729" s="314">
        <f>IF(M3729&lt;&gt;ฐาน!$M$45,IF(S3729&lt;&gt;"",S3729+R3729,0),0)</f>
        <v>0</v>
      </c>
      <c r="U3729" s="311">
        <f>IF(M3729&lt;&gt;ฐาน!$M$45,IF(S3729=0,J3729+T3729,O3729),J3729)</f>
        <v>0</v>
      </c>
      <c r="V3729" s="98"/>
    </row>
    <row r="3730" spans="1:22" x14ac:dyDescent="0.35">
      <c r="A3730" s="93">
        <v>3722</v>
      </c>
      <c r="B3730" s="84"/>
      <c r="C3730" s="98"/>
      <c r="D3730" s="91"/>
      <c r="E3730" s="89"/>
      <c r="F3730" s="88"/>
      <c r="G3730" s="91"/>
      <c r="H3730" s="91"/>
      <c r="I3730" s="88"/>
      <c r="J3730" s="92"/>
      <c r="K3730" s="212"/>
      <c r="L3730" s="308" t="str">
        <f>IF(K3730&lt;&gt;"",INDEX(ฐาน!$J$4:$M$44,MATCH(INT(K3730),ฐาน!$J$4:$J$44,0),2),"")</f>
        <v/>
      </c>
      <c r="M3730" s="309" t="str">
        <f>IF(L3730&lt;&gt;"",INDEX(ฐาน!$J$4:$M$45,MATCH(L3730,ฐาน!$K$4:$K$45,0),4),"")</f>
        <v/>
      </c>
      <c r="N3730" s="310" t="str">
        <f>IF(I3730&lt;&gt;"",INDEX(ฐาน!$A$4:$F$9,MATCH(I3730,ฐาน!$A$4:$A$9,0),IF(J3730&gt;=INDEX(ฐาน!$A$4:$F$9,MATCH(I3730,ฐาน!$A$4:$A$9,0),3),6,5)),"")</f>
        <v/>
      </c>
      <c r="O3730" s="311" t="str">
        <f>IF(I3730&lt;&gt;"",IF(J3730&gt;=INDEX(ฐาน!$A$4:$G$9,MATCH(I3730,ฐาน!$A$4:$A$9,0),4),INDEX(ฐาน!$A$4:$G$9,MATCH(I3730,ฐาน!$A$4:$A$9,0),7),INDEX(ฐาน!$A$4:$G$9,MATCH(I3730,ฐาน!$A$4:$A$9,0),4)),"")</f>
        <v/>
      </c>
      <c r="P3730" s="312">
        <f>IF(M3730&lt;&gt;ฐาน!$M$45,IF(L3730&lt;&gt;"",($L3730*$N3730/100),0),0)</f>
        <v>0</v>
      </c>
      <c r="Q3730" s="311">
        <f>IF(M3730&lt;&gt;ฐาน!$M$45,IF(L3730&lt;&gt;"",ROUNDUP(($L3730*$N3730/100),-1),0),0)</f>
        <v>0</v>
      </c>
      <c r="R3730" s="311">
        <f t="shared" si="116"/>
        <v>0</v>
      </c>
      <c r="S3730" s="313">
        <f t="shared" si="117"/>
        <v>0</v>
      </c>
      <c r="T3730" s="314">
        <f>IF(M3730&lt;&gt;ฐาน!$M$45,IF(S3730&lt;&gt;"",S3730+R3730,0),0)</f>
        <v>0</v>
      </c>
      <c r="U3730" s="311">
        <f>IF(M3730&lt;&gt;ฐาน!$M$45,IF(S3730=0,J3730+T3730,O3730),J3730)</f>
        <v>0</v>
      </c>
      <c r="V3730" s="98"/>
    </row>
    <row r="3731" spans="1:22" x14ac:dyDescent="0.35">
      <c r="A3731" s="93">
        <v>3723</v>
      </c>
      <c r="B3731" s="84"/>
      <c r="C3731" s="98"/>
      <c r="D3731" s="91"/>
      <c r="E3731" s="89"/>
      <c r="F3731" s="88"/>
      <c r="G3731" s="91"/>
      <c r="H3731" s="91"/>
      <c r="I3731" s="88"/>
      <c r="J3731" s="92"/>
      <c r="K3731" s="212"/>
      <c r="L3731" s="308" t="str">
        <f>IF(K3731&lt;&gt;"",INDEX(ฐาน!$J$4:$M$44,MATCH(INT(K3731),ฐาน!$J$4:$J$44,0),2),"")</f>
        <v/>
      </c>
      <c r="M3731" s="309" t="str">
        <f>IF(L3731&lt;&gt;"",INDEX(ฐาน!$J$4:$M$45,MATCH(L3731,ฐาน!$K$4:$K$45,0),4),"")</f>
        <v/>
      </c>
      <c r="N3731" s="310" t="str">
        <f>IF(I3731&lt;&gt;"",INDEX(ฐาน!$A$4:$F$9,MATCH(I3731,ฐาน!$A$4:$A$9,0),IF(J3731&gt;=INDEX(ฐาน!$A$4:$F$9,MATCH(I3731,ฐาน!$A$4:$A$9,0),3),6,5)),"")</f>
        <v/>
      </c>
      <c r="O3731" s="311" t="str">
        <f>IF(I3731&lt;&gt;"",IF(J3731&gt;=INDEX(ฐาน!$A$4:$G$9,MATCH(I3731,ฐาน!$A$4:$A$9,0),4),INDEX(ฐาน!$A$4:$G$9,MATCH(I3731,ฐาน!$A$4:$A$9,0),7),INDEX(ฐาน!$A$4:$G$9,MATCH(I3731,ฐาน!$A$4:$A$9,0),4)),"")</f>
        <v/>
      </c>
      <c r="P3731" s="312">
        <f>IF(M3731&lt;&gt;ฐาน!$M$45,IF(L3731&lt;&gt;"",($L3731*$N3731/100),0),0)</f>
        <v>0</v>
      </c>
      <c r="Q3731" s="311">
        <f>IF(M3731&lt;&gt;ฐาน!$M$45,IF(L3731&lt;&gt;"",ROUNDUP(($L3731*$N3731/100),-1),0),0)</f>
        <v>0</v>
      </c>
      <c r="R3731" s="311">
        <f t="shared" si="116"/>
        <v>0</v>
      </c>
      <c r="S3731" s="313">
        <f t="shared" si="117"/>
        <v>0</v>
      </c>
      <c r="T3731" s="314">
        <f>IF(M3731&lt;&gt;ฐาน!$M$45,IF(S3731&lt;&gt;"",S3731+R3731,0),0)</f>
        <v>0</v>
      </c>
      <c r="U3731" s="311">
        <f>IF(M3731&lt;&gt;ฐาน!$M$45,IF(S3731=0,J3731+T3731,O3731),J3731)</f>
        <v>0</v>
      </c>
      <c r="V3731" s="98"/>
    </row>
    <row r="3732" spans="1:22" x14ac:dyDescent="0.35">
      <c r="A3732" s="93">
        <v>3724</v>
      </c>
      <c r="B3732" s="84"/>
      <c r="C3732" s="98"/>
      <c r="D3732" s="91"/>
      <c r="E3732" s="89"/>
      <c r="F3732" s="88"/>
      <c r="G3732" s="91"/>
      <c r="H3732" s="91"/>
      <c r="I3732" s="88"/>
      <c r="J3732" s="92"/>
      <c r="K3732" s="212"/>
      <c r="L3732" s="308" t="str">
        <f>IF(K3732&lt;&gt;"",INDEX(ฐาน!$J$4:$M$44,MATCH(INT(K3732),ฐาน!$J$4:$J$44,0),2),"")</f>
        <v/>
      </c>
      <c r="M3732" s="309" t="str">
        <f>IF(L3732&lt;&gt;"",INDEX(ฐาน!$J$4:$M$45,MATCH(L3732,ฐาน!$K$4:$K$45,0),4),"")</f>
        <v/>
      </c>
      <c r="N3732" s="310" t="str">
        <f>IF(I3732&lt;&gt;"",INDEX(ฐาน!$A$4:$F$9,MATCH(I3732,ฐาน!$A$4:$A$9,0),IF(J3732&gt;=INDEX(ฐาน!$A$4:$F$9,MATCH(I3732,ฐาน!$A$4:$A$9,0),3),6,5)),"")</f>
        <v/>
      </c>
      <c r="O3732" s="311" t="str">
        <f>IF(I3732&lt;&gt;"",IF(J3732&gt;=INDEX(ฐาน!$A$4:$G$9,MATCH(I3732,ฐาน!$A$4:$A$9,0),4),INDEX(ฐาน!$A$4:$G$9,MATCH(I3732,ฐาน!$A$4:$A$9,0),7),INDEX(ฐาน!$A$4:$G$9,MATCH(I3732,ฐาน!$A$4:$A$9,0),4)),"")</f>
        <v/>
      </c>
      <c r="P3732" s="312">
        <f>IF(M3732&lt;&gt;ฐาน!$M$45,IF(L3732&lt;&gt;"",($L3732*$N3732/100),0),0)</f>
        <v>0</v>
      </c>
      <c r="Q3732" s="311">
        <f>IF(M3732&lt;&gt;ฐาน!$M$45,IF(L3732&lt;&gt;"",ROUNDUP(($L3732*$N3732/100),-1),0),0)</f>
        <v>0</v>
      </c>
      <c r="R3732" s="311">
        <f t="shared" si="116"/>
        <v>0</v>
      </c>
      <c r="S3732" s="313">
        <f t="shared" si="117"/>
        <v>0</v>
      </c>
      <c r="T3732" s="314">
        <f>IF(M3732&lt;&gt;ฐาน!$M$45,IF(S3732&lt;&gt;"",S3732+R3732,0),0)</f>
        <v>0</v>
      </c>
      <c r="U3732" s="311">
        <f>IF(M3732&lt;&gt;ฐาน!$M$45,IF(S3732=0,J3732+T3732,O3732),J3732)</f>
        <v>0</v>
      </c>
      <c r="V3732" s="98"/>
    </row>
    <row r="3733" spans="1:22" x14ac:dyDescent="0.35">
      <c r="A3733" s="93">
        <v>3725</v>
      </c>
      <c r="B3733" s="84"/>
      <c r="C3733" s="98"/>
      <c r="D3733" s="91"/>
      <c r="E3733" s="89"/>
      <c r="F3733" s="88"/>
      <c r="G3733" s="91"/>
      <c r="H3733" s="91"/>
      <c r="I3733" s="88"/>
      <c r="J3733" s="92"/>
      <c r="K3733" s="212"/>
      <c r="L3733" s="308" t="str">
        <f>IF(K3733&lt;&gt;"",INDEX(ฐาน!$J$4:$M$44,MATCH(INT(K3733),ฐาน!$J$4:$J$44,0),2),"")</f>
        <v/>
      </c>
      <c r="M3733" s="309" t="str">
        <f>IF(L3733&lt;&gt;"",INDEX(ฐาน!$J$4:$M$45,MATCH(L3733,ฐาน!$K$4:$K$45,0),4),"")</f>
        <v/>
      </c>
      <c r="N3733" s="310" t="str">
        <f>IF(I3733&lt;&gt;"",INDEX(ฐาน!$A$4:$F$9,MATCH(I3733,ฐาน!$A$4:$A$9,0),IF(J3733&gt;=INDEX(ฐาน!$A$4:$F$9,MATCH(I3733,ฐาน!$A$4:$A$9,0),3),6,5)),"")</f>
        <v/>
      </c>
      <c r="O3733" s="311" t="str">
        <f>IF(I3733&lt;&gt;"",IF(J3733&gt;=INDEX(ฐาน!$A$4:$G$9,MATCH(I3733,ฐาน!$A$4:$A$9,0),4),INDEX(ฐาน!$A$4:$G$9,MATCH(I3733,ฐาน!$A$4:$A$9,0),7),INDEX(ฐาน!$A$4:$G$9,MATCH(I3733,ฐาน!$A$4:$A$9,0),4)),"")</f>
        <v/>
      </c>
      <c r="P3733" s="312">
        <f>IF(M3733&lt;&gt;ฐาน!$M$45,IF(L3733&lt;&gt;"",($L3733*$N3733/100),0),0)</f>
        <v>0</v>
      </c>
      <c r="Q3733" s="311">
        <f>IF(M3733&lt;&gt;ฐาน!$M$45,IF(L3733&lt;&gt;"",ROUNDUP(($L3733*$N3733/100),-1),0),0)</f>
        <v>0</v>
      </c>
      <c r="R3733" s="311">
        <f t="shared" si="116"/>
        <v>0</v>
      </c>
      <c r="S3733" s="313">
        <f t="shared" si="117"/>
        <v>0</v>
      </c>
      <c r="T3733" s="314">
        <f>IF(M3733&lt;&gt;ฐาน!$M$45,IF(S3733&lt;&gt;"",S3733+R3733,0),0)</f>
        <v>0</v>
      </c>
      <c r="U3733" s="311">
        <f>IF(M3733&lt;&gt;ฐาน!$M$45,IF(S3733=0,J3733+T3733,O3733),J3733)</f>
        <v>0</v>
      </c>
      <c r="V3733" s="98"/>
    </row>
    <row r="3734" spans="1:22" x14ac:dyDescent="0.35">
      <c r="A3734" s="93">
        <v>3726</v>
      </c>
      <c r="B3734" s="84"/>
      <c r="C3734" s="98"/>
      <c r="D3734" s="91"/>
      <c r="E3734" s="89"/>
      <c r="F3734" s="88"/>
      <c r="G3734" s="91"/>
      <c r="H3734" s="91"/>
      <c r="I3734" s="88"/>
      <c r="J3734" s="92"/>
      <c r="K3734" s="212"/>
      <c r="L3734" s="308" t="str">
        <f>IF(K3734&lt;&gt;"",INDEX(ฐาน!$J$4:$M$44,MATCH(INT(K3734),ฐาน!$J$4:$J$44,0),2),"")</f>
        <v/>
      </c>
      <c r="M3734" s="309" t="str">
        <f>IF(L3734&lt;&gt;"",INDEX(ฐาน!$J$4:$M$45,MATCH(L3734,ฐาน!$K$4:$K$45,0),4),"")</f>
        <v/>
      </c>
      <c r="N3734" s="310" t="str">
        <f>IF(I3734&lt;&gt;"",INDEX(ฐาน!$A$4:$F$9,MATCH(I3734,ฐาน!$A$4:$A$9,0),IF(J3734&gt;=INDEX(ฐาน!$A$4:$F$9,MATCH(I3734,ฐาน!$A$4:$A$9,0),3),6,5)),"")</f>
        <v/>
      </c>
      <c r="O3734" s="311" t="str">
        <f>IF(I3734&lt;&gt;"",IF(J3734&gt;=INDEX(ฐาน!$A$4:$G$9,MATCH(I3734,ฐาน!$A$4:$A$9,0),4),INDEX(ฐาน!$A$4:$G$9,MATCH(I3734,ฐาน!$A$4:$A$9,0),7),INDEX(ฐาน!$A$4:$G$9,MATCH(I3734,ฐาน!$A$4:$A$9,0),4)),"")</f>
        <v/>
      </c>
      <c r="P3734" s="312">
        <f>IF(M3734&lt;&gt;ฐาน!$M$45,IF(L3734&lt;&gt;"",($L3734*$N3734/100),0),0)</f>
        <v>0</v>
      </c>
      <c r="Q3734" s="311">
        <f>IF(M3734&lt;&gt;ฐาน!$M$45,IF(L3734&lt;&gt;"",ROUNDUP(($L3734*$N3734/100),-1),0),0)</f>
        <v>0</v>
      </c>
      <c r="R3734" s="311">
        <f t="shared" si="116"/>
        <v>0</v>
      </c>
      <c r="S3734" s="313">
        <f t="shared" si="117"/>
        <v>0</v>
      </c>
      <c r="T3734" s="314">
        <f>IF(M3734&lt;&gt;ฐาน!$M$45,IF(S3734&lt;&gt;"",S3734+R3734,0),0)</f>
        <v>0</v>
      </c>
      <c r="U3734" s="311">
        <f>IF(M3734&lt;&gt;ฐาน!$M$45,IF(S3734=0,J3734+T3734,O3734),J3734)</f>
        <v>0</v>
      </c>
      <c r="V3734" s="98"/>
    </row>
    <row r="3735" spans="1:22" x14ac:dyDescent="0.35">
      <c r="A3735" s="93">
        <v>3727</v>
      </c>
      <c r="B3735" s="84"/>
      <c r="C3735" s="98"/>
      <c r="D3735" s="91"/>
      <c r="E3735" s="89"/>
      <c r="F3735" s="88"/>
      <c r="G3735" s="91"/>
      <c r="H3735" s="91"/>
      <c r="I3735" s="88"/>
      <c r="J3735" s="92"/>
      <c r="K3735" s="212"/>
      <c r="L3735" s="308" t="str">
        <f>IF(K3735&lt;&gt;"",INDEX(ฐาน!$J$4:$M$44,MATCH(INT(K3735),ฐาน!$J$4:$J$44,0),2),"")</f>
        <v/>
      </c>
      <c r="M3735" s="309" t="str">
        <f>IF(L3735&lt;&gt;"",INDEX(ฐาน!$J$4:$M$45,MATCH(L3735,ฐาน!$K$4:$K$45,0),4),"")</f>
        <v/>
      </c>
      <c r="N3735" s="310" t="str">
        <f>IF(I3735&lt;&gt;"",INDEX(ฐาน!$A$4:$F$9,MATCH(I3735,ฐาน!$A$4:$A$9,0),IF(J3735&gt;=INDEX(ฐาน!$A$4:$F$9,MATCH(I3735,ฐาน!$A$4:$A$9,0),3),6,5)),"")</f>
        <v/>
      </c>
      <c r="O3735" s="311" t="str">
        <f>IF(I3735&lt;&gt;"",IF(J3735&gt;=INDEX(ฐาน!$A$4:$G$9,MATCH(I3735,ฐาน!$A$4:$A$9,0),4),INDEX(ฐาน!$A$4:$G$9,MATCH(I3735,ฐาน!$A$4:$A$9,0),7),INDEX(ฐาน!$A$4:$G$9,MATCH(I3735,ฐาน!$A$4:$A$9,0),4)),"")</f>
        <v/>
      </c>
      <c r="P3735" s="312">
        <f>IF(M3735&lt;&gt;ฐาน!$M$45,IF(L3735&lt;&gt;"",($L3735*$N3735/100),0),0)</f>
        <v>0</v>
      </c>
      <c r="Q3735" s="311">
        <f>IF(M3735&lt;&gt;ฐาน!$M$45,IF(L3735&lt;&gt;"",ROUNDUP(($L3735*$N3735/100),-1),0),0)</f>
        <v>0</v>
      </c>
      <c r="R3735" s="311">
        <f t="shared" si="116"/>
        <v>0</v>
      </c>
      <c r="S3735" s="313">
        <f t="shared" si="117"/>
        <v>0</v>
      </c>
      <c r="T3735" s="314">
        <f>IF(M3735&lt;&gt;ฐาน!$M$45,IF(S3735&lt;&gt;"",S3735+R3735,0),0)</f>
        <v>0</v>
      </c>
      <c r="U3735" s="311">
        <f>IF(M3735&lt;&gt;ฐาน!$M$45,IF(S3735=0,J3735+T3735,O3735),J3735)</f>
        <v>0</v>
      </c>
      <c r="V3735" s="98"/>
    </row>
    <row r="3736" spans="1:22" x14ac:dyDescent="0.35">
      <c r="A3736" s="93">
        <v>3728</v>
      </c>
      <c r="B3736" s="84"/>
      <c r="C3736" s="98"/>
      <c r="D3736" s="91"/>
      <c r="E3736" s="89"/>
      <c r="F3736" s="88"/>
      <c r="G3736" s="91"/>
      <c r="H3736" s="91"/>
      <c r="I3736" s="88"/>
      <c r="J3736" s="92"/>
      <c r="K3736" s="212"/>
      <c r="L3736" s="308" t="str">
        <f>IF(K3736&lt;&gt;"",INDEX(ฐาน!$J$4:$M$44,MATCH(INT(K3736),ฐาน!$J$4:$J$44,0),2),"")</f>
        <v/>
      </c>
      <c r="M3736" s="309" t="str">
        <f>IF(L3736&lt;&gt;"",INDEX(ฐาน!$J$4:$M$45,MATCH(L3736,ฐาน!$K$4:$K$45,0),4),"")</f>
        <v/>
      </c>
      <c r="N3736" s="310" t="str">
        <f>IF(I3736&lt;&gt;"",INDEX(ฐาน!$A$4:$F$9,MATCH(I3736,ฐาน!$A$4:$A$9,0),IF(J3736&gt;=INDEX(ฐาน!$A$4:$F$9,MATCH(I3736,ฐาน!$A$4:$A$9,0),3),6,5)),"")</f>
        <v/>
      </c>
      <c r="O3736" s="311" t="str">
        <f>IF(I3736&lt;&gt;"",IF(J3736&gt;=INDEX(ฐาน!$A$4:$G$9,MATCH(I3736,ฐาน!$A$4:$A$9,0),4),INDEX(ฐาน!$A$4:$G$9,MATCH(I3736,ฐาน!$A$4:$A$9,0),7),INDEX(ฐาน!$A$4:$G$9,MATCH(I3736,ฐาน!$A$4:$A$9,0),4)),"")</f>
        <v/>
      </c>
      <c r="P3736" s="312">
        <f>IF(M3736&lt;&gt;ฐาน!$M$45,IF(L3736&lt;&gt;"",($L3736*$N3736/100),0),0)</f>
        <v>0</v>
      </c>
      <c r="Q3736" s="311">
        <f>IF(M3736&lt;&gt;ฐาน!$M$45,IF(L3736&lt;&gt;"",ROUNDUP(($L3736*$N3736/100),-1),0),0)</f>
        <v>0</v>
      </c>
      <c r="R3736" s="311">
        <f t="shared" si="116"/>
        <v>0</v>
      </c>
      <c r="S3736" s="313">
        <f t="shared" si="117"/>
        <v>0</v>
      </c>
      <c r="T3736" s="314">
        <f>IF(M3736&lt;&gt;ฐาน!$M$45,IF(S3736&lt;&gt;"",S3736+R3736,0),0)</f>
        <v>0</v>
      </c>
      <c r="U3736" s="311">
        <f>IF(M3736&lt;&gt;ฐาน!$M$45,IF(S3736=0,J3736+T3736,O3736),J3736)</f>
        <v>0</v>
      </c>
      <c r="V3736" s="98"/>
    </row>
    <row r="3737" spans="1:22" x14ac:dyDescent="0.35">
      <c r="A3737" s="93">
        <v>3729</v>
      </c>
      <c r="B3737" s="84"/>
      <c r="C3737" s="98"/>
      <c r="D3737" s="91"/>
      <c r="E3737" s="89"/>
      <c r="F3737" s="88"/>
      <c r="G3737" s="91"/>
      <c r="H3737" s="91"/>
      <c r="I3737" s="88"/>
      <c r="J3737" s="92"/>
      <c r="K3737" s="212"/>
      <c r="L3737" s="308" t="str">
        <f>IF(K3737&lt;&gt;"",INDEX(ฐาน!$J$4:$M$44,MATCH(INT(K3737),ฐาน!$J$4:$J$44,0),2),"")</f>
        <v/>
      </c>
      <c r="M3737" s="309" t="str">
        <f>IF(L3737&lt;&gt;"",INDEX(ฐาน!$J$4:$M$45,MATCH(L3737,ฐาน!$K$4:$K$45,0),4),"")</f>
        <v/>
      </c>
      <c r="N3737" s="310" t="str">
        <f>IF(I3737&lt;&gt;"",INDEX(ฐาน!$A$4:$F$9,MATCH(I3737,ฐาน!$A$4:$A$9,0),IF(J3737&gt;=INDEX(ฐาน!$A$4:$F$9,MATCH(I3737,ฐาน!$A$4:$A$9,0),3),6,5)),"")</f>
        <v/>
      </c>
      <c r="O3737" s="311" t="str">
        <f>IF(I3737&lt;&gt;"",IF(J3737&gt;=INDEX(ฐาน!$A$4:$G$9,MATCH(I3737,ฐาน!$A$4:$A$9,0),4),INDEX(ฐาน!$A$4:$G$9,MATCH(I3737,ฐาน!$A$4:$A$9,0),7),INDEX(ฐาน!$A$4:$G$9,MATCH(I3737,ฐาน!$A$4:$A$9,0),4)),"")</f>
        <v/>
      </c>
      <c r="P3737" s="312">
        <f>IF(M3737&lt;&gt;ฐาน!$M$45,IF(L3737&lt;&gt;"",($L3737*$N3737/100),0),0)</f>
        <v>0</v>
      </c>
      <c r="Q3737" s="311">
        <f>IF(M3737&lt;&gt;ฐาน!$M$45,IF(L3737&lt;&gt;"",ROUNDUP(($L3737*$N3737/100),-1),0),0)</f>
        <v>0</v>
      </c>
      <c r="R3737" s="311">
        <f t="shared" si="116"/>
        <v>0</v>
      </c>
      <c r="S3737" s="313">
        <f t="shared" si="117"/>
        <v>0</v>
      </c>
      <c r="T3737" s="314">
        <f>IF(M3737&lt;&gt;ฐาน!$M$45,IF(S3737&lt;&gt;"",S3737+R3737,0),0)</f>
        <v>0</v>
      </c>
      <c r="U3737" s="311">
        <f>IF(M3737&lt;&gt;ฐาน!$M$45,IF(S3737=0,J3737+T3737,O3737),J3737)</f>
        <v>0</v>
      </c>
      <c r="V3737" s="98"/>
    </row>
    <row r="3738" spans="1:22" x14ac:dyDescent="0.35">
      <c r="A3738" s="93">
        <v>3730</v>
      </c>
      <c r="B3738" s="84"/>
      <c r="C3738" s="98"/>
      <c r="D3738" s="91"/>
      <c r="E3738" s="89"/>
      <c r="F3738" s="88"/>
      <c r="G3738" s="91"/>
      <c r="H3738" s="91"/>
      <c r="I3738" s="88"/>
      <c r="J3738" s="92"/>
      <c r="K3738" s="212"/>
      <c r="L3738" s="308" t="str">
        <f>IF(K3738&lt;&gt;"",INDEX(ฐาน!$J$4:$M$44,MATCH(INT(K3738),ฐาน!$J$4:$J$44,0),2),"")</f>
        <v/>
      </c>
      <c r="M3738" s="309" t="str">
        <f>IF(L3738&lt;&gt;"",INDEX(ฐาน!$J$4:$M$45,MATCH(L3738,ฐาน!$K$4:$K$45,0),4),"")</f>
        <v/>
      </c>
      <c r="N3738" s="310" t="str">
        <f>IF(I3738&lt;&gt;"",INDEX(ฐาน!$A$4:$F$9,MATCH(I3738,ฐาน!$A$4:$A$9,0),IF(J3738&gt;=INDEX(ฐาน!$A$4:$F$9,MATCH(I3738,ฐาน!$A$4:$A$9,0),3),6,5)),"")</f>
        <v/>
      </c>
      <c r="O3738" s="311" t="str">
        <f>IF(I3738&lt;&gt;"",IF(J3738&gt;=INDEX(ฐาน!$A$4:$G$9,MATCH(I3738,ฐาน!$A$4:$A$9,0),4),INDEX(ฐาน!$A$4:$G$9,MATCH(I3738,ฐาน!$A$4:$A$9,0),7),INDEX(ฐาน!$A$4:$G$9,MATCH(I3738,ฐาน!$A$4:$A$9,0),4)),"")</f>
        <v/>
      </c>
      <c r="P3738" s="312">
        <f>IF(M3738&lt;&gt;ฐาน!$M$45,IF(L3738&lt;&gt;"",($L3738*$N3738/100),0),0)</f>
        <v>0</v>
      </c>
      <c r="Q3738" s="311">
        <f>IF(M3738&lt;&gt;ฐาน!$M$45,IF(L3738&lt;&gt;"",ROUNDUP(($L3738*$N3738/100),-1),0),0)</f>
        <v>0</v>
      </c>
      <c r="R3738" s="311">
        <f t="shared" si="116"/>
        <v>0</v>
      </c>
      <c r="S3738" s="313">
        <f t="shared" si="117"/>
        <v>0</v>
      </c>
      <c r="T3738" s="314">
        <f>IF(M3738&lt;&gt;ฐาน!$M$45,IF(S3738&lt;&gt;"",S3738+R3738,0),0)</f>
        <v>0</v>
      </c>
      <c r="U3738" s="311">
        <f>IF(M3738&lt;&gt;ฐาน!$M$45,IF(S3738=0,J3738+T3738,O3738),J3738)</f>
        <v>0</v>
      </c>
      <c r="V3738" s="98"/>
    </row>
    <row r="3739" spans="1:22" x14ac:dyDescent="0.35">
      <c r="A3739" s="93">
        <v>3731</v>
      </c>
      <c r="B3739" s="84"/>
      <c r="C3739" s="98"/>
      <c r="D3739" s="91"/>
      <c r="E3739" s="89"/>
      <c r="F3739" s="88"/>
      <c r="G3739" s="91"/>
      <c r="H3739" s="91"/>
      <c r="I3739" s="88"/>
      <c r="J3739" s="92"/>
      <c r="K3739" s="212"/>
      <c r="L3739" s="308" t="str">
        <f>IF(K3739&lt;&gt;"",INDEX(ฐาน!$J$4:$M$44,MATCH(INT(K3739),ฐาน!$J$4:$J$44,0),2),"")</f>
        <v/>
      </c>
      <c r="M3739" s="309" t="str">
        <f>IF(L3739&lt;&gt;"",INDEX(ฐาน!$J$4:$M$45,MATCH(L3739,ฐาน!$K$4:$K$45,0),4),"")</f>
        <v/>
      </c>
      <c r="N3739" s="310" t="str">
        <f>IF(I3739&lt;&gt;"",INDEX(ฐาน!$A$4:$F$9,MATCH(I3739,ฐาน!$A$4:$A$9,0),IF(J3739&gt;=INDEX(ฐาน!$A$4:$F$9,MATCH(I3739,ฐาน!$A$4:$A$9,0),3),6,5)),"")</f>
        <v/>
      </c>
      <c r="O3739" s="311" t="str">
        <f>IF(I3739&lt;&gt;"",IF(J3739&gt;=INDEX(ฐาน!$A$4:$G$9,MATCH(I3739,ฐาน!$A$4:$A$9,0),4),INDEX(ฐาน!$A$4:$G$9,MATCH(I3739,ฐาน!$A$4:$A$9,0),7),INDEX(ฐาน!$A$4:$G$9,MATCH(I3739,ฐาน!$A$4:$A$9,0),4)),"")</f>
        <v/>
      </c>
      <c r="P3739" s="312">
        <f>IF(M3739&lt;&gt;ฐาน!$M$45,IF(L3739&lt;&gt;"",($L3739*$N3739/100),0),0)</f>
        <v>0</v>
      </c>
      <c r="Q3739" s="311">
        <f>IF(M3739&lt;&gt;ฐาน!$M$45,IF(L3739&lt;&gt;"",ROUNDUP(($L3739*$N3739/100),-1),0),0)</f>
        <v>0</v>
      </c>
      <c r="R3739" s="311">
        <f t="shared" si="116"/>
        <v>0</v>
      </c>
      <c r="S3739" s="313">
        <f t="shared" si="117"/>
        <v>0</v>
      </c>
      <c r="T3739" s="314">
        <f>IF(M3739&lt;&gt;ฐาน!$M$45,IF(S3739&lt;&gt;"",S3739+R3739,0),0)</f>
        <v>0</v>
      </c>
      <c r="U3739" s="311">
        <f>IF(M3739&lt;&gt;ฐาน!$M$45,IF(S3739=0,J3739+T3739,O3739),J3739)</f>
        <v>0</v>
      </c>
      <c r="V3739" s="98"/>
    </row>
    <row r="3740" spans="1:22" x14ac:dyDescent="0.35">
      <c r="A3740" s="93">
        <v>3732</v>
      </c>
      <c r="B3740" s="84"/>
      <c r="C3740" s="98"/>
      <c r="D3740" s="91"/>
      <c r="E3740" s="89"/>
      <c r="F3740" s="88"/>
      <c r="G3740" s="91"/>
      <c r="H3740" s="91"/>
      <c r="I3740" s="88"/>
      <c r="J3740" s="92"/>
      <c r="K3740" s="212"/>
      <c r="L3740" s="308" t="str">
        <f>IF(K3740&lt;&gt;"",INDEX(ฐาน!$J$4:$M$44,MATCH(INT(K3740),ฐาน!$J$4:$J$44,0),2),"")</f>
        <v/>
      </c>
      <c r="M3740" s="309" t="str">
        <f>IF(L3740&lt;&gt;"",INDEX(ฐาน!$J$4:$M$45,MATCH(L3740,ฐาน!$K$4:$K$45,0),4),"")</f>
        <v/>
      </c>
      <c r="N3740" s="310" t="str">
        <f>IF(I3740&lt;&gt;"",INDEX(ฐาน!$A$4:$F$9,MATCH(I3740,ฐาน!$A$4:$A$9,0),IF(J3740&gt;=INDEX(ฐาน!$A$4:$F$9,MATCH(I3740,ฐาน!$A$4:$A$9,0),3),6,5)),"")</f>
        <v/>
      </c>
      <c r="O3740" s="311" t="str">
        <f>IF(I3740&lt;&gt;"",IF(J3740&gt;=INDEX(ฐาน!$A$4:$G$9,MATCH(I3740,ฐาน!$A$4:$A$9,0),4),INDEX(ฐาน!$A$4:$G$9,MATCH(I3740,ฐาน!$A$4:$A$9,0),7),INDEX(ฐาน!$A$4:$G$9,MATCH(I3740,ฐาน!$A$4:$A$9,0),4)),"")</f>
        <v/>
      </c>
      <c r="P3740" s="312">
        <f>IF(M3740&lt;&gt;ฐาน!$M$45,IF(L3740&lt;&gt;"",($L3740*$N3740/100),0),0)</f>
        <v>0</v>
      </c>
      <c r="Q3740" s="311">
        <f>IF(M3740&lt;&gt;ฐาน!$M$45,IF(L3740&lt;&gt;"",ROUNDUP(($L3740*$N3740/100),-1),0),0)</f>
        <v>0</v>
      </c>
      <c r="R3740" s="311">
        <f t="shared" si="116"/>
        <v>0</v>
      </c>
      <c r="S3740" s="313">
        <f t="shared" si="117"/>
        <v>0</v>
      </c>
      <c r="T3740" s="314">
        <f>IF(M3740&lt;&gt;ฐาน!$M$45,IF(S3740&lt;&gt;"",S3740+R3740,0),0)</f>
        <v>0</v>
      </c>
      <c r="U3740" s="311">
        <f>IF(M3740&lt;&gt;ฐาน!$M$45,IF(S3740=0,J3740+T3740,O3740),J3740)</f>
        <v>0</v>
      </c>
      <c r="V3740" s="98"/>
    </row>
    <row r="3741" spans="1:22" x14ac:dyDescent="0.35">
      <c r="A3741" s="93">
        <v>3733</v>
      </c>
      <c r="B3741" s="84"/>
      <c r="C3741" s="98"/>
      <c r="D3741" s="91"/>
      <c r="E3741" s="89"/>
      <c r="F3741" s="88"/>
      <c r="G3741" s="91"/>
      <c r="H3741" s="91"/>
      <c r="I3741" s="88"/>
      <c r="J3741" s="92"/>
      <c r="K3741" s="212"/>
      <c r="L3741" s="308" t="str">
        <f>IF(K3741&lt;&gt;"",INDEX(ฐาน!$J$4:$M$44,MATCH(INT(K3741),ฐาน!$J$4:$J$44,0),2),"")</f>
        <v/>
      </c>
      <c r="M3741" s="309" t="str">
        <f>IF(L3741&lt;&gt;"",INDEX(ฐาน!$J$4:$M$45,MATCH(L3741,ฐาน!$K$4:$K$45,0),4),"")</f>
        <v/>
      </c>
      <c r="N3741" s="310" t="str">
        <f>IF(I3741&lt;&gt;"",INDEX(ฐาน!$A$4:$F$9,MATCH(I3741,ฐาน!$A$4:$A$9,0),IF(J3741&gt;=INDEX(ฐาน!$A$4:$F$9,MATCH(I3741,ฐาน!$A$4:$A$9,0),3),6,5)),"")</f>
        <v/>
      </c>
      <c r="O3741" s="311" t="str">
        <f>IF(I3741&lt;&gt;"",IF(J3741&gt;=INDEX(ฐาน!$A$4:$G$9,MATCH(I3741,ฐาน!$A$4:$A$9,0),4),INDEX(ฐาน!$A$4:$G$9,MATCH(I3741,ฐาน!$A$4:$A$9,0),7),INDEX(ฐาน!$A$4:$G$9,MATCH(I3741,ฐาน!$A$4:$A$9,0),4)),"")</f>
        <v/>
      </c>
      <c r="P3741" s="312">
        <f>IF(M3741&lt;&gt;ฐาน!$M$45,IF(L3741&lt;&gt;"",($L3741*$N3741/100),0),0)</f>
        <v>0</v>
      </c>
      <c r="Q3741" s="311">
        <f>IF(M3741&lt;&gt;ฐาน!$M$45,IF(L3741&lt;&gt;"",ROUNDUP(($L3741*$N3741/100),-1),0),0)</f>
        <v>0</v>
      </c>
      <c r="R3741" s="311">
        <f t="shared" si="116"/>
        <v>0</v>
      </c>
      <c r="S3741" s="313">
        <f t="shared" si="117"/>
        <v>0</v>
      </c>
      <c r="T3741" s="314">
        <f>IF(M3741&lt;&gt;ฐาน!$M$45,IF(S3741&lt;&gt;"",S3741+R3741,0),0)</f>
        <v>0</v>
      </c>
      <c r="U3741" s="311">
        <f>IF(M3741&lt;&gt;ฐาน!$M$45,IF(S3741=0,J3741+T3741,O3741),J3741)</f>
        <v>0</v>
      </c>
      <c r="V3741" s="98"/>
    </row>
    <row r="3742" spans="1:22" x14ac:dyDescent="0.35">
      <c r="A3742" s="93">
        <v>3734</v>
      </c>
      <c r="B3742" s="84"/>
      <c r="C3742" s="98"/>
      <c r="D3742" s="91"/>
      <c r="E3742" s="89"/>
      <c r="F3742" s="88"/>
      <c r="G3742" s="91"/>
      <c r="H3742" s="91"/>
      <c r="I3742" s="88"/>
      <c r="J3742" s="92"/>
      <c r="K3742" s="212"/>
      <c r="L3742" s="308" t="str">
        <f>IF(K3742&lt;&gt;"",INDEX(ฐาน!$J$4:$M$44,MATCH(INT(K3742),ฐาน!$J$4:$J$44,0),2),"")</f>
        <v/>
      </c>
      <c r="M3742" s="309" t="str">
        <f>IF(L3742&lt;&gt;"",INDEX(ฐาน!$J$4:$M$45,MATCH(L3742,ฐาน!$K$4:$K$45,0),4),"")</f>
        <v/>
      </c>
      <c r="N3742" s="310" t="str">
        <f>IF(I3742&lt;&gt;"",INDEX(ฐาน!$A$4:$F$9,MATCH(I3742,ฐาน!$A$4:$A$9,0),IF(J3742&gt;=INDEX(ฐาน!$A$4:$F$9,MATCH(I3742,ฐาน!$A$4:$A$9,0),3),6,5)),"")</f>
        <v/>
      </c>
      <c r="O3742" s="311" t="str">
        <f>IF(I3742&lt;&gt;"",IF(J3742&gt;=INDEX(ฐาน!$A$4:$G$9,MATCH(I3742,ฐาน!$A$4:$A$9,0),4),INDEX(ฐาน!$A$4:$G$9,MATCH(I3742,ฐาน!$A$4:$A$9,0),7),INDEX(ฐาน!$A$4:$G$9,MATCH(I3742,ฐาน!$A$4:$A$9,0),4)),"")</f>
        <v/>
      </c>
      <c r="P3742" s="312">
        <f>IF(M3742&lt;&gt;ฐาน!$M$45,IF(L3742&lt;&gt;"",($L3742*$N3742/100),0),0)</f>
        <v>0</v>
      </c>
      <c r="Q3742" s="311">
        <f>IF(M3742&lt;&gt;ฐาน!$M$45,IF(L3742&lt;&gt;"",ROUNDUP(($L3742*$N3742/100),-1),0),0)</f>
        <v>0</v>
      </c>
      <c r="R3742" s="311">
        <f t="shared" si="116"/>
        <v>0</v>
      </c>
      <c r="S3742" s="313">
        <f t="shared" si="117"/>
        <v>0</v>
      </c>
      <c r="T3742" s="314">
        <f>IF(M3742&lt;&gt;ฐาน!$M$45,IF(S3742&lt;&gt;"",S3742+R3742,0),0)</f>
        <v>0</v>
      </c>
      <c r="U3742" s="311">
        <f>IF(M3742&lt;&gt;ฐาน!$M$45,IF(S3742=0,J3742+T3742,O3742),J3742)</f>
        <v>0</v>
      </c>
      <c r="V3742" s="98"/>
    </row>
    <row r="3743" spans="1:22" x14ac:dyDescent="0.35">
      <c r="A3743" s="93">
        <v>3735</v>
      </c>
      <c r="B3743" s="84"/>
      <c r="C3743" s="98"/>
      <c r="D3743" s="91"/>
      <c r="E3743" s="89"/>
      <c r="F3743" s="88"/>
      <c r="G3743" s="91"/>
      <c r="H3743" s="91"/>
      <c r="I3743" s="88"/>
      <c r="J3743" s="92"/>
      <c r="K3743" s="212"/>
      <c r="L3743" s="308" t="str">
        <f>IF(K3743&lt;&gt;"",INDEX(ฐาน!$J$4:$M$44,MATCH(INT(K3743),ฐาน!$J$4:$J$44,0),2),"")</f>
        <v/>
      </c>
      <c r="M3743" s="309" t="str">
        <f>IF(L3743&lt;&gt;"",INDEX(ฐาน!$J$4:$M$45,MATCH(L3743,ฐาน!$K$4:$K$45,0),4),"")</f>
        <v/>
      </c>
      <c r="N3743" s="310" t="str">
        <f>IF(I3743&lt;&gt;"",INDEX(ฐาน!$A$4:$F$9,MATCH(I3743,ฐาน!$A$4:$A$9,0),IF(J3743&gt;=INDEX(ฐาน!$A$4:$F$9,MATCH(I3743,ฐาน!$A$4:$A$9,0),3),6,5)),"")</f>
        <v/>
      </c>
      <c r="O3743" s="311" t="str">
        <f>IF(I3743&lt;&gt;"",IF(J3743&gt;=INDEX(ฐาน!$A$4:$G$9,MATCH(I3743,ฐาน!$A$4:$A$9,0),4),INDEX(ฐาน!$A$4:$G$9,MATCH(I3743,ฐาน!$A$4:$A$9,0),7),INDEX(ฐาน!$A$4:$G$9,MATCH(I3743,ฐาน!$A$4:$A$9,0),4)),"")</f>
        <v/>
      </c>
      <c r="P3743" s="312">
        <f>IF(M3743&lt;&gt;ฐาน!$M$45,IF(L3743&lt;&gt;"",($L3743*$N3743/100),0),0)</f>
        <v>0</v>
      </c>
      <c r="Q3743" s="311">
        <f>IF(M3743&lt;&gt;ฐาน!$M$45,IF(L3743&lt;&gt;"",ROUNDUP(($L3743*$N3743/100),-1),0),0)</f>
        <v>0</v>
      </c>
      <c r="R3743" s="311">
        <f t="shared" si="116"/>
        <v>0</v>
      </c>
      <c r="S3743" s="313">
        <f t="shared" si="117"/>
        <v>0</v>
      </c>
      <c r="T3743" s="314">
        <f>IF(M3743&lt;&gt;ฐาน!$M$45,IF(S3743&lt;&gt;"",S3743+R3743,0),0)</f>
        <v>0</v>
      </c>
      <c r="U3743" s="311">
        <f>IF(M3743&lt;&gt;ฐาน!$M$45,IF(S3743=0,J3743+T3743,O3743),J3743)</f>
        <v>0</v>
      </c>
      <c r="V3743" s="98"/>
    </row>
    <row r="3744" spans="1:22" x14ac:dyDescent="0.35">
      <c r="A3744" s="93">
        <v>3736</v>
      </c>
      <c r="B3744" s="84"/>
      <c r="C3744" s="98"/>
      <c r="D3744" s="91"/>
      <c r="E3744" s="89"/>
      <c r="F3744" s="88"/>
      <c r="G3744" s="91"/>
      <c r="H3744" s="91"/>
      <c r="I3744" s="88"/>
      <c r="J3744" s="92"/>
      <c r="K3744" s="212"/>
      <c r="L3744" s="308" t="str">
        <f>IF(K3744&lt;&gt;"",INDEX(ฐาน!$J$4:$M$44,MATCH(INT(K3744),ฐาน!$J$4:$J$44,0),2),"")</f>
        <v/>
      </c>
      <c r="M3744" s="309" t="str">
        <f>IF(L3744&lt;&gt;"",INDEX(ฐาน!$J$4:$M$45,MATCH(L3744,ฐาน!$K$4:$K$45,0),4),"")</f>
        <v/>
      </c>
      <c r="N3744" s="310" t="str">
        <f>IF(I3744&lt;&gt;"",INDEX(ฐาน!$A$4:$F$9,MATCH(I3744,ฐาน!$A$4:$A$9,0),IF(J3744&gt;=INDEX(ฐาน!$A$4:$F$9,MATCH(I3744,ฐาน!$A$4:$A$9,0),3),6,5)),"")</f>
        <v/>
      </c>
      <c r="O3744" s="311" t="str">
        <f>IF(I3744&lt;&gt;"",IF(J3744&gt;=INDEX(ฐาน!$A$4:$G$9,MATCH(I3744,ฐาน!$A$4:$A$9,0),4),INDEX(ฐาน!$A$4:$G$9,MATCH(I3744,ฐาน!$A$4:$A$9,0),7),INDEX(ฐาน!$A$4:$G$9,MATCH(I3744,ฐาน!$A$4:$A$9,0),4)),"")</f>
        <v/>
      </c>
      <c r="P3744" s="312">
        <f>IF(M3744&lt;&gt;ฐาน!$M$45,IF(L3744&lt;&gt;"",($L3744*$N3744/100),0),0)</f>
        <v>0</v>
      </c>
      <c r="Q3744" s="311">
        <f>IF(M3744&lt;&gt;ฐาน!$M$45,IF(L3744&lt;&gt;"",ROUNDUP(($L3744*$N3744/100),-1),0),0)</f>
        <v>0</v>
      </c>
      <c r="R3744" s="311">
        <f t="shared" si="116"/>
        <v>0</v>
      </c>
      <c r="S3744" s="313">
        <f t="shared" si="117"/>
        <v>0</v>
      </c>
      <c r="T3744" s="314">
        <f>IF(M3744&lt;&gt;ฐาน!$M$45,IF(S3744&lt;&gt;"",S3744+R3744,0),0)</f>
        <v>0</v>
      </c>
      <c r="U3744" s="311">
        <f>IF(M3744&lt;&gt;ฐาน!$M$45,IF(S3744=0,J3744+T3744,O3744),J3744)</f>
        <v>0</v>
      </c>
      <c r="V3744" s="98"/>
    </row>
    <row r="3745" spans="1:22" x14ac:dyDescent="0.35">
      <c r="A3745" s="93">
        <v>3737</v>
      </c>
      <c r="B3745" s="84"/>
      <c r="C3745" s="98"/>
      <c r="D3745" s="91"/>
      <c r="E3745" s="89"/>
      <c r="F3745" s="88"/>
      <c r="G3745" s="91"/>
      <c r="H3745" s="91"/>
      <c r="I3745" s="88"/>
      <c r="J3745" s="92"/>
      <c r="K3745" s="212"/>
      <c r="L3745" s="308" t="str">
        <f>IF(K3745&lt;&gt;"",INDEX(ฐาน!$J$4:$M$44,MATCH(INT(K3745),ฐาน!$J$4:$J$44,0),2),"")</f>
        <v/>
      </c>
      <c r="M3745" s="309" t="str">
        <f>IF(L3745&lt;&gt;"",INDEX(ฐาน!$J$4:$M$45,MATCH(L3745,ฐาน!$K$4:$K$45,0),4),"")</f>
        <v/>
      </c>
      <c r="N3745" s="310" t="str">
        <f>IF(I3745&lt;&gt;"",INDEX(ฐาน!$A$4:$F$9,MATCH(I3745,ฐาน!$A$4:$A$9,0),IF(J3745&gt;=INDEX(ฐาน!$A$4:$F$9,MATCH(I3745,ฐาน!$A$4:$A$9,0),3),6,5)),"")</f>
        <v/>
      </c>
      <c r="O3745" s="311" t="str">
        <f>IF(I3745&lt;&gt;"",IF(J3745&gt;=INDEX(ฐาน!$A$4:$G$9,MATCH(I3745,ฐาน!$A$4:$A$9,0),4),INDEX(ฐาน!$A$4:$G$9,MATCH(I3745,ฐาน!$A$4:$A$9,0),7),INDEX(ฐาน!$A$4:$G$9,MATCH(I3745,ฐาน!$A$4:$A$9,0),4)),"")</f>
        <v/>
      </c>
      <c r="P3745" s="312">
        <f>IF(M3745&lt;&gt;ฐาน!$M$45,IF(L3745&lt;&gt;"",($L3745*$N3745/100),0),0)</f>
        <v>0</v>
      </c>
      <c r="Q3745" s="311">
        <f>IF(M3745&lt;&gt;ฐาน!$M$45,IF(L3745&lt;&gt;"",ROUNDUP(($L3745*$N3745/100),-1),0),0)</f>
        <v>0</v>
      </c>
      <c r="R3745" s="311">
        <f t="shared" si="116"/>
        <v>0</v>
      </c>
      <c r="S3745" s="313">
        <f t="shared" si="117"/>
        <v>0</v>
      </c>
      <c r="T3745" s="314">
        <f>IF(M3745&lt;&gt;ฐาน!$M$45,IF(S3745&lt;&gt;"",S3745+R3745,0),0)</f>
        <v>0</v>
      </c>
      <c r="U3745" s="311">
        <f>IF(M3745&lt;&gt;ฐาน!$M$45,IF(S3745=0,J3745+T3745,O3745),J3745)</f>
        <v>0</v>
      </c>
      <c r="V3745" s="98"/>
    </row>
    <row r="3746" spans="1:22" x14ac:dyDescent="0.35">
      <c r="A3746" s="93">
        <v>3738</v>
      </c>
      <c r="B3746" s="84"/>
      <c r="C3746" s="98"/>
      <c r="D3746" s="91"/>
      <c r="E3746" s="89"/>
      <c r="F3746" s="88"/>
      <c r="G3746" s="91"/>
      <c r="H3746" s="91"/>
      <c r="I3746" s="88"/>
      <c r="J3746" s="92"/>
      <c r="K3746" s="212"/>
      <c r="L3746" s="308" t="str">
        <f>IF(K3746&lt;&gt;"",INDEX(ฐาน!$J$4:$M$44,MATCH(INT(K3746),ฐาน!$J$4:$J$44,0),2),"")</f>
        <v/>
      </c>
      <c r="M3746" s="309" t="str">
        <f>IF(L3746&lt;&gt;"",INDEX(ฐาน!$J$4:$M$45,MATCH(L3746,ฐาน!$K$4:$K$45,0),4),"")</f>
        <v/>
      </c>
      <c r="N3746" s="310" t="str">
        <f>IF(I3746&lt;&gt;"",INDEX(ฐาน!$A$4:$F$9,MATCH(I3746,ฐาน!$A$4:$A$9,0),IF(J3746&gt;=INDEX(ฐาน!$A$4:$F$9,MATCH(I3746,ฐาน!$A$4:$A$9,0),3),6,5)),"")</f>
        <v/>
      </c>
      <c r="O3746" s="311" t="str">
        <f>IF(I3746&lt;&gt;"",IF(J3746&gt;=INDEX(ฐาน!$A$4:$G$9,MATCH(I3746,ฐาน!$A$4:$A$9,0),4),INDEX(ฐาน!$A$4:$G$9,MATCH(I3746,ฐาน!$A$4:$A$9,0),7),INDEX(ฐาน!$A$4:$G$9,MATCH(I3746,ฐาน!$A$4:$A$9,0),4)),"")</f>
        <v/>
      </c>
      <c r="P3746" s="312">
        <f>IF(M3746&lt;&gt;ฐาน!$M$45,IF(L3746&lt;&gt;"",($L3746*$N3746/100),0),0)</f>
        <v>0</v>
      </c>
      <c r="Q3746" s="311">
        <f>IF(M3746&lt;&gt;ฐาน!$M$45,IF(L3746&lt;&gt;"",ROUNDUP(($L3746*$N3746/100),-1),0),0)</f>
        <v>0</v>
      </c>
      <c r="R3746" s="311">
        <f t="shared" si="116"/>
        <v>0</v>
      </c>
      <c r="S3746" s="313">
        <f t="shared" si="117"/>
        <v>0</v>
      </c>
      <c r="T3746" s="314">
        <f>IF(M3746&lt;&gt;ฐาน!$M$45,IF(S3746&lt;&gt;"",S3746+R3746,0),0)</f>
        <v>0</v>
      </c>
      <c r="U3746" s="311">
        <f>IF(M3746&lt;&gt;ฐาน!$M$45,IF(S3746=0,J3746+T3746,O3746),J3746)</f>
        <v>0</v>
      </c>
      <c r="V3746" s="98"/>
    </row>
    <row r="3747" spans="1:22" x14ac:dyDescent="0.35">
      <c r="A3747" s="93">
        <v>3739</v>
      </c>
      <c r="B3747" s="84"/>
      <c r="C3747" s="98"/>
      <c r="D3747" s="91"/>
      <c r="E3747" s="89"/>
      <c r="F3747" s="88"/>
      <c r="G3747" s="91"/>
      <c r="H3747" s="91"/>
      <c r="I3747" s="88"/>
      <c r="J3747" s="92"/>
      <c r="K3747" s="212"/>
      <c r="L3747" s="308" t="str">
        <f>IF(K3747&lt;&gt;"",INDEX(ฐาน!$J$4:$M$44,MATCH(INT(K3747),ฐาน!$J$4:$J$44,0),2),"")</f>
        <v/>
      </c>
      <c r="M3747" s="309" t="str">
        <f>IF(L3747&lt;&gt;"",INDEX(ฐาน!$J$4:$M$45,MATCH(L3747,ฐาน!$K$4:$K$45,0),4),"")</f>
        <v/>
      </c>
      <c r="N3747" s="310" t="str">
        <f>IF(I3747&lt;&gt;"",INDEX(ฐาน!$A$4:$F$9,MATCH(I3747,ฐาน!$A$4:$A$9,0),IF(J3747&gt;=INDEX(ฐาน!$A$4:$F$9,MATCH(I3747,ฐาน!$A$4:$A$9,0),3),6,5)),"")</f>
        <v/>
      </c>
      <c r="O3747" s="311" t="str">
        <f>IF(I3747&lt;&gt;"",IF(J3747&gt;=INDEX(ฐาน!$A$4:$G$9,MATCH(I3747,ฐาน!$A$4:$A$9,0),4),INDEX(ฐาน!$A$4:$G$9,MATCH(I3747,ฐาน!$A$4:$A$9,0),7),INDEX(ฐาน!$A$4:$G$9,MATCH(I3747,ฐาน!$A$4:$A$9,0),4)),"")</f>
        <v/>
      </c>
      <c r="P3747" s="312">
        <f>IF(M3747&lt;&gt;ฐาน!$M$45,IF(L3747&lt;&gt;"",($L3747*$N3747/100),0),0)</f>
        <v>0</v>
      </c>
      <c r="Q3747" s="311">
        <f>IF(M3747&lt;&gt;ฐาน!$M$45,IF(L3747&lt;&gt;"",ROUNDUP(($L3747*$N3747/100),-1),0),0)</f>
        <v>0</v>
      </c>
      <c r="R3747" s="311">
        <f t="shared" si="116"/>
        <v>0</v>
      </c>
      <c r="S3747" s="313">
        <f t="shared" si="117"/>
        <v>0</v>
      </c>
      <c r="T3747" s="314">
        <f>IF(M3747&lt;&gt;ฐาน!$M$45,IF(S3747&lt;&gt;"",S3747+R3747,0),0)</f>
        <v>0</v>
      </c>
      <c r="U3747" s="311">
        <f>IF(M3747&lt;&gt;ฐาน!$M$45,IF(S3747=0,J3747+T3747,O3747),J3747)</f>
        <v>0</v>
      </c>
      <c r="V3747" s="98"/>
    </row>
    <row r="3748" spans="1:22" x14ac:dyDescent="0.35">
      <c r="A3748" s="93">
        <v>3740</v>
      </c>
      <c r="B3748" s="84"/>
      <c r="C3748" s="98"/>
      <c r="D3748" s="91"/>
      <c r="E3748" s="89"/>
      <c r="F3748" s="88"/>
      <c r="G3748" s="91"/>
      <c r="H3748" s="91"/>
      <c r="I3748" s="88"/>
      <c r="J3748" s="92"/>
      <c r="K3748" s="212"/>
      <c r="L3748" s="308" t="str">
        <f>IF(K3748&lt;&gt;"",INDEX(ฐาน!$J$4:$M$44,MATCH(INT(K3748),ฐาน!$J$4:$J$44,0),2),"")</f>
        <v/>
      </c>
      <c r="M3748" s="309" t="str">
        <f>IF(L3748&lt;&gt;"",INDEX(ฐาน!$J$4:$M$45,MATCH(L3748,ฐาน!$K$4:$K$45,0),4),"")</f>
        <v/>
      </c>
      <c r="N3748" s="310" t="str">
        <f>IF(I3748&lt;&gt;"",INDEX(ฐาน!$A$4:$F$9,MATCH(I3748,ฐาน!$A$4:$A$9,0),IF(J3748&gt;=INDEX(ฐาน!$A$4:$F$9,MATCH(I3748,ฐาน!$A$4:$A$9,0),3),6,5)),"")</f>
        <v/>
      </c>
      <c r="O3748" s="311" t="str">
        <f>IF(I3748&lt;&gt;"",IF(J3748&gt;=INDEX(ฐาน!$A$4:$G$9,MATCH(I3748,ฐาน!$A$4:$A$9,0),4),INDEX(ฐาน!$A$4:$G$9,MATCH(I3748,ฐาน!$A$4:$A$9,0),7),INDEX(ฐาน!$A$4:$G$9,MATCH(I3748,ฐาน!$A$4:$A$9,0),4)),"")</f>
        <v/>
      </c>
      <c r="P3748" s="312">
        <f>IF(M3748&lt;&gt;ฐาน!$M$45,IF(L3748&lt;&gt;"",($L3748*$N3748/100),0),0)</f>
        <v>0</v>
      </c>
      <c r="Q3748" s="311">
        <f>IF(M3748&lt;&gt;ฐาน!$M$45,IF(L3748&lt;&gt;"",ROUNDUP(($L3748*$N3748/100),-1),0),0)</f>
        <v>0</v>
      </c>
      <c r="R3748" s="311">
        <f t="shared" si="116"/>
        <v>0</v>
      </c>
      <c r="S3748" s="313">
        <f t="shared" si="117"/>
        <v>0</v>
      </c>
      <c r="T3748" s="314">
        <f>IF(M3748&lt;&gt;ฐาน!$M$45,IF(S3748&lt;&gt;"",S3748+R3748,0),0)</f>
        <v>0</v>
      </c>
      <c r="U3748" s="311">
        <f>IF(M3748&lt;&gt;ฐาน!$M$45,IF(S3748=0,J3748+T3748,O3748),J3748)</f>
        <v>0</v>
      </c>
      <c r="V3748" s="98"/>
    </row>
    <row r="3749" spans="1:22" x14ac:dyDescent="0.35">
      <c r="A3749" s="93">
        <v>3741</v>
      </c>
      <c r="B3749" s="84"/>
      <c r="C3749" s="98"/>
      <c r="D3749" s="91"/>
      <c r="E3749" s="89"/>
      <c r="F3749" s="88"/>
      <c r="G3749" s="91"/>
      <c r="H3749" s="91"/>
      <c r="I3749" s="88"/>
      <c r="J3749" s="92"/>
      <c r="K3749" s="212"/>
      <c r="L3749" s="308" t="str">
        <f>IF(K3749&lt;&gt;"",INDEX(ฐาน!$J$4:$M$44,MATCH(INT(K3749),ฐาน!$J$4:$J$44,0),2),"")</f>
        <v/>
      </c>
      <c r="M3749" s="309" t="str">
        <f>IF(L3749&lt;&gt;"",INDEX(ฐาน!$J$4:$M$45,MATCH(L3749,ฐาน!$K$4:$K$45,0),4),"")</f>
        <v/>
      </c>
      <c r="N3749" s="310" t="str">
        <f>IF(I3749&lt;&gt;"",INDEX(ฐาน!$A$4:$F$9,MATCH(I3749,ฐาน!$A$4:$A$9,0),IF(J3749&gt;=INDEX(ฐาน!$A$4:$F$9,MATCH(I3749,ฐาน!$A$4:$A$9,0),3),6,5)),"")</f>
        <v/>
      </c>
      <c r="O3749" s="311" t="str">
        <f>IF(I3749&lt;&gt;"",IF(J3749&gt;=INDEX(ฐาน!$A$4:$G$9,MATCH(I3749,ฐาน!$A$4:$A$9,0),4),INDEX(ฐาน!$A$4:$G$9,MATCH(I3749,ฐาน!$A$4:$A$9,0),7),INDEX(ฐาน!$A$4:$G$9,MATCH(I3749,ฐาน!$A$4:$A$9,0),4)),"")</f>
        <v/>
      </c>
      <c r="P3749" s="312">
        <f>IF(M3749&lt;&gt;ฐาน!$M$45,IF(L3749&lt;&gt;"",($L3749*$N3749/100),0),0)</f>
        <v>0</v>
      </c>
      <c r="Q3749" s="311">
        <f>IF(M3749&lt;&gt;ฐาน!$M$45,IF(L3749&lt;&gt;"",ROUNDUP(($L3749*$N3749/100),-1),0),0)</f>
        <v>0</v>
      </c>
      <c r="R3749" s="311">
        <f t="shared" si="116"/>
        <v>0</v>
      </c>
      <c r="S3749" s="313">
        <f t="shared" si="117"/>
        <v>0</v>
      </c>
      <c r="T3749" s="314">
        <f>IF(M3749&lt;&gt;ฐาน!$M$45,IF(S3749&lt;&gt;"",S3749+R3749,0),0)</f>
        <v>0</v>
      </c>
      <c r="U3749" s="311">
        <f>IF(M3749&lt;&gt;ฐาน!$M$45,IF(S3749=0,J3749+T3749,O3749),J3749)</f>
        <v>0</v>
      </c>
      <c r="V3749" s="98"/>
    </row>
    <row r="3750" spans="1:22" x14ac:dyDescent="0.35">
      <c r="A3750" s="93">
        <v>3742</v>
      </c>
      <c r="B3750" s="84"/>
      <c r="C3750" s="98"/>
      <c r="D3750" s="91"/>
      <c r="E3750" s="89"/>
      <c r="F3750" s="88"/>
      <c r="G3750" s="91"/>
      <c r="H3750" s="91"/>
      <c r="I3750" s="88"/>
      <c r="J3750" s="92"/>
      <c r="K3750" s="212"/>
      <c r="L3750" s="308" t="str">
        <f>IF(K3750&lt;&gt;"",INDEX(ฐาน!$J$4:$M$44,MATCH(INT(K3750),ฐาน!$J$4:$J$44,0),2),"")</f>
        <v/>
      </c>
      <c r="M3750" s="309" t="str">
        <f>IF(L3750&lt;&gt;"",INDEX(ฐาน!$J$4:$M$45,MATCH(L3750,ฐาน!$K$4:$K$45,0),4),"")</f>
        <v/>
      </c>
      <c r="N3750" s="310" t="str">
        <f>IF(I3750&lt;&gt;"",INDEX(ฐาน!$A$4:$F$9,MATCH(I3750,ฐาน!$A$4:$A$9,0),IF(J3750&gt;=INDEX(ฐาน!$A$4:$F$9,MATCH(I3750,ฐาน!$A$4:$A$9,0),3),6,5)),"")</f>
        <v/>
      </c>
      <c r="O3750" s="311" t="str">
        <f>IF(I3750&lt;&gt;"",IF(J3750&gt;=INDEX(ฐาน!$A$4:$G$9,MATCH(I3750,ฐาน!$A$4:$A$9,0),4),INDEX(ฐาน!$A$4:$G$9,MATCH(I3750,ฐาน!$A$4:$A$9,0),7),INDEX(ฐาน!$A$4:$G$9,MATCH(I3750,ฐาน!$A$4:$A$9,0),4)),"")</f>
        <v/>
      </c>
      <c r="P3750" s="312">
        <f>IF(M3750&lt;&gt;ฐาน!$M$45,IF(L3750&lt;&gt;"",($L3750*$N3750/100),0),0)</f>
        <v>0</v>
      </c>
      <c r="Q3750" s="311">
        <f>IF(M3750&lt;&gt;ฐาน!$M$45,IF(L3750&lt;&gt;"",ROUNDUP(($L3750*$N3750/100),-1),0),0)</f>
        <v>0</v>
      </c>
      <c r="R3750" s="311">
        <f t="shared" si="116"/>
        <v>0</v>
      </c>
      <c r="S3750" s="313">
        <f t="shared" si="117"/>
        <v>0</v>
      </c>
      <c r="T3750" s="314">
        <f>IF(M3750&lt;&gt;ฐาน!$M$45,IF(S3750&lt;&gt;"",S3750+R3750,0),0)</f>
        <v>0</v>
      </c>
      <c r="U3750" s="311">
        <f>IF(M3750&lt;&gt;ฐาน!$M$45,IF(S3750=0,J3750+T3750,O3750),J3750)</f>
        <v>0</v>
      </c>
      <c r="V3750" s="98"/>
    </row>
    <row r="3751" spans="1:22" x14ac:dyDescent="0.35">
      <c r="A3751" s="93">
        <v>3743</v>
      </c>
      <c r="B3751" s="84"/>
      <c r="C3751" s="98"/>
      <c r="D3751" s="91"/>
      <c r="E3751" s="89"/>
      <c r="F3751" s="88"/>
      <c r="G3751" s="91"/>
      <c r="H3751" s="91"/>
      <c r="I3751" s="88"/>
      <c r="J3751" s="92"/>
      <c r="K3751" s="212"/>
      <c r="L3751" s="308" t="str">
        <f>IF(K3751&lt;&gt;"",INDEX(ฐาน!$J$4:$M$44,MATCH(INT(K3751),ฐาน!$J$4:$J$44,0),2),"")</f>
        <v/>
      </c>
      <c r="M3751" s="309" t="str">
        <f>IF(L3751&lt;&gt;"",INDEX(ฐาน!$J$4:$M$45,MATCH(L3751,ฐาน!$K$4:$K$45,0),4),"")</f>
        <v/>
      </c>
      <c r="N3751" s="310" t="str">
        <f>IF(I3751&lt;&gt;"",INDEX(ฐาน!$A$4:$F$9,MATCH(I3751,ฐาน!$A$4:$A$9,0),IF(J3751&gt;=INDEX(ฐาน!$A$4:$F$9,MATCH(I3751,ฐาน!$A$4:$A$9,0),3),6,5)),"")</f>
        <v/>
      </c>
      <c r="O3751" s="311" t="str">
        <f>IF(I3751&lt;&gt;"",IF(J3751&gt;=INDEX(ฐาน!$A$4:$G$9,MATCH(I3751,ฐาน!$A$4:$A$9,0),4),INDEX(ฐาน!$A$4:$G$9,MATCH(I3751,ฐาน!$A$4:$A$9,0),7),INDEX(ฐาน!$A$4:$G$9,MATCH(I3751,ฐาน!$A$4:$A$9,0),4)),"")</f>
        <v/>
      </c>
      <c r="P3751" s="312">
        <f>IF(M3751&lt;&gt;ฐาน!$M$45,IF(L3751&lt;&gt;"",($L3751*$N3751/100),0),0)</f>
        <v>0</v>
      </c>
      <c r="Q3751" s="311">
        <f>IF(M3751&lt;&gt;ฐาน!$M$45,IF(L3751&lt;&gt;"",ROUNDUP(($L3751*$N3751/100),-1),0),0)</f>
        <v>0</v>
      </c>
      <c r="R3751" s="311">
        <f t="shared" si="116"/>
        <v>0</v>
      </c>
      <c r="S3751" s="313">
        <f t="shared" si="117"/>
        <v>0</v>
      </c>
      <c r="T3751" s="314">
        <f>IF(M3751&lt;&gt;ฐาน!$M$45,IF(S3751&lt;&gt;"",S3751+R3751,0),0)</f>
        <v>0</v>
      </c>
      <c r="U3751" s="311">
        <f>IF(M3751&lt;&gt;ฐาน!$M$45,IF(S3751=0,J3751+T3751,O3751),J3751)</f>
        <v>0</v>
      </c>
      <c r="V3751" s="98"/>
    </row>
    <row r="3752" spans="1:22" x14ac:dyDescent="0.35">
      <c r="A3752" s="93">
        <v>3744</v>
      </c>
      <c r="B3752" s="84"/>
      <c r="C3752" s="98"/>
      <c r="D3752" s="91"/>
      <c r="E3752" s="89"/>
      <c r="F3752" s="88"/>
      <c r="G3752" s="91"/>
      <c r="H3752" s="91"/>
      <c r="I3752" s="88"/>
      <c r="J3752" s="92"/>
      <c r="K3752" s="212"/>
      <c r="L3752" s="308" t="str">
        <f>IF(K3752&lt;&gt;"",INDEX(ฐาน!$J$4:$M$44,MATCH(INT(K3752),ฐาน!$J$4:$J$44,0),2),"")</f>
        <v/>
      </c>
      <c r="M3752" s="309" t="str">
        <f>IF(L3752&lt;&gt;"",INDEX(ฐาน!$J$4:$M$45,MATCH(L3752,ฐาน!$K$4:$K$45,0),4),"")</f>
        <v/>
      </c>
      <c r="N3752" s="310" t="str">
        <f>IF(I3752&lt;&gt;"",INDEX(ฐาน!$A$4:$F$9,MATCH(I3752,ฐาน!$A$4:$A$9,0),IF(J3752&gt;=INDEX(ฐาน!$A$4:$F$9,MATCH(I3752,ฐาน!$A$4:$A$9,0),3),6,5)),"")</f>
        <v/>
      </c>
      <c r="O3752" s="311" t="str">
        <f>IF(I3752&lt;&gt;"",IF(J3752&gt;=INDEX(ฐาน!$A$4:$G$9,MATCH(I3752,ฐาน!$A$4:$A$9,0),4),INDEX(ฐาน!$A$4:$G$9,MATCH(I3752,ฐาน!$A$4:$A$9,0),7),INDEX(ฐาน!$A$4:$G$9,MATCH(I3752,ฐาน!$A$4:$A$9,0),4)),"")</f>
        <v/>
      </c>
      <c r="P3752" s="312">
        <f>IF(M3752&lt;&gt;ฐาน!$M$45,IF(L3752&lt;&gt;"",($L3752*$N3752/100),0),0)</f>
        <v>0</v>
      </c>
      <c r="Q3752" s="311">
        <f>IF(M3752&lt;&gt;ฐาน!$M$45,IF(L3752&lt;&gt;"",ROUNDUP(($L3752*$N3752/100),-1),0),0)</f>
        <v>0</v>
      </c>
      <c r="R3752" s="311">
        <f t="shared" si="116"/>
        <v>0</v>
      </c>
      <c r="S3752" s="313">
        <f t="shared" si="117"/>
        <v>0</v>
      </c>
      <c r="T3752" s="314">
        <f>IF(M3752&lt;&gt;ฐาน!$M$45,IF(S3752&lt;&gt;"",S3752+R3752,0),0)</f>
        <v>0</v>
      </c>
      <c r="U3752" s="311">
        <f>IF(M3752&lt;&gt;ฐาน!$M$45,IF(S3752=0,J3752+T3752,O3752),J3752)</f>
        <v>0</v>
      </c>
      <c r="V3752" s="98"/>
    </row>
    <row r="3753" spans="1:22" x14ac:dyDescent="0.35">
      <c r="A3753" s="93">
        <v>3745</v>
      </c>
      <c r="B3753" s="84"/>
      <c r="C3753" s="98"/>
      <c r="D3753" s="91"/>
      <c r="E3753" s="89"/>
      <c r="F3753" s="88"/>
      <c r="G3753" s="91"/>
      <c r="H3753" s="91"/>
      <c r="I3753" s="88"/>
      <c r="J3753" s="92"/>
      <c r="K3753" s="212"/>
      <c r="L3753" s="308" t="str">
        <f>IF(K3753&lt;&gt;"",INDEX(ฐาน!$J$4:$M$44,MATCH(INT(K3753),ฐาน!$J$4:$J$44,0),2),"")</f>
        <v/>
      </c>
      <c r="M3753" s="309" t="str">
        <f>IF(L3753&lt;&gt;"",INDEX(ฐาน!$J$4:$M$45,MATCH(L3753,ฐาน!$K$4:$K$45,0),4),"")</f>
        <v/>
      </c>
      <c r="N3753" s="310" t="str">
        <f>IF(I3753&lt;&gt;"",INDEX(ฐาน!$A$4:$F$9,MATCH(I3753,ฐาน!$A$4:$A$9,0),IF(J3753&gt;=INDEX(ฐาน!$A$4:$F$9,MATCH(I3753,ฐาน!$A$4:$A$9,0),3),6,5)),"")</f>
        <v/>
      </c>
      <c r="O3753" s="311" t="str">
        <f>IF(I3753&lt;&gt;"",IF(J3753&gt;=INDEX(ฐาน!$A$4:$G$9,MATCH(I3753,ฐาน!$A$4:$A$9,0),4),INDEX(ฐาน!$A$4:$G$9,MATCH(I3753,ฐาน!$A$4:$A$9,0),7),INDEX(ฐาน!$A$4:$G$9,MATCH(I3753,ฐาน!$A$4:$A$9,0),4)),"")</f>
        <v/>
      </c>
      <c r="P3753" s="312">
        <f>IF(M3753&lt;&gt;ฐาน!$M$45,IF(L3753&lt;&gt;"",($L3753*$N3753/100),0),0)</f>
        <v>0</v>
      </c>
      <c r="Q3753" s="311">
        <f>IF(M3753&lt;&gt;ฐาน!$M$45,IF(L3753&lt;&gt;"",ROUNDUP(($L3753*$N3753/100),-1),0),0)</f>
        <v>0</v>
      </c>
      <c r="R3753" s="311">
        <f t="shared" si="116"/>
        <v>0</v>
      </c>
      <c r="S3753" s="313">
        <f t="shared" si="117"/>
        <v>0</v>
      </c>
      <c r="T3753" s="314">
        <f>IF(M3753&lt;&gt;ฐาน!$M$45,IF(S3753&lt;&gt;"",S3753+R3753,0),0)</f>
        <v>0</v>
      </c>
      <c r="U3753" s="311">
        <f>IF(M3753&lt;&gt;ฐาน!$M$45,IF(S3753=0,J3753+T3753,O3753),J3753)</f>
        <v>0</v>
      </c>
      <c r="V3753" s="98"/>
    </row>
    <row r="3754" spans="1:22" x14ac:dyDescent="0.35">
      <c r="A3754" s="93">
        <v>3746</v>
      </c>
      <c r="B3754" s="84"/>
      <c r="C3754" s="98"/>
      <c r="D3754" s="91"/>
      <c r="E3754" s="89"/>
      <c r="F3754" s="88"/>
      <c r="G3754" s="91"/>
      <c r="H3754" s="91"/>
      <c r="I3754" s="88"/>
      <c r="J3754" s="92"/>
      <c r="K3754" s="212"/>
      <c r="L3754" s="308" t="str">
        <f>IF(K3754&lt;&gt;"",INDEX(ฐาน!$J$4:$M$44,MATCH(INT(K3754),ฐาน!$J$4:$J$44,0),2),"")</f>
        <v/>
      </c>
      <c r="M3754" s="309" t="str">
        <f>IF(L3754&lt;&gt;"",INDEX(ฐาน!$J$4:$M$45,MATCH(L3754,ฐาน!$K$4:$K$45,0),4),"")</f>
        <v/>
      </c>
      <c r="N3754" s="310" t="str">
        <f>IF(I3754&lt;&gt;"",INDEX(ฐาน!$A$4:$F$9,MATCH(I3754,ฐาน!$A$4:$A$9,0),IF(J3754&gt;=INDEX(ฐาน!$A$4:$F$9,MATCH(I3754,ฐาน!$A$4:$A$9,0),3),6,5)),"")</f>
        <v/>
      </c>
      <c r="O3754" s="311" t="str">
        <f>IF(I3754&lt;&gt;"",IF(J3754&gt;=INDEX(ฐาน!$A$4:$G$9,MATCH(I3754,ฐาน!$A$4:$A$9,0),4),INDEX(ฐาน!$A$4:$G$9,MATCH(I3754,ฐาน!$A$4:$A$9,0),7),INDEX(ฐาน!$A$4:$G$9,MATCH(I3754,ฐาน!$A$4:$A$9,0),4)),"")</f>
        <v/>
      </c>
      <c r="P3754" s="312">
        <f>IF(M3754&lt;&gt;ฐาน!$M$45,IF(L3754&lt;&gt;"",($L3754*$N3754/100),0),0)</f>
        <v>0</v>
      </c>
      <c r="Q3754" s="311">
        <f>IF(M3754&lt;&gt;ฐาน!$M$45,IF(L3754&lt;&gt;"",ROUNDUP(($L3754*$N3754/100),-1),0),0)</f>
        <v>0</v>
      </c>
      <c r="R3754" s="311">
        <f t="shared" si="116"/>
        <v>0</v>
      </c>
      <c r="S3754" s="313">
        <f t="shared" si="117"/>
        <v>0</v>
      </c>
      <c r="T3754" s="314">
        <f>IF(M3754&lt;&gt;ฐาน!$M$45,IF(S3754&lt;&gt;"",S3754+R3754,0),0)</f>
        <v>0</v>
      </c>
      <c r="U3754" s="311">
        <f>IF(M3754&lt;&gt;ฐาน!$M$45,IF(S3754=0,J3754+T3754,O3754),J3754)</f>
        <v>0</v>
      </c>
      <c r="V3754" s="98"/>
    </row>
    <row r="3755" spans="1:22" x14ac:dyDescent="0.35">
      <c r="A3755" s="93">
        <v>3747</v>
      </c>
      <c r="B3755" s="84"/>
      <c r="C3755" s="98"/>
      <c r="D3755" s="91"/>
      <c r="E3755" s="89"/>
      <c r="F3755" s="88"/>
      <c r="G3755" s="91"/>
      <c r="H3755" s="91"/>
      <c r="I3755" s="88"/>
      <c r="J3755" s="92"/>
      <c r="K3755" s="212"/>
      <c r="L3755" s="308" t="str">
        <f>IF(K3755&lt;&gt;"",INDEX(ฐาน!$J$4:$M$44,MATCH(INT(K3755),ฐาน!$J$4:$J$44,0),2),"")</f>
        <v/>
      </c>
      <c r="M3755" s="309" t="str">
        <f>IF(L3755&lt;&gt;"",INDEX(ฐาน!$J$4:$M$45,MATCH(L3755,ฐาน!$K$4:$K$45,0),4),"")</f>
        <v/>
      </c>
      <c r="N3755" s="310" t="str">
        <f>IF(I3755&lt;&gt;"",INDEX(ฐาน!$A$4:$F$9,MATCH(I3755,ฐาน!$A$4:$A$9,0),IF(J3755&gt;=INDEX(ฐาน!$A$4:$F$9,MATCH(I3755,ฐาน!$A$4:$A$9,0),3),6,5)),"")</f>
        <v/>
      </c>
      <c r="O3755" s="311" t="str">
        <f>IF(I3755&lt;&gt;"",IF(J3755&gt;=INDEX(ฐาน!$A$4:$G$9,MATCH(I3755,ฐาน!$A$4:$A$9,0),4),INDEX(ฐาน!$A$4:$G$9,MATCH(I3755,ฐาน!$A$4:$A$9,0),7),INDEX(ฐาน!$A$4:$G$9,MATCH(I3755,ฐาน!$A$4:$A$9,0),4)),"")</f>
        <v/>
      </c>
      <c r="P3755" s="312">
        <f>IF(M3755&lt;&gt;ฐาน!$M$45,IF(L3755&lt;&gt;"",($L3755*$N3755/100),0),0)</f>
        <v>0</v>
      </c>
      <c r="Q3755" s="311">
        <f>IF(M3755&lt;&gt;ฐาน!$M$45,IF(L3755&lt;&gt;"",ROUNDUP(($L3755*$N3755/100),-1),0),0)</f>
        <v>0</v>
      </c>
      <c r="R3755" s="311">
        <f t="shared" si="116"/>
        <v>0</v>
      </c>
      <c r="S3755" s="313">
        <f t="shared" si="117"/>
        <v>0</v>
      </c>
      <c r="T3755" s="314">
        <f>IF(M3755&lt;&gt;ฐาน!$M$45,IF(S3755&lt;&gt;"",S3755+R3755,0),0)</f>
        <v>0</v>
      </c>
      <c r="U3755" s="311">
        <f>IF(M3755&lt;&gt;ฐาน!$M$45,IF(S3755=0,J3755+T3755,O3755),J3755)</f>
        <v>0</v>
      </c>
      <c r="V3755" s="98"/>
    </row>
    <row r="3756" spans="1:22" x14ac:dyDescent="0.35">
      <c r="A3756" s="93">
        <v>3748</v>
      </c>
      <c r="B3756" s="84"/>
      <c r="C3756" s="98"/>
      <c r="D3756" s="91"/>
      <c r="E3756" s="89"/>
      <c r="F3756" s="88"/>
      <c r="G3756" s="91"/>
      <c r="H3756" s="91"/>
      <c r="I3756" s="88"/>
      <c r="J3756" s="92"/>
      <c r="K3756" s="212"/>
      <c r="L3756" s="308" t="str">
        <f>IF(K3756&lt;&gt;"",INDEX(ฐาน!$J$4:$M$44,MATCH(INT(K3756),ฐาน!$J$4:$J$44,0),2),"")</f>
        <v/>
      </c>
      <c r="M3756" s="309" t="str">
        <f>IF(L3756&lt;&gt;"",INDEX(ฐาน!$J$4:$M$45,MATCH(L3756,ฐาน!$K$4:$K$45,0),4),"")</f>
        <v/>
      </c>
      <c r="N3756" s="310" t="str">
        <f>IF(I3756&lt;&gt;"",INDEX(ฐาน!$A$4:$F$9,MATCH(I3756,ฐาน!$A$4:$A$9,0),IF(J3756&gt;=INDEX(ฐาน!$A$4:$F$9,MATCH(I3756,ฐาน!$A$4:$A$9,0),3),6,5)),"")</f>
        <v/>
      </c>
      <c r="O3756" s="311" t="str">
        <f>IF(I3756&lt;&gt;"",IF(J3756&gt;=INDEX(ฐาน!$A$4:$G$9,MATCH(I3756,ฐาน!$A$4:$A$9,0),4),INDEX(ฐาน!$A$4:$G$9,MATCH(I3756,ฐาน!$A$4:$A$9,0),7),INDEX(ฐาน!$A$4:$G$9,MATCH(I3756,ฐาน!$A$4:$A$9,0),4)),"")</f>
        <v/>
      </c>
      <c r="P3756" s="312">
        <f>IF(M3756&lt;&gt;ฐาน!$M$45,IF(L3756&lt;&gt;"",($L3756*$N3756/100),0),0)</f>
        <v>0</v>
      </c>
      <c r="Q3756" s="311">
        <f>IF(M3756&lt;&gt;ฐาน!$M$45,IF(L3756&lt;&gt;"",ROUNDUP(($L3756*$N3756/100),-1),0),0)</f>
        <v>0</v>
      </c>
      <c r="R3756" s="311">
        <f t="shared" si="116"/>
        <v>0</v>
      </c>
      <c r="S3756" s="313">
        <f t="shared" si="117"/>
        <v>0</v>
      </c>
      <c r="T3756" s="314">
        <f>IF(M3756&lt;&gt;ฐาน!$M$45,IF(S3756&lt;&gt;"",S3756+R3756,0),0)</f>
        <v>0</v>
      </c>
      <c r="U3756" s="311">
        <f>IF(M3756&lt;&gt;ฐาน!$M$45,IF(S3756=0,J3756+T3756,O3756),J3756)</f>
        <v>0</v>
      </c>
      <c r="V3756" s="98"/>
    </row>
    <row r="3757" spans="1:22" x14ac:dyDescent="0.35">
      <c r="A3757" s="93">
        <v>3749</v>
      </c>
      <c r="B3757" s="84"/>
      <c r="C3757" s="98"/>
      <c r="D3757" s="91"/>
      <c r="E3757" s="89"/>
      <c r="F3757" s="88"/>
      <c r="G3757" s="91"/>
      <c r="H3757" s="91"/>
      <c r="I3757" s="88"/>
      <c r="J3757" s="92"/>
      <c r="K3757" s="212"/>
      <c r="L3757" s="308" t="str">
        <f>IF(K3757&lt;&gt;"",INDEX(ฐาน!$J$4:$M$44,MATCH(INT(K3757),ฐาน!$J$4:$J$44,0),2),"")</f>
        <v/>
      </c>
      <c r="M3757" s="309" t="str">
        <f>IF(L3757&lt;&gt;"",INDEX(ฐาน!$J$4:$M$45,MATCH(L3757,ฐาน!$K$4:$K$45,0),4),"")</f>
        <v/>
      </c>
      <c r="N3757" s="310" t="str">
        <f>IF(I3757&lt;&gt;"",INDEX(ฐาน!$A$4:$F$9,MATCH(I3757,ฐาน!$A$4:$A$9,0),IF(J3757&gt;=INDEX(ฐาน!$A$4:$F$9,MATCH(I3757,ฐาน!$A$4:$A$9,0),3),6,5)),"")</f>
        <v/>
      </c>
      <c r="O3757" s="311" t="str">
        <f>IF(I3757&lt;&gt;"",IF(J3757&gt;=INDEX(ฐาน!$A$4:$G$9,MATCH(I3757,ฐาน!$A$4:$A$9,0),4),INDEX(ฐาน!$A$4:$G$9,MATCH(I3757,ฐาน!$A$4:$A$9,0),7),INDEX(ฐาน!$A$4:$G$9,MATCH(I3757,ฐาน!$A$4:$A$9,0),4)),"")</f>
        <v/>
      </c>
      <c r="P3757" s="312">
        <f>IF(M3757&lt;&gt;ฐาน!$M$45,IF(L3757&lt;&gt;"",($L3757*$N3757/100),0),0)</f>
        <v>0</v>
      </c>
      <c r="Q3757" s="311">
        <f>IF(M3757&lt;&gt;ฐาน!$M$45,IF(L3757&lt;&gt;"",ROUNDUP(($L3757*$N3757/100),-1),0),0)</f>
        <v>0</v>
      </c>
      <c r="R3757" s="311">
        <f t="shared" si="116"/>
        <v>0</v>
      </c>
      <c r="S3757" s="313">
        <f t="shared" si="117"/>
        <v>0</v>
      </c>
      <c r="T3757" s="314">
        <f>IF(M3757&lt;&gt;ฐาน!$M$45,IF(S3757&lt;&gt;"",S3757+R3757,0),0)</f>
        <v>0</v>
      </c>
      <c r="U3757" s="311">
        <f>IF(M3757&lt;&gt;ฐาน!$M$45,IF(S3757=0,J3757+T3757,O3757),J3757)</f>
        <v>0</v>
      </c>
      <c r="V3757" s="98"/>
    </row>
    <row r="3758" spans="1:22" x14ac:dyDescent="0.35">
      <c r="A3758" s="93">
        <v>3750</v>
      </c>
      <c r="B3758" s="84"/>
      <c r="C3758" s="98"/>
      <c r="D3758" s="91"/>
      <c r="E3758" s="89"/>
      <c r="F3758" s="88"/>
      <c r="G3758" s="91"/>
      <c r="H3758" s="91"/>
      <c r="I3758" s="88"/>
      <c r="J3758" s="92"/>
      <c r="K3758" s="212"/>
      <c r="L3758" s="308" t="str">
        <f>IF(K3758&lt;&gt;"",INDEX(ฐาน!$J$4:$M$44,MATCH(INT(K3758),ฐาน!$J$4:$J$44,0),2),"")</f>
        <v/>
      </c>
      <c r="M3758" s="309" t="str">
        <f>IF(L3758&lt;&gt;"",INDEX(ฐาน!$J$4:$M$45,MATCH(L3758,ฐาน!$K$4:$K$45,0),4),"")</f>
        <v/>
      </c>
      <c r="N3758" s="310" t="str">
        <f>IF(I3758&lt;&gt;"",INDEX(ฐาน!$A$4:$F$9,MATCH(I3758,ฐาน!$A$4:$A$9,0),IF(J3758&gt;=INDEX(ฐาน!$A$4:$F$9,MATCH(I3758,ฐาน!$A$4:$A$9,0),3),6,5)),"")</f>
        <v/>
      </c>
      <c r="O3758" s="311" t="str">
        <f>IF(I3758&lt;&gt;"",IF(J3758&gt;=INDEX(ฐาน!$A$4:$G$9,MATCH(I3758,ฐาน!$A$4:$A$9,0),4),INDEX(ฐาน!$A$4:$G$9,MATCH(I3758,ฐาน!$A$4:$A$9,0),7),INDEX(ฐาน!$A$4:$G$9,MATCH(I3758,ฐาน!$A$4:$A$9,0),4)),"")</f>
        <v/>
      </c>
      <c r="P3758" s="312">
        <f>IF(M3758&lt;&gt;ฐาน!$M$45,IF(L3758&lt;&gt;"",($L3758*$N3758/100),0),0)</f>
        <v>0</v>
      </c>
      <c r="Q3758" s="311">
        <f>IF(M3758&lt;&gt;ฐาน!$M$45,IF(L3758&lt;&gt;"",ROUNDUP(($L3758*$N3758/100),-1),0),0)</f>
        <v>0</v>
      </c>
      <c r="R3758" s="311">
        <f t="shared" si="116"/>
        <v>0</v>
      </c>
      <c r="S3758" s="313">
        <f t="shared" si="117"/>
        <v>0</v>
      </c>
      <c r="T3758" s="314">
        <f>IF(M3758&lt;&gt;ฐาน!$M$45,IF(S3758&lt;&gt;"",S3758+R3758,0),0)</f>
        <v>0</v>
      </c>
      <c r="U3758" s="311">
        <f>IF(M3758&lt;&gt;ฐาน!$M$45,IF(S3758=0,J3758+T3758,O3758),J3758)</f>
        <v>0</v>
      </c>
      <c r="V3758" s="98"/>
    </row>
    <row r="3759" spans="1:22" x14ac:dyDescent="0.35">
      <c r="A3759" s="93">
        <v>3751</v>
      </c>
      <c r="B3759" s="84"/>
      <c r="C3759" s="98"/>
      <c r="D3759" s="91"/>
      <c r="E3759" s="89"/>
      <c r="F3759" s="88"/>
      <c r="G3759" s="91"/>
      <c r="H3759" s="91"/>
      <c r="I3759" s="88"/>
      <c r="J3759" s="92"/>
      <c r="K3759" s="212"/>
      <c r="L3759" s="308" t="str">
        <f>IF(K3759&lt;&gt;"",INDEX(ฐาน!$J$4:$M$44,MATCH(INT(K3759),ฐาน!$J$4:$J$44,0),2),"")</f>
        <v/>
      </c>
      <c r="M3759" s="309" t="str">
        <f>IF(L3759&lt;&gt;"",INDEX(ฐาน!$J$4:$M$45,MATCH(L3759,ฐาน!$K$4:$K$45,0),4),"")</f>
        <v/>
      </c>
      <c r="N3759" s="310" t="str">
        <f>IF(I3759&lt;&gt;"",INDEX(ฐาน!$A$4:$F$9,MATCH(I3759,ฐาน!$A$4:$A$9,0),IF(J3759&gt;=INDEX(ฐาน!$A$4:$F$9,MATCH(I3759,ฐาน!$A$4:$A$9,0),3),6,5)),"")</f>
        <v/>
      </c>
      <c r="O3759" s="311" t="str">
        <f>IF(I3759&lt;&gt;"",IF(J3759&gt;=INDEX(ฐาน!$A$4:$G$9,MATCH(I3759,ฐาน!$A$4:$A$9,0),4),INDEX(ฐาน!$A$4:$G$9,MATCH(I3759,ฐาน!$A$4:$A$9,0),7),INDEX(ฐาน!$A$4:$G$9,MATCH(I3759,ฐาน!$A$4:$A$9,0),4)),"")</f>
        <v/>
      </c>
      <c r="P3759" s="312">
        <f>IF(M3759&lt;&gt;ฐาน!$M$45,IF(L3759&lt;&gt;"",($L3759*$N3759/100),0),0)</f>
        <v>0</v>
      </c>
      <c r="Q3759" s="311">
        <f>IF(M3759&lt;&gt;ฐาน!$M$45,IF(L3759&lt;&gt;"",ROUNDUP(($L3759*$N3759/100),-1),0),0)</f>
        <v>0</v>
      </c>
      <c r="R3759" s="311">
        <f t="shared" si="116"/>
        <v>0</v>
      </c>
      <c r="S3759" s="313">
        <f t="shared" si="117"/>
        <v>0</v>
      </c>
      <c r="T3759" s="314">
        <f>IF(M3759&lt;&gt;ฐาน!$M$45,IF(S3759&lt;&gt;"",S3759+R3759,0),0)</f>
        <v>0</v>
      </c>
      <c r="U3759" s="311">
        <f>IF(M3759&lt;&gt;ฐาน!$M$45,IF(S3759=0,J3759+T3759,O3759),J3759)</f>
        <v>0</v>
      </c>
      <c r="V3759" s="98"/>
    </row>
    <row r="3760" spans="1:22" x14ac:dyDescent="0.35">
      <c r="A3760" s="93">
        <v>3752</v>
      </c>
      <c r="B3760" s="84"/>
      <c r="C3760" s="98"/>
      <c r="D3760" s="91"/>
      <c r="E3760" s="89"/>
      <c r="F3760" s="88"/>
      <c r="G3760" s="91"/>
      <c r="H3760" s="91"/>
      <c r="I3760" s="88"/>
      <c r="J3760" s="92"/>
      <c r="K3760" s="212"/>
      <c r="L3760" s="308" t="str">
        <f>IF(K3760&lt;&gt;"",INDEX(ฐาน!$J$4:$M$44,MATCH(INT(K3760),ฐาน!$J$4:$J$44,0),2),"")</f>
        <v/>
      </c>
      <c r="M3760" s="309" t="str">
        <f>IF(L3760&lt;&gt;"",INDEX(ฐาน!$J$4:$M$45,MATCH(L3760,ฐาน!$K$4:$K$45,0),4),"")</f>
        <v/>
      </c>
      <c r="N3760" s="310" t="str">
        <f>IF(I3760&lt;&gt;"",INDEX(ฐาน!$A$4:$F$9,MATCH(I3760,ฐาน!$A$4:$A$9,0),IF(J3760&gt;=INDEX(ฐาน!$A$4:$F$9,MATCH(I3760,ฐาน!$A$4:$A$9,0),3),6,5)),"")</f>
        <v/>
      </c>
      <c r="O3760" s="311" t="str">
        <f>IF(I3760&lt;&gt;"",IF(J3760&gt;=INDEX(ฐาน!$A$4:$G$9,MATCH(I3760,ฐาน!$A$4:$A$9,0),4),INDEX(ฐาน!$A$4:$G$9,MATCH(I3760,ฐาน!$A$4:$A$9,0),7),INDEX(ฐาน!$A$4:$G$9,MATCH(I3760,ฐาน!$A$4:$A$9,0),4)),"")</f>
        <v/>
      </c>
      <c r="P3760" s="312">
        <f>IF(M3760&lt;&gt;ฐาน!$M$45,IF(L3760&lt;&gt;"",($L3760*$N3760/100),0),0)</f>
        <v>0</v>
      </c>
      <c r="Q3760" s="311">
        <f>IF(M3760&lt;&gt;ฐาน!$M$45,IF(L3760&lt;&gt;"",ROUNDUP(($L3760*$N3760/100),-1),0),0)</f>
        <v>0</v>
      </c>
      <c r="R3760" s="311">
        <f t="shared" si="116"/>
        <v>0</v>
      </c>
      <c r="S3760" s="313">
        <f t="shared" si="117"/>
        <v>0</v>
      </c>
      <c r="T3760" s="314">
        <f>IF(M3760&lt;&gt;ฐาน!$M$45,IF(S3760&lt;&gt;"",S3760+R3760,0),0)</f>
        <v>0</v>
      </c>
      <c r="U3760" s="311">
        <f>IF(M3760&lt;&gt;ฐาน!$M$45,IF(S3760=0,J3760+T3760,O3760),J3760)</f>
        <v>0</v>
      </c>
      <c r="V3760" s="98"/>
    </row>
    <row r="3761" spans="1:22" x14ac:dyDescent="0.35">
      <c r="A3761" s="93">
        <v>3753</v>
      </c>
      <c r="B3761" s="84"/>
      <c r="C3761" s="98"/>
      <c r="D3761" s="91"/>
      <c r="E3761" s="89"/>
      <c r="F3761" s="88"/>
      <c r="G3761" s="91"/>
      <c r="H3761" s="91"/>
      <c r="I3761" s="88"/>
      <c r="J3761" s="92"/>
      <c r="K3761" s="212"/>
      <c r="L3761" s="308" t="str">
        <f>IF(K3761&lt;&gt;"",INDEX(ฐาน!$J$4:$M$44,MATCH(INT(K3761),ฐาน!$J$4:$J$44,0),2),"")</f>
        <v/>
      </c>
      <c r="M3761" s="309" t="str">
        <f>IF(L3761&lt;&gt;"",INDEX(ฐาน!$J$4:$M$45,MATCH(L3761,ฐาน!$K$4:$K$45,0),4),"")</f>
        <v/>
      </c>
      <c r="N3761" s="310" t="str">
        <f>IF(I3761&lt;&gt;"",INDEX(ฐาน!$A$4:$F$9,MATCH(I3761,ฐาน!$A$4:$A$9,0),IF(J3761&gt;=INDEX(ฐาน!$A$4:$F$9,MATCH(I3761,ฐาน!$A$4:$A$9,0),3),6,5)),"")</f>
        <v/>
      </c>
      <c r="O3761" s="311" t="str">
        <f>IF(I3761&lt;&gt;"",IF(J3761&gt;=INDEX(ฐาน!$A$4:$G$9,MATCH(I3761,ฐาน!$A$4:$A$9,0),4),INDEX(ฐาน!$A$4:$G$9,MATCH(I3761,ฐาน!$A$4:$A$9,0),7),INDEX(ฐาน!$A$4:$G$9,MATCH(I3761,ฐาน!$A$4:$A$9,0),4)),"")</f>
        <v/>
      </c>
      <c r="P3761" s="312">
        <f>IF(M3761&lt;&gt;ฐาน!$M$45,IF(L3761&lt;&gt;"",($L3761*$N3761/100),0),0)</f>
        <v>0</v>
      </c>
      <c r="Q3761" s="311">
        <f>IF(M3761&lt;&gt;ฐาน!$M$45,IF(L3761&lt;&gt;"",ROUNDUP(($L3761*$N3761/100),-1),0),0)</f>
        <v>0</v>
      </c>
      <c r="R3761" s="311">
        <f t="shared" si="116"/>
        <v>0</v>
      </c>
      <c r="S3761" s="313">
        <f t="shared" si="117"/>
        <v>0</v>
      </c>
      <c r="T3761" s="314">
        <f>IF(M3761&lt;&gt;ฐาน!$M$45,IF(S3761&lt;&gt;"",S3761+R3761,0),0)</f>
        <v>0</v>
      </c>
      <c r="U3761" s="311">
        <f>IF(M3761&lt;&gt;ฐาน!$M$45,IF(S3761=0,J3761+T3761,O3761),J3761)</f>
        <v>0</v>
      </c>
      <c r="V3761" s="98"/>
    </row>
    <row r="3762" spans="1:22" x14ac:dyDescent="0.35">
      <c r="A3762" s="93">
        <v>3754</v>
      </c>
      <c r="B3762" s="84"/>
      <c r="C3762" s="98"/>
      <c r="D3762" s="91"/>
      <c r="E3762" s="89"/>
      <c r="F3762" s="88"/>
      <c r="G3762" s="91"/>
      <c r="H3762" s="91"/>
      <c r="I3762" s="88"/>
      <c r="J3762" s="92"/>
      <c r="K3762" s="212"/>
      <c r="L3762" s="308" t="str">
        <f>IF(K3762&lt;&gt;"",INDEX(ฐาน!$J$4:$M$44,MATCH(INT(K3762),ฐาน!$J$4:$J$44,0),2),"")</f>
        <v/>
      </c>
      <c r="M3762" s="309" t="str">
        <f>IF(L3762&lt;&gt;"",INDEX(ฐาน!$J$4:$M$45,MATCH(L3762,ฐาน!$K$4:$K$45,0),4),"")</f>
        <v/>
      </c>
      <c r="N3762" s="310" t="str">
        <f>IF(I3762&lt;&gt;"",INDEX(ฐาน!$A$4:$F$9,MATCH(I3762,ฐาน!$A$4:$A$9,0),IF(J3762&gt;=INDEX(ฐาน!$A$4:$F$9,MATCH(I3762,ฐาน!$A$4:$A$9,0),3),6,5)),"")</f>
        <v/>
      </c>
      <c r="O3762" s="311" t="str">
        <f>IF(I3762&lt;&gt;"",IF(J3762&gt;=INDEX(ฐาน!$A$4:$G$9,MATCH(I3762,ฐาน!$A$4:$A$9,0),4),INDEX(ฐาน!$A$4:$G$9,MATCH(I3762,ฐาน!$A$4:$A$9,0),7),INDEX(ฐาน!$A$4:$G$9,MATCH(I3762,ฐาน!$A$4:$A$9,0),4)),"")</f>
        <v/>
      </c>
      <c r="P3762" s="312">
        <f>IF(M3762&lt;&gt;ฐาน!$M$45,IF(L3762&lt;&gt;"",($L3762*$N3762/100),0),0)</f>
        <v>0</v>
      </c>
      <c r="Q3762" s="311">
        <f>IF(M3762&lt;&gt;ฐาน!$M$45,IF(L3762&lt;&gt;"",ROUNDUP(($L3762*$N3762/100),-1),0),0)</f>
        <v>0</v>
      </c>
      <c r="R3762" s="311">
        <f t="shared" si="116"/>
        <v>0</v>
      </c>
      <c r="S3762" s="313">
        <f t="shared" si="117"/>
        <v>0</v>
      </c>
      <c r="T3762" s="314">
        <f>IF(M3762&lt;&gt;ฐาน!$M$45,IF(S3762&lt;&gt;"",S3762+R3762,0),0)</f>
        <v>0</v>
      </c>
      <c r="U3762" s="311">
        <f>IF(M3762&lt;&gt;ฐาน!$M$45,IF(S3762=0,J3762+T3762,O3762),J3762)</f>
        <v>0</v>
      </c>
      <c r="V3762" s="98"/>
    </row>
    <row r="3763" spans="1:22" x14ac:dyDescent="0.35">
      <c r="A3763" s="93">
        <v>3755</v>
      </c>
      <c r="B3763" s="84"/>
      <c r="C3763" s="98"/>
      <c r="D3763" s="91"/>
      <c r="E3763" s="89"/>
      <c r="F3763" s="88"/>
      <c r="G3763" s="91"/>
      <c r="H3763" s="91"/>
      <c r="I3763" s="88"/>
      <c r="J3763" s="92"/>
      <c r="K3763" s="212"/>
      <c r="L3763" s="308" t="str">
        <f>IF(K3763&lt;&gt;"",INDEX(ฐาน!$J$4:$M$44,MATCH(INT(K3763),ฐาน!$J$4:$J$44,0),2),"")</f>
        <v/>
      </c>
      <c r="M3763" s="309" t="str">
        <f>IF(L3763&lt;&gt;"",INDEX(ฐาน!$J$4:$M$45,MATCH(L3763,ฐาน!$K$4:$K$45,0),4),"")</f>
        <v/>
      </c>
      <c r="N3763" s="310" t="str">
        <f>IF(I3763&lt;&gt;"",INDEX(ฐาน!$A$4:$F$9,MATCH(I3763,ฐาน!$A$4:$A$9,0),IF(J3763&gt;=INDEX(ฐาน!$A$4:$F$9,MATCH(I3763,ฐาน!$A$4:$A$9,0),3),6,5)),"")</f>
        <v/>
      </c>
      <c r="O3763" s="311" t="str">
        <f>IF(I3763&lt;&gt;"",IF(J3763&gt;=INDEX(ฐาน!$A$4:$G$9,MATCH(I3763,ฐาน!$A$4:$A$9,0),4),INDEX(ฐาน!$A$4:$G$9,MATCH(I3763,ฐาน!$A$4:$A$9,0),7),INDEX(ฐาน!$A$4:$G$9,MATCH(I3763,ฐาน!$A$4:$A$9,0),4)),"")</f>
        <v/>
      </c>
      <c r="P3763" s="312">
        <f>IF(M3763&lt;&gt;ฐาน!$M$45,IF(L3763&lt;&gt;"",($L3763*$N3763/100),0),0)</f>
        <v>0</v>
      </c>
      <c r="Q3763" s="311">
        <f>IF(M3763&lt;&gt;ฐาน!$M$45,IF(L3763&lt;&gt;"",ROUNDUP(($L3763*$N3763/100),-1),0),0)</f>
        <v>0</v>
      </c>
      <c r="R3763" s="311">
        <f t="shared" si="116"/>
        <v>0</v>
      </c>
      <c r="S3763" s="313">
        <f t="shared" si="117"/>
        <v>0</v>
      </c>
      <c r="T3763" s="314">
        <f>IF(M3763&lt;&gt;ฐาน!$M$45,IF(S3763&lt;&gt;"",S3763+R3763,0),0)</f>
        <v>0</v>
      </c>
      <c r="U3763" s="311">
        <f>IF(M3763&lt;&gt;ฐาน!$M$45,IF(S3763=0,J3763+T3763,O3763),J3763)</f>
        <v>0</v>
      </c>
      <c r="V3763" s="98"/>
    </row>
    <row r="3764" spans="1:22" x14ac:dyDescent="0.35">
      <c r="A3764" s="93">
        <v>3756</v>
      </c>
      <c r="B3764" s="84"/>
      <c r="C3764" s="98"/>
      <c r="D3764" s="91"/>
      <c r="E3764" s="89"/>
      <c r="F3764" s="88"/>
      <c r="G3764" s="91"/>
      <c r="H3764" s="91"/>
      <c r="I3764" s="88"/>
      <c r="J3764" s="92"/>
      <c r="K3764" s="212"/>
      <c r="L3764" s="308" t="str">
        <f>IF(K3764&lt;&gt;"",INDEX(ฐาน!$J$4:$M$44,MATCH(INT(K3764),ฐาน!$J$4:$J$44,0),2),"")</f>
        <v/>
      </c>
      <c r="M3764" s="309" t="str">
        <f>IF(L3764&lt;&gt;"",INDEX(ฐาน!$J$4:$M$45,MATCH(L3764,ฐาน!$K$4:$K$45,0),4),"")</f>
        <v/>
      </c>
      <c r="N3764" s="310" t="str">
        <f>IF(I3764&lt;&gt;"",INDEX(ฐาน!$A$4:$F$9,MATCH(I3764,ฐาน!$A$4:$A$9,0),IF(J3764&gt;=INDEX(ฐาน!$A$4:$F$9,MATCH(I3764,ฐาน!$A$4:$A$9,0),3),6,5)),"")</f>
        <v/>
      </c>
      <c r="O3764" s="311" t="str">
        <f>IF(I3764&lt;&gt;"",IF(J3764&gt;=INDEX(ฐาน!$A$4:$G$9,MATCH(I3764,ฐาน!$A$4:$A$9,0),4),INDEX(ฐาน!$A$4:$G$9,MATCH(I3764,ฐาน!$A$4:$A$9,0),7),INDEX(ฐาน!$A$4:$G$9,MATCH(I3764,ฐาน!$A$4:$A$9,0),4)),"")</f>
        <v/>
      </c>
      <c r="P3764" s="312">
        <f>IF(M3764&lt;&gt;ฐาน!$M$45,IF(L3764&lt;&gt;"",($L3764*$N3764/100),0),0)</f>
        <v>0</v>
      </c>
      <c r="Q3764" s="311">
        <f>IF(M3764&lt;&gt;ฐาน!$M$45,IF(L3764&lt;&gt;"",ROUNDUP(($L3764*$N3764/100),-1),0),0)</f>
        <v>0</v>
      </c>
      <c r="R3764" s="311">
        <f t="shared" si="116"/>
        <v>0</v>
      </c>
      <c r="S3764" s="313">
        <f t="shared" si="117"/>
        <v>0</v>
      </c>
      <c r="T3764" s="314">
        <f>IF(M3764&lt;&gt;ฐาน!$M$45,IF(S3764&lt;&gt;"",S3764+R3764,0),0)</f>
        <v>0</v>
      </c>
      <c r="U3764" s="311">
        <f>IF(M3764&lt;&gt;ฐาน!$M$45,IF(S3764=0,J3764+T3764,O3764),J3764)</f>
        <v>0</v>
      </c>
      <c r="V3764" s="98"/>
    </row>
    <row r="3765" spans="1:22" x14ac:dyDescent="0.35">
      <c r="A3765" s="93">
        <v>3757</v>
      </c>
      <c r="B3765" s="84"/>
      <c r="C3765" s="98"/>
      <c r="D3765" s="91"/>
      <c r="E3765" s="89"/>
      <c r="F3765" s="88"/>
      <c r="G3765" s="91"/>
      <c r="H3765" s="91"/>
      <c r="I3765" s="88"/>
      <c r="J3765" s="92"/>
      <c r="K3765" s="212"/>
      <c r="L3765" s="308" t="str">
        <f>IF(K3765&lt;&gt;"",INDEX(ฐาน!$J$4:$M$44,MATCH(INT(K3765),ฐาน!$J$4:$J$44,0),2),"")</f>
        <v/>
      </c>
      <c r="M3765" s="309" t="str">
        <f>IF(L3765&lt;&gt;"",INDEX(ฐาน!$J$4:$M$45,MATCH(L3765,ฐาน!$K$4:$K$45,0),4),"")</f>
        <v/>
      </c>
      <c r="N3765" s="310" t="str">
        <f>IF(I3765&lt;&gt;"",INDEX(ฐาน!$A$4:$F$9,MATCH(I3765,ฐาน!$A$4:$A$9,0),IF(J3765&gt;=INDEX(ฐาน!$A$4:$F$9,MATCH(I3765,ฐาน!$A$4:$A$9,0),3),6,5)),"")</f>
        <v/>
      </c>
      <c r="O3765" s="311" t="str">
        <f>IF(I3765&lt;&gt;"",IF(J3765&gt;=INDEX(ฐาน!$A$4:$G$9,MATCH(I3765,ฐาน!$A$4:$A$9,0),4),INDEX(ฐาน!$A$4:$G$9,MATCH(I3765,ฐาน!$A$4:$A$9,0),7),INDEX(ฐาน!$A$4:$G$9,MATCH(I3765,ฐาน!$A$4:$A$9,0),4)),"")</f>
        <v/>
      </c>
      <c r="P3765" s="312">
        <f>IF(M3765&lt;&gt;ฐาน!$M$45,IF(L3765&lt;&gt;"",($L3765*$N3765/100),0),0)</f>
        <v>0</v>
      </c>
      <c r="Q3765" s="311">
        <f>IF(M3765&lt;&gt;ฐาน!$M$45,IF(L3765&lt;&gt;"",ROUNDUP(($L3765*$N3765/100),-1),0),0)</f>
        <v>0</v>
      </c>
      <c r="R3765" s="311">
        <f t="shared" si="116"/>
        <v>0</v>
      </c>
      <c r="S3765" s="313">
        <f t="shared" si="117"/>
        <v>0</v>
      </c>
      <c r="T3765" s="314">
        <f>IF(M3765&lt;&gt;ฐาน!$M$45,IF(S3765&lt;&gt;"",S3765+R3765,0),0)</f>
        <v>0</v>
      </c>
      <c r="U3765" s="311">
        <f>IF(M3765&lt;&gt;ฐาน!$M$45,IF(S3765=0,J3765+T3765,O3765),J3765)</f>
        <v>0</v>
      </c>
      <c r="V3765" s="98"/>
    </row>
    <row r="3766" spans="1:22" x14ac:dyDescent="0.35">
      <c r="A3766" s="93">
        <v>3758</v>
      </c>
      <c r="B3766" s="84"/>
      <c r="C3766" s="98"/>
      <c r="D3766" s="91"/>
      <c r="E3766" s="89"/>
      <c r="F3766" s="88"/>
      <c r="G3766" s="91"/>
      <c r="H3766" s="91"/>
      <c r="I3766" s="88"/>
      <c r="J3766" s="92"/>
      <c r="K3766" s="212"/>
      <c r="L3766" s="308" t="str">
        <f>IF(K3766&lt;&gt;"",INDEX(ฐาน!$J$4:$M$44,MATCH(INT(K3766),ฐาน!$J$4:$J$44,0),2),"")</f>
        <v/>
      </c>
      <c r="M3766" s="309" t="str">
        <f>IF(L3766&lt;&gt;"",INDEX(ฐาน!$J$4:$M$45,MATCH(L3766,ฐาน!$K$4:$K$45,0),4),"")</f>
        <v/>
      </c>
      <c r="N3766" s="310" t="str">
        <f>IF(I3766&lt;&gt;"",INDEX(ฐาน!$A$4:$F$9,MATCH(I3766,ฐาน!$A$4:$A$9,0),IF(J3766&gt;=INDEX(ฐาน!$A$4:$F$9,MATCH(I3766,ฐาน!$A$4:$A$9,0),3),6,5)),"")</f>
        <v/>
      </c>
      <c r="O3766" s="311" t="str">
        <f>IF(I3766&lt;&gt;"",IF(J3766&gt;=INDEX(ฐาน!$A$4:$G$9,MATCH(I3766,ฐาน!$A$4:$A$9,0),4),INDEX(ฐาน!$A$4:$G$9,MATCH(I3766,ฐาน!$A$4:$A$9,0),7),INDEX(ฐาน!$A$4:$G$9,MATCH(I3766,ฐาน!$A$4:$A$9,0),4)),"")</f>
        <v/>
      </c>
      <c r="P3766" s="312">
        <f>IF(M3766&lt;&gt;ฐาน!$M$45,IF(L3766&lt;&gt;"",($L3766*$N3766/100),0),0)</f>
        <v>0</v>
      </c>
      <c r="Q3766" s="311">
        <f>IF(M3766&lt;&gt;ฐาน!$M$45,IF(L3766&lt;&gt;"",ROUNDUP(($L3766*$N3766/100),-1),0),0)</f>
        <v>0</v>
      </c>
      <c r="R3766" s="311">
        <f t="shared" si="116"/>
        <v>0</v>
      </c>
      <c r="S3766" s="313">
        <f t="shared" si="117"/>
        <v>0</v>
      </c>
      <c r="T3766" s="314">
        <f>IF(M3766&lt;&gt;ฐาน!$M$45,IF(S3766&lt;&gt;"",S3766+R3766,0),0)</f>
        <v>0</v>
      </c>
      <c r="U3766" s="311">
        <f>IF(M3766&lt;&gt;ฐาน!$M$45,IF(S3766=0,J3766+T3766,O3766),J3766)</f>
        <v>0</v>
      </c>
      <c r="V3766" s="98"/>
    </row>
    <row r="3767" spans="1:22" x14ac:dyDescent="0.35">
      <c r="A3767" s="93">
        <v>3759</v>
      </c>
      <c r="B3767" s="84"/>
      <c r="C3767" s="98"/>
      <c r="D3767" s="91"/>
      <c r="E3767" s="89"/>
      <c r="F3767" s="88"/>
      <c r="G3767" s="91"/>
      <c r="H3767" s="91"/>
      <c r="I3767" s="88"/>
      <c r="J3767" s="92"/>
      <c r="K3767" s="212"/>
      <c r="L3767" s="308" t="str">
        <f>IF(K3767&lt;&gt;"",INDEX(ฐาน!$J$4:$M$44,MATCH(INT(K3767),ฐาน!$J$4:$J$44,0),2),"")</f>
        <v/>
      </c>
      <c r="M3767" s="309" t="str">
        <f>IF(L3767&lt;&gt;"",INDEX(ฐาน!$J$4:$M$45,MATCH(L3767,ฐาน!$K$4:$K$45,0),4),"")</f>
        <v/>
      </c>
      <c r="N3767" s="310" t="str">
        <f>IF(I3767&lt;&gt;"",INDEX(ฐาน!$A$4:$F$9,MATCH(I3767,ฐาน!$A$4:$A$9,0),IF(J3767&gt;=INDEX(ฐาน!$A$4:$F$9,MATCH(I3767,ฐาน!$A$4:$A$9,0),3),6,5)),"")</f>
        <v/>
      </c>
      <c r="O3767" s="311" t="str">
        <f>IF(I3767&lt;&gt;"",IF(J3767&gt;=INDEX(ฐาน!$A$4:$G$9,MATCH(I3767,ฐาน!$A$4:$A$9,0),4),INDEX(ฐาน!$A$4:$G$9,MATCH(I3767,ฐาน!$A$4:$A$9,0),7),INDEX(ฐาน!$A$4:$G$9,MATCH(I3767,ฐาน!$A$4:$A$9,0),4)),"")</f>
        <v/>
      </c>
      <c r="P3767" s="312">
        <f>IF(M3767&lt;&gt;ฐาน!$M$45,IF(L3767&lt;&gt;"",($L3767*$N3767/100),0),0)</f>
        <v>0</v>
      </c>
      <c r="Q3767" s="311">
        <f>IF(M3767&lt;&gt;ฐาน!$M$45,IF(L3767&lt;&gt;"",ROUNDUP(($L3767*$N3767/100),-1),0),0)</f>
        <v>0</v>
      </c>
      <c r="R3767" s="311">
        <f t="shared" si="116"/>
        <v>0</v>
      </c>
      <c r="S3767" s="313">
        <f t="shared" si="117"/>
        <v>0</v>
      </c>
      <c r="T3767" s="314">
        <f>IF(M3767&lt;&gt;ฐาน!$M$45,IF(S3767&lt;&gt;"",S3767+R3767,0),0)</f>
        <v>0</v>
      </c>
      <c r="U3767" s="311">
        <f>IF(M3767&lt;&gt;ฐาน!$M$45,IF(S3767=0,J3767+T3767,O3767),J3767)</f>
        <v>0</v>
      </c>
      <c r="V3767" s="98"/>
    </row>
    <row r="3768" spans="1:22" x14ac:dyDescent="0.35">
      <c r="A3768" s="93">
        <v>3760</v>
      </c>
      <c r="B3768" s="84"/>
      <c r="C3768" s="98"/>
      <c r="D3768" s="91"/>
      <c r="E3768" s="89"/>
      <c r="F3768" s="88"/>
      <c r="G3768" s="91"/>
      <c r="H3768" s="91"/>
      <c r="I3768" s="88"/>
      <c r="J3768" s="92"/>
      <c r="K3768" s="212"/>
      <c r="L3768" s="308" t="str">
        <f>IF(K3768&lt;&gt;"",INDEX(ฐาน!$J$4:$M$44,MATCH(INT(K3768),ฐาน!$J$4:$J$44,0),2),"")</f>
        <v/>
      </c>
      <c r="M3768" s="309" t="str">
        <f>IF(L3768&lt;&gt;"",INDEX(ฐาน!$J$4:$M$45,MATCH(L3768,ฐาน!$K$4:$K$45,0),4),"")</f>
        <v/>
      </c>
      <c r="N3768" s="310" t="str">
        <f>IF(I3768&lt;&gt;"",INDEX(ฐาน!$A$4:$F$9,MATCH(I3768,ฐาน!$A$4:$A$9,0),IF(J3768&gt;=INDEX(ฐาน!$A$4:$F$9,MATCH(I3768,ฐาน!$A$4:$A$9,0),3),6,5)),"")</f>
        <v/>
      </c>
      <c r="O3768" s="311" t="str">
        <f>IF(I3768&lt;&gt;"",IF(J3768&gt;=INDEX(ฐาน!$A$4:$G$9,MATCH(I3768,ฐาน!$A$4:$A$9,0),4),INDEX(ฐาน!$A$4:$G$9,MATCH(I3768,ฐาน!$A$4:$A$9,0),7),INDEX(ฐาน!$A$4:$G$9,MATCH(I3768,ฐาน!$A$4:$A$9,0),4)),"")</f>
        <v/>
      </c>
      <c r="P3768" s="312">
        <f>IF(M3768&lt;&gt;ฐาน!$M$45,IF(L3768&lt;&gt;"",($L3768*$N3768/100),0),0)</f>
        <v>0</v>
      </c>
      <c r="Q3768" s="311">
        <f>IF(M3768&lt;&gt;ฐาน!$M$45,IF(L3768&lt;&gt;"",ROUNDUP(($L3768*$N3768/100),-1),0),0)</f>
        <v>0</v>
      </c>
      <c r="R3768" s="311">
        <f t="shared" si="116"/>
        <v>0</v>
      </c>
      <c r="S3768" s="313">
        <f t="shared" si="117"/>
        <v>0</v>
      </c>
      <c r="T3768" s="314">
        <f>IF(M3768&lt;&gt;ฐาน!$M$45,IF(S3768&lt;&gt;"",S3768+R3768,0),0)</f>
        <v>0</v>
      </c>
      <c r="U3768" s="311">
        <f>IF(M3768&lt;&gt;ฐาน!$M$45,IF(S3768=0,J3768+T3768,O3768),J3768)</f>
        <v>0</v>
      </c>
      <c r="V3768" s="98"/>
    </row>
    <row r="3769" spans="1:22" x14ac:dyDescent="0.35">
      <c r="A3769" s="93">
        <v>3761</v>
      </c>
      <c r="B3769" s="84"/>
      <c r="C3769" s="98"/>
      <c r="D3769" s="91"/>
      <c r="E3769" s="89"/>
      <c r="F3769" s="88"/>
      <c r="G3769" s="91"/>
      <c r="H3769" s="91"/>
      <c r="I3769" s="88"/>
      <c r="J3769" s="92"/>
      <c r="K3769" s="212"/>
      <c r="L3769" s="308" t="str">
        <f>IF(K3769&lt;&gt;"",INDEX(ฐาน!$J$4:$M$44,MATCH(INT(K3769),ฐาน!$J$4:$J$44,0),2),"")</f>
        <v/>
      </c>
      <c r="M3769" s="309" t="str">
        <f>IF(L3769&lt;&gt;"",INDEX(ฐาน!$J$4:$M$45,MATCH(L3769,ฐาน!$K$4:$K$45,0),4),"")</f>
        <v/>
      </c>
      <c r="N3769" s="310" t="str">
        <f>IF(I3769&lt;&gt;"",INDEX(ฐาน!$A$4:$F$9,MATCH(I3769,ฐาน!$A$4:$A$9,0),IF(J3769&gt;=INDEX(ฐาน!$A$4:$F$9,MATCH(I3769,ฐาน!$A$4:$A$9,0),3),6,5)),"")</f>
        <v/>
      </c>
      <c r="O3769" s="311" t="str">
        <f>IF(I3769&lt;&gt;"",IF(J3769&gt;=INDEX(ฐาน!$A$4:$G$9,MATCH(I3769,ฐาน!$A$4:$A$9,0),4),INDEX(ฐาน!$A$4:$G$9,MATCH(I3769,ฐาน!$A$4:$A$9,0),7),INDEX(ฐาน!$A$4:$G$9,MATCH(I3769,ฐาน!$A$4:$A$9,0),4)),"")</f>
        <v/>
      </c>
      <c r="P3769" s="312">
        <f>IF(M3769&lt;&gt;ฐาน!$M$45,IF(L3769&lt;&gt;"",($L3769*$N3769/100),0),0)</f>
        <v>0</v>
      </c>
      <c r="Q3769" s="311">
        <f>IF(M3769&lt;&gt;ฐาน!$M$45,IF(L3769&lt;&gt;"",ROUNDUP(($L3769*$N3769/100),-1),0),0)</f>
        <v>0</v>
      </c>
      <c r="R3769" s="311">
        <f t="shared" si="116"/>
        <v>0</v>
      </c>
      <c r="S3769" s="313">
        <f t="shared" si="117"/>
        <v>0</v>
      </c>
      <c r="T3769" s="314">
        <f>IF(M3769&lt;&gt;ฐาน!$M$45,IF(S3769&lt;&gt;"",S3769+R3769,0),0)</f>
        <v>0</v>
      </c>
      <c r="U3769" s="311">
        <f>IF(M3769&lt;&gt;ฐาน!$M$45,IF(S3769=0,J3769+T3769,O3769),J3769)</f>
        <v>0</v>
      </c>
      <c r="V3769" s="98"/>
    </row>
    <row r="3770" spans="1:22" x14ac:dyDescent="0.35">
      <c r="A3770" s="93">
        <v>3762</v>
      </c>
      <c r="B3770" s="84"/>
      <c r="C3770" s="98"/>
      <c r="D3770" s="91"/>
      <c r="E3770" s="89"/>
      <c r="F3770" s="88"/>
      <c r="G3770" s="91"/>
      <c r="H3770" s="91"/>
      <c r="I3770" s="88"/>
      <c r="J3770" s="92"/>
      <c r="K3770" s="212"/>
      <c r="L3770" s="308" t="str">
        <f>IF(K3770&lt;&gt;"",INDEX(ฐาน!$J$4:$M$44,MATCH(INT(K3770),ฐาน!$J$4:$J$44,0),2),"")</f>
        <v/>
      </c>
      <c r="M3770" s="309" t="str">
        <f>IF(L3770&lt;&gt;"",INDEX(ฐาน!$J$4:$M$45,MATCH(L3770,ฐาน!$K$4:$K$45,0),4),"")</f>
        <v/>
      </c>
      <c r="N3770" s="310" t="str">
        <f>IF(I3770&lt;&gt;"",INDEX(ฐาน!$A$4:$F$9,MATCH(I3770,ฐาน!$A$4:$A$9,0),IF(J3770&gt;=INDEX(ฐาน!$A$4:$F$9,MATCH(I3770,ฐาน!$A$4:$A$9,0),3),6,5)),"")</f>
        <v/>
      </c>
      <c r="O3770" s="311" t="str">
        <f>IF(I3770&lt;&gt;"",IF(J3770&gt;=INDEX(ฐาน!$A$4:$G$9,MATCH(I3770,ฐาน!$A$4:$A$9,0),4),INDEX(ฐาน!$A$4:$G$9,MATCH(I3770,ฐาน!$A$4:$A$9,0),7),INDEX(ฐาน!$A$4:$G$9,MATCH(I3770,ฐาน!$A$4:$A$9,0),4)),"")</f>
        <v/>
      </c>
      <c r="P3770" s="312">
        <f>IF(M3770&lt;&gt;ฐาน!$M$45,IF(L3770&lt;&gt;"",($L3770*$N3770/100),0),0)</f>
        <v>0</v>
      </c>
      <c r="Q3770" s="311">
        <f>IF(M3770&lt;&gt;ฐาน!$M$45,IF(L3770&lt;&gt;"",ROUNDUP(($L3770*$N3770/100),-1),0),0)</f>
        <v>0</v>
      </c>
      <c r="R3770" s="311">
        <f t="shared" si="116"/>
        <v>0</v>
      </c>
      <c r="S3770" s="313">
        <f t="shared" si="117"/>
        <v>0</v>
      </c>
      <c r="T3770" s="314">
        <f>IF(M3770&lt;&gt;ฐาน!$M$45,IF(S3770&lt;&gt;"",S3770+R3770,0),0)</f>
        <v>0</v>
      </c>
      <c r="U3770" s="311">
        <f>IF(M3770&lt;&gt;ฐาน!$M$45,IF(S3770=0,J3770+T3770,O3770),J3770)</f>
        <v>0</v>
      </c>
      <c r="V3770" s="98"/>
    </row>
    <row r="3771" spans="1:22" x14ac:dyDescent="0.35">
      <c r="A3771" s="93">
        <v>3763</v>
      </c>
      <c r="B3771" s="84"/>
      <c r="C3771" s="98"/>
      <c r="D3771" s="91"/>
      <c r="E3771" s="89"/>
      <c r="F3771" s="88"/>
      <c r="G3771" s="91"/>
      <c r="H3771" s="91"/>
      <c r="I3771" s="88"/>
      <c r="J3771" s="92"/>
      <c r="K3771" s="212"/>
      <c r="L3771" s="308" t="str">
        <f>IF(K3771&lt;&gt;"",INDEX(ฐาน!$J$4:$M$44,MATCH(INT(K3771),ฐาน!$J$4:$J$44,0),2),"")</f>
        <v/>
      </c>
      <c r="M3771" s="309" t="str">
        <f>IF(L3771&lt;&gt;"",INDEX(ฐาน!$J$4:$M$45,MATCH(L3771,ฐาน!$K$4:$K$45,0),4),"")</f>
        <v/>
      </c>
      <c r="N3771" s="310" t="str">
        <f>IF(I3771&lt;&gt;"",INDEX(ฐาน!$A$4:$F$9,MATCH(I3771,ฐาน!$A$4:$A$9,0),IF(J3771&gt;=INDEX(ฐาน!$A$4:$F$9,MATCH(I3771,ฐาน!$A$4:$A$9,0),3),6,5)),"")</f>
        <v/>
      </c>
      <c r="O3771" s="311" t="str">
        <f>IF(I3771&lt;&gt;"",IF(J3771&gt;=INDEX(ฐาน!$A$4:$G$9,MATCH(I3771,ฐาน!$A$4:$A$9,0),4),INDEX(ฐาน!$A$4:$G$9,MATCH(I3771,ฐาน!$A$4:$A$9,0),7),INDEX(ฐาน!$A$4:$G$9,MATCH(I3771,ฐาน!$A$4:$A$9,0),4)),"")</f>
        <v/>
      </c>
      <c r="P3771" s="312">
        <f>IF(M3771&lt;&gt;ฐาน!$M$45,IF(L3771&lt;&gt;"",($L3771*$N3771/100),0),0)</f>
        <v>0</v>
      </c>
      <c r="Q3771" s="311">
        <f>IF(M3771&lt;&gt;ฐาน!$M$45,IF(L3771&lt;&gt;"",ROUNDUP(($L3771*$N3771/100),-1),0),0)</f>
        <v>0</v>
      </c>
      <c r="R3771" s="311">
        <f t="shared" si="116"/>
        <v>0</v>
      </c>
      <c r="S3771" s="313">
        <f t="shared" si="117"/>
        <v>0</v>
      </c>
      <c r="T3771" s="314">
        <f>IF(M3771&lt;&gt;ฐาน!$M$45,IF(S3771&lt;&gt;"",S3771+R3771,0),0)</f>
        <v>0</v>
      </c>
      <c r="U3771" s="311">
        <f>IF(M3771&lt;&gt;ฐาน!$M$45,IF(S3771=0,J3771+T3771,O3771),J3771)</f>
        <v>0</v>
      </c>
      <c r="V3771" s="98"/>
    </row>
    <row r="3772" spans="1:22" x14ac:dyDescent="0.35">
      <c r="A3772" s="93">
        <v>3764</v>
      </c>
      <c r="B3772" s="84"/>
      <c r="C3772" s="98"/>
      <c r="D3772" s="91"/>
      <c r="E3772" s="89"/>
      <c r="F3772" s="88"/>
      <c r="G3772" s="91"/>
      <c r="H3772" s="91"/>
      <c r="I3772" s="88"/>
      <c r="J3772" s="92"/>
      <c r="K3772" s="212"/>
      <c r="L3772" s="308" t="str">
        <f>IF(K3772&lt;&gt;"",INDEX(ฐาน!$J$4:$M$44,MATCH(INT(K3772),ฐาน!$J$4:$J$44,0),2),"")</f>
        <v/>
      </c>
      <c r="M3772" s="309" t="str">
        <f>IF(L3772&lt;&gt;"",INDEX(ฐาน!$J$4:$M$45,MATCH(L3772,ฐาน!$K$4:$K$45,0),4),"")</f>
        <v/>
      </c>
      <c r="N3772" s="310" t="str">
        <f>IF(I3772&lt;&gt;"",INDEX(ฐาน!$A$4:$F$9,MATCH(I3772,ฐาน!$A$4:$A$9,0),IF(J3772&gt;=INDEX(ฐาน!$A$4:$F$9,MATCH(I3772,ฐาน!$A$4:$A$9,0),3),6,5)),"")</f>
        <v/>
      </c>
      <c r="O3772" s="311" t="str">
        <f>IF(I3772&lt;&gt;"",IF(J3772&gt;=INDEX(ฐาน!$A$4:$G$9,MATCH(I3772,ฐาน!$A$4:$A$9,0),4),INDEX(ฐาน!$A$4:$G$9,MATCH(I3772,ฐาน!$A$4:$A$9,0),7),INDEX(ฐาน!$A$4:$G$9,MATCH(I3772,ฐาน!$A$4:$A$9,0),4)),"")</f>
        <v/>
      </c>
      <c r="P3772" s="312">
        <f>IF(M3772&lt;&gt;ฐาน!$M$45,IF(L3772&lt;&gt;"",($L3772*$N3772/100),0),0)</f>
        <v>0</v>
      </c>
      <c r="Q3772" s="311">
        <f>IF(M3772&lt;&gt;ฐาน!$M$45,IF(L3772&lt;&gt;"",ROUNDUP(($L3772*$N3772/100),-1),0),0)</f>
        <v>0</v>
      </c>
      <c r="R3772" s="311">
        <f t="shared" si="116"/>
        <v>0</v>
      </c>
      <c r="S3772" s="313">
        <f t="shared" si="117"/>
        <v>0</v>
      </c>
      <c r="T3772" s="314">
        <f>IF(M3772&lt;&gt;ฐาน!$M$45,IF(S3772&lt;&gt;"",S3772+R3772,0),0)</f>
        <v>0</v>
      </c>
      <c r="U3772" s="311">
        <f>IF(M3772&lt;&gt;ฐาน!$M$45,IF(S3772=0,J3772+T3772,O3772),J3772)</f>
        <v>0</v>
      </c>
      <c r="V3772" s="98"/>
    </row>
    <row r="3773" spans="1:22" x14ac:dyDescent="0.35">
      <c r="A3773" s="93">
        <v>3765</v>
      </c>
      <c r="B3773" s="84"/>
      <c r="C3773" s="98"/>
      <c r="D3773" s="91"/>
      <c r="E3773" s="89"/>
      <c r="F3773" s="88"/>
      <c r="G3773" s="91"/>
      <c r="H3773" s="91"/>
      <c r="I3773" s="88"/>
      <c r="J3773" s="92"/>
      <c r="K3773" s="212"/>
      <c r="L3773" s="308" t="str">
        <f>IF(K3773&lt;&gt;"",INDEX(ฐาน!$J$4:$M$44,MATCH(INT(K3773),ฐาน!$J$4:$J$44,0),2),"")</f>
        <v/>
      </c>
      <c r="M3773" s="309" t="str">
        <f>IF(L3773&lt;&gt;"",INDEX(ฐาน!$J$4:$M$45,MATCH(L3773,ฐาน!$K$4:$K$45,0),4),"")</f>
        <v/>
      </c>
      <c r="N3773" s="310" t="str">
        <f>IF(I3773&lt;&gt;"",INDEX(ฐาน!$A$4:$F$9,MATCH(I3773,ฐาน!$A$4:$A$9,0),IF(J3773&gt;=INDEX(ฐาน!$A$4:$F$9,MATCH(I3773,ฐาน!$A$4:$A$9,0),3),6,5)),"")</f>
        <v/>
      </c>
      <c r="O3773" s="311" t="str">
        <f>IF(I3773&lt;&gt;"",IF(J3773&gt;=INDEX(ฐาน!$A$4:$G$9,MATCH(I3773,ฐาน!$A$4:$A$9,0),4),INDEX(ฐาน!$A$4:$G$9,MATCH(I3773,ฐาน!$A$4:$A$9,0),7),INDEX(ฐาน!$A$4:$G$9,MATCH(I3773,ฐาน!$A$4:$A$9,0),4)),"")</f>
        <v/>
      </c>
      <c r="P3773" s="312">
        <f>IF(M3773&lt;&gt;ฐาน!$M$45,IF(L3773&lt;&gt;"",($L3773*$N3773/100),0),0)</f>
        <v>0</v>
      </c>
      <c r="Q3773" s="311">
        <f>IF(M3773&lt;&gt;ฐาน!$M$45,IF(L3773&lt;&gt;"",ROUNDUP(($L3773*$N3773/100),-1),0),0)</f>
        <v>0</v>
      </c>
      <c r="R3773" s="311">
        <f t="shared" si="116"/>
        <v>0</v>
      </c>
      <c r="S3773" s="313">
        <f t="shared" si="117"/>
        <v>0</v>
      </c>
      <c r="T3773" s="314">
        <f>IF(M3773&lt;&gt;ฐาน!$M$45,IF(S3773&lt;&gt;"",S3773+R3773,0),0)</f>
        <v>0</v>
      </c>
      <c r="U3773" s="311">
        <f>IF(M3773&lt;&gt;ฐาน!$M$45,IF(S3773=0,J3773+T3773,O3773),J3773)</f>
        <v>0</v>
      </c>
      <c r="V3773" s="98"/>
    </row>
    <row r="3774" spans="1:22" x14ac:dyDescent="0.35">
      <c r="A3774" s="93">
        <v>3766</v>
      </c>
      <c r="B3774" s="84"/>
      <c r="C3774" s="98"/>
      <c r="D3774" s="91"/>
      <c r="E3774" s="89"/>
      <c r="F3774" s="88"/>
      <c r="G3774" s="91"/>
      <c r="H3774" s="91"/>
      <c r="I3774" s="88"/>
      <c r="J3774" s="92"/>
      <c r="K3774" s="212"/>
      <c r="L3774" s="308" t="str">
        <f>IF(K3774&lt;&gt;"",INDEX(ฐาน!$J$4:$M$44,MATCH(INT(K3774),ฐาน!$J$4:$J$44,0),2),"")</f>
        <v/>
      </c>
      <c r="M3774" s="309" t="str">
        <f>IF(L3774&lt;&gt;"",INDEX(ฐาน!$J$4:$M$45,MATCH(L3774,ฐาน!$K$4:$K$45,0),4),"")</f>
        <v/>
      </c>
      <c r="N3774" s="310" t="str">
        <f>IF(I3774&lt;&gt;"",INDEX(ฐาน!$A$4:$F$9,MATCH(I3774,ฐาน!$A$4:$A$9,0),IF(J3774&gt;=INDEX(ฐาน!$A$4:$F$9,MATCH(I3774,ฐาน!$A$4:$A$9,0),3),6,5)),"")</f>
        <v/>
      </c>
      <c r="O3774" s="311" t="str">
        <f>IF(I3774&lt;&gt;"",IF(J3774&gt;=INDEX(ฐาน!$A$4:$G$9,MATCH(I3774,ฐาน!$A$4:$A$9,0),4),INDEX(ฐาน!$A$4:$G$9,MATCH(I3774,ฐาน!$A$4:$A$9,0),7),INDEX(ฐาน!$A$4:$G$9,MATCH(I3774,ฐาน!$A$4:$A$9,0),4)),"")</f>
        <v/>
      </c>
      <c r="P3774" s="312">
        <f>IF(M3774&lt;&gt;ฐาน!$M$45,IF(L3774&lt;&gt;"",($L3774*$N3774/100),0),0)</f>
        <v>0</v>
      </c>
      <c r="Q3774" s="311">
        <f>IF(M3774&lt;&gt;ฐาน!$M$45,IF(L3774&lt;&gt;"",ROUNDUP(($L3774*$N3774/100),-1),0),0)</f>
        <v>0</v>
      </c>
      <c r="R3774" s="311">
        <f t="shared" si="116"/>
        <v>0</v>
      </c>
      <c r="S3774" s="313">
        <f t="shared" si="117"/>
        <v>0</v>
      </c>
      <c r="T3774" s="314">
        <f>IF(M3774&lt;&gt;ฐาน!$M$45,IF(S3774&lt;&gt;"",S3774+R3774,0),0)</f>
        <v>0</v>
      </c>
      <c r="U3774" s="311">
        <f>IF(M3774&lt;&gt;ฐาน!$M$45,IF(S3774=0,J3774+T3774,O3774),J3774)</f>
        <v>0</v>
      </c>
      <c r="V3774" s="98"/>
    </row>
    <row r="3775" spans="1:22" x14ac:dyDescent="0.35">
      <c r="A3775" s="93">
        <v>3767</v>
      </c>
      <c r="B3775" s="84"/>
      <c r="C3775" s="98"/>
      <c r="D3775" s="91"/>
      <c r="E3775" s="89"/>
      <c r="F3775" s="88"/>
      <c r="G3775" s="91"/>
      <c r="H3775" s="91"/>
      <c r="I3775" s="88"/>
      <c r="J3775" s="92"/>
      <c r="K3775" s="212"/>
      <c r="L3775" s="308" t="str">
        <f>IF(K3775&lt;&gt;"",INDEX(ฐาน!$J$4:$M$44,MATCH(INT(K3775),ฐาน!$J$4:$J$44,0),2),"")</f>
        <v/>
      </c>
      <c r="M3775" s="309" t="str">
        <f>IF(L3775&lt;&gt;"",INDEX(ฐาน!$J$4:$M$45,MATCH(L3775,ฐาน!$K$4:$K$45,0),4),"")</f>
        <v/>
      </c>
      <c r="N3775" s="310" t="str">
        <f>IF(I3775&lt;&gt;"",INDEX(ฐาน!$A$4:$F$9,MATCH(I3775,ฐาน!$A$4:$A$9,0),IF(J3775&gt;=INDEX(ฐาน!$A$4:$F$9,MATCH(I3775,ฐาน!$A$4:$A$9,0),3),6,5)),"")</f>
        <v/>
      </c>
      <c r="O3775" s="311" t="str">
        <f>IF(I3775&lt;&gt;"",IF(J3775&gt;=INDEX(ฐาน!$A$4:$G$9,MATCH(I3775,ฐาน!$A$4:$A$9,0),4),INDEX(ฐาน!$A$4:$G$9,MATCH(I3775,ฐาน!$A$4:$A$9,0),7),INDEX(ฐาน!$A$4:$G$9,MATCH(I3775,ฐาน!$A$4:$A$9,0),4)),"")</f>
        <v/>
      </c>
      <c r="P3775" s="312">
        <f>IF(M3775&lt;&gt;ฐาน!$M$45,IF(L3775&lt;&gt;"",($L3775*$N3775/100),0),0)</f>
        <v>0</v>
      </c>
      <c r="Q3775" s="311">
        <f>IF(M3775&lt;&gt;ฐาน!$M$45,IF(L3775&lt;&gt;"",ROUNDUP(($L3775*$N3775/100),-1),0),0)</f>
        <v>0</v>
      </c>
      <c r="R3775" s="311">
        <f t="shared" si="116"/>
        <v>0</v>
      </c>
      <c r="S3775" s="313">
        <f t="shared" si="117"/>
        <v>0</v>
      </c>
      <c r="T3775" s="314">
        <f>IF(M3775&lt;&gt;ฐาน!$M$45,IF(S3775&lt;&gt;"",S3775+R3775,0),0)</f>
        <v>0</v>
      </c>
      <c r="U3775" s="311">
        <f>IF(M3775&lt;&gt;ฐาน!$M$45,IF(S3775=0,J3775+T3775,O3775),J3775)</f>
        <v>0</v>
      </c>
      <c r="V3775" s="98"/>
    </row>
    <row r="3776" spans="1:22" x14ac:dyDescent="0.35">
      <c r="A3776" s="93">
        <v>3768</v>
      </c>
      <c r="B3776" s="84"/>
      <c r="C3776" s="98"/>
      <c r="D3776" s="91"/>
      <c r="E3776" s="89"/>
      <c r="F3776" s="88"/>
      <c r="G3776" s="91"/>
      <c r="H3776" s="91"/>
      <c r="I3776" s="88"/>
      <c r="J3776" s="92"/>
      <c r="K3776" s="212"/>
      <c r="L3776" s="308" t="str">
        <f>IF(K3776&lt;&gt;"",INDEX(ฐาน!$J$4:$M$44,MATCH(INT(K3776),ฐาน!$J$4:$J$44,0),2),"")</f>
        <v/>
      </c>
      <c r="M3776" s="309" t="str">
        <f>IF(L3776&lt;&gt;"",INDEX(ฐาน!$J$4:$M$45,MATCH(L3776,ฐาน!$K$4:$K$45,0),4),"")</f>
        <v/>
      </c>
      <c r="N3776" s="310" t="str">
        <f>IF(I3776&lt;&gt;"",INDEX(ฐาน!$A$4:$F$9,MATCH(I3776,ฐาน!$A$4:$A$9,0),IF(J3776&gt;=INDEX(ฐาน!$A$4:$F$9,MATCH(I3776,ฐาน!$A$4:$A$9,0),3),6,5)),"")</f>
        <v/>
      </c>
      <c r="O3776" s="311" t="str">
        <f>IF(I3776&lt;&gt;"",IF(J3776&gt;=INDEX(ฐาน!$A$4:$G$9,MATCH(I3776,ฐาน!$A$4:$A$9,0),4),INDEX(ฐาน!$A$4:$G$9,MATCH(I3776,ฐาน!$A$4:$A$9,0),7),INDEX(ฐาน!$A$4:$G$9,MATCH(I3776,ฐาน!$A$4:$A$9,0),4)),"")</f>
        <v/>
      </c>
      <c r="P3776" s="312">
        <f>IF(M3776&lt;&gt;ฐาน!$M$45,IF(L3776&lt;&gt;"",($L3776*$N3776/100),0),0)</f>
        <v>0</v>
      </c>
      <c r="Q3776" s="311">
        <f>IF(M3776&lt;&gt;ฐาน!$M$45,IF(L3776&lt;&gt;"",ROUNDUP(($L3776*$N3776/100),-1),0),0)</f>
        <v>0</v>
      </c>
      <c r="R3776" s="311">
        <f t="shared" si="116"/>
        <v>0</v>
      </c>
      <c r="S3776" s="313">
        <f t="shared" si="117"/>
        <v>0</v>
      </c>
      <c r="T3776" s="314">
        <f>IF(M3776&lt;&gt;ฐาน!$M$45,IF(S3776&lt;&gt;"",S3776+R3776,0),0)</f>
        <v>0</v>
      </c>
      <c r="U3776" s="311">
        <f>IF(M3776&lt;&gt;ฐาน!$M$45,IF(S3776=0,J3776+T3776,O3776),J3776)</f>
        <v>0</v>
      </c>
      <c r="V3776" s="98"/>
    </row>
    <row r="3777" spans="1:22" x14ac:dyDescent="0.35">
      <c r="A3777" s="93">
        <v>3769</v>
      </c>
      <c r="B3777" s="84"/>
      <c r="C3777" s="98"/>
      <c r="D3777" s="91"/>
      <c r="E3777" s="89"/>
      <c r="F3777" s="88"/>
      <c r="G3777" s="91"/>
      <c r="H3777" s="91"/>
      <c r="I3777" s="88"/>
      <c r="J3777" s="92"/>
      <c r="K3777" s="212"/>
      <c r="L3777" s="308" t="str">
        <f>IF(K3777&lt;&gt;"",INDEX(ฐาน!$J$4:$M$44,MATCH(INT(K3777),ฐาน!$J$4:$J$44,0),2),"")</f>
        <v/>
      </c>
      <c r="M3777" s="309" t="str">
        <f>IF(L3777&lt;&gt;"",INDEX(ฐาน!$J$4:$M$45,MATCH(L3777,ฐาน!$K$4:$K$45,0),4),"")</f>
        <v/>
      </c>
      <c r="N3777" s="310" t="str">
        <f>IF(I3777&lt;&gt;"",INDEX(ฐาน!$A$4:$F$9,MATCH(I3777,ฐาน!$A$4:$A$9,0),IF(J3777&gt;=INDEX(ฐาน!$A$4:$F$9,MATCH(I3777,ฐาน!$A$4:$A$9,0),3),6,5)),"")</f>
        <v/>
      </c>
      <c r="O3777" s="311" t="str">
        <f>IF(I3777&lt;&gt;"",IF(J3777&gt;=INDEX(ฐาน!$A$4:$G$9,MATCH(I3777,ฐาน!$A$4:$A$9,0),4),INDEX(ฐาน!$A$4:$G$9,MATCH(I3777,ฐาน!$A$4:$A$9,0),7),INDEX(ฐาน!$A$4:$G$9,MATCH(I3777,ฐาน!$A$4:$A$9,0),4)),"")</f>
        <v/>
      </c>
      <c r="P3777" s="312">
        <f>IF(M3777&lt;&gt;ฐาน!$M$45,IF(L3777&lt;&gt;"",($L3777*$N3777/100),0),0)</f>
        <v>0</v>
      </c>
      <c r="Q3777" s="311">
        <f>IF(M3777&lt;&gt;ฐาน!$M$45,IF(L3777&lt;&gt;"",ROUNDUP(($L3777*$N3777/100),-1),0),0)</f>
        <v>0</v>
      </c>
      <c r="R3777" s="311">
        <f t="shared" si="116"/>
        <v>0</v>
      </c>
      <c r="S3777" s="313">
        <f t="shared" si="117"/>
        <v>0</v>
      </c>
      <c r="T3777" s="314">
        <f>IF(M3777&lt;&gt;ฐาน!$M$45,IF(S3777&lt;&gt;"",S3777+R3777,0),0)</f>
        <v>0</v>
      </c>
      <c r="U3777" s="311">
        <f>IF(M3777&lt;&gt;ฐาน!$M$45,IF(S3777=0,J3777+T3777,O3777),J3777)</f>
        <v>0</v>
      </c>
      <c r="V3777" s="98"/>
    </row>
    <row r="3778" spans="1:22" x14ac:dyDescent="0.35">
      <c r="A3778" s="93">
        <v>3770</v>
      </c>
      <c r="B3778" s="84"/>
      <c r="C3778" s="98"/>
      <c r="D3778" s="91"/>
      <c r="E3778" s="89"/>
      <c r="F3778" s="88"/>
      <c r="G3778" s="91"/>
      <c r="H3778" s="91"/>
      <c r="I3778" s="88"/>
      <c r="J3778" s="92"/>
      <c r="K3778" s="212"/>
      <c r="L3778" s="308" t="str">
        <f>IF(K3778&lt;&gt;"",INDEX(ฐาน!$J$4:$M$44,MATCH(INT(K3778),ฐาน!$J$4:$J$44,0),2),"")</f>
        <v/>
      </c>
      <c r="M3778" s="309" t="str">
        <f>IF(L3778&lt;&gt;"",INDEX(ฐาน!$J$4:$M$45,MATCH(L3778,ฐาน!$K$4:$K$45,0),4),"")</f>
        <v/>
      </c>
      <c r="N3778" s="310" t="str">
        <f>IF(I3778&lt;&gt;"",INDEX(ฐาน!$A$4:$F$9,MATCH(I3778,ฐาน!$A$4:$A$9,0),IF(J3778&gt;=INDEX(ฐาน!$A$4:$F$9,MATCH(I3778,ฐาน!$A$4:$A$9,0),3),6,5)),"")</f>
        <v/>
      </c>
      <c r="O3778" s="311" t="str">
        <f>IF(I3778&lt;&gt;"",IF(J3778&gt;=INDEX(ฐาน!$A$4:$G$9,MATCH(I3778,ฐาน!$A$4:$A$9,0),4),INDEX(ฐาน!$A$4:$G$9,MATCH(I3778,ฐาน!$A$4:$A$9,0),7),INDEX(ฐาน!$A$4:$G$9,MATCH(I3778,ฐาน!$A$4:$A$9,0),4)),"")</f>
        <v/>
      </c>
      <c r="P3778" s="312">
        <f>IF(M3778&lt;&gt;ฐาน!$M$45,IF(L3778&lt;&gt;"",($L3778*$N3778/100),0),0)</f>
        <v>0</v>
      </c>
      <c r="Q3778" s="311">
        <f>IF(M3778&lt;&gt;ฐาน!$M$45,IF(L3778&lt;&gt;"",ROUNDUP(($L3778*$N3778/100),-1),0),0)</f>
        <v>0</v>
      </c>
      <c r="R3778" s="311">
        <f t="shared" si="116"/>
        <v>0</v>
      </c>
      <c r="S3778" s="313">
        <f t="shared" si="117"/>
        <v>0</v>
      </c>
      <c r="T3778" s="314">
        <f>IF(M3778&lt;&gt;ฐาน!$M$45,IF(S3778&lt;&gt;"",S3778+R3778,0),0)</f>
        <v>0</v>
      </c>
      <c r="U3778" s="311">
        <f>IF(M3778&lt;&gt;ฐาน!$M$45,IF(S3778=0,J3778+T3778,O3778),J3778)</f>
        <v>0</v>
      </c>
      <c r="V3778" s="98"/>
    </row>
    <row r="3779" spans="1:22" x14ac:dyDescent="0.35">
      <c r="A3779" s="93">
        <v>3771</v>
      </c>
      <c r="B3779" s="84"/>
      <c r="C3779" s="98"/>
      <c r="D3779" s="91"/>
      <c r="E3779" s="89"/>
      <c r="F3779" s="88"/>
      <c r="G3779" s="91"/>
      <c r="H3779" s="91"/>
      <c r="I3779" s="88"/>
      <c r="J3779" s="92"/>
      <c r="K3779" s="212"/>
      <c r="L3779" s="308" t="str">
        <f>IF(K3779&lt;&gt;"",INDEX(ฐาน!$J$4:$M$44,MATCH(INT(K3779),ฐาน!$J$4:$J$44,0),2),"")</f>
        <v/>
      </c>
      <c r="M3779" s="309" t="str">
        <f>IF(L3779&lt;&gt;"",INDEX(ฐาน!$J$4:$M$45,MATCH(L3779,ฐาน!$K$4:$K$45,0),4),"")</f>
        <v/>
      </c>
      <c r="N3779" s="310" t="str">
        <f>IF(I3779&lt;&gt;"",INDEX(ฐาน!$A$4:$F$9,MATCH(I3779,ฐาน!$A$4:$A$9,0),IF(J3779&gt;=INDEX(ฐาน!$A$4:$F$9,MATCH(I3779,ฐาน!$A$4:$A$9,0),3),6,5)),"")</f>
        <v/>
      </c>
      <c r="O3779" s="311" t="str">
        <f>IF(I3779&lt;&gt;"",IF(J3779&gt;=INDEX(ฐาน!$A$4:$G$9,MATCH(I3779,ฐาน!$A$4:$A$9,0),4),INDEX(ฐาน!$A$4:$G$9,MATCH(I3779,ฐาน!$A$4:$A$9,0),7),INDEX(ฐาน!$A$4:$G$9,MATCH(I3779,ฐาน!$A$4:$A$9,0),4)),"")</f>
        <v/>
      </c>
      <c r="P3779" s="312">
        <f>IF(M3779&lt;&gt;ฐาน!$M$45,IF(L3779&lt;&gt;"",($L3779*$N3779/100),0),0)</f>
        <v>0</v>
      </c>
      <c r="Q3779" s="311">
        <f>IF(M3779&lt;&gt;ฐาน!$M$45,IF(L3779&lt;&gt;"",ROUNDUP(($L3779*$N3779/100),-1),0),0)</f>
        <v>0</v>
      </c>
      <c r="R3779" s="311">
        <f t="shared" si="116"/>
        <v>0</v>
      </c>
      <c r="S3779" s="313">
        <f t="shared" si="117"/>
        <v>0</v>
      </c>
      <c r="T3779" s="314">
        <f>IF(M3779&lt;&gt;ฐาน!$M$45,IF(S3779&lt;&gt;"",S3779+R3779,0),0)</f>
        <v>0</v>
      </c>
      <c r="U3779" s="311">
        <f>IF(M3779&lt;&gt;ฐาน!$M$45,IF(S3779=0,J3779+T3779,O3779),J3779)</f>
        <v>0</v>
      </c>
      <c r="V3779" s="98"/>
    </row>
    <row r="3780" spans="1:22" x14ac:dyDescent="0.35">
      <c r="A3780" s="93">
        <v>3772</v>
      </c>
      <c r="B3780" s="84"/>
      <c r="C3780" s="98"/>
      <c r="D3780" s="91"/>
      <c r="E3780" s="89"/>
      <c r="F3780" s="88"/>
      <c r="G3780" s="91"/>
      <c r="H3780" s="91"/>
      <c r="I3780" s="88"/>
      <c r="J3780" s="92"/>
      <c r="K3780" s="212"/>
      <c r="L3780" s="308" t="str">
        <f>IF(K3780&lt;&gt;"",INDEX(ฐาน!$J$4:$M$44,MATCH(INT(K3780),ฐาน!$J$4:$J$44,0),2),"")</f>
        <v/>
      </c>
      <c r="M3780" s="309" t="str">
        <f>IF(L3780&lt;&gt;"",INDEX(ฐาน!$J$4:$M$45,MATCH(L3780,ฐาน!$K$4:$K$45,0),4),"")</f>
        <v/>
      </c>
      <c r="N3780" s="310" t="str">
        <f>IF(I3780&lt;&gt;"",INDEX(ฐาน!$A$4:$F$9,MATCH(I3780,ฐาน!$A$4:$A$9,0),IF(J3780&gt;=INDEX(ฐาน!$A$4:$F$9,MATCH(I3780,ฐาน!$A$4:$A$9,0),3),6,5)),"")</f>
        <v/>
      </c>
      <c r="O3780" s="311" t="str">
        <f>IF(I3780&lt;&gt;"",IF(J3780&gt;=INDEX(ฐาน!$A$4:$G$9,MATCH(I3780,ฐาน!$A$4:$A$9,0),4),INDEX(ฐาน!$A$4:$G$9,MATCH(I3780,ฐาน!$A$4:$A$9,0),7),INDEX(ฐาน!$A$4:$G$9,MATCH(I3780,ฐาน!$A$4:$A$9,0),4)),"")</f>
        <v/>
      </c>
      <c r="P3780" s="312">
        <f>IF(M3780&lt;&gt;ฐาน!$M$45,IF(L3780&lt;&gt;"",($L3780*$N3780/100),0),0)</f>
        <v>0</v>
      </c>
      <c r="Q3780" s="311">
        <f>IF(M3780&lt;&gt;ฐาน!$M$45,IF(L3780&lt;&gt;"",ROUNDUP(($L3780*$N3780/100),-1),0),0)</f>
        <v>0</v>
      </c>
      <c r="R3780" s="311">
        <f t="shared" si="116"/>
        <v>0</v>
      </c>
      <c r="S3780" s="313">
        <f t="shared" si="117"/>
        <v>0</v>
      </c>
      <c r="T3780" s="314">
        <f>IF(M3780&lt;&gt;ฐาน!$M$45,IF(S3780&lt;&gt;"",S3780+R3780,0),0)</f>
        <v>0</v>
      </c>
      <c r="U3780" s="311">
        <f>IF(M3780&lt;&gt;ฐาน!$M$45,IF(S3780=0,J3780+T3780,O3780),J3780)</f>
        <v>0</v>
      </c>
      <c r="V3780" s="98"/>
    </row>
    <row r="3781" spans="1:22" x14ac:dyDescent="0.35">
      <c r="A3781" s="93">
        <v>3773</v>
      </c>
      <c r="B3781" s="84"/>
      <c r="C3781" s="98"/>
      <c r="D3781" s="91"/>
      <c r="E3781" s="89"/>
      <c r="F3781" s="88"/>
      <c r="G3781" s="91"/>
      <c r="H3781" s="91"/>
      <c r="I3781" s="88"/>
      <c r="J3781" s="92"/>
      <c r="K3781" s="212"/>
      <c r="L3781" s="308" t="str">
        <f>IF(K3781&lt;&gt;"",INDEX(ฐาน!$J$4:$M$44,MATCH(INT(K3781),ฐาน!$J$4:$J$44,0),2),"")</f>
        <v/>
      </c>
      <c r="M3781" s="309" t="str">
        <f>IF(L3781&lt;&gt;"",INDEX(ฐาน!$J$4:$M$45,MATCH(L3781,ฐาน!$K$4:$K$45,0),4),"")</f>
        <v/>
      </c>
      <c r="N3781" s="310" t="str">
        <f>IF(I3781&lt;&gt;"",INDEX(ฐาน!$A$4:$F$9,MATCH(I3781,ฐาน!$A$4:$A$9,0),IF(J3781&gt;=INDEX(ฐาน!$A$4:$F$9,MATCH(I3781,ฐาน!$A$4:$A$9,0),3),6,5)),"")</f>
        <v/>
      </c>
      <c r="O3781" s="311" t="str">
        <f>IF(I3781&lt;&gt;"",IF(J3781&gt;=INDEX(ฐาน!$A$4:$G$9,MATCH(I3781,ฐาน!$A$4:$A$9,0),4),INDEX(ฐาน!$A$4:$G$9,MATCH(I3781,ฐาน!$A$4:$A$9,0),7),INDEX(ฐาน!$A$4:$G$9,MATCH(I3781,ฐาน!$A$4:$A$9,0),4)),"")</f>
        <v/>
      </c>
      <c r="P3781" s="312">
        <f>IF(M3781&lt;&gt;ฐาน!$M$45,IF(L3781&lt;&gt;"",($L3781*$N3781/100),0),0)</f>
        <v>0</v>
      </c>
      <c r="Q3781" s="311">
        <f>IF(M3781&lt;&gt;ฐาน!$M$45,IF(L3781&lt;&gt;"",ROUNDUP(($L3781*$N3781/100),-1),0),0)</f>
        <v>0</v>
      </c>
      <c r="R3781" s="311">
        <f t="shared" si="116"/>
        <v>0</v>
      </c>
      <c r="S3781" s="313">
        <f t="shared" si="117"/>
        <v>0</v>
      </c>
      <c r="T3781" s="314">
        <f>IF(M3781&lt;&gt;ฐาน!$M$45,IF(S3781&lt;&gt;"",S3781+R3781,0),0)</f>
        <v>0</v>
      </c>
      <c r="U3781" s="311">
        <f>IF(M3781&lt;&gt;ฐาน!$M$45,IF(S3781=0,J3781+T3781,O3781),J3781)</f>
        <v>0</v>
      </c>
      <c r="V3781" s="98"/>
    </row>
    <row r="3782" spans="1:22" x14ac:dyDescent="0.35">
      <c r="A3782" s="93">
        <v>3774</v>
      </c>
      <c r="B3782" s="84"/>
      <c r="C3782" s="98"/>
      <c r="D3782" s="91"/>
      <c r="E3782" s="89"/>
      <c r="F3782" s="88"/>
      <c r="G3782" s="91"/>
      <c r="H3782" s="91"/>
      <c r="I3782" s="88"/>
      <c r="J3782" s="92"/>
      <c r="K3782" s="212"/>
      <c r="L3782" s="308" t="str">
        <f>IF(K3782&lt;&gt;"",INDEX(ฐาน!$J$4:$M$44,MATCH(INT(K3782),ฐาน!$J$4:$J$44,0),2),"")</f>
        <v/>
      </c>
      <c r="M3782" s="309" t="str">
        <f>IF(L3782&lt;&gt;"",INDEX(ฐาน!$J$4:$M$45,MATCH(L3782,ฐาน!$K$4:$K$45,0),4),"")</f>
        <v/>
      </c>
      <c r="N3782" s="310" t="str">
        <f>IF(I3782&lt;&gt;"",INDEX(ฐาน!$A$4:$F$9,MATCH(I3782,ฐาน!$A$4:$A$9,0),IF(J3782&gt;=INDEX(ฐาน!$A$4:$F$9,MATCH(I3782,ฐาน!$A$4:$A$9,0),3),6,5)),"")</f>
        <v/>
      </c>
      <c r="O3782" s="311" t="str">
        <f>IF(I3782&lt;&gt;"",IF(J3782&gt;=INDEX(ฐาน!$A$4:$G$9,MATCH(I3782,ฐาน!$A$4:$A$9,0),4),INDEX(ฐาน!$A$4:$G$9,MATCH(I3782,ฐาน!$A$4:$A$9,0),7),INDEX(ฐาน!$A$4:$G$9,MATCH(I3782,ฐาน!$A$4:$A$9,0),4)),"")</f>
        <v/>
      </c>
      <c r="P3782" s="312">
        <f>IF(M3782&lt;&gt;ฐาน!$M$45,IF(L3782&lt;&gt;"",($L3782*$N3782/100),0),0)</f>
        <v>0</v>
      </c>
      <c r="Q3782" s="311">
        <f>IF(M3782&lt;&gt;ฐาน!$M$45,IF(L3782&lt;&gt;"",ROUNDUP(($L3782*$N3782/100),-1),0),0)</f>
        <v>0</v>
      </c>
      <c r="R3782" s="311">
        <f t="shared" si="116"/>
        <v>0</v>
      </c>
      <c r="S3782" s="313">
        <f t="shared" si="117"/>
        <v>0</v>
      </c>
      <c r="T3782" s="314">
        <f>IF(M3782&lt;&gt;ฐาน!$M$45,IF(S3782&lt;&gt;"",S3782+R3782,0),0)</f>
        <v>0</v>
      </c>
      <c r="U3782" s="311">
        <f>IF(M3782&lt;&gt;ฐาน!$M$45,IF(S3782=0,J3782+T3782,O3782),J3782)</f>
        <v>0</v>
      </c>
      <c r="V3782" s="98"/>
    </row>
    <row r="3783" spans="1:22" x14ac:dyDescent="0.35">
      <c r="A3783" s="93">
        <v>3775</v>
      </c>
      <c r="B3783" s="84"/>
      <c r="C3783" s="98"/>
      <c r="D3783" s="91"/>
      <c r="E3783" s="89"/>
      <c r="F3783" s="88"/>
      <c r="G3783" s="91"/>
      <c r="H3783" s="91"/>
      <c r="I3783" s="88"/>
      <c r="J3783" s="92"/>
      <c r="K3783" s="212"/>
      <c r="L3783" s="308" t="str">
        <f>IF(K3783&lt;&gt;"",INDEX(ฐาน!$J$4:$M$44,MATCH(INT(K3783),ฐาน!$J$4:$J$44,0),2),"")</f>
        <v/>
      </c>
      <c r="M3783" s="309" t="str">
        <f>IF(L3783&lt;&gt;"",INDEX(ฐาน!$J$4:$M$45,MATCH(L3783,ฐาน!$K$4:$K$45,0),4),"")</f>
        <v/>
      </c>
      <c r="N3783" s="310" t="str">
        <f>IF(I3783&lt;&gt;"",INDEX(ฐาน!$A$4:$F$9,MATCH(I3783,ฐาน!$A$4:$A$9,0),IF(J3783&gt;=INDEX(ฐาน!$A$4:$F$9,MATCH(I3783,ฐาน!$A$4:$A$9,0),3),6,5)),"")</f>
        <v/>
      </c>
      <c r="O3783" s="311" t="str">
        <f>IF(I3783&lt;&gt;"",IF(J3783&gt;=INDEX(ฐาน!$A$4:$G$9,MATCH(I3783,ฐาน!$A$4:$A$9,0),4),INDEX(ฐาน!$A$4:$G$9,MATCH(I3783,ฐาน!$A$4:$A$9,0),7),INDEX(ฐาน!$A$4:$G$9,MATCH(I3783,ฐาน!$A$4:$A$9,0),4)),"")</f>
        <v/>
      </c>
      <c r="P3783" s="312">
        <f>IF(M3783&lt;&gt;ฐาน!$M$45,IF(L3783&lt;&gt;"",($L3783*$N3783/100),0),0)</f>
        <v>0</v>
      </c>
      <c r="Q3783" s="311">
        <f>IF(M3783&lt;&gt;ฐาน!$M$45,IF(L3783&lt;&gt;"",ROUNDUP(($L3783*$N3783/100),-1),0),0)</f>
        <v>0</v>
      </c>
      <c r="R3783" s="311">
        <f t="shared" si="116"/>
        <v>0</v>
      </c>
      <c r="S3783" s="313">
        <f t="shared" si="117"/>
        <v>0</v>
      </c>
      <c r="T3783" s="314">
        <f>IF(M3783&lt;&gt;ฐาน!$M$45,IF(S3783&lt;&gt;"",S3783+R3783,0),0)</f>
        <v>0</v>
      </c>
      <c r="U3783" s="311">
        <f>IF(M3783&lt;&gt;ฐาน!$M$45,IF(S3783=0,J3783+T3783,O3783),J3783)</f>
        <v>0</v>
      </c>
      <c r="V3783" s="98"/>
    </row>
    <row r="3784" spans="1:22" x14ac:dyDescent="0.35">
      <c r="A3784" s="93">
        <v>3776</v>
      </c>
      <c r="B3784" s="84"/>
      <c r="C3784" s="98"/>
      <c r="D3784" s="91"/>
      <c r="E3784" s="89"/>
      <c r="F3784" s="88"/>
      <c r="G3784" s="91"/>
      <c r="H3784" s="91"/>
      <c r="I3784" s="88"/>
      <c r="J3784" s="92"/>
      <c r="K3784" s="212"/>
      <c r="L3784" s="308" t="str">
        <f>IF(K3784&lt;&gt;"",INDEX(ฐาน!$J$4:$M$44,MATCH(INT(K3784),ฐาน!$J$4:$J$44,0),2),"")</f>
        <v/>
      </c>
      <c r="M3784" s="309" t="str">
        <f>IF(L3784&lt;&gt;"",INDEX(ฐาน!$J$4:$M$45,MATCH(L3784,ฐาน!$K$4:$K$45,0),4),"")</f>
        <v/>
      </c>
      <c r="N3784" s="310" t="str">
        <f>IF(I3784&lt;&gt;"",INDEX(ฐาน!$A$4:$F$9,MATCH(I3784,ฐาน!$A$4:$A$9,0),IF(J3784&gt;=INDEX(ฐาน!$A$4:$F$9,MATCH(I3784,ฐาน!$A$4:$A$9,0),3),6,5)),"")</f>
        <v/>
      </c>
      <c r="O3784" s="311" t="str">
        <f>IF(I3784&lt;&gt;"",IF(J3784&gt;=INDEX(ฐาน!$A$4:$G$9,MATCH(I3784,ฐาน!$A$4:$A$9,0),4),INDEX(ฐาน!$A$4:$G$9,MATCH(I3784,ฐาน!$A$4:$A$9,0),7),INDEX(ฐาน!$A$4:$G$9,MATCH(I3784,ฐาน!$A$4:$A$9,0),4)),"")</f>
        <v/>
      </c>
      <c r="P3784" s="312">
        <f>IF(M3784&lt;&gt;ฐาน!$M$45,IF(L3784&lt;&gt;"",($L3784*$N3784/100),0),0)</f>
        <v>0</v>
      </c>
      <c r="Q3784" s="311">
        <f>IF(M3784&lt;&gt;ฐาน!$M$45,IF(L3784&lt;&gt;"",ROUNDUP(($L3784*$N3784/100),-1),0),0)</f>
        <v>0</v>
      </c>
      <c r="R3784" s="311">
        <f t="shared" si="116"/>
        <v>0</v>
      </c>
      <c r="S3784" s="313">
        <f t="shared" si="117"/>
        <v>0</v>
      </c>
      <c r="T3784" s="314">
        <f>IF(M3784&lt;&gt;ฐาน!$M$45,IF(S3784&lt;&gt;"",S3784+R3784,0),0)</f>
        <v>0</v>
      </c>
      <c r="U3784" s="311">
        <f>IF(M3784&lt;&gt;ฐาน!$M$45,IF(S3784=0,J3784+T3784,O3784),J3784)</f>
        <v>0</v>
      </c>
      <c r="V3784" s="98"/>
    </row>
    <row r="3785" spans="1:22" x14ac:dyDescent="0.35">
      <c r="A3785" s="93">
        <v>3777</v>
      </c>
      <c r="B3785" s="84"/>
      <c r="C3785" s="98"/>
      <c r="D3785" s="91"/>
      <c r="E3785" s="89"/>
      <c r="F3785" s="88"/>
      <c r="G3785" s="91"/>
      <c r="H3785" s="91"/>
      <c r="I3785" s="88"/>
      <c r="J3785" s="92"/>
      <c r="K3785" s="212"/>
      <c r="L3785" s="308" t="str">
        <f>IF(K3785&lt;&gt;"",INDEX(ฐาน!$J$4:$M$44,MATCH(INT(K3785),ฐาน!$J$4:$J$44,0),2),"")</f>
        <v/>
      </c>
      <c r="M3785" s="309" t="str">
        <f>IF(L3785&lt;&gt;"",INDEX(ฐาน!$J$4:$M$45,MATCH(L3785,ฐาน!$K$4:$K$45,0),4),"")</f>
        <v/>
      </c>
      <c r="N3785" s="310" t="str">
        <f>IF(I3785&lt;&gt;"",INDEX(ฐาน!$A$4:$F$9,MATCH(I3785,ฐาน!$A$4:$A$9,0),IF(J3785&gt;=INDEX(ฐาน!$A$4:$F$9,MATCH(I3785,ฐาน!$A$4:$A$9,0),3),6,5)),"")</f>
        <v/>
      </c>
      <c r="O3785" s="311" t="str">
        <f>IF(I3785&lt;&gt;"",IF(J3785&gt;=INDEX(ฐาน!$A$4:$G$9,MATCH(I3785,ฐาน!$A$4:$A$9,0),4),INDEX(ฐาน!$A$4:$G$9,MATCH(I3785,ฐาน!$A$4:$A$9,0),7),INDEX(ฐาน!$A$4:$G$9,MATCH(I3785,ฐาน!$A$4:$A$9,0),4)),"")</f>
        <v/>
      </c>
      <c r="P3785" s="312">
        <f>IF(M3785&lt;&gt;ฐาน!$M$45,IF(L3785&lt;&gt;"",($L3785*$N3785/100),0),0)</f>
        <v>0</v>
      </c>
      <c r="Q3785" s="311">
        <f>IF(M3785&lt;&gt;ฐาน!$M$45,IF(L3785&lt;&gt;"",ROUNDUP(($L3785*$N3785/100),-1),0),0)</f>
        <v>0</v>
      </c>
      <c r="R3785" s="311">
        <f t="shared" si="116"/>
        <v>0</v>
      </c>
      <c r="S3785" s="313">
        <f t="shared" si="117"/>
        <v>0</v>
      </c>
      <c r="T3785" s="314">
        <f>IF(M3785&lt;&gt;ฐาน!$M$45,IF(S3785&lt;&gt;"",S3785+R3785,0),0)</f>
        <v>0</v>
      </c>
      <c r="U3785" s="311">
        <f>IF(M3785&lt;&gt;ฐาน!$M$45,IF(S3785=0,J3785+T3785,O3785),J3785)</f>
        <v>0</v>
      </c>
      <c r="V3785" s="98"/>
    </row>
    <row r="3786" spans="1:22" x14ac:dyDescent="0.35">
      <c r="A3786" s="93">
        <v>3778</v>
      </c>
      <c r="B3786" s="84"/>
      <c r="C3786" s="98"/>
      <c r="D3786" s="91"/>
      <c r="E3786" s="89"/>
      <c r="F3786" s="88"/>
      <c r="G3786" s="91"/>
      <c r="H3786" s="91"/>
      <c r="I3786" s="88"/>
      <c r="J3786" s="92"/>
      <c r="K3786" s="212"/>
      <c r="L3786" s="308" t="str">
        <f>IF(K3786&lt;&gt;"",INDEX(ฐาน!$J$4:$M$44,MATCH(INT(K3786),ฐาน!$J$4:$J$44,0),2),"")</f>
        <v/>
      </c>
      <c r="M3786" s="309" t="str">
        <f>IF(L3786&lt;&gt;"",INDEX(ฐาน!$J$4:$M$45,MATCH(L3786,ฐาน!$K$4:$K$45,0),4),"")</f>
        <v/>
      </c>
      <c r="N3786" s="310" t="str">
        <f>IF(I3786&lt;&gt;"",INDEX(ฐาน!$A$4:$F$9,MATCH(I3786,ฐาน!$A$4:$A$9,0),IF(J3786&gt;=INDEX(ฐาน!$A$4:$F$9,MATCH(I3786,ฐาน!$A$4:$A$9,0),3),6,5)),"")</f>
        <v/>
      </c>
      <c r="O3786" s="311" t="str">
        <f>IF(I3786&lt;&gt;"",IF(J3786&gt;=INDEX(ฐาน!$A$4:$G$9,MATCH(I3786,ฐาน!$A$4:$A$9,0),4),INDEX(ฐาน!$A$4:$G$9,MATCH(I3786,ฐาน!$A$4:$A$9,0),7),INDEX(ฐาน!$A$4:$G$9,MATCH(I3786,ฐาน!$A$4:$A$9,0),4)),"")</f>
        <v/>
      </c>
      <c r="P3786" s="312">
        <f>IF(M3786&lt;&gt;ฐาน!$M$45,IF(L3786&lt;&gt;"",($L3786*$N3786/100),0),0)</f>
        <v>0</v>
      </c>
      <c r="Q3786" s="311">
        <f>IF(M3786&lt;&gt;ฐาน!$M$45,IF(L3786&lt;&gt;"",ROUNDUP(($L3786*$N3786/100),-1),0),0)</f>
        <v>0</v>
      </c>
      <c r="R3786" s="311">
        <f t="shared" ref="R3786:R3849" si="118">IF(Q3786&lt;&gt;"",IF($J3786+$P3786&lt;=$O3786,$Q3786,$O3786-$J3786),"")</f>
        <v>0</v>
      </c>
      <c r="S3786" s="313">
        <f t="shared" ref="S3786:S3849" si="119">IF(Q3786&lt;&gt;R3786,P3786-R3786,0)</f>
        <v>0</v>
      </c>
      <c r="T3786" s="314">
        <f>IF(M3786&lt;&gt;ฐาน!$M$45,IF(S3786&lt;&gt;"",S3786+R3786,0),0)</f>
        <v>0</v>
      </c>
      <c r="U3786" s="311">
        <f>IF(M3786&lt;&gt;ฐาน!$M$45,IF(S3786=0,J3786+T3786,O3786),J3786)</f>
        <v>0</v>
      </c>
      <c r="V3786" s="98"/>
    </row>
    <row r="3787" spans="1:22" x14ac:dyDescent="0.35">
      <c r="A3787" s="93">
        <v>3779</v>
      </c>
      <c r="B3787" s="84"/>
      <c r="C3787" s="98"/>
      <c r="D3787" s="91"/>
      <c r="E3787" s="89"/>
      <c r="F3787" s="88"/>
      <c r="G3787" s="91"/>
      <c r="H3787" s="91"/>
      <c r="I3787" s="88"/>
      <c r="J3787" s="92"/>
      <c r="K3787" s="212"/>
      <c r="L3787" s="308" t="str">
        <f>IF(K3787&lt;&gt;"",INDEX(ฐาน!$J$4:$M$44,MATCH(INT(K3787),ฐาน!$J$4:$J$44,0),2),"")</f>
        <v/>
      </c>
      <c r="M3787" s="309" t="str">
        <f>IF(L3787&lt;&gt;"",INDEX(ฐาน!$J$4:$M$45,MATCH(L3787,ฐาน!$K$4:$K$45,0),4),"")</f>
        <v/>
      </c>
      <c r="N3787" s="310" t="str">
        <f>IF(I3787&lt;&gt;"",INDEX(ฐาน!$A$4:$F$9,MATCH(I3787,ฐาน!$A$4:$A$9,0),IF(J3787&gt;=INDEX(ฐาน!$A$4:$F$9,MATCH(I3787,ฐาน!$A$4:$A$9,0),3),6,5)),"")</f>
        <v/>
      </c>
      <c r="O3787" s="311" t="str">
        <f>IF(I3787&lt;&gt;"",IF(J3787&gt;=INDEX(ฐาน!$A$4:$G$9,MATCH(I3787,ฐาน!$A$4:$A$9,0),4),INDEX(ฐาน!$A$4:$G$9,MATCH(I3787,ฐาน!$A$4:$A$9,0),7),INDEX(ฐาน!$A$4:$G$9,MATCH(I3787,ฐาน!$A$4:$A$9,0),4)),"")</f>
        <v/>
      </c>
      <c r="P3787" s="312">
        <f>IF(M3787&lt;&gt;ฐาน!$M$45,IF(L3787&lt;&gt;"",($L3787*$N3787/100),0),0)</f>
        <v>0</v>
      </c>
      <c r="Q3787" s="311">
        <f>IF(M3787&lt;&gt;ฐาน!$M$45,IF(L3787&lt;&gt;"",ROUNDUP(($L3787*$N3787/100),-1),0),0)</f>
        <v>0</v>
      </c>
      <c r="R3787" s="311">
        <f t="shared" si="118"/>
        <v>0</v>
      </c>
      <c r="S3787" s="313">
        <f t="shared" si="119"/>
        <v>0</v>
      </c>
      <c r="T3787" s="314">
        <f>IF(M3787&lt;&gt;ฐาน!$M$45,IF(S3787&lt;&gt;"",S3787+R3787,0),0)</f>
        <v>0</v>
      </c>
      <c r="U3787" s="311">
        <f>IF(M3787&lt;&gt;ฐาน!$M$45,IF(S3787=0,J3787+T3787,O3787),J3787)</f>
        <v>0</v>
      </c>
      <c r="V3787" s="98"/>
    </row>
    <row r="3788" spans="1:22" x14ac:dyDescent="0.35">
      <c r="A3788" s="93">
        <v>3780</v>
      </c>
      <c r="B3788" s="84"/>
      <c r="C3788" s="98"/>
      <c r="D3788" s="91"/>
      <c r="E3788" s="89"/>
      <c r="F3788" s="88"/>
      <c r="G3788" s="91"/>
      <c r="H3788" s="91"/>
      <c r="I3788" s="88"/>
      <c r="J3788" s="92"/>
      <c r="K3788" s="212"/>
      <c r="L3788" s="308" t="str">
        <f>IF(K3788&lt;&gt;"",INDEX(ฐาน!$J$4:$M$44,MATCH(INT(K3788),ฐาน!$J$4:$J$44,0),2),"")</f>
        <v/>
      </c>
      <c r="M3788" s="309" t="str">
        <f>IF(L3788&lt;&gt;"",INDEX(ฐาน!$J$4:$M$45,MATCH(L3788,ฐาน!$K$4:$K$45,0),4),"")</f>
        <v/>
      </c>
      <c r="N3788" s="310" t="str">
        <f>IF(I3788&lt;&gt;"",INDEX(ฐาน!$A$4:$F$9,MATCH(I3788,ฐาน!$A$4:$A$9,0),IF(J3788&gt;=INDEX(ฐาน!$A$4:$F$9,MATCH(I3788,ฐาน!$A$4:$A$9,0),3),6,5)),"")</f>
        <v/>
      </c>
      <c r="O3788" s="311" t="str">
        <f>IF(I3788&lt;&gt;"",IF(J3788&gt;=INDEX(ฐาน!$A$4:$G$9,MATCH(I3788,ฐาน!$A$4:$A$9,0),4),INDEX(ฐาน!$A$4:$G$9,MATCH(I3788,ฐาน!$A$4:$A$9,0),7),INDEX(ฐาน!$A$4:$G$9,MATCH(I3788,ฐาน!$A$4:$A$9,0),4)),"")</f>
        <v/>
      </c>
      <c r="P3788" s="312">
        <f>IF(M3788&lt;&gt;ฐาน!$M$45,IF(L3788&lt;&gt;"",($L3788*$N3788/100),0),0)</f>
        <v>0</v>
      </c>
      <c r="Q3788" s="311">
        <f>IF(M3788&lt;&gt;ฐาน!$M$45,IF(L3788&lt;&gt;"",ROUNDUP(($L3788*$N3788/100),-1),0),0)</f>
        <v>0</v>
      </c>
      <c r="R3788" s="311">
        <f t="shared" si="118"/>
        <v>0</v>
      </c>
      <c r="S3788" s="313">
        <f t="shared" si="119"/>
        <v>0</v>
      </c>
      <c r="T3788" s="314">
        <f>IF(M3788&lt;&gt;ฐาน!$M$45,IF(S3788&lt;&gt;"",S3788+R3788,0),0)</f>
        <v>0</v>
      </c>
      <c r="U3788" s="311">
        <f>IF(M3788&lt;&gt;ฐาน!$M$45,IF(S3788=0,J3788+T3788,O3788),J3788)</f>
        <v>0</v>
      </c>
      <c r="V3788" s="98"/>
    </row>
    <row r="3789" spans="1:22" x14ac:dyDescent="0.35">
      <c r="A3789" s="93">
        <v>3781</v>
      </c>
      <c r="B3789" s="84"/>
      <c r="C3789" s="98"/>
      <c r="D3789" s="91"/>
      <c r="E3789" s="89"/>
      <c r="F3789" s="88"/>
      <c r="G3789" s="91"/>
      <c r="H3789" s="91"/>
      <c r="I3789" s="88"/>
      <c r="J3789" s="92"/>
      <c r="K3789" s="212"/>
      <c r="L3789" s="308" t="str">
        <f>IF(K3789&lt;&gt;"",INDEX(ฐาน!$J$4:$M$44,MATCH(INT(K3789),ฐาน!$J$4:$J$44,0),2),"")</f>
        <v/>
      </c>
      <c r="M3789" s="309" t="str">
        <f>IF(L3789&lt;&gt;"",INDEX(ฐาน!$J$4:$M$45,MATCH(L3789,ฐาน!$K$4:$K$45,0),4),"")</f>
        <v/>
      </c>
      <c r="N3789" s="310" t="str">
        <f>IF(I3789&lt;&gt;"",INDEX(ฐาน!$A$4:$F$9,MATCH(I3789,ฐาน!$A$4:$A$9,0),IF(J3789&gt;=INDEX(ฐาน!$A$4:$F$9,MATCH(I3789,ฐาน!$A$4:$A$9,0),3),6,5)),"")</f>
        <v/>
      </c>
      <c r="O3789" s="311" t="str">
        <f>IF(I3789&lt;&gt;"",IF(J3789&gt;=INDEX(ฐาน!$A$4:$G$9,MATCH(I3789,ฐาน!$A$4:$A$9,0),4),INDEX(ฐาน!$A$4:$G$9,MATCH(I3789,ฐาน!$A$4:$A$9,0),7),INDEX(ฐาน!$A$4:$G$9,MATCH(I3789,ฐาน!$A$4:$A$9,0),4)),"")</f>
        <v/>
      </c>
      <c r="P3789" s="312">
        <f>IF(M3789&lt;&gt;ฐาน!$M$45,IF(L3789&lt;&gt;"",($L3789*$N3789/100),0),0)</f>
        <v>0</v>
      </c>
      <c r="Q3789" s="311">
        <f>IF(M3789&lt;&gt;ฐาน!$M$45,IF(L3789&lt;&gt;"",ROUNDUP(($L3789*$N3789/100),-1),0),0)</f>
        <v>0</v>
      </c>
      <c r="R3789" s="311">
        <f t="shared" si="118"/>
        <v>0</v>
      </c>
      <c r="S3789" s="313">
        <f t="shared" si="119"/>
        <v>0</v>
      </c>
      <c r="T3789" s="314">
        <f>IF(M3789&lt;&gt;ฐาน!$M$45,IF(S3789&lt;&gt;"",S3789+R3789,0),0)</f>
        <v>0</v>
      </c>
      <c r="U3789" s="311">
        <f>IF(M3789&lt;&gt;ฐาน!$M$45,IF(S3789=0,J3789+T3789,O3789),J3789)</f>
        <v>0</v>
      </c>
      <c r="V3789" s="98"/>
    </row>
    <row r="3790" spans="1:22" x14ac:dyDescent="0.35">
      <c r="A3790" s="93">
        <v>3782</v>
      </c>
      <c r="B3790" s="84"/>
      <c r="C3790" s="98"/>
      <c r="D3790" s="91"/>
      <c r="E3790" s="89"/>
      <c r="F3790" s="88"/>
      <c r="G3790" s="91"/>
      <c r="H3790" s="91"/>
      <c r="I3790" s="88"/>
      <c r="J3790" s="92"/>
      <c r="K3790" s="212"/>
      <c r="L3790" s="308" t="str">
        <f>IF(K3790&lt;&gt;"",INDEX(ฐาน!$J$4:$M$44,MATCH(INT(K3790),ฐาน!$J$4:$J$44,0),2),"")</f>
        <v/>
      </c>
      <c r="M3790" s="309" t="str">
        <f>IF(L3790&lt;&gt;"",INDEX(ฐาน!$J$4:$M$45,MATCH(L3790,ฐาน!$K$4:$K$45,0),4),"")</f>
        <v/>
      </c>
      <c r="N3790" s="310" t="str">
        <f>IF(I3790&lt;&gt;"",INDEX(ฐาน!$A$4:$F$9,MATCH(I3790,ฐาน!$A$4:$A$9,0),IF(J3790&gt;=INDEX(ฐาน!$A$4:$F$9,MATCH(I3790,ฐาน!$A$4:$A$9,0),3),6,5)),"")</f>
        <v/>
      </c>
      <c r="O3790" s="311" t="str">
        <f>IF(I3790&lt;&gt;"",IF(J3790&gt;=INDEX(ฐาน!$A$4:$G$9,MATCH(I3790,ฐาน!$A$4:$A$9,0),4),INDEX(ฐาน!$A$4:$G$9,MATCH(I3790,ฐาน!$A$4:$A$9,0),7),INDEX(ฐาน!$A$4:$G$9,MATCH(I3790,ฐาน!$A$4:$A$9,0),4)),"")</f>
        <v/>
      </c>
      <c r="P3790" s="312">
        <f>IF(M3790&lt;&gt;ฐาน!$M$45,IF(L3790&lt;&gt;"",($L3790*$N3790/100),0),0)</f>
        <v>0</v>
      </c>
      <c r="Q3790" s="311">
        <f>IF(M3790&lt;&gt;ฐาน!$M$45,IF(L3790&lt;&gt;"",ROUNDUP(($L3790*$N3790/100),-1),0),0)</f>
        <v>0</v>
      </c>
      <c r="R3790" s="311">
        <f t="shared" si="118"/>
        <v>0</v>
      </c>
      <c r="S3790" s="313">
        <f t="shared" si="119"/>
        <v>0</v>
      </c>
      <c r="T3790" s="314">
        <f>IF(M3790&lt;&gt;ฐาน!$M$45,IF(S3790&lt;&gt;"",S3790+R3790,0),0)</f>
        <v>0</v>
      </c>
      <c r="U3790" s="311">
        <f>IF(M3790&lt;&gt;ฐาน!$M$45,IF(S3790=0,J3790+T3790,O3790),J3790)</f>
        <v>0</v>
      </c>
      <c r="V3790" s="98"/>
    </row>
    <row r="3791" spans="1:22" x14ac:dyDescent="0.35">
      <c r="A3791" s="93">
        <v>3783</v>
      </c>
      <c r="B3791" s="84"/>
      <c r="C3791" s="98"/>
      <c r="D3791" s="91"/>
      <c r="E3791" s="89"/>
      <c r="F3791" s="88"/>
      <c r="G3791" s="91"/>
      <c r="H3791" s="91"/>
      <c r="I3791" s="88"/>
      <c r="J3791" s="92"/>
      <c r="K3791" s="212"/>
      <c r="L3791" s="308" t="str">
        <f>IF(K3791&lt;&gt;"",INDEX(ฐาน!$J$4:$M$44,MATCH(INT(K3791),ฐาน!$J$4:$J$44,0),2),"")</f>
        <v/>
      </c>
      <c r="M3791" s="309" t="str">
        <f>IF(L3791&lt;&gt;"",INDEX(ฐาน!$J$4:$M$45,MATCH(L3791,ฐาน!$K$4:$K$45,0),4),"")</f>
        <v/>
      </c>
      <c r="N3791" s="310" t="str">
        <f>IF(I3791&lt;&gt;"",INDEX(ฐาน!$A$4:$F$9,MATCH(I3791,ฐาน!$A$4:$A$9,0),IF(J3791&gt;=INDEX(ฐาน!$A$4:$F$9,MATCH(I3791,ฐาน!$A$4:$A$9,0),3),6,5)),"")</f>
        <v/>
      </c>
      <c r="O3791" s="311" t="str">
        <f>IF(I3791&lt;&gt;"",IF(J3791&gt;=INDEX(ฐาน!$A$4:$G$9,MATCH(I3791,ฐาน!$A$4:$A$9,0),4),INDEX(ฐาน!$A$4:$G$9,MATCH(I3791,ฐาน!$A$4:$A$9,0),7),INDEX(ฐาน!$A$4:$G$9,MATCH(I3791,ฐาน!$A$4:$A$9,0),4)),"")</f>
        <v/>
      </c>
      <c r="P3791" s="312">
        <f>IF(M3791&lt;&gt;ฐาน!$M$45,IF(L3791&lt;&gt;"",($L3791*$N3791/100),0),0)</f>
        <v>0</v>
      </c>
      <c r="Q3791" s="311">
        <f>IF(M3791&lt;&gt;ฐาน!$M$45,IF(L3791&lt;&gt;"",ROUNDUP(($L3791*$N3791/100),-1),0),0)</f>
        <v>0</v>
      </c>
      <c r="R3791" s="311">
        <f t="shared" si="118"/>
        <v>0</v>
      </c>
      <c r="S3791" s="313">
        <f t="shared" si="119"/>
        <v>0</v>
      </c>
      <c r="T3791" s="314">
        <f>IF(M3791&lt;&gt;ฐาน!$M$45,IF(S3791&lt;&gt;"",S3791+R3791,0),0)</f>
        <v>0</v>
      </c>
      <c r="U3791" s="311">
        <f>IF(M3791&lt;&gt;ฐาน!$M$45,IF(S3791=0,J3791+T3791,O3791),J3791)</f>
        <v>0</v>
      </c>
      <c r="V3791" s="98"/>
    </row>
    <row r="3792" spans="1:22" x14ac:dyDescent="0.35">
      <c r="A3792" s="93">
        <v>3784</v>
      </c>
      <c r="B3792" s="84"/>
      <c r="C3792" s="98"/>
      <c r="D3792" s="91"/>
      <c r="E3792" s="89"/>
      <c r="F3792" s="88"/>
      <c r="G3792" s="91"/>
      <c r="H3792" s="91"/>
      <c r="I3792" s="88"/>
      <c r="J3792" s="92"/>
      <c r="K3792" s="212"/>
      <c r="L3792" s="308" t="str">
        <f>IF(K3792&lt;&gt;"",INDEX(ฐาน!$J$4:$M$44,MATCH(INT(K3792),ฐาน!$J$4:$J$44,0),2),"")</f>
        <v/>
      </c>
      <c r="M3792" s="309" t="str">
        <f>IF(L3792&lt;&gt;"",INDEX(ฐาน!$J$4:$M$45,MATCH(L3792,ฐาน!$K$4:$K$45,0),4),"")</f>
        <v/>
      </c>
      <c r="N3792" s="310" t="str">
        <f>IF(I3792&lt;&gt;"",INDEX(ฐาน!$A$4:$F$9,MATCH(I3792,ฐาน!$A$4:$A$9,0),IF(J3792&gt;=INDEX(ฐาน!$A$4:$F$9,MATCH(I3792,ฐาน!$A$4:$A$9,0),3),6,5)),"")</f>
        <v/>
      </c>
      <c r="O3792" s="311" t="str">
        <f>IF(I3792&lt;&gt;"",IF(J3792&gt;=INDEX(ฐาน!$A$4:$G$9,MATCH(I3792,ฐาน!$A$4:$A$9,0),4),INDEX(ฐาน!$A$4:$G$9,MATCH(I3792,ฐาน!$A$4:$A$9,0),7),INDEX(ฐาน!$A$4:$G$9,MATCH(I3792,ฐาน!$A$4:$A$9,0),4)),"")</f>
        <v/>
      </c>
      <c r="P3792" s="312">
        <f>IF(M3792&lt;&gt;ฐาน!$M$45,IF(L3792&lt;&gt;"",($L3792*$N3792/100),0),0)</f>
        <v>0</v>
      </c>
      <c r="Q3792" s="311">
        <f>IF(M3792&lt;&gt;ฐาน!$M$45,IF(L3792&lt;&gt;"",ROUNDUP(($L3792*$N3792/100),-1),0),0)</f>
        <v>0</v>
      </c>
      <c r="R3792" s="311">
        <f t="shared" si="118"/>
        <v>0</v>
      </c>
      <c r="S3792" s="313">
        <f t="shared" si="119"/>
        <v>0</v>
      </c>
      <c r="T3792" s="314">
        <f>IF(M3792&lt;&gt;ฐาน!$M$45,IF(S3792&lt;&gt;"",S3792+R3792,0),0)</f>
        <v>0</v>
      </c>
      <c r="U3792" s="311">
        <f>IF(M3792&lt;&gt;ฐาน!$M$45,IF(S3792=0,J3792+T3792,O3792),J3792)</f>
        <v>0</v>
      </c>
      <c r="V3792" s="98"/>
    </row>
    <row r="3793" spans="1:22" x14ac:dyDescent="0.35">
      <c r="A3793" s="93">
        <v>3785</v>
      </c>
      <c r="B3793" s="84"/>
      <c r="C3793" s="98"/>
      <c r="D3793" s="91"/>
      <c r="E3793" s="89"/>
      <c r="F3793" s="88"/>
      <c r="G3793" s="91"/>
      <c r="H3793" s="91"/>
      <c r="I3793" s="88"/>
      <c r="J3793" s="92"/>
      <c r="K3793" s="212"/>
      <c r="L3793" s="308" t="str">
        <f>IF(K3793&lt;&gt;"",INDEX(ฐาน!$J$4:$M$44,MATCH(INT(K3793),ฐาน!$J$4:$J$44,0),2),"")</f>
        <v/>
      </c>
      <c r="M3793" s="309" t="str">
        <f>IF(L3793&lt;&gt;"",INDEX(ฐาน!$J$4:$M$45,MATCH(L3793,ฐาน!$K$4:$K$45,0),4),"")</f>
        <v/>
      </c>
      <c r="N3793" s="310" t="str">
        <f>IF(I3793&lt;&gt;"",INDEX(ฐาน!$A$4:$F$9,MATCH(I3793,ฐาน!$A$4:$A$9,0),IF(J3793&gt;=INDEX(ฐาน!$A$4:$F$9,MATCH(I3793,ฐาน!$A$4:$A$9,0),3),6,5)),"")</f>
        <v/>
      </c>
      <c r="O3793" s="311" t="str">
        <f>IF(I3793&lt;&gt;"",IF(J3793&gt;=INDEX(ฐาน!$A$4:$G$9,MATCH(I3793,ฐาน!$A$4:$A$9,0),4),INDEX(ฐาน!$A$4:$G$9,MATCH(I3793,ฐาน!$A$4:$A$9,0),7),INDEX(ฐาน!$A$4:$G$9,MATCH(I3793,ฐาน!$A$4:$A$9,0),4)),"")</f>
        <v/>
      </c>
      <c r="P3793" s="312">
        <f>IF(M3793&lt;&gt;ฐาน!$M$45,IF(L3793&lt;&gt;"",($L3793*$N3793/100),0),0)</f>
        <v>0</v>
      </c>
      <c r="Q3793" s="311">
        <f>IF(M3793&lt;&gt;ฐาน!$M$45,IF(L3793&lt;&gt;"",ROUNDUP(($L3793*$N3793/100),-1),0),0)</f>
        <v>0</v>
      </c>
      <c r="R3793" s="311">
        <f t="shared" si="118"/>
        <v>0</v>
      </c>
      <c r="S3793" s="313">
        <f t="shared" si="119"/>
        <v>0</v>
      </c>
      <c r="T3793" s="314">
        <f>IF(M3793&lt;&gt;ฐาน!$M$45,IF(S3793&lt;&gt;"",S3793+R3793,0),0)</f>
        <v>0</v>
      </c>
      <c r="U3793" s="311">
        <f>IF(M3793&lt;&gt;ฐาน!$M$45,IF(S3793=0,J3793+T3793,O3793),J3793)</f>
        <v>0</v>
      </c>
      <c r="V3793" s="98"/>
    </row>
    <row r="3794" spans="1:22" x14ac:dyDescent="0.35">
      <c r="A3794" s="93">
        <v>3786</v>
      </c>
      <c r="B3794" s="84"/>
      <c r="C3794" s="98"/>
      <c r="D3794" s="91"/>
      <c r="E3794" s="89"/>
      <c r="F3794" s="88"/>
      <c r="G3794" s="91"/>
      <c r="H3794" s="91"/>
      <c r="I3794" s="88"/>
      <c r="J3794" s="92"/>
      <c r="K3794" s="212"/>
      <c r="L3794" s="308" t="str">
        <f>IF(K3794&lt;&gt;"",INDEX(ฐาน!$J$4:$M$44,MATCH(INT(K3794),ฐาน!$J$4:$J$44,0),2),"")</f>
        <v/>
      </c>
      <c r="M3794" s="309" t="str">
        <f>IF(L3794&lt;&gt;"",INDEX(ฐาน!$J$4:$M$45,MATCH(L3794,ฐาน!$K$4:$K$45,0),4),"")</f>
        <v/>
      </c>
      <c r="N3794" s="310" t="str">
        <f>IF(I3794&lt;&gt;"",INDEX(ฐาน!$A$4:$F$9,MATCH(I3794,ฐาน!$A$4:$A$9,0),IF(J3794&gt;=INDEX(ฐาน!$A$4:$F$9,MATCH(I3794,ฐาน!$A$4:$A$9,0),3),6,5)),"")</f>
        <v/>
      </c>
      <c r="O3794" s="311" t="str">
        <f>IF(I3794&lt;&gt;"",IF(J3794&gt;=INDEX(ฐาน!$A$4:$G$9,MATCH(I3794,ฐาน!$A$4:$A$9,0),4),INDEX(ฐาน!$A$4:$G$9,MATCH(I3794,ฐาน!$A$4:$A$9,0),7),INDEX(ฐาน!$A$4:$G$9,MATCH(I3794,ฐาน!$A$4:$A$9,0),4)),"")</f>
        <v/>
      </c>
      <c r="P3794" s="312">
        <f>IF(M3794&lt;&gt;ฐาน!$M$45,IF(L3794&lt;&gt;"",($L3794*$N3794/100),0),0)</f>
        <v>0</v>
      </c>
      <c r="Q3794" s="311">
        <f>IF(M3794&lt;&gt;ฐาน!$M$45,IF(L3794&lt;&gt;"",ROUNDUP(($L3794*$N3794/100),-1),0),0)</f>
        <v>0</v>
      </c>
      <c r="R3794" s="311">
        <f t="shared" si="118"/>
        <v>0</v>
      </c>
      <c r="S3794" s="313">
        <f t="shared" si="119"/>
        <v>0</v>
      </c>
      <c r="T3794" s="314">
        <f>IF(M3794&lt;&gt;ฐาน!$M$45,IF(S3794&lt;&gt;"",S3794+R3794,0),0)</f>
        <v>0</v>
      </c>
      <c r="U3794" s="311">
        <f>IF(M3794&lt;&gt;ฐาน!$M$45,IF(S3794=0,J3794+T3794,O3794),J3794)</f>
        <v>0</v>
      </c>
      <c r="V3794" s="98"/>
    </row>
    <row r="3795" spans="1:22" x14ac:dyDescent="0.35">
      <c r="A3795" s="93">
        <v>3787</v>
      </c>
      <c r="B3795" s="84"/>
      <c r="C3795" s="98"/>
      <c r="D3795" s="91"/>
      <c r="E3795" s="89"/>
      <c r="F3795" s="88"/>
      <c r="G3795" s="91"/>
      <c r="H3795" s="91"/>
      <c r="I3795" s="88"/>
      <c r="J3795" s="92"/>
      <c r="K3795" s="212"/>
      <c r="L3795" s="308" t="str">
        <f>IF(K3795&lt;&gt;"",INDEX(ฐาน!$J$4:$M$44,MATCH(INT(K3795),ฐาน!$J$4:$J$44,0),2),"")</f>
        <v/>
      </c>
      <c r="M3795" s="309" t="str">
        <f>IF(L3795&lt;&gt;"",INDEX(ฐาน!$J$4:$M$45,MATCH(L3795,ฐาน!$K$4:$K$45,0),4),"")</f>
        <v/>
      </c>
      <c r="N3795" s="310" t="str">
        <f>IF(I3795&lt;&gt;"",INDEX(ฐาน!$A$4:$F$9,MATCH(I3795,ฐาน!$A$4:$A$9,0),IF(J3795&gt;=INDEX(ฐาน!$A$4:$F$9,MATCH(I3795,ฐาน!$A$4:$A$9,0),3),6,5)),"")</f>
        <v/>
      </c>
      <c r="O3795" s="311" t="str">
        <f>IF(I3795&lt;&gt;"",IF(J3795&gt;=INDEX(ฐาน!$A$4:$G$9,MATCH(I3795,ฐาน!$A$4:$A$9,0),4),INDEX(ฐาน!$A$4:$G$9,MATCH(I3795,ฐาน!$A$4:$A$9,0),7),INDEX(ฐาน!$A$4:$G$9,MATCH(I3795,ฐาน!$A$4:$A$9,0),4)),"")</f>
        <v/>
      </c>
      <c r="P3795" s="312">
        <f>IF(M3795&lt;&gt;ฐาน!$M$45,IF(L3795&lt;&gt;"",($L3795*$N3795/100),0),0)</f>
        <v>0</v>
      </c>
      <c r="Q3795" s="311">
        <f>IF(M3795&lt;&gt;ฐาน!$M$45,IF(L3795&lt;&gt;"",ROUNDUP(($L3795*$N3795/100),-1),0),0)</f>
        <v>0</v>
      </c>
      <c r="R3795" s="311">
        <f t="shared" si="118"/>
        <v>0</v>
      </c>
      <c r="S3795" s="313">
        <f t="shared" si="119"/>
        <v>0</v>
      </c>
      <c r="T3795" s="314">
        <f>IF(M3795&lt;&gt;ฐาน!$M$45,IF(S3795&lt;&gt;"",S3795+R3795,0),0)</f>
        <v>0</v>
      </c>
      <c r="U3795" s="311">
        <f>IF(M3795&lt;&gt;ฐาน!$M$45,IF(S3795=0,J3795+T3795,O3795),J3795)</f>
        <v>0</v>
      </c>
      <c r="V3795" s="98"/>
    </row>
    <row r="3796" spans="1:22" x14ac:dyDescent="0.35">
      <c r="A3796" s="93">
        <v>3788</v>
      </c>
      <c r="B3796" s="84"/>
      <c r="C3796" s="98"/>
      <c r="D3796" s="91"/>
      <c r="E3796" s="89"/>
      <c r="F3796" s="88"/>
      <c r="G3796" s="91"/>
      <c r="H3796" s="91"/>
      <c r="I3796" s="88"/>
      <c r="J3796" s="92"/>
      <c r="K3796" s="212"/>
      <c r="L3796" s="308" t="str">
        <f>IF(K3796&lt;&gt;"",INDEX(ฐาน!$J$4:$M$44,MATCH(INT(K3796),ฐาน!$J$4:$J$44,0),2),"")</f>
        <v/>
      </c>
      <c r="M3796" s="309" t="str">
        <f>IF(L3796&lt;&gt;"",INDEX(ฐาน!$J$4:$M$45,MATCH(L3796,ฐาน!$K$4:$K$45,0),4),"")</f>
        <v/>
      </c>
      <c r="N3796" s="310" t="str">
        <f>IF(I3796&lt;&gt;"",INDEX(ฐาน!$A$4:$F$9,MATCH(I3796,ฐาน!$A$4:$A$9,0),IF(J3796&gt;=INDEX(ฐาน!$A$4:$F$9,MATCH(I3796,ฐาน!$A$4:$A$9,0),3),6,5)),"")</f>
        <v/>
      </c>
      <c r="O3796" s="311" t="str">
        <f>IF(I3796&lt;&gt;"",IF(J3796&gt;=INDEX(ฐาน!$A$4:$G$9,MATCH(I3796,ฐาน!$A$4:$A$9,0),4),INDEX(ฐาน!$A$4:$G$9,MATCH(I3796,ฐาน!$A$4:$A$9,0),7),INDEX(ฐาน!$A$4:$G$9,MATCH(I3796,ฐาน!$A$4:$A$9,0),4)),"")</f>
        <v/>
      </c>
      <c r="P3796" s="312">
        <f>IF(M3796&lt;&gt;ฐาน!$M$45,IF(L3796&lt;&gt;"",($L3796*$N3796/100),0),0)</f>
        <v>0</v>
      </c>
      <c r="Q3796" s="311">
        <f>IF(M3796&lt;&gt;ฐาน!$M$45,IF(L3796&lt;&gt;"",ROUNDUP(($L3796*$N3796/100),-1),0),0)</f>
        <v>0</v>
      </c>
      <c r="R3796" s="311">
        <f t="shared" si="118"/>
        <v>0</v>
      </c>
      <c r="S3796" s="313">
        <f t="shared" si="119"/>
        <v>0</v>
      </c>
      <c r="T3796" s="314">
        <f>IF(M3796&lt;&gt;ฐาน!$M$45,IF(S3796&lt;&gt;"",S3796+R3796,0),0)</f>
        <v>0</v>
      </c>
      <c r="U3796" s="311">
        <f>IF(M3796&lt;&gt;ฐาน!$M$45,IF(S3796=0,J3796+T3796,O3796),J3796)</f>
        <v>0</v>
      </c>
      <c r="V3796" s="98"/>
    </row>
    <row r="3797" spans="1:22" x14ac:dyDescent="0.35">
      <c r="A3797" s="93">
        <v>3789</v>
      </c>
      <c r="B3797" s="84"/>
      <c r="C3797" s="98"/>
      <c r="D3797" s="91"/>
      <c r="E3797" s="89"/>
      <c r="F3797" s="88"/>
      <c r="G3797" s="91"/>
      <c r="H3797" s="91"/>
      <c r="I3797" s="88"/>
      <c r="J3797" s="92"/>
      <c r="K3797" s="212"/>
      <c r="L3797" s="308" t="str">
        <f>IF(K3797&lt;&gt;"",INDEX(ฐาน!$J$4:$M$44,MATCH(INT(K3797),ฐาน!$J$4:$J$44,0),2),"")</f>
        <v/>
      </c>
      <c r="M3797" s="309" t="str">
        <f>IF(L3797&lt;&gt;"",INDEX(ฐาน!$J$4:$M$45,MATCH(L3797,ฐาน!$K$4:$K$45,0),4),"")</f>
        <v/>
      </c>
      <c r="N3797" s="310" t="str">
        <f>IF(I3797&lt;&gt;"",INDEX(ฐาน!$A$4:$F$9,MATCH(I3797,ฐาน!$A$4:$A$9,0),IF(J3797&gt;=INDEX(ฐาน!$A$4:$F$9,MATCH(I3797,ฐาน!$A$4:$A$9,0),3),6,5)),"")</f>
        <v/>
      </c>
      <c r="O3797" s="311" t="str">
        <f>IF(I3797&lt;&gt;"",IF(J3797&gt;=INDEX(ฐาน!$A$4:$G$9,MATCH(I3797,ฐาน!$A$4:$A$9,0),4),INDEX(ฐาน!$A$4:$G$9,MATCH(I3797,ฐาน!$A$4:$A$9,0),7),INDEX(ฐาน!$A$4:$G$9,MATCH(I3797,ฐาน!$A$4:$A$9,0),4)),"")</f>
        <v/>
      </c>
      <c r="P3797" s="312">
        <f>IF(M3797&lt;&gt;ฐาน!$M$45,IF(L3797&lt;&gt;"",($L3797*$N3797/100),0),0)</f>
        <v>0</v>
      </c>
      <c r="Q3797" s="311">
        <f>IF(M3797&lt;&gt;ฐาน!$M$45,IF(L3797&lt;&gt;"",ROUNDUP(($L3797*$N3797/100),-1),0),0)</f>
        <v>0</v>
      </c>
      <c r="R3797" s="311">
        <f t="shared" si="118"/>
        <v>0</v>
      </c>
      <c r="S3797" s="313">
        <f t="shared" si="119"/>
        <v>0</v>
      </c>
      <c r="T3797" s="314">
        <f>IF(M3797&lt;&gt;ฐาน!$M$45,IF(S3797&lt;&gt;"",S3797+R3797,0),0)</f>
        <v>0</v>
      </c>
      <c r="U3797" s="311">
        <f>IF(M3797&lt;&gt;ฐาน!$M$45,IF(S3797=0,J3797+T3797,O3797),J3797)</f>
        <v>0</v>
      </c>
      <c r="V3797" s="98"/>
    </row>
    <row r="3798" spans="1:22" x14ac:dyDescent="0.35">
      <c r="A3798" s="93">
        <v>3790</v>
      </c>
      <c r="B3798" s="84"/>
      <c r="C3798" s="98"/>
      <c r="D3798" s="91"/>
      <c r="E3798" s="89"/>
      <c r="F3798" s="88"/>
      <c r="G3798" s="91"/>
      <c r="H3798" s="91"/>
      <c r="I3798" s="88"/>
      <c r="J3798" s="92"/>
      <c r="K3798" s="212"/>
      <c r="L3798" s="308" t="str">
        <f>IF(K3798&lt;&gt;"",INDEX(ฐาน!$J$4:$M$44,MATCH(INT(K3798),ฐาน!$J$4:$J$44,0),2),"")</f>
        <v/>
      </c>
      <c r="M3798" s="309" t="str">
        <f>IF(L3798&lt;&gt;"",INDEX(ฐาน!$J$4:$M$45,MATCH(L3798,ฐาน!$K$4:$K$45,0),4),"")</f>
        <v/>
      </c>
      <c r="N3798" s="310" t="str">
        <f>IF(I3798&lt;&gt;"",INDEX(ฐาน!$A$4:$F$9,MATCH(I3798,ฐาน!$A$4:$A$9,0),IF(J3798&gt;=INDEX(ฐาน!$A$4:$F$9,MATCH(I3798,ฐาน!$A$4:$A$9,0),3),6,5)),"")</f>
        <v/>
      </c>
      <c r="O3798" s="311" t="str">
        <f>IF(I3798&lt;&gt;"",IF(J3798&gt;=INDEX(ฐาน!$A$4:$G$9,MATCH(I3798,ฐาน!$A$4:$A$9,0),4),INDEX(ฐาน!$A$4:$G$9,MATCH(I3798,ฐาน!$A$4:$A$9,0),7),INDEX(ฐาน!$A$4:$G$9,MATCH(I3798,ฐาน!$A$4:$A$9,0),4)),"")</f>
        <v/>
      </c>
      <c r="P3798" s="312">
        <f>IF(M3798&lt;&gt;ฐาน!$M$45,IF(L3798&lt;&gt;"",($L3798*$N3798/100),0),0)</f>
        <v>0</v>
      </c>
      <c r="Q3798" s="311">
        <f>IF(M3798&lt;&gt;ฐาน!$M$45,IF(L3798&lt;&gt;"",ROUNDUP(($L3798*$N3798/100),-1),0),0)</f>
        <v>0</v>
      </c>
      <c r="R3798" s="311">
        <f t="shared" si="118"/>
        <v>0</v>
      </c>
      <c r="S3798" s="313">
        <f t="shared" si="119"/>
        <v>0</v>
      </c>
      <c r="T3798" s="314">
        <f>IF(M3798&lt;&gt;ฐาน!$M$45,IF(S3798&lt;&gt;"",S3798+R3798,0),0)</f>
        <v>0</v>
      </c>
      <c r="U3798" s="311">
        <f>IF(M3798&lt;&gt;ฐาน!$M$45,IF(S3798=0,J3798+T3798,O3798),J3798)</f>
        <v>0</v>
      </c>
      <c r="V3798" s="98"/>
    </row>
    <row r="3799" spans="1:22" x14ac:dyDescent="0.35">
      <c r="A3799" s="93">
        <v>3791</v>
      </c>
      <c r="B3799" s="84"/>
      <c r="C3799" s="98"/>
      <c r="D3799" s="91"/>
      <c r="E3799" s="89"/>
      <c r="F3799" s="88"/>
      <c r="G3799" s="91"/>
      <c r="H3799" s="91"/>
      <c r="I3799" s="88"/>
      <c r="J3799" s="92"/>
      <c r="K3799" s="212"/>
      <c r="L3799" s="308" t="str">
        <f>IF(K3799&lt;&gt;"",INDEX(ฐาน!$J$4:$M$44,MATCH(INT(K3799),ฐาน!$J$4:$J$44,0),2),"")</f>
        <v/>
      </c>
      <c r="M3799" s="309" t="str">
        <f>IF(L3799&lt;&gt;"",INDEX(ฐาน!$J$4:$M$45,MATCH(L3799,ฐาน!$K$4:$K$45,0),4),"")</f>
        <v/>
      </c>
      <c r="N3799" s="310" t="str">
        <f>IF(I3799&lt;&gt;"",INDEX(ฐาน!$A$4:$F$9,MATCH(I3799,ฐาน!$A$4:$A$9,0),IF(J3799&gt;=INDEX(ฐาน!$A$4:$F$9,MATCH(I3799,ฐาน!$A$4:$A$9,0),3),6,5)),"")</f>
        <v/>
      </c>
      <c r="O3799" s="311" t="str">
        <f>IF(I3799&lt;&gt;"",IF(J3799&gt;=INDEX(ฐาน!$A$4:$G$9,MATCH(I3799,ฐาน!$A$4:$A$9,0),4),INDEX(ฐาน!$A$4:$G$9,MATCH(I3799,ฐาน!$A$4:$A$9,0),7),INDEX(ฐาน!$A$4:$G$9,MATCH(I3799,ฐาน!$A$4:$A$9,0),4)),"")</f>
        <v/>
      </c>
      <c r="P3799" s="312">
        <f>IF(M3799&lt;&gt;ฐาน!$M$45,IF(L3799&lt;&gt;"",($L3799*$N3799/100),0),0)</f>
        <v>0</v>
      </c>
      <c r="Q3799" s="311">
        <f>IF(M3799&lt;&gt;ฐาน!$M$45,IF(L3799&lt;&gt;"",ROUNDUP(($L3799*$N3799/100),-1),0),0)</f>
        <v>0</v>
      </c>
      <c r="R3799" s="311">
        <f t="shared" si="118"/>
        <v>0</v>
      </c>
      <c r="S3799" s="313">
        <f t="shared" si="119"/>
        <v>0</v>
      </c>
      <c r="T3799" s="314">
        <f>IF(M3799&lt;&gt;ฐาน!$M$45,IF(S3799&lt;&gt;"",S3799+R3799,0),0)</f>
        <v>0</v>
      </c>
      <c r="U3799" s="311">
        <f>IF(M3799&lt;&gt;ฐาน!$M$45,IF(S3799=0,J3799+T3799,O3799),J3799)</f>
        <v>0</v>
      </c>
      <c r="V3799" s="98"/>
    </row>
    <row r="3800" spans="1:22" x14ac:dyDescent="0.35">
      <c r="A3800" s="93">
        <v>3792</v>
      </c>
      <c r="B3800" s="84"/>
      <c r="C3800" s="98"/>
      <c r="D3800" s="91"/>
      <c r="E3800" s="89"/>
      <c r="F3800" s="88"/>
      <c r="G3800" s="91"/>
      <c r="H3800" s="91"/>
      <c r="I3800" s="88"/>
      <c r="J3800" s="92"/>
      <c r="K3800" s="212"/>
      <c r="L3800" s="308" t="str">
        <f>IF(K3800&lt;&gt;"",INDEX(ฐาน!$J$4:$M$44,MATCH(INT(K3800),ฐาน!$J$4:$J$44,0),2),"")</f>
        <v/>
      </c>
      <c r="M3800" s="309" t="str">
        <f>IF(L3800&lt;&gt;"",INDEX(ฐาน!$J$4:$M$45,MATCH(L3800,ฐาน!$K$4:$K$45,0),4),"")</f>
        <v/>
      </c>
      <c r="N3800" s="310" t="str">
        <f>IF(I3800&lt;&gt;"",INDEX(ฐาน!$A$4:$F$9,MATCH(I3800,ฐาน!$A$4:$A$9,0),IF(J3800&gt;=INDEX(ฐาน!$A$4:$F$9,MATCH(I3800,ฐาน!$A$4:$A$9,0),3),6,5)),"")</f>
        <v/>
      </c>
      <c r="O3800" s="311" t="str">
        <f>IF(I3800&lt;&gt;"",IF(J3800&gt;=INDEX(ฐาน!$A$4:$G$9,MATCH(I3800,ฐาน!$A$4:$A$9,0),4),INDEX(ฐาน!$A$4:$G$9,MATCH(I3800,ฐาน!$A$4:$A$9,0),7),INDEX(ฐาน!$A$4:$G$9,MATCH(I3800,ฐาน!$A$4:$A$9,0),4)),"")</f>
        <v/>
      </c>
      <c r="P3800" s="312">
        <f>IF(M3800&lt;&gt;ฐาน!$M$45,IF(L3800&lt;&gt;"",($L3800*$N3800/100),0),0)</f>
        <v>0</v>
      </c>
      <c r="Q3800" s="311">
        <f>IF(M3800&lt;&gt;ฐาน!$M$45,IF(L3800&lt;&gt;"",ROUNDUP(($L3800*$N3800/100),-1),0),0)</f>
        <v>0</v>
      </c>
      <c r="R3800" s="311">
        <f t="shared" si="118"/>
        <v>0</v>
      </c>
      <c r="S3800" s="313">
        <f t="shared" si="119"/>
        <v>0</v>
      </c>
      <c r="T3800" s="314">
        <f>IF(M3800&lt;&gt;ฐาน!$M$45,IF(S3800&lt;&gt;"",S3800+R3800,0),0)</f>
        <v>0</v>
      </c>
      <c r="U3800" s="311">
        <f>IF(M3800&lt;&gt;ฐาน!$M$45,IF(S3800=0,J3800+T3800,O3800),J3800)</f>
        <v>0</v>
      </c>
      <c r="V3800" s="98"/>
    </row>
    <row r="3801" spans="1:22" x14ac:dyDescent="0.35">
      <c r="A3801" s="93">
        <v>3793</v>
      </c>
      <c r="B3801" s="84"/>
      <c r="C3801" s="98"/>
      <c r="D3801" s="91"/>
      <c r="E3801" s="89"/>
      <c r="F3801" s="88"/>
      <c r="G3801" s="91"/>
      <c r="H3801" s="91"/>
      <c r="I3801" s="88"/>
      <c r="J3801" s="92"/>
      <c r="K3801" s="212"/>
      <c r="L3801" s="308" t="str">
        <f>IF(K3801&lt;&gt;"",INDEX(ฐาน!$J$4:$M$44,MATCH(INT(K3801),ฐาน!$J$4:$J$44,0),2),"")</f>
        <v/>
      </c>
      <c r="M3801" s="309" t="str">
        <f>IF(L3801&lt;&gt;"",INDEX(ฐาน!$J$4:$M$45,MATCH(L3801,ฐาน!$K$4:$K$45,0),4),"")</f>
        <v/>
      </c>
      <c r="N3801" s="310" t="str">
        <f>IF(I3801&lt;&gt;"",INDEX(ฐาน!$A$4:$F$9,MATCH(I3801,ฐาน!$A$4:$A$9,0),IF(J3801&gt;=INDEX(ฐาน!$A$4:$F$9,MATCH(I3801,ฐาน!$A$4:$A$9,0),3),6,5)),"")</f>
        <v/>
      </c>
      <c r="O3801" s="311" t="str">
        <f>IF(I3801&lt;&gt;"",IF(J3801&gt;=INDEX(ฐาน!$A$4:$G$9,MATCH(I3801,ฐาน!$A$4:$A$9,0),4),INDEX(ฐาน!$A$4:$G$9,MATCH(I3801,ฐาน!$A$4:$A$9,0),7),INDEX(ฐาน!$A$4:$G$9,MATCH(I3801,ฐาน!$A$4:$A$9,0),4)),"")</f>
        <v/>
      </c>
      <c r="P3801" s="312">
        <f>IF(M3801&lt;&gt;ฐาน!$M$45,IF(L3801&lt;&gt;"",($L3801*$N3801/100),0),0)</f>
        <v>0</v>
      </c>
      <c r="Q3801" s="311">
        <f>IF(M3801&lt;&gt;ฐาน!$M$45,IF(L3801&lt;&gt;"",ROUNDUP(($L3801*$N3801/100),-1),0),0)</f>
        <v>0</v>
      </c>
      <c r="R3801" s="311">
        <f t="shared" si="118"/>
        <v>0</v>
      </c>
      <c r="S3801" s="313">
        <f t="shared" si="119"/>
        <v>0</v>
      </c>
      <c r="T3801" s="314">
        <f>IF(M3801&lt;&gt;ฐาน!$M$45,IF(S3801&lt;&gt;"",S3801+R3801,0),0)</f>
        <v>0</v>
      </c>
      <c r="U3801" s="311">
        <f>IF(M3801&lt;&gt;ฐาน!$M$45,IF(S3801=0,J3801+T3801,O3801),J3801)</f>
        <v>0</v>
      </c>
      <c r="V3801" s="98"/>
    </row>
    <row r="3802" spans="1:22" x14ac:dyDescent="0.35">
      <c r="A3802" s="93">
        <v>3794</v>
      </c>
      <c r="B3802" s="84"/>
      <c r="C3802" s="98"/>
      <c r="D3802" s="91"/>
      <c r="E3802" s="89"/>
      <c r="F3802" s="88"/>
      <c r="G3802" s="91"/>
      <c r="H3802" s="91"/>
      <c r="I3802" s="88"/>
      <c r="J3802" s="92"/>
      <c r="K3802" s="212"/>
      <c r="L3802" s="308" t="str">
        <f>IF(K3802&lt;&gt;"",INDEX(ฐาน!$J$4:$M$44,MATCH(INT(K3802),ฐาน!$J$4:$J$44,0),2),"")</f>
        <v/>
      </c>
      <c r="M3802" s="309" t="str">
        <f>IF(L3802&lt;&gt;"",INDEX(ฐาน!$J$4:$M$45,MATCH(L3802,ฐาน!$K$4:$K$45,0),4),"")</f>
        <v/>
      </c>
      <c r="N3802" s="310" t="str">
        <f>IF(I3802&lt;&gt;"",INDEX(ฐาน!$A$4:$F$9,MATCH(I3802,ฐาน!$A$4:$A$9,0),IF(J3802&gt;=INDEX(ฐาน!$A$4:$F$9,MATCH(I3802,ฐาน!$A$4:$A$9,0),3),6,5)),"")</f>
        <v/>
      </c>
      <c r="O3802" s="311" t="str">
        <f>IF(I3802&lt;&gt;"",IF(J3802&gt;=INDEX(ฐาน!$A$4:$G$9,MATCH(I3802,ฐาน!$A$4:$A$9,0),4),INDEX(ฐาน!$A$4:$G$9,MATCH(I3802,ฐาน!$A$4:$A$9,0),7),INDEX(ฐาน!$A$4:$G$9,MATCH(I3802,ฐาน!$A$4:$A$9,0),4)),"")</f>
        <v/>
      </c>
      <c r="P3802" s="312">
        <f>IF(M3802&lt;&gt;ฐาน!$M$45,IF(L3802&lt;&gt;"",($L3802*$N3802/100),0),0)</f>
        <v>0</v>
      </c>
      <c r="Q3802" s="311">
        <f>IF(M3802&lt;&gt;ฐาน!$M$45,IF(L3802&lt;&gt;"",ROUNDUP(($L3802*$N3802/100),-1),0),0)</f>
        <v>0</v>
      </c>
      <c r="R3802" s="311">
        <f t="shared" si="118"/>
        <v>0</v>
      </c>
      <c r="S3802" s="313">
        <f t="shared" si="119"/>
        <v>0</v>
      </c>
      <c r="T3802" s="314">
        <f>IF(M3802&lt;&gt;ฐาน!$M$45,IF(S3802&lt;&gt;"",S3802+R3802,0),0)</f>
        <v>0</v>
      </c>
      <c r="U3802" s="311">
        <f>IF(M3802&lt;&gt;ฐาน!$M$45,IF(S3802=0,J3802+T3802,O3802),J3802)</f>
        <v>0</v>
      </c>
      <c r="V3802" s="98"/>
    </row>
    <row r="3803" spans="1:22" x14ac:dyDescent="0.35">
      <c r="A3803" s="93">
        <v>3795</v>
      </c>
      <c r="B3803" s="84"/>
      <c r="C3803" s="98"/>
      <c r="D3803" s="91"/>
      <c r="E3803" s="89"/>
      <c r="F3803" s="88"/>
      <c r="G3803" s="91"/>
      <c r="H3803" s="91"/>
      <c r="I3803" s="88"/>
      <c r="J3803" s="92"/>
      <c r="K3803" s="212"/>
      <c r="L3803" s="308" t="str">
        <f>IF(K3803&lt;&gt;"",INDEX(ฐาน!$J$4:$M$44,MATCH(INT(K3803),ฐาน!$J$4:$J$44,0),2),"")</f>
        <v/>
      </c>
      <c r="M3803" s="309" t="str">
        <f>IF(L3803&lt;&gt;"",INDEX(ฐาน!$J$4:$M$45,MATCH(L3803,ฐาน!$K$4:$K$45,0),4),"")</f>
        <v/>
      </c>
      <c r="N3803" s="310" t="str">
        <f>IF(I3803&lt;&gt;"",INDEX(ฐาน!$A$4:$F$9,MATCH(I3803,ฐาน!$A$4:$A$9,0),IF(J3803&gt;=INDEX(ฐาน!$A$4:$F$9,MATCH(I3803,ฐาน!$A$4:$A$9,0),3),6,5)),"")</f>
        <v/>
      </c>
      <c r="O3803" s="311" t="str">
        <f>IF(I3803&lt;&gt;"",IF(J3803&gt;=INDEX(ฐาน!$A$4:$G$9,MATCH(I3803,ฐาน!$A$4:$A$9,0),4),INDEX(ฐาน!$A$4:$G$9,MATCH(I3803,ฐาน!$A$4:$A$9,0),7),INDEX(ฐาน!$A$4:$G$9,MATCH(I3803,ฐาน!$A$4:$A$9,0),4)),"")</f>
        <v/>
      </c>
      <c r="P3803" s="312">
        <f>IF(M3803&lt;&gt;ฐาน!$M$45,IF(L3803&lt;&gt;"",($L3803*$N3803/100),0),0)</f>
        <v>0</v>
      </c>
      <c r="Q3803" s="311">
        <f>IF(M3803&lt;&gt;ฐาน!$M$45,IF(L3803&lt;&gt;"",ROUNDUP(($L3803*$N3803/100),-1),0),0)</f>
        <v>0</v>
      </c>
      <c r="R3803" s="311">
        <f t="shared" si="118"/>
        <v>0</v>
      </c>
      <c r="S3803" s="313">
        <f t="shared" si="119"/>
        <v>0</v>
      </c>
      <c r="T3803" s="314">
        <f>IF(M3803&lt;&gt;ฐาน!$M$45,IF(S3803&lt;&gt;"",S3803+R3803,0),0)</f>
        <v>0</v>
      </c>
      <c r="U3803" s="311">
        <f>IF(M3803&lt;&gt;ฐาน!$M$45,IF(S3803=0,J3803+T3803,O3803),J3803)</f>
        <v>0</v>
      </c>
      <c r="V3803" s="98"/>
    </row>
    <row r="3804" spans="1:22" x14ac:dyDescent="0.35">
      <c r="A3804" s="93">
        <v>3796</v>
      </c>
      <c r="B3804" s="84"/>
      <c r="C3804" s="98"/>
      <c r="D3804" s="91"/>
      <c r="E3804" s="89"/>
      <c r="F3804" s="88"/>
      <c r="G3804" s="91"/>
      <c r="H3804" s="91"/>
      <c r="I3804" s="88"/>
      <c r="J3804" s="92"/>
      <c r="K3804" s="212"/>
      <c r="L3804" s="308" t="str">
        <f>IF(K3804&lt;&gt;"",INDEX(ฐาน!$J$4:$M$44,MATCH(INT(K3804),ฐาน!$J$4:$J$44,0),2),"")</f>
        <v/>
      </c>
      <c r="M3804" s="309" t="str">
        <f>IF(L3804&lt;&gt;"",INDEX(ฐาน!$J$4:$M$45,MATCH(L3804,ฐาน!$K$4:$K$45,0),4),"")</f>
        <v/>
      </c>
      <c r="N3804" s="310" t="str">
        <f>IF(I3804&lt;&gt;"",INDEX(ฐาน!$A$4:$F$9,MATCH(I3804,ฐาน!$A$4:$A$9,0),IF(J3804&gt;=INDEX(ฐาน!$A$4:$F$9,MATCH(I3804,ฐาน!$A$4:$A$9,0),3),6,5)),"")</f>
        <v/>
      </c>
      <c r="O3804" s="311" t="str">
        <f>IF(I3804&lt;&gt;"",IF(J3804&gt;=INDEX(ฐาน!$A$4:$G$9,MATCH(I3804,ฐาน!$A$4:$A$9,0),4),INDEX(ฐาน!$A$4:$G$9,MATCH(I3804,ฐาน!$A$4:$A$9,0),7),INDEX(ฐาน!$A$4:$G$9,MATCH(I3804,ฐาน!$A$4:$A$9,0),4)),"")</f>
        <v/>
      </c>
      <c r="P3804" s="312">
        <f>IF(M3804&lt;&gt;ฐาน!$M$45,IF(L3804&lt;&gt;"",($L3804*$N3804/100),0),0)</f>
        <v>0</v>
      </c>
      <c r="Q3804" s="311">
        <f>IF(M3804&lt;&gt;ฐาน!$M$45,IF(L3804&lt;&gt;"",ROUNDUP(($L3804*$N3804/100),-1),0),0)</f>
        <v>0</v>
      </c>
      <c r="R3804" s="311">
        <f t="shared" si="118"/>
        <v>0</v>
      </c>
      <c r="S3804" s="313">
        <f t="shared" si="119"/>
        <v>0</v>
      </c>
      <c r="T3804" s="314">
        <f>IF(M3804&lt;&gt;ฐาน!$M$45,IF(S3804&lt;&gt;"",S3804+R3804,0),0)</f>
        <v>0</v>
      </c>
      <c r="U3804" s="311">
        <f>IF(M3804&lt;&gt;ฐาน!$M$45,IF(S3804=0,J3804+T3804,O3804),J3804)</f>
        <v>0</v>
      </c>
      <c r="V3804" s="98"/>
    </row>
    <row r="3805" spans="1:22" x14ac:dyDescent="0.35">
      <c r="A3805" s="93">
        <v>3797</v>
      </c>
      <c r="B3805" s="84"/>
      <c r="C3805" s="98"/>
      <c r="D3805" s="91"/>
      <c r="E3805" s="89"/>
      <c r="F3805" s="88"/>
      <c r="G3805" s="91"/>
      <c r="H3805" s="91"/>
      <c r="I3805" s="88"/>
      <c r="J3805" s="92"/>
      <c r="K3805" s="212"/>
      <c r="L3805" s="308" t="str">
        <f>IF(K3805&lt;&gt;"",INDEX(ฐาน!$J$4:$M$44,MATCH(INT(K3805),ฐาน!$J$4:$J$44,0),2),"")</f>
        <v/>
      </c>
      <c r="M3805" s="309" t="str">
        <f>IF(L3805&lt;&gt;"",INDEX(ฐาน!$J$4:$M$45,MATCH(L3805,ฐาน!$K$4:$K$45,0),4),"")</f>
        <v/>
      </c>
      <c r="N3805" s="310" t="str">
        <f>IF(I3805&lt;&gt;"",INDEX(ฐาน!$A$4:$F$9,MATCH(I3805,ฐาน!$A$4:$A$9,0),IF(J3805&gt;=INDEX(ฐาน!$A$4:$F$9,MATCH(I3805,ฐาน!$A$4:$A$9,0),3),6,5)),"")</f>
        <v/>
      </c>
      <c r="O3805" s="311" t="str">
        <f>IF(I3805&lt;&gt;"",IF(J3805&gt;=INDEX(ฐาน!$A$4:$G$9,MATCH(I3805,ฐาน!$A$4:$A$9,0),4),INDEX(ฐาน!$A$4:$G$9,MATCH(I3805,ฐาน!$A$4:$A$9,0),7),INDEX(ฐาน!$A$4:$G$9,MATCH(I3805,ฐาน!$A$4:$A$9,0),4)),"")</f>
        <v/>
      </c>
      <c r="P3805" s="312">
        <f>IF(M3805&lt;&gt;ฐาน!$M$45,IF(L3805&lt;&gt;"",($L3805*$N3805/100),0),0)</f>
        <v>0</v>
      </c>
      <c r="Q3805" s="311">
        <f>IF(M3805&lt;&gt;ฐาน!$M$45,IF(L3805&lt;&gt;"",ROUNDUP(($L3805*$N3805/100),-1),0),0)</f>
        <v>0</v>
      </c>
      <c r="R3805" s="311">
        <f t="shared" si="118"/>
        <v>0</v>
      </c>
      <c r="S3805" s="313">
        <f t="shared" si="119"/>
        <v>0</v>
      </c>
      <c r="T3805" s="314">
        <f>IF(M3805&lt;&gt;ฐาน!$M$45,IF(S3805&lt;&gt;"",S3805+R3805,0),0)</f>
        <v>0</v>
      </c>
      <c r="U3805" s="311">
        <f>IF(M3805&lt;&gt;ฐาน!$M$45,IF(S3805=0,J3805+T3805,O3805),J3805)</f>
        <v>0</v>
      </c>
      <c r="V3805" s="98"/>
    </row>
    <row r="3806" spans="1:22" x14ac:dyDescent="0.35">
      <c r="A3806" s="93">
        <v>3798</v>
      </c>
      <c r="B3806" s="84"/>
      <c r="C3806" s="98"/>
      <c r="D3806" s="91"/>
      <c r="E3806" s="89"/>
      <c r="F3806" s="88"/>
      <c r="G3806" s="91"/>
      <c r="H3806" s="91"/>
      <c r="I3806" s="88"/>
      <c r="J3806" s="92"/>
      <c r="K3806" s="212"/>
      <c r="L3806" s="308" t="str">
        <f>IF(K3806&lt;&gt;"",INDEX(ฐาน!$J$4:$M$44,MATCH(INT(K3806),ฐาน!$J$4:$J$44,0),2),"")</f>
        <v/>
      </c>
      <c r="M3806" s="309" t="str">
        <f>IF(L3806&lt;&gt;"",INDEX(ฐาน!$J$4:$M$45,MATCH(L3806,ฐาน!$K$4:$K$45,0),4),"")</f>
        <v/>
      </c>
      <c r="N3806" s="310" t="str">
        <f>IF(I3806&lt;&gt;"",INDEX(ฐาน!$A$4:$F$9,MATCH(I3806,ฐาน!$A$4:$A$9,0),IF(J3806&gt;=INDEX(ฐาน!$A$4:$F$9,MATCH(I3806,ฐาน!$A$4:$A$9,0),3),6,5)),"")</f>
        <v/>
      </c>
      <c r="O3806" s="311" t="str">
        <f>IF(I3806&lt;&gt;"",IF(J3806&gt;=INDEX(ฐาน!$A$4:$G$9,MATCH(I3806,ฐาน!$A$4:$A$9,0),4),INDEX(ฐาน!$A$4:$G$9,MATCH(I3806,ฐาน!$A$4:$A$9,0),7),INDEX(ฐาน!$A$4:$G$9,MATCH(I3806,ฐาน!$A$4:$A$9,0),4)),"")</f>
        <v/>
      </c>
      <c r="P3806" s="312">
        <f>IF(M3806&lt;&gt;ฐาน!$M$45,IF(L3806&lt;&gt;"",($L3806*$N3806/100),0),0)</f>
        <v>0</v>
      </c>
      <c r="Q3806" s="311">
        <f>IF(M3806&lt;&gt;ฐาน!$M$45,IF(L3806&lt;&gt;"",ROUNDUP(($L3806*$N3806/100),-1),0),0)</f>
        <v>0</v>
      </c>
      <c r="R3806" s="311">
        <f t="shared" si="118"/>
        <v>0</v>
      </c>
      <c r="S3806" s="313">
        <f t="shared" si="119"/>
        <v>0</v>
      </c>
      <c r="T3806" s="314">
        <f>IF(M3806&lt;&gt;ฐาน!$M$45,IF(S3806&lt;&gt;"",S3806+R3806,0),0)</f>
        <v>0</v>
      </c>
      <c r="U3806" s="311">
        <f>IF(M3806&lt;&gt;ฐาน!$M$45,IF(S3806=0,J3806+T3806,O3806),J3806)</f>
        <v>0</v>
      </c>
      <c r="V3806" s="98"/>
    </row>
    <row r="3807" spans="1:22" x14ac:dyDescent="0.35">
      <c r="A3807" s="93">
        <v>3799</v>
      </c>
      <c r="B3807" s="84"/>
      <c r="C3807" s="98"/>
      <c r="D3807" s="91"/>
      <c r="E3807" s="89"/>
      <c r="F3807" s="88"/>
      <c r="G3807" s="91"/>
      <c r="H3807" s="91"/>
      <c r="I3807" s="88"/>
      <c r="J3807" s="92"/>
      <c r="K3807" s="212"/>
      <c r="L3807" s="308" t="str">
        <f>IF(K3807&lt;&gt;"",INDEX(ฐาน!$J$4:$M$44,MATCH(INT(K3807),ฐาน!$J$4:$J$44,0),2),"")</f>
        <v/>
      </c>
      <c r="M3807" s="309" t="str">
        <f>IF(L3807&lt;&gt;"",INDEX(ฐาน!$J$4:$M$45,MATCH(L3807,ฐาน!$K$4:$K$45,0),4),"")</f>
        <v/>
      </c>
      <c r="N3807" s="310" t="str">
        <f>IF(I3807&lt;&gt;"",INDEX(ฐาน!$A$4:$F$9,MATCH(I3807,ฐาน!$A$4:$A$9,0),IF(J3807&gt;=INDEX(ฐาน!$A$4:$F$9,MATCH(I3807,ฐาน!$A$4:$A$9,0),3),6,5)),"")</f>
        <v/>
      </c>
      <c r="O3807" s="311" t="str">
        <f>IF(I3807&lt;&gt;"",IF(J3807&gt;=INDEX(ฐาน!$A$4:$G$9,MATCH(I3807,ฐาน!$A$4:$A$9,0),4),INDEX(ฐาน!$A$4:$G$9,MATCH(I3807,ฐาน!$A$4:$A$9,0),7),INDEX(ฐาน!$A$4:$G$9,MATCH(I3807,ฐาน!$A$4:$A$9,0),4)),"")</f>
        <v/>
      </c>
      <c r="P3807" s="312">
        <f>IF(M3807&lt;&gt;ฐาน!$M$45,IF(L3807&lt;&gt;"",($L3807*$N3807/100),0),0)</f>
        <v>0</v>
      </c>
      <c r="Q3807" s="311">
        <f>IF(M3807&lt;&gt;ฐาน!$M$45,IF(L3807&lt;&gt;"",ROUNDUP(($L3807*$N3807/100),-1),0),0)</f>
        <v>0</v>
      </c>
      <c r="R3807" s="311">
        <f t="shared" si="118"/>
        <v>0</v>
      </c>
      <c r="S3807" s="313">
        <f t="shared" si="119"/>
        <v>0</v>
      </c>
      <c r="T3807" s="314">
        <f>IF(M3807&lt;&gt;ฐาน!$M$45,IF(S3807&lt;&gt;"",S3807+R3807,0),0)</f>
        <v>0</v>
      </c>
      <c r="U3807" s="311">
        <f>IF(M3807&lt;&gt;ฐาน!$M$45,IF(S3807=0,J3807+T3807,O3807),J3807)</f>
        <v>0</v>
      </c>
      <c r="V3807" s="98"/>
    </row>
    <row r="3808" spans="1:22" x14ac:dyDescent="0.35">
      <c r="A3808" s="93">
        <v>3800</v>
      </c>
      <c r="B3808" s="84"/>
      <c r="C3808" s="98"/>
      <c r="D3808" s="91"/>
      <c r="E3808" s="89"/>
      <c r="F3808" s="88"/>
      <c r="G3808" s="91"/>
      <c r="H3808" s="91"/>
      <c r="I3808" s="88"/>
      <c r="J3808" s="92"/>
      <c r="K3808" s="212"/>
      <c r="L3808" s="308" t="str">
        <f>IF(K3808&lt;&gt;"",INDEX(ฐาน!$J$4:$M$44,MATCH(INT(K3808),ฐาน!$J$4:$J$44,0),2),"")</f>
        <v/>
      </c>
      <c r="M3808" s="309" t="str">
        <f>IF(L3808&lt;&gt;"",INDEX(ฐาน!$J$4:$M$45,MATCH(L3808,ฐาน!$K$4:$K$45,0),4),"")</f>
        <v/>
      </c>
      <c r="N3808" s="310" t="str">
        <f>IF(I3808&lt;&gt;"",INDEX(ฐาน!$A$4:$F$9,MATCH(I3808,ฐาน!$A$4:$A$9,0),IF(J3808&gt;=INDEX(ฐาน!$A$4:$F$9,MATCH(I3808,ฐาน!$A$4:$A$9,0),3),6,5)),"")</f>
        <v/>
      </c>
      <c r="O3808" s="311" t="str">
        <f>IF(I3808&lt;&gt;"",IF(J3808&gt;=INDEX(ฐาน!$A$4:$G$9,MATCH(I3808,ฐาน!$A$4:$A$9,0),4),INDEX(ฐาน!$A$4:$G$9,MATCH(I3808,ฐาน!$A$4:$A$9,0),7),INDEX(ฐาน!$A$4:$G$9,MATCH(I3808,ฐาน!$A$4:$A$9,0),4)),"")</f>
        <v/>
      </c>
      <c r="P3808" s="312">
        <f>IF(M3808&lt;&gt;ฐาน!$M$45,IF(L3808&lt;&gt;"",($L3808*$N3808/100),0),0)</f>
        <v>0</v>
      </c>
      <c r="Q3808" s="311">
        <f>IF(M3808&lt;&gt;ฐาน!$M$45,IF(L3808&lt;&gt;"",ROUNDUP(($L3808*$N3808/100),-1),0),0)</f>
        <v>0</v>
      </c>
      <c r="R3808" s="311">
        <f t="shared" si="118"/>
        <v>0</v>
      </c>
      <c r="S3808" s="313">
        <f t="shared" si="119"/>
        <v>0</v>
      </c>
      <c r="T3808" s="314">
        <f>IF(M3808&lt;&gt;ฐาน!$M$45,IF(S3808&lt;&gt;"",S3808+R3808,0),0)</f>
        <v>0</v>
      </c>
      <c r="U3808" s="311">
        <f>IF(M3808&lt;&gt;ฐาน!$M$45,IF(S3808=0,J3808+T3808,O3808),J3808)</f>
        <v>0</v>
      </c>
      <c r="V3808" s="98"/>
    </row>
    <row r="3809" spans="1:22" x14ac:dyDescent="0.35">
      <c r="A3809" s="93">
        <v>3801</v>
      </c>
      <c r="B3809" s="84"/>
      <c r="C3809" s="98"/>
      <c r="D3809" s="91"/>
      <c r="E3809" s="89"/>
      <c r="F3809" s="88"/>
      <c r="G3809" s="91"/>
      <c r="H3809" s="91"/>
      <c r="I3809" s="88"/>
      <c r="J3809" s="92"/>
      <c r="K3809" s="212"/>
      <c r="L3809" s="308" t="str">
        <f>IF(K3809&lt;&gt;"",INDEX(ฐาน!$J$4:$M$44,MATCH(INT(K3809),ฐาน!$J$4:$J$44,0),2),"")</f>
        <v/>
      </c>
      <c r="M3809" s="309" t="str">
        <f>IF(L3809&lt;&gt;"",INDEX(ฐาน!$J$4:$M$45,MATCH(L3809,ฐาน!$K$4:$K$45,0),4),"")</f>
        <v/>
      </c>
      <c r="N3809" s="310" t="str">
        <f>IF(I3809&lt;&gt;"",INDEX(ฐาน!$A$4:$F$9,MATCH(I3809,ฐาน!$A$4:$A$9,0),IF(J3809&gt;=INDEX(ฐาน!$A$4:$F$9,MATCH(I3809,ฐาน!$A$4:$A$9,0),3),6,5)),"")</f>
        <v/>
      </c>
      <c r="O3809" s="311" t="str">
        <f>IF(I3809&lt;&gt;"",IF(J3809&gt;=INDEX(ฐาน!$A$4:$G$9,MATCH(I3809,ฐาน!$A$4:$A$9,0),4),INDEX(ฐาน!$A$4:$G$9,MATCH(I3809,ฐาน!$A$4:$A$9,0),7),INDEX(ฐาน!$A$4:$G$9,MATCH(I3809,ฐาน!$A$4:$A$9,0),4)),"")</f>
        <v/>
      </c>
      <c r="P3809" s="312">
        <f>IF(M3809&lt;&gt;ฐาน!$M$45,IF(L3809&lt;&gt;"",($L3809*$N3809/100),0),0)</f>
        <v>0</v>
      </c>
      <c r="Q3809" s="311">
        <f>IF(M3809&lt;&gt;ฐาน!$M$45,IF(L3809&lt;&gt;"",ROUNDUP(($L3809*$N3809/100),-1),0),0)</f>
        <v>0</v>
      </c>
      <c r="R3809" s="311">
        <f t="shared" si="118"/>
        <v>0</v>
      </c>
      <c r="S3809" s="313">
        <f t="shared" si="119"/>
        <v>0</v>
      </c>
      <c r="T3809" s="314">
        <f>IF(M3809&lt;&gt;ฐาน!$M$45,IF(S3809&lt;&gt;"",S3809+R3809,0),0)</f>
        <v>0</v>
      </c>
      <c r="U3809" s="311">
        <f>IF(M3809&lt;&gt;ฐาน!$M$45,IF(S3809=0,J3809+T3809,O3809),J3809)</f>
        <v>0</v>
      </c>
      <c r="V3809" s="98"/>
    </row>
    <row r="3810" spans="1:22" x14ac:dyDescent="0.35">
      <c r="A3810" s="93">
        <v>3802</v>
      </c>
      <c r="B3810" s="84"/>
      <c r="C3810" s="98"/>
      <c r="D3810" s="91"/>
      <c r="E3810" s="89"/>
      <c r="F3810" s="88"/>
      <c r="G3810" s="91"/>
      <c r="H3810" s="91"/>
      <c r="I3810" s="88"/>
      <c r="J3810" s="92"/>
      <c r="K3810" s="212"/>
      <c r="L3810" s="308" t="str">
        <f>IF(K3810&lt;&gt;"",INDEX(ฐาน!$J$4:$M$44,MATCH(INT(K3810),ฐาน!$J$4:$J$44,0),2),"")</f>
        <v/>
      </c>
      <c r="M3810" s="309" t="str">
        <f>IF(L3810&lt;&gt;"",INDEX(ฐาน!$J$4:$M$45,MATCH(L3810,ฐาน!$K$4:$K$45,0),4),"")</f>
        <v/>
      </c>
      <c r="N3810" s="310" t="str">
        <f>IF(I3810&lt;&gt;"",INDEX(ฐาน!$A$4:$F$9,MATCH(I3810,ฐาน!$A$4:$A$9,0),IF(J3810&gt;=INDEX(ฐาน!$A$4:$F$9,MATCH(I3810,ฐาน!$A$4:$A$9,0),3),6,5)),"")</f>
        <v/>
      </c>
      <c r="O3810" s="311" t="str">
        <f>IF(I3810&lt;&gt;"",IF(J3810&gt;=INDEX(ฐาน!$A$4:$G$9,MATCH(I3810,ฐาน!$A$4:$A$9,0),4),INDEX(ฐาน!$A$4:$G$9,MATCH(I3810,ฐาน!$A$4:$A$9,0),7),INDEX(ฐาน!$A$4:$G$9,MATCH(I3810,ฐาน!$A$4:$A$9,0),4)),"")</f>
        <v/>
      </c>
      <c r="P3810" s="312">
        <f>IF(M3810&lt;&gt;ฐาน!$M$45,IF(L3810&lt;&gt;"",($L3810*$N3810/100),0),0)</f>
        <v>0</v>
      </c>
      <c r="Q3810" s="311">
        <f>IF(M3810&lt;&gt;ฐาน!$M$45,IF(L3810&lt;&gt;"",ROUNDUP(($L3810*$N3810/100),-1),0),0)</f>
        <v>0</v>
      </c>
      <c r="R3810" s="311">
        <f t="shared" si="118"/>
        <v>0</v>
      </c>
      <c r="S3810" s="313">
        <f t="shared" si="119"/>
        <v>0</v>
      </c>
      <c r="T3810" s="314">
        <f>IF(M3810&lt;&gt;ฐาน!$M$45,IF(S3810&lt;&gt;"",S3810+R3810,0),0)</f>
        <v>0</v>
      </c>
      <c r="U3810" s="311">
        <f>IF(M3810&lt;&gt;ฐาน!$M$45,IF(S3810=0,J3810+T3810,O3810),J3810)</f>
        <v>0</v>
      </c>
      <c r="V3810" s="98"/>
    </row>
    <row r="3811" spans="1:22" x14ac:dyDescent="0.35">
      <c r="A3811" s="93">
        <v>3803</v>
      </c>
      <c r="B3811" s="84"/>
      <c r="C3811" s="98"/>
      <c r="D3811" s="91"/>
      <c r="E3811" s="89"/>
      <c r="F3811" s="88"/>
      <c r="G3811" s="91"/>
      <c r="H3811" s="91"/>
      <c r="I3811" s="88"/>
      <c r="J3811" s="92"/>
      <c r="K3811" s="212"/>
      <c r="L3811" s="308" t="str">
        <f>IF(K3811&lt;&gt;"",INDEX(ฐาน!$J$4:$M$44,MATCH(INT(K3811),ฐาน!$J$4:$J$44,0),2),"")</f>
        <v/>
      </c>
      <c r="M3811" s="309" t="str">
        <f>IF(L3811&lt;&gt;"",INDEX(ฐาน!$J$4:$M$45,MATCH(L3811,ฐาน!$K$4:$K$45,0),4),"")</f>
        <v/>
      </c>
      <c r="N3811" s="310" t="str">
        <f>IF(I3811&lt;&gt;"",INDEX(ฐาน!$A$4:$F$9,MATCH(I3811,ฐาน!$A$4:$A$9,0),IF(J3811&gt;=INDEX(ฐาน!$A$4:$F$9,MATCH(I3811,ฐาน!$A$4:$A$9,0),3),6,5)),"")</f>
        <v/>
      </c>
      <c r="O3811" s="311" t="str">
        <f>IF(I3811&lt;&gt;"",IF(J3811&gt;=INDEX(ฐาน!$A$4:$G$9,MATCH(I3811,ฐาน!$A$4:$A$9,0),4),INDEX(ฐาน!$A$4:$G$9,MATCH(I3811,ฐาน!$A$4:$A$9,0),7),INDEX(ฐาน!$A$4:$G$9,MATCH(I3811,ฐาน!$A$4:$A$9,0),4)),"")</f>
        <v/>
      </c>
      <c r="P3811" s="312">
        <f>IF(M3811&lt;&gt;ฐาน!$M$45,IF(L3811&lt;&gt;"",($L3811*$N3811/100),0),0)</f>
        <v>0</v>
      </c>
      <c r="Q3811" s="311">
        <f>IF(M3811&lt;&gt;ฐาน!$M$45,IF(L3811&lt;&gt;"",ROUNDUP(($L3811*$N3811/100),-1),0),0)</f>
        <v>0</v>
      </c>
      <c r="R3811" s="311">
        <f t="shared" si="118"/>
        <v>0</v>
      </c>
      <c r="S3811" s="313">
        <f t="shared" si="119"/>
        <v>0</v>
      </c>
      <c r="T3811" s="314">
        <f>IF(M3811&lt;&gt;ฐาน!$M$45,IF(S3811&lt;&gt;"",S3811+R3811,0),0)</f>
        <v>0</v>
      </c>
      <c r="U3811" s="311">
        <f>IF(M3811&lt;&gt;ฐาน!$M$45,IF(S3811=0,J3811+T3811,O3811),J3811)</f>
        <v>0</v>
      </c>
      <c r="V3811" s="98"/>
    </row>
    <row r="3812" spans="1:22" x14ac:dyDescent="0.35">
      <c r="A3812" s="93">
        <v>3804</v>
      </c>
      <c r="B3812" s="84"/>
      <c r="C3812" s="98"/>
      <c r="D3812" s="91"/>
      <c r="E3812" s="89"/>
      <c r="F3812" s="88"/>
      <c r="G3812" s="91"/>
      <c r="H3812" s="91"/>
      <c r="I3812" s="88"/>
      <c r="J3812" s="92"/>
      <c r="K3812" s="212"/>
      <c r="L3812" s="308" t="str">
        <f>IF(K3812&lt;&gt;"",INDEX(ฐาน!$J$4:$M$44,MATCH(INT(K3812),ฐาน!$J$4:$J$44,0),2),"")</f>
        <v/>
      </c>
      <c r="M3812" s="309" t="str">
        <f>IF(L3812&lt;&gt;"",INDEX(ฐาน!$J$4:$M$45,MATCH(L3812,ฐาน!$K$4:$K$45,0),4),"")</f>
        <v/>
      </c>
      <c r="N3812" s="310" t="str">
        <f>IF(I3812&lt;&gt;"",INDEX(ฐาน!$A$4:$F$9,MATCH(I3812,ฐาน!$A$4:$A$9,0),IF(J3812&gt;=INDEX(ฐาน!$A$4:$F$9,MATCH(I3812,ฐาน!$A$4:$A$9,0),3),6,5)),"")</f>
        <v/>
      </c>
      <c r="O3812" s="311" t="str">
        <f>IF(I3812&lt;&gt;"",IF(J3812&gt;=INDEX(ฐาน!$A$4:$G$9,MATCH(I3812,ฐาน!$A$4:$A$9,0),4),INDEX(ฐาน!$A$4:$G$9,MATCH(I3812,ฐาน!$A$4:$A$9,0),7),INDEX(ฐาน!$A$4:$G$9,MATCH(I3812,ฐาน!$A$4:$A$9,0),4)),"")</f>
        <v/>
      </c>
      <c r="P3812" s="312">
        <f>IF(M3812&lt;&gt;ฐาน!$M$45,IF(L3812&lt;&gt;"",($L3812*$N3812/100),0),0)</f>
        <v>0</v>
      </c>
      <c r="Q3812" s="311">
        <f>IF(M3812&lt;&gt;ฐาน!$M$45,IF(L3812&lt;&gt;"",ROUNDUP(($L3812*$N3812/100),-1),0),0)</f>
        <v>0</v>
      </c>
      <c r="R3812" s="311">
        <f t="shared" si="118"/>
        <v>0</v>
      </c>
      <c r="S3812" s="313">
        <f t="shared" si="119"/>
        <v>0</v>
      </c>
      <c r="T3812" s="314">
        <f>IF(M3812&lt;&gt;ฐาน!$M$45,IF(S3812&lt;&gt;"",S3812+R3812,0),0)</f>
        <v>0</v>
      </c>
      <c r="U3812" s="311">
        <f>IF(M3812&lt;&gt;ฐาน!$M$45,IF(S3812=0,J3812+T3812,O3812),J3812)</f>
        <v>0</v>
      </c>
      <c r="V3812" s="98"/>
    </row>
    <row r="3813" spans="1:22" x14ac:dyDescent="0.35">
      <c r="A3813" s="93">
        <v>3805</v>
      </c>
      <c r="B3813" s="84"/>
      <c r="C3813" s="98"/>
      <c r="D3813" s="91"/>
      <c r="E3813" s="89"/>
      <c r="F3813" s="88"/>
      <c r="G3813" s="91"/>
      <c r="H3813" s="91"/>
      <c r="I3813" s="88"/>
      <c r="J3813" s="92"/>
      <c r="K3813" s="212"/>
      <c r="L3813" s="308" t="str">
        <f>IF(K3813&lt;&gt;"",INDEX(ฐาน!$J$4:$M$44,MATCH(INT(K3813),ฐาน!$J$4:$J$44,0),2),"")</f>
        <v/>
      </c>
      <c r="M3813" s="309" t="str">
        <f>IF(L3813&lt;&gt;"",INDEX(ฐาน!$J$4:$M$45,MATCH(L3813,ฐาน!$K$4:$K$45,0),4),"")</f>
        <v/>
      </c>
      <c r="N3813" s="310" t="str">
        <f>IF(I3813&lt;&gt;"",INDEX(ฐาน!$A$4:$F$9,MATCH(I3813,ฐาน!$A$4:$A$9,0),IF(J3813&gt;=INDEX(ฐาน!$A$4:$F$9,MATCH(I3813,ฐาน!$A$4:$A$9,0),3),6,5)),"")</f>
        <v/>
      </c>
      <c r="O3813" s="311" t="str">
        <f>IF(I3813&lt;&gt;"",IF(J3813&gt;=INDEX(ฐาน!$A$4:$G$9,MATCH(I3813,ฐาน!$A$4:$A$9,0),4),INDEX(ฐาน!$A$4:$G$9,MATCH(I3813,ฐาน!$A$4:$A$9,0),7),INDEX(ฐาน!$A$4:$G$9,MATCH(I3813,ฐาน!$A$4:$A$9,0),4)),"")</f>
        <v/>
      </c>
      <c r="P3813" s="312">
        <f>IF(M3813&lt;&gt;ฐาน!$M$45,IF(L3813&lt;&gt;"",($L3813*$N3813/100),0),0)</f>
        <v>0</v>
      </c>
      <c r="Q3813" s="311">
        <f>IF(M3813&lt;&gt;ฐาน!$M$45,IF(L3813&lt;&gt;"",ROUNDUP(($L3813*$N3813/100),-1),0),0)</f>
        <v>0</v>
      </c>
      <c r="R3813" s="311">
        <f t="shared" si="118"/>
        <v>0</v>
      </c>
      <c r="S3813" s="313">
        <f t="shared" si="119"/>
        <v>0</v>
      </c>
      <c r="T3813" s="314">
        <f>IF(M3813&lt;&gt;ฐาน!$M$45,IF(S3813&lt;&gt;"",S3813+R3813,0),0)</f>
        <v>0</v>
      </c>
      <c r="U3813" s="311">
        <f>IF(M3813&lt;&gt;ฐาน!$M$45,IF(S3813=0,J3813+T3813,O3813),J3813)</f>
        <v>0</v>
      </c>
      <c r="V3813" s="98"/>
    </row>
    <row r="3814" spans="1:22" x14ac:dyDescent="0.35">
      <c r="A3814" s="93">
        <v>3806</v>
      </c>
      <c r="B3814" s="84"/>
      <c r="C3814" s="98"/>
      <c r="D3814" s="91"/>
      <c r="E3814" s="89"/>
      <c r="F3814" s="88"/>
      <c r="G3814" s="91"/>
      <c r="H3814" s="91"/>
      <c r="I3814" s="88"/>
      <c r="J3814" s="92"/>
      <c r="K3814" s="212"/>
      <c r="L3814" s="308" t="str">
        <f>IF(K3814&lt;&gt;"",INDEX(ฐาน!$J$4:$M$44,MATCH(INT(K3814),ฐาน!$J$4:$J$44,0),2),"")</f>
        <v/>
      </c>
      <c r="M3814" s="309" t="str">
        <f>IF(L3814&lt;&gt;"",INDEX(ฐาน!$J$4:$M$45,MATCH(L3814,ฐาน!$K$4:$K$45,0),4),"")</f>
        <v/>
      </c>
      <c r="N3814" s="310" t="str">
        <f>IF(I3814&lt;&gt;"",INDEX(ฐาน!$A$4:$F$9,MATCH(I3814,ฐาน!$A$4:$A$9,0),IF(J3814&gt;=INDEX(ฐาน!$A$4:$F$9,MATCH(I3814,ฐาน!$A$4:$A$9,0),3),6,5)),"")</f>
        <v/>
      </c>
      <c r="O3814" s="311" t="str">
        <f>IF(I3814&lt;&gt;"",IF(J3814&gt;=INDEX(ฐาน!$A$4:$G$9,MATCH(I3814,ฐาน!$A$4:$A$9,0),4),INDEX(ฐาน!$A$4:$G$9,MATCH(I3814,ฐาน!$A$4:$A$9,0),7),INDEX(ฐาน!$A$4:$G$9,MATCH(I3814,ฐาน!$A$4:$A$9,0),4)),"")</f>
        <v/>
      </c>
      <c r="P3814" s="312">
        <f>IF(M3814&lt;&gt;ฐาน!$M$45,IF(L3814&lt;&gt;"",($L3814*$N3814/100),0),0)</f>
        <v>0</v>
      </c>
      <c r="Q3814" s="311">
        <f>IF(M3814&lt;&gt;ฐาน!$M$45,IF(L3814&lt;&gt;"",ROUNDUP(($L3814*$N3814/100),-1),0),0)</f>
        <v>0</v>
      </c>
      <c r="R3814" s="311">
        <f t="shared" si="118"/>
        <v>0</v>
      </c>
      <c r="S3814" s="313">
        <f t="shared" si="119"/>
        <v>0</v>
      </c>
      <c r="T3814" s="314">
        <f>IF(M3814&lt;&gt;ฐาน!$M$45,IF(S3814&lt;&gt;"",S3814+R3814,0),0)</f>
        <v>0</v>
      </c>
      <c r="U3814" s="311">
        <f>IF(M3814&lt;&gt;ฐาน!$M$45,IF(S3814=0,J3814+T3814,O3814),J3814)</f>
        <v>0</v>
      </c>
      <c r="V3814" s="98"/>
    </row>
    <row r="3815" spans="1:22" x14ac:dyDescent="0.35">
      <c r="A3815" s="93">
        <v>3807</v>
      </c>
      <c r="B3815" s="84"/>
      <c r="C3815" s="98"/>
      <c r="D3815" s="91"/>
      <c r="E3815" s="89"/>
      <c r="F3815" s="88"/>
      <c r="G3815" s="91"/>
      <c r="H3815" s="91"/>
      <c r="I3815" s="88"/>
      <c r="J3815" s="92"/>
      <c r="K3815" s="212"/>
      <c r="L3815" s="308" t="str">
        <f>IF(K3815&lt;&gt;"",INDEX(ฐาน!$J$4:$M$44,MATCH(INT(K3815),ฐาน!$J$4:$J$44,0),2),"")</f>
        <v/>
      </c>
      <c r="M3815" s="309" t="str">
        <f>IF(L3815&lt;&gt;"",INDEX(ฐาน!$J$4:$M$45,MATCH(L3815,ฐาน!$K$4:$K$45,0),4),"")</f>
        <v/>
      </c>
      <c r="N3815" s="310" t="str">
        <f>IF(I3815&lt;&gt;"",INDEX(ฐาน!$A$4:$F$9,MATCH(I3815,ฐาน!$A$4:$A$9,0),IF(J3815&gt;=INDEX(ฐาน!$A$4:$F$9,MATCH(I3815,ฐาน!$A$4:$A$9,0),3),6,5)),"")</f>
        <v/>
      </c>
      <c r="O3815" s="311" t="str">
        <f>IF(I3815&lt;&gt;"",IF(J3815&gt;=INDEX(ฐาน!$A$4:$G$9,MATCH(I3815,ฐาน!$A$4:$A$9,0),4),INDEX(ฐาน!$A$4:$G$9,MATCH(I3815,ฐาน!$A$4:$A$9,0),7),INDEX(ฐาน!$A$4:$G$9,MATCH(I3815,ฐาน!$A$4:$A$9,0),4)),"")</f>
        <v/>
      </c>
      <c r="P3815" s="312">
        <f>IF(M3815&lt;&gt;ฐาน!$M$45,IF(L3815&lt;&gt;"",($L3815*$N3815/100),0),0)</f>
        <v>0</v>
      </c>
      <c r="Q3815" s="311">
        <f>IF(M3815&lt;&gt;ฐาน!$M$45,IF(L3815&lt;&gt;"",ROUNDUP(($L3815*$N3815/100),-1),0),0)</f>
        <v>0</v>
      </c>
      <c r="R3815" s="311">
        <f t="shared" si="118"/>
        <v>0</v>
      </c>
      <c r="S3815" s="313">
        <f t="shared" si="119"/>
        <v>0</v>
      </c>
      <c r="T3815" s="314">
        <f>IF(M3815&lt;&gt;ฐาน!$M$45,IF(S3815&lt;&gt;"",S3815+R3815,0),0)</f>
        <v>0</v>
      </c>
      <c r="U3815" s="311">
        <f>IF(M3815&lt;&gt;ฐาน!$M$45,IF(S3815=0,J3815+T3815,O3815),J3815)</f>
        <v>0</v>
      </c>
      <c r="V3815" s="98"/>
    </row>
    <row r="3816" spans="1:22" x14ac:dyDescent="0.35">
      <c r="A3816" s="93">
        <v>3808</v>
      </c>
      <c r="B3816" s="84"/>
      <c r="C3816" s="98"/>
      <c r="D3816" s="91"/>
      <c r="E3816" s="89"/>
      <c r="F3816" s="88"/>
      <c r="G3816" s="91"/>
      <c r="H3816" s="91"/>
      <c r="I3816" s="88"/>
      <c r="J3816" s="92"/>
      <c r="K3816" s="212"/>
      <c r="L3816" s="308" t="str">
        <f>IF(K3816&lt;&gt;"",INDEX(ฐาน!$J$4:$M$44,MATCH(INT(K3816),ฐาน!$J$4:$J$44,0),2),"")</f>
        <v/>
      </c>
      <c r="M3816" s="309" t="str">
        <f>IF(L3816&lt;&gt;"",INDEX(ฐาน!$J$4:$M$45,MATCH(L3816,ฐาน!$K$4:$K$45,0),4),"")</f>
        <v/>
      </c>
      <c r="N3816" s="310" t="str">
        <f>IF(I3816&lt;&gt;"",INDEX(ฐาน!$A$4:$F$9,MATCH(I3816,ฐาน!$A$4:$A$9,0),IF(J3816&gt;=INDEX(ฐาน!$A$4:$F$9,MATCH(I3816,ฐาน!$A$4:$A$9,0),3),6,5)),"")</f>
        <v/>
      </c>
      <c r="O3816" s="311" t="str">
        <f>IF(I3816&lt;&gt;"",IF(J3816&gt;=INDEX(ฐาน!$A$4:$G$9,MATCH(I3816,ฐาน!$A$4:$A$9,0),4),INDEX(ฐาน!$A$4:$G$9,MATCH(I3816,ฐาน!$A$4:$A$9,0),7),INDEX(ฐาน!$A$4:$G$9,MATCH(I3816,ฐาน!$A$4:$A$9,0),4)),"")</f>
        <v/>
      </c>
      <c r="P3816" s="312">
        <f>IF(M3816&lt;&gt;ฐาน!$M$45,IF(L3816&lt;&gt;"",($L3816*$N3816/100),0),0)</f>
        <v>0</v>
      </c>
      <c r="Q3816" s="311">
        <f>IF(M3816&lt;&gt;ฐาน!$M$45,IF(L3816&lt;&gt;"",ROUNDUP(($L3816*$N3816/100),-1),0),0)</f>
        <v>0</v>
      </c>
      <c r="R3816" s="311">
        <f t="shared" si="118"/>
        <v>0</v>
      </c>
      <c r="S3816" s="313">
        <f t="shared" si="119"/>
        <v>0</v>
      </c>
      <c r="T3816" s="314">
        <f>IF(M3816&lt;&gt;ฐาน!$M$45,IF(S3816&lt;&gt;"",S3816+R3816,0),0)</f>
        <v>0</v>
      </c>
      <c r="U3816" s="311">
        <f>IF(M3816&lt;&gt;ฐาน!$M$45,IF(S3816=0,J3816+T3816,O3816),J3816)</f>
        <v>0</v>
      </c>
      <c r="V3816" s="98"/>
    </row>
    <row r="3817" spans="1:22" x14ac:dyDescent="0.35">
      <c r="A3817" s="93">
        <v>3809</v>
      </c>
      <c r="B3817" s="84"/>
      <c r="C3817" s="98"/>
      <c r="D3817" s="91"/>
      <c r="E3817" s="89"/>
      <c r="F3817" s="88"/>
      <c r="G3817" s="91"/>
      <c r="H3817" s="91"/>
      <c r="I3817" s="88"/>
      <c r="J3817" s="92"/>
      <c r="K3817" s="212"/>
      <c r="L3817" s="308" t="str">
        <f>IF(K3817&lt;&gt;"",INDEX(ฐาน!$J$4:$M$44,MATCH(INT(K3817),ฐาน!$J$4:$J$44,0),2),"")</f>
        <v/>
      </c>
      <c r="M3817" s="309" t="str">
        <f>IF(L3817&lt;&gt;"",INDEX(ฐาน!$J$4:$M$45,MATCH(L3817,ฐาน!$K$4:$K$45,0),4),"")</f>
        <v/>
      </c>
      <c r="N3817" s="310" t="str">
        <f>IF(I3817&lt;&gt;"",INDEX(ฐาน!$A$4:$F$9,MATCH(I3817,ฐาน!$A$4:$A$9,0),IF(J3817&gt;=INDEX(ฐาน!$A$4:$F$9,MATCH(I3817,ฐาน!$A$4:$A$9,0),3),6,5)),"")</f>
        <v/>
      </c>
      <c r="O3817" s="311" t="str">
        <f>IF(I3817&lt;&gt;"",IF(J3817&gt;=INDEX(ฐาน!$A$4:$G$9,MATCH(I3817,ฐาน!$A$4:$A$9,0),4),INDEX(ฐาน!$A$4:$G$9,MATCH(I3817,ฐาน!$A$4:$A$9,0),7),INDEX(ฐาน!$A$4:$G$9,MATCH(I3817,ฐาน!$A$4:$A$9,0),4)),"")</f>
        <v/>
      </c>
      <c r="P3817" s="312">
        <f>IF(M3817&lt;&gt;ฐาน!$M$45,IF(L3817&lt;&gt;"",($L3817*$N3817/100),0),0)</f>
        <v>0</v>
      </c>
      <c r="Q3817" s="311">
        <f>IF(M3817&lt;&gt;ฐาน!$M$45,IF(L3817&lt;&gt;"",ROUNDUP(($L3817*$N3817/100),-1),0),0)</f>
        <v>0</v>
      </c>
      <c r="R3817" s="311">
        <f t="shared" si="118"/>
        <v>0</v>
      </c>
      <c r="S3817" s="313">
        <f t="shared" si="119"/>
        <v>0</v>
      </c>
      <c r="T3817" s="314">
        <f>IF(M3817&lt;&gt;ฐาน!$M$45,IF(S3817&lt;&gt;"",S3817+R3817,0),0)</f>
        <v>0</v>
      </c>
      <c r="U3817" s="311">
        <f>IF(M3817&lt;&gt;ฐาน!$M$45,IF(S3817=0,J3817+T3817,O3817),J3817)</f>
        <v>0</v>
      </c>
      <c r="V3817" s="98"/>
    </row>
    <row r="3818" spans="1:22" x14ac:dyDescent="0.35">
      <c r="A3818" s="93">
        <v>3810</v>
      </c>
      <c r="B3818" s="84"/>
      <c r="C3818" s="98"/>
      <c r="D3818" s="91"/>
      <c r="E3818" s="89"/>
      <c r="F3818" s="88"/>
      <c r="G3818" s="91"/>
      <c r="H3818" s="91"/>
      <c r="I3818" s="88"/>
      <c r="J3818" s="92"/>
      <c r="K3818" s="212"/>
      <c r="L3818" s="308" t="str">
        <f>IF(K3818&lt;&gt;"",INDEX(ฐาน!$J$4:$M$44,MATCH(INT(K3818),ฐาน!$J$4:$J$44,0),2),"")</f>
        <v/>
      </c>
      <c r="M3818" s="309" t="str">
        <f>IF(L3818&lt;&gt;"",INDEX(ฐาน!$J$4:$M$45,MATCH(L3818,ฐาน!$K$4:$K$45,0),4),"")</f>
        <v/>
      </c>
      <c r="N3818" s="310" t="str">
        <f>IF(I3818&lt;&gt;"",INDEX(ฐาน!$A$4:$F$9,MATCH(I3818,ฐาน!$A$4:$A$9,0),IF(J3818&gt;=INDEX(ฐาน!$A$4:$F$9,MATCH(I3818,ฐาน!$A$4:$A$9,0),3),6,5)),"")</f>
        <v/>
      </c>
      <c r="O3818" s="311" t="str">
        <f>IF(I3818&lt;&gt;"",IF(J3818&gt;=INDEX(ฐาน!$A$4:$G$9,MATCH(I3818,ฐาน!$A$4:$A$9,0),4),INDEX(ฐาน!$A$4:$G$9,MATCH(I3818,ฐาน!$A$4:$A$9,0),7),INDEX(ฐาน!$A$4:$G$9,MATCH(I3818,ฐาน!$A$4:$A$9,0),4)),"")</f>
        <v/>
      </c>
      <c r="P3818" s="312">
        <f>IF(M3818&lt;&gt;ฐาน!$M$45,IF(L3818&lt;&gt;"",($L3818*$N3818/100),0),0)</f>
        <v>0</v>
      </c>
      <c r="Q3818" s="311">
        <f>IF(M3818&lt;&gt;ฐาน!$M$45,IF(L3818&lt;&gt;"",ROUNDUP(($L3818*$N3818/100),-1),0),0)</f>
        <v>0</v>
      </c>
      <c r="R3818" s="311">
        <f t="shared" si="118"/>
        <v>0</v>
      </c>
      <c r="S3818" s="313">
        <f t="shared" si="119"/>
        <v>0</v>
      </c>
      <c r="T3818" s="314">
        <f>IF(M3818&lt;&gt;ฐาน!$M$45,IF(S3818&lt;&gt;"",S3818+R3818,0),0)</f>
        <v>0</v>
      </c>
      <c r="U3818" s="311">
        <f>IF(M3818&lt;&gt;ฐาน!$M$45,IF(S3818=0,J3818+T3818,O3818),J3818)</f>
        <v>0</v>
      </c>
      <c r="V3818" s="98"/>
    </row>
    <row r="3819" spans="1:22" x14ac:dyDescent="0.35">
      <c r="A3819" s="93">
        <v>3811</v>
      </c>
      <c r="B3819" s="84"/>
      <c r="C3819" s="98"/>
      <c r="D3819" s="91"/>
      <c r="E3819" s="89"/>
      <c r="F3819" s="88"/>
      <c r="G3819" s="91"/>
      <c r="H3819" s="91"/>
      <c r="I3819" s="88"/>
      <c r="J3819" s="92"/>
      <c r="K3819" s="212"/>
      <c r="L3819" s="308" t="str">
        <f>IF(K3819&lt;&gt;"",INDEX(ฐาน!$J$4:$M$44,MATCH(INT(K3819),ฐาน!$J$4:$J$44,0),2),"")</f>
        <v/>
      </c>
      <c r="M3819" s="309" t="str">
        <f>IF(L3819&lt;&gt;"",INDEX(ฐาน!$J$4:$M$45,MATCH(L3819,ฐาน!$K$4:$K$45,0),4),"")</f>
        <v/>
      </c>
      <c r="N3819" s="310" t="str">
        <f>IF(I3819&lt;&gt;"",INDEX(ฐาน!$A$4:$F$9,MATCH(I3819,ฐาน!$A$4:$A$9,0),IF(J3819&gt;=INDEX(ฐาน!$A$4:$F$9,MATCH(I3819,ฐาน!$A$4:$A$9,0),3),6,5)),"")</f>
        <v/>
      </c>
      <c r="O3819" s="311" t="str">
        <f>IF(I3819&lt;&gt;"",IF(J3819&gt;=INDEX(ฐาน!$A$4:$G$9,MATCH(I3819,ฐาน!$A$4:$A$9,0),4),INDEX(ฐาน!$A$4:$G$9,MATCH(I3819,ฐาน!$A$4:$A$9,0),7),INDEX(ฐาน!$A$4:$G$9,MATCH(I3819,ฐาน!$A$4:$A$9,0),4)),"")</f>
        <v/>
      </c>
      <c r="P3819" s="312">
        <f>IF(M3819&lt;&gt;ฐาน!$M$45,IF(L3819&lt;&gt;"",($L3819*$N3819/100),0),0)</f>
        <v>0</v>
      </c>
      <c r="Q3819" s="311">
        <f>IF(M3819&lt;&gt;ฐาน!$M$45,IF(L3819&lt;&gt;"",ROUNDUP(($L3819*$N3819/100),-1),0),0)</f>
        <v>0</v>
      </c>
      <c r="R3819" s="311">
        <f t="shared" si="118"/>
        <v>0</v>
      </c>
      <c r="S3819" s="313">
        <f t="shared" si="119"/>
        <v>0</v>
      </c>
      <c r="T3819" s="314">
        <f>IF(M3819&lt;&gt;ฐาน!$M$45,IF(S3819&lt;&gt;"",S3819+R3819,0),0)</f>
        <v>0</v>
      </c>
      <c r="U3819" s="311">
        <f>IF(M3819&lt;&gt;ฐาน!$M$45,IF(S3819=0,J3819+T3819,O3819),J3819)</f>
        <v>0</v>
      </c>
      <c r="V3819" s="98"/>
    </row>
    <row r="3820" spans="1:22" x14ac:dyDescent="0.35">
      <c r="A3820" s="93">
        <v>3812</v>
      </c>
      <c r="B3820" s="84"/>
      <c r="C3820" s="98"/>
      <c r="D3820" s="91"/>
      <c r="E3820" s="89"/>
      <c r="F3820" s="88"/>
      <c r="G3820" s="91"/>
      <c r="H3820" s="91"/>
      <c r="I3820" s="88"/>
      <c r="J3820" s="92"/>
      <c r="K3820" s="212"/>
      <c r="L3820" s="308" t="str">
        <f>IF(K3820&lt;&gt;"",INDEX(ฐาน!$J$4:$M$44,MATCH(INT(K3820),ฐาน!$J$4:$J$44,0),2),"")</f>
        <v/>
      </c>
      <c r="M3820" s="309" t="str">
        <f>IF(L3820&lt;&gt;"",INDEX(ฐาน!$J$4:$M$45,MATCH(L3820,ฐาน!$K$4:$K$45,0),4),"")</f>
        <v/>
      </c>
      <c r="N3820" s="310" t="str">
        <f>IF(I3820&lt;&gt;"",INDEX(ฐาน!$A$4:$F$9,MATCH(I3820,ฐาน!$A$4:$A$9,0),IF(J3820&gt;=INDEX(ฐาน!$A$4:$F$9,MATCH(I3820,ฐาน!$A$4:$A$9,0),3),6,5)),"")</f>
        <v/>
      </c>
      <c r="O3820" s="311" t="str">
        <f>IF(I3820&lt;&gt;"",IF(J3820&gt;=INDEX(ฐาน!$A$4:$G$9,MATCH(I3820,ฐาน!$A$4:$A$9,0),4),INDEX(ฐาน!$A$4:$G$9,MATCH(I3820,ฐาน!$A$4:$A$9,0),7),INDEX(ฐาน!$A$4:$G$9,MATCH(I3820,ฐาน!$A$4:$A$9,0),4)),"")</f>
        <v/>
      </c>
      <c r="P3820" s="312">
        <f>IF(M3820&lt;&gt;ฐาน!$M$45,IF(L3820&lt;&gt;"",($L3820*$N3820/100),0),0)</f>
        <v>0</v>
      </c>
      <c r="Q3820" s="311">
        <f>IF(M3820&lt;&gt;ฐาน!$M$45,IF(L3820&lt;&gt;"",ROUNDUP(($L3820*$N3820/100),-1),0),0)</f>
        <v>0</v>
      </c>
      <c r="R3820" s="311">
        <f t="shared" si="118"/>
        <v>0</v>
      </c>
      <c r="S3820" s="313">
        <f t="shared" si="119"/>
        <v>0</v>
      </c>
      <c r="T3820" s="314">
        <f>IF(M3820&lt;&gt;ฐาน!$M$45,IF(S3820&lt;&gt;"",S3820+R3820,0),0)</f>
        <v>0</v>
      </c>
      <c r="U3820" s="311">
        <f>IF(M3820&lt;&gt;ฐาน!$M$45,IF(S3820=0,J3820+T3820,O3820),J3820)</f>
        <v>0</v>
      </c>
      <c r="V3820" s="98"/>
    </row>
    <row r="3821" spans="1:22" x14ac:dyDescent="0.35">
      <c r="A3821" s="93">
        <v>3813</v>
      </c>
      <c r="B3821" s="84"/>
      <c r="C3821" s="98"/>
      <c r="D3821" s="91"/>
      <c r="E3821" s="89"/>
      <c r="F3821" s="88"/>
      <c r="G3821" s="91"/>
      <c r="H3821" s="91"/>
      <c r="I3821" s="88"/>
      <c r="J3821" s="92"/>
      <c r="K3821" s="212"/>
      <c r="L3821" s="308" t="str">
        <f>IF(K3821&lt;&gt;"",INDEX(ฐาน!$J$4:$M$44,MATCH(INT(K3821),ฐาน!$J$4:$J$44,0),2),"")</f>
        <v/>
      </c>
      <c r="M3821" s="309" t="str">
        <f>IF(L3821&lt;&gt;"",INDEX(ฐาน!$J$4:$M$45,MATCH(L3821,ฐาน!$K$4:$K$45,0),4),"")</f>
        <v/>
      </c>
      <c r="N3821" s="310" t="str">
        <f>IF(I3821&lt;&gt;"",INDEX(ฐาน!$A$4:$F$9,MATCH(I3821,ฐาน!$A$4:$A$9,0),IF(J3821&gt;=INDEX(ฐาน!$A$4:$F$9,MATCH(I3821,ฐาน!$A$4:$A$9,0),3),6,5)),"")</f>
        <v/>
      </c>
      <c r="O3821" s="311" t="str">
        <f>IF(I3821&lt;&gt;"",IF(J3821&gt;=INDEX(ฐาน!$A$4:$G$9,MATCH(I3821,ฐาน!$A$4:$A$9,0),4),INDEX(ฐาน!$A$4:$G$9,MATCH(I3821,ฐาน!$A$4:$A$9,0),7),INDEX(ฐาน!$A$4:$G$9,MATCH(I3821,ฐาน!$A$4:$A$9,0),4)),"")</f>
        <v/>
      </c>
      <c r="P3821" s="312">
        <f>IF(M3821&lt;&gt;ฐาน!$M$45,IF(L3821&lt;&gt;"",($L3821*$N3821/100),0),0)</f>
        <v>0</v>
      </c>
      <c r="Q3821" s="311">
        <f>IF(M3821&lt;&gt;ฐาน!$M$45,IF(L3821&lt;&gt;"",ROUNDUP(($L3821*$N3821/100),-1),0),0)</f>
        <v>0</v>
      </c>
      <c r="R3821" s="311">
        <f t="shared" si="118"/>
        <v>0</v>
      </c>
      <c r="S3821" s="313">
        <f t="shared" si="119"/>
        <v>0</v>
      </c>
      <c r="T3821" s="314">
        <f>IF(M3821&lt;&gt;ฐาน!$M$45,IF(S3821&lt;&gt;"",S3821+R3821,0),0)</f>
        <v>0</v>
      </c>
      <c r="U3821" s="311">
        <f>IF(M3821&lt;&gt;ฐาน!$M$45,IF(S3821=0,J3821+T3821,O3821),J3821)</f>
        <v>0</v>
      </c>
      <c r="V3821" s="98"/>
    </row>
    <row r="3822" spans="1:22" x14ac:dyDescent="0.35">
      <c r="A3822" s="93">
        <v>3814</v>
      </c>
      <c r="B3822" s="84"/>
      <c r="C3822" s="98"/>
      <c r="D3822" s="91"/>
      <c r="E3822" s="89"/>
      <c r="F3822" s="88"/>
      <c r="G3822" s="91"/>
      <c r="H3822" s="91"/>
      <c r="I3822" s="88"/>
      <c r="J3822" s="92"/>
      <c r="K3822" s="212"/>
      <c r="L3822" s="308" t="str">
        <f>IF(K3822&lt;&gt;"",INDEX(ฐาน!$J$4:$M$44,MATCH(INT(K3822),ฐาน!$J$4:$J$44,0),2),"")</f>
        <v/>
      </c>
      <c r="M3822" s="309" t="str">
        <f>IF(L3822&lt;&gt;"",INDEX(ฐาน!$J$4:$M$45,MATCH(L3822,ฐาน!$K$4:$K$45,0),4),"")</f>
        <v/>
      </c>
      <c r="N3822" s="310" t="str">
        <f>IF(I3822&lt;&gt;"",INDEX(ฐาน!$A$4:$F$9,MATCH(I3822,ฐาน!$A$4:$A$9,0),IF(J3822&gt;=INDEX(ฐาน!$A$4:$F$9,MATCH(I3822,ฐาน!$A$4:$A$9,0),3),6,5)),"")</f>
        <v/>
      </c>
      <c r="O3822" s="311" t="str">
        <f>IF(I3822&lt;&gt;"",IF(J3822&gt;=INDEX(ฐาน!$A$4:$G$9,MATCH(I3822,ฐาน!$A$4:$A$9,0),4),INDEX(ฐาน!$A$4:$G$9,MATCH(I3822,ฐาน!$A$4:$A$9,0),7),INDEX(ฐาน!$A$4:$G$9,MATCH(I3822,ฐาน!$A$4:$A$9,0),4)),"")</f>
        <v/>
      </c>
      <c r="P3822" s="312">
        <f>IF(M3822&lt;&gt;ฐาน!$M$45,IF(L3822&lt;&gt;"",($L3822*$N3822/100),0),0)</f>
        <v>0</v>
      </c>
      <c r="Q3822" s="311">
        <f>IF(M3822&lt;&gt;ฐาน!$M$45,IF(L3822&lt;&gt;"",ROUNDUP(($L3822*$N3822/100),-1),0),0)</f>
        <v>0</v>
      </c>
      <c r="R3822" s="311">
        <f t="shared" si="118"/>
        <v>0</v>
      </c>
      <c r="S3822" s="313">
        <f t="shared" si="119"/>
        <v>0</v>
      </c>
      <c r="T3822" s="314">
        <f>IF(M3822&lt;&gt;ฐาน!$M$45,IF(S3822&lt;&gt;"",S3822+R3822,0),0)</f>
        <v>0</v>
      </c>
      <c r="U3822" s="311">
        <f>IF(M3822&lt;&gt;ฐาน!$M$45,IF(S3822=0,J3822+T3822,O3822),J3822)</f>
        <v>0</v>
      </c>
      <c r="V3822" s="98"/>
    </row>
    <row r="3823" spans="1:22" x14ac:dyDescent="0.35">
      <c r="A3823" s="93">
        <v>3815</v>
      </c>
      <c r="B3823" s="84"/>
      <c r="C3823" s="98"/>
      <c r="D3823" s="91"/>
      <c r="E3823" s="89"/>
      <c r="F3823" s="88"/>
      <c r="G3823" s="91"/>
      <c r="H3823" s="91"/>
      <c r="I3823" s="88"/>
      <c r="J3823" s="92"/>
      <c r="K3823" s="212"/>
      <c r="L3823" s="308" t="str">
        <f>IF(K3823&lt;&gt;"",INDEX(ฐาน!$J$4:$M$44,MATCH(INT(K3823),ฐาน!$J$4:$J$44,0),2),"")</f>
        <v/>
      </c>
      <c r="M3823" s="309" t="str">
        <f>IF(L3823&lt;&gt;"",INDEX(ฐาน!$J$4:$M$45,MATCH(L3823,ฐาน!$K$4:$K$45,0),4),"")</f>
        <v/>
      </c>
      <c r="N3823" s="310" t="str">
        <f>IF(I3823&lt;&gt;"",INDEX(ฐาน!$A$4:$F$9,MATCH(I3823,ฐาน!$A$4:$A$9,0),IF(J3823&gt;=INDEX(ฐาน!$A$4:$F$9,MATCH(I3823,ฐาน!$A$4:$A$9,0),3),6,5)),"")</f>
        <v/>
      </c>
      <c r="O3823" s="311" t="str">
        <f>IF(I3823&lt;&gt;"",IF(J3823&gt;=INDEX(ฐาน!$A$4:$G$9,MATCH(I3823,ฐาน!$A$4:$A$9,0),4),INDEX(ฐาน!$A$4:$G$9,MATCH(I3823,ฐาน!$A$4:$A$9,0),7),INDEX(ฐาน!$A$4:$G$9,MATCH(I3823,ฐาน!$A$4:$A$9,0),4)),"")</f>
        <v/>
      </c>
      <c r="P3823" s="312">
        <f>IF(M3823&lt;&gt;ฐาน!$M$45,IF(L3823&lt;&gt;"",($L3823*$N3823/100),0),0)</f>
        <v>0</v>
      </c>
      <c r="Q3823" s="311">
        <f>IF(M3823&lt;&gt;ฐาน!$M$45,IF(L3823&lt;&gt;"",ROUNDUP(($L3823*$N3823/100),-1),0),0)</f>
        <v>0</v>
      </c>
      <c r="R3823" s="311">
        <f t="shared" si="118"/>
        <v>0</v>
      </c>
      <c r="S3823" s="313">
        <f t="shared" si="119"/>
        <v>0</v>
      </c>
      <c r="T3823" s="314">
        <f>IF(M3823&lt;&gt;ฐาน!$M$45,IF(S3823&lt;&gt;"",S3823+R3823,0),0)</f>
        <v>0</v>
      </c>
      <c r="U3823" s="311">
        <f>IF(M3823&lt;&gt;ฐาน!$M$45,IF(S3823=0,J3823+T3823,O3823),J3823)</f>
        <v>0</v>
      </c>
      <c r="V3823" s="98"/>
    </row>
    <row r="3824" spans="1:22" x14ac:dyDescent="0.35">
      <c r="A3824" s="93">
        <v>3816</v>
      </c>
      <c r="B3824" s="84"/>
      <c r="C3824" s="98"/>
      <c r="D3824" s="91"/>
      <c r="E3824" s="89"/>
      <c r="F3824" s="88"/>
      <c r="G3824" s="91"/>
      <c r="H3824" s="91"/>
      <c r="I3824" s="88"/>
      <c r="J3824" s="92"/>
      <c r="K3824" s="212"/>
      <c r="L3824" s="308" t="str">
        <f>IF(K3824&lt;&gt;"",INDEX(ฐาน!$J$4:$M$44,MATCH(INT(K3824),ฐาน!$J$4:$J$44,0),2),"")</f>
        <v/>
      </c>
      <c r="M3824" s="309" t="str">
        <f>IF(L3824&lt;&gt;"",INDEX(ฐาน!$J$4:$M$45,MATCH(L3824,ฐาน!$K$4:$K$45,0),4),"")</f>
        <v/>
      </c>
      <c r="N3824" s="310" t="str">
        <f>IF(I3824&lt;&gt;"",INDEX(ฐาน!$A$4:$F$9,MATCH(I3824,ฐาน!$A$4:$A$9,0),IF(J3824&gt;=INDEX(ฐาน!$A$4:$F$9,MATCH(I3824,ฐาน!$A$4:$A$9,0),3),6,5)),"")</f>
        <v/>
      </c>
      <c r="O3824" s="311" t="str">
        <f>IF(I3824&lt;&gt;"",IF(J3824&gt;=INDEX(ฐาน!$A$4:$G$9,MATCH(I3824,ฐาน!$A$4:$A$9,0),4),INDEX(ฐาน!$A$4:$G$9,MATCH(I3824,ฐาน!$A$4:$A$9,0),7),INDEX(ฐาน!$A$4:$G$9,MATCH(I3824,ฐาน!$A$4:$A$9,0),4)),"")</f>
        <v/>
      </c>
      <c r="P3824" s="312">
        <f>IF(M3824&lt;&gt;ฐาน!$M$45,IF(L3824&lt;&gt;"",($L3824*$N3824/100),0),0)</f>
        <v>0</v>
      </c>
      <c r="Q3824" s="311">
        <f>IF(M3824&lt;&gt;ฐาน!$M$45,IF(L3824&lt;&gt;"",ROUNDUP(($L3824*$N3824/100),-1),0),0)</f>
        <v>0</v>
      </c>
      <c r="R3824" s="311">
        <f t="shared" si="118"/>
        <v>0</v>
      </c>
      <c r="S3824" s="313">
        <f t="shared" si="119"/>
        <v>0</v>
      </c>
      <c r="T3824" s="314">
        <f>IF(M3824&lt;&gt;ฐาน!$M$45,IF(S3824&lt;&gt;"",S3824+R3824,0),0)</f>
        <v>0</v>
      </c>
      <c r="U3824" s="311">
        <f>IF(M3824&lt;&gt;ฐาน!$M$45,IF(S3824=0,J3824+T3824,O3824),J3824)</f>
        <v>0</v>
      </c>
      <c r="V3824" s="98"/>
    </row>
    <row r="3825" spans="1:22" x14ac:dyDescent="0.35">
      <c r="A3825" s="93">
        <v>3817</v>
      </c>
      <c r="B3825" s="84"/>
      <c r="C3825" s="98"/>
      <c r="D3825" s="91"/>
      <c r="E3825" s="89"/>
      <c r="F3825" s="88"/>
      <c r="G3825" s="91"/>
      <c r="H3825" s="91"/>
      <c r="I3825" s="88"/>
      <c r="J3825" s="92"/>
      <c r="K3825" s="212"/>
      <c r="L3825" s="308" t="str">
        <f>IF(K3825&lt;&gt;"",INDEX(ฐาน!$J$4:$M$44,MATCH(INT(K3825),ฐาน!$J$4:$J$44,0),2),"")</f>
        <v/>
      </c>
      <c r="M3825" s="309" t="str">
        <f>IF(L3825&lt;&gt;"",INDEX(ฐาน!$J$4:$M$45,MATCH(L3825,ฐาน!$K$4:$K$45,0),4),"")</f>
        <v/>
      </c>
      <c r="N3825" s="310" t="str">
        <f>IF(I3825&lt;&gt;"",INDEX(ฐาน!$A$4:$F$9,MATCH(I3825,ฐาน!$A$4:$A$9,0),IF(J3825&gt;=INDEX(ฐาน!$A$4:$F$9,MATCH(I3825,ฐาน!$A$4:$A$9,0),3),6,5)),"")</f>
        <v/>
      </c>
      <c r="O3825" s="311" t="str">
        <f>IF(I3825&lt;&gt;"",IF(J3825&gt;=INDEX(ฐาน!$A$4:$G$9,MATCH(I3825,ฐาน!$A$4:$A$9,0),4),INDEX(ฐาน!$A$4:$G$9,MATCH(I3825,ฐาน!$A$4:$A$9,0),7),INDEX(ฐาน!$A$4:$G$9,MATCH(I3825,ฐาน!$A$4:$A$9,0),4)),"")</f>
        <v/>
      </c>
      <c r="P3825" s="312">
        <f>IF(M3825&lt;&gt;ฐาน!$M$45,IF(L3825&lt;&gt;"",($L3825*$N3825/100),0),0)</f>
        <v>0</v>
      </c>
      <c r="Q3825" s="311">
        <f>IF(M3825&lt;&gt;ฐาน!$M$45,IF(L3825&lt;&gt;"",ROUNDUP(($L3825*$N3825/100),-1),0),0)</f>
        <v>0</v>
      </c>
      <c r="R3825" s="311">
        <f t="shared" si="118"/>
        <v>0</v>
      </c>
      <c r="S3825" s="313">
        <f t="shared" si="119"/>
        <v>0</v>
      </c>
      <c r="T3825" s="314">
        <f>IF(M3825&lt;&gt;ฐาน!$M$45,IF(S3825&lt;&gt;"",S3825+R3825,0),0)</f>
        <v>0</v>
      </c>
      <c r="U3825" s="311">
        <f>IF(M3825&lt;&gt;ฐาน!$M$45,IF(S3825=0,J3825+T3825,O3825),J3825)</f>
        <v>0</v>
      </c>
      <c r="V3825" s="98"/>
    </row>
    <row r="3826" spans="1:22" x14ac:dyDescent="0.35">
      <c r="A3826" s="93">
        <v>3818</v>
      </c>
      <c r="B3826" s="84"/>
      <c r="C3826" s="98"/>
      <c r="D3826" s="91"/>
      <c r="E3826" s="89"/>
      <c r="F3826" s="88"/>
      <c r="G3826" s="91"/>
      <c r="H3826" s="91"/>
      <c r="I3826" s="88"/>
      <c r="J3826" s="92"/>
      <c r="K3826" s="212"/>
      <c r="L3826" s="308" t="str">
        <f>IF(K3826&lt;&gt;"",INDEX(ฐาน!$J$4:$M$44,MATCH(INT(K3826),ฐาน!$J$4:$J$44,0),2),"")</f>
        <v/>
      </c>
      <c r="M3826" s="309" t="str">
        <f>IF(L3826&lt;&gt;"",INDEX(ฐาน!$J$4:$M$45,MATCH(L3826,ฐาน!$K$4:$K$45,0),4),"")</f>
        <v/>
      </c>
      <c r="N3826" s="310" t="str">
        <f>IF(I3826&lt;&gt;"",INDEX(ฐาน!$A$4:$F$9,MATCH(I3826,ฐาน!$A$4:$A$9,0),IF(J3826&gt;=INDEX(ฐาน!$A$4:$F$9,MATCH(I3826,ฐาน!$A$4:$A$9,0),3),6,5)),"")</f>
        <v/>
      </c>
      <c r="O3826" s="311" t="str">
        <f>IF(I3826&lt;&gt;"",IF(J3826&gt;=INDEX(ฐาน!$A$4:$G$9,MATCH(I3826,ฐาน!$A$4:$A$9,0),4),INDEX(ฐาน!$A$4:$G$9,MATCH(I3826,ฐาน!$A$4:$A$9,0),7),INDEX(ฐาน!$A$4:$G$9,MATCH(I3826,ฐาน!$A$4:$A$9,0),4)),"")</f>
        <v/>
      </c>
      <c r="P3826" s="312">
        <f>IF(M3826&lt;&gt;ฐาน!$M$45,IF(L3826&lt;&gt;"",($L3826*$N3826/100),0),0)</f>
        <v>0</v>
      </c>
      <c r="Q3826" s="311">
        <f>IF(M3826&lt;&gt;ฐาน!$M$45,IF(L3826&lt;&gt;"",ROUNDUP(($L3826*$N3826/100),-1),0),0)</f>
        <v>0</v>
      </c>
      <c r="R3826" s="311">
        <f t="shared" si="118"/>
        <v>0</v>
      </c>
      <c r="S3826" s="313">
        <f t="shared" si="119"/>
        <v>0</v>
      </c>
      <c r="T3826" s="314">
        <f>IF(M3826&lt;&gt;ฐาน!$M$45,IF(S3826&lt;&gt;"",S3826+R3826,0),0)</f>
        <v>0</v>
      </c>
      <c r="U3826" s="311">
        <f>IF(M3826&lt;&gt;ฐาน!$M$45,IF(S3826=0,J3826+T3826,O3826),J3826)</f>
        <v>0</v>
      </c>
      <c r="V3826" s="98"/>
    </row>
    <row r="3827" spans="1:22" x14ac:dyDescent="0.35">
      <c r="A3827" s="93">
        <v>3819</v>
      </c>
      <c r="B3827" s="84"/>
      <c r="C3827" s="98"/>
      <c r="D3827" s="91"/>
      <c r="E3827" s="89"/>
      <c r="F3827" s="88"/>
      <c r="G3827" s="91"/>
      <c r="H3827" s="91"/>
      <c r="I3827" s="88"/>
      <c r="J3827" s="92"/>
      <c r="K3827" s="212"/>
      <c r="L3827" s="308" t="str">
        <f>IF(K3827&lt;&gt;"",INDEX(ฐาน!$J$4:$M$44,MATCH(INT(K3827),ฐาน!$J$4:$J$44,0),2),"")</f>
        <v/>
      </c>
      <c r="M3827" s="309" t="str">
        <f>IF(L3827&lt;&gt;"",INDEX(ฐาน!$J$4:$M$45,MATCH(L3827,ฐาน!$K$4:$K$45,0),4),"")</f>
        <v/>
      </c>
      <c r="N3827" s="310" t="str">
        <f>IF(I3827&lt;&gt;"",INDEX(ฐาน!$A$4:$F$9,MATCH(I3827,ฐาน!$A$4:$A$9,0),IF(J3827&gt;=INDEX(ฐาน!$A$4:$F$9,MATCH(I3827,ฐาน!$A$4:$A$9,0),3),6,5)),"")</f>
        <v/>
      </c>
      <c r="O3827" s="311" t="str">
        <f>IF(I3827&lt;&gt;"",IF(J3827&gt;=INDEX(ฐาน!$A$4:$G$9,MATCH(I3827,ฐาน!$A$4:$A$9,0),4),INDEX(ฐาน!$A$4:$G$9,MATCH(I3827,ฐาน!$A$4:$A$9,0),7),INDEX(ฐาน!$A$4:$G$9,MATCH(I3827,ฐาน!$A$4:$A$9,0),4)),"")</f>
        <v/>
      </c>
      <c r="P3827" s="312">
        <f>IF(M3827&lt;&gt;ฐาน!$M$45,IF(L3827&lt;&gt;"",($L3827*$N3827/100),0),0)</f>
        <v>0</v>
      </c>
      <c r="Q3827" s="311">
        <f>IF(M3827&lt;&gt;ฐาน!$M$45,IF(L3827&lt;&gt;"",ROUNDUP(($L3827*$N3827/100),-1),0),0)</f>
        <v>0</v>
      </c>
      <c r="R3827" s="311">
        <f t="shared" si="118"/>
        <v>0</v>
      </c>
      <c r="S3827" s="313">
        <f t="shared" si="119"/>
        <v>0</v>
      </c>
      <c r="T3827" s="314">
        <f>IF(M3827&lt;&gt;ฐาน!$M$45,IF(S3827&lt;&gt;"",S3827+R3827,0),0)</f>
        <v>0</v>
      </c>
      <c r="U3827" s="311">
        <f>IF(M3827&lt;&gt;ฐาน!$M$45,IF(S3827=0,J3827+T3827,O3827),J3827)</f>
        <v>0</v>
      </c>
      <c r="V3827" s="98"/>
    </row>
    <row r="3828" spans="1:22" x14ac:dyDescent="0.35">
      <c r="A3828" s="93">
        <v>3820</v>
      </c>
      <c r="B3828" s="84"/>
      <c r="C3828" s="98"/>
      <c r="D3828" s="91"/>
      <c r="E3828" s="89"/>
      <c r="F3828" s="88"/>
      <c r="G3828" s="91"/>
      <c r="H3828" s="91"/>
      <c r="I3828" s="88"/>
      <c r="J3828" s="92"/>
      <c r="K3828" s="212"/>
      <c r="L3828" s="308" t="str">
        <f>IF(K3828&lt;&gt;"",INDEX(ฐาน!$J$4:$M$44,MATCH(INT(K3828),ฐาน!$J$4:$J$44,0),2),"")</f>
        <v/>
      </c>
      <c r="M3828" s="309" t="str">
        <f>IF(L3828&lt;&gt;"",INDEX(ฐาน!$J$4:$M$45,MATCH(L3828,ฐาน!$K$4:$K$45,0),4),"")</f>
        <v/>
      </c>
      <c r="N3828" s="310" t="str">
        <f>IF(I3828&lt;&gt;"",INDEX(ฐาน!$A$4:$F$9,MATCH(I3828,ฐาน!$A$4:$A$9,0),IF(J3828&gt;=INDEX(ฐาน!$A$4:$F$9,MATCH(I3828,ฐาน!$A$4:$A$9,0),3),6,5)),"")</f>
        <v/>
      </c>
      <c r="O3828" s="311" t="str">
        <f>IF(I3828&lt;&gt;"",IF(J3828&gt;=INDEX(ฐาน!$A$4:$G$9,MATCH(I3828,ฐาน!$A$4:$A$9,0),4),INDEX(ฐาน!$A$4:$G$9,MATCH(I3828,ฐาน!$A$4:$A$9,0),7),INDEX(ฐาน!$A$4:$G$9,MATCH(I3828,ฐาน!$A$4:$A$9,0),4)),"")</f>
        <v/>
      </c>
      <c r="P3828" s="312">
        <f>IF(M3828&lt;&gt;ฐาน!$M$45,IF(L3828&lt;&gt;"",($L3828*$N3828/100),0),0)</f>
        <v>0</v>
      </c>
      <c r="Q3828" s="311">
        <f>IF(M3828&lt;&gt;ฐาน!$M$45,IF(L3828&lt;&gt;"",ROUNDUP(($L3828*$N3828/100),-1),0),0)</f>
        <v>0</v>
      </c>
      <c r="R3828" s="311">
        <f t="shared" si="118"/>
        <v>0</v>
      </c>
      <c r="S3828" s="313">
        <f t="shared" si="119"/>
        <v>0</v>
      </c>
      <c r="T3828" s="314">
        <f>IF(M3828&lt;&gt;ฐาน!$M$45,IF(S3828&lt;&gt;"",S3828+R3828,0),0)</f>
        <v>0</v>
      </c>
      <c r="U3828" s="311">
        <f>IF(M3828&lt;&gt;ฐาน!$M$45,IF(S3828=0,J3828+T3828,O3828),J3828)</f>
        <v>0</v>
      </c>
      <c r="V3828" s="98"/>
    </row>
    <row r="3829" spans="1:22" x14ac:dyDescent="0.35">
      <c r="A3829" s="93">
        <v>3821</v>
      </c>
      <c r="B3829" s="84"/>
      <c r="C3829" s="98"/>
      <c r="D3829" s="91"/>
      <c r="E3829" s="89"/>
      <c r="F3829" s="88"/>
      <c r="G3829" s="91"/>
      <c r="H3829" s="91"/>
      <c r="I3829" s="88"/>
      <c r="J3829" s="92"/>
      <c r="K3829" s="212"/>
      <c r="L3829" s="308" t="str">
        <f>IF(K3829&lt;&gt;"",INDEX(ฐาน!$J$4:$M$44,MATCH(INT(K3829),ฐาน!$J$4:$J$44,0),2),"")</f>
        <v/>
      </c>
      <c r="M3829" s="309" t="str">
        <f>IF(L3829&lt;&gt;"",INDEX(ฐาน!$J$4:$M$45,MATCH(L3829,ฐาน!$K$4:$K$45,0),4),"")</f>
        <v/>
      </c>
      <c r="N3829" s="310" t="str">
        <f>IF(I3829&lt;&gt;"",INDEX(ฐาน!$A$4:$F$9,MATCH(I3829,ฐาน!$A$4:$A$9,0),IF(J3829&gt;=INDEX(ฐาน!$A$4:$F$9,MATCH(I3829,ฐาน!$A$4:$A$9,0),3),6,5)),"")</f>
        <v/>
      </c>
      <c r="O3829" s="311" t="str">
        <f>IF(I3829&lt;&gt;"",IF(J3829&gt;=INDEX(ฐาน!$A$4:$G$9,MATCH(I3829,ฐาน!$A$4:$A$9,0),4),INDEX(ฐาน!$A$4:$G$9,MATCH(I3829,ฐาน!$A$4:$A$9,0),7),INDEX(ฐาน!$A$4:$G$9,MATCH(I3829,ฐาน!$A$4:$A$9,0),4)),"")</f>
        <v/>
      </c>
      <c r="P3829" s="312">
        <f>IF(M3829&lt;&gt;ฐาน!$M$45,IF(L3829&lt;&gt;"",($L3829*$N3829/100),0),0)</f>
        <v>0</v>
      </c>
      <c r="Q3829" s="311">
        <f>IF(M3829&lt;&gt;ฐาน!$M$45,IF(L3829&lt;&gt;"",ROUNDUP(($L3829*$N3829/100),-1),0),0)</f>
        <v>0</v>
      </c>
      <c r="R3829" s="311">
        <f t="shared" si="118"/>
        <v>0</v>
      </c>
      <c r="S3829" s="313">
        <f t="shared" si="119"/>
        <v>0</v>
      </c>
      <c r="T3829" s="314">
        <f>IF(M3829&lt;&gt;ฐาน!$M$45,IF(S3829&lt;&gt;"",S3829+R3829,0),0)</f>
        <v>0</v>
      </c>
      <c r="U3829" s="311">
        <f>IF(M3829&lt;&gt;ฐาน!$M$45,IF(S3829=0,J3829+T3829,O3829),J3829)</f>
        <v>0</v>
      </c>
      <c r="V3829" s="98"/>
    </row>
    <row r="3830" spans="1:22" x14ac:dyDescent="0.35">
      <c r="A3830" s="93">
        <v>3822</v>
      </c>
      <c r="B3830" s="84"/>
      <c r="C3830" s="98"/>
      <c r="D3830" s="91"/>
      <c r="E3830" s="89"/>
      <c r="F3830" s="88"/>
      <c r="G3830" s="91"/>
      <c r="H3830" s="91"/>
      <c r="I3830" s="88"/>
      <c r="J3830" s="92"/>
      <c r="K3830" s="212"/>
      <c r="L3830" s="308" t="str">
        <f>IF(K3830&lt;&gt;"",INDEX(ฐาน!$J$4:$M$44,MATCH(INT(K3830),ฐาน!$J$4:$J$44,0),2),"")</f>
        <v/>
      </c>
      <c r="M3830" s="309" t="str">
        <f>IF(L3830&lt;&gt;"",INDEX(ฐาน!$J$4:$M$45,MATCH(L3830,ฐาน!$K$4:$K$45,0),4),"")</f>
        <v/>
      </c>
      <c r="N3830" s="310" t="str">
        <f>IF(I3830&lt;&gt;"",INDEX(ฐาน!$A$4:$F$9,MATCH(I3830,ฐาน!$A$4:$A$9,0),IF(J3830&gt;=INDEX(ฐาน!$A$4:$F$9,MATCH(I3830,ฐาน!$A$4:$A$9,0),3),6,5)),"")</f>
        <v/>
      </c>
      <c r="O3830" s="311" t="str">
        <f>IF(I3830&lt;&gt;"",IF(J3830&gt;=INDEX(ฐาน!$A$4:$G$9,MATCH(I3830,ฐาน!$A$4:$A$9,0),4),INDEX(ฐาน!$A$4:$G$9,MATCH(I3830,ฐาน!$A$4:$A$9,0),7),INDEX(ฐาน!$A$4:$G$9,MATCH(I3830,ฐาน!$A$4:$A$9,0),4)),"")</f>
        <v/>
      </c>
      <c r="P3830" s="312">
        <f>IF(M3830&lt;&gt;ฐาน!$M$45,IF(L3830&lt;&gt;"",($L3830*$N3830/100),0),0)</f>
        <v>0</v>
      </c>
      <c r="Q3830" s="311">
        <f>IF(M3830&lt;&gt;ฐาน!$M$45,IF(L3830&lt;&gt;"",ROUNDUP(($L3830*$N3830/100),-1),0),0)</f>
        <v>0</v>
      </c>
      <c r="R3830" s="311">
        <f t="shared" si="118"/>
        <v>0</v>
      </c>
      <c r="S3830" s="313">
        <f t="shared" si="119"/>
        <v>0</v>
      </c>
      <c r="T3830" s="314">
        <f>IF(M3830&lt;&gt;ฐาน!$M$45,IF(S3830&lt;&gt;"",S3830+R3830,0),0)</f>
        <v>0</v>
      </c>
      <c r="U3830" s="311">
        <f>IF(M3830&lt;&gt;ฐาน!$M$45,IF(S3830=0,J3830+T3830,O3830),J3830)</f>
        <v>0</v>
      </c>
      <c r="V3830" s="98"/>
    </row>
    <row r="3831" spans="1:22" x14ac:dyDescent="0.35">
      <c r="A3831" s="93">
        <v>3823</v>
      </c>
      <c r="B3831" s="84"/>
      <c r="C3831" s="98"/>
      <c r="D3831" s="91"/>
      <c r="E3831" s="89"/>
      <c r="F3831" s="88"/>
      <c r="G3831" s="91"/>
      <c r="H3831" s="91"/>
      <c r="I3831" s="88"/>
      <c r="J3831" s="92"/>
      <c r="K3831" s="212"/>
      <c r="L3831" s="308" t="str">
        <f>IF(K3831&lt;&gt;"",INDEX(ฐาน!$J$4:$M$44,MATCH(INT(K3831),ฐาน!$J$4:$J$44,0),2),"")</f>
        <v/>
      </c>
      <c r="M3831" s="309" t="str">
        <f>IF(L3831&lt;&gt;"",INDEX(ฐาน!$J$4:$M$45,MATCH(L3831,ฐาน!$K$4:$K$45,0),4),"")</f>
        <v/>
      </c>
      <c r="N3831" s="310" t="str">
        <f>IF(I3831&lt;&gt;"",INDEX(ฐาน!$A$4:$F$9,MATCH(I3831,ฐาน!$A$4:$A$9,0),IF(J3831&gt;=INDEX(ฐาน!$A$4:$F$9,MATCH(I3831,ฐาน!$A$4:$A$9,0),3),6,5)),"")</f>
        <v/>
      </c>
      <c r="O3831" s="311" t="str">
        <f>IF(I3831&lt;&gt;"",IF(J3831&gt;=INDEX(ฐาน!$A$4:$G$9,MATCH(I3831,ฐาน!$A$4:$A$9,0),4),INDEX(ฐาน!$A$4:$G$9,MATCH(I3831,ฐาน!$A$4:$A$9,0),7),INDEX(ฐาน!$A$4:$G$9,MATCH(I3831,ฐาน!$A$4:$A$9,0),4)),"")</f>
        <v/>
      </c>
      <c r="P3831" s="312">
        <f>IF(M3831&lt;&gt;ฐาน!$M$45,IF(L3831&lt;&gt;"",($L3831*$N3831/100),0),0)</f>
        <v>0</v>
      </c>
      <c r="Q3831" s="311">
        <f>IF(M3831&lt;&gt;ฐาน!$M$45,IF(L3831&lt;&gt;"",ROUNDUP(($L3831*$N3831/100),-1),0),0)</f>
        <v>0</v>
      </c>
      <c r="R3831" s="311">
        <f t="shared" si="118"/>
        <v>0</v>
      </c>
      <c r="S3831" s="313">
        <f t="shared" si="119"/>
        <v>0</v>
      </c>
      <c r="T3831" s="314">
        <f>IF(M3831&lt;&gt;ฐาน!$M$45,IF(S3831&lt;&gt;"",S3831+R3831,0),0)</f>
        <v>0</v>
      </c>
      <c r="U3831" s="311">
        <f>IF(M3831&lt;&gt;ฐาน!$M$45,IF(S3831=0,J3831+T3831,O3831),J3831)</f>
        <v>0</v>
      </c>
      <c r="V3831" s="98"/>
    </row>
    <row r="3832" spans="1:22" x14ac:dyDescent="0.35">
      <c r="A3832" s="93">
        <v>3824</v>
      </c>
      <c r="B3832" s="84"/>
      <c r="C3832" s="98"/>
      <c r="D3832" s="91"/>
      <c r="E3832" s="89"/>
      <c r="F3832" s="88"/>
      <c r="G3832" s="91"/>
      <c r="H3832" s="91"/>
      <c r="I3832" s="88"/>
      <c r="J3832" s="92"/>
      <c r="K3832" s="212"/>
      <c r="L3832" s="308" t="str">
        <f>IF(K3832&lt;&gt;"",INDEX(ฐาน!$J$4:$M$44,MATCH(INT(K3832),ฐาน!$J$4:$J$44,0),2),"")</f>
        <v/>
      </c>
      <c r="M3832" s="309" t="str">
        <f>IF(L3832&lt;&gt;"",INDEX(ฐาน!$J$4:$M$45,MATCH(L3832,ฐาน!$K$4:$K$45,0),4),"")</f>
        <v/>
      </c>
      <c r="N3832" s="310" t="str">
        <f>IF(I3832&lt;&gt;"",INDEX(ฐาน!$A$4:$F$9,MATCH(I3832,ฐาน!$A$4:$A$9,0),IF(J3832&gt;=INDEX(ฐาน!$A$4:$F$9,MATCH(I3832,ฐาน!$A$4:$A$9,0),3),6,5)),"")</f>
        <v/>
      </c>
      <c r="O3832" s="311" t="str">
        <f>IF(I3832&lt;&gt;"",IF(J3832&gt;=INDEX(ฐาน!$A$4:$G$9,MATCH(I3832,ฐาน!$A$4:$A$9,0),4),INDEX(ฐาน!$A$4:$G$9,MATCH(I3832,ฐาน!$A$4:$A$9,0),7),INDEX(ฐาน!$A$4:$G$9,MATCH(I3832,ฐาน!$A$4:$A$9,0),4)),"")</f>
        <v/>
      </c>
      <c r="P3832" s="312">
        <f>IF(M3832&lt;&gt;ฐาน!$M$45,IF(L3832&lt;&gt;"",($L3832*$N3832/100),0),0)</f>
        <v>0</v>
      </c>
      <c r="Q3832" s="311">
        <f>IF(M3832&lt;&gt;ฐาน!$M$45,IF(L3832&lt;&gt;"",ROUNDUP(($L3832*$N3832/100),-1),0),0)</f>
        <v>0</v>
      </c>
      <c r="R3832" s="311">
        <f t="shared" si="118"/>
        <v>0</v>
      </c>
      <c r="S3832" s="313">
        <f t="shared" si="119"/>
        <v>0</v>
      </c>
      <c r="T3832" s="314">
        <f>IF(M3832&lt;&gt;ฐาน!$M$45,IF(S3832&lt;&gt;"",S3832+R3832,0),0)</f>
        <v>0</v>
      </c>
      <c r="U3832" s="311">
        <f>IF(M3832&lt;&gt;ฐาน!$M$45,IF(S3832=0,J3832+T3832,O3832),J3832)</f>
        <v>0</v>
      </c>
      <c r="V3832" s="98"/>
    </row>
    <row r="3833" spans="1:22" x14ac:dyDescent="0.35">
      <c r="A3833" s="93">
        <v>3825</v>
      </c>
      <c r="B3833" s="84"/>
      <c r="C3833" s="98"/>
      <c r="D3833" s="91"/>
      <c r="E3833" s="89"/>
      <c r="F3833" s="88"/>
      <c r="G3833" s="91"/>
      <c r="H3833" s="91"/>
      <c r="I3833" s="88"/>
      <c r="J3833" s="92"/>
      <c r="K3833" s="212"/>
      <c r="L3833" s="308" t="str">
        <f>IF(K3833&lt;&gt;"",INDEX(ฐาน!$J$4:$M$44,MATCH(INT(K3833),ฐาน!$J$4:$J$44,0),2),"")</f>
        <v/>
      </c>
      <c r="M3833" s="309" t="str">
        <f>IF(L3833&lt;&gt;"",INDEX(ฐาน!$J$4:$M$45,MATCH(L3833,ฐาน!$K$4:$K$45,0),4),"")</f>
        <v/>
      </c>
      <c r="N3833" s="310" t="str">
        <f>IF(I3833&lt;&gt;"",INDEX(ฐาน!$A$4:$F$9,MATCH(I3833,ฐาน!$A$4:$A$9,0),IF(J3833&gt;=INDEX(ฐาน!$A$4:$F$9,MATCH(I3833,ฐาน!$A$4:$A$9,0),3),6,5)),"")</f>
        <v/>
      </c>
      <c r="O3833" s="311" t="str">
        <f>IF(I3833&lt;&gt;"",IF(J3833&gt;=INDEX(ฐาน!$A$4:$G$9,MATCH(I3833,ฐาน!$A$4:$A$9,0),4),INDEX(ฐาน!$A$4:$G$9,MATCH(I3833,ฐาน!$A$4:$A$9,0),7),INDEX(ฐาน!$A$4:$G$9,MATCH(I3833,ฐาน!$A$4:$A$9,0),4)),"")</f>
        <v/>
      </c>
      <c r="P3833" s="312">
        <f>IF(M3833&lt;&gt;ฐาน!$M$45,IF(L3833&lt;&gt;"",($L3833*$N3833/100),0),0)</f>
        <v>0</v>
      </c>
      <c r="Q3833" s="311">
        <f>IF(M3833&lt;&gt;ฐาน!$M$45,IF(L3833&lt;&gt;"",ROUNDUP(($L3833*$N3833/100),-1),0),0)</f>
        <v>0</v>
      </c>
      <c r="R3833" s="311">
        <f t="shared" si="118"/>
        <v>0</v>
      </c>
      <c r="S3833" s="313">
        <f t="shared" si="119"/>
        <v>0</v>
      </c>
      <c r="T3833" s="314">
        <f>IF(M3833&lt;&gt;ฐาน!$M$45,IF(S3833&lt;&gt;"",S3833+R3833,0),0)</f>
        <v>0</v>
      </c>
      <c r="U3833" s="311">
        <f>IF(M3833&lt;&gt;ฐาน!$M$45,IF(S3833=0,J3833+T3833,O3833),J3833)</f>
        <v>0</v>
      </c>
      <c r="V3833" s="98"/>
    </row>
    <row r="3834" spans="1:22" x14ac:dyDescent="0.35">
      <c r="A3834" s="93">
        <v>3826</v>
      </c>
      <c r="B3834" s="84"/>
      <c r="C3834" s="98"/>
      <c r="D3834" s="91"/>
      <c r="E3834" s="89"/>
      <c r="F3834" s="88"/>
      <c r="G3834" s="91"/>
      <c r="H3834" s="91"/>
      <c r="I3834" s="88"/>
      <c r="J3834" s="92"/>
      <c r="K3834" s="212"/>
      <c r="L3834" s="308" t="str">
        <f>IF(K3834&lt;&gt;"",INDEX(ฐาน!$J$4:$M$44,MATCH(INT(K3834),ฐาน!$J$4:$J$44,0),2),"")</f>
        <v/>
      </c>
      <c r="M3834" s="309" t="str">
        <f>IF(L3834&lt;&gt;"",INDEX(ฐาน!$J$4:$M$45,MATCH(L3834,ฐาน!$K$4:$K$45,0),4),"")</f>
        <v/>
      </c>
      <c r="N3834" s="310" t="str">
        <f>IF(I3834&lt;&gt;"",INDEX(ฐาน!$A$4:$F$9,MATCH(I3834,ฐาน!$A$4:$A$9,0),IF(J3834&gt;=INDEX(ฐาน!$A$4:$F$9,MATCH(I3834,ฐาน!$A$4:$A$9,0),3),6,5)),"")</f>
        <v/>
      </c>
      <c r="O3834" s="311" t="str">
        <f>IF(I3834&lt;&gt;"",IF(J3834&gt;=INDEX(ฐาน!$A$4:$G$9,MATCH(I3834,ฐาน!$A$4:$A$9,0),4),INDEX(ฐาน!$A$4:$G$9,MATCH(I3834,ฐาน!$A$4:$A$9,0),7),INDEX(ฐาน!$A$4:$G$9,MATCH(I3834,ฐาน!$A$4:$A$9,0),4)),"")</f>
        <v/>
      </c>
      <c r="P3834" s="312">
        <f>IF(M3834&lt;&gt;ฐาน!$M$45,IF(L3834&lt;&gt;"",($L3834*$N3834/100),0),0)</f>
        <v>0</v>
      </c>
      <c r="Q3834" s="311">
        <f>IF(M3834&lt;&gt;ฐาน!$M$45,IF(L3834&lt;&gt;"",ROUNDUP(($L3834*$N3834/100),-1),0),0)</f>
        <v>0</v>
      </c>
      <c r="R3834" s="311">
        <f t="shared" si="118"/>
        <v>0</v>
      </c>
      <c r="S3834" s="313">
        <f t="shared" si="119"/>
        <v>0</v>
      </c>
      <c r="T3834" s="314">
        <f>IF(M3834&lt;&gt;ฐาน!$M$45,IF(S3834&lt;&gt;"",S3834+R3834,0),0)</f>
        <v>0</v>
      </c>
      <c r="U3834" s="311">
        <f>IF(M3834&lt;&gt;ฐาน!$M$45,IF(S3834=0,J3834+T3834,O3834),J3834)</f>
        <v>0</v>
      </c>
      <c r="V3834" s="98"/>
    </row>
    <row r="3835" spans="1:22" x14ac:dyDescent="0.35">
      <c r="A3835" s="93">
        <v>3827</v>
      </c>
      <c r="B3835" s="84"/>
      <c r="C3835" s="98"/>
      <c r="D3835" s="91"/>
      <c r="E3835" s="89"/>
      <c r="F3835" s="88"/>
      <c r="G3835" s="91"/>
      <c r="H3835" s="91"/>
      <c r="I3835" s="88"/>
      <c r="J3835" s="92"/>
      <c r="K3835" s="212"/>
      <c r="L3835" s="308" t="str">
        <f>IF(K3835&lt;&gt;"",INDEX(ฐาน!$J$4:$M$44,MATCH(INT(K3835),ฐาน!$J$4:$J$44,0),2),"")</f>
        <v/>
      </c>
      <c r="M3835" s="309" t="str">
        <f>IF(L3835&lt;&gt;"",INDEX(ฐาน!$J$4:$M$45,MATCH(L3835,ฐาน!$K$4:$K$45,0),4),"")</f>
        <v/>
      </c>
      <c r="N3835" s="310" t="str">
        <f>IF(I3835&lt;&gt;"",INDEX(ฐาน!$A$4:$F$9,MATCH(I3835,ฐาน!$A$4:$A$9,0),IF(J3835&gt;=INDEX(ฐาน!$A$4:$F$9,MATCH(I3835,ฐาน!$A$4:$A$9,0),3),6,5)),"")</f>
        <v/>
      </c>
      <c r="O3835" s="311" t="str">
        <f>IF(I3835&lt;&gt;"",IF(J3835&gt;=INDEX(ฐาน!$A$4:$G$9,MATCH(I3835,ฐาน!$A$4:$A$9,0),4),INDEX(ฐาน!$A$4:$G$9,MATCH(I3835,ฐาน!$A$4:$A$9,0),7),INDEX(ฐาน!$A$4:$G$9,MATCH(I3835,ฐาน!$A$4:$A$9,0),4)),"")</f>
        <v/>
      </c>
      <c r="P3835" s="312">
        <f>IF(M3835&lt;&gt;ฐาน!$M$45,IF(L3835&lt;&gt;"",($L3835*$N3835/100),0),0)</f>
        <v>0</v>
      </c>
      <c r="Q3835" s="311">
        <f>IF(M3835&lt;&gt;ฐาน!$M$45,IF(L3835&lt;&gt;"",ROUNDUP(($L3835*$N3835/100),-1),0),0)</f>
        <v>0</v>
      </c>
      <c r="R3835" s="311">
        <f t="shared" si="118"/>
        <v>0</v>
      </c>
      <c r="S3835" s="313">
        <f t="shared" si="119"/>
        <v>0</v>
      </c>
      <c r="T3835" s="314">
        <f>IF(M3835&lt;&gt;ฐาน!$M$45,IF(S3835&lt;&gt;"",S3835+R3835,0),0)</f>
        <v>0</v>
      </c>
      <c r="U3835" s="311">
        <f>IF(M3835&lt;&gt;ฐาน!$M$45,IF(S3835=0,J3835+T3835,O3835),J3835)</f>
        <v>0</v>
      </c>
      <c r="V3835" s="98"/>
    </row>
    <row r="3836" spans="1:22" x14ac:dyDescent="0.35">
      <c r="A3836" s="93">
        <v>3828</v>
      </c>
      <c r="B3836" s="84"/>
      <c r="C3836" s="98"/>
      <c r="D3836" s="91"/>
      <c r="E3836" s="89"/>
      <c r="F3836" s="88"/>
      <c r="G3836" s="91"/>
      <c r="H3836" s="91"/>
      <c r="I3836" s="88"/>
      <c r="J3836" s="92"/>
      <c r="K3836" s="212"/>
      <c r="L3836" s="308" t="str">
        <f>IF(K3836&lt;&gt;"",INDEX(ฐาน!$J$4:$M$44,MATCH(INT(K3836),ฐาน!$J$4:$J$44,0),2),"")</f>
        <v/>
      </c>
      <c r="M3836" s="309" t="str">
        <f>IF(L3836&lt;&gt;"",INDEX(ฐาน!$J$4:$M$45,MATCH(L3836,ฐาน!$K$4:$K$45,0),4),"")</f>
        <v/>
      </c>
      <c r="N3836" s="310" t="str">
        <f>IF(I3836&lt;&gt;"",INDEX(ฐาน!$A$4:$F$9,MATCH(I3836,ฐาน!$A$4:$A$9,0),IF(J3836&gt;=INDEX(ฐาน!$A$4:$F$9,MATCH(I3836,ฐาน!$A$4:$A$9,0),3),6,5)),"")</f>
        <v/>
      </c>
      <c r="O3836" s="311" t="str">
        <f>IF(I3836&lt;&gt;"",IF(J3836&gt;=INDEX(ฐาน!$A$4:$G$9,MATCH(I3836,ฐาน!$A$4:$A$9,0),4),INDEX(ฐาน!$A$4:$G$9,MATCH(I3836,ฐาน!$A$4:$A$9,0),7),INDEX(ฐาน!$A$4:$G$9,MATCH(I3836,ฐาน!$A$4:$A$9,0),4)),"")</f>
        <v/>
      </c>
      <c r="P3836" s="312">
        <f>IF(M3836&lt;&gt;ฐาน!$M$45,IF(L3836&lt;&gt;"",($L3836*$N3836/100),0),0)</f>
        <v>0</v>
      </c>
      <c r="Q3836" s="311">
        <f>IF(M3836&lt;&gt;ฐาน!$M$45,IF(L3836&lt;&gt;"",ROUNDUP(($L3836*$N3836/100),-1),0),0)</f>
        <v>0</v>
      </c>
      <c r="R3836" s="311">
        <f t="shared" si="118"/>
        <v>0</v>
      </c>
      <c r="S3836" s="313">
        <f t="shared" si="119"/>
        <v>0</v>
      </c>
      <c r="T3836" s="314">
        <f>IF(M3836&lt;&gt;ฐาน!$M$45,IF(S3836&lt;&gt;"",S3836+R3836,0),0)</f>
        <v>0</v>
      </c>
      <c r="U3836" s="311">
        <f>IF(M3836&lt;&gt;ฐาน!$M$45,IF(S3836=0,J3836+T3836,O3836),J3836)</f>
        <v>0</v>
      </c>
      <c r="V3836" s="98"/>
    </row>
    <row r="3837" spans="1:22" x14ac:dyDescent="0.35">
      <c r="A3837" s="93">
        <v>3829</v>
      </c>
      <c r="B3837" s="84"/>
      <c r="C3837" s="98"/>
      <c r="D3837" s="91"/>
      <c r="E3837" s="89"/>
      <c r="F3837" s="88"/>
      <c r="G3837" s="91"/>
      <c r="H3837" s="91"/>
      <c r="I3837" s="88"/>
      <c r="J3837" s="92"/>
      <c r="K3837" s="212"/>
      <c r="L3837" s="308" t="str">
        <f>IF(K3837&lt;&gt;"",INDEX(ฐาน!$J$4:$M$44,MATCH(INT(K3837),ฐาน!$J$4:$J$44,0),2),"")</f>
        <v/>
      </c>
      <c r="M3837" s="309" t="str">
        <f>IF(L3837&lt;&gt;"",INDEX(ฐาน!$J$4:$M$45,MATCH(L3837,ฐาน!$K$4:$K$45,0),4),"")</f>
        <v/>
      </c>
      <c r="N3837" s="310" t="str">
        <f>IF(I3837&lt;&gt;"",INDEX(ฐาน!$A$4:$F$9,MATCH(I3837,ฐาน!$A$4:$A$9,0),IF(J3837&gt;=INDEX(ฐาน!$A$4:$F$9,MATCH(I3837,ฐาน!$A$4:$A$9,0),3),6,5)),"")</f>
        <v/>
      </c>
      <c r="O3837" s="311" t="str">
        <f>IF(I3837&lt;&gt;"",IF(J3837&gt;=INDEX(ฐาน!$A$4:$G$9,MATCH(I3837,ฐาน!$A$4:$A$9,0),4),INDEX(ฐาน!$A$4:$G$9,MATCH(I3837,ฐาน!$A$4:$A$9,0),7),INDEX(ฐาน!$A$4:$G$9,MATCH(I3837,ฐาน!$A$4:$A$9,0),4)),"")</f>
        <v/>
      </c>
      <c r="P3837" s="312">
        <f>IF(M3837&lt;&gt;ฐาน!$M$45,IF(L3837&lt;&gt;"",($L3837*$N3837/100),0),0)</f>
        <v>0</v>
      </c>
      <c r="Q3837" s="311">
        <f>IF(M3837&lt;&gt;ฐาน!$M$45,IF(L3837&lt;&gt;"",ROUNDUP(($L3837*$N3837/100),-1),0),0)</f>
        <v>0</v>
      </c>
      <c r="R3837" s="311">
        <f t="shared" si="118"/>
        <v>0</v>
      </c>
      <c r="S3837" s="313">
        <f t="shared" si="119"/>
        <v>0</v>
      </c>
      <c r="T3837" s="314">
        <f>IF(M3837&lt;&gt;ฐาน!$M$45,IF(S3837&lt;&gt;"",S3837+R3837,0),0)</f>
        <v>0</v>
      </c>
      <c r="U3837" s="311">
        <f>IF(M3837&lt;&gt;ฐาน!$M$45,IF(S3837=0,J3837+T3837,O3837),J3837)</f>
        <v>0</v>
      </c>
      <c r="V3837" s="98"/>
    </row>
    <row r="3838" spans="1:22" x14ac:dyDescent="0.35">
      <c r="A3838" s="93">
        <v>3830</v>
      </c>
      <c r="B3838" s="84"/>
      <c r="C3838" s="98"/>
      <c r="D3838" s="91"/>
      <c r="E3838" s="89"/>
      <c r="F3838" s="88"/>
      <c r="G3838" s="91"/>
      <c r="H3838" s="91"/>
      <c r="I3838" s="88"/>
      <c r="J3838" s="92"/>
      <c r="K3838" s="212"/>
      <c r="L3838" s="308" t="str">
        <f>IF(K3838&lt;&gt;"",INDEX(ฐาน!$J$4:$M$44,MATCH(INT(K3838),ฐาน!$J$4:$J$44,0),2),"")</f>
        <v/>
      </c>
      <c r="M3838" s="309" t="str">
        <f>IF(L3838&lt;&gt;"",INDEX(ฐาน!$J$4:$M$45,MATCH(L3838,ฐาน!$K$4:$K$45,0),4),"")</f>
        <v/>
      </c>
      <c r="N3838" s="310" t="str">
        <f>IF(I3838&lt;&gt;"",INDEX(ฐาน!$A$4:$F$9,MATCH(I3838,ฐาน!$A$4:$A$9,0),IF(J3838&gt;=INDEX(ฐาน!$A$4:$F$9,MATCH(I3838,ฐาน!$A$4:$A$9,0),3),6,5)),"")</f>
        <v/>
      </c>
      <c r="O3838" s="311" t="str">
        <f>IF(I3838&lt;&gt;"",IF(J3838&gt;=INDEX(ฐาน!$A$4:$G$9,MATCH(I3838,ฐาน!$A$4:$A$9,0),4),INDEX(ฐาน!$A$4:$G$9,MATCH(I3838,ฐาน!$A$4:$A$9,0),7),INDEX(ฐาน!$A$4:$G$9,MATCH(I3838,ฐาน!$A$4:$A$9,0),4)),"")</f>
        <v/>
      </c>
      <c r="P3838" s="312">
        <f>IF(M3838&lt;&gt;ฐาน!$M$45,IF(L3838&lt;&gt;"",($L3838*$N3838/100),0),0)</f>
        <v>0</v>
      </c>
      <c r="Q3838" s="311">
        <f>IF(M3838&lt;&gt;ฐาน!$M$45,IF(L3838&lt;&gt;"",ROUNDUP(($L3838*$N3838/100),-1),0),0)</f>
        <v>0</v>
      </c>
      <c r="R3838" s="311">
        <f t="shared" si="118"/>
        <v>0</v>
      </c>
      <c r="S3838" s="313">
        <f t="shared" si="119"/>
        <v>0</v>
      </c>
      <c r="T3838" s="314">
        <f>IF(M3838&lt;&gt;ฐาน!$M$45,IF(S3838&lt;&gt;"",S3838+R3838,0),0)</f>
        <v>0</v>
      </c>
      <c r="U3838" s="311">
        <f>IF(M3838&lt;&gt;ฐาน!$M$45,IF(S3838=0,J3838+T3838,O3838),J3838)</f>
        <v>0</v>
      </c>
      <c r="V3838" s="98"/>
    </row>
    <row r="3839" spans="1:22" x14ac:dyDescent="0.35">
      <c r="A3839" s="93">
        <v>3831</v>
      </c>
      <c r="B3839" s="84"/>
      <c r="C3839" s="98"/>
      <c r="D3839" s="91"/>
      <c r="E3839" s="89"/>
      <c r="F3839" s="88"/>
      <c r="G3839" s="91"/>
      <c r="H3839" s="91"/>
      <c r="I3839" s="88"/>
      <c r="J3839" s="92"/>
      <c r="K3839" s="212"/>
      <c r="L3839" s="308" t="str">
        <f>IF(K3839&lt;&gt;"",INDEX(ฐาน!$J$4:$M$44,MATCH(INT(K3839),ฐาน!$J$4:$J$44,0),2),"")</f>
        <v/>
      </c>
      <c r="M3839" s="309" t="str">
        <f>IF(L3839&lt;&gt;"",INDEX(ฐาน!$J$4:$M$45,MATCH(L3839,ฐาน!$K$4:$K$45,0),4),"")</f>
        <v/>
      </c>
      <c r="N3839" s="310" t="str">
        <f>IF(I3839&lt;&gt;"",INDEX(ฐาน!$A$4:$F$9,MATCH(I3839,ฐาน!$A$4:$A$9,0),IF(J3839&gt;=INDEX(ฐาน!$A$4:$F$9,MATCH(I3839,ฐาน!$A$4:$A$9,0),3),6,5)),"")</f>
        <v/>
      </c>
      <c r="O3839" s="311" t="str">
        <f>IF(I3839&lt;&gt;"",IF(J3839&gt;=INDEX(ฐาน!$A$4:$G$9,MATCH(I3839,ฐาน!$A$4:$A$9,0),4),INDEX(ฐาน!$A$4:$G$9,MATCH(I3839,ฐาน!$A$4:$A$9,0),7),INDEX(ฐาน!$A$4:$G$9,MATCH(I3839,ฐาน!$A$4:$A$9,0),4)),"")</f>
        <v/>
      </c>
      <c r="P3839" s="312">
        <f>IF(M3839&lt;&gt;ฐาน!$M$45,IF(L3839&lt;&gt;"",($L3839*$N3839/100),0),0)</f>
        <v>0</v>
      </c>
      <c r="Q3839" s="311">
        <f>IF(M3839&lt;&gt;ฐาน!$M$45,IF(L3839&lt;&gt;"",ROUNDUP(($L3839*$N3839/100),-1),0),0)</f>
        <v>0</v>
      </c>
      <c r="R3839" s="311">
        <f t="shared" si="118"/>
        <v>0</v>
      </c>
      <c r="S3839" s="313">
        <f t="shared" si="119"/>
        <v>0</v>
      </c>
      <c r="T3839" s="314">
        <f>IF(M3839&lt;&gt;ฐาน!$M$45,IF(S3839&lt;&gt;"",S3839+R3839,0),0)</f>
        <v>0</v>
      </c>
      <c r="U3839" s="311">
        <f>IF(M3839&lt;&gt;ฐาน!$M$45,IF(S3839=0,J3839+T3839,O3839),J3839)</f>
        <v>0</v>
      </c>
      <c r="V3839" s="98"/>
    </row>
    <row r="3840" spans="1:22" x14ac:dyDescent="0.35">
      <c r="A3840" s="93">
        <v>3832</v>
      </c>
      <c r="B3840" s="84"/>
      <c r="C3840" s="98"/>
      <c r="D3840" s="91"/>
      <c r="E3840" s="89"/>
      <c r="F3840" s="88"/>
      <c r="G3840" s="91"/>
      <c r="H3840" s="91"/>
      <c r="I3840" s="88"/>
      <c r="J3840" s="92"/>
      <c r="K3840" s="212"/>
      <c r="L3840" s="308" t="str">
        <f>IF(K3840&lt;&gt;"",INDEX(ฐาน!$J$4:$M$44,MATCH(INT(K3840),ฐาน!$J$4:$J$44,0),2),"")</f>
        <v/>
      </c>
      <c r="M3840" s="309" t="str">
        <f>IF(L3840&lt;&gt;"",INDEX(ฐาน!$J$4:$M$45,MATCH(L3840,ฐาน!$K$4:$K$45,0),4),"")</f>
        <v/>
      </c>
      <c r="N3840" s="310" t="str">
        <f>IF(I3840&lt;&gt;"",INDEX(ฐาน!$A$4:$F$9,MATCH(I3840,ฐาน!$A$4:$A$9,0),IF(J3840&gt;=INDEX(ฐาน!$A$4:$F$9,MATCH(I3840,ฐาน!$A$4:$A$9,0),3),6,5)),"")</f>
        <v/>
      </c>
      <c r="O3840" s="311" t="str">
        <f>IF(I3840&lt;&gt;"",IF(J3840&gt;=INDEX(ฐาน!$A$4:$G$9,MATCH(I3840,ฐาน!$A$4:$A$9,0),4),INDEX(ฐาน!$A$4:$G$9,MATCH(I3840,ฐาน!$A$4:$A$9,0),7),INDEX(ฐาน!$A$4:$G$9,MATCH(I3840,ฐาน!$A$4:$A$9,0),4)),"")</f>
        <v/>
      </c>
      <c r="P3840" s="312">
        <f>IF(M3840&lt;&gt;ฐาน!$M$45,IF(L3840&lt;&gt;"",($L3840*$N3840/100),0),0)</f>
        <v>0</v>
      </c>
      <c r="Q3840" s="311">
        <f>IF(M3840&lt;&gt;ฐาน!$M$45,IF(L3840&lt;&gt;"",ROUNDUP(($L3840*$N3840/100),-1),0),0)</f>
        <v>0</v>
      </c>
      <c r="R3840" s="311">
        <f t="shared" si="118"/>
        <v>0</v>
      </c>
      <c r="S3840" s="313">
        <f t="shared" si="119"/>
        <v>0</v>
      </c>
      <c r="T3840" s="314">
        <f>IF(M3840&lt;&gt;ฐาน!$M$45,IF(S3840&lt;&gt;"",S3840+R3840,0),0)</f>
        <v>0</v>
      </c>
      <c r="U3840" s="311">
        <f>IF(M3840&lt;&gt;ฐาน!$M$45,IF(S3840=0,J3840+T3840,O3840),J3840)</f>
        <v>0</v>
      </c>
      <c r="V3840" s="98"/>
    </row>
    <row r="3841" spans="1:22" x14ac:dyDescent="0.35">
      <c r="A3841" s="93">
        <v>3833</v>
      </c>
      <c r="B3841" s="84"/>
      <c r="C3841" s="98"/>
      <c r="D3841" s="91"/>
      <c r="E3841" s="89"/>
      <c r="F3841" s="88"/>
      <c r="G3841" s="91"/>
      <c r="H3841" s="91"/>
      <c r="I3841" s="88"/>
      <c r="J3841" s="92"/>
      <c r="K3841" s="212"/>
      <c r="L3841" s="308" t="str">
        <f>IF(K3841&lt;&gt;"",INDEX(ฐาน!$J$4:$M$44,MATCH(INT(K3841),ฐาน!$J$4:$J$44,0),2),"")</f>
        <v/>
      </c>
      <c r="M3841" s="309" t="str">
        <f>IF(L3841&lt;&gt;"",INDEX(ฐาน!$J$4:$M$45,MATCH(L3841,ฐาน!$K$4:$K$45,0),4),"")</f>
        <v/>
      </c>
      <c r="N3841" s="310" t="str">
        <f>IF(I3841&lt;&gt;"",INDEX(ฐาน!$A$4:$F$9,MATCH(I3841,ฐาน!$A$4:$A$9,0),IF(J3841&gt;=INDEX(ฐาน!$A$4:$F$9,MATCH(I3841,ฐาน!$A$4:$A$9,0),3),6,5)),"")</f>
        <v/>
      </c>
      <c r="O3841" s="311" t="str">
        <f>IF(I3841&lt;&gt;"",IF(J3841&gt;=INDEX(ฐาน!$A$4:$G$9,MATCH(I3841,ฐาน!$A$4:$A$9,0),4),INDEX(ฐาน!$A$4:$G$9,MATCH(I3841,ฐาน!$A$4:$A$9,0),7),INDEX(ฐาน!$A$4:$G$9,MATCH(I3841,ฐาน!$A$4:$A$9,0),4)),"")</f>
        <v/>
      </c>
      <c r="P3841" s="312">
        <f>IF(M3841&lt;&gt;ฐาน!$M$45,IF(L3841&lt;&gt;"",($L3841*$N3841/100),0),0)</f>
        <v>0</v>
      </c>
      <c r="Q3841" s="311">
        <f>IF(M3841&lt;&gt;ฐาน!$M$45,IF(L3841&lt;&gt;"",ROUNDUP(($L3841*$N3841/100),-1),0),0)</f>
        <v>0</v>
      </c>
      <c r="R3841" s="311">
        <f t="shared" si="118"/>
        <v>0</v>
      </c>
      <c r="S3841" s="313">
        <f t="shared" si="119"/>
        <v>0</v>
      </c>
      <c r="T3841" s="314">
        <f>IF(M3841&lt;&gt;ฐาน!$M$45,IF(S3841&lt;&gt;"",S3841+R3841,0),0)</f>
        <v>0</v>
      </c>
      <c r="U3841" s="311">
        <f>IF(M3841&lt;&gt;ฐาน!$M$45,IF(S3841=0,J3841+T3841,O3841),J3841)</f>
        <v>0</v>
      </c>
      <c r="V3841" s="98"/>
    </row>
    <row r="3842" spans="1:22" x14ac:dyDescent="0.35">
      <c r="A3842" s="93">
        <v>3834</v>
      </c>
      <c r="B3842" s="84"/>
      <c r="C3842" s="98"/>
      <c r="D3842" s="91"/>
      <c r="E3842" s="89"/>
      <c r="F3842" s="88"/>
      <c r="G3842" s="91"/>
      <c r="H3842" s="91"/>
      <c r="I3842" s="88"/>
      <c r="J3842" s="92"/>
      <c r="K3842" s="212"/>
      <c r="L3842" s="308" t="str">
        <f>IF(K3842&lt;&gt;"",INDEX(ฐาน!$J$4:$M$44,MATCH(INT(K3842),ฐาน!$J$4:$J$44,0),2),"")</f>
        <v/>
      </c>
      <c r="M3842" s="309" t="str">
        <f>IF(L3842&lt;&gt;"",INDEX(ฐาน!$J$4:$M$45,MATCH(L3842,ฐาน!$K$4:$K$45,0),4),"")</f>
        <v/>
      </c>
      <c r="N3842" s="310" t="str">
        <f>IF(I3842&lt;&gt;"",INDEX(ฐาน!$A$4:$F$9,MATCH(I3842,ฐาน!$A$4:$A$9,0),IF(J3842&gt;=INDEX(ฐาน!$A$4:$F$9,MATCH(I3842,ฐาน!$A$4:$A$9,0),3),6,5)),"")</f>
        <v/>
      </c>
      <c r="O3842" s="311" t="str">
        <f>IF(I3842&lt;&gt;"",IF(J3842&gt;=INDEX(ฐาน!$A$4:$G$9,MATCH(I3842,ฐาน!$A$4:$A$9,0),4),INDEX(ฐาน!$A$4:$G$9,MATCH(I3842,ฐาน!$A$4:$A$9,0),7),INDEX(ฐาน!$A$4:$G$9,MATCH(I3842,ฐาน!$A$4:$A$9,0),4)),"")</f>
        <v/>
      </c>
      <c r="P3842" s="312">
        <f>IF(M3842&lt;&gt;ฐาน!$M$45,IF(L3842&lt;&gt;"",($L3842*$N3842/100),0),0)</f>
        <v>0</v>
      </c>
      <c r="Q3842" s="311">
        <f>IF(M3842&lt;&gt;ฐาน!$M$45,IF(L3842&lt;&gt;"",ROUNDUP(($L3842*$N3842/100),-1),0),0)</f>
        <v>0</v>
      </c>
      <c r="R3842" s="311">
        <f t="shared" si="118"/>
        <v>0</v>
      </c>
      <c r="S3842" s="313">
        <f t="shared" si="119"/>
        <v>0</v>
      </c>
      <c r="T3842" s="314">
        <f>IF(M3842&lt;&gt;ฐาน!$M$45,IF(S3842&lt;&gt;"",S3842+R3842,0),0)</f>
        <v>0</v>
      </c>
      <c r="U3842" s="311">
        <f>IF(M3842&lt;&gt;ฐาน!$M$45,IF(S3842=0,J3842+T3842,O3842),J3842)</f>
        <v>0</v>
      </c>
      <c r="V3842" s="98"/>
    </row>
    <row r="3843" spans="1:22" x14ac:dyDescent="0.35">
      <c r="A3843" s="93">
        <v>3835</v>
      </c>
      <c r="B3843" s="84"/>
      <c r="C3843" s="98"/>
      <c r="D3843" s="91"/>
      <c r="E3843" s="89"/>
      <c r="F3843" s="88"/>
      <c r="G3843" s="91"/>
      <c r="H3843" s="91"/>
      <c r="I3843" s="88"/>
      <c r="J3843" s="92"/>
      <c r="K3843" s="212"/>
      <c r="L3843" s="308" t="str">
        <f>IF(K3843&lt;&gt;"",INDEX(ฐาน!$J$4:$M$44,MATCH(INT(K3843),ฐาน!$J$4:$J$44,0),2),"")</f>
        <v/>
      </c>
      <c r="M3843" s="309" t="str">
        <f>IF(L3843&lt;&gt;"",INDEX(ฐาน!$J$4:$M$45,MATCH(L3843,ฐาน!$K$4:$K$45,0),4),"")</f>
        <v/>
      </c>
      <c r="N3843" s="310" t="str">
        <f>IF(I3843&lt;&gt;"",INDEX(ฐาน!$A$4:$F$9,MATCH(I3843,ฐาน!$A$4:$A$9,0),IF(J3843&gt;=INDEX(ฐาน!$A$4:$F$9,MATCH(I3843,ฐาน!$A$4:$A$9,0),3),6,5)),"")</f>
        <v/>
      </c>
      <c r="O3843" s="311" t="str">
        <f>IF(I3843&lt;&gt;"",IF(J3843&gt;=INDEX(ฐาน!$A$4:$G$9,MATCH(I3843,ฐาน!$A$4:$A$9,0),4),INDEX(ฐาน!$A$4:$G$9,MATCH(I3843,ฐาน!$A$4:$A$9,0),7),INDEX(ฐาน!$A$4:$G$9,MATCH(I3843,ฐาน!$A$4:$A$9,0),4)),"")</f>
        <v/>
      </c>
      <c r="P3843" s="312">
        <f>IF(M3843&lt;&gt;ฐาน!$M$45,IF(L3843&lt;&gt;"",($L3843*$N3843/100),0),0)</f>
        <v>0</v>
      </c>
      <c r="Q3843" s="311">
        <f>IF(M3843&lt;&gt;ฐาน!$M$45,IF(L3843&lt;&gt;"",ROUNDUP(($L3843*$N3843/100),-1),0),0)</f>
        <v>0</v>
      </c>
      <c r="R3843" s="311">
        <f t="shared" si="118"/>
        <v>0</v>
      </c>
      <c r="S3843" s="313">
        <f t="shared" si="119"/>
        <v>0</v>
      </c>
      <c r="T3843" s="314">
        <f>IF(M3843&lt;&gt;ฐาน!$M$45,IF(S3843&lt;&gt;"",S3843+R3843,0),0)</f>
        <v>0</v>
      </c>
      <c r="U3843" s="311">
        <f>IF(M3843&lt;&gt;ฐาน!$M$45,IF(S3843=0,J3843+T3843,O3843),J3843)</f>
        <v>0</v>
      </c>
      <c r="V3843" s="98"/>
    </row>
    <row r="3844" spans="1:22" x14ac:dyDescent="0.35">
      <c r="A3844" s="93">
        <v>3836</v>
      </c>
      <c r="B3844" s="84"/>
      <c r="C3844" s="98"/>
      <c r="D3844" s="91"/>
      <c r="E3844" s="89"/>
      <c r="F3844" s="88"/>
      <c r="G3844" s="91"/>
      <c r="H3844" s="91"/>
      <c r="I3844" s="88"/>
      <c r="J3844" s="92"/>
      <c r="K3844" s="212"/>
      <c r="L3844" s="308" t="str">
        <f>IF(K3844&lt;&gt;"",INDEX(ฐาน!$J$4:$M$44,MATCH(INT(K3844),ฐาน!$J$4:$J$44,0),2),"")</f>
        <v/>
      </c>
      <c r="M3844" s="309" t="str">
        <f>IF(L3844&lt;&gt;"",INDEX(ฐาน!$J$4:$M$45,MATCH(L3844,ฐาน!$K$4:$K$45,0),4),"")</f>
        <v/>
      </c>
      <c r="N3844" s="310" t="str">
        <f>IF(I3844&lt;&gt;"",INDEX(ฐาน!$A$4:$F$9,MATCH(I3844,ฐาน!$A$4:$A$9,0),IF(J3844&gt;=INDEX(ฐาน!$A$4:$F$9,MATCH(I3844,ฐาน!$A$4:$A$9,0),3),6,5)),"")</f>
        <v/>
      </c>
      <c r="O3844" s="311" t="str">
        <f>IF(I3844&lt;&gt;"",IF(J3844&gt;=INDEX(ฐาน!$A$4:$G$9,MATCH(I3844,ฐาน!$A$4:$A$9,0),4),INDEX(ฐาน!$A$4:$G$9,MATCH(I3844,ฐาน!$A$4:$A$9,0),7),INDEX(ฐาน!$A$4:$G$9,MATCH(I3844,ฐาน!$A$4:$A$9,0),4)),"")</f>
        <v/>
      </c>
      <c r="P3844" s="312">
        <f>IF(M3844&lt;&gt;ฐาน!$M$45,IF(L3844&lt;&gt;"",($L3844*$N3844/100),0),0)</f>
        <v>0</v>
      </c>
      <c r="Q3844" s="311">
        <f>IF(M3844&lt;&gt;ฐาน!$M$45,IF(L3844&lt;&gt;"",ROUNDUP(($L3844*$N3844/100),-1),0),0)</f>
        <v>0</v>
      </c>
      <c r="R3844" s="311">
        <f t="shared" si="118"/>
        <v>0</v>
      </c>
      <c r="S3844" s="313">
        <f t="shared" si="119"/>
        <v>0</v>
      </c>
      <c r="T3844" s="314">
        <f>IF(M3844&lt;&gt;ฐาน!$M$45,IF(S3844&lt;&gt;"",S3844+R3844,0),0)</f>
        <v>0</v>
      </c>
      <c r="U3844" s="311">
        <f>IF(M3844&lt;&gt;ฐาน!$M$45,IF(S3844=0,J3844+T3844,O3844),J3844)</f>
        <v>0</v>
      </c>
      <c r="V3844" s="98"/>
    </row>
    <row r="3845" spans="1:22" x14ac:dyDescent="0.35">
      <c r="A3845" s="93">
        <v>3837</v>
      </c>
      <c r="B3845" s="84"/>
      <c r="C3845" s="98"/>
      <c r="D3845" s="91"/>
      <c r="E3845" s="89"/>
      <c r="F3845" s="88"/>
      <c r="G3845" s="91"/>
      <c r="H3845" s="91"/>
      <c r="I3845" s="88"/>
      <c r="J3845" s="92"/>
      <c r="K3845" s="212"/>
      <c r="L3845" s="308" t="str">
        <f>IF(K3845&lt;&gt;"",INDEX(ฐาน!$J$4:$M$44,MATCH(INT(K3845),ฐาน!$J$4:$J$44,0),2),"")</f>
        <v/>
      </c>
      <c r="M3845" s="309" t="str">
        <f>IF(L3845&lt;&gt;"",INDEX(ฐาน!$J$4:$M$45,MATCH(L3845,ฐาน!$K$4:$K$45,0),4),"")</f>
        <v/>
      </c>
      <c r="N3845" s="310" t="str">
        <f>IF(I3845&lt;&gt;"",INDEX(ฐาน!$A$4:$F$9,MATCH(I3845,ฐาน!$A$4:$A$9,0),IF(J3845&gt;=INDEX(ฐาน!$A$4:$F$9,MATCH(I3845,ฐาน!$A$4:$A$9,0),3),6,5)),"")</f>
        <v/>
      </c>
      <c r="O3845" s="311" t="str">
        <f>IF(I3845&lt;&gt;"",IF(J3845&gt;=INDEX(ฐาน!$A$4:$G$9,MATCH(I3845,ฐาน!$A$4:$A$9,0),4),INDEX(ฐาน!$A$4:$G$9,MATCH(I3845,ฐาน!$A$4:$A$9,0),7),INDEX(ฐาน!$A$4:$G$9,MATCH(I3845,ฐาน!$A$4:$A$9,0),4)),"")</f>
        <v/>
      </c>
      <c r="P3845" s="312">
        <f>IF(M3845&lt;&gt;ฐาน!$M$45,IF(L3845&lt;&gt;"",($L3845*$N3845/100),0),0)</f>
        <v>0</v>
      </c>
      <c r="Q3845" s="311">
        <f>IF(M3845&lt;&gt;ฐาน!$M$45,IF(L3845&lt;&gt;"",ROUNDUP(($L3845*$N3845/100),-1),0),0)</f>
        <v>0</v>
      </c>
      <c r="R3845" s="311">
        <f t="shared" si="118"/>
        <v>0</v>
      </c>
      <c r="S3845" s="313">
        <f t="shared" si="119"/>
        <v>0</v>
      </c>
      <c r="T3845" s="314">
        <f>IF(M3845&lt;&gt;ฐาน!$M$45,IF(S3845&lt;&gt;"",S3845+R3845,0),0)</f>
        <v>0</v>
      </c>
      <c r="U3845" s="311">
        <f>IF(M3845&lt;&gt;ฐาน!$M$45,IF(S3845=0,J3845+T3845,O3845),J3845)</f>
        <v>0</v>
      </c>
      <c r="V3845" s="98"/>
    </row>
    <row r="3846" spans="1:22" x14ac:dyDescent="0.35">
      <c r="A3846" s="93">
        <v>3838</v>
      </c>
      <c r="B3846" s="84"/>
      <c r="C3846" s="98"/>
      <c r="D3846" s="91"/>
      <c r="E3846" s="89"/>
      <c r="F3846" s="88"/>
      <c r="G3846" s="91"/>
      <c r="H3846" s="91"/>
      <c r="I3846" s="88"/>
      <c r="J3846" s="92"/>
      <c r="K3846" s="212"/>
      <c r="L3846" s="308" t="str">
        <f>IF(K3846&lt;&gt;"",INDEX(ฐาน!$J$4:$M$44,MATCH(INT(K3846),ฐาน!$J$4:$J$44,0),2),"")</f>
        <v/>
      </c>
      <c r="M3846" s="309" t="str">
        <f>IF(L3846&lt;&gt;"",INDEX(ฐาน!$J$4:$M$45,MATCH(L3846,ฐาน!$K$4:$K$45,0),4),"")</f>
        <v/>
      </c>
      <c r="N3846" s="310" t="str">
        <f>IF(I3846&lt;&gt;"",INDEX(ฐาน!$A$4:$F$9,MATCH(I3846,ฐาน!$A$4:$A$9,0),IF(J3846&gt;=INDEX(ฐาน!$A$4:$F$9,MATCH(I3846,ฐาน!$A$4:$A$9,0),3),6,5)),"")</f>
        <v/>
      </c>
      <c r="O3846" s="311" t="str">
        <f>IF(I3846&lt;&gt;"",IF(J3846&gt;=INDEX(ฐาน!$A$4:$G$9,MATCH(I3846,ฐาน!$A$4:$A$9,0),4),INDEX(ฐาน!$A$4:$G$9,MATCH(I3846,ฐาน!$A$4:$A$9,0),7),INDEX(ฐาน!$A$4:$G$9,MATCH(I3846,ฐาน!$A$4:$A$9,0),4)),"")</f>
        <v/>
      </c>
      <c r="P3846" s="312">
        <f>IF(M3846&lt;&gt;ฐาน!$M$45,IF(L3846&lt;&gt;"",($L3846*$N3846/100),0),0)</f>
        <v>0</v>
      </c>
      <c r="Q3846" s="311">
        <f>IF(M3846&lt;&gt;ฐาน!$M$45,IF(L3846&lt;&gt;"",ROUNDUP(($L3846*$N3846/100),-1),0),0)</f>
        <v>0</v>
      </c>
      <c r="R3846" s="311">
        <f t="shared" si="118"/>
        <v>0</v>
      </c>
      <c r="S3846" s="313">
        <f t="shared" si="119"/>
        <v>0</v>
      </c>
      <c r="T3846" s="314">
        <f>IF(M3846&lt;&gt;ฐาน!$M$45,IF(S3846&lt;&gt;"",S3846+R3846,0),0)</f>
        <v>0</v>
      </c>
      <c r="U3846" s="311">
        <f>IF(M3846&lt;&gt;ฐาน!$M$45,IF(S3846=0,J3846+T3846,O3846),J3846)</f>
        <v>0</v>
      </c>
      <c r="V3846" s="98"/>
    </row>
    <row r="3847" spans="1:22" x14ac:dyDescent="0.35">
      <c r="A3847" s="93">
        <v>3839</v>
      </c>
      <c r="B3847" s="84"/>
      <c r="C3847" s="98"/>
      <c r="D3847" s="91"/>
      <c r="E3847" s="89"/>
      <c r="F3847" s="88"/>
      <c r="G3847" s="91"/>
      <c r="H3847" s="91"/>
      <c r="I3847" s="88"/>
      <c r="J3847" s="92"/>
      <c r="K3847" s="212"/>
      <c r="L3847" s="308" t="str">
        <f>IF(K3847&lt;&gt;"",INDEX(ฐาน!$J$4:$M$44,MATCH(INT(K3847),ฐาน!$J$4:$J$44,0),2),"")</f>
        <v/>
      </c>
      <c r="M3847" s="309" t="str">
        <f>IF(L3847&lt;&gt;"",INDEX(ฐาน!$J$4:$M$45,MATCH(L3847,ฐาน!$K$4:$K$45,0),4),"")</f>
        <v/>
      </c>
      <c r="N3847" s="310" t="str">
        <f>IF(I3847&lt;&gt;"",INDEX(ฐาน!$A$4:$F$9,MATCH(I3847,ฐาน!$A$4:$A$9,0),IF(J3847&gt;=INDEX(ฐาน!$A$4:$F$9,MATCH(I3847,ฐาน!$A$4:$A$9,0),3),6,5)),"")</f>
        <v/>
      </c>
      <c r="O3847" s="311" t="str">
        <f>IF(I3847&lt;&gt;"",IF(J3847&gt;=INDEX(ฐาน!$A$4:$G$9,MATCH(I3847,ฐาน!$A$4:$A$9,0),4),INDEX(ฐาน!$A$4:$G$9,MATCH(I3847,ฐาน!$A$4:$A$9,0),7),INDEX(ฐาน!$A$4:$G$9,MATCH(I3847,ฐาน!$A$4:$A$9,0),4)),"")</f>
        <v/>
      </c>
      <c r="P3847" s="312">
        <f>IF(M3847&lt;&gt;ฐาน!$M$45,IF(L3847&lt;&gt;"",($L3847*$N3847/100),0),0)</f>
        <v>0</v>
      </c>
      <c r="Q3847" s="311">
        <f>IF(M3847&lt;&gt;ฐาน!$M$45,IF(L3847&lt;&gt;"",ROUNDUP(($L3847*$N3847/100),-1),0),0)</f>
        <v>0</v>
      </c>
      <c r="R3847" s="311">
        <f t="shared" si="118"/>
        <v>0</v>
      </c>
      <c r="S3847" s="313">
        <f t="shared" si="119"/>
        <v>0</v>
      </c>
      <c r="T3847" s="314">
        <f>IF(M3847&lt;&gt;ฐาน!$M$45,IF(S3847&lt;&gt;"",S3847+R3847,0),0)</f>
        <v>0</v>
      </c>
      <c r="U3847" s="311">
        <f>IF(M3847&lt;&gt;ฐาน!$M$45,IF(S3847=0,J3847+T3847,O3847),J3847)</f>
        <v>0</v>
      </c>
      <c r="V3847" s="98"/>
    </row>
    <row r="3848" spans="1:22" x14ac:dyDescent="0.35">
      <c r="A3848" s="93">
        <v>3840</v>
      </c>
      <c r="B3848" s="84"/>
      <c r="C3848" s="98"/>
      <c r="D3848" s="91"/>
      <c r="E3848" s="89"/>
      <c r="F3848" s="88"/>
      <c r="G3848" s="91"/>
      <c r="H3848" s="91"/>
      <c r="I3848" s="88"/>
      <c r="J3848" s="92"/>
      <c r="K3848" s="212"/>
      <c r="L3848" s="308" t="str">
        <f>IF(K3848&lt;&gt;"",INDEX(ฐาน!$J$4:$M$44,MATCH(INT(K3848),ฐาน!$J$4:$J$44,0),2),"")</f>
        <v/>
      </c>
      <c r="M3848" s="309" t="str">
        <f>IF(L3848&lt;&gt;"",INDEX(ฐาน!$J$4:$M$45,MATCH(L3848,ฐาน!$K$4:$K$45,0),4),"")</f>
        <v/>
      </c>
      <c r="N3848" s="310" t="str">
        <f>IF(I3848&lt;&gt;"",INDEX(ฐาน!$A$4:$F$9,MATCH(I3848,ฐาน!$A$4:$A$9,0),IF(J3848&gt;=INDEX(ฐาน!$A$4:$F$9,MATCH(I3848,ฐาน!$A$4:$A$9,0),3),6,5)),"")</f>
        <v/>
      </c>
      <c r="O3848" s="311" t="str">
        <f>IF(I3848&lt;&gt;"",IF(J3848&gt;=INDEX(ฐาน!$A$4:$G$9,MATCH(I3848,ฐาน!$A$4:$A$9,0),4),INDEX(ฐาน!$A$4:$G$9,MATCH(I3848,ฐาน!$A$4:$A$9,0),7),INDEX(ฐาน!$A$4:$G$9,MATCH(I3848,ฐาน!$A$4:$A$9,0),4)),"")</f>
        <v/>
      </c>
      <c r="P3848" s="312">
        <f>IF(M3848&lt;&gt;ฐาน!$M$45,IF(L3848&lt;&gt;"",($L3848*$N3848/100),0),0)</f>
        <v>0</v>
      </c>
      <c r="Q3848" s="311">
        <f>IF(M3848&lt;&gt;ฐาน!$M$45,IF(L3848&lt;&gt;"",ROUNDUP(($L3848*$N3848/100),-1),0),0)</f>
        <v>0</v>
      </c>
      <c r="R3848" s="311">
        <f t="shared" si="118"/>
        <v>0</v>
      </c>
      <c r="S3848" s="313">
        <f t="shared" si="119"/>
        <v>0</v>
      </c>
      <c r="T3848" s="314">
        <f>IF(M3848&lt;&gt;ฐาน!$M$45,IF(S3848&lt;&gt;"",S3848+R3848,0),0)</f>
        <v>0</v>
      </c>
      <c r="U3848" s="311">
        <f>IF(M3848&lt;&gt;ฐาน!$M$45,IF(S3848=0,J3848+T3848,O3848),J3848)</f>
        <v>0</v>
      </c>
      <c r="V3848" s="98"/>
    </row>
    <row r="3849" spans="1:22" x14ac:dyDescent="0.35">
      <c r="A3849" s="93">
        <v>3841</v>
      </c>
      <c r="B3849" s="84"/>
      <c r="C3849" s="98"/>
      <c r="D3849" s="91"/>
      <c r="E3849" s="89"/>
      <c r="F3849" s="88"/>
      <c r="G3849" s="91"/>
      <c r="H3849" s="91"/>
      <c r="I3849" s="88"/>
      <c r="J3849" s="92"/>
      <c r="K3849" s="212"/>
      <c r="L3849" s="308" t="str">
        <f>IF(K3849&lt;&gt;"",INDEX(ฐาน!$J$4:$M$44,MATCH(INT(K3849),ฐาน!$J$4:$J$44,0),2),"")</f>
        <v/>
      </c>
      <c r="M3849" s="309" t="str">
        <f>IF(L3849&lt;&gt;"",INDEX(ฐาน!$J$4:$M$45,MATCH(L3849,ฐาน!$K$4:$K$45,0),4),"")</f>
        <v/>
      </c>
      <c r="N3849" s="310" t="str">
        <f>IF(I3849&lt;&gt;"",INDEX(ฐาน!$A$4:$F$9,MATCH(I3849,ฐาน!$A$4:$A$9,0),IF(J3849&gt;=INDEX(ฐาน!$A$4:$F$9,MATCH(I3849,ฐาน!$A$4:$A$9,0),3),6,5)),"")</f>
        <v/>
      </c>
      <c r="O3849" s="311" t="str">
        <f>IF(I3849&lt;&gt;"",IF(J3849&gt;=INDEX(ฐาน!$A$4:$G$9,MATCH(I3849,ฐาน!$A$4:$A$9,0),4),INDEX(ฐาน!$A$4:$G$9,MATCH(I3849,ฐาน!$A$4:$A$9,0),7),INDEX(ฐาน!$A$4:$G$9,MATCH(I3849,ฐาน!$A$4:$A$9,0),4)),"")</f>
        <v/>
      </c>
      <c r="P3849" s="312">
        <f>IF(M3849&lt;&gt;ฐาน!$M$45,IF(L3849&lt;&gt;"",($L3849*$N3849/100),0),0)</f>
        <v>0</v>
      </c>
      <c r="Q3849" s="311">
        <f>IF(M3849&lt;&gt;ฐาน!$M$45,IF(L3849&lt;&gt;"",ROUNDUP(($L3849*$N3849/100),-1),0),0)</f>
        <v>0</v>
      </c>
      <c r="R3849" s="311">
        <f t="shared" si="118"/>
        <v>0</v>
      </c>
      <c r="S3849" s="313">
        <f t="shared" si="119"/>
        <v>0</v>
      </c>
      <c r="T3849" s="314">
        <f>IF(M3849&lt;&gt;ฐาน!$M$45,IF(S3849&lt;&gt;"",S3849+R3849,0),0)</f>
        <v>0</v>
      </c>
      <c r="U3849" s="311">
        <f>IF(M3849&lt;&gt;ฐาน!$M$45,IF(S3849=0,J3849+T3849,O3849),J3849)</f>
        <v>0</v>
      </c>
      <c r="V3849" s="98"/>
    </row>
    <row r="3850" spans="1:22" x14ac:dyDescent="0.35">
      <c r="A3850" s="93">
        <v>3842</v>
      </c>
      <c r="B3850" s="84"/>
      <c r="C3850" s="98"/>
      <c r="D3850" s="91"/>
      <c r="E3850" s="89"/>
      <c r="F3850" s="88"/>
      <c r="G3850" s="91"/>
      <c r="H3850" s="91"/>
      <c r="I3850" s="88"/>
      <c r="J3850" s="92"/>
      <c r="K3850" s="212"/>
      <c r="L3850" s="308" t="str">
        <f>IF(K3850&lt;&gt;"",INDEX(ฐาน!$J$4:$M$44,MATCH(INT(K3850),ฐาน!$J$4:$J$44,0),2),"")</f>
        <v/>
      </c>
      <c r="M3850" s="309" t="str">
        <f>IF(L3850&lt;&gt;"",INDEX(ฐาน!$J$4:$M$45,MATCH(L3850,ฐาน!$K$4:$K$45,0),4),"")</f>
        <v/>
      </c>
      <c r="N3850" s="310" t="str">
        <f>IF(I3850&lt;&gt;"",INDEX(ฐาน!$A$4:$F$9,MATCH(I3850,ฐาน!$A$4:$A$9,0),IF(J3850&gt;=INDEX(ฐาน!$A$4:$F$9,MATCH(I3850,ฐาน!$A$4:$A$9,0),3),6,5)),"")</f>
        <v/>
      </c>
      <c r="O3850" s="311" t="str">
        <f>IF(I3850&lt;&gt;"",IF(J3850&gt;=INDEX(ฐาน!$A$4:$G$9,MATCH(I3850,ฐาน!$A$4:$A$9,0),4),INDEX(ฐาน!$A$4:$G$9,MATCH(I3850,ฐาน!$A$4:$A$9,0),7),INDEX(ฐาน!$A$4:$G$9,MATCH(I3850,ฐาน!$A$4:$A$9,0),4)),"")</f>
        <v/>
      </c>
      <c r="P3850" s="312">
        <f>IF(M3850&lt;&gt;ฐาน!$M$45,IF(L3850&lt;&gt;"",($L3850*$N3850/100),0),0)</f>
        <v>0</v>
      </c>
      <c r="Q3850" s="311">
        <f>IF(M3850&lt;&gt;ฐาน!$M$45,IF(L3850&lt;&gt;"",ROUNDUP(($L3850*$N3850/100),-1),0),0)</f>
        <v>0</v>
      </c>
      <c r="R3850" s="311">
        <f t="shared" ref="R3850:R3913" si="120">IF(Q3850&lt;&gt;"",IF($J3850+$P3850&lt;=$O3850,$Q3850,$O3850-$J3850),"")</f>
        <v>0</v>
      </c>
      <c r="S3850" s="313">
        <f t="shared" ref="S3850:S3913" si="121">IF(Q3850&lt;&gt;R3850,P3850-R3850,0)</f>
        <v>0</v>
      </c>
      <c r="T3850" s="314">
        <f>IF(M3850&lt;&gt;ฐาน!$M$45,IF(S3850&lt;&gt;"",S3850+R3850,0),0)</f>
        <v>0</v>
      </c>
      <c r="U3850" s="311">
        <f>IF(M3850&lt;&gt;ฐาน!$M$45,IF(S3850=0,J3850+T3850,O3850),J3850)</f>
        <v>0</v>
      </c>
      <c r="V3850" s="98"/>
    </row>
    <row r="3851" spans="1:22" x14ac:dyDescent="0.35">
      <c r="A3851" s="93">
        <v>3843</v>
      </c>
      <c r="B3851" s="84"/>
      <c r="C3851" s="98"/>
      <c r="D3851" s="91"/>
      <c r="E3851" s="89"/>
      <c r="F3851" s="88"/>
      <c r="G3851" s="91"/>
      <c r="H3851" s="91"/>
      <c r="I3851" s="88"/>
      <c r="J3851" s="92"/>
      <c r="K3851" s="212"/>
      <c r="L3851" s="308" t="str">
        <f>IF(K3851&lt;&gt;"",INDEX(ฐาน!$J$4:$M$44,MATCH(INT(K3851),ฐาน!$J$4:$J$44,0),2),"")</f>
        <v/>
      </c>
      <c r="M3851" s="309" t="str">
        <f>IF(L3851&lt;&gt;"",INDEX(ฐาน!$J$4:$M$45,MATCH(L3851,ฐาน!$K$4:$K$45,0),4),"")</f>
        <v/>
      </c>
      <c r="N3851" s="310" t="str">
        <f>IF(I3851&lt;&gt;"",INDEX(ฐาน!$A$4:$F$9,MATCH(I3851,ฐาน!$A$4:$A$9,0),IF(J3851&gt;=INDEX(ฐาน!$A$4:$F$9,MATCH(I3851,ฐาน!$A$4:$A$9,0),3),6,5)),"")</f>
        <v/>
      </c>
      <c r="O3851" s="311" t="str">
        <f>IF(I3851&lt;&gt;"",IF(J3851&gt;=INDEX(ฐาน!$A$4:$G$9,MATCH(I3851,ฐาน!$A$4:$A$9,0),4),INDEX(ฐาน!$A$4:$G$9,MATCH(I3851,ฐาน!$A$4:$A$9,0),7),INDEX(ฐาน!$A$4:$G$9,MATCH(I3851,ฐาน!$A$4:$A$9,0),4)),"")</f>
        <v/>
      </c>
      <c r="P3851" s="312">
        <f>IF(M3851&lt;&gt;ฐาน!$M$45,IF(L3851&lt;&gt;"",($L3851*$N3851/100),0),0)</f>
        <v>0</v>
      </c>
      <c r="Q3851" s="311">
        <f>IF(M3851&lt;&gt;ฐาน!$M$45,IF(L3851&lt;&gt;"",ROUNDUP(($L3851*$N3851/100),-1),0),0)</f>
        <v>0</v>
      </c>
      <c r="R3851" s="311">
        <f t="shared" si="120"/>
        <v>0</v>
      </c>
      <c r="S3851" s="313">
        <f t="shared" si="121"/>
        <v>0</v>
      </c>
      <c r="T3851" s="314">
        <f>IF(M3851&lt;&gt;ฐาน!$M$45,IF(S3851&lt;&gt;"",S3851+R3851,0),0)</f>
        <v>0</v>
      </c>
      <c r="U3851" s="311">
        <f>IF(M3851&lt;&gt;ฐาน!$M$45,IF(S3851=0,J3851+T3851,O3851),J3851)</f>
        <v>0</v>
      </c>
      <c r="V3851" s="98"/>
    </row>
    <row r="3852" spans="1:22" x14ac:dyDescent="0.35">
      <c r="A3852" s="93">
        <v>3844</v>
      </c>
      <c r="B3852" s="84"/>
      <c r="C3852" s="98"/>
      <c r="D3852" s="91"/>
      <c r="E3852" s="89"/>
      <c r="F3852" s="88"/>
      <c r="G3852" s="91"/>
      <c r="H3852" s="91"/>
      <c r="I3852" s="88"/>
      <c r="J3852" s="92"/>
      <c r="K3852" s="212"/>
      <c r="L3852" s="308" t="str">
        <f>IF(K3852&lt;&gt;"",INDEX(ฐาน!$J$4:$M$44,MATCH(INT(K3852),ฐาน!$J$4:$J$44,0),2),"")</f>
        <v/>
      </c>
      <c r="M3852" s="309" t="str">
        <f>IF(L3852&lt;&gt;"",INDEX(ฐาน!$J$4:$M$45,MATCH(L3852,ฐาน!$K$4:$K$45,0),4),"")</f>
        <v/>
      </c>
      <c r="N3852" s="310" t="str">
        <f>IF(I3852&lt;&gt;"",INDEX(ฐาน!$A$4:$F$9,MATCH(I3852,ฐาน!$A$4:$A$9,0),IF(J3852&gt;=INDEX(ฐาน!$A$4:$F$9,MATCH(I3852,ฐาน!$A$4:$A$9,0),3),6,5)),"")</f>
        <v/>
      </c>
      <c r="O3852" s="311" t="str">
        <f>IF(I3852&lt;&gt;"",IF(J3852&gt;=INDEX(ฐาน!$A$4:$G$9,MATCH(I3852,ฐาน!$A$4:$A$9,0),4),INDEX(ฐาน!$A$4:$G$9,MATCH(I3852,ฐาน!$A$4:$A$9,0),7),INDEX(ฐาน!$A$4:$G$9,MATCH(I3852,ฐาน!$A$4:$A$9,0),4)),"")</f>
        <v/>
      </c>
      <c r="P3852" s="312">
        <f>IF(M3852&lt;&gt;ฐาน!$M$45,IF(L3852&lt;&gt;"",($L3852*$N3852/100),0),0)</f>
        <v>0</v>
      </c>
      <c r="Q3852" s="311">
        <f>IF(M3852&lt;&gt;ฐาน!$M$45,IF(L3852&lt;&gt;"",ROUNDUP(($L3852*$N3852/100),-1),0),0)</f>
        <v>0</v>
      </c>
      <c r="R3852" s="311">
        <f t="shared" si="120"/>
        <v>0</v>
      </c>
      <c r="S3852" s="313">
        <f t="shared" si="121"/>
        <v>0</v>
      </c>
      <c r="T3852" s="314">
        <f>IF(M3852&lt;&gt;ฐาน!$M$45,IF(S3852&lt;&gt;"",S3852+R3852,0),0)</f>
        <v>0</v>
      </c>
      <c r="U3852" s="311">
        <f>IF(M3852&lt;&gt;ฐาน!$M$45,IF(S3852=0,J3852+T3852,O3852),J3852)</f>
        <v>0</v>
      </c>
      <c r="V3852" s="98"/>
    </row>
    <row r="3853" spans="1:22" x14ac:dyDescent="0.35">
      <c r="A3853" s="93">
        <v>3845</v>
      </c>
      <c r="B3853" s="84"/>
      <c r="C3853" s="98"/>
      <c r="D3853" s="91"/>
      <c r="E3853" s="89"/>
      <c r="F3853" s="88"/>
      <c r="G3853" s="91"/>
      <c r="H3853" s="91"/>
      <c r="I3853" s="88"/>
      <c r="J3853" s="92"/>
      <c r="K3853" s="212"/>
      <c r="L3853" s="308" t="str">
        <f>IF(K3853&lt;&gt;"",INDEX(ฐาน!$J$4:$M$44,MATCH(INT(K3853),ฐาน!$J$4:$J$44,0),2),"")</f>
        <v/>
      </c>
      <c r="M3853" s="309" t="str">
        <f>IF(L3853&lt;&gt;"",INDEX(ฐาน!$J$4:$M$45,MATCH(L3853,ฐาน!$K$4:$K$45,0),4),"")</f>
        <v/>
      </c>
      <c r="N3853" s="310" t="str">
        <f>IF(I3853&lt;&gt;"",INDEX(ฐาน!$A$4:$F$9,MATCH(I3853,ฐาน!$A$4:$A$9,0),IF(J3853&gt;=INDEX(ฐาน!$A$4:$F$9,MATCH(I3853,ฐาน!$A$4:$A$9,0),3),6,5)),"")</f>
        <v/>
      </c>
      <c r="O3853" s="311" t="str">
        <f>IF(I3853&lt;&gt;"",IF(J3853&gt;=INDEX(ฐาน!$A$4:$G$9,MATCH(I3853,ฐาน!$A$4:$A$9,0),4),INDEX(ฐาน!$A$4:$G$9,MATCH(I3853,ฐาน!$A$4:$A$9,0),7),INDEX(ฐาน!$A$4:$G$9,MATCH(I3853,ฐาน!$A$4:$A$9,0),4)),"")</f>
        <v/>
      </c>
      <c r="P3853" s="312">
        <f>IF(M3853&lt;&gt;ฐาน!$M$45,IF(L3853&lt;&gt;"",($L3853*$N3853/100),0),0)</f>
        <v>0</v>
      </c>
      <c r="Q3853" s="311">
        <f>IF(M3853&lt;&gt;ฐาน!$M$45,IF(L3853&lt;&gt;"",ROUNDUP(($L3853*$N3853/100),-1),0),0)</f>
        <v>0</v>
      </c>
      <c r="R3853" s="311">
        <f t="shared" si="120"/>
        <v>0</v>
      </c>
      <c r="S3853" s="313">
        <f t="shared" si="121"/>
        <v>0</v>
      </c>
      <c r="T3853" s="314">
        <f>IF(M3853&lt;&gt;ฐาน!$M$45,IF(S3853&lt;&gt;"",S3853+R3853,0),0)</f>
        <v>0</v>
      </c>
      <c r="U3853" s="311">
        <f>IF(M3853&lt;&gt;ฐาน!$M$45,IF(S3853=0,J3853+T3853,O3853),J3853)</f>
        <v>0</v>
      </c>
      <c r="V3853" s="98"/>
    </row>
    <row r="3854" spans="1:22" x14ac:dyDescent="0.35">
      <c r="A3854" s="93">
        <v>3846</v>
      </c>
      <c r="B3854" s="84"/>
      <c r="C3854" s="98"/>
      <c r="D3854" s="91"/>
      <c r="E3854" s="89"/>
      <c r="F3854" s="88"/>
      <c r="G3854" s="91"/>
      <c r="H3854" s="91"/>
      <c r="I3854" s="88"/>
      <c r="J3854" s="92"/>
      <c r="K3854" s="212"/>
      <c r="L3854" s="308" t="str">
        <f>IF(K3854&lt;&gt;"",INDEX(ฐาน!$J$4:$M$44,MATCH(INT(K3854),ฐาน!$J$4:$J$44,0),2),"")</f>
        <v/>
      </c>
      <c r="M3854" s="309" t="str">
        <f>IF(L3854&lt;&gt;"",INDEX(ฐาน!$J$4:$M$45,MATCH(L3854,ฐาน!$K$4:$K$45,0),4),"")</f>
        <v/>
      </c>
      <c r="N3854" s="310" t="str">
        <f>IF(I3854&lt;&gt;"",INDEX(ฐาน!$A$4:$F$9,MATCH(I3854,ฐาน!$A$4:$A$9,0),IF(J3854&gt;=INDEX(ฐาน!$A$4:$F$9,MATCH(I3854,ฐาน!$A$4:$A$9,0),3),6,5)),"")</f>
        <v/>
      </c>
      <c r="O3854" s="311" t="str">
        <f>IF(I3854&lt;&gt;"",IF(J3854&gt;=INDEX(ฐาน!$A$4:$G$9,MATCH(I3854,ฐาน!$A$4:$A$9,0),4),INDEX(ฐาน!$A$4:$G$9,MATCH(I3854,ฐาน!$A$4:$A$9,0),7),INDEX(ฐาน!$A$4:$G$9,MATCH(I3854,ฐาน!$A$4:$A$9,0),4)),"")</f>
        <v/>
      </c>
      <c r="P3854" s="312">
        <f>IF(M3854&lt;&gt;ฐาน!$M$45,IF(L3854&lt;&gt;"",($L3854*$N3854/100),0),0)</f>
        <v>0</v>
      </c>
      <c r="Q3854" s="311">
        <f>IF(M3854&lt;&gt;ฐาน!$M$45,IF(L3854&lt;&gt;"",ROUNDUP(($L3854*$N3854/100),-1),0),0)</f>
        <v>0</v>
      </c>
      <c r="R3854" s="311">
        <f t="shared" si="120"/>
        <v>0</v>
      </c>
      <c r="S3854" s="313">
        <f t="shared" si="121"/>
        <v>0</v>
      </c>
      <c r="T3854" s="314">
        <f>IF(M3854&lt;&gt;ฐาน!$M$45,IF(S3854&lt;&gt;"",S3854+R3854,0),0)</f>
        <v>0</v>
      </c>
      <c r="U3854" s="311">
        <f>IF(M3854&lt;&gt;ฐาน!$M$45,IF(S3854=0,J3854+T3854,O3854),J3854)</f>
        <v>0</v>
      </c>
      <c r="V3854" s="98"/>
    </row>
    <row r="3855" spans="1:22" x14ac:dyDescent="0.35">
      <c r="A3855" s="93">
        <v>3847</v>
      </c>
      <c r="B3855" s="84"/>
      <c r="C3855" s="98"/>
      <c r="D3855" s="91"/>
      <c r="E3855" s="89"/>
      <c r="F3855" s="88"/>
      <c r="G3855" s="91"/>
      <c r="H3855" s="91"/>
      <c r="I3855" s="88"/>
      <c r="J3855" s="92"/>
      <c r="K3855" s="212"/>
      <c r="L3855" s="308" t="str">
        <f>IF(K3855&lt;&gt;"",INDEX(ฐาน!$J$4:$M$44,MATCH(INT(K3855),ฐาน!$J$4:$J$44,0),2),"")</f>
        <v/>
      </c>
      <c r="M3855" s="309" t="str">
        <f>IF(L3855&lt;&gt;"",INDEX(ฐาน!$J$4:$M$45,MATCH(L3855,ฐาน!$K$4:$K$45,0),4),"")</f>
        <v/>
      </c>
      <c r="N3855" s="310" t="str">
        <f>IF(I3855&lt;&gt;"",INDEX(ฐาน!$A$4:$F$9,MATCH(I3855,ฐาน!$A$4:$A$9,0),IF(J3855&gt;=INDEX(ฐาน!$A$4:$F$9,MATCH(I3855,ฐาน!$A$4:$A$9,0),3),6,5)),"")</f>
        <v/>
      </c>
      <c r="O3855" s="311" t="str">
        <f>IF(I3855&lt;&gt;"",IF(J3855&gt;=INDEX(ฐาน!$A$4:$G$9,MATCH(I3855,ฐาน!$A$4:$A$9,0),4),INDEX(ฐาน!$A$4:$G$9,MATCH(I3855,ฐาน!$A$4:$A$9,0),7),INDEX(ฐาน!$A$4:$G$9,MATCH(I3855,ฐาน!$A$4:$A$9,0),4)),"")</f>
        <v/>
      </c>
      <c r="P3855" s="312">
        <f>IF(M3855&lt;&gt;ฐาน!$M$45,IF(L3855&lt;&gt;"",($L3855*$N3855/100),0),0)</f>
        <v>0</v>
      </c>
      <c r="Q3855" s="311">
        <f>IF(M3855&lt;&gt;ฐาน!$M$45,IF(L3855&lt;&gt;"",ROUNDUP(($L3855*$N3855/100),-1),0),0)</f>
        <v>0</v>
      </c>
      <c r="R3855" s="311">
        <f t="shared" si="120"/>
        <v>0</v>
      </c>
      <c r="S3855" s="313">
        <f t="shared" si="121"/>
        <v>0</v>
      </c>
      <c r="T3855" s="314">
        <f>IF(M3855&lt;&gt;ฐาน!$M$45,IF(S3855&lt;&gt;"",S3855+R3855,0),0)</f>
        <v>0</v>
      </c>
      <c r="U3855" s="311">
        <f>IF(M3855&lt;&gt;ฐาน!$M$45,IF(S3855=0,J3855+T3855,O3855),J3855)</f>
        <v>0</v>
      </c>
      <c r="V3855" s="98"/>
    </row>
    <row r="3856" spans="1:22" x14ac:dyDescent="0.35">
      <c r="A3856" s="93">
        <v>3848</v>
      </c>
      <c r="B3856" s="84"/>
      <c r="C3856" s="98"/>
      <c r="D3856" s="91"/>
      <c r="E3856" s="89"/>
      <c r="F3856" s="88"/>
      <c r="G3856" s="91"/>
      <c r="H3856" s="91"/>
      <c r="I3856" s="88"/>
      <c r="J3856" s="92"/>
      <c r="K3856" s="212"/>
      <c r="L3856" s="308" t="str">
        <f>IF(K3856&lt;&gt;"",INDEX(ฐาน!$J$4:$M$44,MATCH(INT(K3856),ฐาน!$J$4:$J$44,0),2),"")</f>
        <v/>
      </c>
      <c r="M3856" s="309" t="str">
        <f>IF(L3856&lt;&gt;"",INDEX(ฐาน!$J$4:$M$45,MATCH(L3856,ฐาน!$K$4:$K$45,0),4),"")</f>
        <v/>
      </c>
      <c r="N3856" s="310" t="str">
        <f>IF(I3856&lt;&gt;"",INDEX(ฐาน!$A$4:$F$9,MATCH(I3856,ฐาน!$A$4:$A$9,0),IF(J3856&gt;=INDEX(ฐาน!$A$4:$F$9,MATCH(I3856,ฐาน!$A$4:$A$9,0),3),6,5)),"")</f>
        <v/>
      </c>
      <c r="O3856" s="311" t="str">
        <f>IF(I3856&lt;&gt;"",IF(J3856&gt;=INDEX(ฐาน!$A$4:$G$9,MATCH(I3856,ฐาน!$A$4:$A$9,0),4),INDEX(ฐาน!$A$4:$G$9,MATCH(I3856,ฐาน!$A$4:$A$9,0),7),INDEX(ฐาน!$A$4:$G$9,MATCH(I3856,ฐาน!$A$4:$A$9,0),4)),"")</f>
        <v/>
      </c>
      <c r="P3856" s="312">
        <f>IF(M3856&lt;&gt;ฐาน!$M$45,IF(L3856&lt;&gt;"",($L3856*$N3856/100),0),0)</f>
        <v>0</v>
      </c>
      <c r="Q3856" s="311">
        <f>IF(M3856&lt;&gt;ฐาน!$M$45,IF(L3856&lt;&gt;"",ROUNDUP(($L3856*$N3856/100),-1),0),0)</f>
        <v>0</v>
      </c>
      <c r="R3856" s="311">
        <f t="shared" si="120"/>
        <v>0</v>
      </c>
      <c r="S3856" s="313">
        <f t="shared" si="121"/>
        <v>0</v>
      </c>
      <c r="T3856" s="314">
        <f>IF(M3856&lt;&gt;ฐาน!$M$45,IF(S3856&lt;&gt;"",S3856+R3856,0),0)</f>
        <v>0</v>
      </c>
      <c r="U3856" s="311">
        <f>IF(M3856&lt;&gt;ฐาน!$M$45,IF(S3856=0,J3856+T3856,O3856),J3856)</f>
        <v>0</v>
      </c>
      <c r="V3856" s="98"/>
    </row>
    <row r="3857" spans="1:22" x14ac:dyDescent="0.35">
      <c r="A3857" s="93">
        <v>3849</v>
      </c>
      <c r="B3857" s="84"/>
      <c r="C3857" s="98"/>
      <c r="D3857" s="91"/>
      <c r="E3857" s="89"/>
      <c r="F3857" s="88"/>
      <c r="G3857" s="91"/>
      <c r="H3857" s="91"/>
      <c r="I3857" s="88"/>
      <c r="J3857" s="92"/>
      <c r="K3857" s="212"/>
      <c r="L3857" s="308" t="str">
        <f>IF(K3857&lt;&gt;"",INDEX(ฐาน!$J$4:$M$44,MATCH(INT(K3857),ฐาน!$J$4:$J$44,0),2),"")</f>
        <v/>
      </c>
      <c r="M3857" s="309" t="str">
        <f>IF(L3857&lt;&gt;"",INDEX(ฐาน!$J$4:$M$45,MATCH(L3857,ฐาน!$K$4:$K$45,0),4),"")</f>
        <v/>
      </c>
      <c r="N3857" s="310" t="str">
        <f>IF(I3857&lt;&gt;"",INDEX(ฐาน!$A$4:$F$9,MATCH(I3857,ฐาน!$A$4:$A$9,0),IF(J3857&gt;=INDEX(ฐาน!$A$4:$F$9,MATCH(I3857,ฐาน!$A$4:$A$9,0),3),6,5)),"")</f>
        <v/>
      </c>
      <c r="O3857" s="311" t="str">
        <f>IF(I3857&lt;&gt;"",IF(J3857&gt;=INDEX(ฐาน!$A$4:$G$9,MATCH(I3857,ฐาน!$A$4:$A$9,0),4),INDEX(ฐาน!$A$4:$G$9,MATCH(I3857,ฐาน!$A$4:$A$9,0),7),INDEX(ฐาน!$A$4:$G$9,MATCH(I3857,ฐาน!$A$4:$A$9,0),4)),"")</f>
        <v/>
      </c>
      <c r="P3857" s="312">
        <f>IF(M3857&lt;&gt;ฐาน!$M$45,IF(L3857&lt;&gt;"",($L3857*$N3857/100),0),0)</f>
        <v>0</v>
      </c>
      <c r="Q3857" s="311">
        <f>IF(M3857&lt;&gt;ฐาน!$M$45,IF(L3857&lt;&gt;"",ROUNDUP(($L3857*$N3857/100),-1),0),0)</f>
        <v>0</v>
      </c>
      <c r="R3857" s="311">
        <f t="shared" si="120"/>
        <v>0</v>
      </c>
      <c r="S3857" s="313">
        <f t="shared" si="121"/>
        <v>0</v>
      </c>
      <c r="T3857" s="314">
        <f>IF(M3857&lt;&gt;ฐาน!$M$45,IF(S3857&lt;&gt;"",S3857+R3857,0),0)</f>
        <v>0</v>
      </c>
      <c r="U3857" s="311">
        <f>IF(M3857&lt;&gt;ฐาน!$M$45,IF(S3857=0,J3857+T3857,O3857),J3857)</f>
        <v>0</v>
      </c>
      <c r="V3857" s="98"/>
    </row>
    <row r="3858" spans="1:22" x14ac:dyDescent="0.35">
      <c r="A3858" s="93">
        <v>3850</v>
      </c>
      <c r="B3858" s="84"/>
      <c r="C3858" s="98"/>
      <c r="D3858" s="91"/>
      <c r="E3858" s="89"/>
      <c r="F3858" s="88"/>
      <c r="G3858" s="91"/>
      <c r="H3858" s="91"/>
      <c r="I3858" s="88"/>
      <c r="J3858" s="92"/>
      <c r="K3858" s="212"/>
      <c r="L3858" s="308" t="str">
        <f>IF(K3858&lt;&gt;"",INDEX(ฐาน!$J$4:$M$44,MATCH(INT(K3858),ฐาน!$J$4:$J$44,0),2),"")</f>
        <v/>
      </c>
      <c r="M3858" s="309" t="str">
        <f>IF(L3858&lt;&gt;"",INDEX(ฐาน!$J$4:$M$45,MATCH(L3858,ฐาน!$K$4:$K$45,0),4),"")</f>
        <v/>
      </c>
      <c r="N3858" s="310" t="str">
        <f>IF(I3858&lt;&gt;"",INDEX(ฐาน!$A$4:$F$9,MATCH(I3858,ฐาน!$A$4:$A$9,0),IF(J3858&gt;=INDEX(ฐาน!$A$4:$F$9,MATCH(I3858,ฐาน!$A$4:$A$9,0),3),6,5)),"")</f>
        <v/>
      </c>
      <c r="O3858" s="311" t="str">
        <f>IF(I3858&lt;&gt;"",IF(J3858&gt;=INDEX(ฐาน!$A$4:$G$9,MATCH(I3858,ฐาน!$A$4:$A$9,0),4),INDEX(ฐาน!$A$4:$G$9,MATCH(I3858,ฐาน!$A$4:$A$9,0),7),INDEX(ฐาน!$A$4:$G$9,MATCH(I3858,ฐาน!$A$4:$A$9,0),4)),"")</f>
        <v/>
      </c>
      <c r="P3858" s="312">
        <f>IF(M3858&lt;&gt;ฐาน!$M$45,IF(L3858&lt;&gt;"",($L3858*$N3858/100),0),0)</f>
        <v>0</v>
      </c>
      <c r="Q3858" s="311">
        <f>IF(M3858&lt;&gt;ฐาน!$M$45,IF(L3858&lt;&gt;"",ROUNDUP(($L3858*$N3858/100),-1),0),0)</f>
        <v>0</v>
      </c>
      <c r="R3858" s="311">
        <f t="shared" si="120"/>
        <v>0</v>
      </c>
      <c r="S3858" s="313">
        <f t="shared" si="121"/>
        <v>0</v>
      </c>
      <c r="T3858" s="314">
        <f>IF(M3858&lt;&gt;ฐาน!$M$45,IF(S3858&lt;&gt;"",S3858+R3858,0),0)</f>
        <v>0</v>
      </c>
      <c r="U3858" s="311">
        <f>IF(M3858&lt;&gt;ฐาน!$M$45,IF(S3858=0,J3858+T3858,O3858),J3858)</f>
        <v>0</v>
      </c>
      <c r="V3858" s="98"/>
    </row>
    <row r="3859" spans="1:22" x14ac:dyDescent="0.35">
      <c r="A3859" s="93">
        <v>3851</v>
      </c>
      <c r="B3859" s="84"/>
      <c r="C3859" s="98"/>
      <c r="D3859" s="91"/>
      <c r="E3859" s="89"/>
      <c r="F3859" s="88"/>
      <c r="G3859" s="91"/>
      <c r="H3859" s="91"/>
      <c r="I3859" s="88"/>
      <c r="J3859" s="92"/>
      <c r="K3859" s="212"/>
      <c r="L3859" s="308" t="str">
        <f>IF(K3859&lt;&gt;"",INDEX(ฐาน!$J$4:$M$44,MATCH(INT(K3859),ฐาน!$J$4:$J$44,0),2),"")</f>
        <v/>
      </c>
      <c r="M3859" s="309" t="str">
        <f>IF(L3859&lt;&gt;"",INDEX(ฐาน!$J$4:$M$45,MATCH(L3859,ฐาน!$K$4:$K$45,0),4),"")</f>
        <v/>
      </c>
      <c r="N3859" s="310" t="str">
        <f>IF(I3859&lt;&gt;"",INDEX(ฐาน!$A$4:$F$9,MATCH(I3859,ฐาน!$A$4:$A$9,0),IF(J3859&gt;=INDEX(ฐาน!$A$4:$F$9,MATCH(I3859,ฐาน!$A$4:$A$9,0),3),6,5)),"")</f>
        <v/>
      </c>
      <c r="O3859" s="311" t="str">
        <f>IF(I3859&lt;&gt;"",IF(J3859&gt;=INDEX(ฐาน!$A$4:$G$9,MATCH(I3859,ฐาน!$A$4:$A$9,0),4),INDEX(ฐาน!$A$4:$G$9,MATCH(I3859,ฐาน!$A$4:$A$9,0),7),INDEX(ฐาน!$A$4:$G$9,MATCH(I3859,ฐาน!$A$4:$A$9,0),4)),"")</f>
        <v/>
      </c>
      <c r="P3859" s="312">
        <f>IF(M3859&lt;&gt;ฐาน!$M$45,IF(L3859&lt;&gt;"",($L3859*$N3859/100),0),0)</f>
        <v>0</v>
      </c>
      <c r="Q3859" s="311">
        <f>IF(M3859&lt;&gt;ฐาน!$M$45,IF(L3859&lt;&gt;"",ROUNDUP(($L3859*$N3859/100),-1),0),0)</f>
        <v>0</v>
      </c>
      <c r="R3859" s="311">
        <f t="shared" si="120"/>
        <v>0</v>
      </c>
      <c r="S3859" s="313">
        <f t="shared" si="121"/>
        <v>0</v>
      </c>
      <c r="T3859" s="314">
        <f>IF(M3859&lt;&gt;ฐาน!$M$45,IF(S3859&lt;&gt;"",S3859+R3859,0),0)</f>
        <v>0</v>
      </c>
      <c r="U3859" s="311">
        <f>IF(M3859&lt;&gt;ฐาน!$M$45,IF(S3859=0,J3859+T3859,O3859),J3859)</f>
        <v>0</v>
      </c>
      <c r="V3859" s="98"/>
    </row>
    <row r="3860" spans="1:22" x14ac:dyDescent="0.35">
      <c r="A3860" s="93">
        <v>3852</v>
      </c>
      <c r="B3860" s="84"/>
      <c r="C3860" s="98"/>
      <c r="D3860" s="91"/>
      <c r="E3860" s="89"/>
      <c r="F3860" s="88"/>
      <c r="G3860" s="91"/>
      <c r="H3860" s="91"/>
      <c r="I3860" s="88"/>
      <c r="J3860" s="92"/>
      <c r="K3860" s="212"/>
      <c r="L3860" s="308" t="str">
        <f>IF(K3860&lt;&gt;"",INDEX(ฐาน!$J$4:$M$44,MATCH(INT(K3860),ฐาน!$J$4:$J$44,0),2),"")</f>
        <v/>
      </c>
      <c r="M3860" s="309" t="str">
        <f>IF(L3860&lt;&gt;"",INDEX(ฐาน!$J$4:$M$45,MATCH(L3860,ฐาน!$K$4:$K$45,0),4),"")</f>
        <v/>
      </c>
      <c r="N3860" s="310" t="str">
        <f>IF(I3860&lt;&gt;"",INDEX(ฐาน!$A$4:$F$9,MATCH(I3860,ฐาน!$A$4:$A$9,0),IF(J3860&gt;=INDEX(ฐาน!$A$4:$F$9,MATCH(I3860,ฐาน!$A$4:$A$9,0),3),6,5)),"")</f>
        <v/>
      </c>
      <c r="O3860" s="311" t="str">
        <f>IF(I3860&lt;&gt;"",IF(J3860&gt;=INDEX(ฐาน!$A$4:$G$9,MATCH(I3860,ฐาน!$A$4:$A$9,0),4),INDEX(ฐาน!$A$4:$G$9,MATCH(I3860,ฐาน!$A$4:$A$9,0),7),INDEX(ฐาน!$A$4:$G$9,MATCH(I3860,ฐาน!$A$4:$A$9,0),4)),"")</f>
        <v/>
      </c>
      <c r="P3860" s="312">
        <f>IF(M3860&lt;&gt;ฐาน!$M$45,IF(L3860&lt;&gt;"",($L3860*$N3860/100),0),0)</f>
        <v>0</v>
      </c>
      <c r="Q3860" s="311">
        <f>IF(M3860&lt;&gt;ฐาน!$M$45,IF(L3860&lt;&gt;"",ROUNDUP(($L3860*$N3860/100),-1),0),0)</f>
        <v>0</v>
      </c>
      <c r="R3860" s="311">
        <f t="shared" si="120"/>
        <v>0</v>
      </c>
      <c r="S3860" s="313">
        <f t="shared" si="121"/>
        <v>0</v>
      </c>
      <c r="T3860" s="314">
        <f>IF(M3860&lt;&gt;ฐาน!$M$45,IF(S3860&lt;&gt;"",S3860+R3860,0),0)</f>
        <v>0</v>
      </c>
      <c r="U3860" s="311">
        <f>IF(M3860&lt;&gt;ฐาน!$M$45,IF(S3860=0,J3860+T3860,O3860),J3860)</f>
        <v>0</v>
      </c>
      <c r="V3860" s="98"/>
    </row>
    <row r="3861" spans="1:22" x14ac:dyDescent="0.35">
      <c r="A3861" s="93">
        <v>3853</v>
      </c>
      <c r="B3861" s="84"/>
      <c r="C3861" s="98"/>
      <c r="D3861" s="91"/>
      <c r="E3861" s="89"/>
      <c r="F3861" s="88"/>
      <c r="G3861" s="91"/>
      <c r="H3861" s="91"/>
      <c r="I3861" s="88"/>
      <c r="J3861" s="92"/>
      <c r="K3861" s="212"/>
      <c r="L3861" s="308" t="str">
        <f>IF(K3861&lt;&gt;"",INDEX(ฐาน!$J$4:$M$44,MATCH(INT(K3861),ฐาน!$J$4:$J$44,0),2),"")</f>
        <v/>
      </c>
      <c r="M3861" s="309" t="str">
        <f>IF(L3861&lt;&gt;"",INDEX(ฐาน!$J$4:$M$45,MATCH(L3861,ฐาน!$K$4:$K$45,0),4),"")</f>
        <v/>
      </c>
      <c r="N3861" s="310" t="str">
        <f>IF(I3861&lt;&gt;"",INDEX(ฐาน!$A$4:$F$9,MATCH(I3861,ฐาน!$A$4:$A$9,0),IF(J3861&gt;=INDEX(ฐาน!$A$4:$F$9,MATCH(I3861,ฐาน!$A$4:$A$9,0),3),6,5)),"")</f>
        <v/>
      </c>
      <c r="O3861" s="311" t="str">
        <f>IF(I3861&lt;&gt;"",IF(J3861&gt;=INDEX(ฐาน!$A$4:$G$9,MATCH(I3861,ฐาน!$A$4:$A$9,0),4),INDEX(ฐาน!$A$4:$G$9,MATCH(I3861,ฐาน!$A$4:$A$9,0),7),INDEX(ฐาน!$A$4:$G$9,MATCH(I3861,ฐาน!$A$4:$A$9,0),4)),"")</f>
        <v/>
      </c>
      <c r="P3861" s="312">
        <f>IF(M3861&lt;&gt;ฐาน!$M$45,IF(L3861&lt;&gt;"",($L3861*$N3861/100),0),0)</f>
        <v>0</v>
      </c>
      <c r="Q3861" s="311">
        <f>IF(M3861&lt;&gt;ฐาน!$M$45,IF(L3861&lt;&gt;"",ROUNDUP(($L3861*$N3861/100),-1),0),0)</f>
        <v>0</v>
      </c>
      <c r="R3861" s="311">
        <f t="shared" si="120"/>
        <v>0</v>
      </c>
      <c r="S3861" s="313">
        <f t="shared" si="121"/>
        <v>0</v>
      </c>
      <c r="T3861" s="314">
        <f>IF(M3861&lt;&gt;ฐาน!$M$45,IF(S3861&lt;&gt;"",S3861+R3861,0),0)</f>
        <v>0</v>
      </c>
      <c r="U3861" s="311">
        <f>IF(M3861&lt;&gt;ฐาน!$M$45,IF(S3861=0,J3861+T3861,O3861),J3861)</f>
        <v>0</v>
      </c>
      <c r="V3861" s="98"/>
    </row>
    <row r="3862" spans="1:22" x14ac:dyDescent="0.35">
      <c r="A3862" s="93">
        <v>3854</v>
      </c>
      <c r="B3862" s="84"/>
      <c r="C3862" s="98"/>
      <c r="D3862" s="91"/>
      <c r="E3862" s="89"/>
      <c r="F3862" s="88"/>
      <c r="G3862" s="91"/>
      <c r="H3862" s="91"/>
      <c r="I3862" s="88"/>
      <c r="J3862" s="92"/>
      <c r="K3862" s="212"/>
      <c r="L3862" s="308" t="str">
        <f>IF(K3862&lt;&gt;"",INDEX(ฐาน!$J$4:$M$44,MATCH(INT(K3862),ฐาน!$J$4:$J$44,0),2),"")</f>
        <v/>
      </c>
      <c r="M3862" s="309" t="str">
        <f>IF(L3862&lt;&gt;"",INDEX(ฐาน!$J$4:$M$45,MATCH(L3862,ฐาน!$K$4:$K$45,0),4),"")</f>
        <v/>
      </c>
      <c r="N3862" s="310" t="str">
        <f>IF(I3862&lt;&gt;"",INDEX(ฐาน!$A$4:$F$9,MATCH(I3862,ฐาน!$A$4:$A$9,0),IF(J3862&gt;=INDEX(ฐาน!$A$4:$F$9,MATCH(I3862,ฐาน!$A$4:$A$9,0),3),6,5)),"")</f>
        <v/>
      </c>
      <c r="O3862" s="311" t="str">
        <f>IF(I3862&lt;&gt;"",IF(J3862&gt;=INDEX(ฐาน!$A$4:$G$9,MATCH(I3862,ฐาน!$A$4:$A$9,0),4),INDEX(ฐาน!$A$4:$G$9,MATCH(I3862,ฐาน!$A$4:$A$9,0),7),INDEX(ฐาน!$A$4:$G$9,MATCH(I3862,ฐาน!$A$4:$A$9,0),4)),"")</f>
        <v/>
      </c>
      <c r="P3862" s="312">
        <f>IF(M3862&lt;&gt;ฐาน!$M$45,IF(L3862&lt;&gt;"",($L3862*$N3862/100),0),0)</f>
        <v>0</v>
      </c>
      <c r="Q3862" s="311">
        <f>IF(M3862&lt;&gt;ฐาน!$M$45,IF(L3862&lt;&gt;"",ROUNDUP(($L3862*$N3862/100),-1),0),0)</f>
        <v>0</v>
      </c>
      <c r="R3862" s="311">
        <f t="shared" si="120"/>
        <v>0</v>
      </c>
      <c r="S3862" s="313">
        <f t="shared" si="121"/>
        <v>0</v>
      </c>
      <c r="T3862" s="314">
        <f>IF(M3862&lt;&gt;ฐาน!$M$45,IF(S3862&lt;&gt;"",S3862+R3862,0),0)</f>
        <v>0</v>
      </c>
      <c r="U3862" s="311">
        <f>IF(M3862&lt;&gt;ฐาน!$M$45,IF(S3862=0,J3862+T3862,O3862),J3862)</f>
        <v>0</v>
      </c>
      <c r="V3862" s="98"/>
    </row>
    <row r="3863" spans="1:22" x14ac:dyDescent="0.35">
      <c r="A3863" s="93">
        <v>3855</v>
      </c>
      <c r="B3863" s="84"/>
      <c r="C3863" s="98"/>
      <c r="D3863" s="91"/>
      <c r="E3863" s="89"/>
      <c r="F3863" s="88"/>
      <c r="G3863" s="91"/>
      <c r="H3863" s="91"/>
      <c r="I3863" s="88"/>
      <c r="J3863" s="92"/>
      <c r="K3863" s="212"/>
      <c r="L3863" s="308" t="str">
        <f>IF(K3863&lt;&gt;"",INDEX(ฐาน!$J$4:$M$44,MATCH(INT(K3863),ฐาน!$J$4:$J$44,0),2),"")</f>
        <v/>
      </c>
      <c r="M3863" s="309" t="str">
        <f>IF(L3863&lt;&gt;"",INDEX(ฐาน!$J$4:$M$45,MATCH(L3863,ฐาน!$K$4:$K$45,0),4),"")</f>
        <v/>
      </c>
      <c r="N3863" s="310" t="str">
        <f>IF(I3863&lt;&gt;"",INDEX(ฐาน!$A$4:$F$9,MATCH(I3863,ฐาน!$A$4:$A$9,0),IF(J3863&gt;=INDEX(ฐาน!$A$4:$F$9,MATCH(I3863,ฐาน!$A$4:$A$9,0),3),6,5)),"")</f>
        <v/>
      </c>
      <c r="O3863" s="311" t="str">
        <f>IF(I3863&lt;&gt;"",IF(J3863&gt;=INDEX(ฐาน!$A$4:$G$9,MATCH(I3863,ฐาน!$A$4:$A$9,0),4),INDEX(ฐาน!$A$4:$G$9,MATCH(I3863,ฐาน!$A$4:$A$9,0),7),INDEX(ฐาน!$A$4:$G$9,MATCH(I3863,ฐาน!$A$4:$A$9,0),4)),"")</f>
        <v/>
      </c>
      <c r="P3863" s="312">
        <f>IF(M3863&lt;&gt;ฐาน!$M$45,IF(L3863&lt;&gt;"",($L3863*$N3863/100),0),0)</f>
        <v>0</v>
      </c>
      <c r="Q3863" s="311">
        <f>IF(M3863&lt;&gt;ฐาน!$M$45,IF(L3863&lt;&gt;"",ROUNDUP(($L3863*$N3863/100),-1),0),0)</f>
        <v>0</v>
      </c>
      <c r="R3863" s="311">
        <f t="shared" si="120"/>
        <v>0</v>
      </c>
      <c r="S3863" s="313">
        <f t="shared" si="121"/>
        <v>0</v>
      </c>
      <c r="T3863" s="314">
        <f>IF(M3863&lt;&gt;ฐาน!$M$45,IF(S3863&lt;&gt;"",S3863+R3863,0),0)</f>
        <v>0</v>
      </c>
      <c r="U3863" s="311">
        <f>IF(M3863&lt;&gt;ฐาน!$M$45,IF(S3863=0,J3863+T3863,O3863),J3863)</f>
        <v>0</v>
      </c>
      <c r="V3863" s="98"/>
    </row>
    <row r="3864" spans="1:22" x14ac:dyDescent="0.35">
      <c r="A3864" s="93">
        <v>3856</v>
      </c>
      <c r="B3864" s="84"/>
      <c r="C3864" s="98"/>
      <c r="D3864" s="91"/>
      <c r="E3864" s="89"/>
      <c r="F3864" s="88"/>
      <c r="G3864" s="91"/>
      <c r="H3864" s="91"/>
      <c r="I3864" s="88"/>
      <c r="J3864" s="92"/>
      <c r="K3864" s="212"/>
      <c r="L3864" s="308" t="str">
        <f>IF(K3864&lt;&gt;"",INDEX(ฐาน!$J$4:$M$44,MATCH(INT(K3864),ฐาน!$J$4:$J$44,0),2),"")</f>
        <v/>
      </c>
      <c r="M3864" s="309" t="str">
        <f>IF(L3864&lt;&gt;"",INDEX(ฐาน!$J$4:$M$45,MATCH(L3864,ฐาน!$K$4:$K$45,0),4),"")</f>
        <v/>
      </c>
      <c r="N3864" s="310" t="str">
        <f>IF(I3864&lt;&gt;"",INDEX(ฐาน!$A$4:$F$9,MATCH(I3864,ฐาน!$A$4:$A$9,0),IF(J3864&gt;=INDEX(ฐาน!$A$4:$F$9,MATCH(I3864,ฐาน!$A$4:$A$9,0),3),6,5)),"")</f>
        <v/>
      </c>
      <c r="O3864" s="311" t="str">
        <f>IF(I3864&lt;&gt;"",IF(J3864&gt;=INDEX(ฐาน!$A$4:$G$9,MATCH(I3864,ฐาน!$A$4:$A$9,0),4),INDEX(ฐาน!$A$4:$G$9,MATCH(I3864,ฐาน!$A$4:$A$9,0),7),INDEX(ฐาน!$A$4:$G$9,MATCH(I3864,ฐาน!$A$4:$A$9,0),4)),"")</f>
        <v/>
      </c>
      <c r="P3864" s="312">
        <f>IF(M3864&lt;&gt;ฐาน!$M$45,IF(L3864&lt;&gt;"",($L3864*$N3864/100),0),0)</f>
        <v>0</v>
      </c>
      <c r="Q3864" s="311">
        <f>IF(M3864&lt;&gt;ฐาน!$M$45,IF(L3864&lt;&gt;"",ROUNDUP(($L3864*$N3864/100),-1),0),0)</f>
        <v>0</v>
      </c>
      <c r="R3864" s="311">
        <f t="shared" si="120"/>
        <v>0</v>
      </c>
      <c r="S3864" s="313">
        <f t="shared" si="121"/>
        <v>0</v>
      </c>
      <c r="T3864" s="314">
        <f>IF(M3864&lt;&gt;ฐาน!$M$45,IF(S3864&lt;&gt;"",S3864+R3864,0),0)</f>
        <v>0</v>
      </c>
      <c r="U3864" s="311">
        <f>IF(M3864&lt;&gt;ฐาน!$M$45,IF(S3864=0,J3864+T3864,O3864),J3864)</f>
        <v>0</v>
      </c>
      <c r="V3864" s="98"/>
    </row>
    <row r="3865" spans="1:22" x14ac:dyDescent="0.35">
      <c r="A3865" s="93">
        <v>3857</v>
      </c>
      <c r="B3865" s="84"/>
      <c r="C3865" s="98"/>
      <c r="D3865" s="91"/>
      <c r="E3865" s="89"/>
      <c r="F3865" s="88"/>
      <c r="G3865" s="91"/>
      <c r="H3865" s="91"/>
      <c r="I3865" s="88"/>
      <c r="J3865" s="92"/>
      <c r="K3865" s="212"/>
      <c r="L3865" s="308" t="str">
        <f>IF(K3865&lt;&gt;"",INDEX(ฐาน!$J$4:$M$44,MATCH(INT(K3865),ฐาน!$J$4:$J$44,0),2),"")</f>
        <v/>
      </c>
      <c r="M3865" s="309" t="str">
        <f>IF(L3865&lt;&gt;"",INDEX(ฐาน!$J$4:$M$45,MATCH(L3865,ฐาน!$K$4:$K$45,0),4),"")</f>
        <v/>
      </c>
      <c r="N3865" s="310" t="str">
        <f>IF(I3865&lt;&gt;"",INDEX(ฐาน!$A$4:$F$9,MATCH(I3865,ฐาน!$A$4:$A$9,0),IF(J3865&gt;=INDEX(ฐาน!$A$4:$F$9,MATCH(I3865,ฐาน!$A$4:$A$9,0),3),6,5)),"")</f>
        <v/>
      </c>
      <c r="O3865" s="311" t="str">
        <f>IF(I3865&lt;&gt;"",IF(J3865&gt;=INDEX(ฐาน!$A$4:$G$9,MATCH(I3865,ฐาน!$A$4:$A$9,0),4),INDEX(ฐาน!$A$4:$G$9,MATCH(I3865,ฐาน!$A$4:$A$9,0),7),INDEX(ฐาน!$A$4:$G$9,MATCH(I3865,ฐาน!$A$4:$A$9,0),4)),"")</f>
        <v/>
      </c>
      <c r="P3865" s="312">
        <f>IF(M3865&lt;&gt;ฐาน!$M$45,IF(L3865&lt;&gt;"",($L3865*$N3865/100),0),0)</f>
        <v>0</v>
      </c>
      <c r="Q3865" s="311">
        <f>IF(M3865&lt;&gt;ฐาน!$M$45,IF(L3865&lt;&gt;"",ROUNDUP(($L3865*$N3865/100),-1),0),0)</f>
        <v>0</v>
      </c>
      <c r="R3865" s="311">
        <f t="shared" si="120"/>
        <v>0</v>
      </c>
      <c r="S3865" s="313">
        <f t="shared" si="121"/>
        <v>0</v>
      </c>
      <c r="T3865" s="314">
        <f>IF(M3865&lt;&gt;ฐาน!$M$45,IF(S3865&lt;&gt;"",S3865+R3865,0),0)</f>
        <v>0</v>
      </c>
      <c r="U3865" s="311">
        <f>IF(M3865&lt;&gt;ฐาน!$M$45,IF(S3865=0,J3865+T3865,O3865),J3865)</f>
        <v>0</v>
      </c>
      <c r="V3865" s="98"/>
    </row>
    <row r="3866" spans="1:22" x14ac:dyDescent="0.35">
      <c r="A3866" s="93">
        <v>3858</v>
      </c>
      <c r="B3866" s="84"/>
      <c r="C3866" s="98"/>
      <c r="D3866" s="91"/>
      <c r="E3866" s="89"/>
      <c r="F3866" s="88"/>
      <c r="G3866" s="91"/>
      <c r="H3866" s="91"/>
      <c r="I3866" s="88"/>
      <c r="J3866" s="92"/>
      <c r="K3866" s="212"/>
      <c r="L3866" s="308" t="str">
        <f>IF(K3866&lt;&gt;"",INDEX(ฐาน!$J$4:$M$44,MATCH(INT(K3866),ฐาน!$J$4:$J$44,0),2),"")</f>
        <v/>
      </c>
      <c r="M3866" s="309" t="str">
        <f>IF(L3866&lt;&gt;"",INDEX(ฐาน!$J$4:$M$45,MATCH(L3866,ฐาน!$K$4:$K$45,0),4),"")</f>
        <v/>
      </c>
      <c r="N3866" s="310" t="str">
        <f>IF(I3866&lt;&gt;"",INDEX(ฐาน!$A$4:$F$9,MATCH(I3866,ฐาน!$A$4:$A$9,0),IF(J3866&gt;=INDEX(ฐาน!$A$4:$F$9,MATCH(I3866,ฐาน!$A$4:$A$9,0),3),6,5)),"")</f>
        <v/>
      </c>
      <c r="O3866" s="311" t="str">
        <f>IF(I3866&lt;&gt;"",IF(J3866&gt;=INDEX(ฐาน!$A$4:$G$9,MATCH(I3866,ฐาน!$A$4:$A$9,0),4),INDEX(ฐาน!$A$4:$G$9,MATCH(I3866,ฐาน!$A$4:$A$9,0),7),INDEX(ฐาน!$A$4:$G$9,MATCH(I3866,ฐาน!$A$4:$A$9,0),4)),"")</f>
        <v/>
      </c>
      <c r="P3866" s="312">
        <f>IF(M3866&lt;&gt;ฐาน!$M$45,IF(L3866&lt;&gt;"",($L3866*$N3866/100),0),0)</f>
        <v>0</v>
      </c>
      <c r="Q3866" s="311">
        <f>IF(M3866&lt;&gt;ฐาน!$M$45,IF(L3866&lt;&gt;"",ROUNDUP(($L3866*$N3866/100),-1),0),0)</f>
        <v>0</v>
      </c>
      <c r="R3866" s="311">
        <f t="shared" si="120"/>
        <v>0</v>
      </c>
      <c r="S3866" s="313">
        <f t="shared" si="121"/>
        <v>0</v>
      </c>
      <c r="T3866" s="314">
        <f>IF(M3866&lt;&gt;ฐาน!$M$45,IF(S3866&lt;&gt;"",S3866+R3866,0),0)</f>
        <v>0</v>
      </c>
      <c r="U3866" s="311">
        <f>IF(M3866&lt;&gt;ฐาน!$M$45,IF(S3866=0,J3866+T3866,O3866),J3866)</f>
        <v>0</v>
      </c>
      <c r="V3866" s="98"/>
    </row>
    <row r="3867" spans="1:22" x14ac:dyDescent="0.35">
      <c r="A3867" s="93">
        <v>3859</v>
      </c>
      <c r="B3867" s="84"/>
      <c r="C3867" s="98"/>
      <c r="D3867" s="91"/>
      <c r="E3867" s="89"/>
      <c r="F3867" s="88"/>
      <c r="G3867" s="91"/>
      <c r="H3867" s="91"/>
      <c r="I3867" s="88"/>
      <c r="J3867" s="92"/>
      <c r="K3867" s="212"/>
      <c r="L3867" s="308" t="str">
        <f>IF(K3867&lt;&gt;"",INDEX(ฐาน!$J$4:$M$44,MATCH(INT(K3867),ฐาน!$J$4:$J$44,0),2),"")</f>
        <v/>
      </c>
      <c r="M3867" s="309" t="str">
        <f>IF(L3867&lt;&gt;"",INDEX(ฐาน!$J$4:$M$45,MATCH(L3867,ฐาน!$K$4:$K$45,0),4),"")</f>
        <v/>
      </c>
      <c r="N3867" s="310" t="str">
        <f>IF(I3867&lt;&gt;"",INDEX(ฐาน!$A$4:$F$9,MATCH(I3867,ฐาน!$A$4:$A$9,0),IF(J3867&gt;=INDEX(ฐาน!$A$4:$F$9,MATCH(I3867,ฐาน!$A$4:$A$9,0),3),6,5)),"")</f>
        <v/>
      </c>
      <c r="O3867" s="311" t="str">
        <f>IF(I3867&lt;&gt;"",IF(J3867&gt;=INDEX(ฐาน!$A$4:$G$9,MATCH(I3867,ฐาน!$A$4:$A$9,0),4),INDEX(ฐาน!$A$4:$G$9,MATCH(I3867,ฐาน!$A$4:$A$9,0),7),INDEX(ฐาน!$A$4:$G$9,MATCH(I3867,ฐาน!$A$4:$A$9,0),4)),"")</f>
        <v/>
      </c>
      <c r="P3867" s="312">
        <f>IF(M3867&lt;&gt;ฐาน!$M$45,IF(L3867&lt;&gt;"",($L3867*$N3867/100),0),0)</f>
        <v>0</v>
      </c>
      <c r="Q3867" s="311">
        <f>IF(M3867&lt;&gt;ฐาน!$M$45,IF(L3867&lt;&gt;"",ROUNDUP(($L3867*$N3867/100),-1),0),0)</f>
        <v>0</v>
      </c>
      <c r="R3867" s="311">
        <f t="shared" si="120"/>
        <v>0</v>
      </c>
      <c r="S3867" s="313">
        <f t="shared" si="121"/>
        <v>0</v>
      </c>
      <c r="T3867" s="314">
        <f>IF(M3867&lt;&gt;ฐาน!$M$45,IF(S3867&lt;&gt;"",S3867+R3867,0),0)</f>
        <v>0</v>
      </c>
      <c r="U3867" s="311">
        <f>IF(M3867&lt;&gt;ฐาน!$M$45,IF(S3867=0,J3867+T3867,O3867),J3867)</f>
        <v>0</v>
      </c>
      <c r="V3867" s="98"/>
    </row>
    <row r="3868" spans="1:22" x14ac:dyDescent="0.35">
      <c r="A3868" s="93">
        <v>3860</v>
      </c>
      <c r="B3868" s="84"/>
      <c r="C3868" s="98"/>
      <c r="D3868" s="91"/>
      <c r="E3868" s="89"/>
      <c r="F3868" s="88"/>
      <c r="G3868" s="91"/>
      <c r="H3868" s="91"/>
      <c r="I3868" s="88"/>
      <c r="J3868" s="92"/>
      <c r="K3868" s="212"/>
      <c r="L3868" s="308" t="str">
        <f>IF(K3868&lt;&gt;"",INDEX(ฐาน!$J$4:$M$44,MATCH(INT(K3868),ฐาน!$J$4:$J$44,0),2),"")</f>
        <v/>
      </c>
      <c r="M3868" s="309" t="str">
        <f>IF(L3868&lt;&gt;"",INDEX(ฐาน!$J$4:$M$45,MATCH(L3868,ฐาน!$K$4:$K$45,0),4),"")</f>
        <v/>
      </c>
      <c r="N3868" s="310" t="str">
        <f>IF(I3868&lt;&gt;"",INDEX(ฐาน!$A$4:$F$9,MATCH(I3868,ฐาน!$A$4:$A$9,0),IF(J3868&gt;=INDEX(ฐาน!$A$4:$F$9,MATCH(I3868,ฐาน!$A$4:$A$9,0),3),6,5)),"")</f>
        <v/>
      </c>
      <c r="O3868" s="311" t="str">
        <f>IF(I3868&lt;&gt;"",IF(J3868&gt;=INDEX(ฐาน!$A$4:$G$9,MATCH(I3868,ฐาน!$A$4:$A$9,0),4),INDEX(ฐาน!$A$4:$G$9,MATCH(I3868,ฐาน!$A$4:$A$9,0),7),INDEX(ฐาน!$A$4:$G$9,MATCH(I3868,ฐาน!$A$4:$A$9,0),4)),"")</f>
        <v/>
      </c>
      <c r="P3868" s="312">
        <f>IF(M3868&lt;&gt;ฐาน!$M$45,IF(L3868&lt;&gt;"",($L3868*$N3868/100),0),0)</f>
        <v>0</v>
      </c>
      <c r="Q3868" s="311">
        <f>IF(M3868&lt;&gt;ฐาน!$M$45,IF(L3868&lt;&gt;"",ROUNDUP(($L3868*$N3868/100),-1),0),0)</f>
        <v>0</v>
      </c>
      <c r="R3868" s="311">
        <f t="shared" si="120"/>
        <v>0</v>
      </c>
      <c r="S3868" s="313">
        <f t="shared" si="121"/>
        <v>0</v>
      </c>
      <c r="T3868" s="314">
        <f>IF(M3868&lt;&gt;ฐาน!$M$45,IF(S3868&lt;&gt;"",S3868+R3868,0),0)</f>
        <v>0</v>
      </c>
      <c r="U3868" s="311">
        <f>IF(M3868&lt;&gt;ฐาน!$M$45,IF(S3868=0,J3868+T3868,O3868),J3868)</f>
        <v>0</v>
      </c>
      <c r="V3868" s="98"/>
    </row>
    <row r="3869" spans="1:22" x14ac:dyDescent="0.35">
      <c r="A3869" s="93">
        <v>3861</v>
      </c>
      <c r="B3869" s="84"/>
      <c r="C3869" s="98"/>
      <c r="D3869" s="91"/>
      <c r="E3869" s="89"/>
      <c r="F3869" s="88"/>
      <c r="G3869" s="91"/>
      <c r="H3869" s="91"/>
      <c r="I3869" s="88"/>
      <c r="J3869" s="92"/>
      <c r="K3869" s="212"/>
      <c r="L3869" s="308" t="str">
        <f>IF(K3869&lt;&gt;"",INDEX(ฐาน!$J$4:$M$44,MATCH(INT(K3869),ฐาน!$J$4:$J$44,0),2),"")</f>
        <v/>
      </c>
      <c r="M3869" s="309" t="str">
        <f>IF(L3869&lt;&gt;"",INDEX(ฐาน!$J$4:$M$45,MATCH(L3869,ฐาน!$K$4:$K$45,0),4),"")</f>
        <v/>
      </c>
      <c r="N3869" s="310" t="str">
        <f>IF(I3869&lt;&gt;"",INDEX(ฐาน!$A$4:$F$9,MATCH(I3869,ฐาน!$A$4:$A$9,0),IF(J3869&gt;=INDEX(ฐาน!$A$4:$F$9,MATCH(I3869,ฐาน!$A$4:$A$9,0),3),6,5)),"")</f>
        <v/>
      </c>
      <c r="O3869" s="311" t="str">
        <f>IF(I3869&lt;&gt;"",IF(J3869&gt;=INDEX(ฐาน!$A$4:$G$9,MATCH(I3869,ฐาน!$A$4:$A$9,0),4),INDEX(ฐาน!$A$4:$G$9,MATCH(I3869,ฐาน!$A$4:$A$9,0),7),INDEX(ฐาน!$A$4:$G$9,MATCH(I3869,ฐาน!$A$4:$A$9,0),4)),"")</f>
        <v/>
      </c>
      <c r="P3869" s="312">
        <f>IF(M3869&lt;&gt;ฐาน!$M$45,IF(L3869&lt;&gt;"",($L3869*$N3869/100),0),0)</f>
        <v>0</v>
      </c>
      <c r="Q3869" s="311">
        <f>IF(M3869&lt;&gt;ฐาน!$M$45,IF(L3869&lt;&gt;"",ROUNDUP(($L3869*$N3869/100),-1),0),0)</f>
        <v>0</v>
      </c>
      <c r="R3869" s="311">
        <f t="shared" si="120"/>
        <v>0</v>
      </c>
      <c r="S3869" s="313">
        <f t="shared" si="121"/>
        <v>0</v>
      </c>
      <c r="T3869" s="314">
        <f>IF(M3869&lt;&gt;ฐาน!$M$45,IF(S3869&lt;&gt;"",S3869+R3869,0),0)</f>
        <v>0</v>
      </c>
      <c r="U3869" s="311">
        <f>IF(M3869&lt;&gt;ฐาน!$M$45,IF(S3869=0,J3869+T3869,O3869),J3869)</f>
        <v>0</v>
      </c>
      <c r="V3869" s="98"/>
    </row>
    <row r="3870" spans="1:22" x14ac:dyDescent="0.35">
      <c r="A3870" s="93">
        <v>3862</v>
      </c>
      <c r="B3870" s="84"/>
      <c r="C3870" s="98"/>
      <c r="D3870" s="91"/>
      <c r="E3870" s="89"/>
      <c r="F3870" s="88"/>
      <c r="G3870" s="91"/>
      <c r="H3870" s="91"/>
      <c r="I3870" s="88"/>
      <c r="J3870" s="92"/>
      <c r="K3870" s="212"/>
      <c r="L3870" s="308" t="str">
        <f>IF(K3870&lt;&gt;"",INDEX(ฐาน!$J$4:$M$44,MATCH(INT(K3870),ฐาน!$J$4:$J$44,0),2),"")</f>
        <v/>
      </c>
      <c r="M3870" s="309" t="str">
        <f>IF(L3870&lt;&gt;"",INDEX(ฐาน!$J$4:$M$45,MATCH(L3870,ฐาน!$K$4:$K$45,0),4),"")</f>
        <v/>
      </c>
      <c r="N3870" s="310" t="str">
        <f>IF(I3870&lt;&gt;"",INDEX(ฐาน!$A$4:$F$9,MATCH(I3870,ฐาน!$A$4:$A$9,0),IF(J3870&gt;=INDEX(ฐาน!$A$4:$F$9,MATCH(I3870,ฐาน!$A$4:$A$9,0),3),6,5)),"")</f>
        <v/>
      </c>
      <c r="O3870" s="311" t="str">
        <f>IF(I3870&lt;&gt;"",IF(J3870&gt;=INDEX(ฐาน!$A$4:$G$9,MATCH(I3870,ฐาน!$A$4:$A$9,0),4),INDEX(ฐาน!$A$4:$G$9,MATCH(I3870,ฐาน!$A$4:$A$9,0),7),INDEX(ฐาน!$A$4:$G$9,MATCH(I3870,ฐาน!$A$4:$A$9,0),4)),"")</f>
        <v/>
      </c>
      <c r="P3870" s="312">
        <f>IF(M3870&lt;&gt;ฐาน!$M$45,IF(L3870&lt;&gt;"",($L3870*$N3870/100),0),0)</f>
        <v>0</v>
      </c>
      <c r="Q3870" s="311">
        <f>IF(M3870&lt;&gt;ฐาน!$M$45,IF(L3870&lt;&gt;"",ROUNDUP(($L3870*$N3870/100),-1),0),0)</f>
        <v>0</v>
      </c>
      <c r="R3870" s="311">
        <f t="shared" si="120"/>
        <v>0</v>
      </c>
      <c r="S3870" s="313">
        <f t="shared" si="121"/>
        <v>0</v>
      </c>
      <c r="T3870" s="314">
        <f>IF(M3870&lt;&gt;ฐาน!$M$45,IF(S3870&lt;&gt;"",S3870+R3870,0),0)</f>
        <v>0</v>
      </c>
      <c r="U3870" s="311">
        <f>IF(M3870&lt;&gt;ฐาน!$M$45,IF(S3870=0,J3870+T3870,O3870),J3870)</f>
        <v>0</v>
      </c>
      <c r="V3870" s="98"/>
    </row>
    <row r="3871" spans="1:22" x14ac:dyDescent="0.35">
      <c r="A3871" s="93">
        <v>3863</v>
      </c>
      <c r="B3871" s="84"/>
      <c r="C3871" s="98"/>
      <c r="D3871" s="91"/>
      <c r="E3871" s="89"/>
      <c r="F3871" s="88"/>
      <c r="G3871" s="91"/>
      <c r="H3871" s="91"/>
      <c r="I3871" s="88"/>
      <c r="J3871" s="92"/>
      <c r="K3871" s="212"/>
      <c r="L3871" s="308" t="str">
        <f>IF(K3871&lt;&gt;"",INDEX(ฐาน!$J$4:$M$44,MATCH(INT(K3871),ฐาน!$J$4:$J$44,0),2),"")</f>
        <v/>
      </c>
      <c r="M3871" s="309" t="str">
        <f>IF(L3871&lt;&gt;"",INDEX(ฐาน!$J$4:$M$45,MATCH(L3871,ฐาน!$K$4:$K$45,0),4),"")</f>
        <v/>
      </c>
      <c r="N3871" s="310" t="str">
        <f>IF(I3871&lt;&gt;"",INDEX(ฐาน!$A$4:$F$9,MATCH(I3871,ฐาน!$A$4:$A$9,0),IF(J3871&gt;=INDEX(ฐาน!$A$4:$F$9,MATCH(I3871,ฐาน!$A$4:$A$9,0),3),6,5)),"")</f>
        <v/>
      </c>
      <c r="O3871" s="311" t="str">
        <f>IF(I3871&lt;&gt;"",IF(J3871&gt;=INDEX(ฐาน!$A$4:$G$9,MATCH(I3871,ฐาน!$A$4:$A$9,0),4),INDEX(ฐาน!$A$4:$G$9,MATCH(I3871,ฐาน!$A$4:$A$9,0),7),INDEX(ฐาน!$A$4:$G$9,MATCH(I3871,ฐาน!$A$4:$A$9,0),4)),"")</f>
        <v/>
      </c>
      <c r="P3871" s="312">
        <f>IF(M3871&lt;&gt;ฐาน!$M$45,IF(L3871&lt;&gt;"",($L3871*$N3871/100),0),0)</f>
        <v>0</v>
      </c>
      <c r="Q3871" s="311">
        <f>IF(M3871&lt;&gt;ฐาน!$M$45,IF(L3871&lt;&gt;"",ROUNDUP(($L3871*$N3871/100),-1),0),0)</f>
        <v>0</v>
      </c>
      <c r="R3871" s="311">
        <f t="shared" si="120"/>
        <v>0</v>
      </c>
      <c r="S3871" s="313">
        <f t="shared" si="121"/>
        <v>0</v>
      </c>
      <c r="T3871" s="314">
        <f>IF(M3871&lt;&gt;ฐาน!$M$45,IF(S3871&lt;&gt;"",S3871+R3871,0),0)</f>
        <v>0</v>
      </c>
      <c r="U3871" s="311">
        <f>IF(M3871&lt;&gt;ฐาน!$M$45,IF(S3871=0,J3871+T3871,O3871),J3871)</f>
        <v>0</v>
      </c>
      <c r="V3871" s="98"/>
    </row>
    <row r="3872" spans="1:22" x14ac:dyDescent="0.35">
      <c r="A3872" s="93">
        <v>3864</v>
      </c>
      <c r="B3872" s="84"/>
      <c r="C3872" s="98"/>
      <c r="D3872" s="91"/>
      <c r="E3872" s="89"/>
      <c r="F3872" s="88"/>
      <c r="G3872" s="91"/>
      <c r="H3872" s="91"/>
      <c r="I3872" s="88"/>
      <c r="J3872" s="92"/>
      <c r="K3872" s="212"/>
      <c r="L3872" s="308" t="str">
        <f>IF(K3872&lt;&gt;"",INDEX(ฐาน!$J$4:$M$44,MATCH(INT(K3872),ฐาน!$J$4:$J$44,0),2),"")</f>
        <v/>
      </c>
      <c r="M3872" s="309" t="str">
        <f>IF(L3872&lt;&gt;"",INDEX(ฐาน!$J$4:$M$45,MATCH(L3872,ฐาน!$K$4:$K$45,0),4),"")</f>
        <v/>
      </c>
      <c r="N3872" s="310" t="str">
        <f>IF(I3872&lt;&gt;"",INDEX(ฐาน!$A$4:$F$9,MATCH(I3872,ฐาน!$A$4:$A$9,0),IF(J3872&gt;=INDEX(ฐาน!$A$4:$F$9,MATCH(I3872,ฐาน!$A$4:$A$9,0),3),6,5)),"")</f>
        <v/>
      </c>
      <c r="O3872" s="311" t="str">
        <f>IF(I3872&lt;&gt;"",IF(J3872&gt;=INDEX(ฐาน!$A$4:$G$9,MATCH(I3872,ฐาน!$A$4:$A$9,0),4),INDEX(ฐาน!$A$4:$G$9,MATCH(I3872,ฐาน!$A$4:$A$9,0),7),INDEX(ฐาน!$A$4:$G$9,MATCH(I3872,ฐาน!$A$4:$A$9,0),4)),"")</f>
        <v/>
      </c>
      <c r="P3872" s="312">
        <f>IF(M3872&lt;&gt;ฐาน!$M$45,IF(L3872&lt;&gt;"",($L3872*$N3872/100),0),0)</f>
        <v>0</v>
      </c>
      <c r="Q3872" s="311">
        <f>IF(M3872&lt;&gt;ฐาน!$M$45,IF(L3872&lt;&gt;"",ROUNDUP(($L3872*$N3872/100),-1),0),0)</f>
        <v>0</v>
      </c>
      <c r="R3872" s="311">
        <f t="shared" si="120"/>
        <v>0</v>
      </c>
      <c r="S3872" s="313">
        <f t="shared" si="121"/>
        <v>0</v>
      </c>
      <c r="T3872" s="314">
        <f>IF(M3872&lt;&gt;ฐาน!$M$45,IF(S3872&lt;&gt;"",S3872+R3872,0),0)</f>
        <v>0</v>
      </c>
      <c r="U3872" s="311">
        <f>IF(M3872&lt;&gt;ฐาน!$M$45,IF(S3872=0,J3872+T3872,O3872),J3872)</f>
        <v>0</v>
      </c>
      <c r="V3872" s="98"/>
    </row>
    <row r="3873" spans="1:22" x14ac:dyDescent="0.35">
      <c r="A3873" s="93">
        <v>3865</v>
      </c>
      <c r="B3873" s="84"/>
      <c r="C3873" s="98"/>
      <c r="D3873" s="91"/>
      <c r="E3873" s="89"/>
      <c r="F3873" s="88"/>
      <c r="G3873" s="91"/>
      <c r="H3873" s="91"/>
      <c r="I3873" s="88"/>
      <c r="J3873" s="92"/>
      <c r="K3873" s="212"/>
      <c r="L3873" s="308" t="str">
        <f>IF(K3873&lt;&gt;"",INDEX(ฐาน!$J$4:$M$44,MATCH(INT(K3873),ฐาน!$J$4:$J$44,0),2),"")</f>
        <v/>
      </c>
      <c r="M3873" s="309" t="str">
        <f>IF(L3873&lt;&gt;"",INDEX(ฐาน!$J$4:$M$45,MATCH(L3873,ฐาน!$K$4:$K$45,0),4),"")</f>
        <v/>
      </c>
      <c r="N3873" s="310" t="str">
        <f>IF(I3873&lt;&gt;"",INDEX(ฐาน!$A$4:$F$9,MATCH(I3873,ฐาน!$A$4:$A$9,0),IF(J3873&gt;=INDEX(ฐาน!$A$4:$F$9,MATCH(I3873,ฐาน!$A$4:$A$9,0),3),6,5)),"")</f>
        <v/>
      </c>
      <c r="O3873" s="311" t="str">
        <f>IF(I3873&lt;&gt;"",IF(J3873&gt;=INDEX(ฐาน!$A$4:$G$9,MATCH(I3873,ฐาน!$A$4:$A$9,0),4),INDEX(ฐาน!$A$4:$G$9,MATCH(I3873,ฐาน!$A$4:$A$9,0),7),INDEX(ฐาน!$A$4:$G$9,MATCH(I3873,ฐาน!$A$4:$A$9,0),4)),"")</f>
        <v/>
      </c>
      <c r="P3873" s="312">
        <f>IF(M3873&lt;&gt;ฐาน!$M$45,IF(L3873&lt;&gt;"",($L3873*$N3873/100),0),0)</f>
        <v>0</v>
      </c>
      <c r="Q3873" s="311">
        <f>IF(M3873&lt;&gt;ฐาน!$M$45,IF(L3873&lt;&gt;"",ROUNDUP(($L3873*$N3873/100),-1),0),0)</f>
        <v>0</v>
      </c>
      <c r="R3873" s="311">
        <f t="shared" si="120"/>
        <v>0</v>
      </c>
      <c r="S3873" s="313">
        <f t="shared" si="121"/>
        <v>0</v>
      </c>
      <c r="T3873" s="314">
        <f>IF(M3873&lt;&gt;ฐาน!$M$45,IF(S3873&lt;&gt;"",S3873+R3873,0),0)</f>
        <v>0</v>
      </c>
      <c r="U3873" s="311">
        <f>IF(M3873&lt;&gt;ฐาน!$M$45,IF(S3873=0,J3873+T3873,O3873),J3873)</f>
        <v>0</v>
      </c>
      <c r="V3873" s="98"/>
    </row>
    <row r="3874" spans="1:22" x14ac:dyDescent="0.35">
      <c r="A3874" s="93">
        <v>3866</v>
      </c>
      <c r="B3874" s="84"/>
      <c r="C3874" s="98"/>
      <c r="D3874" s="91"/>
      <c r="E3874" s="89"/>
      <c r="F3874" s="88"/>
      <c r="G3874" s="91"/>
      <c r="H3874" s="91"/>
      <c r="I3874" s="88"/>
      <c r="J3874" s="92"/>
      <c r="K3874" s="212"/>
      <c r="L3874" s="308" t="str">
        <f>IF(K3874&lt;&gt;"",INDEX(ฐาน!$J$4:$M$44,MATCH(INT(K3874),ฐาน!$J$4:$J$44,0),2),"")</f>
        <v/>
      </c>
      <c r="M3874" s="309" t="str">
        <f>IF(L3874&lt;&gt;"",INDEX(ฐาน!$J$4:$M$45,MATCH(L3874,ฐาน!$K$4:$K$45,0),4),"")</f>
        <v/>
      </c>
      <c r="N3874" s="310" t="str">
        <f>IF(I3874&lt;&gt;"",INDEX(ฐาน!$A$4:$F$9,MATCH(I3874,ฐาน!$A$4:$A$9,0),IF(J3874&gt;=INDEX(ฐาน!$A$4:$F$9,MATCH(I3874,ฐาน!$A$4:$A$9,0),3),6,5)),"")</f>
        <v/>
      </c>
      <c r="O3874" s="311" t="str">
        <f>IF(I3874&lt;&gt;"",IF(J3874&gt;=INDEX(ฐาน!$A$4:$G$9,MATCH(I3874,ฐาน!$A$4:$A$9,0),4),INDEX(ฐาน!$A$4:$G$9,MATCH(I3874,ฐาน!$A$4:$A$9,0),7),INDEX(ฐาน!$A$4:$G$9,MATCH(I3874,ฐาน!$A$4:$A$9,0),4)),"")</f>
        <v/>
      </c>
      <c r="P3874" s="312">
        <f>IF(M3874&lt;&gt;ฐาน!$M$45,IF(L3874&lt;&gt;"",($L3874*$N3874/100),0),0)</f>
        <v>0</v>
      </c>
      <c r="Q3874" s="311">
        <f>IF(M3874&lt;&gt;ฐาน!$M$45,IF(L3874&lt;&gt;"",ROUNDUP(($L3874*$N3874/100),-1),0),0)</f>
        <v>0</v>
      </c>
      <c r="R3874" s="311">
        <f t="shared" si="120"/>
        <v>0</v>
      </c>
      <c r="S3874" s="313">
        <f t="shared" si="121"/>
        <v>0</v>
      </c>
      <c r="T3874" s="314">
        <f>IF(M3874&lt;&gt;ฐาน!$M$45,IF(S3874&lt;&gt;"",S3874+R3874,0),0)</f>
        <v>0</v>
      </c>
      <c r="U3874" s="311">
        <f>IF(M3874&lt;&gt;ฐาน!$M$45,IF(S3874=0,J3874+T3874,O3874),J3874)</f>
        <v>0</v>
      </c>
      <c r="V3874" s="98"/>
    </row>
    <row r="3875" spans="1:22" x14ac:dyDescent="0.35">
      <c r="A3875" s="93">
        <v>3867</v>
      </c>
      <c r="B3875" s="84"/>
      <c r="C3875" s="98"/>
      <c r="D3875" s="91"/>
      <c r="E3875" s="89"/>
      <c r="F3875" s="88"/>
      <c r="G3875" s="91"/>
      <c r="H3875" s="91"/>
      <c r="I3875" s="88"/>
      <c r="J3875" s="92"/>
      <c r="K3875" s="212"/>
      <c r="L3875" s="308" t="str">
        <f>IF(K3875&lt;&gt;"",INDEX(ฐาน!$J$4:$M$44,MATCH(INT(K3875),ฐาน!$J$4:$J$44,0),2),"")</f>
        <v/>
      </c>
      <c r="M3875" s="309" t="str">
        <f>IF(L3875&lt;&gt;"",INDEX(ฐาน!$J$4:$M$45,MATCH(L3875,ฐาน!$K$4:$K$45,0),4),"")</f>
        <v/>
      </c>
      <c r="N3875" s="310" t="str">
        <f>IF(I3875&lt;&gt;"",INDEX(ฐาน!$A$4:$F$9,MATCH(I3875,ฐาน!$A$4:$A$9,0),IF(J3875&gt;=INDEX(ฐาน!$A$4:$F$9,MATCH(I3875,ฐาน!$A$4:$A$9,0),3),6,5)),"")</f>
        <v/>
      </c>
      <c r="O3875" s="311" t="str">
        <f>IF(I3875&lt;&gt;"",IF(J3875&gt;=INDEX(ฐาน!$A$4:$G$9,MATCH(I3875,ฐาน!$A$4:$A$9,0),4),INDEX(ฐาน!$A$4:$G$9,MATCH(I3875,ฐาน!$A$4:$A$9,0),7),INDEX(ฐาน!$A$4:$G$9,MATCH(I3875,ฐาน!$A$4:$A$9,0),4)),"")</f>
        <v/>
      </c>
      <c r="P3875" s="312">
        <f>IF(M3875&lt;&gt;ฐาน!$M$45,IF(L3875&lt;&gt;"",($L3875*$N3875/100),0),0)</f>
        <v>0</v>
      </c>
      <c r="Q3875" s="311">
        <f>IF(M3875&lt;&gt;ฐาน!$M$45,IF(L3875&lt;&gt;"",ROUNDUP(($L3875*$N3875/100),-1),0),0)</f>
        <v>0</v>
      </c>
      <c r="R3875" s="311">
        <f t="shared" si="120"/>
        <v>0</v>
      </c>
      <c r="S3875" s="313">
        <f t="shared" si="121"/>
        <v>0</v>
      </c>
      <c r="T3875" s="314">
        <f>IF(M3875&lt;&gt;ฐาน!$M$45,IF(S3875&lt;&gt;"",S3875+R3875,0),0)</f>
        <v>0</v>
      </c>
      <c r="U3875" s="311">
        <f>IF(M3875&lt;&gt;ฐาน!$M$45,IF(S3875=0,J3875+T3875,O3875),J3875)</f>
        <v>0</v>
      </c>
      <c r="V3875" s="98"/>
    </row>
    <row r="3876" spans="1:22" x14ac:dyDescent="0.35">
      <c r="A3876" s="93">
        <v>3868</v>
      </c>
      <c r="B3876" s="84"/>
      <c r="C3876" s="98"/>
      <c r="D3876" s="91"/>
      <c r="E3876" s="89"/>
      <c r="F3876" s="88"/>
      <c r="G3876" s="91"/>
      <c r="H3876" s="91"/>
      <c r="I3876" s="88"/>
      <c r="J3876" s="92"/>
      <c r="K3876" s="212"/>
      <c r="L3876" s="308" t="str">
        <f>IF(K3876&lt;&gt;"",INDEX(ฐาน!$J$4:$M$44,MATCH(INT(K3876),ฐาน!$J$4:$J$44,0),2),"")</f>
        <v/>
      </c>
      <c r="M3876" s="309" t="str">
        <f>IF(L3876&lt;&gt;"",INDEX(ฐาน!$J$4:$M$45,MATCH(L3876,ฐาน!$K$4:$K$45,0),4),"")</f>
        <v/>
      </c>
      <c r="N3876" s="310" t="str">
        <f>IF(I3876&lt;&gt;"",INDEX(ฐาน!$A$4:$F$9,MATCH(I3876,ฐาน!$A$4:$A$9,0),IF(J3876&gt;=INDEX(ฐาน!$A$4:$F$9,MATCH(I3876,ฐาน!$A$4:$A$9,0),3),6,5)),"")</f>
        <v/>
      </c>
      <c r="O3876" s="311" t="str">
        <f>IF(I3876&lt;&gt;"",IF(J3876&gt;=INDEX(ฐาน!$A$4:$G$9,MATCH(I3876,ฐาน!$A$4:$A$9,0),4),INDEX(ฐาน!$A$4:$G$9,MATCH(I3876,ฐาน!$A$4:$A$9,0),7),INDEX(ฐาน!$A$4:$G$9,MATCH(I3876,ฐาน!$A$4:$A$9,0),4)),"")</f>
        <v/>
      </c>
      <c r="P3876" s="312">
        <f>IF(M3876&lt;&gt;ฐาน!$M$45,IF(L3876&lt;&gt;"",($L3876*$N3876/100),0),0)</f>
        <v>0</v>
      </c>
      <c r="Q3876" s="311">
        <f>IF(M3876&lt;&gt;ฐาน!$M$45,IF(L3876&lt;&gt;"",ROUNDUP(($L3876*$N3876/100),-1),0),0)</f>
        <v>0</v>
      </c>
      <c r="R3876" s="311">
        <f t="shared" si="120"/>
        <v>0</v>
      </c>
      <c r="S3876" s="313">
        <f t="shared" si="121"/>
        <v>0</v>
      </c>
      <c r="T3876" s="314">
        <f>IF(M3876&lt;&gt;ฐาน!$M$45,IF(S3876&lt;&gt;"",S3876+R3876,0),0)</f>
        <v>0</v>
      </c>
      <c r="U3876" s="311">
        <f>IF(M3876&lt;&gt;ฐาน!$M$45,IF(S3876=0,J3876+T3876,O3876),J3876)</f>
        <v>0</v>
      </c>
      <c r="V3876" s="98"/>
    </row>
    <row r="3877" spans="1:22" x14ac:dyDescent="0.35">
      <c r="A3877" s="93">
        <v>3869</v>
      </c>
      <c r="B3877" s="84"/>
      <c r="C3877" s="98"/>
      <c r="D3877" s="91"/>
      <c r="E3877" s="89"/>
      <c r="F3877" s="88"/>
      <c r="G3877" s="91"/>
      <c r="H3877" s="91"/>
      <c r="I3877" s="88"/>
      <c r="J3877" s="92"/>
      <c r="K3877" s="212"/>
      <c r="L3877" s="308" t="str">
        <f>IF(K3877&lt;&gt;"",INDEX(ฐาน!$J$4:$M$44,MATCH(INT(K3877),ฐาน!$J$4:$J$44,0),2),"")</f>
        <v/>
      </c>
      <c r="M3877" s="309" t="str">
        <f>IF(L3877&lt;&gt;"",INDEX(ฐาน!$J$4:$M$45,MATCH(L3877,ฐาน!$K$4:$K$45,0),4),"")</f>
        <v/>
      </c>
      <c r="N3877" s="310" t="str">
        <f>IF(I3877&lt;&gt;"",INDEX(ฐาน!$A$4:$F$9,MATCH(I3877,ฐาน!$A$4:$A$9,0),IF(J3877&gt;=INDEX(ฐาน!$A$4:$F$9,MATCH(I3877,ฐาน!$A$4:$A$9,0),3),6,5)),"")</f>
        <v/>
      </c>
      <c r="O3877" s="311" t="str">
        <f>IF(I3877&lt;&gt;"",IF(J3877&gt;=INDEX(ฐาน!$A$4:$G$9,MATCH(I3877,ฐาน!$A$4:$A$9,0),4),INDEX(ฐาน!$A$4:$G$9,MATCH(I3877,ฐาน!$A$4:$A$9,0),7),INDEX(ฐาน!$A$4:$G$9,MATCH(I3877,ฐาน!$A$4:$A$9,0),4)),"")</f>
        <v/>
      </c>
      <c r="P3877" s="312">
        <f>IF(M3877&lt;&gt;ฐาน!$M$45,IF(L3877&lt;&gt;"",($L3877*$N3877/100),0),0)</f>
        <v>0</v>
      </c>
      <c r="Q3877" s="311">
        <f>IF(M3877&lt;&gt;ฐาน!$M$45,IF(L3877&lt;&gt;"",ROUNDUP(($L3877*$N3877/100),-1),0),0)</f>
        <v>0</v>
      </c>
      <c r="R3877" s="311">
        <f t="shared" si="120"/>
        <v>0</v>
      </c>
      <c r="S3877" s="313">
        <f t="shared" si="121"/>
        <v>0</v>
      </c>
      <c r="T3877" s="314">
        <f>IF(M3877&lt;&gt;ฐาน!$M$45,IF(S3877&lt;&gt;"",S3877+R3877,0),0)</f>
        <v>0</v>
      </c>
      <c r="U3877" s="311">
        <f>IF(M3877&lt;&gt;ฐาน!$M$45,IF(S3877=0,J3877+T3877,O3877),J3877)</f>
        <v>0</v>
      </c>
      <c r="V3877" s="98"/>
    </row>
    <row r="3878" spans="1:22" x14ac:dyDescent="0.35">
      <c r="A3878" s="93">
        <v>3870</v>
      </c>
      <c r="B3878" s="84"/>
      <c r="C3878" s="98"/>
      <c r="D3878" s="91"/>
      <c r="E3878" s="89"/>
      <c r="F3878" s="88"/>
      <c r="G3878" s="91"/>
      <c r="H3878" s="91"/>
      <c r="I3878" s="88"/>
      <c r="J3878" s="92"/>
      <c r="K3878" s="212"/>
      <c r="L3878" s="308" t="str">
        <f>IF(K3878&lt;&gt;"",INDEX(ฐาน!$J$4:$M$44,MATCH(INT(K3878),ฐาน!$J$4:$J$44,0),2),"")</f>
        <v/>
      </c>
      <c r="M3878" s="309" t="str">
        <f>IF(L3878&lt;&gt;"",INDEX(ฐาน!$J$4:$M$45,MATCH(L3878,ฐาน!$K$4:$K$45,0),4),"")</f>
        <v/>
      </c>
      <c r="N3878" s="310" t="str">
        <f>IF(I3878&lt;&gt;"",INDEX(ฐาน!$A$4:$F$9,MATCH(I3878,ฐาน!$A$4:$A$9,0),IF(J3878&gt;=INDEX(ฐาน!$A$4:$F$9,MATCH(I3878,ฐาน!$A$4:$A$9,0),3),6,5)),"")</f>
        <v/>
      </c>
      <c r="O3878" s="311" t="str">
        <f>IF(I3878&lt;&gt;"",IF(J3878&gt;=INDEX(ฐาน!$A$4:$G$9,MATCH(I3878,ฐาน!$A$4:$A$9,0),4),INDEX(ฐาน!$A$4:$G$9,MATCH(I3878,ฐาน!$A$4:$A$9,0),7),INDEX(ฐาน!$A$4:$G$9,MATCH(I3878,ฐาน!$A$4:$A$9,0),4)),"")</f>
        <v/>
      </c>
      <c r="P3878" s="312">
        <f>IF(M3878&lt;&gt;ฐาน!$M$45,IF(L3878&lt;&gt;"",($L3878*$N3878/100),0),0)</f>
        <v>0</v>
      </c>
      <c r="Q3878" s="311">
        <f>IF(M3878&lt;&gt;ฐาน!$M$45,IF(L3878&lt;&gt;"",ROUNDUP(($L3878*$N3878/100),-1),0),0)</f>
        <v>0</v>
      </c>
      <c r="R3878" s="311">
        <f t="shared" si="120"/>
        <v>0</v>
      </c>
      <c r="S3878" s="313">
        <f t="shared" si="121"/>
        <v>0</v>
      </c>
      <c r="T3878" s="314">
        <f>IF(M3878&lt;&gt;ฐาน!$M$45,IF(S3878&lt;&gt;"",S3878+R3878,0),0)</f>
        <v>0</v>
      </c>
      <c r="U3878" s="311">
        <f>IF(M3878&lt;&gt;ฐาน!$M$45,IF(S3878=0,J3878+T3878,O3878),J3878)</f>
        <v>0</v>
      </c>
      <c r="V3878" s="98"/>
    </row>
    <row r="3879" spans="1:22" x14ac:dyDescent="0.35">
      <c r="A3879" s="93">
        <v>3871</v>
      </c>
      <c r="B3879" s="84"/>
      <c r="C3879" s="98"/>
      <c r="D3879" s="91"/>
      <c r="E3879" s="89"/>
      <c r="F3879" s="88"/>
      <c r="G3879" s="91"/>
      <c r="H3879" s="91"/>
      <c r="I3879" s="88"/>
      <c r="J3879" s="92"/>
      <c r="K3879" s="212"/>
      <c r="L3879" s="308" t="str">
        <f>IF(K3879&lt;&gt;"",INDEX(ฐาน!$J$4:$M$44,MATCH(INT(K3879),ฐาน!$J$4:$J$44,0),2),"")</f>
        <v/>
      </c>
      <c r="M3879" s="309" t="str">
        <f>IF(L3879&lt;&gt;"",INDEX(ฐาน!$J$4:$M$45,MATCH(L3879,ฐาน!$K$4:$K$45,0),4),"")</f>
        <v/>
      </c>
      <c r="N3879" s="310" t="str">
        <f>IF(I3879&lt;&gt;"",INDEX(ฐาน!$A$4:$F$9,MATCH(I3879,ฐาน!$A$4:$A$9,0),IF(J3879&gt;=INDEX(ฐาน!$A$4:$F$9,MATCH(I3879,ฐาน!$A$4:$A$9,0),3),6,5)),"")</f>
        <v/>
      </c>
      <c r="O3879" s="311" t="str">
        <f>IF(I3879&lt;&gt;"",IF(J3879&gt;=INDEX(ฐาน!$A$4:$G$9,MATCH(I3879,ฐาน!$A$4:$A$9,0),4),INDEX(ฐาน!$A$4:$G$9,MATCH(I3879,ฐาน!$A$4:$A$9,0),7),INDEX(ฐาน!$A$4:$G$9,MATCH(I3879,ฐาน!$A$4:$A$9,0),4)),"")</f>
        <v/>
      </c>
      <c r="P3879" s="312">
        <f>IF(M3879&lt;&gt;ฐาน!$M$45,IF(L3879&lt;&gt;"",($L3879*$N3879/100),0),0)</f>
        <v>0</v>
      </c>
      <c r="Q3879" s="311">
        <f>IF(M3879&lt;&gt;ฐาน!$M$45,IF(L3879&lt;&gt;"",ROUNDUP(($L3879*$N3879/100),-1),0),0)</f>
        <v>0</v>
      </c>
      <c r="R3879" s="311">
        <f t="shared" si="120"/>
        <v>0</v>
      </c>
      <c r="S3879" s="313">
        <f t="shared" si="121"/>
        <v>0</v>
      </c>
      <c r="T3879" s="314">
        <f>IF(M3879&lt;&gt;ฐาน!$M$45,IF(S3879&lt;&gt;"",S3879+R3879,0),0)</f>
        <v>0</v>
      </c>
      <c r="U3879" s="311">
        <f>IF(M3879&lt;&gt;ฐาน!$M$45,IF(S3879=0,J3879+T3879,O3879),J3879)</f>
        <v>0</v>
      </c>
      <c r="V3879" s="98"/>
    </row>
    <row r="3880" spans="1:22" x14ac:dyDescent="0.35">
      <c r="A3880" s="93">
        <v>3872</v>
      </c>
      <c r="B3880" s="84"/>
      <c r="C3880" s="98"/>
      <c r="D3880" s="91"/>
      <c r="E3880" s="89"/>
      <c r="F3880" s="88"/>
      <c r="G3880" s="91"/>
      <c r="H3880" s="91"/>
      <c r="I3880" s="88"/>
      <c r="J3880" s="92"/>
      <c r="K3880" s="212"/>
      <c r="L3880" s="308" t="str">
        <f>IF(K3880&lt;&gt;"",INDEX(ฐาน!$J$4:$M$44,MATCH(INT(K3880),ฐาน!$J$4:$J$44,0),2),"")</f>
        <v/>
      </c>
      <c r="M3880" s="309" t="str">
        <f>IF(L3880&lt;&gt;"",INDEX(ฐาน!$J$4:$M$45,MATCH(L3880,ฐาน!$K$4:$K$45,0),4),"")</f>
        <v/>
      </c>
      <c r="N3880" s="310" t="str">
        <f>IF(I3880&lt;&gt;"",INDEX(ฐาน!$A$4:$F$9,MATCH(I3880,ฐาน!$A$4:$A$9,0),IF(J3880&gt;=INDEX(ฐาน!$A$4:$F$9,MATCH(I3880,ฐาน!$A$4:$A$9,0),3),6,5)),"")</f>
        <v/>
      </c>
      <c r="O3880" s="311" t="str">
        <f>IF(I3880&lt;&gt;"",IF(J3880&gt;=INDEX(ฐาน!$A$4:$G$9,MATCH(I3880,ฐาน!$A$4:$A$9,0),4),INDEX(ฐาน!$A$4:$G$9,MATCH(I3880,ฐาน!$A$4:$A$9,0),7),INDEX(ฐาน!$A$4:$G$9,MATCH(I3880,ฐาน!$A$4:$A$9,0),4)),"")</f>
        <v/>
      </c>
      <c r="P3880" s="312">
        <f>IF(M3880&lt;&gt;ฐาน!$M$45,IF(L3880&lt;&gt;"",($L3880*$N3880/100),0),0)</f>
        <v>0</v>
      </c>
      <c r="Q3880" s="311">
        <f>IF(M3880&lt;&gt;ฐาน!$M$45,IF(L3880&lt;&gt;"",ROUNDUP(($L3880*$N3880/100),-1),0),0)</f>
        <v>0</v>
      </c>
      <c r="R3880" s="311">
        <f t="shared" si="120"/>
        <v>0</v>
      </c>
      <c r="S3880" s="313">
        <f t="shared" si="121"/>
        <v>0</v>
      </c>
      <c r="T3880" s="314">
        <f>IF(M3880&lt;&gt;ฐาน!$M$45,IF(S3880&lt;&gt;"",S3880+R3880,0),0)</f>
        <v>0</v>
      </c>
      <c r="U3880" s="311">
        <f>IF(M3880&lt;&gt;ฐาน!$M$45,IF(S3880=0,J3880+T3880,O3880),J3880)</f>
        <v>0</v>
      </c>
      <c r="V3880" s="98"/>
    </row>
    <row r="3881" spans="1:22" x14ac:dyDescent="0.35">
      <c r="A3881" s="93">
        <v>3873</v>
      </c>
      <c r="B3881" s="84"/>
      <c r="C3881" s="98"/>
      <c r="D3881" s="91"/>
      <c r="E3881" s="89"/>
      <c r="F3881" s="88"/>
      <c r="G3881" s="91"/>
      <c r="H3881" s="91"/>
      <c r="I3881" s="88"/>
      <c r="J3881" s="92"/>
      <c r="K3881" s="212"/>
      <c r="L3881" s="308" t="str">
        <f>IF(K3881&lt;&gt;"",INDEX(ฐาน!$J$4:$M$44,MATCH(INT(K3881),ฐาน!$J$4:$J$44,0),2),"")</f>
        <v/>
      </c>
      <c r="M3881" s="309" t="str">
        <f>IF(L3881&lt;&gt;"",INDEX(ฐาน!$J$4:$M$45,MATCH(L3881,ฐาน!$K$4:$K$45,0),4),"")</f>
        <v/>
      </c>
      <c r="N3881" s="310" t="str">
        <f>IF(I3881&lt;&gt;"",INDEX(ฐาน!$A$4:$F$9,MATCH(I3881,ฐาน!$A$4:$A$9,0),IF(J3881&gt;=INDEX(ฐาน!$A$4:$F$9,MATCH(I3881,ฐาน!$A$4:$A$9,0),3),6,5)),"")</f>
        <v/>
      </c>
      <c r="O3881" s="311" t="str">
        <f>IF(I3881&lt;&gt;"",IF(J3881&gt;=INDEX(ฐาน!$A$4:$G$9,MATCH(I3881,ฐาน!$A$4:$A$9,0),4),INDEX(ฐาน!$A$4:$G$9,MATCH(I3881,ฐาน!$A$4:$A$9,0),7),INDEX(ฐาน!$A$4:$G$9,MATCH(I3881,ฐาน!$A$4:$A$9,0),4)),"")</f>
        <v/>
      </c>
      <c r="P3881" s="312">
        <f>IF(M3881&lt;&gt;ฐาน!$M$45,IF(L3881&lt;&gt;"",($L3881*$N3881/100),0),0)</f>
        <v>0</v>
      </c>
      <c r="Q3881" s="311">
        <f>IF(M3881&lt;&gt;ฐาน!$M$45,IF(L3881&lt;&gt;"",ROUNDUP(($L3881*$N3881/100),-1),0),0)</f>
        <v>0</v>
      </c>
      <c r="R3881" s="311">
        <f t="shared" si="120"/>
        <v>0</v>
      </c>
      <c r="S3881" s="313">
        <f t="shared" si="121"/>
        <v>0</v>
      </c>
      <c r="T3881" s="314">
        <f>IF(M3881&lt;&gt;ฐาน!$M$45,IF(S3881&lt;&gt;"",S3881+R3881,0),0)</f>
        <v>0</v>
      </c>
      <c r="U3881" s="311">
        <f>IF(M3881&lt;&gt;ฐาน!$M$45,IF(S3881=0,J3881+T3881,O3881),J3881)</f>
        <v>0</v>
      </c>
      <c r="V3881" s="98"/>
    </row>
    <row r="3882" spans="1:22" x14ac:dyDescent="0.35">
      <c r="A3882" s="93">
        <v>3874</v>
      </c>
      <c r="B3882" s="84"/>
      <c r="C3882" s="98"/>
      <c r="D3882" s="91"/>
      <c r="E3882" s="89"/>
      <c r="F3882" s="88"/>
      <c r="G3882" s="91"/>
      <c r="H3882" s="91"/>
      <c r="I3882" s="88"/>
      <c r="J3882" s="92"/>
      <c r="K3882" s="212"/>
      <c r="L3882" s="308" t="str">
        <f>IF(K3882&lt;&gt;"",INDEX(ฐาน!$J$4:$M$44,MATCH(INT(K3882),ฐาน!$J$4:$J$44,0),2),"")</f>
        <v/>
      </c>
      <c r="M3882" s="309" t="str">
        <f>IF(L3882&lt;&gt;"",INDEX(ฐาน!$J$4:$M$45,MATCH(L3882,ฐาน!$K$4:$K$45,0),4),"")</f>
        <v/>
      </c>
      <c r="N3882" s="310" t="str">
        <f>IF(I3882&lt;&gt;"",INDEX(ฐาน!$A$4:$F$9,MATCH(I3882,ฐาน!$A$4:$A$9,0),IF(J3882&gt;=INDEX(ฐาน!$A$4:$F$9,MATCH(I3882,ฐาน!$A$4:$A$9,0),3),6,5)),"")</f>
        <v/>
      </c>
      <c r="O3882" s="311" t="str">
        <f>IF(I3882&lt;&gt;"",IF(J3882&gt;=INDEX(ฐาน!$A$4:$G$9,MATCH(I3882,ฐาน!$A$4:$A$9,0),4),INDEX(ฐาน!$A$4:$G$9,MATCH(I3882,ฐาน!$A$4:$A$9,0),7),INDEX(ฐาน!$A$4:$G$9,MATCH(I3882,ฐาน!$A$4:$A$9,0),4)),"")</f>
        <v/>
      </c>
      <c r="P3882" s="312">
        <f>IF(M3882&lt;&gt;ฐาน!$M$45,IF(L3882&lt;&gt;"",($L3882*$N3882/100),0),0)</f>
        <v>0</v>
      </c>
      <c r="Q3882" s="311">
        <f>IF(M3882&lt;&gt;ฐาน!$M$45,IF(L3882&lt;&gt;"",ROUNDUP(($L3882*$N3882/100),-1),0),0)</f>
        <v>0</v>
      </c>
      <c r="R3882" s="311">
        <f t="shared" si="120"/>
        <v>0</v>
      </c>
      <c r="S3882" s="313">
        <f t="shared" si="121"/>
        <v>0</v>
      </c>
      <c r="T3882" s="314">
        <f>IF(M3882&lt;&gt;ฐาน!$M$45,IF(S3882&lt;&gt;"",S3882+R3882,0),0)</f>
        <v>0</v>
      </c>
      <c r="U3882" s="311">
        <f>IF(M3882&lt;&gt;ฐาน!$M$45,IF(S3882=0,J3882+T3882,O3882),J3882)</f>
        <v>0</v>
      </c>
      <c r="V3882" s="98"/>
    </row>
    <row r="3883" spans="1:22" x14ac:dyDescent="0.35">
      <c r="A3883" s="93">
        <v>3875</v>
      </c>
      <c r="B3883" s="84"/>
      <c r="C3883" s="98"/>
      <c r="D3883" s="91"/>
      <c r="E3883" s="89"/>
      <c r="F3883" s="88"/>
      <c r="G3883" s="91"/>
      <c r="H3883" s="91"/>
      <c r="I3883" s="88"/>
      <c r="J3883" s="92"/>
      <c r="K3883" s="212"/>
      <c r="L3883" s="308" t="str">
        <f>IF(K3883&lt;&gt;"",INDEX(ฐาน!$J$4:$M$44,MATCH(INT(K3883),ฐาน!$J$4:$J$44,0),2),"")</f>
        <v/>
      </c>
      <c r="M3883" s="309" t="str">
        <f>IF(L3883&lt;&gt;"",INDEX(ฐาน!$J$4:$M$45,MATCH(L3883,ฐาน!$K$4:$K$45,0),4),"")</f>
        <v/>
      </c>
      <c r="N3883" s="310" t="str">
        <f>IF(I3883&lt;&gt;"",INDEX(ฐาน!$A$4:$F$9,MATCH(I3883,ฐาน!$A$4:$A$9,0),IF(J3883&gt;=INDEX(ฐาน!$A$4:$F$9,MATCH(I3883,ฐาน!$A$4:$A$9,0),3),6,5)),"")</f>
        <v/>
      </c>
      <c r="O3883" s="311" t="str">
        <f>IF(I3883&lt;&gt;"",IF(J3883&gt;=INDEX(ฐาน!$A$4:$G$9,MATCH(I3883,ฐาน!$A$4:$A$9,0),4),INDEX(ฐาน!$A$4:$G$9,MATCH(I3883,ฐาน!$A$4:$A$9,0),7),INDEX(ฐาน!$A$4:$G$9,MATCH(I3883,ฐาน!$A$4:$A$9,0),4)),"")</f>
        <v/>
      </c>
      <c r="P3883" s="312">
        <f>IF(M3883&lt;&gt;ฐาน!$M$45,IF(L3883&lt;&gt;"",($L3883*$N3883/100),0),0)</f>
        <v>0</v>
      </c>
      <c r="Q3883" s="311">
        <f>IF(M3883&lt;&gt;ฐาน!$M$45,IF(L3883&lt;&gt;"",ROUNDUP(($L3883*$N3883/100),-1),0),0)</f>
        <v>0</v>
      </c>
      <c r="R3883" s="311">
        <f t="shared" si="120"/>
        <v>0</v>
      </c>
      <c r="S3883" s="313">
        <f t="shared" si="121"/>
        <v>0</v>
      </c>
      <c r="T3883" s="314">
        <f>IF(M3883&lt;&gt;ฐาน!$M$45,IF(S3883&lt;&gt;"",S3883+R3883,0),0)</f>
        <v>0</v>
      </c>
      <c r="U3883" s="311">
        <f>IF(M3883&lt;&gt;ฐาน!$M$45,IF(S3883=0,J3883+T3883,O3883),J3883)</f>
        <v>0</v>
      </c>
      <c r="V3883" s="98"/>
    </row>
    <row r="3884" spans="1:22" x14ac:dyDescent="0.35">
      <c r="A3884" s="93">
        <v>3876</v>
      </c>
      <c r="B3884" s="84"/>
      <c r="C3884" s="98"/>
      <c r="D3884" s="91"/>
      <c r="E3884" s="89"/>
      <c r="F3884" s="88"/>
      <c r="G3884" s="91"/>
      <c r="H3884" s="91"/>
      <c r="I3884" s="88"/>
      <c r="J3884" s="92"/>
      <c r="K3884" s="212"/>
      <c r="L3884" s="308" t="str">
        <f>IF(K3884&lt;&gt;"",INDEX(ฐาน!$J$4:$M$44,MATCH(INT(K3884),ฐาน!$J$4:$J$44,0),2),"")</f>
        <v/>
      </c>
      <c r="M3884" s="309" t="str">
        <f>IF(L3884&lt;&gt;"",INDEX(ฐาน!$J$4:$M$45,MATCH(L3884,ฐาน!$K$4:$K$45,0),4),"")</f>
        <v/>
      </c>
      <c r="N3884" s="310" t="str">
        <f>IF(I3884&lt;&gt;"",INDEX(ฐาน!$A$4:$F$9,MATCH(I3884,ฐาน!$A$4:$A$9,0),IF(J3884&gt;=INDEX(ฐาน!$A$4:$F$9,MATCH(I3884,ฐาน!$A$4:$A$9,0),3),6,5)),"")</f>
        <v/>
      </c>
      <c r="O3884" s="311" t="str">
        <f>IF(I3884&lt;&gt;"",IF(J3884&gt;=INDEX(ฐาน!$A$4:$G$9,MATCH(I3884,ฐาน!$A$4:$A$9,0),4),INDEX(ฐาน!$A$4:$G$9,MATCH(I3884,ฐาน!$A$4:$A$9,0),7),INDEX(ฐาน!$A$4:$G$9,MATCH(I3884,ฐาน!$A$4:$A$9,0),4)),"")</f>
        <v/>
      </c>
      <c r="P3884" s="312">
        <f>IF(M3884&lt;&gt;ฐาน!$M$45,IF(L3884&lt;&gt;"",($L3884*$N3884/100),0),0)</f>
        <v>0</v>
      </c>
      <c r="Q3884" s="311">
        <f>IF(M3884&lt;&gt;ฐาน!$M$45,IF(L3884&lt;&gt;"",ROUNDUP(($L3884*$N3884/100),-1),0),0)</f>
        <v>0</v>
      </c>
      <c r="R3884" s="311">
        <f t="shared" si="120"/>
        <v>0</v>
      </c>
      <c r="S3884" s="313">
        <f t="shared" si="121"/>
        <v>0</v>
      </c>
      <c r="T3884" s="314">
        <f>IF(M3884&lt;&gt;ฐาน!$M$45,IF(S3884&lt;&gt;"",S3884+R3884,0),0)</f>
        <v>0</v>
      </c>
      <c r="U3884" s="311">
        <f>IF(M3884&lt;&gt;ฐาน!$M$45,IF(S3884=0,J3884+T3884,O3884),J3884)</f>
        <v>0</v>
      </c>
      <c r="V3884" s="98"/>
    </row>
    <row r="3885" spans="1:22" x14ac:dyDescent="0.35">
      <c r="A3885" s="93">
        <v>3877</v>
      </c>
      <c r="B3885" s="84"/>
      <c r="C3885" s="98"/>
      <c r="D3885" s="91"/>
      <c r="E3885" s="89"/>
      <c r="F3885" s="88"/>
      <c r="G3885" s="91"/>
      <c r="H3885" s="91"/>
      <c r="I3885" s="88"/>
      <c r="J3885" s="92"/>
      <c r="K3885" s="212"/>
      <c r="L3885" s="308" t="str">
        <f>IF(K3885&lt;&gt;"",INDEX(ฐาน!$J$4:$M$44,MATCH(INT(K3885),ฐาน!$J$4:$J$44,0),2),"")</f>
        <v/>
      </c>
      <c r="M3885" s="309" t="str">
        <f>IF(L3885&lt;&gt;"",INDEX(ฐาน!$J$4:$M$45,MATCH(L3885,ฐาน!$K$4:$K$45,0),4),"")</f>
        <v/>
      </c>
      <c r="N3885" s="310" t="str">
        <f>IF(I3885&lt;&gt;"",INDEX(ฐาน!$A$4:$F$9,MATCH(I3885,ฐาน!$A$4:$A$9,0),IF(J3885&gt;=INDEX(ฐาน!$A$4:$F$9,MATCH(I3885,ฐาน!$A$4:$A$9,0),3),6,5)),"")</f>
        <v/>
      </c>
      <c r="O3885" s="311" t="str">
        <f>IF(I3885&lt;&gt;"",IF(J3885&gt;=INDEX(ฐาน!$A$4:$G$9,MATCH(I3885,ฐาน!$A$4:$A$9,0),4),INDEX(ฐาน!$A$4:$G$9,MATCH(I3885,ฐาน!$A$4:$A$9,0),7),INDEX(ฐาน!$A$4:$G$9,MATCH(I3885,ฐาน!$A$4:$A$9,0),4)),"")</f>
        <v/>
      </c>
      <c r="P3885" s="312">
        <f>IF(M3885&lt;&gt;ฐาน!$M$45,IF(L3885&lt;&gt;"",($L3885*$N3885/100),0),0)</f>
        <v>0</v>
      </c>
      <c r="Q3885" s="311">
        <f>IF(M3885&lt;&gt;ฐาน!$M$45,IF(L3885&lt;&gt;"",ROUNDUP(($L3885*$N3885/100),-1),0),0)</f>
        <v>0</v>
      </c>
      <c r="R3885" s="311">
        <f t="shared" si="120"/>
        <v>0</v>
      </c>
      <c r="S3885" s="313">
        <f t="shared" si="121"/>
        <v>0</v>
      </c>
      <c r="T3885" s="314">
        <f>IF(M3885&lt;&gt;ฐาน!$M$45,IF(S3885&lt;&gt;"",S3885+R3885,0),0)</f>
        <v>0</v>
      </c>
      <c r="U3885" s="311">
        <f>IF(M3885&lt;&gt;ฐาน!$M$45,IF(S3885=0,J3885+T3885,O3885),J3885)</f>
        <v>0</v>
      </c>
      <c r="V3885" s="98"/>
    </row>
    <row r="3886" spans="1:22" x14ac:dyDescent="0.35">
      <c r="A3886" s="93">
        <v>3878</v>
      </c>
      <c r="B3886" s="84"/>
      <c r="C3886" s="98"/>
      <c r="D3886" s="91"/>
      <c r="E3886" s="89"/>
      <c r="F3886" s="88"/>
      <c r="G3886" s="91"/>
      <c r="H3886" s="91"/>
      <c r="I3886" s="88"/>
      <c r="J3886" s="92"/>
      <c r="K3886" s="212"/>
      <c r="L3886" s="308" t="str">
        <f>IF(K3886&lt;&gt;"",INDEX(ฐาน!$J$4:$M$44,MATCH(INT(K3886),ฐาน!$J$4:$J$44,0),2),"")</f>
        <v/>
      </c>
      <c r="M3886" s="309" t="str">
        <f>IF(L3886&lt;&gt;"",INDEX(ฐาน!$J$4:$M$45,MATCH(L3886,ฐาน!$K$4:$K$45,0),4),"")</f>
        <v/>
      </c>
      <c r="N3886" s="310" t="str">
        <f>IF(I3886&lt;&gt;"",INDEX(ฐาน!$A$4:$F$9,MATCH(I3886,ฐาน!$A$4:$A$9,0),IF(J3886&gt;=INDEX(ฐาน!$A$4:$F$9,MATCH(I3886,ฐาน!$A$4:$A$9,0),3),6,5)),"")</f>
        <v/>
      </c>
      <c r="O3886" s="311" t="str">
        <f>IF(I3886&lt;&gt;"",IF(J3886&gt;=INDEX(ฐาน!$A$4:$G$9,MATCH(I3886,ฐาน!$A$4:$A$9,0),4),INDEX(ฐาน!$A$4:$G$9,MATCH(I3886,ฐาน!$A$4:$A$9,0),7),INDEX(ฐาน!$A$4:$G$9,MATCH(I3886,ฐาน!$A$4:$A$9,0),4)),"")</f>
        <v/>
      </c>
      <c r="P3886" s="312">
        <f>IF(M3886&lt;&gt;ฐาน!$M$45,IF(L3886&lt;&gt;"",($L3886*$N3886/100),0),0)</f>
        <v>0</v>
      </c>
      <c r="Q3886" s="311">
        <f>IF(M3886&lt;&gt;ฐาน!$M$45,IF(L3886&lt;&gt;"",ROUNDUP(($L3886*$N3886/100),-1),0),0)</f>
        <v>0</v>
      </c>
      <c r="R3886" s="311">
        <f t="shared" si="120"/>
        <v>0</v>
      </c>
      <c r="S3886" s="313">
        <f t="shared" si="121"/>
        <v>0</v>
      </c>
      <c r="T3886" s="314">
        <f>IF(M3886&lt;&gt;ฐาน!$M$45,IF(S3886&lt;&gt;"",S3886+R3886,0),0)</f>
        <v>0</v>
      </c>
      <c r="U3886" s="311">
        <f>IF(M3886&lt;&gt;ฐาน!$M$45,IF(S3886=0,J3886+T3886,O3886),J3886)</f>
        <v>0</v>
      </c>
      <c r="V3886" s="98"/>
    </row>
    <row r="3887" spans="1:22" x14ac:dyDescent="0.35">
      <c r="A3887" s="93">
        <v>3879</v>
      </c>
      <c r="B3887" s="84"/>
      <c r="C3887" s="98"/>
      <c r="D3887" s="91"/>
      <c r="E3887" s="89"/>
      <c r="F3887" s="88"/>
      <c r="G3887" s="91"/>
      <c r="H3887" s="91"/>
      <c r="I3887" s="88"/>
      <c r="J3887" s="92"/>
      <c r="K3887" s="212"/>
      <c r="L3887" s="308" t="str">
        <f>IF(K3887&lt;&gt;"",INDEX(ฐาน!$J$4:$M$44,MATCH(INT(K3887),ฐาน!$J$4:$J$44,0),2),"")</f>
        <v/>
      </c>
      <c r="M3887" s="309" t="str">
        <f>IF(L3887&lt;&gt;"",INDEX(ฐาน!$J$4:$M$45,MATCH(L3887,ฐาน!$K$4:$K$45,0),4),"")</f>
        <v/>
      </c>
      <c r="N3887" s="310" t="str">
        <f>IF(I3887&lt;&gt;"",INDEX(ฐาน!$A$4:$F$9,MATCH(I3887,ฐาน!$A$4:$A$9,0),IF(J3887&gt;=INDEX(ฐาน!$A$4:$F$9,MATCH(I3887,ฐาน!$A$4:$A$9,0),3),6,5)),"")</f>
        <v/>
      </c>
      <c r="O3887" s="311" t="str">
        <f>IF(I3887&lt;&gt;"",IF(J3887&gt;=INDEX(ฐาน!$A$4:$G$9,MATCH(I3887,ฐาน!$A$4:$A$9,0),4),INDEX(ฐาน!$A$4:$G$9,MATCH(I3887,ฐาน!$A$4:$A$9,0),7),INDEX(ฐาน!$A$4:$G$9,MATCH(I3887,ฐาน!$A$4:$A$9,0),4)),"")</f>
        <v/>
      </c>
      <c r="P3887" s="312">
        <f>IF(M3887&lt;&gt;ฐาน!$M$45,IF(L3887&lt;&gt;"",($L3887*$N3887/100),0),0)</f>
        <v>0</v>
      </c>
      <c r="Q3887" s="311">
        <f>IF(M3887&lt;&gt;ฐาน!$M$45,IF(L3887&lt;&gt;"",ROUNDUP(($L3887*$N3887/100),-1),0),0)</f>
        <v>0</v>
      </c>
      <c r="R3887" s="311">
        <f t="shared" si="120"/>
        <v>0</v>
      </c>
      <c r="S3887" s="313">
        <f t="shared" si="121"/>
        <v>0</v>
      </c>
      <c r="T3887" s="314">
        <f>IF(M3887&lt;&gt;ฐาน!$M$45,IF(S3887&lt;&gt;"",S3887+R3887,0),0)</f>
        <v>0</v>
      </c>
      <c r="U3887" s="311">
        <f>IF(M3887&lt;&gt;ฐาน!$M$45,IF(S3887=0,J3887+T3887,O3887),J3887)</f>
        <v>0</v>
      </c>
      <c r="V3887" s="98"/>
    </row>
    <row r="3888" spans="1:22" x14ac:dyDescent="0.35">
      <c r="A3888" s="93">
        <v>3880</v>
      </c>
      <c r="B3888" s="84"/>
      <c r="C3888" s="98"/>
      <c r="D3888" s="91"/>
      <c r="E3888" s="89"/>
      <c r="F3888" s="88"/>
      <c r="G3888" s="91"/>
      <c r="H3888" s="91"/>
      <c r="I3888" s="88"/>
      <c r="J3888" s="92"/>
      <c r="K3888" s="212"/>
      <c r="L3888" s="308" t="str">
        <f>IF(K3888&lt;&gt;"",INDEX(ฐาน!$J$4:$M$44,MATCH(INT(K3888),ฐาน!$J$4:$J$44,0),2),"")</f>
        <v/>
      </c>
      <c r="M3888" s="309" t="str">
        <f>IF(L3888&lt;&gt;"",INDEX(ฐาน!$J$4:$M$45,MATCH(L3888,ฐาน!$K$4:$K$45,0),4),"")</f>
        <v/>
      </c>
      <c r="N3888" s="310" t="str">
        <f>IF(I3888&lt;&gt;"",INDEX(ฐาน!$A$4:$F$9,MATCH(I3888,ฐาน!$A$4:$A$9,0),IF(J3888&gt;=INDEX(ฐาน!$A$4:$F$9,MATCH(I3888,ฐาน!$A$4:$A$9,0),3),6,5)),"")</f>
        <v/>
      </c>
      <c r="O3888" s="311" t="str">
        <f>IF(I3888&lt;&gt;"",IF(J3888&gt;=INDEX(ฐาน!$A$4:$G$9,MATCH(I3888,ฐาน!$A$4:$A$9,0),4),INDEX(ฐาน!$A$4:$G$9,MATCH(I3888,ฐาน!$A$4:$A$9,0),7),INDEX(ฐาน!$A$4:$G$9,MATCH(I3888,ฐาน!$A$4:$A$9,0),4)),"")</f>
        <v/>
      </c>
      <c r="P3888" s="312">
        <f>IF(M3888&lt;&gt;ฐาน!$M$45,IF(L3888&lt;&gt;"",($L3888*$N3888/100),0),0)</f>
        <v>0</v>
      </c>
      <c r="Q3888" s="311">
        <f>IF(M3888&lt;&gt;ฐาน!$M$45,IF(L3888&lt;&gt;"",ROUNDUP(($L3888*$N3888/100),-1),0),0)</f>
        <v>0</v>
      </c>
      <c r="R3888" s="311">
        <f t="shared" si="120"/>
        <v>0</v>
      </c>
      <c r="S3888" s="313">
        <f t="shared" si="121"/>
        <v>0</v>
      </c>
      <c r="T3888" s="314">
        <f>IF(M3888&lt;&gt;ฐาน!$M$45,IF(S3888&lt;&gt;"",S3888+R3888,0),0)</f>
        <v>0</v>
      </c>
      <c r="U3888" s="311">
        <f>IF(M3888&lt;&gt;ฐาน!$M$45,IF(S3888=0,J3888+T3888,O3888),J3888)</f>
        <v>0</v>
      </c>
      <c r="V3888" s="98"/>
    </row>
    <row r="3889" spans="1:22" x14ac:dyDescent="0.35">
      <c r="A3889" s="93">
        <v>3881</v>
      </c>
      <c r="B3889" s="84"/>
      <c r="C3889" s="98"/>
      <c r="D3889" s="91"/>
      <c r="E3889" s="89"/>
      <c r="F3889" s="88"/>
      <c r="G3889" s="91"/>
      <c r="H3889" s="91"/>
      <c r="I3889" s="88"/>
      <c r="J3889" s="92"/>
      <c r="K3889" s="212"/>
      <c r="L3889" s="308" t="str">
        <f>IF(K3889&lt;&gt;"",INDEX(ฐาน!$J$4:$M$44,MATCH(INT(K3889),ฐาน!$J$4:$J$44,0),2),"")</f>
        <v/>
      </c>
      <c r="M3889" s="309" t="str">
        <f>IF(L3889&lt;&gt;"",INDEX(ฐาน!$J$4:$M$45,MATCH(L3889,ฐาน!$K$4:$K$45,0),4),"")</f>
        <v/>
      </c>
      <c r="N3889" s="310" t="str">
        <f>IF(I3889&lt;&gt;"",INDEX(ฐาน!$A$4:$F$9,MATCH(I3889,ฐาน!$A$4:$A$9,0),IF(J3889&gt;=INDEX(ฐาน!$A$4:$F$9,MATCH(I3889,ฐาน!$A$4:$A$9,0),3),6,5)),"")</f>
        <v/>
      </c>
      <c r="O3889" s="311" t="str">
        <f>IF(I3889&lt;&gt;"",IF(J3889&gt;=INDEX(ฐาน!$A$4:$G$9,MATCH(I3889,ฐาน!$A$4:$A$9,0),4),INDEX(ฐาน!$A$4:$G$9,MATCH(I3889,ฐาน!$A$4:$A$9,0),7),INDEX(ฐาน!$A$4:$G$9,MATCH(I3889,ฐาน!$A$4:$A$9,0),4)),"")</f>
        <v/>
      </c>
      <c r="P3889" s="312">
        <f>IF(M3889&lt;&gt;ฐาน!$M$45,IF(L3889&lt;&gt;"",($L3889*$N3889/100),0),0)</f>
        <v>0</v>
      </c>
      <c r="Q3889" s="311">
        <f>IF(M3889&lt;&gt;ฐาน!$M$45,IF(L3889&lt;&gt;"",ROUNDUP(($L3889*$N3889/100),-1),0),0)</f>
        <v>0</v>
      </c>
      <c r="R3889" s="311">
        <f t="shared" si="120"/>
        <v>0</v>
      </c>
      <c r="S3889" s="313">
        <f t="shared" si="121"/>
        <v>0</v>
      </c>
      <c r="T3889" s="314">
        <f>IF(M3889&lt;&gt;ฐาน!$M$45,IF(S3889&lt;&gt;"",S3889+R3889,0),0)</f>
        <v>0</v>
      </c>
      <c r="U3889" s="311">
        <f>IF(M3889&lt;&gt;ฐาน!$M$45,IF(S3889=0,J3889+T3889,O3889),J3889)</f>
        <v>0</v>
      </c>
      <c r="V3889" s="98"/>
    </row>
    <row r="3890" spans="1:22" x14ac:dyDescent="0.35">
      <c r="A3890" s="93">
        <v>3882</v>
      </c>
      <c r="B3890" s="84"/>
      <c r="C3890" s="98"/>
      <c r="D3890" s="91"/>
      <c r="E3890" s="89"/>
      <c r="F3890" s="88"/>
      <c r="G3890" s="91"/>
      <c r="H3890" s="91"/>
      <c r="I3890" s="88"/>
      <c r="J3890" s="92"/>
      <c r="K3890" s="212"/>
      <c r="L3890" s="308" t="str">
        <f>IF(K3890&lt;&gt;"",INDEX(ฐาน!$J$4:$M$44,MATCH(INT(K3890),ฐาน!$J$4:$J$44,0),2),"")</f>
        <v/>
      </c>
      <c r="M3890" s="309" t="str">
        <f>IF(L3890&lt;&gt;"",INDEX(ฐาน!$J$4:$M$45,MATCH(L3890,ฐาน!$K$4:$K$45,0),4),"")</f>
        <v/>
      </c>
      <c r="N3890" s="310" t="str">
        <f>IF(I3890&lt;&gt;"",INDEX(ฐาน!$A$4:$F$9,MATCH(I3890,ฐาน!$A$4:$A$9,0),IF(J3890&gt;=INDEX(ฐาน!$A$4:$F$9,MATCH(I3890,ฐาน!$A$4:$A$9,0),3),6,5)),"")</f>
        <v/>
      </c>
      <c r="O3890" s="311" t="str">
        <f>IF(I3890&lt;&gt;"",IF(J3890&gt;=INDEX(ฐาน!$A$4:$G$9,MATCH(I3890,ฐาน!$A$4:$A$9,0),4),INDEX(ฐาน!$A$4:$G$9,MATCH(I3890,ฐาน!$A$4:$A$9,0),7),INDEX(ฐาน!$A$4:$G$9,MATCH(I3890,ฐาน!$A$4:$A$9,0),4)),"")</f>
        <v/>
      </c>
      <c r="P3890" s="312">
        <f>IF(M3890&lt;&gt;ฐาน!$M$45,IF(L3890&lt;&gt;"",($L3890*$N3890/100),0),0)</f>
        <v>0</v>
      </c>
      <c r="Q3890" s="311">
        <f>IF(M3890&lt;&gt;ฐาน!$M$45,IF(L3890&lt;&gt;"",ROUNDUP(($L3890*$N3890/100),-1),0),0)</f>
        <v>0</v>
      </c>
      <c r="R3890" s="311">
        <f t="shared" si="120"/>
        <v>0</v>
      </c>
      <c r="S3890" s="313">
        <f t="shared" si="121"/>
        <v>0</v>
      </c>
      <c r="T3890" s="314">
        <f>IF(M3890&lt;&gt;ฐาน!$M$45,IF(S3890&lt;&gt;"",S3890+R3890,0),0)</f>
        <v>0</v>
      </c>
      <c r="U3890" s="311">
        <f>IF(M3890&lt;&gt;ฐาน!$M$45,IF(S3890=0,J3890+T3890,O3890),J3890)</f>
        <v>0</v>
      </c>
      <c r="V3890" s="98"/>
    </row>
    <row r="3891" spans="1:22" x14ac:dyDescent="0.35">
      <c r="A3891" s="93">
        <v>3883</v>
      </c>
      <c r="B3891" s="84"/>
      <c r="C3891" s="98"/>
      <c r="D3891" s="91"/>
      <c r="E3891" s="89"/>
      <c r="F3891" s="88"/>
      <c r="G3891" s="91"/>
      <c r="H3891" s="91"/>
      <c r="I3891" s="88"/>
      <c r="J3891" s="92"/>
      <c r="K3891" s="212"/>
      <c r="L3891" s="308" t="str">
        <f>IF(K3891&lt;&gt;"",INDEX(ฐาน!$J$4:$M$44,MATCH(INT(K3891),ฐาน!$J$4:$J$44,0),2),"")</f>
        <v/>
      </c>
      <c r="M3891" s="309" t="str">
        <f>IF(L3891&lt;&gt;"",INDEX(ฐาน!$J$4:$M$45,MATCH(L3891,ฐาน!$K$4:$K$45,0),4),"")</f>
        <v/>
      </c>
      <c r="N3891" s="310" t="str">
        <f>IF(I3891&lt;&gt;"",INDEX(ฐาน!$A$4:$F$9,MATCH(I3891,ฐาน!$A$4:$A$9,0),IF(J3891&gt;=INDEX(ฐาน!$A$4:$F$9,MATCH(I3891,ฐาน!$A$4:$A$9,0),3),6,5)),"")</f>
        <v/>
      </c>
      <c r="O3891" s="311" t="str">
        <f>IF(I3891&lt;&gt;"",IF(J3891&gt;=INDEX(ฐาน!$A$4:$G$9,MATCH(I3891,ฐาน!$A$4:$A$9,0),4),INDEX(ฐาน!$A$4:$G$9,MATCH(I3891,ฐาน!$A$4:$A$9,0),7),INDEX(ฐาน!$A$4:$G$9,MATCH(I3891,ฐาน!$A$4:$A$9,0),4)),"")</f>
        <v/>
      </c>
      <c r="P3891" s="312">
        <f>IF(M3891&lt;&gt;ฐาน!$M$45,IF(L3891&lt;&gt;"",($L3891*$N3891/100),0),0)</f>
        <v>0</v>
      </c>
      <c r="Q3891" s="311">
        <f>IF(M3891&lt;&gt;ฐาน!$M$45,IF(L3891&lt;&gt;"",ROUNDUP(($L3891*$N3891/100),-1),0),0)</f>
        <v>0</v>
      </c>
      <c r="R3891" s="311">
        <f t="shared" si="120"/>
        <v>0</v>
      </c>
      <c r="S3891" s="313">
        <f t="shared" si="121"/>
        <v>0</v>
      </c>
      <c r="T3891" s="314">
        <f>IF(M3891&lt;&gt;ฐาน!$M$45,IF(S3891&lt;&gt;"",S3891+R3891,0),0)</f>
        <v>0</v>
      </c>
      <c r="U3891" s="311">
        <f>IF(M3891&lt;&gt;ฐาน!$M$45,IF(S3891=0,J3891+T3891,O3891),J3891)</f>
        <v>0</v>
      </c>
      <c r="V3891" s="98"/>
    </row>
    <row r="3892" spans="1:22" x14ac:dyDescent="0.35">
      <c r="A3892" s="93">
        <v>3884</v>
      </c>
      <c r="B3892" s="84"/>
      <c r="C3892" s="98"/>
      <c r="D3892" s="91"/>
      <c r="E3892" s="89"/>
      <c r="F3892" s="88"/>
      <c r="G3892" s="91"/>
      <c r="H3892" s="91"/>
      <c r="I3892" s="88"/>
      <c r="J3892" s="92"/>
      <c r="K3892" s="212"/>
      <c r="L3892" s="308" t="str">
        <f>IF(K3892&lt;&gt;"",INDEX(ฐาน!$J$4:$M$44,MATCH(INT(K3892),ฐาน!$J$4:$J$44,0),2),"")</f>
        <v/>
      </c>
      <c r="M3892" s="309" t="str">
        <f>IF(L3892&lt;&gt;"",INDEX(ฐาน!$J$4:$M$45,MATCH(L3892,ฐาน!$K$4:$K$45,0),4),"")</f>
        <v/>
      </c>
      <c r="N3892" s="310" t="str">
        <f>IF(I3892&lt;&gt;"",INDEX(ฐาน!$A$4:$F$9,MATCH(I3892,ฐาน!$A$4:$A$9,0),IF(J3892&gt;=INDEX(ฐาน!$A$4:$F$9,MATCH(I3892,ฐาน!$A$4:$A$9,0),3),6,5)),"")</f>
        <v/>
      </c>
      <c r="O3892" s="311" t="str">
        <f>IF(I3892&lt;&gt;"",IF(J3892&gt;=INDEX(ฐาน!$A$4:$G$9,MATCH(I3892,ฐาน!$A$4:$A$9,0),4),INDEX(ฐาน!$A$4:$G$9,MATCH(I3892,ฐาน!$A$4:$A$9,0),7),INDEX(ฐาน!$A$4:$G$9,MATCH(I3892,ฐาน!$A$4:$A$9,0),4)),"")</f>
        <v/>
      </c>
      <c r="P3892" s="312">
        <f>IF(M3892&lt;&gt;ฐาน!$M$45,IF(L3892&lt;&gt;"",($L3892*$N3892/100),0),0)</f>
        <v>0</v>
      </c>
      <c r="Q3892" s="311">
        <f>IF(M3892&lt;&gt;ฐาน!$M$45,IF(L3892&lt;&gt;"",ROUNDUP(($L3892*$N3892/100),-1),0),0)</f>
        <v>0</v>
      </c>
      <c r="R3892" s="311">
        <f t="shared" si="120"/>
        <v>0</v>
      </c>
      <c r="S3892" s="313">
        <f t="shared" si="121"/>
        <v>0</v>
      </c>
      <c r="T3892" s="314">
        <f>IF(M3892&lt;&gt;ฐาน!$M$45,IF(S3892&lt;&gt;"",S3892+R3892,0),0)</f>
        <v>0</v>
      </c>
      <c r="U3892" s="311">
        <f>IF(M3892&lt;&gt;ฐาน!$M$45,IF(S3892=0,J3892+T3892,O3892),J3892)</f>
        <v>0</v>
      </c>
      <c r="V3892" s="98"/>
    </row>
    <row r="3893" spans="1:22" x14ac:dyDescent="0.35">
      <c r="A3893" s="93">
        <v>3885</v>
      </c>
      <c r="B3893" s="84"/>
      <c r="C3893" s="98"/>
      <c r="D3893" s="91"/>
      <c r="E3893" s="89"/>
      <c r="F3893" s="88"/>
      <c r="G3893" s="91"/>
      <c r="H3893" s="91"/>
      <c r="I3893" s="88"/>
      <c r="J3893" s="92"/>
      <c r="K3893" s="212"/>
      <c r="L3893" s="308" t="str">
        <f>IF(K3893&lt;&gt;"",INDEX(ฐาน!$J$4:$M$44,MATCH(INT(K3893),ฐาน!$J$4:$J$44,0),2),"")</f>
        <v/>
      </c>
      <c r="M3893" s="309" t="str">
        <f>IF(L3893&lt;&gt;"",INDEX(ฐาน!$J$4:$M$45,MATCH(L3893,ฐาน!$K$4:$K$45,0),4),"")</f>
        <v/>
      </c>
      <c r="N3893" s="310" t="str">
        <f>IF(I3893&lt;&gt;"",INDEX(ฐาน!$A$4:$F$9,MATCH(I3893,ฐาน!$A$4:$A$9,0),IF(J3893&gt;=INDEX(ฐาน!$A$4:$F$9,MATCH(I3893,ฐาน!$A$4:$A$9,0),3),6,5)),"")</f>
        <v/>
      </c>
      <c r="O3893" s="311" t="str">
        <f>IF(I3893&lt;&gt;"",IF(J3893&gt;=INDEX(ฐาน!$A$4:$G$9,MATCH(I3893,ฐาน!$A$4:$A$9,0),4),INDEX(ฐาน!$A$4:$G$9,MATCH(I3893,ฐาน!$A$4:$A$9,0),7),INDEX(ฐาน!$A$4:$G$9,MATCH(I3893,ฐาน!$A$4:$A$9,0),4)),"")</f>
        <v/>
      </c>
      <c r="P3893" s="312">
        <f>IF(M3893&lt;&gt;ฐาน!$M$45,IF(L3893&lt;&gt;"",($L3893*$N3893/100),0),0)</f>
        <v>0</v>
      </c>
      <c r="Q3893" s="311">
        <f>IF(M3893&lt;&gt;ฐาน!$M$45,IF(L3893&lt;&gt;"",ROUNDUP(($L3893*$N3893/100),-1),0),0)</f>
        <v>0</v>
      </c>
      <c r="R3893" s="311">
        <f t="shared" si="120"/>
        <v>0</v>
      </c>
      <c r="S3893" s="313">
        <f t="shared" si="121"/>
        <v>0</v>
      </c>
      <c r="T3893" s="314">
        <f>IF(M3893&lt;&gt;ฐาน!$M$45,IF(S3893&lt;&gt;"",S3893+R3893,0),0)</f>
        <v>0</v>
      </c>
      <c r="U3893" s="311">
        <f>IF(M3893&lt;&gt;ฐาน!$M$45,IF(S3893=0,J3893+T3893,O3893),J3893)</f>
        <v>0</v>
      </c>
      <c r="V3893" s="98"/>
    </row>
    <row r="3894" spans="1:22" x14ac:dyDescent="0.35">
      <c r="A3894" s="93">
        <v>3886</v>
      </c>
      <c r="B3894" s="84"/>
      <c r="C3894" s="98"/>
      <c r="D3894" s="91"/>
      <c r="E3894" s="89"/>
      <c r="F3894" s="88"/>
      <c r="G3894" s="91"/>
      <c r="H3894" s="91"/>
      <c r="I3894" s="88"/>
      <c r="J3894" s="92"/>
      <c r="K3894" s="212"/>
      <c r="L3894" s="308" t="str">
        <f>IF(K3894&lt;&gt;"",INDEX(ฐาน!$J$4:$M$44,MATCH(INT(K3894),ฐาน!$J$4:$J$44,0),2),"")</f>
        <v/>
      </c>
      <c r="M3894" s="309" t="str">
        <f>IF(L3894&lt;&gt;"",INDEX(ฐาน!$J$4:$M$45,MATCH(L3894,ฐาน!$K$4:$K$45,0),4),"")</f>
        <v/>
      </c>
      <c r="N3894" s="310" t="str">
        <f>IF(I3894&lt;&gt;"",INDEX(ฐาน!$A$4:$F$9,MATCH(I3894,ฐาน!$A$4:$A$9,0),IF(J3894&gt;=INDEX(ฐาน!$A$4:$F$9,MATCH(I3894,ฐาน!$A$4:$A$9,0),3),6,5)),"")</f>
        <v/>
      </c>
      <c r="O3894" s="311" t="str">
        <f>IF(I3894&lt;&gt;"",IF(J3894&gt;=INDEX(ฐาน!$A$4:$G$9,MATCH(I3894,ฐาน!$A$4:$A$9,0),4),INDEX(ฐาน!$A$4:$G$9,MATCH(I3894,ฐาน!$A$4:$A$9,0),7),INDEX(ฐาน!$A$4:$G$9,MATCH(I3894,ฐาน!$A$4:$A$9,0),4)),"")</f>
        <v/>
      </c>
      <c r="P3894" s="312">
        <f>IF(M3894&lt;&gt;ฐาน!$M$45,IF(L3894&lt;&gt;"",($L3894*$N3894/100),0),0)</f>
        <v>0</v>
      </c>
      <c r="Q3894" s="311">
        <f>IF(M3894&lt;&gt;ฐาน!$M$45,IF(L3894&lt;&gt;"",ROUNDUP(($L3894*$N3894/100),-1),0),0)</f>
        <v>0</v>
      </c>
      <c r="R3894" s="311">
        <f t="shared" si="120"/>
        <v>0</v>
      </c>
      <c r="S3894" s="313">
        <f t="shared" si="121"/>
        <v>0</v>
      </c>
      <c r="T3894" s="314">
        <f>IF(M3894&lt;&gt;ฐาน!$M$45,IF(S3894&lt;&gt;"",S3894+R3894,0),0)</f>
        <v>0</v>
      </c>
      <c r="U3894" s="311">
        <f>IF(M3894&lt;&gt;ฐาน!$M$45,IF(S3894=0,J3894+T3894,O3894),J3894)</f>
        <v>0</v>
      </c>
      <c r="V3894" s="98"/>
    </row>
    <row r="3895" spans="1:22" x14ac:dyDescent="0.35">
      <c r="A3895" s="93">
        <v>3887</v>
      </c>
      <c r="B3895" s="84"/>
      <c r="C3895" s="98"/>
      <c r="D3895" s="91"/>
      <c r="E3895" s="89"/>
      <c r="F3895" s="88"/>
      <c r="G3895" s="91"/>
      <c r="H3895" s="91"/>
      <c r="I3895" s="88"/>
      <c r="J3895" s="92"/>
      <c r="K3895" s="212"/>
      <c r="L3895" s="308" t="str">
        <f>IF(K3895&lt;&gt;"",INDEX(ฐาน!$J$4:$M$44,MATCH(INT(K3895),ฐาน!$J$4:$J$44,0),2),"")</f>
        <v/>
      </c>
      <c r="M3895" s="309" t="str">
        <f>IF(L3895&lt;&gt;"",INDEX(ฐาน!$J$4:$M$45,MATCH(L3895,ฐาน!$K$4:$K$45,0),4),"")</f>
        <v/>
      </c>
      <c r="N3895" s="310" t="str">
        <f>IF(I3895&lt;&gt;"",INDEX(ฐาน!$A$4:$F$9,MATCH(I3895,ฐาน!$A$4:$A$9,0),IF(J3895&gt;=INDEX(ฐาน!$A$4:$F$9,MATCH(I3895,ฐาน!$A$4:$A$9,0),3),6,5)),"")</f>
        <v/>
      </c>
      <c r="O3895" s="311" t="str">
        <f>IF(I3895&lt;&gt;"",IF(J3895&gt;=INDEX(ฐาน!$A$4:$G$9,MATCH(I3895,ฐาน!$A$4:$A$9,0),4),INDEX(ฐาน!$A$4:$G$9,MATCH(I3895,ฐาน!$A$4:$A$9,0),7),INDEX(ฐาน!$A$4:$G$9,MATCH(I3895,ฐาน!$A$4:$A$9,0),4)),"")</f>
        <v/>
      </c>
      <c r="P3895" s="312">
        <f>IF(M3895&lt;&gt;ฐาน!$M$45,IF(L3895&lt;&gt;"",($L3895*$N3895/100),0),0)</f>
        <v>0</v>
      </c>
      <c r="Q3895" s="311">
        <f>IF(M3895&lt;&gt;ฐาน!$M$45,IF(L3895&lt;&gt;"",ROUNDUP(($L3895*$N3895/100),-1),0),0)</f>
        <v>0</v>
      </c>
      <c r="R3895" s="311">
        <f t="shared" si="120"/>
        <v>0</v>
      </c>
      <c r="S3895" s="313">
        <f t="shared" si="121"/>
        <v>0</v>
      </c>
      <c r="T3895" s="314">
        <f>IF(M3895&lt;&gt;ฐาน!$M$45,IF(S3895&lt;&gt;"",S3895+R3895,0),0)</f>
        <v>0</v>
      </c>
      <c r="U3895" s="311">
        <f>IF(M3895&lt;&gt;ฐาน!$M$45,IF(S3895=0,J3895+T3895,O3895),J3895)</f>
        <v>0</v>
      </c>
      <c r="V3895" s="98"/>
    </row>
    <row r="3896" spans="1:22" x14ac:dyDescent="0.35">
      <c r="A3896" s="93">
        <v>3888</v>
      </c>
      <c r="B3896" s="84"/>
      <c r="C3896" s="98"/>
      <c r="D3896" s="91"/>
      <c r="E3896" s="89"/>
      <c r="F3896" s="88"/>
      <c r="G3896" s="91"/>
      <c r="H3896" s="91"/>
      <c r="I3896" s="88"/>
      <c r="J3896" s="92"/>
      <c r="K3896" s="212"/>
      <c r="L3896" s="308" t="str">
        <f>IF(K3896&lt;&gt;"",INDEX(ฐาน!$J$4:$M$44,MATCH(INT(K3896),ฐาน!$J$4:$J$44,0),2),"")</f>
        <v/>
      </c>
      <c r="M3896" s="309" t="str">
        <f>IF(L3896&lt;&gt;"",INDEX(ฐาน!$J$4:$M$45,MATCH(L3896,ฐาน!$K$4:$K$45,0),4),"")</f>
        <v/>
      </c>
      <c r="N3896" s="310" t="str">
        <f>IF(I3896&lt;&gt;"",INDEX(ฐาน!$A$4:$F$9,MATCH(I3896,ฐาน!$A$4:$A$9,0),IF(J3896&gt;=INDEX(ฐาน!$A$4:$F$9,MATCH(I3896,ฐาน!$A$4:$A$9,0),3),6,5)),"")</f>
        <v/>
      </c>
      <c r="O3896" s="311" t="str">
        <f>IF(I3896&lt;&gt;"",IF(J3896&gt;=INDEX(ฐาน!$A$4:$G$9,MATCH(I3896,ฐาน!$A$4:$A$9,0),4),INDEX(ฐาน!$A$4:$G$9,MATCH(I3896,ฐาน!$A$4:$A$9,0),7),INDEX(ฐาน!$A$4:$G$9,MATCH(I3896,ฐาน!$A$4:$A$9,0),4)),"")</f>
        <v/>
      </c>
      <c r="P3896" s="312">
        <f>IF(M3896&lt;&gt;ฐาน!$M$45,IF(L3896&lt;&gt;"",($L3896*$N3896/100),0),0)</f>
        <v>0</v>
      </c>
      <c r="Q3896" s="311">
        <f>IF(M3896&lt;&gt;ฐาน!$M$45,IF(L3896&lt;&gt;"",ROUNDUP(($L3896*$N3896/100),-1),0),0)</f>
        <v>0</v>
      </c>
      <c r="R3896" s="311">
        <f t="shared" si="120"/>
        <v>0</v>
      </c>
      <c r="S3896" s="313">
        <f t="shared" si="121"/>
        <v>0</v>
      </c>
      <c r="T3896" s="314">
        <f>IF(M3896&lt;&gt;ฐาน!$M$45,IF(S3896&lt;&gt;"",S3896+R3896,0),0)</f>
        <v>0</v>
      </c>
      <c r="U3896" s="311">
        <f>IF(M3896&lt;&gt;ฐาน!$M$45,IF(S3896=0,J3896+T3896,O3896),J3896)</f>
        <v>0</v>
      </c>
      <c r="V3896" s="98"/>
    </row>
    <row r="3897" spans="1:22" x14ac:dyDescent="0.35">
      <c r="A3897" s="93">
        <v>3889</v>
      </c>
      <c r="B3897" s="84"/>
      <c r="C3897" s="98"/>
      <c r="D3897" s="91"/>
      <c r="E3897" s="89"/>
      <c r="F3897" s="88"/>
      <c r="G3897" s="91"/>
      <c r="H3897" s="91"/>
      <c r="I3897" s="88"/>
      <c r="J3897" s="92"/>
      <c r="K3897" s="212"/>
      <c r="L3897" s="308" t="str">
        <f>IF(K3897&lt;&gt;"",INDEX(ฐาน!$J$4:$M$44,MATCH(INT(K3897),ฐาน!$J$4:$J$44,0),2),"")</f>
        <v/>
      </c>
      <c r="M3897" s="309" t="str">
        <f>IF(L3897&lt;&gt;"",INDEX(ฐาน!$J$4:$M$45,MATCH(L3897,ฐาน!$K$4:$K$45,0),4),"")</f>
        <v/>
      </c>
      <c r="N3897" s="310" t="str">
        <f>IF(I3897&lt;&gt;"",INDEX(ฐาน!$A$4:$F$9,MATCH(I3897,ฐาน!$A$4:$A$9,0),IF(J3897&gt;=INDEX(ฐาน!$A$4:$F$9,MATCH(I3897,ฐาน!$A$4:$A$9,0),3),6,5)),"")</f>
        <v/>
      </c>
      <c r="O3897" s="311" t="str">
        <f>IF(I3897&lt;&gt;"",IF(J3897&gt;=INDEX(ฐาน!$A$4:$G$9,MATCH(I3897,ฐาน!$A$4:$A$9,0),4),INDEX(ฐาน!$A$4:$G$9,MATCH(I3897,ฐาน!$A$4:$A$9,0),7),INDEX(ฐาน!$A$4:$G$9,MATCH(I3897,ฐาน!$A$4:$A$9,0),4)),"")</f>
        <v/>
      </c>
      <c r="P3897" s="312">
        <f>IF(M3897&lt;&gt;ฐาน!$M$45,IF(L3897&lt;&gt;"",($L3897*$N3897/100),0),0)</f>
        <v>0</v>
      </c>
      <c r="Q3897" s="311">
        <f>IF(M3897&lt;&gt;ฐาน!$M$45,IF(L3897&lt;&gt;"",ROUNDUP(($L3897*$N3897/100),-1),0),0)</f>
        <v>0</v>
      </c>
      <c r="R3897" s="311">
        <f t="shared" si="120"/>
        <v>0</v>
      </c>
      <c r="S3897" s="313">
        <f t="shared" si="121"/>
        <v>0</v>
      </c>
      <c r="T3897" s="314">
        <f>IF(M3897&lt;&gt;ฐาน!$M$45,IF(S3897&lt;&gt;"",S3897+R3897,0),0)</f>
        <v>0</v>
      </c>
      <c r="U3897" s="311">
        <f>IF(M3897&lt;&gt;ฐาน!$M$45,IF(S3897=0,J3897+T3897,O3897),J3897)</f>
        <v>0</v>
      </c>
      <c r="V3897" s="98"/>
    </row>
    <row r="3898" spans="1:22" x14ac:dyDescent="0.35">
      <c r="A3898" s="93">
        <v>3890</v>
      </c>
      <c r="B3898" s="84"/>
      <c r="C3898" s="98"/>
      <c r="D3898" s="91"/>
      <c r="E3898" s="89"/>
      <c r="F3898" s="88"/>
      <c r="G3898" s="91"/>
      <c r="H3898" s="91"/>
      <c r="I3898" s="88"/>
      <c r="J3898" s="92"/>
      <c r="K3898" s="212"/>
      <c r="L3898" s="308" t="str">
        <f>IF(K3898&lt;&gt;"",INDEX(ฐาน!$J$4:$M$44,MATCH(INT(K3898),ฐาน!$J$4:$J$44,0),2),"")</f>
        <v/>
      </c>
      <c r="M3898" s="309" t="str">
        <f>IF(L3898&lt;&gt;"",INDEX(ฐาน!$J$4:$M$45,MATCH(L3898,ฐาน!$K$4:$K$45,0),4),"")</f>
        <v/>
      </c>
      <c r="N3898" s="310" t="str">
        <f>IF(I3898&lt;&gt;"",INDEX(ฐาน!$A$4:$F$9,MATCH(I3898,ฐาน!$A$4:$A$9,0),IF(J3898&gt;=INDEX(ฐาน!$A$4:$F$9,MATCH(I3898,ฐาน!$A$4:$A$9,0),3),6,5)),"")</f>
        <v/>
      </c>
      <c r="O3898" s="311" t="str">
        <f>IF(I3898&lt;&gt;"",IF(J3898&gt;=INDEX(ฐาน!$A$4:$G$9,MATCH(I3898,ฐาน!$A$4:$A$9,0),4),INDEX(ฐาน!$A$4:$G$9,MATCH(I3898,ฐาน!$A$4:$A$9,0),7),INDEX(ฐาน!$A$4:$G$9,MATCH(I3898,ฐาน!$A$4:$A$9,0),4)),"")</f>
        <v/>
      </c>
      <c r="P3898" s="312">
        <f>IF(M3898&lt;&gt;ฐาน!$M$45,IF(L3898&lt;&gt;"",($L3898*$N3898/100),0),0)</f>
        <v>0</v>
      </c>
      <c r="Q3898" s="311">
        <f>IF(M3898&lt;&gt;ฐาน!$M$45,IF(L3898&lt;&gt;"",ROUNDUP(($L3898*$N3898/100),-1),0),0)</f>
        <v>0</v>
      </c>
      <c r="R3898" s="311">
        <f t="shared" si="120"/>
        <v>0</v>
      </c>
      <c r="S3898" s="313">
        <f t="shared" si="121"/>
        <v>0</v>
      </c>
      <c r="T3898" s="314">
        <f>IF(M3898&lt;&gt;ฐาน!$M$45,IF(S3898&lt;&gt;"",S3898+R3898,0),0)</f>
        <v>0</v>
      </c>
      <c r="U3898" s="311">
        <f>IF(M3898&lt;&gt;ฐาน!$M$45,IF(S3898=0,J3898+T3898,O3898),J3898)</f>
        <v>0</v>
      </c>
      <c r="V3898" s="98"/>
    </row>
    <row r="3899" spans="1:22" x14ac:dyDescent="0.35">
      <c r="A3899" s="93">
        <v>3891</v>
      </c>
      <c r="B3899" s="84"/>
      <c r="C3899" s="98"/>
      <c r="D3899" s="91"/>
      <c r="E3899" s="89"/>
      <c r="F3899" s="88"/>
      <c r="G3899" s="91"/>
      <c r="H3899" s="91"/>
      <c r="I3899" s="88"/>
      <c r="J3899" s="92"/>
      <c r="K3899" s="212"/>
      <c r="L3899" s="308" t="str">
        <f>IF(K3899&lt;&gt;"",INDEX(ฐาน!$J$4:$M$44,MATCH(INT(K3899),ฐาน!$J$4:$J$44,0),2),"")</f>
        <v/>
      </c>
      <c r="M3899" s="309" t="str">
        <f>IF(L3899&lt;&gt;"",INDEX(ฐาน!$J$4:$M$45,MATCH(L3899,ฐาน!$K$4:$K$45,0),4),"")</f>
        <v/>
      </c>
      <c r="N3899" s="310" t="str">
        <f>IF(I3899&lt;&gt;"",INDEX(ฐาน!$A$4:$F$9,MATCH(I3899,ฐาน!$A$4:$A$9,0),IF(J3899&gt;=INDEX(ฐาน!$A$4:$F$9,MATCH(I3899,ฐาน!$A$4:$A$9,0),3),6,5)),"")</f>
        <v/>
      </c>
      <c r="O3899" s="311" t="str">
        <f>IF(I3899&lt;&gt;"",IF(J3899&gt;=INDEX(ฐาน!$A$4:$G$9,MATCH(I3899,ฐาน!$A$4:$A$9,0),4),INDEX(ฐาน!$A$4:$G$9,MATCH(I3899,ฐาน!$A$4:$A$9,0),7),INDEX(ฐาน!$A$4:$G$9,MATCH(I3899,ฐาน!$A$4:$A$9,0),4)),"")</f>
        <v/>
      </c>
      <c r="P3899" s="312">
        <f>IF(M3899&lt;&gt;ฐาน!$M$45,IF(L3899&lt;&gt;"",($L3899*$N3899/100),0),0)</f>
        <v>0</v>
      </c>
      <c r="Q3899" s="311">
        <f>IF(M3899&lt;&gt;ฐาน!$M$45,IF(L3899&lt;&gt;"",ROUNDUP(($L3899*$N3899/100),-1),0),0)</f>
        <v>0</v>
      </c>
      <c r="R3899" s="311">
        <f t="shared" si="120"/>
        <v>0</v>
      </c>
      <c r="S3899" s="313">
        <f t="shared" si="121"/>
        <v>0</v>
      </c>
      <c r="T3899" s="314">
        <f>IF(M3899&lt;&gt;ฐาน!$M$45,IF(S3899&lt;&gt;"",S3899+R3899,0),0)</f>
        <v>0</v>
      </c>
      <c r="U3899" s="311">
        <f>IF(M3899&lt;&gt;ฐาน!$M$45,IF(S3899=0,J3899+T3899,O3899),J3899)</f>
        <v>0</v>
      </c>
      <c r="V3899" s="98"/>
    </row>
    <row r="3900" spans="1:22" x14ac:dyDescent="0.35">
      <c r="A3900" s="93">
        <v>3892</v>
      </c>
      <c r="B3900" s="84"/>
      <c r="C3900" s="98"/>
      <c r="D3900" s="91"/>
      <c r="E3900" s="89"/>
      <c r="F3900" s="88"/>
      <c r="G3900" s="91"/>
      <c r="H3900" s="91"/>
      <c r="I3900" s="88"/>
      <c r="J3900" s="92"/>
      <c r="K3900" s="212"/>
      <c r="L3900" s="308" t="str">
        <f>IF(K3900&lt;&gt;"",INDEX(ฐาน!$J$4:$M$44,MATCH(INT(K3900),ฐาน!$J$4:$J$44,0),2),"")</f>
        <v/>
      </c>
      <c r="M3900" s="309" t="str">
        <f>IF(L3900&lt;&gt;"",INDEX(ฐาน!$J$4:$M$45,MATCH(L3900,ฐาน!$K$4:$K$45,0),4),"")</f>
        <v/>
      </c>
      <c r="N3900" s="310" t="str">
        <f>IF(I3900&lt;&gt;"",INDEX(ฐาน!$A$4:$F$9,MATCH(I3900,ฐาน!$A$4:$A$9,0),IF(J3900&gt;=INDEX(ฐาน!$A$4:$F$9,MATCH(I3900,ฐาน!$A$4:$A$9,0),3),6,5)),"")</f>
        <v/>
      </c>
      <c r="O3900" s="311" t="str">
        <f>IF(I3900&lt;&gt;"",IF(J3900&gt;=INDEX(ฐาน!$A$4:$G$9,MATCH(I3900,ฐาน!$A$4:$A$9,0),4),INDEX(ฐาน!$A$4:$G$9,MATCH(I3900,ฐาน!$A$4:$A$9,0),7),INDEX(ฐาน!$A$4:$G$9,MATCH(I3900,ฐาน!$A$4:$A$9,0),4)),"")</f>
        <v/>
      </c>
      <c r="P3900" s="312">
        <f>IF(M3900&lt;&gt;ฐาน!$M$45,IF(L3900&lt;&gt;"",($L3900*$N3900/100),0),0)</f>
        <v>0</v>
      </c>
      <c r="Q3900" s="311">
        <f>IF(M3900&lt;&gt;ฐาน!$M$45,IF(L3900&lt;&gt;"",ROUNDUP(($L3900*$N3900/100),-1),0),0)</f>
        <v>0</v>
      </c>
      <c r="R3900" s="311">
        <f t="shared" si="120"/>
        <v>0</v>
      </c>
      <c r="S3900" s="313">
        <f t="shared" si="121"/>
        <v>0</v>
      </c>
      <c r="T3900" s="314">
        <f>IF(M3900&lt;&gt;ฐาน!$M$45,IF(S3900&lt;&gt;"",S3900+R3900,0),0)</f>
        <v>0</v>
      </c>
      <c r="U3900" s="311">
        <f>IF(M3900&lt;&gt;ฐาน!$M$45,IF(S3900=0,J3900+T3900,O3900),J3900)</f>
        <v>0</v>
      </c>
      <c r="V3900" s="98"/>
    </row>
    <row r="3901" spans="1:22" x14ac:dyDescent="0.35">
      <c r="A3901" s="93">
        <v>3893</v>
      </c>
      <c r="B3901" s="84"/>
      <c r="C3901" s="98"/>
      <c r="D3901" s="91"/>
      <c r="E3901" s="89"/>
      <c r="F3901" s="88"/>
      <c r="G3901" s="91"/>
      <c r="H3901" s="91"/>
      <c r="I3901" s="88"/>
      <c r="J3901" s="92"/>
      <c r="K3901" s="212"/>
      <c r="L3901" s="308" t="str">
        <f>IF(K3901&lt;&gt;"",INDEX(ฐาน!$J$4:$M$44,MATCH(INT(K3901),ฐาน!$J$4:$J$44,0),2),"")</f>
        <v/>
      </c>
      <c r="M3901" s="309" t="str">
        <f>IF(L3901&lt;&gt;"",INDEX(ฐาน!$J$4:$M$45,MATCH(L3901,ฐาน!$K$4:$K$45,0),4),"")</f>
        <v/>
      </c>
      <c r="N3901" s="310" t="str">
        <f>IF(I3901&lt;&gt;"",INDEX(ฐาน!$A$4:$F$9,MATCH(I3901,ฐาน!$A$4:$A$9,0),IF(J3901&gt;=INDEX(ฐาน!$A$4:$F$9,MATCH(I3901,ฐาน!$A$4:$A$9,0),3),6,5)),"")</f>
        <v/>
      </c>
      <c r="O3901" s="311" t="str">
        <f>IF(I3901&lt;&gt;"",IF(J3901&gt;=INDEX(ฐาน!$A$4:$G$9,MATCH(I3901,ฐาน!$A$4:$A$9,0),4),INDEX(ฐาน!$A$4:$G$9,MATCH(I3901,ฐาน!$A$4:$A$9,0),7),INDEX(ฐาน!$A$4:$G$9,MATCH(I3901,ฐาน!$A$4:$A$9,0),4)),"")</f>
        <v/>
      </c>
      <c r="P3901" s="312">
        <f>IF(M3901&lt;&gt;ฐาน!$M$45,IF(L3901&lt;&gt;"",($L3901*$N3901/100),0),0)</f>
        <v>0</v>
      </c>
      <c r="Q3901" s="311">
        <f>IF(M3901&lt;&gt;ฐาน!$M$45,IF(L3901&lt;&gt;"",ROUNDUP(($L3901*$N3901/100),-1),0),0)</f>
        <v>0</v>
      </c>
      <c r="R3901" s="311">
        <f t="shared" si="120"/>
        <v>0</v>
      </c>
      <c r="S3901" s="313">
        <f t="shared" si="121"/>
        <v>0</v>
      </c>
      <c r="T3901" s="314">
        <f>IF(M3901&lt;&gt;ฐาน!$M$45,IF(S3901&lt;&gt;"",S3901+R3901,0),0)</f>
        <v>0</v>
      </c>
      <c r="U3901" s="311">
        <f>IF(M3901&lt;&gt;ฐาน!$M$45,IF(S3901=0,J3901+T3901,O3901),J3901)</f>
        <v>0</v>
      </c>
      <c r="V3901" s="98"/>
    </row>
    <row r="3902" spans="1:22" x14ac:dyDescent="0.35">
      <c r="A3902" s="93">
        <v>3894</v>
      </c>
      <c r="B3902" s="84"/>
      <c r="C3902" s="98"/>
      <c r="D3902" s="91"/>
      <c r="E3902" s="89"/>
      <c r="F3902" s="88"/>
      <c r="G3902" s="91"/>
      <c r="H3902" s="91"/>
      <c r="I3902" s="88"/>
      <c r="J3902" s="92"/>
      <c r="K3902" s="212"/>
      <c r="L3902" s="308" t="str">
        <f>IF(K3902&lt;&gt;"",INDEX(ฐาน!$J$4:$M$44,MATCH(INT(K3902),ฐาน!$J$4:$J$44,0),2),"")</f>
        <v/>
      </c>
      <c r="M3902" s="309" t="str">
        <f>IF(L3902&lt;&gt;"",INDEX(ฐาน!$J$4:$M$45,MATCH(L3902,ฐาน!$K$4:$K$45,0),4),"")</f>
        <v/>
      </c>
      <c r="N3902" s="310" t="str">
        <f>IF(I3902&lt;&gt;"",INDEX(ฐาน!$A$4:$F$9,MATCH(I3902,ฐาน!$A$4:$A$9,0),IF(J3902&gt;=INDEX(ฐาน!$A$4:$F$9,MATCH(I3902,ฐาน!$A$4:$A$9,0),3),6,5)),"")</f>
        <v/>
      </c>
      <c r="O3902" s="311" t="str">
        <f>IF(I3902&lt;&gt;"",IF(J3902&gt;=INDEX(ฐาน!$A$4:$G$9,MATCH(I3902,ฐาน!$A$4:$A$9,0),4),INDEX(ฐาน!$A$4:$G$9,MATCH(I3902,ฐาน!$A$4:$A$9,0),7),INDEX(ฐาน!$A$4:$G$9,MATCH(I3902,ฐาน!$A$4:$A$9,0),4)),"")</f>
        <v/>
      </c>
      <c r="P3902" s="312">
        <f>IF(M3902&lt;&gt;ฐาน!$M$45,IF(L3902&lt;&gt;"",($L3902*$N3902/100),0),0)</f>
        <v>0</v>
      </c>
      <c r="Q3902" s="311">
        <f>IF(M3902&lt;&gt;ฐาน!$M$45,IF(L3902&lt;&gt;"",ROUNDUP(($L3902*$N3902/100),-1),0),0)</f>
        <v>0</v>
      </c>
      <c r="R3902" s="311">
        <f t="shared" si="120"/>
        <v>0</v>
      </c>
      <c r="S3902" s="313">
        <f t="shared" si="121"/>
        <v>0</v>
      </c>
      <c r="T3902" s="314">
        <f>IF(M3902&lt;&gt;ฐาน!$M$45,IF(S3902&lt;&gt;"",S3902+R3902,0),0)</f>
        <v>0</v>
      </c>
      <c r="U3902" s="311">
        <f>IF(M3902&lt;&gt;ฐาน!$M$45,IF(S3902=0,J3902+T3902,O3902),J3902)</f>
        <v>0</v>
      </c>
      <c r="V3902" s="98"/>
    </row>
    <row r="3903" spans="1:22" x14ac:dyDescent="0.35">
      <c r="A3903" s="93">
        <v>3895</v>
      </c>
      <c r="B3903" s="84"/>
      <c r="C3903" s="98"/>
      <c r="D3903" s="91"/>
      <c r="E3903" s="89"/>
      <c r="F3903" s="88"/>
      <c r="G3903" s="91"/>
      <c r="H3903" s="91"/>
      <c r="I3903" s="88"/>
      <c r="J3903" s="92"/>
      <c r="K3903" s="212"/>
      <c r="L3903" s="308" t="str">
        <f>IF(K3903&lt;&gt;"",INDEX(ฐาน!$J$4:$M$44,MATCH(INT(K3903),ฐาน!$J$4:$J$44,0),2),"")</f>
        <v/>
      </c>
      <c r="M3903" s="309" t="str">
        <f>IF(L3903&lt;&gt;"",INDEX(ฐาน!$J$4:$M$45,MATCH(L3903,ฐาน!$K$4:$K$45,0),4),"")</f>
        <v/>
      </c>
      <c r="N3903" s="310" t="str">
        <f>IF(I3903&lt;&gt;"",INDEX(ฐาน!$A$4:$F$9,MATCH(I3903,ฐาน!$A$4:$A$9,0),IF(J3903&gt;=INDEX(ฐาน!$A$4:$F$9,MATCH(I3903,ฐาน!$A$4:$A$9,0),3),6,5)),"")</f>
        <v/>
      </c>
      <c r="O3903" s="311" t="str">
        <f>IF(I3903&lt;&gt;"",IF(J3903&gt;=INDEX(ฐาน!$A$4:$G$9,MATCH(I3903,ฐาน!$A$4:$A$9,0),4),INDEX(ฐาน!$A$4:$G$9,MATCH(I3903,ฐาน!$A$4:$A$9,0),7),INDEX(ฐาน!$A$4:$G$9,MATCH(I3903,ฐาน!$A$4:$A$9,0),4)),"")</f>
        <v/>
      </c>
      <c r="P3903" s="312">
        <f>IF(M3903&lt;&gt;ฐาน!$M$45,IF(L3903&lt;&gt;"",($L3903*$N3903/100),0),0)</f>
        <v>0</v>
      </c>
      <c r="Q3903" s="311">
        <f>IF(M3903&lt;&gt;ฐาน!$M$45,IF(L3903&lt;&gt;"",ROUNDUP(($L3903*$N3903/100),-1),0),0)</f>
        <v>0</v>
      </c>
      <c r="R3903" s="311">
        <f t="shared" si="120"/>
        <v>0</v>
      </c>
      <c r="S3903" s="313">
        <f t="shared" si="121"/>
        <v>0</v>
      </c>
      <c r="T3903" s="314">
        <f>IF(M3903&lt;&gt;ฐาน!$M$45,IF(S3903&lt;&gt;"",S3903+R3903,0),0)</f>
        <v>0</v>
      </c>
      <c r="U3903" s="311">
        <f>IF(M3903&lt;&gt;ฐาน!$M$45,IF(S3903=0,J3903+T3903,O3903),J3903)</f>
        <v>0</v>
      </c>
      <c r="V3903" s="98"/>
    </row>
    <row r="3904" spans="1:22" x14ac:dyDescent="0.35">
      <c r="A3904" s="93">
        <v>3896</v>
      </c>
      <c r="B3904" s="84"/>
      <c r="C3904" s="98"/>
      <c r="D3904" s="91"/>
      <c r="E3904" s="89"/>
      <c r="F3904" s="88"/>
      <c r="G3904" s="91"/>
      <c r="H3904" s="91"/>
      <c r="I3904" s="88"/>
      <c r="J3904" s="92"/>
      <c r="K3904" s="212"/>
      <c r="L3904" s="308" t="str">
        <f>IF(K3904&lt;&gt;"",INDEX(ฐาน!$J$4:$M$44,MATCH(INT(K3904),ฐาน!$J$4:$J$44,0),2),"")</f>
        <v/>
      </c>
      <c r="M3904" s="309" t="str">
        <f>IF(L3904&lt;&gt;"",INDEX(ฐาน!$J$4:$M$45,MATCH(L3904,ฐาน!$K$4:$K$45,0),4),"")</f>
        <v/>
      </c>
      <c r="N3904" s="310" t="str">
        <f>IF(I3904&lt;&gt;"",INDEX(ฐาน!$A$4:$F$9,MATCH(I3904,ฐาน!$A$4:$A$9,0),IF(J3904&gt;=INDEX(ฐาน!$A$4:$F$9,MATCH(I3904,ฐาน!$A$4:$A$9,0),3),6,5)),"")</f>
        <v/>
      </c>
      <c r="O3904" s="311" t="str">
        <f>IF(I3904&lt;&gt;"",IF(J3904&gt;=INDEX(ฐาน!$A$4:$G$9,MATCH(I3904,ฐาน!$A$4:$A$9,0),4),INDEX(ฐาน!$A$4:$G$9,MATCH(I3904,ฐาน!$A$4:$A$9,0),7),INDEX(ฐาน!$A$4:$G$9,MATCH(I3904,ฐาน!$A$4:$A$9,0),4)),"")</f>
        <v/>
      </c>
      <c r="P3904" s="312">
        <f>IF(M3904&lt;&gt;ฐาน!$M$45,IF(L3904&lt;&gt;"",($L3904*$N3904/100),0),0)</f>
        <v>0</v>
      </c>
      <c r="Q3904" s="311">
        <f>IF(M3904&lt;&gt;ฐาน!$M$45,IF(L3904&lt;&gt;"",ROUNDUP(($L3904*$N3904/100),-1),0),0)</f>
        <v>0</v>
      </c>
      <c r="R3904" s="311">
        <f t="shared" si="120"/>
        <v>0</v>
      </c>
      <c r="S3904" s="313">
        <f t="shared" si="121"/>
        <v>0</v>
      </c>
      <c r="T3904" s="314">
        <f>IF(M3904&lt;&gt;ฐาน!$M$45,IF(S3904&lt;&gt;"",S3904+R3904,0),0)</f>
        <v>0</v>
      </c>
      <c r="U3904" s="311">
        <f>IF(M3904&lt;&gt;ฐาน!$M$45,IF(S3904=0,J3904+T3904,O3904),J3904)</f>
        <v>0</v>
      </c>
      <c r="V3904" s="98"/>
    </row>
    <row r="3905" spans="1:22" x14ac:dyDescent="0.35">
      <c r="A3905" s="93">
        <v>3897</v>
      </c>
      <c r="B3905" s="84"/>
      <c r="C3905" s="98"/>
      <c r="D3905" s="91"/>
      <c r="E3905" s="89"/>
      <c r="F3905" s="88"/>
      <c r="G3905" s="91"/>
      <c r="H3905" s="91"/>
      <c r="I3905" s="88"/>
      <c r="J3905" s="92"/>
      <c r="K3905" s="212"/>
      <c r="L3905" s="308" t="str">
        <f>IF(K3905&lt;&gt;"",INDEX(ฐาน!$J$4:$M$44,MATCH(INT(K3905),ฐาน!$J$4:$J$44,0),2),"")</f>
        <v/>
      </c>
      <c r="M3905" s="309" t="str">
        <f>IF(L3905&lt;&gt;"",INDEX(ฐาน!$J$4:$M$45,MATCH(L3905,ฐาน!$K$4:$K$45,0),4),"")</f>
        <v/>
      </c>
      <c r="N3905" s="310" t="str">
        <f>IF(I3905&lt;&gt;"",INDEX(ฐาน!$A$4:$F$9,MATCH(I3905,ฐาน!$A$4:$A$9,0),IF(J3905&gt;=INDEX(ฐาน!$A$4:$F$9,MATCH(I3905,ฐาน!$A$4:$A$9,0),3),6,5)),"")</f>
        <v/>
      </c>
      <c r="O3905" s="311" t="str">
        <f>IF(I3905&lt;&gt;"",IF(J3905&gt;=INDEX(ฐาน!$A$4:$G$9,MATCH(I3905,ฐาน!$A$4:$A$9,0),4),INDEX(ฐาน!$A$4:$G$9,MATCH(I3905,ฐาน!$A$4:$A$9,0),7),INDEX(ฐาน!$A$4:$G$9,MATCH(I3905,ฐาน!$A$4:$A$9,0),4)),"")</f>
        <v/>
      </c>
      <c r="P3905" s="312">
        <f>IF(M3905&lt;&gt;ฐาน!$M$45,IF(L3905&lt;&gt;"",($L3905*$N3905/100),0),0)</f>
        <v>0</v>
      </c>
      <c r="Q3905" s="311">
        <f>IF(M3905&lt;&gt;ฐาน!$M$45,IF(L3905&lt;&gt;"",ROUNDUP(($L3905*$N3905/100),-1),0),0)</f>
        <v>0</v>
      </c>
      <c r="R3905" s="311">
        <f t="shared" si="120"/>
        <v>0</v>
      </c>
      <c r="S3905" s="313">
        <f t="shared" si="121"/>
        <v>0</v>
      </c>
      <c r="T3905" s="314">
        <f>IF(M3905&lt;&gt;ฐาน!$M$45,IF(S3905&lt;&gt;"",S3905+R3905,0),0)</f>
        <v>0</v>
      </c>
      <c r="U3905" s="311">
        <f>IF(M3905&lt;&gt;ฐาน!$M$45,IF(S3905=0,J3905+T3905,O3905),J3905)</f>
        <v>0</v>
      </c>
      <c r="V3905" s="98"/>
    </row>
    <row r="3906" spans="1:22" x14ac:dyDescent="0.35">
      <c r="A3906" s="93">
        <v>3898</v>
      </c>
      <c r="B3906" s="84"/>
      <c r="C3906" s="98"/>
      <c r="D3906" s="91"/>
      <c r="E3906" s="89"/>
      <c r="F3906" s="88"/>
      <c r="G3906" s="91"/>
      <c r="H3906" s="91"/>
      <c r="I3906" s="88"/>
      <c r="J3906" s="92"/>
      <c r="K3906" s="212"/>
      <c r="L3906" s="308" t="str">
        <f>IF(K3906&lt;&gt;"",INDEX(ฐาน!$J$4:$M$44,MATCH(INT(K3906),ฐาน!$J$4:$J$44,0),2),"")</f>
        <v/>
      </c>
      <c r="M3906" s="309" t="str">
        <f>IF(L3906&lt;&gt;"",INDEX(ฐาน!$J$4:$M$45,MATCH(L3906,ฐาน!$K$4:$K$45,0),4),"")</f>
        <v/>
      </c>
      <c r="N3906" s="310" t="str">
        <f>IF(I3906&lt;&gt;"",INDEX(ฐาน!$A$4:$F$9,MATCH(I3906,ฐาน!$A$4:$A$9,0),IF(J3906&gt;=INDEX(ฐาน!$A$4:$F$9,MATCH(I3906,ฐาน!$A$4:$A$9,0),3),6,5)),"")</f>
        <v/>
      </c>
      <c r="O3906" s="311" t="str">
        <f>IF(I3906&lt;&gt;"",IF(J3906&gt;=INDEX(ฐาน!$A$4:$G$9,MATCH(I3906,ฐาน!$A$4:$A$9,0),4),INDEX(ฐาน!$A$4:$G$9,MATCH(I3906,ฐาน!$A$4:$A$9,0),7),INDEX(ฐาน!$A$4:$G$9,MATCH(I3906,ฐาน!$A$4:$A$9,0),4)),"")</f>
        <v/>
      </c>
      <c r="P3906" s="312">
        <f>IF(M3906&lt;&gt;ฐาน!$M$45,IF(L3906&lt;&gt;"",($L3906*$N3906/100),0),0)</f>
        <v>0</v>
      </c>
      <c r="Q3906" s="311">
        <f>IF(M3906&lt;&gt;ฐาน!$M$45,IF(L3906&lt;&gt;"",ROUNDUP(($L3906*$N3906/100),-1),0),0)</f>
        <v>0</v>
      </c>
      <c r="R3906" s="311">
        <f t="shared" si="120"/>
        <v>0</v>
      </c>
      <c r="S3906" s="313">
        <f t="shared" si="121"/>
        <v>0</v>
      </c>
      <c r="T3906" s="314">
        <f>IF(M3906&lt;&gt;ฐาน!$M$45,IF(S3906&lt;&gt;"",S3906+R3906,0),0)</f>
        <v>0</v>
      </c>
      <c r="U3906" s="311">
        <f>IF(M3906&lt;&gt;ฐาน!$M$45,IF(S3906=0,J3906+T3906,O3906),J3906)</f>
        <v>0</v>
      </c>
      <c r="V3906" s="98"/>
    </row>
    <row r="3907" spans="1:22" x14ac:dyDescent="0.35">
      <c r="A3907" s="93">
        <v>3899</v>
      </c>
      <c r="B3907" s="84"/>
      <c r="C3907" s="98"/>
      <c r="D3907" s="91"/>
      <c r="E3907" s="89"/>
      <c r="F3907" s="88"/>
      <c r="G3907" s="91"/>
      <c r="H3907" s="91"/>
      <c r="I3907" s="88"/>
      <c r="J3907" s="92"/>
      <c r="K3907" s="212"/>
      <c r="L3907" s="308" t="str">
        <f>IF(K3907&lt;&gt;"",INDEX(ฐาน!$J$4:$M$44,MATCH(INT(K3907),ฐาน!$J$4:$J$44,0),2),"")</f>
        <v/>
      </c>
      <c r="M3907" s="309" t="str">
        <f>IF(L3907&lt;&gt;"",INDEX(ฐาน!$J$4:$M$45,MATCH(L3907,ฐาน!$K$4:$K$45,0),4),"")</f>
        <v/>
      </c>
      <c r="N3907" s="310" t="str">
        <f>IF(I3907&lt;&gt;"",INDEX(ฐาน!$A$4:$F$9,MATCH(I3907,ฐาน!$A$4:$A$9,0),IF(J3907&gt;=INDEX(ฐาน!$A$4:$F$9,MATCH(I3907,ฐาน!$A$4:$A$9,0),3),6,5)),"")</f>
        <v/>
      </c>
      <c r="O3907" s="311" t="str">
        <f>IF(I3907&lt;&gt;"",IF(J3907&gt;=INDEX(ฐาน!$A$4:$G$9,MATCH(I3907,ฐาน!$A$4:$A$9,0),4),INDEX(ฐาน!$A$4:$G$9,MATCH(I3907,ฐาน!$A$4:$A$9,0),7),INDEX(ฐาน!$A$4:$G$9,MATCH(I3907,ฐาน!$A$4:$A$9,0),4)),"")</f>
        <v/>
      </c>
      <c r="P3907" s="312">
        <f>IF(M3907&lt;&gt;ฐาน!$M$45,IF(L3907&lt;&gt;"",($L3907*$N3907/100),0),0)</f>
        <v>0</v>
      </c>
      <c r="Q3907" s="311">
        <f>IF(M3907&lt;&gt;ฐาน!$M$45,IF(L3907&lt;&gt;"",ROUNDUP(($L3907*$N3907/100),-1),0),0)</f>
        <v>0</v>
      </c>
      <c r="R3907" s="311">
        <f t="shared" si="120"/>
        <v>0</v>
      </c>
      <c r="S3907" s="313">
        <f t="shared" si="121"/>
        <v>0</v>
      </c>
      <c r="T3907" s="314">
        <f>IF(M3907&lt;&gt;ฐาน!$M$45,IF(S3907&lt;&gt;"",S3907+R3907,0),0)</f>
        <v>0</v>
      </c>
      <c r="U3907" s="311">
        <f>IF(M3907&lt;&gt;ฐาน!$M$45,IF(S3907=0,J3907+T3907,O3907),J3907)</f>
        <v>0</v>
      </c>
      <c r="V3907" s="98"/>
    </row>
    <row r="3908" spans="1:22" x14ac:dyDescent="0.35">
      <c r="A3908" s="93">
        <v>3900</v>
      </c>
      <c r="B3908" s="84"/>
      <c r="C3908" s="98"/>
      <c r="D3908" s="91"/>
      <c r="E3908" s="89"/>
      <c r="F3908" s="88"/>
      <c r="G3908" s="91"/>
      <c r="H3908" s="91"/>
      <c r="I3908" s="88"/>
      <c r="J3908" s="92"/>
      <c r="K3908" s="212"/>
      <c r="L3908" s="308" t="str">
        <f>IF(K3908&lt;&gt;"",INDEX(ฐาน!$J$4:$M$44,MATCH(INT(K3908),ฐาน!$J$4:$J$44,0),2),"")</f>
        <v/>
      </c>
      <c r="M3908" s="309" t="str">
        <f>IF(L3908&lt;&gt;"",INDEX(ฐาน!$J$4:$M$45,MATCH(L3908,ฐาน!$K$4:$K$45,0),4),"")</f>
        <v/>
      </c>
      <c r="N3908" s="310" t="str">
        <f>IF(I3908&lt;&gt;"",INDEX(ฐาน!$A$4:$F$9,MATCH(I3908,ฐาน!$A$4:$A$9,0),IF(J3908&gt;=INDEX(ฐาน!$A$4:$F$9,MATCH(I3908,ฐาน!$A$4:$A$9,0),3),6,5)),"")</f>
        <v/>
      </c>
      <c r="O3908" s="311" t="str">
        <f>IF(I3908&lt;&gt;"",IF(J3908&gt;=INDEX(ฐาน!$A$4:$G$9,MATCH(I3908,ฐาน!$A$4:$A$9,0),4),INDEX(ฐาน!$A$4:$G$9,MATCH(I3908,ฐาน!$A$4:$A$9,0),7),INDEX(ฐาน!$A$4:$G$9,MATCH(I3908,ฐาน!$A$4:$A$9,0),4)),"")</f>
        <v/>
      </c>
      <c r="P3908" s="312">
        <f>IF(M3908&lt;&gt;ฐาน!$M$45,IF(L3908&lt;&gt;"",($L3908*$N3908/100),0),0)</f>
        <v>0</v>
      </c>
      <c r="Q3908" s="311">
        <f>IF(M3908&lt;&gt;ฐาน!$M$45,IF(L3908&lt;&gt;"",ROUNDUP(($L3908*$N3908/100),-1),0),0)</f>
        <v>0</v>
      </c>
      <c r="R3908" s="311">
        <f t="shared" si="120"/>
        <v>0</v>
      </c>
      <c r="S3908" s="313">
        <f t="shared" si="121"/>
        <v>0</v>
      </c>
      <c r="T3908" s="314">
        <f>IF(M3908&lt;&gt;ฐาน!$M$45,IF(S3908&lt;&gt;"",S3908+R3908,0),0)</f>
        <v>0</v>
      </c>
      <c r="U3908" s="311">
        <f>IF(M3908&lt;&gt;ฐาน!$M$45,IF(S3908=0,J3908+T3908,O3908),J3908)</f>
        <v>0</v>
      </c>
      <c r="V3908" s="98"/>
    </row>
    <row r="3909" spans="1:22" x14ac:dyDescent="0.35">
      <c r="A3909" s="93">
        <v>3901</v>
      </c>
      <c r="B3909" s="84"/>
      <c r="C3909" s="98"/>
      <c r="D3909" s="91"/>
      <c r="E3909" s="89"/>
      <c r="F3909" s="88"/>
      <c r="G3909" s="91"/>
      <c r="H3909" s="91"/>
      <c r="I3909" s="88"/>
      <c r="J3909" s="92"/>
      <c r="K3909" s="212"/>
      <c r="L3909" s="308" t="str">
        <f>IF(K3909&lt;&gt;"",INDEX(ฐาน!$J$4:$M$44,MATCH(INT(K3909),ฐาน!$J$4:$J$44,0),2),"")</f>
        <v/>
      </c>
      <c r="M3909" s="309" t="str">
        <f>IF(L3909&lt;&gt;"",INDEX(ฐาน!$J$4:$M$45,MATCH(L3909,ฐาน!$K$4:$K$45,0),4),"")</f>
        <v/>
      </c>
      <c r="N3909" s="310" t="str">
        <f>IF(I3909&lt;&gt;"",INDEX(ฐาน!$A$4:$F$9,MATCH(I3909,ฐาน!$A$4:$A$9,0),IF(J3909&gt;=INDEX(ฐาน!$A$4:$F$9,MATCH(I3909,ฐาน!$A$4:$A$9,0),3),6,5)),"")</f>
        <v/>
      </c>
      <c r="O3909" s="311" t="str">
        <f>IF(I3909&lt;&gt;"",IF(J3909&gt;=INDEX(ฐาน!$A$4:$G$9,MATCH(I3909,ฐาน!$A$4:$A$9,0),4),INDEX(ฐาน!$A$4:$G$9,MATCH(I3909,ฐาน!$A$4:$A$9,0),7),INDEX(ฐาน!$A$4:$G$9,MATCH(I3909,ฐาน!$A$4:$A$9,0),4)),"")</f>
        <v/>
      </c>
      <c r="P3909" s="312">
        <f>IF(M3909&lt;&gt;ฐาน!$M$45,IF(L3909&lt;&gt;"",($L3909*$N3909/100),0),0)</f>
        <v>0</v>
      </c>
      <c r="Q3909" s="311">
        <f>IF(M3909&lt;&gt;ฐาน!$M$45,IF(L3909&lt;&gt;"",ROUNDUP(($L3909*$N3909/100),-1),0),0)</f>
        <v>0</v>
      </c>
      <c r="R3909" s="311">
        <f t="shared" si="120"/>
        <v>0</v>
      </c>
      <c r="S3909" s="313">
        <f t="shared" si="121"/>
        <v>0</v>
      </c>
      <c r="T3909" s="314">
        <f>IF(M3909&lt;&gt;ฐาน!$M$45,IF(S3909&lt;&gt;"",S3909+R3909,0),0)</f>
        <v>0</v>
      </c>
      <c r="U3909" s="311">
        <f>IF(M3909&lt;&gt;ฐาน!$M$45,IF(S3909=0,J3909+T3909,O3909),J3909)</f>
        <v>0</v>
      </c>
      <c r="V3909" s="98"/>
    </row>
    <row r="3910" spans="1:22" x14ac:dyDescent="0.35">
      <c r="A3910" s="93">
        <v>3902</v>
      </c>
      <c r="B3910" s="84"/>
      <c r="C3910" s="98"/>
      <c r="D3910" s="91"/>
      <c r="E3910" s="89"/>
      <c r="F3910" s="88"/>
      <c r="G3910" s="91"/>
      <c r="H3910" s="91"/>
      <c r="I3910" s="88"/>
      <c r="J3910" s="92"/>
      <c r="K3910" s="212"/>
      <c r="L3910" s="308" t="str">
        <f>IF(K3910&lt;&gt;"",INDEX(ฐาน!$J$4:$M$44,MATCH(INT(K3910),ฐาน!$J$4:$J$44,0),2),"")</f>
        <v/>
      </c>
      <c r="M3910" s="309" t="str">
        <f>IF(L3910&lt;&gt;"",INDEX(ฐาน!$J$4:$M$45,MATCH(L3910,ฐาน!$K$4:$K$45,0),4),"")</f>
        <v/>
      </c>
      <c r="N3910" s="310" t="str">
        <f>IF(I3910&lt;&gt;"",INDEX(ฐาน!$A$4:$F$9,MATCH(I3910,ฐาน!$A$4:$A$9,0),IF(J3910&gt;=INDEX(ฐาน!$A$4:$F$9,MATCH(I3910,ฐาน!$A$4:$A$9,0),3),6,5)),"")</f>
        <v/>
      </c>
      <c r="O3910" s="311" t="str">
        <f>IF(I3910&lt;&gt;"",IF(J3910&gt;=INDEX(ฐาน!$A$4:$G$9,MATCH(I3910,ฐาน!$A$4:$A$9,0),4),INDEX(ฐาน!$A$4:$G$9,MATCH(I3910,ฐาน!$A$4:$A$9,0),7),INDEX(ฐาน!$A$4:$G$9,MATCH(I3910,ฐาน!$A$4:$A$9,0),4)),"")</f>
        <v/>
      </c>
      <c r="P3910" s="312">
        <f>IF(M3910&lt;&gt;ฐาน!$M$45,IF(L3910&lt;&gt;"",($L3910*$N3910/100),0),0)</f>
        <v>0</v>
      </c>
      <c r="Q3910" s="311">
        <f>IF(M3910&lt;&gt;ฐาน!$M$45,IF(L3910&lt;&gt;"",ROUNDUP(($L3910*$N3910/100),-1),0),0)</f>
        <v>0</v>
      </c>
      <c r="R3910" s="311">
        <f t="shared" si="120"/>
        <v>0</v>
      </c>
      <c r="S3910" s="313">
        <f t="shared" si="121"/>
        <v>0</v>
      </c>
      <c r="T3910" s="314">
        <f>IF(M3910&lt;&gt;ฐาน!$M$45,IF(S3910&lt;&gt;"",S3910+R3910,0),0)</f>
        <v>0</v>
      </c>
      <c r="U3910" s="311">
        <f>IF(M3910&lt;&gt;ฐาน!$M$45,IF(S3910=0,J3910+T3910,O3910),J3910)</f>
        <v>0</v>
      </c>
      <c r="V3910" s="98"/>
    </row>
    <row r="3911" spans="1:22" x14ac:dyDescent="0.35">
      <c r="A3911" s="93">
        <v>3903</v>
      </c>
      <c r="B3911" s="84"/>
      <c r="C3911" s="98"/>
      <c r="D3911" s="91"/>
      <c r="E3911" s="89"/>
      <c r="F3911" s="88"/>
      <c r="G3911" s="91"/>
      <c r="H3911" s="91"/>
      <c r="I3911" s="88"/>
      <c r="J3911" s="92"/>
      <c r="K3911" s="212"/>
      <c r="L3911" s="308" t="str">
        <f>IF(K3911&lt;&gt;"",INDEX(ฐาน!$J$4:$M$44,MATCH(INT(K3911),ฐาน!$J$4:$J$44,0),2),"")</f>
        <v/>
      </c>
      <c r="M3911" s="309" t="str">
        <f>IF(L3911&lt;&gt;"",INDEX(ฐาน!$J$4:$M$45,MATCH(L3911,ฐาน!$K$4:$K$45,0),4),"")</f>
        <v/>
      </c>
      <c r="N3911" s="310" t="str">
        <f>IF(I3911&lt;&gt;"",INDEX(ฐาน!$A$4:$F$9,MATCH(I3911,ฐาน!$A$4:$A$9,0),IF(J3911&gt;=INDEX(ฐาน!$A$4:$F$9,MATCH(I3911,ฐาน!$A$4:$A$9,0),3),6,5)),"")</f>
        <v/>
      </c>
      <c r="O3911" s="311" t="str">
        <f>IF(I3911&lt;&gt;"",IF(J3911&gt;=INDEX(ฐาน!$A$4:$G$9,MATCH(I3911,ฐาน!$A$4:$A$9,0),4),INDEX(ฐาน!$A$4:$G$9,MATCH(I3911,ฐาน!$A$4:$A$9,0),7),INDEX(ฐาน!$A$4:$G$9,MATCH(I3911,ฐาน!$A$4:$A$9,0),4)),"")</f>
        <v/>
      </c>
      <c r="P3911" s="312">
        <f>IF(M3911&lt;&gt;ฐาน!$M$45,IF(L3911&lt;&gt;"",($L3911*$N3911/100),0),0)</f>
        <v>0</v>
      </c>
      <c r="Q3911" s="311">
        <f>IF(M3911&lt;&gt;ฐาน!$M$45,IF(L3911&lt;&gt;"",ROUNDUP(($L3911*$N3911/100),-1),0),0)</f>
        <v>0</v>
      </c>
      <c r="R3911" s="311">
        <f t="shared" si="120"/>
        <v>0</v>
      </c>
      <c r="S3911" s="313">
        <f t="shared" si="121"/>
        <v>0</v>
      </c>
      <c r="T3911" s="314">
        <f>IF(M3911&lt;&gt;ฐาน!$M$45,IF(S3911&lt;&gt;"",S3911+R3911,0),0)</f>
        <v>0</v>
      </c>
      <c r="U3911" s="311">
        <f>IF(M3911&lt;&gt;ฐาน!$M$45,IF(S3911=0,J3911+T3911,O3911),J3911)</f>
        <v>0</v>
      </c>
      <c r="V3911" s="98"/>
    </row>
    <row r="3912" spans="1:22" x14ac:dyDescent="0.35">
      <c r="A3912" s="93">
        <v>3904</v>
      </c>
      <c r="B3912" s="84"/>
      <c r="C3912" s="98"/>
      <c r="D3912" s="91"/>
      <c r="E3912" s="89"/>
      <c r="F3912" s="88"/>
      <c r="G3912" s="91"/>
      <c r="H3912" s="91"/>
      <c r="I3912" s="88"/>
      <c r="J3912" s="92"/>
      <c r="K3912" s="212"/>
      <c r="L3912" s="308" t="str">
        <f>IF(K3912&lt;&gt;"",INDEX(ฐาน!$J$4:$M$44,MATCH(INT(K3912),ฐาน!$J$4:$J$44,0),2),"")</f>
        <v/>
      </c>
      <c r="M3912" s="309" t="str">
        <f>IF(L3912&lt;&gt;"",INDEX(ฐาน!$J$4:$M$45,MATCH(L3912,ฐาน!$K$4:$K$45,0),4),"")</f>
        <v/>
      </c>
      <c r="N3912" s="310" t="str">
        <f>IF(I3912&lt;&gt;"",INDEX(ฐาน!$A$4:$F$9,MATCH(I3912,ฐาน!$A$4:$A$9,0),IF(J3912&gt;=INDEX(ฐาน!$A$4:$F$9,MATCH(I3912,ฐาน!$A$4:$A$9,0),3),6,5)),"")</f>
        <v/>
      </c>
      <c r="O3912" s="311" t="str">
        <f>IF(I3912&lt;&gt;"",IF(J3912&gt;=INDEX(ฐาน!$A$4:$G$9,MATCH(I3912,ฐาน!$A$4:$A$9,0),4),INDEX(ฐาน!$A$4:$G$9,MATCH(I3912,ฐาน!$A$4:$A$9,0),7),INDEX(ฐาน!$A$4:$G$9,MATCH(I3912,ฐาน!$A$4:$A$9,0),4)),"")</f>
        <v/>
      </c>
      <c r="P3912" s="312">
        <f>IF(M3912&lt;&gt;ฐาน!$M$45,IF(L3912&lt;&gt;"",($L3912*$N3912/100),0),0)</f>
        <v>0</v>
      </c>
      <c r="Q3912" s="311">
        <f>IF(M3912&lt;&gt;ฐาน!$M$45,IF(L3912&lt;&gt;"",ROUNDUP(($L3912*$N3912/100),-1),0),0)</f>
        <v>0</v>
      </c>
      <c r="R3912" s="311">
        <f t="shared" si="120"/>
        <v>0</v>
      </c>
      <c r="S3912" s="313">
        <f t="shared" si="121"/>
        <v>0</v>
      </c>
      <c r="T3912" s="314">
        <f>IF(M3912&lt;&gt;ฐาน!$M$45,IF(S3912&lt;&gt;"",S3912+R3912,0),0)</f>
        <v>0</v>
      </c>
      <c r="U3912" s="311">
        <f>IF(M3912&lt;&gt;ฐาน!$M$45,IF(S3912=0,J3912+T3912,O3912),J3912)</f>
        <v>0</v>
      </c>
      <c r="V3912" s="98"/>
    </row>
    <row r="3913" spans="1:22" x14ac:dyDescent="0.35">
      <c r="A3913" s="93">
        <v>3905</v>
      </c>
      <c r="B3913" s="84"/>
      <c r="C3913" s="98"/>
      <c r="D3913" s="91"/>
      <c r="E3913" s="89"/>
      <c r="F3913" s="88"/>
      <c r="G3913" s="91"/>
      <c r="H3913" s="91"/>
      <c r="I3913" s="88"/>
      <c r="J3913" s="92"/>
      <c r="K3913" s="212"/>
      <c r="L3913" s="308" t="str">
        <f>IF(K3913&lt;&gt;"",INDEX(ฐาน!$J$4:$M$44,MATCH(INT(K3913),ฐาน!$J$4:$J$44,0),2),"")</f>
        <v/>
      </c>
      <c r="M3913" s="309" t="str">
        <f>IF(L3913&lt;&gt;"",INDEX(ฐาน!$J$4:$M$45,MATCH(L3913,ฐาน!$K$4:$K$45,0),4),"")</f>
        <v/>
      </c>
      <c r="N3913" s="310" t="str">
        <f>IF(I3913&lt;&gt;"",INDEX(ฐาน!$A$4:$F$9,MATCH(I3913,ฐาน!$A$4:$A$9,0),IF(J3913&gt;=INDEX(ฐาน!$A$4:$F$9,MATCH(I3913,ฐาน!$A$4:$A$9,0),3),6,5)),"")</f>
        <v/>
      </c>
      <c r="O3913" s="311" t="str">
        <f>IF(I3913&lt;&gt;"",IF(J3913&gt;=INDEX(ฐาน!$A$4:$G$9,MATCH(I3913,ฐาน!$A$4:$A$9,0),4),INDEX(ฐาน!$A$4:$G$9,MATCH(I3913,ฐาน!$A$4:$A$9,0),7),INDEX(ฐาน!$A$4:$G$9,MATCH(I3913,ฐาน!$A$4:$A$9,0),4)),"")</f>
        <v/>
      </c>
      <c r="P3913" s="312">
        <f>IF(M3913&lt;&gt;ฐาน!$M$45,IF(L3913&lt;&gt;"",($L3913*$N3913/100),0),0)</f>
        <v>0</v>
      </c>
      <c r="Q3913" s="311">
        <f>IF(M3913&lt;&gt;ฐาน!$M$45,IF(L3913&lt;&gt;"",ROUNDUP(($L3913*$N3913/100),-1),0),0)</f>
        <v>0</v>
      </c>
      <c r="R3913" s="311">
        <f t="shared" si="120"/>
        <v>0</v>
      </c>
      <c r="S3913" s="313">
        <f t="shared" si="121"/>
        <v>0</v>
      </c>
      <c r="T3913" s="314">
        <f>IF(M3913&lt;&gt;ฐาน!$M$45,IF(S3913&lt;&gt;"",S3913+R3913,0),0)</f>
        <v>0</v>
      </c>
      <c r="U3913" s="311">
        <f>IF(M3913&lt;&gt;ฐาน!$M$45,IF(S3913=0,J3913+T3913,O3913),J3913)</f>
        <v>0</v>
      </c>
      <c r="V3913" s="98"/>
    </row>
    <row r="3914" spans="1:22" x14ac:dyDescent="0.35">
      <c r="A3914" s="93">
        <v>3906</v>
      </c>
      <c r="B3914" s="84"/>
      <c r="C3914" s="98"/>
      <c r="D3914" s="91"/>
      <c r="E3914" s="89"/>
      <c r="F3914" s="88"/>
      <c r="G3914" s="91"/>
      <c r="H3914" s="91"/>
      <c r="I3914" s="88"/>
      <c r="J3914" s="92"/>
      <c r="K3914" s="212"/>
      <c r="L3914" s="308" t="str">
        <f>IF(K3914&lt;&gt;"",INDEX(ฐาน!$J$4:$M$44,MATCH(INT(K3914),ฐาน!$J$4:$J$44,0),2),"")</f>
        <v/>
      </c>
      <c r="M3914" s="309" t="str">
        <f>IF(L3914&lt;&gt;"",INDEX(ฐาน!$J$4:$M$45,MATCH(L3914,ฐาน!$K$4:$K$45,0),4),"")</f>
        <v/>
      </c>
      <c r="N3914" s="310" t="str">
        <f>IF(I3914&lt;&gt;"",INDEX(ฐาน!$A$4:$F$9,MATCH(I3914,ฐาน!$A$4:$A$9,0),IF(J3914&gt;=INDEX(ฐาน!$A$4:$F$9,MATCH(I3914,ฐาน!$A$4:$A$9,0),3),6,5)),"")</f>
        <v/>
      </c>
      <c r="O3914" s="311" t="str">
        <f>IF(I3914&lt;&gt;"",IF(J3914&gt;=INDEX(ฐาน!$A$4:$G$9,MATCH(I3914,ฐาน!$A$4:$A$9,0),4),INDEX(ฐาน!$A$4:$G$9,MATCH(I3914,ฐาน!$A$4:$A$9,0),7),INDEX(ฐาน!$A$4:$G$9,MATCH(I3914,ฐาน!$A$4:$A$9,0),4)),"")</f>
        <v/>
      </c>
      <c r="P3914" s="312">
        <f>IF(M3914&lt;&gt;ฐาน!$M$45,IF(L3914&lt;&gt;"",($L3914*$N3914/100),0),0)</f>
        <v>0</v>
      </c>
      <c r="Q3914" s="311">
        <f>IF(M3914&lt;&gt;ฐาน!$M$45,IF(L3914&lt;&gt;"",ROUNDUP(($L3914*$N3914/100),-1),0),0)</f>
        <v>0</v>
      </c>
      <c r="R3914" s="311">
        <f t="shared" ref="R3914:R3977" si="122">IF(Q3914&lt;&gt;"",IF($J3914+$P3914&lt;=$O3914,$Q3914,$O3914-$J3914),"")</f>
        <v>0</v>
      </c>
      <c r="S3914" s="313">
        <f t="shared" ref="S3914:S3977" si="123">IF(Q3914&lt;&gt;R3914,P3914-R3914,0)</f>
        <v>0</v>
      </c>
      <c r="T3914" s="314">
        <f>IF(M3914&lt;&gt;ฐาน!$M$45,IF(S3914&lt;&gt;"",S3914+R3914,0),0)</f>
        <v>0</v>
      </c>
      <c r="U3914" s="311">
        <f>IF(M3914&lt;&gt;ฐาน!$M$45,IF(S3914=0,J3914+T3914,O3914),J3914)</f>
        <v>0</v>
      </c>
      <c r="V3914" s="98"/>
    </row>
    <row r="3915" spans="1:22" x14ac:dyDescent="0.35">
      <c r="A3915" s="93">
        <v>3907</v>
      </c>
      <c r="B3915" s="84"/>
      <c r="C3915" s="98"/>
      <c r="D3915" s="91"/>
      <c r="E3915" s="89"/>
      <c r="F3915" s="88"/>
      <c r="G3915" s="91"/>
      <c r="H3915" s="91"/>
      <c r="I3915" s="88"/>
      <c r="J3915" s="92"/>
      <c r="K3915" s="212"/>
      <c r="L3915" s="308" t="str">
        <f>IF(K3915&lt;&gt;"",INDEX(ฐาน!$J$4:$M$44,MATCH(INT(K3915),ฐาน!$J$4:$J$44,0),2),"")</f>
        <v/>
      </c>
      <c r="M3915" s="309" t="str">
        <f>IF(L3915&lt;&gt;"",INDEX(ฐาน!$J$4:$M$45,MATCH(L3915,ฐาน!$K$4:$K$45,0),4),"")</f>
        <v/>
      </c>
      <c r="N3915" s="310" t="str">
        <f>IF(I3915&lt;&gt;"",INDEX(ฐาน!$A$4:$F$9,MATCH(I3915,ฐาน!$A$4:$A$9,0),IF(J3915&gt;=INDEX(ฐาน!$A$4:$F$9,MATCH(I3915,ฐาน!$A$4:$A$9,0),3),6,5)),"")</f>
        <v/>
      </c>
      <c r="O3915" s="311" t="str">
        <f>IF(I3915&lt;&gt;"",IF(J3915&gt;=INDEX(ฐาน!$A$4:$G$9,MATCH(I3915,ฐาน!$A$4:$A$9,0),4),INDEX(ฐาน!$A$4:$G$9,MATCH(I3915,ฐาน!$A$4:$A$9,0),7),INDEX(ฐาน!$A$4:$G$9,MATCH(I3915,ฐาน!$A$4:$A$9,0),4)),"")</f>
        <v/>
      </c>
      <c r="P3915" s="312">
        <f>IF(M3915&lt;&gt;ฐาน!$M$45,IF(L3915&lt;&gt;"",($L3915*$N3915/100),0),0)</f>
        <v>0</v>
      </c>
      <c r="Q3915" s="311">
        <f>IF(M3915&lt;&gt;ฐาน!$M$45,IF(L3915&lt;&gt;"",ROUNDUP(($L3915*$N3915/100),-1),0),0)</f>
        <v>0</v>
      </c>
      <c r="R3915" s="311">
        <f t="shared" si="122"/>
        <v>0</v>
      </c>
      <c r="S3915" s="313">
        <f t="shared" si="123"/>
        <v>0</v>
      </c>
      <c r="T3915" s="314">
        <f>IF(M3915&lt;&gt;ฐาน!$M$45,IF(S3915&lt;&gt;"",S3915+R3915,0),0)</f>
        <v>0</v>
      </c>
      <c r="U3915" s="311">
        <f>IF(M3915&lt;&gt;ฐาน!$M$45,IF(S3915=0,J3915+T3915,O3915),J3915)</f>
        <v>0</v>
      </c>
      <c r="V3915" s="98"/>
    </row>
    <row r="3916" spans="1:22" x14ac:dyDescent="0.35">
      <c r="A3916" s="93">
        <v>3908</v>
      </c>
      <c r="B3916" s="84"/>
      <c r="C3916" s="98"/>
      <c r="D3916" s="91"/>
      <c r="E3916" s="89"/>
      <c r="F3916" s="88"/>
      <c r="G3916" s="91"/>
      <c r="H3916" s="91"/>
      <c r="I3916" s="88"/>
      <c r="J3916" s="92"/>
      <c r="K3916" s="212"/>
      <c r="L3916" s="308" t="str">
        <f>IF(K3916&lt;&gt;"",INDEX(ฐาน!$J$4:$M$44,MATCH(INT(K3916),ฐาน!$J$4:$J$44,0),2),"")</f>
        <v/>
      </c>
      <c r="M3916" s="309" t="str">
        <f>IF(L3916&lt;&gt;"",INDEX(ฐาน!$J$4:$M$45,MATCH(L3916,ฐาน!$K$4:$K$45,0),4),"")</f>
        <v/>
      </c>
      <c r="N3916" s="310" t="str">
        <f>IF(I3916&lt;&gt;"",INDEX(ฐาน!$A$4:$F$9,MATCH(I3916,ฐาน!$A$4:$A$9,0),IF(J3916&gt;=INDEX(ฐาน!$A$4:$F$9,MATCH(I3916,ฐาน!$A$4:$A$9,0),3),6,5)),"")</f>
        <v/>
      </c>
      <c r="O3916" s="311" t="str">
        <f>IF(I3916&lt;&gt;"",IF(J3916&gt;=INDEX(ฐาน!$A$4:$G$9,MATCH(I3916,ฐาน!$A$4:$A$9,0),4),INDEX(ฐาน!$A$4:$G$9,MATCH(I3916,ฐาน!$A$4:$A$9,0),7),INDEX(ฐาน!$A$4:$G$9,MATCH(I3916,ฐาน!$A$4:$A$9,0),4)),"")</f>
        <v/>
      </c>
      <c r="P3916" s="312">
        <f>IF(M3916&lt;&gt;ฐาน!$M$45,IF(L3916&lt;&gt;"",($L3916*$N3916/100),0),0)</f>
        <v>0</v>
      </c>
      <c r="Q3916" s="311">
        <f>IF(M3916&lt;&gt;ฐาน!$M$45,IF(L3916&lt;&gt;"",ROUNDUP(($L3916*$N3916/100),-1),0),0)</f>
        <v>0</v>
      </c>
      <c r="R3916" s="311">
        <f t="shared" si="122"/>
        <v>0</v>
      </c>
      <c r="S3916" s="313">
        <f t="shared" si="123"/>
        <v>0</v>
      </c>
      <c r="T3916" s="314">
        <f>IF(M3916&lt;&gt;ฐาน!$M$45,IF(S3916&lt;&gt;"",S3916+R3916,0),0)</f>
        <v>0</v>
      </c>
      <c r="U3916" s="311">
        <f>IF(M3916&lt;&gt;ฐาน!$M$45,IF(S3916=0,J3916+T3916,O3916),J3916)</f>
        <v>0</v>
      </c>
      <c r="V3916" s="98"/>
    </row>
    <row r="3917" spans="1:22" x14ac:dyDescent="0.35">
      <c r="A3917" s="93">
        <v>3909</v>
      </c>
      <c r="B3917" s="84"/>
      <c r="C3917" s="98"/>
      <c r="D3917" s="91"/>
      <c r="E3917" s="89"/>
      <c r="F3917" s="88"/>
      <c r="G3917" s="91"/>
      <c r="H3917" s="91"/>
      <c r="I3917" s="88"/>
      <c r="J3917" s="92"/>
      <c r="K3917" s="212"/>
      <c r="L3917" s="308" t="str">
        <f>IF(K3917&lt;&gt;"",INDEX(ฐาน!$J$4:$M$44,MATCH(INT(K3917),ฐาน!$J$4:$J$44,0),2),"")</f>
        <v/>
      </c>
      <c r="M3917" s="309" t="str">
        <f>IF(L3917&lt;&gt;"",INDEX(ฐาน!$J$4:$M$45,MATCH(L3917,ฐาน!$K$4:$K$45,0),4),"")</f>
        <v/>
      </c>
      <c r="N3917" s="310" t="str">
        <f>IF(I3917&lt;&gt;"",INDEX(ฐาน!$A$4:$F$9,MATCH(I3917,ฐาน!$A$4:$A$9,0),IF(J3917&gt;=INDEX(ฐาน!$A$4:$F$9,MATCH(I3917,ฐาน!$A$4:$A$9,0),3),6,5)),"")</f>
        <v/>
      </c>
      <c r="O3917" s="311" t="str">
        <f>IF(I3917&lt;&gt;"",IF(J3917&gt;=INDEX(ฐาน!$A$4:$G$9,MATCH(I3917,ฐาน!$A$4:$A$9,0),4),INDEX(ฐาน!$A$4:$G$9,MATCH(I3917,ฐาน!$A$4:$A$9,0),7),INDEX(ฐาน!$A$4:$G$9,MATCH(I3917,ฐาน!$A$4:$A$9,0),4)),"")</f>
        <v/>
      </c>
      <c r="P3917" s="312">
        <f>IF(M3917&lt;&gt;ฐาน!$M$45,IF(L3917&lt;&gt;"",($L3917*$N3917/100),0),0)</f>
        <v>0</v>
      </c>
      <c r="Q3917" s="311">
        <f>IF(M3917&lt;&gt;ฐาน!$M$45,IF(L3917&lt;&gt;"",ROUNDUP(($L3917*$N3917/100),-1),0),0)</f>
        <v>0</v>
      </c>
      <c r="R3917" s="311">
        <f t="shared" si="122"/>
        <v>0</v>
      </c>
      <c r="S3917" s="313">
        <f t="shared" si="123"/>
        <v>0</v>
      </c>
      <c r="T3917" s="314">
        <f>IF(M3917&lt;&gt;ฐาน!$M$45,IF(S3917&lt;&gt;"",S3917+R3917,0),0)</f>
        <v>0</v>
      </c>
      <c r="U3917" s="311">
        <f>IF(M3917&lt;&gt;ฐาน!$M$45,IF(S3917=0,J3917+T3917,O3917),J3917)</f>
        <v>0</v>
      </c>
      <c r="V3917" s="98"/>
    </row>
    <row r="3918" spans="1:22" x14ac:dyDescent="0.35">
      <c r="A3918" s="93">
        <v>3910</v>
      </c>
      <c r="B3918" s="84"/>
      <c r="C3918" s="98"/>
      <c r="D3918" s="91"/>
      <c r="E3918" s="89"/>
      <c r="F3918" s="88"/>
      <c r="G3918" s="91"/>
      <c r="H3918" s="91"/>
      <c r="I3918" s="88"/>
      <c r="J3918" s="92"/>
      <c r="K3918" s="212"/>
      <c r="L3918" s="308" t="str">
        <f>IF(K3918&lt;&gt;"",INDEX(ฐาน!$J$4:$M$44,MATCH(INT(K3918),ฐาน!$J$4:$J$44,0),2),"")</f>
        <v/>
      </c>
      <c r="M3918" s="309" t="str">
        <f>IF(L3918&lt;&gt;"",INDEX(ฐาน!$J$4:$M$45,MATCH(L3918,ฐาน!$K$4:$K$45,0),4),"")</f>
        <v/>
      </c>
      <c r="N3918" s="310" t="str">
        <f>IF(I3918&lt;&gt;"",INDEX(ฐาน!$A$4:$F$9,MATCH(I3918,ฐาน!$A$4:$A$9,0),IF(J3918&gt;=INDEX(ฐาน!$A$4:$F$9,MATCH(I3918,ฐาน!$A$4:$A$9,0),3),6,5)),"")</f>
        <v/>
      </c>
      <c r="O3918" s="311" t="str">
        <f>IF(I3918&lt;&gt;"",IF(J3918&gt;=INDEX(ฐาน!$A$4:$G$9,MATCH(I3918,ฐาน!$A$4:$A$9,0),4),INDEX(ฐาน!$A$4:$G$9,MATCH(I3918,ฐาน!$A$4:$A$9,0),7),INDEX(ฐาน!$A$4:$G$9,MATCH(I3918,ฐาน!$A$4:$A$9,0),4)),"")</f>
        <v/>
      </c>
      <c r="P3918" s="312">
        <f>IF(M3918&lt;&gt;ฐาน!$M$45,IF(L3918&lt;&gt;"",($L3918*$N3918/100),0),0)</f>
        <v>0</v>
      </c>
      <c r="Q3918" s="311">
        <f>IF(M3918&lt;&gt;ฐาน!$M$45,IF(L3918&lt;&gt;"",ROUNDUP(($L3918*$N3918/100),-1),0),0)</f>
        <v>0</v>
      </c>
      <c r="R3918" s="311">
        <f t="shared" si="122"/>
        <v>0</v>
      </c>
      <c r="S3918" s="313">
        <f t="shared" si="123"/>
        <v>0</v>
      </c>
      <c r="T3918" s="314">
        <f>IF(M3918&lt;&gt;ฐาน!$M$45,IF(S3918&lt;&gt;"",S3918+R3918,0),0)</f>
        <v>0</v>
      </c>
      <c r="U3918" s="311">
        <f>IF(M3918&lt;&gt;ฐาน!$M$45,IF(S3918=0,J3918+T3918,O3918),J3918)</f>
        <v>0</v>
      </c>
      <c r="V3918" s="98"/>
    </row>
    <row r="3919" spans="1:22" x14ac:dyDescent="0.35">
      <c r="A3919" s="93">
        <v>3911</v>
      </c>
      <c r="B3919" s="84"/>
      <c r="C3919" s="98"/>
      <c r="D3919" s="91"/>
      <c r="E3919" s="89"/>
      <c r="F3919" s="88"/>
      <c r="G3919" s="91"/>
      <c r="H3919" s="91"/>
      <c r="I3919" s="88"/>
      <c r="J3919" s="92"/>
      <c r="K3919" s="212"/>
      <c r="L3919" s="308" t="str">
        <f>IF(K3919&lt;&gt;"",INDEX(ฐาน!$J$4:$M$44,MATCH(INT(K3919),ฐาน!$J$4:$J$44,0),2),"")</f>
        <v/>
      </c>
      <c r="M3919" s="309" t="str">
        <f>IF(L3919&lt;&gt;"",INDEX(ฐาน!$J$4:$M$45,MATCH(L3919,ฐาน!$K$4:$K$45,0),4),"")</f>
        <v/>
      </c>
      <c r="N3919" s="310" t="str">
        <f>IF(I3919&lt;&gt;"",INDEX(ฐาน!$A$4:$F$9,MATCH(I3919,ฐาน!$A$4:$A$9,0),IF(J3919&gt;=INDEX(ฐาน!$A$4:$F$9,MATCH(I3919,ฐาน!$A$4:$A$9,0),3),6,5)),"")</f>
        <v/>
      </c>
      <c r="O3919" s="311" t="str">
        <f>IF(I3919&lt;&gt;"",IF(J3919&gt;=INDEX(ฐาน!$A$4:$G$9,MATCH(I3919,ฐาน!$A$4:$A$9,0),4),INDEX(ฐาน!$A$4:$G$9,MATCH(I3919,ฐาน!$A$4:$A$9,0),7),INDEX(ฐาน!$A$4:$G$9,MATCH(I3919,ฐาน!$A$4:$A$9,0),4)),"")</f>
        <v/>
      </c>
      <c r="P3919" s="312">
        <f>IF(M3919&lt;&gt;ฐาน!$M$45,IF(L3919&lt;&gt;"",($L3919*$N3919/100),0),0)</f>
        <v>0</v>
      </c>
      <c r="Q3919" s="311">
        <f>IF(M3919&lt;&gt;ฐาน!$M$45,IF(L3919&lt;&gt;"",ROUNDUP(($L3919*$N3919/100),-1),0),0)</f>
        <v>0</v>
      </c>
      <c r="R3919" s="311">
        <f t="shared" si="122"/>
        <v>0</v>
      </c>
      <c r="S3919" s="313">
        <f t="shared" si="123"/>
        <v>0</v>
      </c>
      <c r="T3919" s="314">
        <f>IF(M3919&lt;&gt;ฐาน!$M$45,IF(S3919&lt;&gt;"",S3919+R3919,0),0)</f>
        <v>0</v>
      </c>
      <c r="U3919" s="311">
        <f>IF(M3919&lt;&gt;ฐาน!$M$45,IF(S3919=0,J3919+T3919,O3919),J3919)</f>
        <v>0</v>
      </c>
      <c r="V3919" s="98"/>
    </row>
    <row r="3920" spans="1:22" x14ac:dyDescent="0.35">
      <c r="A3920" s="93">
        <v>3912</v>
      </c>
      <c r="B3920" s="84"/>
      <c r="C3920" s="98"/>
      <c r="D3920" s="91"/>
      <c r="E3920" s="89"/>
      <c r="F3920" s="88"/>
      <c r="G3920" s="91"/>
      <c r="H3920" s="91"/>
      <c r="I3920" s="88"/>
      <c r="J3920" s="92"/>
      <c r="K3920" s="212"/>
      <c r="L3920" s="308" t="str">
        <f>IF(K3920&lt;&gt;"",INDEX(ฐาน!$J$4:$M$44,MATCH(INT(K3920),ฐาน!$J$4:$J$44,0),2),"")</f>
        <v/>
      </c>
      <c r="M3920" s="309" t="str">
        <f>IF(L3920&lt;&gt;"",INDEX(ฐาน!$J$4:$M$45,MATCH(L3920,ฐาน!$K$4:$K$45,0),4),"")</f>
        <v/>
      </c>
      <c r="N3920" s="310" t="str">
        <f>IF(I3920&lt;&gt;"",INDEX(ฐาน!$A$4:$F$9,MATCH(I3920,ฐาน!$A$4:$A$9,0),IF(J3920&gt;=INDEX(ฐาน!$A$4:$F$9,MATCH(I3920,ฐาน!$A$4:$A$9,0),3),6,5)),"")</f>
        <v/>
      </c>
      <c r="O3920" s="311" t="str">
        <f>IF(I3920&lt;&gt;"",IF(J3920&gt;=INDEX(ฐาน!$A$4:$G$9,MATCH(I3920,ฐาน!$A$4:$A$9,0),4),INDEX(ฐาน!$A$4:$G$9,MATCH(I3920,ฐาน!$A$4:$A$9,0),7),INDEX(ฐาน!$A$4:$G$9,MATCH(I3920,ฐาน!$A$4:$A$9,0),4)),"")</f>
        <v/>
      </c>
      <c r="P3920" s="312">
        <f>IF(M3920&lt;&gt;ฐาน!$M$45,IF(L3920&lt;&gt;"",($L3920*$N3920/100),0),0)</f>
        <v>0</v>
      </c>
      <c r="Q3920" s="311">
        <f>IF(M3920&lt;&gt;ฐาน!$M$45,IF(L3920&lt;&gt;"",ROUNDUP(($L3920*$N3920/100),-1),0),0)</f>
        <v>0</v>
      </c>
      <c r="R3920" s="311">
        <f t="shared" si="122"/>
        <v>0</v>
      </c>
      <c r="S3920" s="313">
        <f t="shared" si="123"/>
        <v>0</v>
      </c>
      <c r="T3920" s="314">
        <f>IF(M3920&lt;&gt;ฐาน!$M$45,IF(S3920&lt;&gt;"",S3920+R3920,0),0)</f>
        <v>0</v>
      </c>
      <c r="U3920" s="311">
        <f>IF(M3920&lt;&gt;ฐาน!$M$45,IF(S3920=0,J3920+T3920,O3920),J3920)</f>
        <v>0</v>
      </c>
      <c r="V3920" s="98"/>
    </row>
    <row r="3921" spans="1:22" x14ac:dyDescent="0.35">
      <c r="A3921" s="93">
        <v>3913</v>
      </c>
      <c r="B3921" s="84"/>
      <c r="C3921" s="98"/>
      <c r="D3921" s="91"/>
      <c r="E3921" s="89"/>
      <c r="F3921" s="88"/>
      <c r="G3921" s="91"/>
      <c r="H3921" s="91"/>
      <c r="I3921" s="88"/>
      <c r="J3921" s="92"/>
      <c r="K3921" s="212"/>
      <c r="L3921" s="308" t="str">
        <f>IF(K3921&lt;&gt;"",INDEX(ฐาน!$J$4:$M$44,MATCH(INT(K3921),ฐาน!$J$4:$J$44,0),2),"")</f>
        <v/>
      </c>
      <c r="M3921" s="309" t="str">
        <f>IF(L3921&lt;&gt;"",INDEX(ฐาน!$J$4:$M$45,MATCH(L3921,ฐาน!$K$4:$K$45,0),4),"")</f>
        <v/>
      </c>
      <c r="N3921" s="310" t="str">
        <f>IF(I3921&lt;&gt;"",INDEX(ฐาน!$A$4:$F$9,MATCH(I3921,ฐาน!$A$4:$A$9,0),IF(J3921&gt;=INDEX(ฐาน!$A$4:$F$9,MATCH(I3921,ฐาน!$A$4:$A$9,0),3),6,5)),"")</f>
        <v/>
      </c>
      <c r="O3921" s="311" t="str">
        <f>IF(I3921&lt;&gt;"",IF(J3921&gt;=INDEX(ฐาน!$A$4:$G$9,MATCH(I3921,ฐาน!$A$4:$A$9,0),4),INDEX(ฐาน!$A$4:$G$9,MATCH(I3921,ฐาน!$A$4:$A$9,0),7),INDEX(ฐาน!$A$4:$G$9,MATCH(I3921,ฐาน!$A$4:$A$9,0),4)),"")</f>
        <v/>
      </c>
      <c r="P3921" s="312">
        <f>IF(M3921&lt;&gt;ฐาน!$M$45,IF(L3921&lt;&gt;"",($L3921*$N3921/100),0),0)</f>
        <v>0</v>
      </c>
      <c r="Q3921" s="311">
        <f>IF(M3921&lt;&gt;ฐาน!$M$45,IF(L3921&lt;&gt;"",ROUNDUP(($L3921*$N3921/100),-1),0),0)</f>
        <v>0</v>
      </c>
      <c r="R3921" s="311">
        <f t="shared" si="122"/>
        <v>0</v>
      </c>
      <c r="S3921" s="313">
        <f t="shared" si="123"/>
        <v>0</v>
      </c>
      <c r="T3921" s="314">
        <f>IF(M3921&lt;&gt;ฐาน!$M$45,IF(S3921&lt;&gt;"",S3921+R3921,0),0)</f>
        <v>0</v>
      </c>
      <c r="U3921" s="311">
        <f>IF(M3921&lt;&gt;ฐาน!$M$45,IF(S3921=0,J3921+T3921,O3921),J3921)</f>
        <v>0</v>
      </c>
      <c r="V3921" s="98"/>
    </row>
    <row r="3922" spans="1:22" x14ac:dyDescent="0.35">
      <c r="A3922" s="93">
        <v>3914</v>
      </c>
      <c r="B3922" s="84"/>
      <c r="C3922" s="98"/>
      <c r="D3922" s="91"/>
      <c r="E3922" s="89"/>
      <c r="F3922" s="88"/>
      <c r="G3922" s="91"/>
      <c r="H3922" s="91"/>
      <c r="I3922" s="88"/>
      <c r="J3922" s="92"/>
      <c r="K3922" s="212"/>
      <c r="L3922" s="308" t="str">
        <f>IF(K3922&lt;&gt;"",INDEX(ฐาน!$J$4:$M$44,MATCH(INT(K3922),ฐาน!$J$4:$J$44,0),2),"")</f>
        <v/>
      </c>
      <c r="M3922" s="309" t="str">
        <f>IF(L3922&lt;&gt;"",INDEX(ฐาน!$J$4:$M$45,MATCH(L3922,ฐาน!$K$4:$K$45,0),4),"")</f>
        <v/>
      </c>
      <c r="N3922" s="310" t="str">
        <f>IF(I3922&lt;&gt;"",INDEX(ฐาน!$A$4:$F$9,MATCH(I3922,ฐาน!$A$4:$A$9,0),IF(J3922&gt;=INDEX(ฐาน!$A$4:$F$9,MATCH(I3922,ฐาน!$A$4:$A$9,0),3),6,5)),"")</f>
        <v/>
      </c>
      <c r="O3922" s="311" t="str">
        <f>IF(I3922&lt;&gt;"",IF(J3922&gt;=INDEX(ฐาน!$A$4:$G$9,MATCH(I3922,ฐาน!$A$4:$A$9,0),4),INDEX(ฐาน!$A$4:$G$9,MATCH(I3922,ฐาน!$A$4:$A$9,0),7),INDEX(ฐาน!$A$4:$G$9,MATCH(I3922,ฐาน!$A$4:$A$9,0),4)),"")</f>
        <v/>
      </c>
      <c r="P3922" s="312">
        <f>IF(M3922&lt;&gt;ฐาน!$M$45,IF(L3922&lt;&gt;"",($L3922*$N3922/100),0),0)</f>
        <v>0</v>
      </c>
      <c r="Q3922" s="311">
        <f>IF(M3922&lt;&gt;ฐาน!$M$45,IF(L3922&lt;&gt;"",ROUNDUP(($L3922*$N3922/100),-1),0),0)</f>
        <v>0</v>
      </c>
      <c r="R3922" s="311">
        <f t="shared" si="122"/>
        <v>0</v>
      </c>
      <c r="S3922" s="313">
        <f t="shared" si="123"/>
        <v>0</v>
      </c>
      <c r="T3922" s="314">
        <f>IF(M3922&lt;&gt;ฐาน!$M$45,IF(S3922&lt;&gt;"",S3922+R3922,0),0)</f>
        <v>0</v>
      </c>
      <c r="U3922" s="311">
        <f>IF(M3922&lt;&gt;ฐาน!$M$45,IF(S3922=0,J3922+T3922,O3922),J3922)</f>
        <v>0</v>
      </c>
      <c r="V3922" s="98"/>
    </row>
    <row r="3923" spans="1:22" x14ac:dyDescent="0.35">
      <c r="A3923" s="93">
        <v>3915</v>
      </c>
      <c r="B3923" s="84"/>
      <c r="C3923" s="98"/>
      <c r="D3923" s="91"/>
      <c r="E3923" s="89"/>
      <c r="F3923" s="88"/>
      <c r="G3923" s="91"/>
      <c r="H3923" s="91"/>
      <c r="I3923" s="88"/>
      <c r="J3923" s="92"/>
      <c r="K3923" s="212"/>
      <c r="L3923" s="308" t="str">
        <f>IF(K3923&lt;&gt;"",INDEX(ฐาน!$J$4:$M$44,MATCH(INT(K3923),ฐาน!$J$4:$J$44,0),2),"")</f>
        <v/>
      </c>
      <c r="M3923" s="309" t="str">
        <f>IF(L3923&lt;&gt;"",INDEX(ฐาน!$J$4:$M$45,MATCH(L3923,ฐาน!$K$4:$K$45,0),4),"")</f>
        <v/>
      </c>
      <c r="N3923" s="310" t="str">
        <f>IF(I3923&lt;&gt;"",INDEX(ฐาน!$A$4:$F$9,MATCH(I3923,ฐาน!$A$4:$A$9,0),IF(J3923&gt;=INDEX(ฐาน!$A$4:$F$9,MATCH(I3923,ฐาน!$A$4:$A$9,0),3),6,5)),"")</f>
        <v/>
      </c>
      <c r="O3923" s="311" t="str">
        <f>IF(I3923&lt;&gt;"",IF(J3923&gt;=INDEX(ฐาน!$A$4:$G$9,MATCH(I3923,ฐาน!$A$4:$A$9,0),4),INDEX(ฐาน!$A$4:$G$9,MATCH(I3923,ฐาน!$A$4:$A$9,0),7),INDEX(ฐาน!$A$4:$G$9,MATCH(I3923,ฐาน!$A$4:$A$9,0),4)),"")</f>
        <v/>
      </c>
      <c r="P3923" s="312">
        <f>IF(M3923&lt;&gt;ฐาน!$M$45,IF(L3923&lt;&gt;"",($L3923*$N3923/100),0),0)</f>
        <v>0</v>
      </c>
      <c r="Q3923" s="311">
        <f>IF(M3923&lt;&gt;ฐาน!$M$45,IF(L3923&lt;&gt;"",ROUNDUP(($L3923*$N3923/100),-1),0),0)</f>
        <v>0</v>
      </c>
      <c r="R3923" s="311">
        <f t="shared" si="122"/>
        <v>0</v>
      </c>
      <c r="S3923" s="313">
        <f t="shared" si="123"/>
        <v>0</v>
      </c>
      <c r="T3923" s="314">
        <f>IF(M3923&lt;&gt;ฐาน!$M$45,IF(S3923&lt;&gt;"",S3923+R3923,0),0)</f>
        <v>0</v>
      </c>
      <c r="U3923" s="311">
        <f>IF(M3923&lt;&gt;ฐาน!$M$45,IF(S3923=0,J3923+T3923,O3923),J3923)</f>
        <v>0</v>
      </c>
      <c r="V3923" s="98"/>
    </row>
    <row r="3924" spans="1:22" x14ac:dyDescent="0.35">
      <c r="A3924" s="93">
        <v>3916</v>
      </c>
      <c r="B3924" s="84"/>
      <c r="C3924" s="98"/>
      <c r="D3924" s="91"/>
      <c r="E3924" s="89"/>
      <c r="F3924" s="88"/>
      <c r="G3924" s="91"/>
      <c r="H3924" s="91"/>
      <c r="I3924" s="88"/>
      <c r="J3924" s="92"/>
      <c r="K3924" s="212"/>
      <c r="L3924" s="308" t="str">
        <f>IF(K3924&lt;&gt;"",INDEX(ฐาน!$J$4:$M$44,MATCH(INT(K3924),ฐาน!$J$4:$J$44,0),2),"")</f>
        <v/>
      </c>
      <c r="M3924" s="309" t="str">
        <f>IF(L3924&lt;&gt;"",INDEX(ฐาน!$J$4:$M$45,MATCH(L3924,ฐาน!$K$4:$K$45,0),4),"")</f>
        <v/>
      </c>
      <c r="N3924" s="310" t="str">
        <f>IF(I3924&lt;&gt;"",INDEX(ฐาน!$A$4:$F$9,MATCH(I3924,ฐาน!$A$4:$A$9,0),IF(J3924&gt;=INDEX(ฐาน!$A$4:$F$9,MATCH(I3924,ฐาน!$A$4:$A$9,0),3),6,5)),"")</f>
        <v/>
      </c>
      <c r="O3924" s="311" t="str">
        <f>IF(I3924&lt;&gt;"",IF(J3924&gt;=INDEX(ฐาน!$A$4:$G$9,MATCH(I3924,ฐาน!$A$4:$A$9,0),4),INDEX(ฐาน!$A$4:$G$9,MATCH(I3924,ฐาน!$A$4:$A$9,0),7),INDEX(ฐาน!$A$4:$G$9,MATCH(I3924,ฐาน!$A$4:$A$9,0),4)),"")</f>
        <v/>
      </c>
      <c r="P3924" s="312">
        <f>IF(M3924&lt;&gt;ฐาน!$M$45,IF(L3924&lt;&gt;"",($L3924*$N3924/100),0),0)</f>
        <v>0</v>
      </c>
      <c r="Q3924" s="311">
        <f>IF(M3924&lt;&gt;ฐาน!$M$45,IF(L3924&lt;&gt;"",ROUNDUP(($L3924*$N3924/100),-1),0),0)</f>
        <v>0</v>
      </c>
      <c r="R3924" s="311">
        <f t="shared" si="122"/>
        <v>0</v>
      </c>
      <c r="S3924" s="313">
        <f t="shared" si="123"/>
        <v>0</v>
      </c>
      <c r="T3924" s="314">
        <f>IF(M3924&lt;&gt;ฐาน!$M$45,IF(S3924&lt;&gt;"",S3924+R3924,0),0)</f>
        <v>0</v>
      </c>
      <c r="U3924" s="311">
        <f>IF(M3924&lt;&gt;ฐาน!$M$45,IF(S3924=0,J3924+T3924,O3924),J3924)</f>
        <v>0</v>
      </c>
      <c r="V3924" s="98"/>
    </row>
    <row r="3925" spans="1:22" x14ac:dyDescent="0.35">
      <c r="A3925" s="93">
        <v>3917</v>
      </c>
      <c r="B3925" s="84"/>
      <c r="C3925" s="98"/>
      <c r="D3925" s="91"/>
      <c r="E3925" s="89"/>
      <c r="F3925" s="88"/>
      <c r="G3925" s="91"/>
      <c r="H3925" s="91"/>
      <c r="I3925" s="88"/>
      <c r="J3925" s="92"/>
      <c r="K3925" s="212"/>
      <c r="L3925" s="308" t="str">
        <f>IF(K3925&lt;&gt;"",INDEX(ฐาน!$J$4:$M$44,MATCH(INT(K3925),ฐาน!$J$4:$J$44,0),2),"")</f>
        <v/>
      </c>
      <c r="M3925" s="309" t="str">
        <f>IF(L3925&lt;&gt;"",INDEX(ฐาน!$J$4:$M$45,MATCH(L3925,ฐาน!$K$4:$K$45,0),4),"")</f>
        <v/>
      </c>
      <c r="N3925" s="310" t="str">
        <f>IF(I3925&lt;&gt;"",INDEX(ฐาน!$A$4:$F$9,MATCH(I3925,ฐาน!$A$4:$A$9,0),IF(J3925&gt;=INDEX(ฐาน!$A$4:$F$9,MATCH(I3925,ฐาน!$A$4:$A$9,0),3),6,5)),"")</f>
        <v/>
      </c>
      <c r="O3925" s="311" t="str">
        <f>IF(I3925&lt;&gt;"",IF(J3925&gt;=INDEX(ฐาน!$A$4:$G$9,MATCH(I3925,ฐาน!$A$4:$A$9,0),4),INDEX(ฐาน!$A$4:$G$9,MATCH(I3925,ฐาน!$A$4:$A$9,0),7),INDEX(ฐาน!$A$4:$G$9,MATCH(I3925,ฐาน!$A$4:$A$9,0),4)),"")</f>
        <v/>
      </c>
      <c r="P3925" s="312">
        <f>IF(M3925&lt;&gt;ฐาน!$M$45,IF(L3925&lt;&gt;"",($L3925*$N3925/100),0),0)</f>
        <v>0</v>
      </c>
      <c r="Q3925" s="311">
        <f>IF(M3925&lt;&gt;ฐาน!$M$45,IF(L3925&lt;&gt;"",ROUNDUP(($L3925*$N3925/100),-1),0),0)</f>
        <v>0</v>
      </c>
      <c r="R3925" s="311">
        <f t="shared" si="122"/>
        <v>0</v>
      </c>
      <c r="S3925" s="313">
        <f t="shared" si="123"/>
        <v>0</v>
      </c>
      <c r="T3925" s="314">
        <f>IF(M3925&lt;&gt;ฐาน!$M$45,IF(S3925&lt;&gt;"",S3925+R3925,0),0)</f>
        <v>0</v>
      </c>
      <c r="U3925" s="311">
        <f>IF(M3925&lt;&gt;ฐาน!$M$45,IF(S3925=0,J3925+T3925,O3925),J3925)</f>
        <v>0</v>
      </c>
      <c r="V3925" s="98"/>
    </row>
    <row r="3926" spans="1:22" x14ac:dyDescent="0.35">
      <c r="A3926" s="93">
        <v>3918</v>
      </c>
      <c r="B3926" s="84"/>
      <c r="C3926" s="98"/>
      <c r="D3926" s="91"/>
      <c r="E3926" s="89"/>
      <c r="F3926" s="88"/>
      <c r="G3926" s="91"/>
      <c r="H3926" s="91"/>
      <c r="I3926" s="88"/>
      <c r="J3926" s="92"/>
      <c r="K3926" s="212"/>
      <c r="L3926" s="308" t="str">
        <f>IF(K3926&lt;&gt;"",INDEX(ฐาน!$J$4:$M$44,MATCH(INT(K3926),ฐาน!$J$4:$J$44,0),2),"")</f>
        <v/>
      </c>
      <c r="M3926" s="309" t="str">
        <f>IF(L3926&lt;&gt;"",INDEX(ฐาน!$J$4:$M$45,MATCH(L3926,ฐาน!$K$4:$K$45,0),4),"")</f>
        <v/>
      </c>
      <c r="N3926" s="310" t="str">
        <f>IF(I3926&lt;&gt;"",INDEX(ฐาน!$A$4:$F$9,MATCH(I3926,ฐาน!$A$4:$A$9,0),IF(J3926&gt;=INDEX(ฐาน!$A$4:$F$9,MATCH(I3926,ฐาน!$A$4:$A$9,0),3),6,5)),"")</f>
        <v/>
      </c>
      <c r="O3926" s="311" t="str">
        <f>IF(I3926&lt;&gt;"",IF(J3926&gt;=INDEX(ฐาน!$A$4:$G$9,MATCH(I3926,ฐาน!$A$4:$A$9,0),4),INDEX(ฐาน!$A$4:$G$9,MATCH(I3926,ฐาน!$A$4:$A$9,0),7),INDEX(ฐาน!$A$4:$G$9,MATCH(I3926,ฐาน!$A$4:$A$9,0),4)),"")</f>
        <v/>
      </c>
      <c r="P3926" s="312">
        <f>IF(M3926&lt;&gt;ฐาน!$M$45,IF(L3926&lt;&gt;"",($L3926*$N3926/100),0),0)</f>
        <v>0</v>
      </c>
      <c r="Q3926" s="311">
        <f>IF(M3926&lt;&gt;ฐาน!$M$45,IF(L3926&lt;&gt;"",ROUNDUP(($L3926*$N3926/100),-1),0),0)</f>
        <v>0</v>
      </c>
      <c r="R3926" s="311">
        <f t="shared" si="122"/>
        <v>0</v>
      </c>
      <c r="S3926" s="313">
        <f t="shared" si="123"/>
        <v>0</v>
      </c>
      <c r="T3926" s="314">
        <f>IF(M3926&lt;&gt;ฐาน!$M$45,IF(S3926&lt;&gt;"",S3926+R3926,0),0)</f>
        <v>0</v>
      </c>
      <c r="U3926" s="311">
        <f>IF(M3926&lt;&gt;ฐาน!$M$45,IF(S3926=0,J3926+T3926,O3926),J3926)</f>
        <v>0</v>
      </c>
      <c r="V3926" s="98"/>
    </row>
    <row r="3927" spans="1:22" x14ac:dyDescent="0.35">
      <c r="A3927" s="93">
        <v>3919</v>
      </c>
      <c r="B3927" s="84"/>
      <c r="C3927" s="98"/>
      <c r="D3927" s="91"/>
      <c r="E3927" s="89"/>
      <c r="F3927" s="88"/>
      <c r="G3927" s="91"/>
      <c r="H3927" s="91"/>
      <c r="I3927" s="88"/>
      <c r="J3927" s="92"/>
      <c r="K3927" s="212"/>
      <c r="L3927" s="308" t="str">
        <f>IF(K3927&lt;&gt;"",INDEX(ฐาน!$J$4:$M$44,MATCH(INT(K3927),ฐาน!$J$4:$J$44,0),2),"")</f>
        <v/>
      </c>
      <c r="M3927" s="309" t="str">
        <f>IF(L3927&lt;&gt;"",INDEX(ฐาน!$J$4:$M$45,MATCH(L3927,ฐาน!$K$4:$K$45,0),4),"")</f>
        <v/>
      </c>
      <c r="N3927" s="310" t="str">
        <f>IF(I3927&lt;&gt;"",INDEX(ฐาน!$A$4:$F$9,MATCH(I3927,ฐาน!$A$4:$A$9,0),IF(J3927&gt;=INDEX(ฐาน!$A$4:$F$9,MATCH(I3927,ฐาน!$A$4:$A$9,0),3),6,5)),"")</f>
        <v/>
      </c>
      <c r="O3927" s="311" t="str">
        <f>IF(I3927&lt;&gt;"",IF(J3927&gt;=INDEX(ฐาน!$A$4:$G$9,MATCH(I3927,ฐาน!$A$4:$A$9,0),4),INDEX(ฐาน!$A$4:$G$9,MATCH(I3927,ฐาน!$A$4:$A$9,0),7),INDEX(ฐาน!$A$4:$G$9,MATCH(I3927,ฐาน!$A$4:$A$9,0),4)),"")</f>
        <v/>
      </c>
      <c r="P3927" s="312">
        <f>IF(M3927&lt;&gt;ฐาน!$M$45,IF(L3927&lt;&gt;"",($L3927*$N3927/100),0),0)</f>
        <v>0</v>
      </c>
      <c r="Q3927" s="311">
        <f>IF(M3927&lt;&gt;ฐาน!$M$45,IF(L3927&lt;&gt;"",ROUNDUP(($L3927*$N3927/100),-1),0),0)</f>
        <v>0</v>
      </c>
      <c r="R3927" s="311">
        <f t="shared" si="122"/>
        <v>0</v>
      </c>
      <c r="S3927" s="313">
        <f t="shared" si="123"/>
        <v>0</v>
      </c>
      <c r="T3927" s="314">
        <f>IF(M3927&lt;&gt;ฐาน!$M$45,IF(S3927&lt;&gt;"",S3927+R3927,0),0)</f>
        <v>0</v>
      </c>
      <c r="U3927" s="311">
        <f>IF(M3927&lt;&gt;ฐาน!$M$45,IF(S3927=0,J3927+T3927,O3927),J3927)</f>
        <v>0</v>
      </c>
      <c r="V3927" s="98"/>
    </row>
    <row r="3928" spans="1:22" x14ac:dyDescent="0.35">
      <c r="A3928" s="93">
        <v>3920</v>
      </c>
      <c r="B3928" s="84"/>
      <c r="C3928" s="98"/>
      <c r="D3928" s="91"/>
      <c r="E3928" s="89"/>
      <c r="F3928" s="88"/>
      <c r="G3928" s="91"/>
      <c r="H3928" s="91"/>
      <c r="I3928" s="88"/>
      <c r="J3928" s="92"/>
      <c r="K3928" s="212"/>
      <c r="L3928" s="308" t="str">
        <f>IF(K3928&lt;&gt;"",INDEX(ฐาน!$J$4:$M$44,MATCH(INT(K3928),ฐาน!$J$4:$J$44,0),2),"")</f>
        <v/>
      </c>
      <c r="M3928" s="309" t="str">
        <f>IF(L3928&lt;&gt;"",INDEX(ฐาน!$J$4:$M$45,MATCH(L3928,ฐาน!$K$4:$K$45,0),4),"")</f>
        <v/>
      </c>
      <c r="N3928" s="310" t="str">
        <f>IF(I3928&lt;&gt;"",INDEX(ฐาน!$A$4:$F$9,MATCH(I3928,ฐาน!$A$4:$A$9,0),IF(J3928&gt;=INDEX(ฐาน!$A$4:$F$9,MATCH(I3928,ฐาน!$A$4:$A$9,0),3),6,5)),"")</f>
        <v/>
      </c>
      <c r="O3928" s="311" t="str">
        <f>IF(I3928&lt;&gt;"",IF(J3928&gt;=INDEX(ฐาน!$A$4:$G$9,MATCH(I3928,ฐาน!$A$4:$A$9,0),4),INDEX(ฐาน!$A$4:$G$9,MATCH(I3928,ฐาน!$A$4:$A$9,0),7),INDEX(ฐาน!$A$4:$G$9,MATCH(I3928,ฐาน!$A$4:$A$9,0),4)),"")</f>
        <v/>
      </c>
      <c r="P3928" s="312">
        <f>IF(M3928&lt;&gt;ฐาน!$M$45,IF(L3928&lt;&gt;"",($L3928*$N3928/100),0),0)</f>
        <v>0</v>
      </c>
      <c r="Q3928" s="311">
        <f>IF(M3928&lt;&gt;ฐาน!$M$45,IF(L3928&lt;&gt;"",ROUNDUP(($L3928*$N3928/100),-1),0),0)</f>
        <v>0</v>
      </c>
      <c r="R3928" s="311">
        <f t="shared" si="122"/>
        <v>0</v>
      </c>
      <c r="S3928" s="313">
        <f t="shared" si="123"/>
        <v>0</v>
      </c>
      <c r="T3928" s="314">
        <f>IF(M3928&lt;&gt;ฐาน!$M$45,IF(S3928&lt;&gt;"",S3928+R3928,0),0)</f>
        <v>0</v>
      </c>
      <c r="U3928" s="311">
        <f>IF(M3928&lt;&gt;ฐาน!$M$45,IF(S3928=0,J3928+T3928,O3928),J3928)</f>
        <v>0</v>
      </c>
      <c r="V3928" s="98"/>
    </row>
    <row r="3929" spans="1:22" x14ac:dyDescent="0.35">
      <c r="A3929" s="93">
        <v>3921</v>
      </c>
      <c r="B3929" s="84"/>
      <c r="C3929" s="98"/>
      <c r="D3929" s="91"/>
      <c r="E3929" s="89"/>
      <c r="F3929" s="88"/>
      <c r="G3929" s="91"/>
      <c r="H3929" s="91"/>
      <c r="I3929" s="88"/>
      <c r="J3929" s="92"/>
      <c r="K3929" s="212"/>
      <c r="L3929" s="308" t="str">
        <f>IF(K3929&lt;&gt;"",INDEX(ฐาน!$J$4:$M$44,MATCH(INT(K3929),ฐาน!$J$4:$J$44,0),2),"")</f>
        <v/>
      </c>
      <c r="M3929" s="309" t="str">
        <f>IF(L3929&lt;&gt;"",INDEX(ฐาน!$J$4:$M$45,MATCH(L3929,ฐาน!$K$4:$K$45,0),4),"")</f>
        <v/>
      </c>
      <c r="N3929" s="310" t="str">
        <f>IF(I3929&lt;&gt;"",INDEX(ฐาน!$A$4:$F$9,MATCH(I3929,ฐาน!$A$4:$A$9,0),IF(J3929&gt;=INDEX(ฐาน!$A$4:$F$9,MATCH(I3929,ฐาน!$A$4:$A$9,0),3),6,5)),"")</f>
        <v/>
      </c>
      <c r="O3929" s="311" t="str">
        <f>IF(I3929&lt;&gt;"",IF(J3929&gt;=INDEX(ฐาน!$A$4:$G$9,MATCH(I3929,ฐาน!$A$4:$A$9,0),4),INDEX(ฐาน!$A$4:$G$9,MATCH(I3929,ฐาน!$A$4:$A$9,0),7),INDEX(ฐาน!$A$4:$G$9,MATCH(I3929,ฐาน!$A$4:$A$9,0),4)),"")</f>
        <v/>
      </c>
      <c r="P3929" s="312">
        <f>IF(M3929&lt;&gt;ฐาน!$M$45,IF(L3929&lt;&gt;"",($L3929*$N3929/100),0),0)</f>
        <v>0</v>
      </c>
      <c r="Q3929" s="311">
        <f>IF(M3929&lt;&gt;ฐาน!$M$45,IF(L3929&lt;&gt;"",ROUNDUP(($L3929*$N3929/100),-1),0),0)</f>
        <v>0</v>
      </c>
      <c r="R3929" s="311">
        <f t="shared" si="122"/>
        <v>0</v>
      </c>
      <c r="S3929" s="313">
        <f t="shared" si="123"/>
        <v>0</v>
      </c>
      <c r="T3929" s="314">
        <f>IF(M3929&lt;&gt;ฐาน!$M$45,IF(S3929&lt;&gt;"",S3929+R3929,0),0)</f>
        <v>0</v>
      </c>
      <c r="U3929" s="311">
        <f>IF(M3929&lt;&gt;ฐาน!$M$45,IF(S3929=0,J3929+T3929,O3929),J3929)</f>
        <v>0</v>
      </c>
      <c r="V3929" s="98"/>
    </row>
    <row r="3930" spans="1:22" x14ac:dyDescent="0.35">
      <c r="A3930" s="93">
        <v>3922</v>
      </c>
      <c r="B3930" s="84"/>
      <c r="C3930" s="98"/>
      <c r="D3930" s="91"/>
      <c r="E3930" s="89"/>
      <c r="F3930" s="88"/>
      <c r="G3930" s="91"/>
      <c r="H3930" s="91"/>
      <c r="I3930" s="88"/>
      <c r="J3930" s="92"/>
      <c r="K3930" s="212"/>
      <c r="L3930" s="308" t="str">
        <f>IF(K3930&lt;&gt;"",INDEX(ฐาน!$J$4:$M$44,MATCH(INT(K3930),ฐาน!$J$4:$J$44,0),2),"")</f>
        <v/>
      </c>
      <c r="M3930" s="309" t="str">
        <f>IF(L3930&lt;&gt;"",INDEX(ฐาน!$J$4:$M$45,MATCH(L3930,ฐาน!$K$4:$K$45,0),4),"")</f>
        <v/>
      </c>
      <c r="N3930" s="310" t="str">
        <f>IF(I3930&lt;&gt;"",INDEX(ฐาน!$A$4:$F$9,MATCH(I3930,ฐาน!$A$4:$A$9,0),IF(J3930&gt;=INDEX(ฐาน!$A$4:$F$9,MATCH(I3930,ฐาน!$A$4:$A$9,0),3),6,5)),"")</f>
        <v/>
      </c>
      <c r="O3930" s="311" t="str">
        <f>IF(I3930&lt;&gt;"",IF(J3930&gt;=INDEX(ฐาน!$A$4:$G$9,MATCH(I3930,ฐาน!$A$4:$A$9,0),4),INDEX(ฐาน!$A$4:$G$9,MATCH(I3930,ฐาน!$A$4:$A$9,0),7),INDEX(ฐาน!$A$4:$G$9,MATCH(I3930,ฐาน!$A$4:$A$9,0),4)),"")</f>
        <v/>
      </c>
      <c r="P3930" s="312">
        <f>IF(M3930&lt;&gt;ฐาน!$M$45,IF(L3930&lt;&gt;"",($L3930*$N3930/100),0),0)</f>
        <v>0</v>
      </c>
      <c r="Q3930" s="311">
        <f>IF(M3930&lt;&gt;ฐาน!$M$45,IF(L3930&lt;&gt;"",ROUNDUP(($L3930*$N3930/100),-1),0),0)</f>
        <v>0</v>
      </c>
      <c r="R3930" s="311">
        <f t="shared" si="122"/>
        <v>0</v>
      </c>
      <c r="S3930" s="313">
        <f t="shared" si="123"/>
        <v>0</v>
      </c>
      <c r="T3930" s="314">
        <f>IF(M3930&lt;&gt;ฐาน!$M$45,IF(S3930&lt;&gt;"",S3930+R3930,0),0)</f>
        <v>0</v>
      </c>
      <c r="U3930" s="311">
        <f>IF(M3930&lt;&gt;ฐาน!$M$45,IF(S3930=0,J3930+T3930,O3930),J3930)</f>
        <v>0</v>
      </c>
      <c r="V3930" s="98"/>
    </row>
    <row r="3931" spans="1:22" x14ac:dyDescent="0.35">
      <c r="A3931" s="93">
        <v>3923</v>
      </c>
      <c r="B3931" s="84"/>
      <c r="C3931" s="98"/>
      <c r="D3931" s="91"/>
      <c r="E3931" s="89"/>
      <c r="F3931" s="88"/>
      <c r="G3931" s="91"/>
      <c r="H3931" s="91"/>
      <c r="I3931" s="88"/>
      <c r="J3931" s="92"/>
      <c r="K3931" s="212"/>
      <c r="L3931" s="308" t="str">
        <f>IF(K3931&lt;&gt;"",INDEX(ฐาน!$J$4:$M$44,MATCH(INT(K3931),ฐาน!$J$4:$J$44,0),2),"")</f>
        <v/>
      </c>
      <c r="M3931" s="309" t="str">
        <f>IF(L3931&lt;&gt;"",INDEX(ฐาน!$J$4:$M$45,MATCH(L3931,ฐาน!$K$4:$K$45,0),4),"")</f>
        <v/>
      </c>
      <c r="N3931" s="310" t="str">
        <f>IF(I3931&lt;&gt;"",INDEX(ฐาน!$A$4:$F$9,MATCH(I3931,ฐาน!$A$4:$A$9,0),IF(J3931&gt;=INDEX(ฐาน!$A$4:$F$9,MATCH(I3931,ฐาน!$A$4:$A$9,0),3),6,5)),"")</f>
        <v/>
      </c>
      <c r="O3931" s="311" t="str">
        <f>IF(I3931&lt;&gt;"",IF(J3931&gt;=INDEX(ฐาน!$A$4:$G$9,MATCH(I3931,ฐาน!$A$4:$A$9,0),4),INDEX(ฐาน!$A$4:$G$9,MATCH(I3931,ฐาน!$A$4:$A$9,0),7),INDEX(ฐาน!$A$4:$G$9,MATCH(I3931,ฐาน!$A$4:$A$9,0),4)),"")</f>
        <v/>
      </c>
      <c r="P3931" s="312">
        <f>IF(M3931&lt;&gt;ฐาน!$M$45,IF(L3931&lt;&gt;"",($L3931*$N3931/100),0),0)</f>
        <v>0</v>
      </c>
      <c r="Q3931" s="311">
        <f>IF(M3931&lt;&gt;ฐาน!$M$45,IF(L3931&lt;&gt;"",ROUNDUP(($L3931*$N3931/100),-1),0),0)</f>
        <v>0</v>
      </c>
      <c r="R3931" s="311">
        <f t="shared" si="122"/>
        <v>0</v>
      </c>
      <c r="S3931" s="313">
        <f t="shared" si="123"/>
        <v>0</v>
      </c>
      <c r="T3931" s="314">
        <f>IF(M3931&lt;&gt;ฐาน!$M$45,IF(S3931&lt;&gt;"",S3931+R3931,0),0)</f>
        <v>0</v>
      </c>
      <c r="U3931" s="311">
        <f>IF(M3931&lt;&gt;ฐาน!$M$45,IF(S3931=0,J3931+T3931,O3931),J3931)</f>
        <v>0</v>
      </c>
      <c r="V3931" s="98"/>
    </row>
    <row r="3932" spans="1:22" x14ac:dyDescent="0.35">
      <c r="A3932" s="93">
        <v>3924</v>
      </c>
      <c r="B3932" s="84"/>
      <c r="C3932" s="98"/>
      <c r="D3932" s="91"/>
      <c r="E3932" s="89"/>
      <c r="F3932" s="88"/>
      <c r="G3932" s="91"/>
      <c r="H3932" s="91"/>
      <c r="I3932" s="88"/>
      <c r="J3932" s="92"/>
      <c r="K3932" s="212"/>
      <c r="L3932" s="308" t="str">
        <f>IF(K3932&lt;&gt;"",INDEX(ฐาน!$J$4:$M$44,MATCH(INT(K3932),ฐาน!$J$4:$J$44,0),2),"")</f>
        <v/>
      </c>
      <c r="M3932" s="309" t="str">
        <f>IF(L3932&lt;&gt;"",INDEX(ฐาน!$J$4:$M$45,MATCH(L3932,ฐาน!$K$4:$K$45,0),4),"")</f>
        <v/>
      </c>
      <c r="N3932" s="310" t="str">
        <f>IF(I3932&lt;&gt;"",INDEX(ฐาน!$A$4:$F$9,MATCH(I3932,ฐาน!$A$4:$A$9,0),IF(J3932&gt;=INDEX(ฐาน!$A$4:$F$9,MATCH(I3932,ฐาน!$A$4:$A$9,0),3),6,5)),"")</f>
        <v/>
      </c>
      <c r="O3932" s="311" t="str">
        <f>IF(I3932&lt;&gt;"",IF(J3932&gt;=INDEX(ฐาน!$A$4:$G$9,MATCH(I3932,ฐาน!$A$4:$A$9,0),4),INDEX(ฐาน!$A$4:$G$9,MATCH(I3932,ฐาน!$A$4:$A$9,0),7),INDEX(ฐาน!$A$4:$G$9,MATCH(I3932,ฐาน!$A$4:$A$9,0),4)),"")</f>
        <v/>
      </c>
      <c r="P3932" s="312">
        <f>IF(M3932&lt;&gt;ฐาน!$M$45,IF(L3932&lt;&gt;"",($L3932*$N3932/100),0),0)</f>
        <v>0</v>
      </c>
      <c r="Q3932" s="311">
        <f>IF(M3932&lt;&gt;ฐาน!$M$45,IF(L3932&lt;&gt;"",ROUNDUP(($L3932*$N3932/100),-1),0),0)</f>
        <v>0</v>
      </c>
      <c r="R3932" s="311">
        <f t="shared" si="122"/>
        <v>0</v>
      </c>
      <c r="S3932" s="313">
        <f t="shared" si="123"/>
        <v>0</v>
      </c>
      <c r="T3932" s="314">
        <f>IF(M3932&lt;&gt;ฐาน!$M$45,IF(S3932&lt;&gt;"",S3932+R3932,0),0)</f>
        <v>0</v>
      </c>
      <c r="U3932" s="311">
        <f>IF(M3932&lt;&gt;ฐาน!$M$45,IF(S3932=0,J3932+T3932,O3932),J3932)</f>
        <v>0</v>
      </c>
      <c r="V3932" s="98"/>
    </row>
    <row r="3933" spans="1:22" x14ac:dyDescent="0.35">
      <c r="A3933" s="93">
        <v>3925</v>
      </c>
      <c r="B3933" s="84"/>
      <c r="C3933" s="98"/>
      <c r="D3933" s="91"/>
      <c r="E3933" s="89"/>
      <c r="F3933" s="88"/>
      <c r="G3933" s="91"/>
      <c r="H3933" s="91"/>
      <c r="I3933" s="88"/>
      <c r="J3933" s="92"/>
      <c r="K3933" s="212"/>
      <c r="L3933" s="308" t="str">
        <f>IF(K3933&lt;&gt;"",INDEX(ฐาน!$J$4:$M$44,MATCH(INT(K3933),ฐาน!$J$4:$J$44,0),2),"")</f>
        <v/>
      </c>
      <c r="M3933" s="309" t="str">
        <f>IF(L3933&lt;&gt;"",INDEX(ฐาน!$J$4:$M$45,MATCH(L3933,ฐาน!$K$4:$K$45,0),4),"")</f>
        <v/>
      </c>
      <c r="N3933" s="310" t="str">
        <f>IF(I3933&lt;&gt;"",INDEX(ฐาน!$A$4:$F$9,MATCH(I3933,ฐาน!$A$4:$A$9,0),IF(J3933&gt;=INDEX(ฐาน!$A$4:$F$9,MATCH(I3933,ฐาน!$A$4:$A$9,0),3),6,5)),"")</f>
        <v/>
      </c>
      <c r="O3933" s="311" t="str">
        <f>IF(I3933&lt;&gt;"",IF(J3933&gt;=INDEX(ฐาน!$A$4:$G$9,MATCH(I3933,ฐาน!$A$4:$A$9,0),4),INDEX(ฐาน!$A$4:$G$9,MATCH(I3933,ฐาน!$A$4:$A$9,0),7),INDEX(ฐาน!$A$4:$G$9,MATCH(I3933,ฐาน!$A$4:$A$9,0),4)),"")</f>
        <v/>
      </c>
      <c r="P3933" s="312">
        <f>IF(M3933&lt;&gt;ฐาน!$M$45,IF(L3933&lt;&gt;"",($L3933*$N3933/100),0),0)</f>
        <v>0</v>
      </c>
      <c r="Q3933" s="311">
        <f>IF(M3933&lt;&gt;ฐาน!$M$45,IF(L3933&lt;&gt;"",ROUNDUP(($L3933*$N3933/100),-1),0),0)</f>
        <v>0</v>
      </c>
      <c r="R3933" s="311">
        <f t="shared" si="122"/>
        <v>0</v>
      </c>
      <c r="S3933" s="313">
        <f t="shared" si="123"/>
        <v>0</v>
      </c>
      <c r="T3933" s="314">
        <f>IF(M3933&lt;&gt;ฐาน!$M$45,IF(S3933&lt;&gt;"",S3933+R3933,0),0)</f>
        <v>0</v>
      </c>
      <c r="U3933" s="311">
        <f>IF(M3933&lt;&gt;ฐาน!$M$45,IF(S3933=0,J3933+T3933,O3933),J3933)</f>
        <v>0</v>
      </c>
      <c r="V3933" s="98"/>
    </row>
    <row r="3934" spans="1:22" x14ac:dyDescent="0.35">
      <c r="A3934" s="93">
        <v>3926</v>
      </c>
      <c r="B3934" s="84"/>
      <c r="C3934" s="98"/>
      <c r="D3934" s="91"/>
      <c r="E3934" s="89"/>
      <c r="F3934" s="88"/>
      <c r="G3934" s="91"/>
      <c r="H3934" s="91"/>
      <c r="I3934" s="88"/>
      <c r="J3934" s="92"/>
      <c r="K3934" s="212"/>
      <c r="L3934" s="308" t="str">
        <f>IF(K3934&lt;&gt;"",INDEX(ฐาน!$J$4:$M$44,MATCH(INT(K3934),ฐาน!$J$4:$J$44,0),2),"")</f>
        <v/>
      </c>
      <c r="M3934" s="309" t="str">
        <f>IF(L3934&lt;&gt;"",INDEX(ฐาน!$J$4:$M$45,MATCH(L3934,ฐาน!$K$4:$K$45,0),4),"")</f>
        <v/>
      </c>
      <c r="N3934" s="310" t="str">
        <f>IF(I3934&lt;&gt;"",INDEX(ฐาน!$A$4:$F$9,MATCH(I3934,ฐาน!$A$4:$A$9,0),IF(J3934&gt;=INDEX(ฐาน!$A$4:$F$9,MATCH(I3934,ฐาน!$A$4:$A$9,0),3),6,5)),"")</f>
        <v/>
      </c>
      <c r="O3934" s="311" t="str">
        <f>IF(I3934&lt;&gt;"",IF(J3934&gt;=INDEX(ฐาน!$A$4:$G$9,MATCH(I3934,ฐาน!$A$4:$A$9,0),4),INDEX(ฐาน!$A$4:$G$9,MATCH(I3934,ฐาน!$A$4:$A$9,0),7),INDEX(ฐาน!$A$4:$G$9,MATCH(I3934,ฐาน!$A$4:$A$9,0),4)),"")</f>
        <v/>
      </c>
      <c r="P3934" s="312">
        <f>IF(M3934&lt;&gt;ฐาน!$M$45,IF(L3934&lt;&gt;"",($L3934*$N3934/100),0),0)</f>
        <v>0</v>
      </c>
      <c r="Q3934" s="311">
        <f>IF(M3934&lt;&gt;ฐาน!$M$45,IF(L3934&lt;&gt;"",ROUNDUP(($L3934*$N3934/100),-1),0),0)</f>
        <v>0</v>
      </c>
      <c r="R3934" s="311">
        <f t="shared" si="122"/>
        <v>0</v>
      </c>
      <c r="S3934" s="313">
        <f t="shared" si="123"/>
        <v>0</v>
      </c>
      <c r="T3934" s="314">
        <f>IF(M3934&lt;&gt;ฐาน!$M$45,IF(S3934&lt;&gt;"",S3934+R3934,0),0)</f>
        <v>0</v>
      </c>
      <c r="U3934" s="311">
        <f>IF(M3934&lt;&gt;ฐาน!$M$45,IF(S3934=0,J3934+T3934,O3934),J3934)</f>
        <v>0</v>
      </c>
      <c r="V3934" s="98"/>
    </row>
    <row r="3935" spans="1:22" x14ac:dyDescent="0.35">
      <c r="A3935" s="93">
        <v>3927</v>
      </c>
      <c r="B3935" s="84"/>
      <c r="C3935" s="98"/>
      <c r="D3935" s="91"/>
      <c r="E3935" s="89"/>
      <c r="F3935" s="88"/>
      <c r="G3935" s="91"/>
      <c r="H3935" s="91"/>
      <c r="I3935" s="88"/>
      <c r="J3935" s="92"/>
      <c r="K3935" s="212"/>
      <c r="L3935" s="308" t="str">
        <f>IF(K3935&lt;&gt;"",INDEX(ฐาน!$J$4:$M$44,MATCH(INT(K3935),ฐาน!$J$4:$J$44,0),2),"")</f>
        <v/>
      </c>
      <c r="M3935" s="309" t="str">
        <f>IF(L3935&lt;&gt;"",INDEX(ฐาน!$J$4:$M$45,MATCH(L3935,ฐาน!$K$4:$K$45,0),4),"")</f>
        <v/>
      </c>
      <c r="N3935" s="310" t="str">
        <f>IF(I3935&lt;&gt;"",INDEX(ฐาน!$A$4:$F$9,MATCH(I3935,ฐาน!$A$4:$A$9,0),IF(J3935&gt;=INDEX(ฐาน!$A$4:$F$9,MATCH(I3935,ฐาน!$A$4:$A$9,0),3),6,5)),"")</f>
        <v/>
      </c>
      <c r="O3935" s="311" t="str">
        <f>IF(I3935&lt;&gt;"",IF(J3935&gt;=INDEX(ฐาน!$A$4:$G$9,MATCH(I3935,ฐาน!$A$4:$A$9,0),4),INDEX(ฐาน!$A$4:$G$9,MATCH(I3935,ฐาน!$A$4:$A$9,0),7),INDEX(ฐาน!$A$4:$G$9,MATCH(I3935,ฐาน!$A$4:$A$9,0),4)),"")</f>
        <v/>
      </c>
      <c r="P3935" s="312">
        <f>IF(M3935&lt;&gt;ฐาน!$M$45,IF(L3935&lt;&gt;"",($L3935*$N3935/100),0),0)</f>
        <v>0</v>
      </c>
      <c r="Q3935" s="311">
        <f>IF(M3935&lt;&gt;ฐาน!$M$45,IF(L3935&lt;&gt;"",ROUNDUP(($L3935*$N3935/100),-1),0),0)</f>
        <v>0</v>
      </c>
      <c r="R3935" s="311">
        <f t="shared" si="122"/>
        <v>0</v>
      </c>
      <c r="S3935" s="313">
        <f t="shared" si="123"/>
        <v>0</v>
      </c>
      <c r="T3935" s="314">
        <f>IF(M3935&lt;&gt;ฐาน!$M$45,IF(S3935&lt;&gt;"",S3935+R3935,0),0)</f>
        <v>0</v>
      </c>
      <c r="U3935" s="311">
        <f>IF(M3935&lt;&gt;ฐาน!$M$45,IF(S3935=0,J3935+T3935,O3935),J3935)</f>
        <v>0</v>
      </c>
      <c r="V3935" s="98"/>
    </row>
    <row r="3936" spans="1:22" x14ac:dyDescent="0.35">
      <c r="A3936" s="93">
        <v>3928</v>
      </c>
      <c r="B3936" s="84"/>
      <c r="C3936" s="98"/>
      <c r="D3936" s="91"/>
      <c r="E3936" s="89"/>
      <c r="F3936" s="88"/>
      <c r="G3936" s="91"/>
      <c r="H3936" s="91"/>
      <c r="I3936" s="88"/>
      <c r="J3936" s="92"/>
      <c r="K3936" s="212"/>
      <c r="L3936" s="308" t="str">
        <f>IF(K3936&lt;&gt;"",INDEX(ฐาน!$J$4:$M$44,MATCH(INT(K3936),ฐาน!$J$4:$J$44,0),2),"")</f>
        <v/>
      </c>
      <c r="M3936" s="309" t="str">
        <f>IF(L3936&lt;&gt;"",INDEX(ฐาน!$J$4:$M$45,MATCH(L3936,ฐาน!$K$4:$K$45,0),4),"")</f>
        <v/>
      </c>
      <c r="N3936" s="310" t="str">
        <f>IF(I3936&lt;&gt;"",INDEX(ฐาน!$A$4:$F$9,MATCH(I3936,ฐาน!$A$4:$A$9,0),IF(J3936&gt;=INDEX(ฐาน!$A$4:$F$9,MATCH(I3936,ฐาน!$A$4:$A$9,0),3),6,5)),"")</f>
        <v/>
      </c>
      <c r="O3936" s="311" t="str">
        <f>IF(I3936&lt;&gt;"",IF(J3936&gt;=INDEX(ฐาน!$A$4:$G$9,MATCH(I3936,ฐาน!$A$4:$A$9,0),4),INDEX(ฐาน!$A$4:$G$9,MATCH(I3936,ฐาน!$A$4:$A$9,0),7),INDEX(ฐาน!$A$4:$G$9,MATCH(I3936,ฐาน!$A$4:$A$9,0),4)),"")</f>
        <v/>
      </c>
      <c r="P3936" s="312">
        <f>IF(M3936&lt;&gt;ฐาน!$M$45,IF(L3936&lt;&gt;"",($L3936*$N3936/100),0),0)</f>
        <v>0</v>
      </c>
      <c r="Q3936" s="311">
        <f>IF(M3936&lt;&gt;ฐาน!$M$45,IF(L3936&lt;&gt;"",ROUNDUP(($L3936*$N3936/100),-1),0),0)</f>
        <v>0</v>
      </c>
      <c r="R3936" s="311">
        <f t="shared" si="122"/>
        <v>0</v>
      </c>
      <c r="S3936" s="313">
        <f t="shared" si="123"/>
        <v>0</v>
      </c>
      <c r="T3936" s="314">
        <f>IF(M3936&lt;&gt;ฐาน!$M$45,IF(S3936&lt;&gt;"",S3936+R3936,0),0)</f>
        <v>0</v>
      </c>
      <c r="U3936" s="311">
        <f>IF(M3936&lt;&gt;ฐาน!$M$45,IF(S3936=0,J3936+T3936,O3936),J3936)</f>
        <v>0</v>
      </c>
      <c r="V3936" s="98"/>
    </row>
    <row r="3937" spans="1:22" x14ac:dyDescent="0.35">
      <c r="A3937" s="93">
        <v>3929</v>
      </c>
      <c r="B3937" s="84"/>
      <c r="C3937" s="98"/>
      <c r="D3937" s="91"/>
      <c r="E3937" s="89"/>
      <c r="F3937" s="88"/>
      <c r="G3937" s="91"/>
      <c r="H3937" s="91"/>
      <c r="I3937" s="88"/>
      <c r="J3937" s="92"/>
      <c r="K3937" s="212"/>
      <c r="L3937" s="308" t="str">
        <f>IF(K3937&lt;&gt;"",INDEX(ฐาน!$J$4:$M$44,MATCH(INT(K3937),ฐาน!$J$4:$J$44,0),2),"")</f>
        <v/>
      </c>
      <c r="M3937" s="309" t="str">
        <f>IF(L3937&lt;&gt;"",INDEX(ฐาน!$J$4:$M$45,MATCH(L3937,ฐาน!$K$4:$K$45,0),4),"")</f>
        <v/>
      </c>
      <c r="N3937" s="310" t="str">
        <f>IF(I3937&lt;&gt;"",INDEX(ฐาน!$A$4:$F$9,MATCH(I3937,ฐาน!$A$4:$A$9,0),IF(J3937&gt;=INDEX(ฐาน!$A$4:$F$9,MATCH(I3937,ฐาน!$A$4:$A$9,0),3),6,5)),"")</f>
        <v/>
      </c>
      <c r="O3937" s="311" t="str">
        <f>IF(I3937&lt;&gt;"",IF(J3937&gt;=INDEX(ฐาน!$A$4:$G$9,MATCH(I3937,ฐาน!$A$4:$A$9,0),4),INDEX(ฐาน!$A$4:$G$9,MATCH(I3937,ฐาน!$A$4:$A$9,0),7),INDEX(ฐาน!$A$4:$G$9,MATCH(I3937,ฐาน!$A$4:$A$9,0),4)),"")</f>
        <v/>
      </c>
      <c r="P3937" s="312">
        <f>IF(M3937&lt;&gt;ฐาน!$M$45,IF(L3937&lt;&gt;"",($L3937*$N3937/100),0),0)</f>
        <v>0</v>
      </c>
      <c r="Q3937" s="311">
        <f>IF(M3937&lt;&gt;ฐาน!$M$45,IF(L3937&lt;&gt;"",ROUNDUP(($L3937*$N3937/100),-1),0),0)</f>
        <v>0</v>
      </c>
      <c r="R3937" s="311">
        <f t="shared" si="122"/>
        <v>0</v>
      </c>
      <c r="S3937" s="313">
        <f t="shared" si="123"/>
        <v>0</v>
      </c>
      <c r="T3937" s="314">
        <f>IF(M3937&lt;&gt;ฐาน!$M$45,IF(S3937&lt;&gt;"",S3937+R3937,0),0)</f>
        <v>0</v>
      </c>
      <c r="U3937" s="311">
        <f>IF(M3937&lt;&gt;ฐาน!$M$45,IF(S3937=0,J3937+T3937,O3937),J3937)</f>
        <v>0</v>
      </c>
      <c r="V3937" s="98"/>
    </row>
    <row r="3938" spans="1:22" x14ac:dyDescent="0.35">
      <c r="A3938" s="93">
        <v>3930</v>
      </c>
      <c r="B3938" s="84"/>
      <c r="C3938" s="98"/>
      <c r="D3938" s="91"/>
      <c r="E3938" s="89"/>
      <c r="F3938" s="88"/>
      <c r="G3938" s="91"/>
      <c r="H3938" s="91"/>
      <c r="I3938" s="88"/>
      <c r="J3938" s="92"/>
      <c r="K3938" s="212"/>
      <c r="L3938" s="308" t="str">
        <f>IF(K3938&lt;&gt;"",INDEX(ฐาน!$J$4:$M$44,MATCH(INT(K3938),ฐาน!$J$4:$J$44,0),2),"")</f>
        <v/>
      </c>
      <c r="M3938" s="309" t="str">
        <f>IF(L3938&lt;&gt;"",INDEX(ฐาน!$J$4:$M$45,MATCH(L3938,ฐาน!$K$4:$K$45,0),4),"")</f>
        <v/>
      </c>
      <c r="N3938" s="310" t="str">
        <f>IF(I3938&lt;&gt;"",INDEX(ฐาน!$A$4:$F$9,MATCH(I3938,ฐาน!$A$4:$A$9,0),IF(J3938&gt;=INDEX(ฐาน!$A$4:$F$9,MATCH(I3938,ฐาน!$A$4:$A$9,0),3),6,5)),"")</f>
        <v/>
      </c>
      <c r="O3938" s="311" t="str">
        <f>IF(I3938&lt;&gt;"",IF(J3938&gt;=INDEX(ฐาน!$A$4:$G$9,MATCH(I3938,ฐาน!$A$4:$A$9,0),4),INDEX(ฐาน!$A$4:$G$9,MATCH(I3938,ฐาน!$A$4:$A$9,0),7),INDEX(ฐาน!$A$4:$G$9,MATCH(I3938,ฐาน!$A$4:$A$9,0),4)),"")</f>
        <v/>
      </c>
      <c r="P3938" s="312">
        <f>IF(M3938&lt;&gt;ฐาน!$M$45,IF(L3938&lt;&gt;"",($L3938*$N3938/100),0),0)</f>
        <v>0</v>
      </c>
      <c r="Q3938" s="311">
        <f>IF(M3938&lt;&gt;ฐาน!$M$45,IF(L3938&lt;&gt;"",ROUNDUP(($L3938*$N3938/100),-1),0),0)</f>
        <v>0</v>
      </c>
      <c r="R3938" s="311">
        <f t="shared" si="122"/>
        <v>0</v>
      </c>
      <c r="S3938" s="313">
        <f t="shared" si="123"/>
        <v>0</v>
      </c>
      <c r="T3938" s="314">
        <f>IF(M3938&lt;&gt;ฐาน!$M$45,IF(S3938&lt;&gt;"",S3938+R3938,0),0)</f>
        <v>0</v>
      </c>
      <c r="U3938" s="311">
        <f>IF(M3938&lt;&gt;ฐาน!$M$45,IF(S3938=0,J3938+T3938,O3938),J3938)</f>
        <v>0</v>
      </c>
      <c r="V3938" s="98"/>
    </row>
    <row r="3939" spans="1:22" x14ac:dyDescent="0.35">
      <c r="A3939" s="93">
        <v>3931</v>
      </c>
      <c r="B3939" s="84"/>
      <c r="C3939" s="98"/>
      <c r="D3939" s="91"/>
      <c r="E3939" s="89"/>
      <c r="F3939" s="88"/>
      <c r="G3939" s="91"/>
      <c r="H3939" s="91"/>
      <c r="I3939" s="88"/>
      <c r="J3939" s="92"/>
      <c r="K3939" s="212"/>
      <c r="L3939" s="308" t="str">
        <f>IF(K3939&lt;&gt;"",INDEX(ฐาน!$J$4:$M$44,MATCH(INT(K3939),ฐาน!$J$4:$J$44,0),2),"")</f>
        <v/>
      </c>
      <c r="M3939" s="309" t="str">
        <f>IF(L3939&lt;&gt;"",INDEX(ฐาน!$J$4:$M$45,MATCH(L3939,ฐาน!$K$4:$K$45,0),4),"")</f>
        <v/>
      </c>
      <c r="N3939" s="310" t="str">
        <f>IF(I3939&lt;&gt;"",INDEX(ฐาน!$A$4:$F$9,MATCH(I3939,ฐาน!$A$4:$A$9,0),IF(J3939&gt;=INDEX(ฐาน!$A$4:$F$9,MATCH(I3939,ฐาน!$A$4:$A$9,0),3),6,5)),"")</f>
        <v/>
      </c>
      <c r="O3939" s="311" t="str">
        <f>IF(I3939&lt;&gt;"",IF(J3939&gt;=INDEX(ฐาน!$A$4:$G$9,MATCH(I3939,ฐาน!$A$4:$A$9,0),4),INDEX(ฐาน!$A$4:$G$9,MATCH(I3939,ฐาน!$A$4:$A$9,0),7),INDEX(ฐาน!$A$4:$G$9,MATCH(I3939,ฐาน!$A$4:$A$9,0),4)),"")</f>
        <v/>
      </c>
      <c r="P3939" s="312">
        <f>IF(M3939&lt;&gt;ฐาน!$M$45,IF(L3939&lt;&gt;"",($L3939*$N3939/100),0),0)</f>
        <v>0</v>
      </c>
      <c r="Q3939" s="311">
        <f>IF(M3939&lt;&gt;ฐาน!$M$45,IF(L3939&lt;&gt;"",ROUNDUP(($L3939*$N3939/100),-1),0),0)</f>
        <v>0</v>
      </c>
      <c r="R3939" s="311">
        <f t="shared" si="122"/>
        <v>0</v>
      </c>
      <c r="S3939" s="313">
        <f t="shared" si="123"/>
        <v>0</v>
      </c>
      <c r="T3939" s="314">
        <f>IF(M3939&lt;&gt;ฐาน!$M$45,IF(S3939&lt;&gt;"",S3939+R3939,0),0)</f>
        <v>0</v>
      </c>
      <c r="U3939" s="311">
        <f>IF(M3939&lt;&gt;ฐาน!$M$45,IF(S3939=0,J3939+T3939,O3939),J3939)</f>
        <v>0</v>
      </c>
      <c r="V3939" s="98"/>
    </row>
    <row r="3940" spans="1:22" x14ac:dyDescent="0.35">
      <c r="A3940" s="93">
        <v>3932</v>
      </c>
      <c r="B3940" s="84"/>
      <c r="C3940" s="98"/>
      <c r="D3940" s="91"/>
      <c r="E3940" s="89"/>
      <c r="F3940" s="88"/>
      <c r="G3940" s="91"/>
      <c r="H3940" s="91"/>
      <c r="I3940" s="88"/>
      <c r="J3940" s="92"/>
      <c r="K3940" s="212"/>
      <c r="L3940" s="308" t="str">
        <f>IF(K3940&lt;&gt;"",INDEX(ฐาน!$J$4:$M$44,MATCH(INT(K3940),ฐาน!$J$4:$J$44,0),2),"")</f>
        <v/>
      </c>
      <c r="M3940" s="309" t="str">
        <f>IF(L3940&lt;&gt;"",INDEX(ฐาน!$J$4:$M$45,MATCH(L3940,ฐาน!$K$4:$K$45,0),4),"")</f>
        <v/>
      </c>
      <c r="N3940" s="310" t="str">
        <f>IF(I3940&lt;&gt;"",INDEX(ฐาน!$A$4:$F$9,MATCH(I3940,ฐาน!$A$4:$A$9,0),IF(J3940&gt;=INDEX(ฐาน!$A$4:$F$9,MATCH(I3940,ฐาน!$A$4:$A$9,0),3),6,5)),"")</f>
        <v/>
      </c>
      <c r="O3940" s="311" t="str">
        <f>IF(I3940&lt;&gt;"",IF(J3940&gt;=INDEX(ฐาน!$A$4:$G$9,MATCH(I3940,ฐาน!$A$4:$A$9,0),4),INDEX(ฐาน!$A$4:$G$9,MATCH(I3940,ฐาน!$A$4:$A$9,0),7),INDEX(ฐาน!$A$4:$G$9,MATCH(I3940,ฐาน!$A$4:$A$9,0),4)),"")</f>
        <v/>
      </c>
      <c r="P3940" s="312">
        <f>IF(M3940&lt;&gt;ฐาน!$M$45,IF(L3940&lt;&gt;"",($L3940*$N3940/100),0),0)</f>
        <v>0</v>
      </c>
      <c r="Q3940" s="311">
        <f>IF(M3940&lt;&gt;ฐาน!$M$45,IF(L3940&lt;&gt;"",ROUNDUP(($L3940*$N3940/100),-1),0),0)</f>
        <v>0</v>
      </c>
      <c r="R3940" s="311">
        <f t="shared" si="122"/>
        <v>0</v>
      </c>
      <c r="S3940" s="313">
        <f t="shared" si="123"/>
        <v>0</v>
      </c>
      <c r="T3940" s="314">
        <f>IF(M3940&lt;&gt;ฐาน!$M$45,IF(S3940&lt;&gt;"",S3940+R3940,0),0)</f>
        <v>0</v>
      </c>
      <c r="U3940" s="311">
        <f>IF(M3940&lt;&gt;ฐาน!$M$45,IF(S3940=0,J3940+T3940,O3940),J3940)</f>
        <v>0</v>
      </c>
      <c r="V3940" s="98"/>
    </row>
    <row r="3941" spans="1:22" x14ac:dyDescent="0.35">
      <c r="A3941" s="93">
        <v>3933</v>
      </c>
      <c r="B3941" s="84"/>
      <c r="C3941" s="98"/>
      <c r="D3941" s="91"/>
      <c r="E3941" s="89"/>
      <c r="F3941" s="88"/>
      <c r="G3941" s="91"/>
      <c r="H3941" s="91"/>
      <c r="I3941" s="88"/>
      <c r="J3941" s="92"/>
      <c r="K3941" s="212"/>
      <c r="L3941" s="308" t="str">
        <f>IF(K3941&lt;&gt;"",INDEX(ฐาน!$J$4:$M$44,MATCH(INT(K3941),ฐาน!$J$4:$J$44,0),2),"")</f>
        <v/>
      </c>
      <c r="M3941" s="309" t="str">
        <f>IF(L3941&lt;&gt;"",INDEX(ฐาน!$J$4:$M$45,MATCH(L3941,ฐาน!$K$4:$K$45,0),4),"")</f>
        <v/>
      </c>
      <c r="N3941" s="310" t="str">
        <f>IF(I3941&lt;&gt;"",INDEX(ฐาน!$A$4:$F$9,MATCH(I3941,ฐาน!$A$4:$A$9,0),IF(J3941&gt;=INDEX(ฐาน!$A$4:$F$9,MATCH(I3941,ฐาน!$A$4:$A$9,0),3),6,5)),"")</f>
        <v/>
      </c>
      <c r="O3941" s="311" t="str">
        <f>IF(I3941&lt;&gt;"",IF(J3941&gt;=INDEX(ฐาน!$A$4:$G$9,MATCH(I3941,ฐาน!$A$4:$A$9,0),4),INDEX(ฐาน!$A$4:$G$9,MATCH(I3941,ฐาน!$A$4:$A$9,0),7),INDEX(ฐาน!$A$4:$G$9,MATCH(I3941,ฐาน!$A$4:$A$9,0),4)),"")</f>
        <v/>
      </c>
      <c r="P3941" s="312">
        <f>IF(M3941&lt;&gt;ฐาน!$M$45,IF(L3941&lt;&gt;"",($L3941*$N3941/100),0),0)</f>
        <v>0</v>
      </c>
      <c r="Q3941" s="311">
        <f>IF(M3941&lt;&gt;ฐาน!$M$45,IF(L3941&lt;&gt;"",ROUNDUP(($L3941*$N3941/100),-1),0),0)</f>
        <v>0</v>
      </c>
      <c r="R3941" s="311">
        <f t="shared" si="122"/>
        <v>0</v>
      </c>
      <c r="S3941" s="313">
        <f t="shared" si="123"/>
        <v>0</v>
      </c>
      <c r="T3941" s="314">
        <f>IF(M3941&lt;&gt;ฐาน!$M$45,IF(S3941&lt;&gt;"",S3941+R3941,0),0)</f>
        <v>0</v>
      </c>
      <c r="U3941" s="311">
        <f>IF(M3941&lt;&gt;ฐาน!$M$45,IF(S3941=0,J3941+T3941,O3941),J3941)</f>
        <v>0</v>
      </c>
      <c r="V3941" s="98"/>
    </row>
    <row r="3942" spans="1:22" x14ac:dyDescent="0.35">
      <c r="A3942" s="93">
        <v>3934</v>
      </c>
      <c r="B3942" s="84"/>
      <c r="C3942" s="98"/>
      <c r="D3942" s="91"/>
      <c r="E3942" s="89"/>
      <c r="F3942" s="88"/>
      <c r="G3942" s="91"/>
      <c r="H3942" s="91"/>
      <c r="I3942" s="88"/>
      <c r="J3942" s="92"/>
      <c r="K3942" s="212"/>
      <c r="L3942" s="308" t="str">
        <f>IF(K3942&lt;&gt;"",INDEX(ฐาน!$J$4:$M$44,MATCH(INT(K3942),ฐาน!$J$4:$J$44,0),2),"")</f>
        <v/>
      </c>
      <c r="M3942" s="309" t="str">
        <f>IF(L3942&lt;&gt;"",INDEX(ฐาน!$J$4:$M$45,MATCH(L3942,ฐาน!$K$4:$K$45,0),4),"")</f>
        <v/>
      </c>
      <c r="N3942" s="310" t="str">
        <f>IF(I3942&lt;&gt;"",INDEX(ฐาน!$A$4:$F$9,MATCH(I3942,ฐาน!$A$4:$A$9,0),IF(J3942&gt;=INDEX(ฐาน!$A$4:$F$9,MATCH(I3942,ฐาน!$A$4:$A$9,0),3),6,5)),"")</f>
        <v/>
      </c>
      <c r="O3942" s="311" t="str">
        <f>IF(I3942&lt;&gt;"",IF(J3942&gt;=INDEX(ฐาน!$A$4:$G$9,MATCH(I3942,ฐาน!$A$4:$A$9,0),4),INDEX(ฐาน!$A$4:$G$9,MATCH(I3942,ฐาน!$A$4:$A$9,0),7),INDEX(ฐาน!$A$4:$G$9,MATCH(I3942,ฐาน!$A$4:$A$9,0),4)),"")</f>
        <v/>
      </c>
      <c r="P3942" s="312">
        <f>IF(M3942&lt;&gt;ฐาน!$M$45,IF(L3942&lt;&gt;"",($L3942*$N3942/100),0),0)</f>
        <v>0</v>
      </c>
      <c r="Q3942" s="311">
        <f>IF(M3942&lt;&gt;ฐาน!$M$45,IF(L3942&lt;&gt;"",ROUNDUP(($L3942*$N3942/100),-1),0),0)</f>
        <v>0</v>
      </c>
      <c r="R3942" s="311">
        <f t="shared" si="122"/>
        <v>0</v>
      </c>
      <c r="S3942" s="313">
        <f t="shared" si="123"/>
        <v>0</v>
      </c>
      <c r="T3942" s="314">
        <f>IF(M3942&lt;&gt;ฐาน!$M$45,IF(S3942&lt;&gt;"",S3942+R3942,0),0)</f>
        <v>0</v>
      </c>
      <c r="U3942" s="311">
        <f>IF(M3942&lt;&gt;ฐาน!$M$45,IF(S3942=0,J3942+T3942,O3942),J3942)</f>
        <v>0</v>
      </c>
      <c r="V3942" s="98"/>
    </row>
    <row r="3943" spans="1:22" x14ac:dyDescent="0.35">
      <c r="A3943" s="93">
        <v>3935</v>
      </c>
      <c r="B3943" s="84"/>
      <c r="C3943" s="98"/>
      <c r="D3943" s="91"/>
      <c r="E3943" s="89"/>
      <c r="F3943" s="88"/>
      <c r="G3943" s="91"/>
      <c r="H3943" s="91"/>
      <c r="I3943" s="88"/>
      <c r="J3943" s="92"/>
      <c r="K3943" s="212"/>
      <c r="L3943" s="308" t="str">
        <f>IF(K3943&lt;&gt;"",INDEX(ฐาน!$J$4:$M$44,MATCH(INT(K3943),ฐาน!$J$4:$J$44,0),2),"")</f>
        <v/>
      </c>
      <c r="M3943" s="309" t="str">
        <f>IF(L3943&lt;&gt;"",INDEX(ฐาน!$J$4:$M$45,MATCH(L3943,ฐาน!$K$4:$K$45,0),4),"")</f>
        <v/>
      </c>
      <c r="N3943" s="310" t="str">
        <f>IF(I3943&lt;&gt;"",INDEX(ฐาน!$A$4:$F$9,MATCH(I3943,ฐาน!$A$4:$A$9,0),IF(J3943&gt;=INDEX(ฐาน!$A$4:$F$9,MATCH(I3943,ฐาน!$A$4:$A$9,0),3),6,5)),"")</f>
        <v/>
      </c>
      <c r="O3943" s="311" t="str">
        <f>IF(I3943&lt;&gt;"",IF(J3943&gt;=INDEX(ฐาน!$A$4:$G$9,MATCH(I3943,ฐาน!$A$4:$A$9,0),4),INDEX(ฐาน!$A$4:$G$9,MATCH(I3943,ฐาน!$A$4:$A$9,0),7),INDEX(ฐาน!$A$4:$G$9,MATCH(I3943,ฐาน!$A$4:$A$9,0),4)),"")</f>
        <v/>
      </c>
      <c r="P3943" s="312">
        <f>IF(M3943&lt;&gt;ฐาน!$M$45,IF(L3943&lt;&gt;"",($L3943*$N3943/100),0),0)</f>
        <v>0</v>
      </c>
      <c r="Q3943" s="311">
        <f>IF(M3943&lt;&gt;ฐาน!$M$45,IF(L3943&lt;&gt;"",ROUNDUP(($L3943*$N3943/100),-1),0),0)</f>
        <v>0</v>
      </c>
      <c r="R3943" s="311">
        <f t="shared" si="122"/>
        <v>0</v>
      </c>
      <c r="S3943" s="313">
        <f t="shared" si="123"/>
        <v>0</v>
      </c>
      <c r="T3943" s="314">
        <f>IF(M3943&lt;&gt;ฐาน!$M$45,IF(S3943&lt;&gt;"",S3943+R3943,0),0)</f>
        <v>0</v>
      </c>
      <c r="U3943" s="311">
        <f>IF(M3943&lt;&gt;ฐาน!$M$45,IF(S3943=0,J3943+T3943,O3943),J3943)</f>
        <v>0</v>
      </c>
      <c r="V3943" s="98"/>
    </row>
    <row r="3944" spans="1:22" x14ac:dyDescent="0.35">
      <c r="A3944" s="93">
        <v>3936</v>
      </c>
      <c r="B3944" s="84"/>
      <c r="C3944" s="98"/>
      <c r="D3944" s="91"/>
      <c r="E3944" s="89"/>
      <c r="F3944" s="88"/>
      <c r="G3944" s="91"/>
      <c r="H3944" s="91"/>
      <c r="I3944" s="88"/>
      <c r="J3944" s="92"/>
      <c r="K3944" s="212"/>
      <c r="L3944" s="308" t="str">
        <f>IF(K3944&lt;&gt;"",INDEX(ฐาน!$J$4:$M$44,MATCH(INT(K3944),ฐาน!$J$4:$J$44,0),2),"")</f>
        <v/>
      </c>
      <c r="M3944" s="309" t="str">
        <f>IF(L3944&lt;&gt;"",INDEX(ฐาน!$J$4:$M$45,MATCH(L3944,ฐาน!$K$4:$K$45,0),4),"")</f>
        <v/>
      </c>
      <c r="N3944" s="310" t="str">
        <f>IF(I3944&lt;&gt;"",INDEX(ฐาน!$A$4:$F$9,MATCH(I3944,ฐาน!$A$4:$A$9,0),IF(J3944&gt;=INDEX(ฐาน!$A$4:$F$9,MATCH(I3944,ฐาน!$A$4:$A$9,0),3),6,5)),"")</f>
        <v/>
      </c>
      <c r="O3944" s="311" t="str">
        <f>IF(I3944&lt;&gt;"",IF(J3944&gt;=INDEX(ฐาน!$A$4:$G$9,MATCH(I3944,ฐาน!$A$4:$A$9,0),4),INDEX(ฐาน!$A$4:$G$9,MATCH(I3944,ฐาน!$A$4:$A$9,0),7),INDEX(ฐาน!$A$4:$G$9,MATCH(I3944,ฐาน!$A$4:$A$9,0),4)),"")</f>
        <v/>
      </c>
      <c r="P3944" s="312">
        <f>IF(M3944&lt;&gt;ฐาน!$M$45,IF(L3944&lt;&gt;"",($L3944*$N3944/100),0),0)</f>
        <v>0</v>
      </c>
      <c r="Q3944" s="311">
        <f>IF(M3944&lt;&gt;ฐาน!$M$45,IF(L3944&lt;&gt;"",ROUNDUP(($L3944*$N3944/100),-1),0),0)</f>
        <v>0</v>
      </c>
      <c r="R3944" s="311">
        <f t="shared" si="122"/>
        <v>0</v>
      </c>
      <c r="S3944" s="313">
        <f t="shared" si="123"/>
        <v>0</v>
      </c>
      <c r="T3944" s="314">
        <f>IF(M3944&lt;&gt;ฐาน!$M$45,IF(S3944&lt;&gt;"",S3944+R3944,0),0)</f>
        <v>0</v>
      </c>
      <c r="U3944" s="311">
        <f>IF(M3944&lt;&gt;ฐาน!$M$45,IF(S3944=0,J3944+T3944,O3944),J3944)</f>
        <v>0</v>
      </c>
      <c r="V3944" s="98"/>
    </row>
    <row r="3945" spans="1:22" x14ac:dyDescent="0.35">
      <c r="A3945" s="93">
        <v>3937</v>
      </c>
      <c r="B3945" s="84"/>
      <c r="C3945" s="98"/>
      <c r="D3945" s="91"/>
      <c r="E3945" s="89"/>
      <c r="F3945" s="88"/>
      <c r="G3945" s="91"/>
      <c r="H3945" s="91"/>
      <c r="I3945" s="88"/>
      <c r="J3945" s="92"/>
      <c r="K3945" s="212"/>
      <c r="L3945" s="308" t="str">
        <f>IF(K3945&lt;&gt;"",INDEX(ฐาน!$J$4:$M$44,MATCH(INT(K3945),ฐาน!$J$4:$J$44,0),2),"")</f>
        <v/>
      </c>
      <c r="M3945" s="309" t="str">
        <f>IF(L3945&lt;&gt;"",INDEX(ฐาน!$J$4:$M$45,MATCH(L3945,ฐาน!$K$4:$K$45,0),4),"")</f>
        <v/>
      </c>
      <c r="N3945" s="310" t="str">
        <f>IF(I3945&lt;&gt;"",INDEX(ฐาน!$A$4:$F$9,MATCH(I3945,ฐาน!$A$4:$A$9,0),IF(J3945&gt;=INDEX(ฐาน!$A$4:$F$9,MATCH(I3945,ฐาน!$A$4:$A$9,0),3),6,5)),"")</f>
        <v/>
      </c>
      <c r="O3945" s="311" t="str">
        <f>IF(I3945&lt;&gt;"",IF(J3945&gt;=INDEX(ฐาน!$A$4:$G$9,MATCH(I3945,ฐาน!$A$4:$A$9,0),4),INDEX(ฐาน!$A$4:$G$9,MATCH(I3945,ฐาน!$A$4:$A$9,0),7),INDEX(ฐาน!$A$4:$G$9,MATCH(I3945,ฐาน!$A$4:$A$9,0),4)),"")</f>
        <v/>
      </c>
      <c r="P3945" s="312">
        <f>IF(M3945&lt;&gt;ฐาน!$M$45,IF(L3945&lt;&gt;"",($L3945*$N3945/100),0),0)</f>
        <v>0</v>
      </c>
      <c r="Q3945" s="311">
        <f>IF(M3945&lt;&gt;ฐาน!$M$45,IF(L3945&lt;&gt;"",ROUNDUP(($L3945*$N3945/100),-1),0),0)</f>
        <v>0</v>
      </c>
      <c r="R3945" s="311">
        <f t="shared" si="122"/>
        <v>0</v>
      </c>
      <c r="S3945" s="313">
        <f t="shared" si="123"/>
        <v>0</v>
      </c>
      <c r="T3945" s="314">
        <f>IF(M3945&lt;&gt;ฐาน!$M$45,IF(S3945&lt;&gt;"",S3945+R3945,0),0)</f>
        <v>0</v>
      </c>
      <c r="U3945" s="311">
        <f>IF(M3945&lt;&gt;ฐาน!$M$45,IF(S3945=0,J3945+T3945,O3945),J3945)</f>
        <v>0</v>
      </c>
      <c r="V3945" s="98"/>
    </row>
    <row r="3946" spans="1:22" x14ac:dyDescent="0.35">
      <c r="A3946" s="93">
        <v>3938</v>
      </c>
      <c r="B3946" s="84"/>
      <c r="C3946" s="98"/>
      <c r="D3946" s="91"/>
      <c r="E3946" s="89"/>
      <c r="F3946" s="88"/>
      <c r="G3946" s="91"/>
      <c r="H3946" s="91"/>
      <c r="I3946" s="88"/>
      <c r="J3946" s="92"/>
      <c r="K3946" s="212"/>
      <c r="L3946" s="308" t="str">
        <f>IF(K3946&lt;&gt;"",INDEX(ฐาน!$J$4:$M$44,MATCH(INT(K3946),ฐาน!$J$4:$J$44,0),2),"")</f>
        <v/>
      </c>
      <c r="M3946" s="309" t="str">
        <f>IF(L3946&lt;&gt;"",INDEX(ฐาน!$J$4:$M$45,MATCH(L3946,ฐาน!$K$4:$K$45,0),4),"")</f>
        <v/>
      </c>
      <c r="N3946" s="310" t="str">
        <f>IF(I3946&lt;&gt;"",INDEX(ฐาน!$A$4:$F$9,MATCH(I3946,ฐาน!$A$4:$A$9,0),IF(J3946&gt;=INDEX(ฐาน!$A$4:$F$9,MATCH(I3946,ฐาน!$A$4:$A$9,0),3),6,5)),"")</f>
        <v/>
      </c>
      <c r="O3946" s="311" t="str">
        <f>IF(I3946&lt;&gt;"",IF(J3946&gt;=INDEX(ฐาน!$A$4:$G$9,MATCH(I3946,ฐาน!$A$4:$A$9,0),4),INDEX(ฐาน!$A$4:$G$9,MATCH(I3946,ฐาน!$A$4:$A$9,0),7),INDEX(ฐาน!$A$4:$G$9,MATCH(I3946,ฐาน!$A$4:$A$9,0),4)),"")</f>
        <v/>
      </c>
      <c r="P3946" s="312">
        <f>IF(M3946&lt;&gt;ฐาน!$M$45,IF(L3946&lt;&gt;"",($L3946*$N3946/100),0),0)</f>
        <v>0</v>
      </c>
      <c r="Q3946" s="311">
        <f>IF(M3946&lt;&gt;ฐาน!$M$45,IF(L3946&lt;&gt;"",ROUNDUP(($L3946*$N3946/100),-1),0),0)</f>
        <v>0</v>
      </c>
      <c r="R3946" s="311">
        <f t="shared" si="122"/>
        <v>0</v>
      </c>
      <c r="S3946" s="313">
        <f t="shared" si="123"/>
        <v>0</v>
      </c>
      <c r="T3946" s="314">
        <f>IF(M3946&lt;&gt;ฐาน!$M$45,IF(S3946&lt;&gt;"",S3946+R3946,0),0)</f>
        <v>0</v>
      </c>
      <c r="U3946" s="311">
        <f>IF(M3946&lt;&gt;ฐาน!$M$45,IF(S3946=0,J3946+T3946,O3946),J3946)</f>
        <v>0</v>
      </c>
      <c r="V3946" s="98"/>
    </row>
    <row r="3947" spans="1:22" x14ac:dyDescent="0.35">
      <c r="A3947" s="93">
        <v>3939</v>
      </c>
      <c r="B3947" s="84"/>
      <c r="C3947" s="98"/>
      <c r="D3947" s="91"/>
      <c r="E3947" s="89"/>
      <c r="F3947" s="88"/>
      <c r="G3947" s="91"/>
      <c r="H3947" s="91"/>
      <c r="I3947" s="88"/>
      <c r="J3947" s="92"/>
      <c r="K3947" s="212"/>
      <c r="L3947" s="308" t="str">
        <f>IF(K3947&lt;&gt;"",INDEX(ฐาน!$J$4:$M$44,MATCH(INT(K3947),ฐาน!$J$4:$J$44,0),2),"")</f>
        <v/>
      </c>
      <c r="M3947" s="309" t="str">
        <f>IF(L3947&lt;&gt;"",INDEX(ฐาน!$J$4:$M$45,MATCH(L3947,ฐาน!$K$4:$K$45,0),4),"")</f>
        <v/>
      </c>
      <c r="N3947" s="310" t="str">
        <f>IF(I3947&lt;&gt;"",INDEX(ฐาน!$A$4:$F$9,MATCH(I3947,ฐาน!$A$4:$A$9,0),IF(J3947&gt;=INDEX(ฐาน!$A$4:$F$9,MATCH(I3947,ฐาน!$A$4:$A$9,0),3),6,5)),"")</f>
        <v/>
      </c>
      <c r="O3947" s="311" t="str">
        <f>IF(I3947&lt;&gt;"",IF(J3947&gt;=INDEX(ฐาน!$A$4:$G$9,MATCH(I3947,ฐาน!$A$4:$A$9,0),4),INDEX(ฐาน!$A$4:$G$9,MATCH(I3947,ฐาน!$A$4:$A$9,0),7),INDEX(ฐาน!$A$4:$G$9,MATCH(I3947,ฐาน!$A$4:$A$9,0),4)),"")</f>
        <v/>
      </c>
      <c r="P3947" s="312">
        <f>IF(M3947&lt;&gt;ฐาน!$M$45,IF(L3947&lt;&gt;"",($L3947*$N3947/100),0),0)</f>
        <v>0</v>
      </c>
      <c r="Q3947" s="311">
        <f>IF(M3947&lt;&gt;ฐาน!$M$45,IF(L3947&lt;&gt;"",ROUNDUP(($L3947*$N3947/100),-1),0),0)</f>
        <v>0</v>
      </c>
      <c r="R3947" s="311">
        <f t="shared" si="122"/>
        <v>0</v>
      </c>
      <c r="S3947" s="313">
        <f t="shared" si="123"/>
        <v>0</v>
      </c>
      <c r="T3947" s="314">
        <f>IF(M3947&lt;&gt;ฐาน!$M$45,IF(S3947&lt;&gt;"",S3947+R3947,0),0)</f>
        <v>0</v>
      </c>
      <c r="U3947" s="311">
        <f>IF(M3947&lt;&gt;ฐาน!$M$45,IF(S3947=0,J3947+T3947,O3947),J3947)</f>
        <v>0</v>
      </c>
      <c r="V3947" s="98"/>
    </row>
    <row r="3948" spans="1:22" x14ac:dyDescent="0.35">
      <c r="A3948" s="93">
        <v>3940</v>
      </c>
      <c r="B3948" s="84"/>
      <c r="C3948" s="98"/>
      <c r="D3948" s="91"/>
      <c r="E3948" s="89"/>
      <c r="F3948" s="88"/>
      <c r="G3948" s="91"/>
      <c r="H3948" s="91"/>
      <c r="I3948" s="88"/>
      <c r="J3948" s="92"/>
      <c r="K3948" s="212"/>
      <c r="L3948" s="308" t="str">
        <f>IF(K3948&lt;&gt;"",INDEX(ฐาน!$J$4:$M$44,MATCH(INT(K3948),ฐาน!$J$4:$J$44,0),2),"")</f>
        <v/>
      </c>
      <c r="M3948" s="309" t="str">
        <f>IF(L3948&lt;&gt;"",INDEX(ฐาน!$J$4:$M$45,MATCH(L3948,ฐาน!$K$4:$K$45,0),4),"")</f>
        <v/>
      </c>
      <c r="N3948" s="310" t="str">
        <f>IF(I3948&lt;&gt;"",INDEX(ฐาน!$A$4:$F$9,MATCH(I3948,ฐาน!$A$4:$A$9,0),IF(J3948&gt;=INDEX(ฐาน!$A$4:$F$9,MATCH(I3948,ฐาน!$A$4:$A$9,0),3),6,5)),"")</f>
        <v/>
      </c>
      <c r="O3948" s="311" t="str">
        <f>IF(I3948&lt;&gt;"",IF(J3948&gt;=INDEX(ฐาน!$A$4:$G$9,MATCH(I3948,ฐาน!$A$4:$A$9,0),4),INDEX(ฐาน!$A$4:$G$9,MATCH(I3948,ฐาน!$A$4:$A$9,0),7),INDEX(ฐาน!$A$4:$G$9,MATCH(I3948,ฐาน!$A$4:$A$9,0),4)),"")</f>
        <v/>
      </c>
      <c r="P3948" s="312">
        <f>IF(M3948&lt;&gt;ฐาน!$M$45,IF(L3948&lt;&gt;"",($L3948*$N3948/100),0),0)</f>
        <v>0</v>
      </c>
      <c r="Q3948" s="311">
        <f>IF(M3948&lt;&gt;ฐาน!$M$45,IF(L3948&lt;&gt;"",ROUNDUP(($L3948*$N3948/100),-1),0),0)</f>
        <v>0</v>
      </c>
      <c r="R3948" s="311">
        <f t="shared" si="122"/>
        <v>0</v>
      </c>
      <c r="S3948" s="313">
        <f t="shared" si="123"/>
        <v>0</v>
      </c>
      <c r="T3948" s="314">
        <f>IF(M3948&lt;&gt;ฐาน!$M$45,IF(S3948&lt;&gt;"",S3948+R3948,0),0)</f>
        <v>0</v>
      </c>
      <c r="U3948" s="311">
        <f>IF(M3948&lt;&gt;ฐาน!$M$45,IF(S3948=0,J3948+T3948,O3948),J3948)</f>
        <v>0</v>
      </c>
      <c r="V3948" s="98"/>
    </row>
    <row r="3949" spans="1:22" x14ac:dyDescent="0.35">
      <c r="A3949" s="93">
        <v>3941</v>
      </c>
      <c r="B3949" s="84"/>
      <c r="C3949" s="98"/>
      <c r="D3949" s="91"/>
      <c r="E3949" s="89"/>
      <c r="F3949" s="88"/>
      <c r="G3949" s="91"/>
      <c r="H3949" s="91"/>
      <c r="I3949" s="88"/>
      <c r="J3949" s="92"/>
      <c r="K3949" s="212"/>
      <c r="L3949" s="308" t="str">
        <f>IF(K3949&lt;&gt;"",INDEX(ฐาน!$J$4:$M$44,MATCH(INT(K3949),ฐาน!$J$4:$J$44,0),2),"")</f>
        <v/>
      </c>
      <c r="M3949" s="309" t="str">
        <f>IF(L3949&lt;&gt;"",INDEX(ฐาน!$J$4:$M$45,MATCH(L3949,ฐาน!$K$4:$K$45,0),4),"")</f>
        <v/>
      </c>
      <c r="N3949" s="310" t="str">
        <f>IF(I3949&lt;&gt;"",INDEX(ฐาน!$A$4:$F$9,MATCH(I3949,ฐาน!$A$4:$A$9,0),IF(J3949&gt;=INDEX(ฐาน!$A$4:$F$9,MATCH(I3949,ฐาน!$A$4:$A$9,0),3),6,5)),"")</f>
        <v/>
      </c>
      <c r="O3949" s="311" t="str">
        <f>IF(I3949&lt;&gt;"",IF(J3949&gt;=INDEX(ฐาน!$A$4:$G$9,MATCH(I3949,ฐาน!$A$4:$A$9,0),4),INDEX(ฐาน!$A$4:$G$9,MATCH(I3949,ฐาน!$A$4:$A$9,0),7),INDEX(ฐาน!$A$4:$G$9,MATCH(I3949,ฐาน!$A$4:$A$9,0),4)),"")</f>
        <v/>
      </c>
      <c r="P3949" s="312">
        <f>IF(M3949&lt;&gt;ฐาน!$M$45,IF(L3949&lt;&gt;"",($L3949*$N3949/100),0),0)</f>
        <v>0</v>
      </c>
      <c r="Q3949" s="311">
        <f>IF(M3949&lt;&gt;ฐาน!$M$45,IF(L3949&lt;&gt;"",ROUNDUP(($L3949*$N3949/100),-1),0),0)</f>
        <v>0</v>
      </c>
      <c r="R3949" s="311">
        <f t="shared" si="122"/>
        <v>0</v>
      </c>
      <c r="S3949" s="313">
        <f t="shared" si="123"/>
        <v>0</v>
      </c>
      <c r="T3949" s="314">
        <f>IF(M3949&lt;&gt;ฐาน!$M$45,IF(S3949&lt;&gt;"",S3949+R3949,0),0)</f>
        <v>0</v>
      </c>
      <c r="U3949" s="311">
        <f>IF(M3949&lt;&gt;ฐาน!$M$45,IF(S3949=0,J3949+T3949,O3949),J3949)</f>
        <v>0</v>
      </c>
      <c r="V3949" s="98"/>
    </row>
    <row r="3950" spans="1:22" x14ac:dyDescent="0.35">
      <c r="A3950" s="93">
        <v>3942</v>
      </c>
      <c r="B3950" s="84"/>
      <c r="C3950" s="98"/>
      <c r="D3950" s="91"/>
      <c r="E3950" s="89"/>
      <c r="F3950" s="88"/>
      <c r="G3950" s="91"/>
      <c r="H3950" s="91"/>
      <c r="I3950" s="88"/>
      <c r="J3950" s="92"/>
      <c r="K3950" s="212"/>
      <c r="L3950" s="308" t="str">
        <f>IF(K3950&lt;&gt;"",INDEX(ฐาน!$J$4:$M$44,MATCH(INT(K3950),ฐาน!$J$4:$J$44,0),2),"")</f>
        <v/>
      </c>
      <c r="M3950" s="309" t="str">
        <f>IF(L3950&lt;&gt;"",INDEX(ฐาน!$J$4:$M$45,MATCH(L3950,ฐาน!$K$4:$K$45,0),4),"")</f>
        <v/>
      </c>
      <c r="N3950" s="310" t="str">
        <f>IF(I3950&lt;&gt;"",INDEX(ฐาน!$A$4:$F$9,MATCH(I3950,ฐาน!$A$4:$A$9,0),IF(J3950&gt;=INDEX(ฐาน!$A$4:$F$9,MATCH(I3950,ฐาน!$A$4:$A$9,0),3),6,5)),"")</f>
        <v/>
      </c>
      <c r="O3950" s="311" t="str">
        <f>IF(I3950&lt;&gt;"",IF(J3950&gt;=INDEX(ฐาน!$A$4:$G$9,MATCH(I3950,ฐาน!$A$4:$A$9,0),4),INDEX(ฐาน!$A$4:$G$9,MATCH(I3950,ฐาน!$A$4:$A$9,0),7),INDEX(ฐาน!$A$4:$G$9,MATCH(I3950,ฐาน!$A$4:$A$9,0),4)),"")</f>
        <v/>
      </c>
      <c r="P3950" s="312">
        <f>IF(M3950&lt;&gt;ฐาน!$M$45,IF(L3950&lt;&gt;"",($L3950*$N3950/100),0),0)</f>
        <v>0</v>
      </c>
      <c r="Q3950" s="311">
        <f>IF(M3950&lt;&gt;ฐาน!$M$45,IF(L3950&lt;&gt;"",ROUNDUP(($L3950*$N3950/100),-1),0),0)</f>
        <v>0</v>
      </c>
      <c r="R3950" s="311">
        <f t="shared" si="122"/>
        <v>0</v>
      </c>
      <c r="S3950" s="313">
        <f t="shared" si="123"/>
        <v>0</v>
      </c>
      <c r="T3950" s="314">
        <f>IF(M3950&lt;&gt;ฐาน!$M$45,IF(S3950&lt;&gt;"",S3950+R3950,0),0)</f>
        <v>0</v>
      </c>
      <c r="U3950" s="311">
        <f>IF(M3950&lt;&gt;ฐาน!$M$45,IF(S3950=0,J3950+T3950,O3950),J3950)</f>
        <v>0</v>
      </c>
      <c r="V3950" s="98"/>
    </row>
    <row r="3951" spans="1:22" x14ac:dyDescent="0.35">
      <c r="A3951" s="93">
        <v>3943</v>
      </c>
      <c r="B3951" s="84"/>
      <c r="C3951" s="98"/>
      <c r="D3951" s="91"/>
      <c r="E3951" s="89"/>
      <c r="F3951" s="88"/>
      <c r="G3951" s="91"/>
      <c r="H3951" s="91"/>
      <c r="I3951" s="88"/>
      <c r="J3951" s="92"/>
      <c r="K3951" s="212"/>
      <c r="L3951" s="308" t="str">
        <f>IF(K3951&lt;&gt;"",INDEX(ฐาน!$J$4:$M$44,MATCH(INT(K3951),ฐาน!$J$4:$J$44,0),2),"")</f>
        <v/>
      </c>
      <c r="M3951" s="309" t="str">
        <f>IF(L3951&lt;&gt;"",INDEX(ฐาน!$J$4:$M$45,MATCH(L3951,ฐาน!$K$4:$K$45,0),4),"")</f>
        <v/>
      </c>
      <c r="N3951" s="310" t="str">
        <f>IF(I3951&lt;&gt;"",INDEX(ฐาน!$A$4:$F$9,MATCH(I3951,ฐาน!$A$4:$A$9,0),IF(J3951&gt;=INDEX(ฐาน!$A$4:$F$9,MATCH(I3951,ฐาน!$A$4:$A$9,0),3),6,5)),"")</f>
        <v/>
      </c>
      <c r="O3951" s="311" t="str">
        <f>IF(I3951&lt;&gt;"",IF(J3951&gt;=INDEX(ฐาน!$A$4:$G$9,MATCH(I3951,ฐาน!$A$4:$A$9,0),4),INDEX(ฐาน!$A$4:$G$9,MATCH(I3951,ฐาน!$A$4:$A$9,0),7),INDEX(ฐาน!$A$4:$G$9,MATCH(I3951,ฐาน!$A$4:$A$9,0),4)),"")</f>
        <v/>
      </c>
      <c r="P3951" s="312">
        <f>IF(M3951&lt;&gt;ฐาน!$M$45,IF(L3951&lt;&gt;"",($L3951*$N3951/100),0),0)</f>
        <v>0</v>
      </c>
      <c r="Q3951" s="311">
        <f>IF(M3951&lt;&gt;ฐาน!$M$45,IF(L3951&lt;&gt;"",ROUNDUP(($L3951*$N3951/100),-1),0),0)</f>
        <v>0</v>
      </c>
      <c r="R3951" s="311">
        <f t="shared" si="122"/>
        <v>0</v>
      </c>
      <c r="S3951" s="313">
        <f t="shared" si="123"/>
        <v>0</v>
      </c>
      <c r="T3951" s="314">
        <f>IF(M3951&lt;&gt;ฐาน!$M$45,IF(S3951&lt;&gt;"",S3951+R3951,0),0)</f>
        <v>0</v>
      </c>
      <c r="U3951" s="311">
        <f>IF(M3951&lt;&gt;ฐาน!$M$45,IF(S3951=0,J3951+T3951,O3951),J3951)</f>
        <v>0</v>
      </c>
      <c r="V3951" s="98"/>
    </row>
    <row r="3952" spans="1:22" x14ac:dyDescent="0.35">
      <c r="A3952" s="93">
        <v>3944</v>
      </c>
      <c r="B3952" s="84"/>
      <c r="C3952" s="98"/>
      <c r="D3952" s="91"/>
      <c r="E3952" s="89"/>
      <c r="F3952" s="88"/>
      <c r="G3952" s="91"/>
      <c r="H3952" s="91"/>
      <c r="I3952" s="88"/>
      <c r="J3952" s="92"/>
      <c r="K3952" s="212"/>
      <c r="L3952" s="308" t="str">
        <f>IF(K3952&lt;&gt;"",INDEX(ฐาน!$J$4:$M$44,MATCH(INT(K3952),ฐาน!$J$4:$J$44,0),2),"")</f>
        <v/>
      </c>
      <c r="M3952" s="309" t="str">
        <f>IF(L3952&lt;&gt;"",INDEX(ฐาน!$J$4:$M$45,MATCH(L3952,ฐาน!$K$4:$K$45,0),4),"")</f>
        <v/>
      </c>
      <c r="N3952" s="310" t="str">
        <f>IF(I3952&lt;&gt;"",INDEX(ฐาน!$A$4:$F$9,MATCH(I3952,ฐาน!$A$4:$A$9,0),IF(J3952&gt;=INDEX(ฐาน!$A$4:$F$9,MATCH(I3952,ฐาน!$A$4:$A$9,0),3),6,5)),"")</f>
        <v/>
      </c>
      <c r="O3952" s="311" t="str">
        <f>IF(I3952&lt;&gt;"",IF(J3952&gt;=INDEX(ฐาน!$A$4:$G$9,MATCH(I3952,ฐาน!$A$4:$A$9,0),4),INDEX(ฐาน!$A$4:$G$9,MATCH(I3952,ฐาน!$A$4:$A$9,0),7),INDEX(ฐาน!$A$4:$G$9,MATCH(I3952,ฐาน!$A$4:$A$9,0),4)),"")</f>
        <v/>
      </c>
      <c r="P3952" s="312">
        <f>IF(M3952&lt;&gt;ฐาน!$M$45,IF(L3952&lt;&gt;"",($L3952*$N3952/100),0),0)</f>
        <v>0</v>
      </c>
      <c r="Q3952" s="311">
        <f>IF(M3952&lt;&gt;ฐาน!$M$45,IF(L3952&lt;&gt;"",ROUNDUP(($L3952*$N3952/100),-1),0),0)</f>
        <v>0</v>
      </c>
      <c r="R3952" s="311">
        <f t="shared" si="122"/>
        <v>0</v>
      </c>
      <c r="S3952" s="313">
        <f t="shared" si="123"/>
        <v>0</v>
      </c>
      <c r="T3952" s="314">
        <f>IF(M3952&lt;&gt;ฐาน!$M$45,IF(S3952&lt;&gt;"",S3952+R3952,0),0)</f>
        <v>0</v>
      </c>
      <c r="U3952" s="311">
        <f>IF(M3952&lt;&gt;ฐาน!$M$45,IF(S3952=0,J3952+T3952,O3952),J3952)</f>
        <v>0</v>
      </c>
      <c r="V3952" s="98"/>
    </row>
    <row r="3953" spans="1:22" x14ac:dyDescent="0.35">
      <c r="A3953" s="93">
        <v>3945</v>
      </c>
      <c r="B3953" s="84"/>
      <c r="C3953" s="98"/>
      <c r="D3953" s="91"/>
      <c r="E3953" s="89"/>
      <c r="F3953" s="88"/>
      <c r="G3953" s="91"/>
      <c r="H3953" s="91"/>
      <c r="I3953" s="88"/>
      <c r="J3953" s="92"/>
      <c r="K3953" s="212"/>
      <c r="L3953" s="308" t="str">
        <f>IF(K3953&lt;&gt;"",INDEX(ฐาน!$J$4:$M$44,MATCH(INT(K3953),ฐาน!$J$4:$J$44,0),2),"")</f>
        <v/>
      </c>
      <c r="M3953" s="309" t="str">
        <f>IF(L3953&lt;&gt;"",INDEX(ฐาน!$J$4:$M$45,MATCH(L3953,ฐาน!$K$4:$K$45,0),4),"")</f>
        <v/>
      </c>
      <c r="N3953" s="310" t="str">
        <f>IF(I3953&lt;&gt;"",INDEX(ฐาน!$A$4:$F$9,MATCH(I3953,ฐาน!$A$4:$A$9,0),IF(J3953&gt;=INDEX(ฐาน!$A$4:$F$9,MATCH(I3953,ฐาน!$A$4:$A$9,0),3),6,5)),"")</f>
        <v/>
      </c>
      <c r="O3953" s="311" t="str">
        <f>IF(I3953&lt;&gt;"",IF(J3953&gt;=INDEX(ฐาน!$A$4:$G$9,MATCH(I3953,ฐาน!$A$4:$A$9,0),4),INDEX(ฐาน!$A$4:$G$9,MATCH(I3953,ฐาน!$A$4:$A$9,0),7),INDEX(ฐาน!$A$4:$G$9,MATCH(I3953,ฐาน!$A$4:$A$9,0),4)),"")</f>
        <v/>
      </c>
      <c r="P3953" s="312">
        <f>IF(M3953&lt;&gt;ฐาน!$M$45,IF(L3953&lt;&gt;"",($L3953*$N3953/100),0),0)</f>
        <v>0</v>
      </c>
      <c r="Q3953" s="311">
        <f>IF(M3953&lt;&gt;ฐาน!$M$45,IF(L3953&lt;&gt;"",ROUNDUP(($L3953*$N3953/100),-1),0),0)</f>
        <v>0</v>
      </c>
      <c r="R3953" s="311">
        <f t="shared" si="122"/>
        <v>0</v>
      </c>
      <c r="S3953" s="313">
        <f t="shared" si="123"/>
        <v>0</v>
      </c>
      <c r="T3953" s="314">
        <f>IF(M3953&lt;&gt;ฐาน!$M$45,IF(S3953&lt;&gt;"",S3953+R3953,0),0)</f>
        <v>0</v>
      </c>
      <c r="U3953" s="311">
        <f>IF(M3953&lt;&gt;ฐาน!$M$45,IF(S3953=0,J3953+T3953,O3953),J3953)</f>
        <v>0</v>
      </c>
      <c r="V3953" s="98"/>
    </row>
    <row r="3954" spans="1:22" x14ac:dyDescent="0.35">
      <c r="A3954" s="93">
        <v>3946</v>
      </c>
      <c r="B3954" s="84"/>
      <c r="C3954" s="98"/>
      <c r="D3954" s="91"/>
      <c r="E3954" s="89"/>
      <c r="F3954" s="88"/>
      <c r="G3954" s="91"/>
      <c r="H3954" s="91"/>
      <c r="I3954" s="88"/>
      <c r="J3954" s="92"/>
      <c r="K3954" s="212"/>
      <c r="L3954" s="308" t="str">
        <f>IF(K3954&lt;&gt;"",INDEX(ฐาน!$J$4:$M$44,MATCH(INT(K3954),ฐาน!$J$4:$J$44,0),2),"")</f>
        <v/>
      </c>
      <c r="M3954" s="309" t="str">
        <f>IF(L3954&lt;&gt;"",INDEX(ฐาน!$J$4:$M$45,MATCH(L3954,ฐาน!$K$4:$K$45,0),4),"")</f>
        <v/>
      </c>
      <c r="N3954" s="310" t="str">
        <f>IF(I3954&lt;&gt;"",INDEX(ฐาน!$A$4:$F$9,MATCH(I3954,ฐาน!$A$4:$A$9,0),IF(J3954&gt;=INDEX(ฐาน!$A$4:$F$9,MATCH(I3954,ฐาน!$A$4:$A$9,0),3),6,5)),"")</f>
        <v/>
      </c>
      <c r="O3954" s="311" t="str">
        <f>IF(I3954&lt;&gt;"",IF(J3954&gt;=INDEX(ฐาน!$A$4:$G$9,MATCH(I3954,ฐาน!$A$4:$A$9,0),4),INDEX(ฐาน!$A$4:$G$9,MATCH(I3954,ฐาน!$A$4:$A$9,0),7),INDEX(ฐาน!$A$4:$G$9,MATCH(I3954,ฐาน!$A$4:$A$9,0),4)),"")</f>
        <v/>
      </c>
      <c r="P3954" s="312">
        <f>IF(M3954&lt;&gt;ฐาน!$M$45,IF(L3954&lt;&gt;"",($L3954*$N3954/100),0),0)</f>
        <v>0</v>
      </c>
      <c r="Q3954" s="311">
        <f>IF(M3954&lt;&gt;ฐาน!$M$45,IF(L3954&lt;&gt;"",ROUNDUP(($L3954*$N3954/100),-1),0),0)</f>
        <v>0</v>
      </c>
      <c r="R3954" s="311">
        <f t="shared" si="122"/>
        <v>0</v>
      </c>
      <c r="S3954" s="313">
        <f t="shared" si="123"/>
        <v>0</v>
      </c>
      <c r="T3954" s="314">
        <f>IF(M3954&lt;&gt;ฐาน!$M$45,IF(S3954&lt;&gt;"",S3954+R3954,0),0)</f>
        <v>0</v>
      </c>
      <c r="U3954" s="311">
        <f>IF(M3954&lt;&gt;ฐาน!$M$45,IF(S3954=0,J3954+T3954,O3954),J3954)</f>
        <v>0</v>
      </c>
      <c r="V3954" s="98"/>
    </row>
    <row r="3955" spans="1:22" x14ac:dyDescent="0.35">
      <c r="A3955" s="93">
        <v>3947</v>
      </c>
      <c r="B3955" s="84"/>
      <c r="C3955" s="98"/>
      <c r="D3955" s="91"/>
      <c r="E3955" s="89"/>
      <c r="F3955" s="88"/>
      <c r="G3955" s="91"/>
      <c r="H3955" s="91"/>
      <c r="I3955" s="88"/>
      <c r="J3955" s="92"/>
      <c r="K3955" s="212"/>
      <c r="L3955" s="308" t="str">
        <f>IF(K3955&lt;&gt;"",INDEX(ฐาน!$J$4:$M$44,MATCH(INT(K3955),ฐาน!$J$4:$J$44,0),2),"")</f>
        <v/>
      </c>
      <c r="M3955" s="309" t="str">
        <f>IF(L3955&lt;&gt;"",INDEX(ฐาน!$J$4:$M$45,MATCH(L3955,ฐาน!$K$4:$K$45,0),4),"")</f>
        <v/>
      </c>
      <c r="N3955" s="310" t="str">
        <f>IF(I3955&lt;&gt;"",INDEX(ฐาน!$A$4:$F$9,MATCH(I3955,ฐาน!$A$4:$A$9,0),IF(J3955&gt;=INDEX(ฐาน!$A$4:$F$9,MATCH(I3955,ฐาน!$A$4:$A$9,0),3),6,5)),"")</f>
        <v/>
      </c>
      <c r="O3955" s="311" t="str">
        <f>IF(I3955&lt;&gt;"",IF(J3955&gt;=INDEX(ฐาน!$A$4:$G$9,MATCH(I3955,ฐาน!$A$4:$A$9,0),4),INDEX(ฐาน!$A$4:$G$9,MATCH(I3955,ฐาน!$A$4:$A$9,0),7),INDEX(ฐาน!$A$4:$G$9,MATCH(I3955,ฐาน!$A$4:$A$9,0),4)),"")</f>
        <v/>
      </c>
      <c r="P3955" s="312">
        <f>IF(M3955&lt;&gt;ฐาน!$M$45,IF(L3955&lt;&gt;"",($L3955*$N3955/100),0),0)</f>
        <v>0</v>
      </c>
      <c r="Q3955" s="311">
        <f>IF(M3955&lt;&gt;ฐาน!$M$45,IF(L3955&lt;&gt;"",ROUNDUP(($L3955*$N3955/100),-1),0),0)</f>
        <v>0</v>
      </c>
      <c r="R3955" s="311">
        <f t="shared" si="122"/>
        <v>0</v>
      </c>
      <c r="S3955" s="313">
        <f t="shared" si="123"/>
        <v>0</v>
      </c>
      <c r="T3955" s="314">
        <f>IF(M3955&lt;&gt;ฐาน!$M$45,IF(S3955&lt;&gt;"",S3955+R3955,0),0)</f>
        <v>0</v>
      </c>
      <c r="U3955" s="311">
        <f>IF(M3955&lt;&gt;ฐาน!$M$45,IF(S3955=0,J3955+T3955,O3955),J3955)</f>
        <v>0</v>
      </c>
      <c r="V3955" s="98"/>
    </row>
    <row r="3956" spans="1:22" x14ac:dyDescent="0.35">
      <c r="A3956" s="93">
        <v>3948</v>
      </c>
      <c r="B3956" s="84"/>
      <c r="C3956" s="98"/>
      <c r="D3956" s="91"/>
      <c r="E3956" s="89"/>
      <c r="F3956" s="88"/>
      <c r="G3956" s="91"/>
      <c r="H3956" s="91"/>
      <c r="I3956" s="88"/>
      <c r="J3956" s="92"/>
      <c r="K3956" s="212"/>
      <c r="L3956" s="308" t="str">
        <f>IF(K3956&lt;&gt;"",INDEX(ฐาน!$J$4:$M$44,MATCH(INT(K3956),ฐาน!$J$4:$J$44,0),2),"")</f>
        <v/>
      </c>
      <c r="M3956" s="309" t="str">
        <f>IF(L3956&lt;&gt;"",INDEX(ฐาน!$J$4:$M$45,MATCH(L3956,ฐาน!$K$4:$K$45,0),4),"")</f>
        <v/>
      </c>
      <c r="N3956" s="310" t="str">
        <f>IF(I3956&lt;&gt;"",INDEX(ฐาน!$A$4:$F$9,MATCH(I3956,ฐาน!$A$4:$A$9,0),IF(J3956&gt;=INDEX(ฐาน!$A$4:$F$9,MATCH(I3956,ฐาน!$A$4:$A$9,0),3),6,5)),"")</f>
        <v/>
      </c>
      <c r="O3956" s="311" t="str">
        <f>IF(I3956&lt;&gt;"",IF(J3956&gt;=INDEX(ฐาน!$A$4:$G$9,MATCH(I3956,ฐาน!$A$4:$A$9,0),4),INDEX(ฐาน!$A$4:$G$9,MATCH(I3956,ฐาน!$A$4:$A$9,0),7),INDEX(ฐาน!$A$4:$G$9,MATCH(I3956,ฐาน!$A$4:$A$9,0),4)),"")</f>
        <v/>
      </c>
      <c r="P3956" s="312">
        <f>IF(M3956&lt;&gt;ฐาน!$M$45,IF(L3956&lt;&gt;"",($L3956*$N3956/100),0),0)</f>
        <v>0</v>
      </c>
      <c r="Q3956" s="311">
        <f>IF(M3956&lt;&gt;ฐาน!$M$45,IF(L3956&lt;&gt;"",ROUNDUP(($L3956*$N3956/100),-1),0),0)</f>
        <v>0</v>
      </c>
      <c r="R3956" s="311">
        <f t="shared" si="122"/>
        <v>0</v>
      </c>
      <c r="S3956" s="313">
        <f t="shared" si="123"/>
        <v>0</v>
      </c>
      <c r="T3956" s="314">
        <f>IF(M3956&lt;&gt;ฐาน!$M$45,IF(S3956&lt;&gt;"",S3956+R3956,0),0)</f>
        <v>0</v>
      </c>
      <c r="U3956" s="311">
        <f>IF(M3956&lt;&gt;ฐาน!$M$45,IF(S3956=0,J3956+T3956,O3956),J3956)</f>
        <v>0</v>
      </c>
      <c r="V3956" s="98"/>
    </row>
    <row r="3957" spans="1:22" x14ac:dyDescent="0.35">
      <c r="A3957" s="93">
        <v>3949</v>
      </c>
      <c r="B3957" s="84"/>
      <c r="C3957" s="98"/>
      <c r="D3957" s="91"/>
      <c r="E3957" s="89"/>
      <c r="F3957" s="88"/>
      <c r="G3957" s="91"/>
      <c r="H3957" s="91"/>
      <c r="I3957" s="88"/>
      <c r="J3957" s="92"/>
      <c r="K3957" s="212"/>
      <c r="L3957" s="308" t="str">
        <f>IF(K3957&lt;&gt;"",INDEX(ฐาน!$J$4:$M$44,MATCH(INT(K3957),ฐาน!$J$4:$J$44,0),2),"")</f>
        <v/>
      </c>
      <c r="M3957" s="309" t="str">
        <f>IF(L3957&lt;&gt;"",INDEX(ฐาน!$J$4:$M$45,MATCH(L3957,ฐาน!$K$4:$K$45,0),4),"")</f>
        <v/>
      </c>
      <c r="N3957" s="310" t="str">
        <f>IF(I3957&lt;&gt;"",INDEX(ฐาน!$A$4:$F$9,MATCH(I3957,ฐาน!$A$4:$A$9,0),IF(J3957&gt;=INDEX(ฐาน!$A$4:$F$9,MATCH(I3957,ฐาน!$A$4:$A$9,0),3),6,5)),"")</f>
        <v/>
      </c>
      <c r="O3957" s="311" t="str">
        <f>IF(I3957&lt;&gt;"",IF(J3957&gt;=INDEX(ฐาน!$A$4:$G$9,MATCH(I3957,ฐาน!$A$4:$A$9,0),4),INDEX(ฐาน!$A$4:$G$9,MATCH(I3957,ฐาน!$A$4:$A$9,0),7),INDEX(ฐาน!$A$4:$G$9,MATCH(I3957,ฐาน!$A$4:$A$9,0),4)),"")</f>
        <v/>
      </c>
      <c r="P3957" s="312">
        <f>IF(M3957&lt;&gt;ฐาน!$M$45,IF(L3957&lt;&gt;"",($L3957*$N3957/100),0),0)</f>
        <v>0</v>
      </c>
      <c r="Q3957" s="311">
        <f>IF(M3957&lt;&gt;ฐาน!$M$45,IF(L3957&lt;&gt;"",ROUNDUP(($L3957*$N3957/100),-1),0),0)</f>
        <v>0</v>
      </c>
      <c r="R3957" s="311">
        <f t="shared" si="122"/>
        <v>0</v>
      </c>
      <c r="S3957" s="313">
        <f t="shared" si="123"/>
        <v>0</v>
      </c>
      <c r="T3957" s="314">
        <f>IF(M3957&lt;&gt;ฐาน!$M$45,IF(S3957&lt;&gt;"",S3957+R3957,0),0)</f>
        <v>0</v>
      </c>
      <c r="U3957" s="311">
        <f>IF(M3957&lt;&gt;ฐาน!$M$45,IF(S3957=0,J3957+T3957,O3957),J3957)</f>
        <v>0</v>
      </c>
      <c r="V3957" s="98"/>
    </row>
    <row r="3958" spans="1:22" x14ac:dyDescent="0.35">
      <c r="A3958" s="93">
        <v>3950</v>
      </c>
      <c r="B3958" s="84"/>
      <c r="C3958" s="98"/>
      <c r="D3958" s="91"/>
      <c r="E3958" s="89"/>
      <c r="F3958" s="88"/>
      <c r="G3958" s="91"/>
      <c r="H3958" s="91"/>
      <c r="I3958" s="88"/>
      <c r="J3958" s="92"/>
      <c r="K3958" s="212"/>
      <c r="L3958" s="308" t="str">
        <f>IF(K3958&lt;&gt;"",INDEX(ฐาน!$J$4:$M$44,MATCH(INT(K3958),ฐาน!$J$4:$J$44,0),2),"")</f>
        <v/>
      </c>
      <c r="M3958" s="309" t="str">
        <f>IF(L3958&lt;&gt;"",INDEX(ฐาน!$J$4:$M$45,MATCH(L3958,ฐาน!$K$4:$K$45,0),4),"")</f>
        <v/>
      </c>
      <c r="N3958" s="310" t="str">
        <f>IF(I3958&lt;&gt;"",INDEX(ฐาน!$A$4:$F$9,MATCH(I3958,ฐาน!$A$4:$A$9,0),IF(J3958&gt;=INDEX(ฐาน!$A$4:$F$9,MATCH(I3958,ฐาน!$A$4:$A$9,0),3),6,5)),"")</f>
        <v/>
      </c>
      <c r="O3958" s="311" t="str">
        <f>IF(I3958&lt;&gt;"",IF(J3958&gt;=INDEX(ฐาน!$A$4:$G$9,MATCH(I3958,ฐาน!$A$4:$A$9,0),4),INDEX(ฐาน!$A$4:$G$9,MATCH(I3958,ฐาน!$A$4:$A$9,0),7),INDEX(ฐาน!$A$4:$G$9,MATCH(I3958,ฐาน!$A$4:$A$9,0),4)),"")</f>
        <v/>
      </c>
      <c r="P3958" s="312">
        <f>IF(M3958&lt;&gt;ฐาน!$M$45,IF(L3958&lt;&gt;"",($L3958*$N3958/100),0),0)</f>
        <v>0</v>
      </c>
      <c r="Q3958" s="311">
        <f>IF(M3958&lt;&gt;ฐาน!$M$45,IF(L3958&lt;&gt;"",ROUNDUP(($L3958*$N3958/100),-1),0),0)</f>
        <v>0</v>
      </c>
      <c r="R3958" s="311">
        <f t="shared" si="122"/>
        <v>0</v>
      </c>
      <c r="S3958" s="313">
        <f t="shared" si="123"/>
        <v>0</v>
      </c>
      <c r="T3958" s="314">
        <f>IF(M3958&lt;&gt;ฐาน!$M$45,IF(S3958&lt;&gt;"",S3958+R3958,0),0)</f>
        <v>0</v>
      </c>
      <c r="U3958" s="311">
        <f>IF(M3958&lt;&gt;ฐาน!$M$45,IF(S3958=0,J3958+T3958,O3958),J3958)</f>
        <v>0</v>
      </c>
      <c r="V3958" s="98"/>
    </row>
    <row r="3959" spans="1:22" x14ac:dyDescent="0.35">
      <c r="A3959" s="93">
        <v>3951</v>
      </c>
      <c r="B3959" s="84"/>
      <c r="C3959" s="98"/>
      <c r="D3959" s="91"/>
      <c r="E3959" s="89"/>
      <c r="F3959" s="88"/>
      <c r="G3959" s="91"/>
      <c r="H3959" s="91"/>
      <c r="I3959" s="88"/>
      <c r="J3959" s="92"/>
      <c r="K3959" s="212"/>
      <c r="L3959" s="308" t="str">
        <f>IF(K3959&lt;&gt;"",INDEX(ฐาน!$J$4:$M$44,MATCH(INT(K3959),ฐาน!$J$4:$J$44,0),2),"")</f>
        <v/>
      </c>
      <c r="M3959" s="309" t="str">
        <f>IF(L3959&lt;&gt;"",INDEX(ฐาน!$J$4:$M$45,MATCH(L3959,ฐาน!$K$4:$K$45,0),4),"")</f>
        <v/>
      </c>
      <c r="N3959" s="310" t="str">
        <f>IF(I3959&lt;&gt;"",INDEX(ฐาน!$A$4:$F$9,MATCH(I3959,ฐาน!$A$4:$A$9,0),IF(J3959&gt;=INDEX(ฐาน!$A$4:$F$9,MATCH(I3959,ฐาน!$A$4:$A$9,0),3),6,5)),"")</f>
        <v/>
      </c>
      <c r="O3959" s="311" t="str">
        <f>IF(I3959&lt;&gt;"",IF(J3959&gt;=INDEX(ฐาน!$A$4:$G$9,MATCH(I3959,ฐาน!$A$4:$A$9,0),4),INDEX(ฐาน!$A$4:$G$9,MATCH(I3959,ฐาน!$A$4:$A$9,0),7),INDEX(ฐาน!$A$4:$G$9,MATCH(I3959,ฐาน!$A$4:$A$9,0),4)),"")</f>
        <v/>
      </c>
      <c r="P3959" s="312">
        <f>IF(M3959&lt;&gt;ฐาน!$M$45,IF(L3959&lt;&gt;"",($L3959*$N3959/100),0),0)</f>
        <v>0</v>
      </c>
      <c r="Q3959" s="311">
        <f>IF(M3959&lt;&gt;ฐาน!$M$45,IF(L3959&lt;&gt;"",ROUNDUP(($L3959*$N3959/100),-1),0),0)</f>
        <v>0</v>
      </c>
      <c r="R3959" s="311">
        <f t="shared" si="122"/>
        <v>0</v>
      </c>
      <c r="S3959" s="313">
        <f t="shared" si="123"/>
        <v>0</v>
      </c>
      <c r="T3959" s="314">
        <f>IF(M3959&lt;&gt;ฐาน!$M$45,IF(S3959&lt;&gt;"",S3959+R3959,0),0)</f>
        <v>0</v>
      </c>
      <c r="U3959" s="311">
        <f>IF(M3959&lt;&gt;ฐาน!$M$45,IF(S3959=0,J3959+T3959,O3959),J3959)</f>
        <v>0</v>
      </c>
      <c r="V3959" s="98"/>
    </row>
    <row r="3960" spans="1:22" x14ac:dyDescent="0.35">
      <c r="A3960" s="93">
        <v>3952</v>
      </c>
      <c r="B3960" s="84"/>
      <c r="C3960" s="98"/>
      <c r="D3960" s="91"/>
      <c r="E3960" s="89"/>
      <c r="F3960" s="88"/>
      <c r="G3960" s="91"/>
      <c r="H3960" s="91"/>
      <c r="I3960" s="88"/>
      <c r="J3960" s="92"/>
      <c r="K3960" s="212"/>
      <c r="L3960" s="308" t="str">
        <f>IF(K3960&lt;&gt;"",INDEX(ฐาน!$J$4:$M$44,MATCH(INT(K3960),ฐาน!$J$4:$J$44,0),2),"")</f>
        <v/>
      </c>
      <c r="M3960" s="309" t="str">
        <f>IF(L3960&lt;&gt;"",INDEX(ฐาน!$J$4:$M$45,MATCH(L3960,ฐาน!$K$4:$K$45,0),4),"")</f>
        <v/>
      </c>
      <c r="N3960" s="310" t="str">
        <f>IF(I3960&lt;&gt;"",INDEX(ฐาน!$A$4:$F$9,MATCH(I3960,ฐาน!$A$4:$A$9,0),IF(J3960&gt;=INDEX(ฐาน!$A$4:$F$9,MATCH(I3960,ฐาน!$A$4:$A$9,0),3),6,5)),"")</f>
        <v/>
      </c>
      <c r="O3960" s="311" t="str">
        <f>IF(I3960&lt;&gt;"",IF(J3960&gt;=INDEX(ฐาน!$A$4:$G$9,MATCH(I3960,ฐาน!$A$4:$A$9,0),4),INDEX(ฐาน!$A$4:$G$9,MATCH(I3960,ฐาน!$A$4:$A$9,0),7),INDEX(ฐาน!$A$4:$G$9,MATCH(I3960,ฐาน!$A$4:$A$9,0),4)),"")</f>
        <v/>
      </c>
      <c r="P3960" s="312">
        <f>IF(M3960&lt;&gt;ฐาน!$M$45,IF(L3960&lt;&gt;"",($L3960*$N3960/100),0),0)</f>
        <v>0</v>
      </c>
      <c r="Q3960" s="311">
        <f>IF(M3960&lt;&gt;ฐาน!$M$45,IF(L3960&lt;&gt;"",ROUNDUP(($L3960*$N3960/100),-1),0),0)</f>
        <v>0</v>
      </c>
      <c r="R3960" s="311">
        <f t="shared" si="122"/>
        <v>0</v>
      </c>
      <c r="S3960" s="313">
        <f t="shared" si="123"/>
        <v>0</v>
      </c>
      <c r="T3960" s="314">
        <f>IF(M3960&lt;&gt;ฐาน!$M$45,IF(S3960&lt;&gt;"",S3960+R3960,0),0)</f>
        <v>0</v>
      </c>
      <c r="U3960" s="311">
        <f>IF(M3960&lt;&gt;ฐาน!$M$45,IF(S3960=0,J3960+T3960,O3960),J3960)</f>
        <v>0</v>
      </c>
      <c r="V3960" s="98"/>
    </row>
    <row r="3961" spans="1:22" x14ac:dyDescent="0.35">
      <c r="A3961" s="93">
        <v>3953</v>
      </c>
      <c r="B3961" s="84"/>
      <c r="C3961" s="98"/>
      <c r="D3961" s="91"/>
      <c r="E3961" s="89"/>
      <c r="F3961" s="88"/>
      <c r="G3961" s="91"/>
      <c r="H3961" s="91"/>
      <c r="I3961" s="88"/>
      <c r="J3961" s="92"/>
      <c r="K3961" s="212"/>
      <c r="L3961" s="308" t="str">
        <f>IF(K3961&lt;&gt;"",INDEX(ฐาน!$J$4:$M$44,MATCH(INT(K3961),ฐาน!$J$4:$J$44,0),2),"")</f>
        <v/>
      </c>
      <c r="M3961" s="309" t="str">
        <f>IF(L3961&lt;&gt;"",INDEX(ฐาน!$J$4:$M$45,MATCH(L3961,ฐาน!$K$4:$K$45,0),4),"")</f>
        <v/>
      </c>
      <c r="N3961" s="310" t="str">
        <f>IF(I3961&lt;&gt;"",INDEX(ฐาน!$A$4:$F$9,MATCH(I3961,ฐาน!$A$4:$A$9,0),IF(J3961&gt;=INDEX(ฐาน!$A$4:$F$9,MATCH(I3961,ฐาน!$A$4:$A$9,0),3),6,5)),"")</f>
        <v/>
      </c>
      <c r="O3961" s="311" t="str">
        <f>IF(I3961&lt;&gt;"",IF(J3961&gt;=INDEX(ฐาน!$A$4:$G$9,MATCH(I3961,ฐาน!$A$4:$A$9,0),4),INDEX(ฐาน!$A$4:$G$9,MATCH(I3961,ฐาน!$A$4:$A$9,0),7),INDEX(ฐาน!$A$4:$G$9,MATCH(I3961,ฐาน!$A$4:$A$9,0),4)),"")</f>
        <v/>
      </c>
      <c r="P3961" s="312">
        <f>IF(M3961&lt;&gt;ฐาน!$M$45,IF(L3961&lt;&gt;"",($L3961*$N3961/100),0),0)</f>
        <v>0</v>
      </c>
      <c r="Q3961" s="311">
        <f>IF(M3961&lt;&gt;ฐาน!$M$45,IF(L3961&lt;&gt;"",ROUNDUP(($L3961*$N3961/100),-1),0),0)</f>
        <v>0</v>
      </c>
      <c r="R3961" s="311">
        <f t="shared" si="122"/>
        <v>0</v>
      </c>
      <c r="S3961" s="313">
        <f t="shared" si="123"/>
        <v>0</v>
      </c>
      <c r="T3961" s="314">
        <f>IF(M3961&lt;&gt;ฐาน!$M$45,IF(S3961&lt;&gt;"",S3961+R3961,0),0)</f>
        <v>0</v>
      </c>
      <c r="U3961" s="311">
        <f>IF(M3961&lt;&gt;ฐาน!$M$45,IF(S3961=0,J3961+T3961,O3961),J3961)</f>
        <v>0</v>
      </c>
      <c r="V3961" s="98"/>
    </row>
    <row r="3962" spans="1:22" x14ac:dyDescent="0.35">
      <c r="A3962" s="93">
        <v>3954</v>
      </c>
      <c r="B3962" s="84"/>
      <c r="C3962" s="98"/>
      <c r="D3962" s="91"/>
      <c r="E3962" s="89"/>
      <c r="F3962" s="88"/>
      <c r="G3962" s="91"/>
      <c r="H3962" s="91"/>
      <c r="I3962" s="88"/>
      <c r="J3962" s="92"/>
      <c r="K3962" s="212"/>
      <c r="L3962" s="308" t="str">
        <f>IF(K3962&lt;&gt;"",INDEX(ฐาน!$J$4:$M$44,MATCH(INT(K3962),ฐาน!$J$4:$J$44,0),2),"")</f>
        <v/>
      </c>
      <c r="M3962" s="309" t="str">
        <f>IF(L3962&lt;&gt;"",INDEX(ฐาน!$J$4:$M$45,MATCH(L3962,ฐาน!$K$4:$K$45,0),4),"")</f>
        <v/>
      </c>
      <c r="N3962" s="310" t="str">
        <f>IF(I3962&lt;&gt;"",INDEX(ฐาน!$A$4:$F$9,MATCH(I3962,ฐาน!$A$4:$A$9,0),IF(J3962&gt;=INDEX(ฐาน!$A$4:$F$9,MATCH(I3962,ฐาน!$A$4:$A$9,0),3),6,5)),"")</f>
        <v/>
      </c>
      <c r="O3962" s="311" t="str">
        <f>IF(I3962&lt;&gt;"",IF(J3962&gt;=INDEX(ฐาน!$A$4:$G$9,MATCH(I3962,ฐาน!$A$4:$A$9,0),4),INDEX(ฐาน!$A$4:$G$9,MATCH(I3962,ฐาน!$A$4:$A$9,0),7),INDEX(ฐาน!$A$4:$G$9,MATCH(I3962,ฐาน!$A$4:$A$9,0),4)),"")</f>
        <v/>
      </c>
      <c r="P3962" s="312">
        <f>IF(M3962&lt;&gt;ฐาน!$M$45,IF(L3962&lt;&gt;"",($L3962*$N3962/100),0),0)</f>
        <v>0</v>
      </c>
      <c r="Q3962" s="311">
        <f>IF(M3962&lt;&gt;ฐาน!$M$45,IF(L3962&lt;&gt;"",ROUNDUP(($L3962*$N3962/100),-1),0),0)</f>
        <v>0</v>
      </c>
      <c r="R3962" s="311">
        <f t="shared" si="122"/>
        <v>0</v>
      </c>
      <c r="S3962" s="313">
        <f t="shared" si="123"/>
        <v>0</v>
      </c>
      <c r="T3962" s="314">
        <f>IF(M3962&lt;&gt;ฐาน!$M$45,IF(S3962&lt;&gt;"",S3962+R3962,0),0)</f>
        <v>0</v>
      </c>
      <c r="U3962" s="311">
        <f>IF(M3962&lt;&gt;ฐาน!$M$45,IF(S3962=0,J3962+T3962,O3962),J3962)</f>
        <v>0</v>
      </c>
      <c r="V3962" s="98"/>
    </row>
    <row r="3963" spans="1:22" x14ac:dyDescent="0.35">
      <c r="A3963" s="93">
        <v>3955</v>
      </c>
      <c r="B3963" s="84"/>
      <c r="C3963" s="98"/>
      <c r="D3963" s="91"/>
      <c r="E3963" s="89"/>
      <c r="F3963" s="88"/>
      <c r="G3963" s="91"/>
      <c r="H3963" s="91"/>
      <c r="I3963" s="88"/>
      <c r="J3963" s="92"/>
      <c r="K3963" s="212"/>
      <c r="L3963" s="308" t="str">
        <f>IF(K3963&lt;&gt;"",INDEX(ฐาน!$J$4:$M$44,MATCH(INT(K3963),ฐาน!$J$4:$J$44,0),2),"")</f>
        <v/>
      </c>
      <c r="M3963" s="309" t="str">
        <f>IF(L3963&lt;&gt;"",INDEX(ฐาน!$J$4:$M$45,MATCH(L3963,ฐาน!$K$4:$K$45,0),4),"")</f>
        <v/>
      </c>
      <c r="N3963" s="310" t="str">
        <f>IF(I3963&lt;&gt;"",INDEX(ฐาน!$A$4:$F$9,MATCH(I3963,ฐาน!$A$4:$A$9,0),IF(J3963&gt;=INDEX(ฐาน!$A$4:$F$9,MATCH(I3963,ฐาน!$A$4:$A$9,0),3),6,5)),"")</f>
        <v/>
      </c>
      <c r="O3963" s="311" t="str">
        <f>IF(I3963&lt;&gt;"",IF(J3963&gt;=INDEX(ฐาน!$A$4:$G$9,MATCH(I3963,ฐาน!$A$4:$A$9,0),4),INDEX(ฐาน!$A$4:$G$9,MATCH(I3963,ฐาน!$A$4:$A$9,0),7),INDEX(ฐาน!$A$4:$G$9,MATCH(I3963,ฐาน!$A$4:$A$9,0),4)),"")</f>
        <v/>
      </c>
      <c r="P3963" s="312">
        <f>IF(M3963&lt;&gt;ฐาน!$M$45,IF(L3963&lt;&gt;"",($L3963*$N3963/100),0),0)</f>
        <v>0</v>
      </c>
      <c r="Q3963" s="311">
        <f>IF(M3963&lt;&gt;ฐาน!$M$45,IF(L3963&lt;&gt;"",ROUNDUP(($L3963*$N3963/100),-1),0),0)</f>
        <v>0</v>
      </c>
      <c r="R3963" s="311">
        <f t="shared" si="122"/>
        <v>0</v>
      </c>
      <c r="S3963" s="313">
        <f t="shared" si="123"/>
        <v>0</v>
      </c>
      <c r="T3963" s="314">
        <f>IF(M3963&lt;&gt;ฐาน!$M$45,IF(S3963&lt;&gt;"",S3963+R3963,0),0)</f>
        <v>0</v>
      </c>
      <c r="U3963" s="311">
        <f>IF(M3963&lt;&gt;ฐาน!$M$45,IF(S3963=0,J3963+T3963,O3963),J3963)</f>
        <v>0</v>
      </c>
      <c r="V3963" s="98"/>
    </row>
    <row r="3964" spans="1:22" x14ac:dyDescent="0.35">
      <c r="A3964" s="93">
        <v>3956</v>
      </c>
      <c r="B3964" s="84"/>
      <c r="C3964" s="98"/>
      <c r="D3964" s="91"/>
      <c r="E3964" s="89"/>
      <c r="F3964" s="88"/>
      <c r="G3964" s="91"/>
      <c r="H3964" s="91"/>
      <c r="I3964" s="88"/>
      <c r="J3964" s="92"/>
      <c r="K3964" s="212"/>
      <c r="L3964" s="308" t="str">
        <f>IF(K3964&lt;&gt;"",INDEX(ฐาน!$J$4:$M$44,MATCH(INT(K3964),ฐาน!$J$4:$J$44,0),2),"")</f>
        <v/>
      </c>
      <c r="M3964" s="309" t="str">
        <f>IF(L3964&lt;&gt;"",INDEX(ฐาน!$J$4:$M$45,MATCH(L3964,ฐาน!$K$4:$K$45,0),4),"")</f>
        <v/>
      </c>
      <c r="N3964" s="310" t="str">
        <f>IF(I3964&lt;&gt;"",INDEX(ฐาน!$A$4:$F$9,MATCH(I3964,ฐาน!$A$4:$A$9,0),IF(J3964&gt;=INDEX(ฐาน!$A$4:$F$9,MATCH(I3964,ฐาน!$A$4:$A$9,0),3),6,5)),"")</f>
        <v/>
      </c>
      <c r="O3964" s="311" t="str">
        <f>IF(I3964&lt;&gt;"",IF(J3964&gt;=INDEX(ฐาน!$A$4:$G$9,MATCH(I3964,ฐาน!$A$4:$A$9,0),4),INDEX(ฐาน!$A$4:$G$9,MATCH(I3964,ฐาน!$A$4:$A$9,0),7),INDEX(ฐาน!$A$4:$G$9,MATCH(I3964,ฐาน!$A$4:$A$9,0),4)),"")</f>
        <v/>
      </c>
      <c r="P3964" s="312">
        <f>IF(M3964&lt;&gt;ฐาน!$M$45,IF(L3964&lt;&gt;"",($L3964*$N3964/100),0),0)</f>
        <v>0</v>
      </c>
      <c r="Q3964" s="311">
        <f>IF(M3964&lt;&gt;ฐาน!$M$45,IF(L3964&lt;&gt;"",ROUNDUP(($L3964*$N3964/100),-1),0),0)</f>
        <v>0</v>
      </c>
      <c r="R3964" s="311">
        <f t="shared" si="122"/>
        <v>0</v>
      </c>
      <c r="S3964" s="313">
        <f t="shared" si="123"/>
        <v>0</v>
      </c>
      <c r="T3964" s="314">
        <f>IF(M3964&lt;&gt;ฐาน!$M$45,IF(S3964&lt;&gt;"",S3964+R3964,0),0)</f>
        <v>0</v>
      </c>
      <c r="U3964" s="311">
        <f>IF(M3964&lt;&gt;ฐาน!$M$45,IF(S3964=0,J3964+T3964,O3964),J3964)</f>
        <v>0</v>
      </c>
      <c r="V3964" s="98"/>
    </row>
    <row r="3965" spans="1:22" x14ac:dyDescent="0.35">
      <c r="A3965" s="93">
        <v>3957</v>
      </c>
      <c r="B3965" s="84"/>
      <c r="C3965" s="98"/>
      <c r="D3965" s="91"/>
      <c r="E3965" s="89"/>
      <c r="F3965" s="88"/>
      <c r="G3965" s="91"/>
      <c r="H3965" s="91"/>
      <c r="I3965" s="88"/>
      <c r="J3965" s="92"/>
      <c r="K3965" s="212"/>
      <c r="L3965" s="308" t="str">
        <f>IF(K3965&lt;&gt;"",INDEX(ฐาน!$J$4:$M$44,MATCH(INT(K3965),ฐาน!$J$4:$J$44,0),2),"")</f>
        <v/>
      </c>
      <c r="M3965" s="309" t="str">
        <f>IF(L3965&lt;&gt;"",INDEX(ฐาน!$J$4:$M$45,MATCH(L3965,ฐาน!$K$4:$K$45,0),4),"")</f>
        <v/>
      </c>
      <c r="N3965" s="310" t="str">
        <f>IF(I3965&lt;&gt;"",INDEX(ฐาน!$A$4:$F$9,MATCH(I3965,ฐาน!$A$4:$A$9,0),IF(J3965&gt;=INDEX(ฐาน!$A$4:$F$9,MATCH(I3965,ฐาน!$A$4:$A$9,0),3),6,5)),"")</f>
        <v/>
      </c>
      <c r="O3965" s="311" t="str">
        <f>IF(I3965&lt;&gt;"",IF(J3965&gt;=INDEX(ฐาน!$A$4:$G$9,MATCH(I3965,ฐาน!$A$4:$A$9,0),4),INDEX(ฐาน!$A$4:$G$9,MATCH(I3965,ฐาน!$A$4:$A$9,0),7),INDEX(ฐาน!$A$4:$G$9,MATCH(I3965,ฐาน!$A$4:$A$9,0),4)),"")</f>
        <v/>
      </c>
      <c r="P3965" s="312">
        <f>IF(M3965&lt;&gt;ฐาน!$M$45,IF(L3965&lt;&gt;"",($L3965*$N3965/100),0),0)</f>
        <v>0</v>
      </c>
      <c r="Q3965" s="311">
        <f>IF(M3965&lt;&gt;ฐาน!$M$45,IF(L3965&lt;&gt;"",ROUNDUP(($L3965*$N3965/100),-1),0),0)</f>
        <v>0</v>
      </c>
      <c r="R3965" s="311">
        <f t="shared" si="122"/>
        <v>0</v>
      </c>
      <c r="S3965" s="313">
        <f t="shared" si="123"/>
        <v>0</v>
      </c>
      <c r="T3965" s="314">
        <f>IF(M3965&lt;&gt;ฐาน!$M$45,IF(S3965&lt;&gt;"",S3965+R3965,0),0)</f>
        <v>0</v>
      </c>
      <c r="U3965" s="311">
        <f>IF(M3965&lt;&gt;ฐาน!$M$45,IF(S3965=0,J3965+T3965,O3965),J3965)</f>
        <v>0</v>
      </c>
      <c r="V3965" s="98"/>
    </row>
    <row r="3966" spans="1:22" x14ac:dyDescent="0.35">
      <c r="A3966" s="93">
        <v>3958</v>
      </c>
      <c r="B3966" s="84"/>
      <c r="C3966" s="98"/>
      <c r="D3966" s="91"/>
      <c r="E3966" s="89"/>
      <c r="F3966" s="88"/>
      <c r="G3966" s="91"/>
      <c r="H3966" s="91"/>
      <c r="I3966" s="88"/>
      <c r="J3966" s="92"/>
      <c r="K3966" s="212"/>
      <c r="L3966" s="308" t="str">
        <f>IF(K3966&lt;&gt;"",INDEX(ฐาน!$J$4:$M$44,MATCH(INT(K3966),ฐาน!$J$4:$J$44,0),2),"")</f>
        <v/>
      </c>
      <c r="M3966" s="309" t="str">
        <f>IF(L3966&lt;&gt;"",INDEX(ฐาน!$J$4:$M$45,MATCH(L3966,ฐาน!$K$4:$K$45,0),4),"")</f>
        <v/>
      </c>
      <c r="N3966" s="310" t="str">
        <f>IF(I3966&lt;&gt;"",INDEX(ฐาน!$A$4:$F$9,MATCH(I3966,ฐาน!$A$4:$A$9,0),IF(J3966&gt;=INDEX(ฐาน!$A$4:$F$9,MATCH(I3966,ฐาน!$A$4:$A$9,0),3),6,5)),"")</f>
        <v/>
      </c>
      <c r="O3966" s="311" t="str">
        <f>IF(I3966&lt;&gt;"",IF(J3966&gt;=INDEX(ฐาน!$A$4:$G$9,MATCH(I3966,ฐาน!$A$4:$A$9,0),4),INDEX(ฐาน!$A$4:$G$9,MATCH(I3966,ฐาน!$A$4:$A$9,0),7),INDEX(ฐาน!$A$4:$G$9,MATCH(I3966,ฐาน!$A$4:$A$9,0),4)),"")</f>
        <v/>
      </c>
      <c r="P3966" s="312">
        <f>IF(M3966&lt;&gt;ฐาน!$M$45,IF(L3966&lt;&gt;"",($L3966*$N3966/100),0),0)</f>
        <v>0</v>
      </c>
      <c r="Q3966" s="311">
        <f>IF(M3966&lt;&gt;ฐาน!$M$45,IF(L3966&lt;&gt;"",ROUNDUP(($L3966*$N3966/100),-1),0),0)</f>
        <v>0</v>
      </c>
      <c r="R3966" s="311">
        <f t="shared" si="122"/>
        <v>0</v>
      </c>
      <c r="S3966" s="313">
        <f t="shared" si="123"/>
        <v>0</v>
      </c>
      <c r="T3966" s="314">
        <f>IF(M3966&lt;&gt;ฐาน!$M$45,IF(S3966&lt;&gt;"",S3966+R3966,0),0)</f>
        <v>0</v>
      </c>
      <c r="U3966" s="311">
        <f>IF(M3966&lt;&gt;ฐาน!$M$45,IF(S3966=0,J3966+T3966,O3966),J3966)</f>
        <v>0</v>
      </c>
      <c r="V3966" s="98"/>
    </row>
    <row r="3967" spans="1:22" x14ac:dyDescent="0.35">
      <c r="A3967" s="93">
        <v>3959</v>
      </c>
      <c r="B3967" s="84"/>
      <c r="C3967" s="98"/>
      <c r="D3967" s="91"/>
      <c r="E3967" s="89"/>
      <c r="F3967" s="88"/>
      <c r="G3967" s="91"/>
      <c r="H3967" s="91"/>
      <c r="I3967" s="88"/>
      <c r="J3967" s="92"/>
      <c r="K3967" s="212"/>
      <c r="L3967" s="308" t="str">
        <f>IF(K3967&lt;&gt;"",INDEX(ฐาน!$J$4:$M$44,MATCH(INT(K3967),ฐาน!$J$4:$J$44,0),2),"")</f>
        <v/>
      </c>
      <c r="M3967" s="309" t="str">
        <f>IF(L3967&lt;&gt;"",INDEX(ฐาน!$J$4:$M$45,MATCH(L3967,ฐาน!$K$4:$K$45,0),4),"")</f>
        <v/>
      </c>
      <c r="N3967" s="310" t="str">
        <f>IF(I3967&lt;&gt;"",INDEX(ฐาน!$A$4:$F$9,MATCH(I3967,ฐาน!$A$4:$A$9,0),IF(J3967&gt;=INDEX(ฐาน!$A$4:$F$9,MATCH(I3967,ฐาน!$A$4:$A$9,0),3),6,5)),"")</f>
        <v/>
      </c>
      <c r="O3967" s="311" t="str">
        <f>IF(I3967&lt;&gt;"",IF(J3967&gt;=INDEX(ฐาน!$A$4:$G$9,MATCH(I3967,ฐาน!$A$4:$A$9,0),4),INDEX(ฐาน!$A$4:$G$9,MATCH(I3967,ฐาน!$A$4:$A$9,0),7),INDEX(ฐาน!$A$4:$G$9,MATCH(I3967,ฐาน!$A$4:$A$9,0),4)),"")</f>
        <v/>
      </c>
      <c r="P3967" s="312">
        <f>IF(M3967&lt;&gt;ฐาน!$M$45,IF(L3967&lt;&gt;"",($L3967*$N3967/100),0),0)</f>
        <v>0</v>
      </c>
      <c r="Q3967" s="311">
        <f>IF(M3967&lt;&gt;ฐาน!$M$45,IF(L3967&lt;&gt;"",ROUNDUP(($L3967*$N3967/100),-1),0),0)</f>
        <v>0</v>
      </c>
      <c r="R3967" s="311">
        <f t="shared" si="122"/>
        <v>0</v>
      </c>
      <c r="S3967" s="313">
        <f t="shared" si="123"/>
        <v>0</v>
      </c>
      <c r="T3967" s="314">
        <f>IF(M3967&lt;&gt;ฐาน!$M$45,IF(S3967&lt;&gt;"",S3967+R3967,0),0)</f>
        <v>0</v>
      </c>
      <c r="U3967" s="311">
        <f>IF(M3967&lt;&gt;ฐาน!$M$45,IF(S3967=0,J3967+T3967,O3967),J3967)</f>
        <v>0</v>
      </c>
      <c r="V3967" s="98"/>
    </row>
    <row r="3968" spans="1:22" x14ac:dyDescent="0.35">
      <c r="A3968" s="93">
        <v>3960</v>
      </c>
      <c r="B3968" s="84"/>
      <c r="C3968" s="98"/>
      <c r="D3968" s="91"/>
      <c r="E3968" s="89"/>
      <c r="F3968" s="88"/>
      <c r="G3968" s="91"/>
      <c r="H3968" s="91"/>
      <c r="I3968" s="88"/>
      <c r="J3968" s="92"/>
      <c r="K3968" s="212"/>
      <c r="L3968" s="308" t="str">
        <f>IF(K3968&lt;&gt;"",INDEX(ฐาน!$J$4:$M$44,MATCH(INT(K3968),ฐาน!$J$4:$J$44,0),2),"")</f>
        <v/>
      </c>
      <c r="M3968" s="309" t="str">
        <f>IF(L3968&lt;&gt;"",INDEX(ฐาน!$J$4:$M$45,MATCH(L3968,ฐาน!$K$4:$K$45,0),4),"")</f>
        <v/>
      </c>
      <c r="N3968" s="310" t="str">
        <f>IF(I3968&lt;&gt;"",INDEX(ฐาน!$A$4:$F$9,MATCH(I3968,ฐาน!$A$4:$A$9,0),IF(J3968&gt;=INDEX(ฐาน!$A$4:$F$9,MATCH(I3968,ฐาน!$A$4:$A$9,0),3),6,5)),"")</f>
        <v/>
      </c>
      <c r="O3968" s="311" t="str">
        <f>IF(I3968&lt;&gt;"",IF(J3968&gt;=INDEX(ฐาน!$A$4:$G$9,MATCH(I3968,ฐาน!$A$4:$A$9,0),4),INDEX(ฐาน!$A$4:$G$9,MATCH(I3968,ฐาน!$A$4:$A$9,0),7),INDEX(ฐาน!$A$4:$G$9,MATCH(I3968,ฐาน!$A$4:$A$9,0),4)),"")</f>
        <v/>
      </c>
      <c r="P3968" s="312">
        <f>IF(M3968&lt;&gt;ฐาน!$M$45,IF(L3968&lt;&gt;"",($L3968*$N3968/100),0),0)</f>
        <v>0</v>
      </c>
      <c r="Q3968" s="311">
        <f>IF(M3968&lt;&gt;ฐาน!$M$45,IF(L3968&lt;&gt;"",ROUNDUP(($L3968*$N3968/100),-1),0),0)</f>
        <v>0</v>
      </c>
      <c r="R3968" s="311">
        <f t="shared" si="122"/>
        <v>0</v>
      </c>
      <c r="S3968" s="313">
        <f t="shared" si="123"/>
        <v>0</v>
      </c>
      <c r="T3968" s="314">
        <f>IF(M3968&lt;&gt;ฐาน!$M$45,IF(S3968&lt;&gt;"",S3968+R3968,0),0)</f>
        <v>0</v>
      </c>
      <c r="U3968" s="311">
        <f>IF(M3968&lt;&gt;ฐาน!$M$45,IF(S3968=0,J3968+T3968,O3968),J3968)</f>
        <v>0</v>
      </c>
      <c r="V3968" s="98"/>
    </row>
    <row r="3969" spans="1:22" x14ac:dyDescent="0.35">
      <c r="A3969" s="93">
        <v>3961</v>
      </c>
      <c r="B3969" s="84"/>
      <c r="C3969" s="98"/>
      <c r="D3969" s="91"/>
      <c r="E3969" s="89"/>
      <c r="F3969" s="88"/>
      <c r="G3969" s="91"/>
      <c r="H3969" s="91"/>
      <c r="I3969" s="88"/>
      <c r="J3969" s="92"/>
      <c r="K3969" s="212"/>
      <c r="L3969" s="308" t="str">
        <f>IF(K3969&lt;&gt;"",INDEX(ฐาน!$J$4:$M$44,MATCH(INT(K3969),ฐาน!$J$4:$J$44,0),2),"")</f>
        <v/>
      </c>
      <c r="M3969" s="309" t="str">
        <f>IF(L3969&lt;&gt;"",INDEX(ฐาน!$J$4:$M$45,MATCH(L3969,ฐาน!$K$4:$K$45,0),4),"")</f>
        <v/>
      </c>
      <c r="N3969" s="310" t="str">
        <f>IF(I3969&lt;&gt;"",INDEX(ฐาน!$A$4:$F$9,MATCH(I3969,ฐาน!$A$4:$A$9,0),IF(J3969&gt;=INDEX(ฐาน!$A$4:$F$9,MATCH(I3969,ฐาน!$A$4:$A$9,0),3),6,5)),"")</f>
        <v/>
      </c>
      <c r="O3969" s="311" t="str">
        <f>IF(I3969&lt;&gt;"",IF(J3969&gt;=INDEX(ฐาน!$A$4:$G$9,MATCH(I3969,ฐาน!$A$4:$A$9,0),4),INDEX(ฐาน!$A$4:$G$9,MATCH(I3969,ฐาน!$A$4:$A$9,0),7),INDEX(ฐาน!$A$4:$G$9,MATCH(I3969,ฐาน!$A$4:$A$9,0),4)),"")</f>
        <v/>
      </c>
      <c r="P3969" s="312">
        <f>IF(M3969&lt;&gt;ฐาน!$M$45,IF(L3969&lt;&gt;"",($L3969*$N3969/100),0),0)</f>
        <v>0</v>
      </c>
      <c r="Q3969" s="311">
        <f>IF(M3969&lt;&gt;ฐาน!$M$45,IF(L3969&lt;&gt;"",ROUNDUP(($L3969*$N3969/100),-1),0),0)</f>
        <v>0</v>
      </c>
      <c r="R3969" s="311">
        <f t="shared" si="122"/>
        <v>0</v>
      </c>
      <c r="S3969" s="313">
        <f t="shared" si="123"/>
        <v>0</v>
      </c>
      <c r="T3969" s="314">
        <f>IF(M3969&lt;&gt;ฐาน!$M$45,IF(S3969&lt;&gt;"",S3969+R3969,0),0)</f>
        <v>0</v>
      </c>
      <c r="U3969" s="311">
        <f>IF(M3969&lt;&gt;ฐาน!$M$45,IF(S3969=0,J3969+T3969,O3969),J3969)</f>
        <v>0</v>
      </c>
      <c r="V3969" s="98"/>
    </row>
    <row r="3970" spans="1:22" x14ac:dyDescent="0.35">
      <c r="A3970" s="93">
        <v>3962</v>
      </c>
      <c r="B3970" s="84"/>
      <c r="C3970" s="98"/>
      <c r="D3970" s="91"/>
      <c r="E3970" s="89"/>
      <c r="F3970" s="88"/>
      <c r="G3970" s="91"/>
      <c r="H3970" s="91"/>
      <c r="I3970" s="88"/>
      <c r="J3970" s="92"/>
      <c r="K3970" s="212"/>
      <c r="L3970" s="308" t="str">
        <f>IF(K3970&lt;&gt;"",INDEX(ฐาน!$J$4:$M$44,MATCH(INT(K3970),ฐาน!$J$4:$J$44,0),2),"")</f>
        <v/>
      </c>
      <c r="M3970" s="309" t="str">
        <f>IF(L3970&lt;&gt;"",INDEX(ฐาน!$J$4:$M$45,MATCH(L3970,ฐาน!$K$4:$K$45,0),4),"")</f>
        <v/>
      </c>
      <c r="N3970" s="310" t="str">
        <f>IF(I3970&lt;&gt;"",INDEX(ฐาน!$A$4:$F$9,MATCH(I3970,ฐาน!$A$4:$A$9,0),IF(J3970&gt;=INDEX(ฐาน!$A$4:$F$9,MATCH(I3970,ฐาน!$A$4:$A$9,0),3),6,5)),"")</f>
        <v/>
      </c>
      <c r="O3970" s="311" t="str">
        <f>IF(I3970&lt;&gt;"",IF(J3970&gt;=INDEX(ฐาน!$A$4:$G$9,MATCH(I3970,ฐาน!$A$4:$A$9,0),4),INDEX(ฐาน!$A$4:$G$9,MATCH(I3970,ฐาน!$A$4:$A$9,0),7),INDEX(ฐาน!$A$4:$G$9,MATCH(I3970,ฐาน!$A$4:$A$9,0),4)),"")</f>
        <v/>
      </c>
      <c r="P3970" s="312">
        <f>IF(M3970&lt;&gt;ฐาน!$M$45,IF(L3970&lt;&gt;"",($L3970*$N3970/100),0),0)</f>
        <v>0</v>
      </c>
      <c r="Q3970" s="311">
        <f>IF(M3970&lt;&gt;ฐาน!$M$45,IF(L3970&lt;&gt;"",ROUNDUP(($L3970*$N3970/100),-1),0),0)</f>
        <v>0</v>
      </c>
      <c r="R3970" s="311">
        <f t="shared" si="122"/>
        <v>0</v>
      </c>
      <c r="S3970" s="313">
        <f t="shared" si="123"/>
        <v>0</v>
      </c>
      <c r="T3970" s="314">
        <f>IF(M3970&lt;&gt;ฐาน!$M$45,IF(S3970&lt;&gt;"",S3970+R3970,0),0)</f>
        <v>0</v>
      </c>
      <c r="U3970" s="311">
        <f>IF(M3970&lt;&gt;ฐาน!$M$45,IF(S3970=0,J3970+T3970,O3970),J3970)</f>
        <v>0</v>
      </c>
      <c r="V3970" s="98"/>
    </row>
    <row r="3971" spans="1:22" x14ac:dyDescent="0.35">
      <c r="A3971" s="93">
        <v>3963</v>
      </c>
      <c r="B3971" s="84"/>
      <c r="C3971" s="98"/>
      <c r="D3971" s="91"/>
      <c r="E3971" s="89"/>
      <c r="F3971" s="88"/>
      <c r="G3971" s="91"/>
      <c r="H3971" s="91"/>
      <c r="I3971" s="88"/>
      <c r="J3971" s="92"/>
      <c r="K3971" s="212"/>
      <c r="L3971" s="308" t="str">
        <f>IF(K3971&lt;&gt;"",INDEX(ฐาน!$J$4:$M$44,MATCH(INT(K3971),ฐาน!$J$4:$J$44,0),2),"")</f>
        <v/>
      </c>
      <c r="M3971" s="309" t="str">
        <f>IF(L3971&lt;&gt;"",INDEX(ฐาน!$J$4:$M$45,MATCH(L3971,ฐาน!$K$4:$K$45,0),4),"")</f>
        <v/>
      </c>
      <c r="N3971" s="310" t="str">
        <f>IF(I3971&lt;&gt;"",INDEX(ฐาน!$A$4:$F$9,MATCH(I3971,ฐาน!$A$4:$A$9,0),IF(J3971&gt;=INDEX(ฐาน!$A$4:$F$9,MATCH(I3971,ฐาน!$A$4:$A$9,0),3),6,5)),"")</f>
        <v/>
      </c>
      <c r="O3971" s="311" t="str">
        <f>IF(I3971&lt;&gt;"",IF(J3971&gt;=INDEX(ฐาน!$A$4:$G$9,MATCH(I3971,ฐาน!$A$4:$A$9,0),4),INDEX(ฐาน!$A$4:$G$9,MATCH(I3971,ฐาน!$A$4:$A$9,0),7),INDEX(ฐาน!$A$4:$G$9,MATCH(I3971,ฐาน!$A$4:$A$9,0),4)),"")</f>
        <v/>
      </c>
      <c r="P3971" s="312">
        <f>IF(M3971&lt;&gt;ฐาน!$M$45,IF(L3971&lt;&gt;"",($L3971*$N3971/100),0),0)</f>
        <v>0</v>
      </c>
      <c r="Q3971" s="311">
        <f>IF(M3971&lt;&gt;ฐาน!$M$45,IF(L3971&lt;&gt;"",ROUNDUP(($L3971*$N3971/100),-1),0),0)</f>
        <v>0</v>
      </c>
      <c r="R3971" s="311">
        <f t="shared" si="122"/>
        <v>0</v>
      </c>
      <c r="S3971" s="313">
        <f t="shared" si="123"/>
        <v>0</v>
      </c>
      <c r="T3971" s="314">
        <f>IF(M3971&lt;&gt;ฐาน!$M$45,IF(S3971&lt;&gt;"",S3971+R3971,0),0)</f>
        <v>0</v>
      </c>
      <c r="U3971" s="311">
        <f>IF(M3971&lt;&gt;ฐาน!$M$45,IF(S3971=0,J3971+T3971,O3971),J3971)</f>
        <v>0</v>
      </c>
      <c r="V3971" s="98"/>
    </row>
    <row r="3972" spans="1:22" x14ac:dyDescent="0.35">
      <c r="A3972" s="93">
        <v>3964</v>
      </c>
      <c r="B3972" s="84"/>
      <c r="C3972" s="98"/>
      <c r="D3972" s="91"/>
      <c r="E3972" s="89"/>
      <c r="F3972" s="88"/>
      <c r="G3972" s="91"/>
      <c r="H3972" s="91"/>
      <c r="I3972" s="88"/>
      <c r="J3972" s="92"/>
      <c r="K3972" s="212"/>
      <c r="L3972" s="308" t="str">
        <f>IF(K3972&lt;&gt;"",INDEX(ฐาน!$J$4:$M$44,MATCH(INT(K3972),ฐาน!$J$4:$J$44,0),2),"")</f>
        <v/>
      </c>
      <c r="M3972" s="309" t="str">
        <f>IF(L3972&lt;&gt;"",INDEX(ฐาน!$J$4:$M$45,MATCH(L3972,ฐาน!$K$4:$K$45,0),4),"")</f>
        <v/>
      </c>
      <c r="N3972" s="310" t="str">
        <f>IF(I3972&lt;&gt;"",INDEX(ฐาน!$A$4:$F$9,MATCH(I3972,ฐาน!$A$4:$A$9,0),IF(J3972&gt;=INDEX(ฐาน!$A$4:$F$9,MATCH(I3972,ฐาน!$A$4:$A$9,0),3),6,5)),"")</f>
        <v/>
      </c>
      <c r="O3972" s="311" t="str">
        <f>IF(I3972&lt;&gt;"",IF(J3972&gt;=INDEX(ฐาน!$A$4:$G$9,MATCH(I3972,ฐาน!$A$4:$A$9,0),4),INDEX(ฐาน!$A$4:$G$9,MATCH(I3972,ฐาน!$A$4:$A$9,0),7),INDEX(ฐาน!$A$4:$G$9,MATCH(I3972,ฐาน!$A$4:$A$9,0),4)),"")</f>
        <v/>
      </c>
      <c r="P3972" s="312">
        <f>IF(M3972&lt;&gt;ฐาน!$M$45,IF(L3972&lt;&gt;"",($L3972*$N3972/100),0),0)</f>
        <v>0</v>
      </c>
      <c r="Q3972" s="311">
        <f>IF(M3972&lt;&gt;ฐาน!$M$45,IF(L3972&lt;&gt;"",ROUNDUP(($L3972*$N3972/100),-1),0),0)</f>
        <v>0</v>
      </c>
      <c r="R3972" s="311">
        <f t="shared" si="122"/>
        <v>0</v>
      </c>
      <c r="S3972" s="313">
        <f t="shared" si="123"/>
        <v>0</v>
      </c>
      <c r="T3972" s="314">
        <f>IF(M3972&lt;&gt;ฐาน!$M$45,IF(S3972&lt;&gt;"",S3972+R3972,0),0)</f>
        <v>0</v>
      </c>
      <c r="U3972" s="311">
        <f>IF(M3972&lt;&gt;ฐาน!$M$45,IF(S3972=0,J3972+T3972,O3972),J3972)</f>
        <v>0</v>
      </c>
      <c r="V3972" s="98"/>
    </row>
    <row r="3973" spans="1:22" x14ac:dyDescent="0.35">
      <c r="A3973" s="93">
        <v>3965</v>
      </c>
      <c r="B3973" s="84"/>
      <c r="C3973" s="98"/>
      <c r="D3973" s="91"/>
      <c r="E3973" s="89"/>
      <c r="F3973" s="88"/>
      <c r="G3973" s="91"/>
      <c r="H3973" s="91"/>
      <c r="I3973" s="88"/>
      <c r="J3973" s="92"/>
      <c r="K3973" s="212"/>
      <c r="L3973" s="308" t="str">
        <f>IF(K3973&lt;&gt;"",INDEX(ฐาน!$J$4:$M$44,MATCH(INT(K3973),ฐาน!$J$4:$J$44,0),2),"")</f>
        <v/>
      </c>
      <c r="M3973" s="309" t="str">
        <f>IF(L3973&lt;&gt;"",INDEX(ฐาน!$J$4:$M$45,MATCH(L3973,ฐาน!$K$4:$K$45,0),4),"")</f>
        <v/>
      </c>
      <c r="N3973" s="310" t="str">
        <f>IF(I3973&lt;&gt;"",INDEX(ฐาน!$A$4:$F$9,MATCH(I3973,ฐาน!$A$4:$A$9,0),IF(J3973&gt;=INDEX(ฐาน!$A$4:$F$9,MATCH(I3973,ฐาน!$A$4:$A$9,0),3),6,5)),"")</f>
        <v/>
      </c>
      <c r="O3973" s="311" t="str">
        <f>IF(I3973&lt;&gt;"",IF(J3973&gt;=INDEX(ฐาน!$A$4:$G$9,MATCH(I3973,ฐาน!$A$4:$A$9,0),4),INDEX(ฐาน!$A$4:$G$9,MATCH(I3973,ฐาน!$A$4:$A$9,0),7),INDEX(ฐาน!$A$4:$G$9,MATCH(I3973,ฐาน!$A$4:$A$9,0),4)),"")</f>
        <v/>
      </c>
      <c r="P3973" s="312">
        <f>IF(M3973&lt;&gt;ฐาน!$M$45,IF(L3973&lt;&gt;"",($L3973*$N3973/100),0),0)</f>
        <v>0</v>
      </c>
      <c r="Q3973" s="311">
        <f>IF(M3973&lt;&gt;ฐาน!$M$45,IF(L3973&lt;&gt;"",ROUNDUP(($L3973*$N3973/100),-1),0),0)</f>
        <v>0</v>
      </c>
      <c r="R3973" s="311">
        <f t="shared" si="122"/>
        <v>0</v>
      </c>
      <c r="S3973" s="313">
        <f t="shared" si="123"/>
        <v>0</v>
      </c>
      <c r="T3973" s="314">
        <f>IF(M3973&lt;&gt;ฐาน!$M$45,IF(S3973&lt;&gt;"",S3973+R3973,0),0)</f>
        <v>0</v>
      </c>
      <c r="U3973" s="311">
        <f>IF(M3973&lt;&gt;ฐาน!$M$45,IF(S3973=0,J3973+T3973,O3973),J3973)</f>
        <v>0</v>
      </c>
      <c r="V3973" s="98"/>
    </row>
    <row r="3974" spans="1:22" x14ac:dyDescent="0.35">
      <c r="A3974" s="93">
        <v>3966</v>
      </c>
      <c r="B3974" s="84"/>
      <c r="C3974" s="98"/>
      <c r="D3974" s="91"/>
      <c r="E3974" s="89"/>
      <c r="F3974" s="88"/>
      <c r="G3974" s="91"/>
      <c r="H3974" s="91"/>
      <c r="I3974" s="88"/>
      <c r="J3974" s="92"/>
      <c r="K3974" s="212"/>
      <c r="L3974" s="308" t="str">
        <f>IF(K3974&lt;&gt;"",INDEX(ฐาน!$J$4:$M$44,MATCH(INT(K3974),ฐาน!$J$4:$J$44,0),2),"")</f>
        <v/>
      </c>
      <c r="M3974" s="309" t="str">
        <f>IF(L3974&lt;&gt;"",INDEX(ฐาน!$J$4:$M$45,MATCH(L3974,ฐาน!$K$4:$K$45,0),4),"")</f>
        <v/>
      </c>
      <c r="N3974" s="310" t="str">
        <f>IF(I3974&lt;&gt;"",INDEX(ฐาน!$A$4:$F$9,MATCH(I3974,ฐาน!$A$4:$A$9,0),IF(J3974&gt;=INDEX(ฐาน!$A$4:$F$9,MATCH(I3974,ฐาน!$A$4:$A$9,0),3),6,5)),"")</f>
        <v/>
      </c>
      <c r="O3974" s="311" t="str">
        <f>IF(I3974&lt;&gt;"",IF(J3974&gt;=INDEX(ฐาน!$A$4:$G$9,MATCH(I3974,ฐาน!$A$4:$A$9,0),4),INDEX(ฐาน!$A$4:$G$9,MATCH(I3974,ฐาน!$A$4:$A$9,0),7),INDEX(ฐาน!$A$4:$G$9,MATCH(I3974,ฐาน!$A$4:$A$9,0),4)),"")</f>
        <v/>
      </c>
      <c r="P3974" s="312">
        <f>IF(M3974&lt;&gt;ฐาน!$M$45,IF(L3974&lt;&gt;"",($L3974*$N3974/100),0),0)</f>
        <v>0</v>
      </c>
      <c r="Q3974" s="311">
        <f>IF(M3974&lt;&gt;ฐาน!$M$45,IF(L3974&lt;&gt;"",ROUNDUP(($L3974*$N3974/100),-1),0),0)</f>
        <v>0</v>
      </c>
      <c r="R3974" s="311">
        <f t="shared" si="122"/>
        <v>0</v>
      </c>
      <c r="S3974" s="313">
        <f t="shared" si="123"/>
        <v>0</v>
      </c>
      <c r="T3974" s="314">
        <f>IF(M3974&lt;&gt;ฐาน!$M$45,IF(S3974&lt;&gt;"",S3974+R3974,0),0)</f>
        <v>0</v>
      </c>
      <c r="U3974" s="311">
        <f>IF(M3974&lt;&gt;ฐาน!$M$45,IF(S3974=0,J3974+T3974,O3974),J3974)</f>
        <v>0</v>
      </c>
      <c r="V3974" s="98"/>
    </row>
    <row r="3975" spans="1:22" x14ac:dyDescent="0.35">
      <c r="A3975" s="93">
        <v>3967</v>
      </c>
      <c r="B3975" s="84"/>
      <c r="C3975" s="98"/>
      <c r="D3975" s="91"/>
      <c r="E3975" s="89"/>
      <c r="F3975" s="88"/>
      <c r="G3975" s="91"/>
      <c r="H3975" s="91"/>
      <c r="I3975" s="88"/>
      <c r="J3975" s="92"/>
      <c r="K3975" s="212"/>
      <c r="L3975" s="308" t="str">
        <f>IF(K3975&lt;&gt;"",INDEX(ฐาน!$J$4:$M$44,MATCH(INT(K3975),ฐาน!$J$4:$J$44,0),2),"")</f>
        <v/>
      </c>
      <c r="M3975" s="309" t="str">
        <f>IF(L3975&lt;&gt;"",INDEX(ฐาน!$J$4:$M$45,MATCH(L3975,ฐาน!$K$4:$K$45,0),4),"")</f>
        <v/>
      </c>
      <c r="N3975" s="310" t="str">
        <f>IF(I3975&lt;&gt;"",INDEX(ฐาน!$A$4:$F$9,MATCH(I3975,ฐาน!$A$4:$A$9,0),IF(J3975&gt;=INDEX(ฐาน!$A$4:$F$9,MATCH(I3975,ฐาน!$A$4:$A$9,0),3),6,5)),"")</f>
        <v/>
      </c>
      <c r="O3975" s="311" t="str">
        <f>IF(I3975&lt;&gt;"",IF(J3975&gt;=INDEX(ฐาน!$A$4:$G$9,MATCH(I3975,ฐาน!$A$4:$A$9,0),4),INDEX(ฐาน!$A$4:$G$9,MATCH(I3975,ฐาน!$A$4:$A$9,0),7),INDEX(ฐาน!$A$4:$G$9,MATCH(I3975,ฐาน!$A$4:$A$9,0),4)),"")</f>
        <v/>
      </c>
      <c r="P3975" s="312">
        <f>IF(M3975&lt;&gt;ฐาน!$M$45,IF(L3975&lt;&gt;"",($L3975*$N3975/100),0),0)</f>
        <v>0</v>
      </c>
      <c r="Q3975" s="311">
        <f>IF(M3975&lt;&gt;ฐาน!$M$45,IF(L3975&lt;&gt;"",ROUNDUP(($L3975*$N3975/100),-1),0),0)</f>
        <v>0</v>
      </c>
      <c r="R3975" s="311">
        <f t="shared" si="122"/>
        <v>0</v>
      </c>
      <c r="S3975" s="313">
        <f t="shared" si="123"/>
        <v>0</v>
      </c>
      <c r="T3975" s="314">
        <f>IF(M3975&lt;&gt;ฐาน!$M$45,IF(S3975&lt;&gt;"",S3975+R3975,0),0)</f>
        <v>0</v>
      </c>
      <c r="U3975" s="311">
        <f>IF(M3975&lt;&gt;ฐาน!$M$45,IF(S3975=0,J3975+T3975,O3975),J3975)</f>
        <v>0</v>
      </c>
      <c r="V3975" s="98"/>
    </row>
    <row r="3976" spans="1:22" x14ac:dyDescent="0.35">
      <c r="A3976" s="93">
        <v>3968</v>
      </c>
      <c r="B3976" s="84"/>
      <c r="C3976" s="98"/>
      <c r="D3976" s="91"/>
      <c r="E3976" s="89"/>
      <c r="F3976" s="88"/>
      <c r="G3976" s="91"/>
      <c r="H3976" s="91"/>
      <c r="I3976" s="88"/>
      <c r="J3976" s="92"/>
      <c r="K3976" s="212"/>
      <c r="L3976" s="308" t="str">
        <f>IF(K3976&lt;&gt;"",INDEX(ฐาน!$J$4:$M$44,MATCH(INT(K3976),ฐาน!$J$4:$J$44,0),2),"")</f>
        <v/>
      </c>
      <c r="M3976" s="309" t="str">
        <f>IF(L3976&lt;&gt;"",INDEX(ฐาน!$J$4:$M$45,MATCH(L3976,ฐาน!$K$4:$K$45,0),4),"")</f>
        <v/>
      </c>
      <c r="N3976" s="310" t="str">
        <f>IF(I3976&lt;&gt;"",INDEX(ฐาน!$A$4:$F$9,MATCH(I3976,ฐาน!$A$4:$A$9,0),IF(J3976&gt;=INDEX(ฐาน!$A$4:$F$9,MATCH(I3976,ฐาน!$A$4:$A$9,0),3),6,5)),"")</f>
        <v/>
      </c>
      <c r="O3976" s="311" t="str">
        <f>IF(I3976&lt;&gt;"",IF(J3976&gt;=INDEX(ฐาน!$A$4:$G$9,MATCH(I3976,ฐาน!$A$4:$A$9,0),4),INDEX(ฐาน!$A$4:$G$9,MATCH(I3976,ฐาน!$A$4:$A$9,0),7),INDEX(ฐาน!$A$4:$G$9,MATCH(I3976,ฐาน!$A$4:$A$9,0),4)),"")</f>
        <v/>
      </c>
      <c r="P3976" s="312">
        <f>IF(M3976&lt;&gt;ฐาน!$M$45,IF(L3976&lt;&gt;"",($L3976*$N3976/100),0),0)</f>
        <v>0</v>
      </c>
      <c r="Q3976" s="311">
        <f>IF(M3976&lt;&gt;ฐาน!$M$45,IF(L3976&lt;&gt;"",ROUNDUP(($L3976*$N3976/100),-1),0),0)</f>
        <v>0</v>
      </c>
      <c r="R3976" s="311">
        <f t="shared" si="122"/>
        <v>0</v>
      </c>
      <c r="S3976" s="313">
        <f t="shared" si="123"/>
        <v>0</v>
      </c>
      <c r="T3976" s="314">
        <f>IF(M3976&lt;&gt;ฐาน!$M$45,IF(S3976&lt;&gt;"",S3976+R3976,0),0)</f>
        <v>0</v>
      </c>
      <c r="U3976" s="311">
        <f>IF(M3976&lt;&gt;ฐาน!$M$45,IF(S3976=0,J3976+T3976,O3976),J3976)</f>
        <v>0</v>
      </c>
      <c r="V3976" s="98"/>
    </row>
    <row r="3977" spans="1:22" x14ac:dyDescent="0.35">
      <c r="A3977" s="93">
        <v>3969</v>
      </c>
      <c r="B3977" s="84"/>
      <c r="C3977" s="98"/>
      <c r="D3977" s="91"/>
      <c r="E3977" s="89"/>
      <c r="F3977" s="88"/>
      <c r="G3977" s="91"/>
      <c r="H3977" s="91"/>
      <c r="I3977" s="88"/>
      <c r="J3977" s="92"/>
      <c r="K3977" s="212"/>
      <c r="L3977" s="308" t="str">
        <f>IF(K3977&lt;&gt;"",INDEX(ฐาน!$J$4:$M$44,MATCH(INT(K3977),ฐาน!$J$4:$J$44,0),2),"")</f>
        <v/>
      </c>
      <c r="M3977" s="309" t="str">
        <f>IF(L3977&lt;&gt;"",INDEX(ฐาน!$J$4:$M$45,MATCH(L3977,ฐาน!$K$4:$K$45,0),4),"")</f>
        <v/>
      </c>
      <c r="N3977" s="310" t="str">
        <f>IF(I3977&lt;&gt;"",INDEX(ฐาน!$A$4:$F$9,MATCH(I3977,ฐาน!$A$4:$A$9,0),IF(J3977&gt;=INDEX(ฐาน!$A$4:$F$9,MATCH(I3977,ฐาน!$A$4:$A$9,0),3),6,5)),"")</f>
        <v/>
      </c>
      <c r="O3977" s="311" t="str">
        <f>IF(I3977&lt;&gt;"",IF(J3977&gt;=INDEX(ฐาน!$A$4:$G$9,MATCH(I3977,ฐาน!$A$4:$A$9,0),4),INDEX(ฐาน!$A$4:$G$9,MATCH(I3977,ฐาน!$A$4:$A$9,0),7),INDEX(ฐาน!$A$4:$G$9,MATCH(I3977,ฐาน!$A$4:$A$9,0),4)),"")</f>
        <v/>
      </c>
      <c r="P3977" s="312">
        <f>IF(M3977&lt;&gt;ฐาน!$M$45,IF(L3977&lt;&gt;"",($L3977*$N3977/100),0),0)</f>
        <v>0</v>
      </c>
      <c r="Q3977" s="311">
        <f>IF(M3977&lt;&gt;ฐาน!$M$45,IF(L3977&lt;&gt;"",ROUNDUP(($L3977*$N3977/100),-1),0),0)</f>
        <v>0</v>
      </c>
      <c r="R3977" s="311">
        <f t="shared" si="122"/>
        <v>0</v>
      </c>
      <c r="S3977" s="313">
        <f t="shared" si="123"/>
        <v>0</v>
      </c>
      <c r="T3977" s="314">
        <f>IF(M3977&lt;&gt;ฐาน!$M$45,IF(S3977&lt;&gt;"",S3977+R3977,0),0)</f>
        <v>0</v>
      </c>
      <c r="U3977" s="311">
        <f>IF(M3977&lt;&gt;ฐาน!$M$45,IF(S3977=0,J3977+T3977,O3977),J3977)</f>
        <v>0</v>
      </c>
      <c r="V3977" s="98"/>
    </row>
    <row r="3978" spans="1:22" x14ac:dyDescent="0.35">
      <c r="A3978" s="93">
        <v>3970</v>
      </c>
      <c r="B3978" s="84"/>
      <c r="C3978" s="98"/>
      <c r="D3978" s="91"/>
      <c r="E3978" s="89"/>
      <c r="F3978" s="88"/>
      <c r="G3978" s="91"/>
      <c r="H3978" s="91"/>
      <c r="I3978" s="88"/>
      <c r="J3978" s="92"/>
      <c r="K3978" s="212"/>
      <c r="L3978" s="308" t="str">
        <f>IF(K3978&lt;&gt;"",INDEX(ฐาน!$J$4:$M$44,MATCH(INT(K3978),ฐาน!$J$4:$J$44,0),2),"")</f>
        <v/>
      </c>
      <c r="M3978" s="309" t="str">
        <f>IF(L3978&lt;&gt;"",INDEX(ฐาน!$J$4:$M$45,MATCH(L3978,ฐาน!$K$4:$K$45,0),4),"")</f>
        <v/>
      </c>
      <c r="N3978" s="310" t="str">
        <f>IF(I3978&lt;&gt;"",INDEX(ฐาน!$A$4:$F$9,MATCH(I3978,ฐาน!$A$4:$A$9,0),IF(J3978&gt;=INDEX(ฐาน!$A$4:$F$9,MATCH(I3978,ฐาน!$A$4:$A$9,0),3),6,5)),"")</f>
        <v/>
      </c>
      <c r="O3978" s="311" t="str">
        <f>IF(I3978&lt;&gt;"",IF(J3978&gt;=INDEX(ฐาน!$A$4:$G$9,MATCH(I3978,ฐาน!$A$4:$A$9,0),4),INDEX(ฐาน!$A$4:$G$9,MATCH(I3978,ฐาน!$A$4:$A$9,0),7),INDEX(ฐาน!$A$4:$G$9,MATCH(I3978,ฐาน!$A$4:$A$9,0),4)),"")</f>
        <v/>
      </c>
      <c r="P3978" s="312">
        <f>IF(M3978&lt;&gt;ฐาน!$M$45,IF(L3978&lt;&gt;"",($L3978*$N3978/100),0),0)</f>
        <v>0</v>
      </c>
      <c r="Q3978" s="311">
        <f>IF(M3978&lt;&gt;ฐาน!$M$45,IF(L3978&lt;&gt;"",ROUNDUP(($L3978*$N3978/100),-1),0),0)</f>
        <v>0</v>
      </c>
      <c r="R3978" s="311">
        <f t="shared" ref="R3978:R4041" si="124">IF(Q3978&lt;&gt;"",IF($J3978+$P3978&lt;=$O3978,$Q3978,$O3978-$J3978),"")</f>
        <v>0</v>
      </c>
      <c r="S3978" s="313">
        <f t="shared" ref="S3978:S4041" si="125">IF(Q3978&lt;&gt;R3978,P3978-R3978,0)</f>
        <v>0</v>
      </c>
      <c r="T3978" s="314">
        <f>IF(M3978&lt;&gt;ฐาน!$M$45,IF(S3978&lt;&gt;"",S3978+R3978,0),0)</f>
        <v>0</v>
      </c>
      <c r="U3978" s="311">
        <f>IF(M3978&lt;&gt;ฐาน!$M$45,IF(S3978=0,J3978+T3978,O3978),J3978)</f>
        <v>0</v>
      </c>
      <c r="V3978" s="98"/>
    </row>
    <row r="3979" spans="1:22" x14ac:dyDescent="0.35">
      <c r="A3979" s="93">
        <v>3971</v>
      </c>
      <c r="B3979" s="84"/>
      <c r="C3979" s="98"/>
      <c r="D3979" s="91"/>
      <c r="E3979" s="89"/>
      <c r="F3979" s="88"/>
      <c r="G3979" s="91"/>
      <c r="H3979" s="91"/>
      <c r="I3979" s="88"/>
      <c r="J3979" s="92"/>
      <c r="K3979" s="212"/>
      <c r="L3979" s="308" t="str">
        <f>IF(K3979&lt;&gt;"",INDEX(ฐาน!$J$4:$M$44,MATCH(INT(K3979),ฐาน!$J$4:$J$44,0),2),"")</f>
        <v/>
      </c>
      <c r="M3979" s="309" t="str">
        <f>IF(L3979&lt;&gt;"",INDEX(ฐาน!$J$4:$M$45,MATCH(L3979,ฐาน!$K$4:$K$45,0),4),"")</f>
        <v/>
      </c>
      <c r="N3979" s="310" t="str">
        <f>IF(I3979&lt;&gt;"",INDEX(ฐาน!$A$4:$F$9,MATCH(I3979,ฐาน!$A$4:$A$9,0),IF(J3979&gt;=INDEX(ฐาน!$A$4:$F$9,MATCH(I3979,ฐาน!$A$4:$A$9,0),3),6,5)),"")</f>
        <v/>
      </c>
      <c r="O3979" s="311" t="str">
        <f>IF(I3979&lt;&gt;"",IF(J3979&gt;=INDEX(ฐาน!$A$4:$G$9,MATCH(I3979,ฐาน!$A$4:$A$9,0),4),INDEX(ฐาน!$A$4:$G$9,MATCH(I3979,ฐาน!$A$4:$A$9,0),7),INDEX(ฐาน!$A$4:$G$9,MATCH(I3979,ฐาน!$A$4:$A$9,0),4)),"")</f>
        <v/>
      </c>
      <c r="P3979" s="312">
        <f>IF(M3979&lt;&gt;ฐาน!$M$45,IF(L3979&lt;&gt;"",($L3979*$N3979/100),0),0)</f>
        <v>0</v>
      </c>
      <c r="Q3979" s="311">
        <f>IF(M3979&lt;&gt;ฐาน!$M$45,IF(L3979&lt;&gt;"",ROUNDUP(($L3979*$N3979/100),-1),0),0)</f>
        <v>0</v>
      </c>
      <c r="R3979" s="311">
        <f t="shared" si="124"/>
        <v>0</v>
      </c>
      <c r="S3979" s="313">
        <f t="shared" si="125"/>
        <v>0</v>
      </c>
      <c r="T3979" s="314">
        <f>IF(M3979&lt;&gt;ฐาน!$M$45,IF(S3979&lt;&gt;"",S3979+R3979,0),0)</f>
        <v>0</v>
      </c>
      <c r="U3979" s="311">
        <f>IF(M3979&lt;&gt;ฐาน!$M$45,IF(S3979=0,J3979+T3979,O3979),J3979)</f>
        <v>0</v>
      </c>
      <c r="V3979" s="98"/>
    </row>
    <row r="3980" spans="1:22" x14ac:dyDescent="0.35">
      <c r="A3980" s="93">
        <v>3972</v>
      </c>
      <c r="B3980" s="84"/>
      <c r="C3980" s="98"/>
      <c r="D3980" s="91"/>
      <c r="E3980" s="89"/>
      <c r="F3980" s="88"/>
      <c r="G3980" s="91"/>
      <c r="H3980" s="91"/>
      <c r="I3980" s="88"/>
      <c r="J3980" s="92"/>
      <c r="K3980" s="212"/>
      <c r="L3980" s="308" t="str">
        <f>IF(K3980&lt;&gt;"",INDEX(ฐาน!$J$4:$M$44,MATCH(INT(K3980),ฐาน!$J$4:$J$44,0),2),"")</f>
        <v/>
      </c>
      <c r="M3980" s="309" t="str">
        <f>IF(L3980&lt;&gt;"",INDEX(ฐาน!$J$4:$M$45,MATCH(L3980,ฐาน!$K$4:$K$45,0),4),"")</f>
        <v/>
      </c>
      <c r="N3980" s="310" t="str">
        <f>IF(I3980&lt;&gt;"",INDEX(ฐาน!$A$4:$F$9,MATCH(I3980,ฐาน!$A$4:$A$9,0),IF(J3980&gt;=INDEX(ฐาน!$A$4:$F$9,MATCH(I3980,ฐาน!$A$4:$A$9,0),3),6,5)),"")</f>
        <v/>
      </c>
      <c r="O3980" s="311" t="str">
        <f>IF(I3980&lt;&gt;"",IF(J3980&gt;=INDEX(ฐาน!$A$4:$G$9,MATCH(I3980,ฐาน!$A$4:$A$9,0),4),INDEX(ฐาน!$A$4:$G$9,MATCH(I3980,ฐาน!$A$4:$A$9,0),7),INDEX(ฐาน!$A$4:$G$9,MATCH(I3980,ฐาน!$A$4:$A$9,0),4)),"")</f>
        <v/>
      </c>
      <c r="P3980" s="312">
        <f>IF(M3980&lt;&gt;ฐาน!$M$45,IF(L3980&lt;&gt;"",($L3980*$N3980/100),0),0)</f>
        <v>0</v>
      </c>
      <c r="Q3980" s="311">
        <f>IF(M3980&lt;&gt;ฐาน!$M$45,IF(L3980&lt;&gt;"",ROUNDUP(($L3980*$N3980/100),-1),0),0)</f>
        <v>0</v>
      </c>
      <c r="R3980" s="311">
        <f t="shared" si="124"/>
        <v>0</v>
      </c>
      <c r="S3980" s="313">
        <f t="shared" si="125"/>
        <v>0</v>
      </c>
      <c r="T3980" s="314">
        <f>IF(M3980&lt;&gt;ฐาน!$M$45,IF(S3980&lt;&gt;"",S3980+R3980,0),0)</f>
        <v>0</v>
      </c>
      <c r="U3980" s="311">
        <f>IF(M3980&lt;&gt;ฐาน!$M$45,IF(S3980=0,J3980+T3980,O3980),J3980)</f>
        <v>0</v>
      </c>
      <c r="V3980" s="98"/>
    </row>
    <row r="3981" spans="1:22" x14ac:dyDescent="0.35">
      <c r="A3981" s="93">
        <v>3973</v>
      </c>
      <c r="B3981" s="84"/>
      <c r="C3981" s="98"/>
      <c r="D3981" s="91"/>
      <c r="E3981" s="89"/>
      <c r="F3981" s="88"/>
      <c r="G3981" s="91"/>
      <c r="H3981" s="91"/>
      <c r="I3981" s="88"/>
      <c r="J3981" s="92"/>
      <c r="K3981" s="212"/>
      <c r="L3981" s="308" t="str">
        <f>IF(K3981&lt;&gt;"",INDEX(ฐาน!$J$4:$M$44,MATCH(INT(K3981),ฐาน!$J$4:$J$44,0),2),"")</f>
        <v/>
      </c>
      <c r="M3981" s="309" t="str">
        <f>IF(L3981&lt;&gt;"",INDEX(ฐาน!$J$4:$M$45,MATCH(L3981,ฐาน!$K$4:$K$45,0),4),"")</f>
        <v/>
      </c>
      <c r="N3981" s="310" t="str">
        <f>IF(I3981&lt;&gt;"",INDEX(ฐาน!$A$4:$F$9,MATCH(I3981,ฐาน!$A$4:$A$9,0),IF(J3981&gt;=INDEX(ฐาน!$A$4:$F$9,MATCH(I3981,ฐาน!$A$4:$A$9,0),3),6,5)),"")</f>
        <v/>
      </c>
      <c r="O3981" s="311" t="str">
        <f>IF(I3981&lt;&gt;"",IF(J3981&gt;=INDEX(ฐาน!$A$4:$G$9,MATCH(I3981,ฐาน!$A$4:$A$9,0),4),INDEX(ฐาน!$A$4:$G$9,MATCH(I3981,ฐาน!$A$4:$A$9,0),7),INDEX(ฐาน!$A$4:$G$9,MATCH(I3981,ฐาน!$A$4:$A$9,0),4)),"")</f>
        <v/>
      </c>
      <c r="P3981" s="312">
        <f>IF(M3981&lt;&gt;ฐาน!$M$45,IF(L3981&lt;&gt;"",($L3981*$N3981/100),0),0)</f>
        <v>0</v>
      </c>
      <c r="Q3981" s="311">
        <f>IF(M3981&lt;&gt;ฐาน!$M$45,IF(L3981&lt;&gt;"",ROUNDUP(($L3981*$N3981/100),-1),0),0)</f>
        <v>0</v>
      </c>
      <c r="R3981" s="311">
        <f t="shared" si="124"/>
        <v>0</v>
      </c>
      <c r="S3981" s="313">
        <f t="shared" si="125"/>
        <v>0</v>
      </c>
      <c r="T3981" s="314">
        <f>IF(M3981&lt;&gt;ฐาน!$M$45,IF(S3981&lt;&gt;"",S3981+R3981,0),0)</f>
        <v>0</v>
      </c>
      <c r="U3981" s="311">
        <f>IF(M3981&lt;&gt;ฐาน!$M$45,IF(S3981=0,J3981+T3981,O3981),J3981)</f>
        <v>0</v>
      </c>
      <c r="V3981" s="98"/>
    </row>
    <row r="3982" spans="1:22" x14ac:dyDescent="0.35">
      <c r="A3982" s="93">
        <v>3974</v>
      </c>
      <c r="B3982" s="84"/>
      <c r="C3982" s="98"/>
      <c r="D3982" s="91"/>
      <c r="E3982" s="89"/>
      <c r="F3982" s="88"/>
      <c r="G3982" s="91"/>
      <c r="H3982" s="91"/>
      <c r="I3982" s="88"/>
      <c r="J3982" s="92"/>
      <c r="K3982" s="212"/>
      <c r="L3982" s="308" t="str">
        <f>IF(K3982&lt;&gt;"",INDEX(ฐาน!$J$4:$M$44,MATCH(INT(K3982),ฐาน!$J$4:$J$44,0),2),"")</f>
        <v/>
      </c>
      <c r="M3982" s="309" t="str">
        <f>IF(L3982&lt;&gt;"",INDEX(ฐาน!$J$4:$M$45,MATCH(L3982,ฐาน!$K$4:$K$45,0),4),"")</f>
        <v/>
      </c>
      <c r="N3982" s="310" t="str">
        <f>IF(I3982&lt;&gt;"",INDEX(ฐาน!$A$4:$F$9,MATCH(I3982,ฐาน!$A$4:$A$9,0),IF(J3982&gt;=INDEX(ฐาน!$A$4:$F$9,MATCH(I3982,ฐาน!$A$4:$A$9,0),3),6,5)),"")</f>
        <v/>
      </c>
      <c r="O3982" s="311" t="str">
        <f>IF(I3982&lt;&gt;"",IF(J3982&gt;=INDEX(ฐาน!$A$4:$G$9,MATCH(I3982,ฐาน!$A$4:$A$9,0),4),INDEX(ฐาน!$A$4:$G$9,MATCH(I3982,ฐาน!$A$4:$A$9,0),7),INDEX(ฐาน!$A$4:$G$9,MATCH(I3982,ฐาน!$A$4:$A$9,0),4)),"")</f>
        <v/>
      </c>
      <c r="P3982" s="312">
        <f>IF(M3982&lt;&gt;ฐาน!$M$45,IF(L3982&lt;&gt;"",($L3982*$N3982/100),0),0)</f>
        <v>0</v>
      </c>
      <c r="Q3982" s="311">
        <f>IF(M3982&lt;&gt;ฐาน!$M$45,IF(L3982&lt;&gt;"",ROUNDUP(($L3982*$N3982/100),-1),0),0)</f>
        <v>0</v>
      </c>
      <c r="R3982" s="311">
        <f t="shared" si="124"/>
        <v>0</v>
      </c>
      <c r="S3982" s="313">
        <f t="shared" si="125"/>
        <v>0</v>
      </c>
      <c r="T3982" s="314">
        <f>IF(M3982&lt;&gt;ฐาน!$M$45,IF(S3982&lt;&gt;"",S3982+R3982,0),0)</f>
        <v>0</v>
      </c>
      <c r="U3982" s="311">
        <f>IF(M3982&lt;&gt;ฐาน!$M$45,IF(S3982=0,J3982+T3982,O3982),J3982)</f>
        <v>0</v>
      </c>
      <c r="V3982" s="98"/>
    </row>
    <row r="3983" spans="1:22" x14ac:dyDescent="0.35">
      <c r="A3983" s="93">
        <v>3975</v>
      </c>
      <c r="B3983" s="84"/>
      <c r="C3983" s="98"/>
      <c r="D3983" s="91"/>
      <c r="E3983" s="89"/>
      <c r="F3983" s="88"/>
      <c r="G3983" s="91"/>
      <c r="H3983" s="91"/>
      <c r="I3983" s="88"/>
      <c r="J3983" s="92"/>
      <c r="K3983" s="212"/>
      <c r="L3983" s="308" t="str">
        <f>IF(K3983&lt;&gt;"",INDEX(ฐาน!$J$4:$M$44,MATCH(INT(K3983),ฐาน!$J$4:$J$44,0),2),"")</f>
        <v/>
      </c>
      <c r="M3983" s="309" t="str">
        <f>IF(L3983&lt;&gt;"",INDEX(ฐาน!$J$4:$M$45,MATCH(L3983,ฐาน!$K$4:$K$45,0),4),"")</f>
        <v/>
      </c>
      <c r="N3983" s="310" t="str">
        <f>IF(I3983&lt;&gt;"",INDEX(ฐาน!$A$4:$F$9,MATCH(I3983,ฐาน!$A$4:$A$9,0),IF(J3983&gt;=INDEX(ฐาน!$A$4:$F$9,MATCH(I3983,ฐาน!$A$4:$A$9,0),3),6,5)),"")</f>
        <v/>
      </c>
      <c r="O3983" s="311" t="str">
        <f>IF(I3983&lt;&gt;"",IF(J3983&gt;=INDEX(ฐาน!$A$4:$G$9,MATCH(I3983,ฐาน!$A$4:$A$9,0),4),INDEX(ฐาน!$A$4:$G$9,MATCH(I3983,ฐาน!$A$4:$A$9,0),7),INDEX(ฐาน!$A$4:$G$9,MATCH(I3983,ฐาน!$A$4:$A$9,0),4)),"")</f>
        <v/>
      </c>
      <c r="P3983" s="312">
        <f>IF(M3983&lt;&gt;ฐาน!$M$45,IF(L3983&lt;&gt;"",($L3983*$N3983/100),0),0)</f>
        <v>0</v>
      </c>
      <c r="Q3983" s="311">
        <f>IF(M3983&lt;&gt;ฐาน!$M$45,IF(L3983&lt;&gt;"",ROUNDUP(($L3983*$N3983/100),-1),0),0)</f>
        <v>0</v>
      </c>
      <c r="R3983" s="311">
        <f t="shared" si="124"/>
        <v>0</v>
      </c>
      <c r="S3983" s="313">
        <f t="shared" si="125"/>
        <v>0</v>
      </c>
      <c r="T3983" s="314">
        <f>IF(M3983&lt;&gt;ฐาน!$M$45,IF(S3983&lt;&gt;"",S3983+R3983,0),0)</f>
        <v>0</v>
      </c>
      <c r="U3983" s="311">
        <f>IF(M3983&lt;&gt;ฐาน!$M$45,IF(S3983=0,J3983+T3983,O3983),J3983)</f>
        <v>0</v>
      </c>
      <c r="V3983" s="98"/>
    </row>
    <row r="3984" spans="1:22" x14ac:dyDescent="0.35">
      <c r="A3984" s="93">
        <v>3976</v>
      </c>
      <c r="B3984" s="84"/>
      <c r="C3984" s="98"/>
      <c r="D3984" s="91"/>
      <c r="E3984" s="89"/>
      <c r="F3984" s="88"/>
      <c r="G3984" s="91"/>
      <c r="H3984" s="91"/>
      <c r="I3984" s="88"/>
      <c r="J3984" s="92"/>
      <c r="K3984" s="212"/>
      <c r="L3984" s="308" t="str">
        <f>IF(K3984&lt;&gt;"",INDEX(ฐาน!$J$4:$M$44,MATCH(INT(K3984),ฐาน!$J$4:$J$44,0),2),"")</f>
        <v/>
      </c>
      <c r="M3984" s="309" t="str">
        <f>IF(L3984&lt;&gt;"",INDEX(ฐาน!$J$4:$M$45,MATCH(L3984,ฐาน!$K$4:$K$45,0),4),"")</f>
        <v/>
      </c>
      <c r="N3984" s="310" t="str">
        <f>IF(I3984&lt;&gt;"",INDEX(ฐาน!$A$4:$F$9,MATCH(I3984,ฐาน!$A$4:$A$9,0),IF(J3984&gt;=INDEX(ฐาน!$A$4:$F$9,MATCH(I3984,ฐาน!$A$4:$A$9,0),3),6,5)),"")</f>
        <v/>
      </c>
      <c r="O3984" s="311" t="str">
        <f>IF(I3984&lt;&gt;"",IF(J3984&gt;=INDEX(ฐาน!$A$4:$G$9,MATCH(I3984,ฐาน!$A$4:$A$9,0),4),INDEX(ฐาน!$A$4:$G$9,MATCH(I3984,ฐาน!$A$4:$A$9,0),7),INDEX(ฐาน!$A$4:$G$9,MATCH(I3984,ฐาน!$A$4:$A$9,0),4)),"")</f>
        <v/>
      </c>
      <c r="P3984" s="312">
        <f>IF(M3984&lt;&gt;ฐาน!$M$45,IF(L3984&lt;&gt;"",($L3984*$N3984/100),0),0)</f>
        <v>0</v>
      </c>
      <c r="Q3984" s="311">
        <f>IF(M3984&lt;&gt;ฐาน!$M$45,IF(L3984&lt;&gt;"",ROUNDUP(($L3984*$N3984/100),-1),0),0)</f>
        <v>0</v>
      </c>
      <c r="R3984" s="311">
        <f t="shared" si="124"/>
        <v>0</v>
      </c>
      <c r="S3984" s="313">
        <f t="shared" si="125"/>
        <v>0</v>
      </c>
      <c r="T3984" s="314">
        <f>IF(M3984&lt;&gt;ฐาน!$M$45,IF(S3984&lt;&gt;"",S3984+R3984,0),0)</f>
        <v>0</v>
      </c>
      <c r="U3984" s="311">
        <f>IF(M3984&lt;&gt;ฐาน!$M$45,IF(S3984=0,J3984+T3984,O3984),J3984)</f>
        <v>0</v>
      </c>
      <c r="V3984" s="98"/>
    </row>
    <row r="3985" spans="1:22" x14ac:dyDescent="0.35">
      <c r="A3985" s="93">
        <v>3977</v>
      </c>
      <c r="B3985" s="84"/>
      <c r="C3985" s="98"/>
      <c r="D3985" s="91"/>
      <c r="E3985" s="89"/>
      <c r="F3985" s="88"/>
      <c r="G3985" s="91"/>
      <c r="H3985" s="91"/>
      <c r="I3985" s="88"/>
      <c r="J3985" s="92"/>
      <c r="K3985" s="212"/>
      <c r="L3985" s="308" t="str">
        <f>IF(K3985&lt;&gt;"",INDEX(ฐาน!$J$4:$M$44,MATCH(INT(K3985),ฐาน!$J$4:$J$44,0),2),"")</f>
        <v/>
      </c>
      <c r="M3985" s="309" t="str">
        <f>IF(L3985&lt;&gt;"",INDEX(ฐาน!$J$4:$M$45,MATCH(L3985,ฐาน!$K$4:$K$45,0),4),"")</f>
        <v/>
      </c>
      <c r="N3985" s="310" t="str">
        <f>IF(I3985&lt;&gt;"",INDEX(ฐาน!$A$4:$F$9,MATCH(I3985,ฐาน!$A$4:$A$9,0),IF(J3985&gt;=INDEX(ฐาน!$A$4:$F$9,MATCH(I3985,ฐาน!$A$4:$A$9,0),3),6,5)),"")</f>
        <v/>
      </c>
      <c r="O3985" s="311" t="str">
        <f>IF(I3985&lt;&gt;"",IF(J3985&gt;=INDEX(ฐาน!$A$4:$G$9,MATCH(I3985,ฐาน!$A$4:$A$9,0),4),INDEX(ฐาน!$A$4:$G$9,MATCH(I3985,ฐาน!$A$4:$A$9,0),7),INDEX(ฐาน!$A$4:$G$9,MATCH(I3985,ฐาน!$A$4:$A$9,0),4)),"")</f>
        <v/>
      </c>
      <c r="P3985" s="312">
        <f>IF(M3985&lt;&gt;ฐาน!$M$45,IF(L3985&lt;&gt;"",($L3985*$N3985/100),0),0)</f>
        <v>0</v>
      </c>
      <c r="Q3985" s="311">
        <f>IF(M3985&lt;&gt;ฐาน!$M$45,IF(L3985&lt;&gt;"",ROUNDUP(($L3985*$N3985/100),-1),0),0)</f>
        <v>0</v>
      </c>
      <c r="R3985" s="311">
        <f t="shared" si="124"/>
        <v>0</v>
      </c>
      <c r="S3985" s="313">
        <f t="shared" si="125"/>
        <v>0</v>
      </c>
      <c r="T3985" s="314">
        <f>IF(M3985&lt;&gt;ฐาน!$M$45,IF(S3985&lt;&gt;"",S3985+R3985,0),0)</f>
        <v>0</v>
      </c>
      <c r="U3985" s="311">
        <f>IF(M3985&lt;&gt;ฐาน!$M$45,IF(S3985=0,J3985+T3985,O3985),J3985)</f>
        <v>0</v>
      </c>
      <c r="V3985" s="98"/>
    </row>
    <row r="3986" spans="1:22" x14ac:dyDescent="0.35">
      <c r="A3986" s="93">
        <v>3978</v>
      </c>
      <c r="B3986" s="84"/>
      <c r="C3986" s="98"/>
      <c r="D3986" s="91"/>
      <c r="E3986" s="89"/>
      <c r="F3986" s="88"/>
      <c r="G3986" s="91"/>
      <c r="H3986" s="91"/>
      <c r="I3986" s="88"/>
      <c r="J3986" s="92"/>
      <c r="K3986" s="212"/>
      <c r="L3986" s="308" t="str">
        <f>IF(K3986&lt;&gt;"",INDEX(ฐาน!$J$4:$M$44,MATCH(INT(K3986),ฐาน!$J$4:$J$44,0),2),"")</f>
        <v/>
      </c>
      <c r="M3986" s="309" t="str">
        <f>IF(L3986&lt;&gt;"",INDEX(ฐาน!$J$4:$M$45,MATCH(L3986,ฐาน!$K$4:$K$45,0),4),"")</f>
        <v/>
      </c>
      <c r="N3986" s="310" t="str">
        <f>IF(I3986&lt;&gt;"",INDEX(ฐาน!$A$4:$F$9,MATCH(I3986,ฐาน!$A$4:$A$9,0),IF(J3986&gt;=INDEX(ฐาน!$A$4:$F$9,MATCH(I3986,ฐาน!$A$4:$A$9,0),3),6,5)),"")</f>
        <v/>
      </c>
      <c r="O3986" s="311" t="str">
        <f>IF(I3986&lt;&gt;"",IF(J3986&gt;=INDEX(ฐาน!$A$4:$G$9,MATCH(I3986,ฐาน!$A$4:$A$9,0),4),INDEX(ฐาน!$A$4:$G$9,MATCH(I3986,ฐาน!$A$4:$A$9,0),7),INDEX(ฐาน!$A$4:$G$9,MATCH(I3986,ฐาน!$A$4:$A$9,0),4)),"")</f>
        <v/>
      </c>
      <c r="P3986" s="312">
        <f>IF(M3986&lt;&gt;ฐาน!$M$45,IF(L3986&lt;&gt;"",($L3986*$N3986/100),0),0)</f>
        <v>0</v>
      </c>
      <c r="Q3986" s="311">
        <f>IF(M3986&lt;&gt;ฐาน!$M$45,IF(L3986&lt;&gt;"",ROUNDUP(($L3986*$N3986/100),-1),0),0)</f>
        <v>0</v>
      </c>
      <c r="R3986" s="311">
        <f t="shared" si="124"/>
        <v>0</v>
      </c>
      <c r="S3986" s="313">
        <f t="shared" si="125"/>
        <v>0</v>
      </c>
      <c r="T3986" s="314">
        <f>IF(M3986&lt;&gt;ฐาน!$M$45,IF(S3986&lt;&gt;"",S3986+R3986,0),0)</f>
        <v>0</v>
      </c>
      <c r="U3986" s="311">
        <f>IF(M3986&lt;&gt;ฐาน!$M$45,IF(S3986=0,J3986+T3986,O3986),J3986)</f>
        <v>0</v>
      </c>
      <c r="V3986" s="98"/>
    </row>
    <row r="3987" spans="1:22" x14ac:dyDescent="0.35">
      <c r="A3987" s="93">
        <v>3979</v>
      </c>
      <c r="B3987" s="84"/>
      <c r="C3987" s="98"/>
      <c r="D3987" s="91"/>
      <c r="E3987" s="89"/>
      <c r="F3987" s="88"/>
      <c r="G3987" s="91"/>
      <c r="H3987" s="91"/>
      <c r="I3987" s="88"/>
      <c r="J3987" s="92"/>
      <c r="K3987" s="212"/>
      <c r="L3987" s="308" t="str">
        <f>IF(K3987&lt;&gt;"",INDEX(ฐาน!$J$4:$M$44,MATCH(INT(K3987),ฐาน!$J$4:$J$44,0),2),"")</f>
        <v/>
      </c>
      <c r="M3987" s="309" t="str">
        <f>IF(L3987&lt;&gt;"",INDEX(ฐาน!$J$4:$M$45,MATCH(L3987,ฐาน!$K$4:$K$45,0),4),"")</f>
        <v/>
      </c>
      <c r="N3987" s="310" t="str">
        <f>IF(I3987&lt;&gt;"",INDEX(ฐาน!$A$4:$F$9,MATCH(I3987,ฐาน!$A$4:$A$9,0),IF(J3987&gt;=INDEX(ฐาน!$A$4:$F$9,MATCH(I3987,ฐาน!$A$4:$A$9,0),3),6,5)),"")</f>
        <v/>
      </c>
      <c r="O3987" s="311" t="str">
        <f>IF(I3987&lt;&gt;"",IF(J3987&gt;=INDEX(ฐาน!$A$4:$G$9,MATCH(I3987,ฐาน!$A$4:$A$9,0),4),INDEX(ฐาน!$A$4:$G$9,MATCH(I3987,ฐาน!$A$4:$A$9,0),7),INDEX(ฐาน!$A$4:$G$9,MATCH(I3987,ฐาน!$A$4:$A$9,0),4)),"")</f>
        <v/>
      </c>
      <c r="P3987" s="312">
        <f>IF(M3987&lt;&gt;ฐาน!$M$45,IF(L3987&lt;&gt;"",($L3987*$N3987/100),0),0)</f>
        <v>0</v>
      </c>
      <c r="Q3987" s="311">
        <f>IF(M3987&lt;&gt;ฐาน!$M$45,IF(L3987&lt;&gt;"",ROUNDUP(($L3987*$N3987/100),-1),0),0)</f>
        <v>0</v>
      </c>
      <c r="R3987" s="311">
        <f t="shared" si="124"/>
        <v>0</v>
      </c>
      <c r="S3987" s="313">
        <f t="shared" si="125"/>
        <v>0</v>
      </c>
      <c r="T3987" s="314">
        <f>IF(M3987&lt;&gt;ฐาน!$M$45,IF(S3987&lt;&gt;"",S3987+R3987,0),0)</f>
        <v>0</v>
      </c>
      <c r="U3987" s="311">
        <f>IF(M3987&lt;&gt;ฐาน!$M$45,IF(S3987=0,J3987+T3987,O3987),J3987)</f>
        <v>0</v>
      </c>
      <c r="V3987" s="98"/>
    </row>
    <row r="3988" spans="1:22" x14ac:dyDescent="0.35">
      <c r="A3988" s="93">
        <v>3980</v>
      </c>
      <c r="B3988" s="84"/>
      <c r="C3988" s="98"/>
      <c r="D3988" s="91"/>
      <c r="E3988" s="89"/>
      <c r="F3988" s="88"/>
      <c r="G3988" s="91"/>
      <c r="H3988" s="91"/>
      <c r="I3988" s="88"/>
      <c r="J3988" s="92"/>
      <c r="K3988" s="212"/>
      <c r="L3988" s="308" t="str">
        <f>IF(K3988&lt;&gt;"",INDEX(ฐาน!$J$4:$M$44,MATCH(INT(K3988),ฐาน!$J$4:$J$44,0),2),"")</f>
        <v/>
      </c>
      <c r="M3988" s="309" t="str">
        <f>IF(L3988&lt;&gt;"",INDEX(ฐาน!$J$4:$M$45,MATCH(L3988,ฐาน!$K$4:$K$45,0),4),"")</f>
        <v/>
      </c>
      <c r="N3988" s="310" t="str">
        <f>IF(I3988&lt;&gt;"",INDEX(ฐาน!$A$4:$F$9,MATCH(I3988,ฐาน!$A$4:$A$9,0),IF(J3988&gt;=INDEX(ฐาน!$A$4:$F$9,MATCH(I3988,ฐาน!$A$4:$A$9,0),3),6,5)),"")</f>
        <v/>
      </c>
      <c r="O3988" s="311" t="str">
        <f>IF(I3988&lt;&gt;"",IF(J3988&gt;=INDEX(ฐาน!$A$4:$G$9,MATCH(I3988,ฐาน!$A$4:$A$9,0),4),INDEX(ฐาน!$A$4:$G$9,MATCH(I3988,ฐาน!$A$4:$A$9,0),7),INDEX(ฐาน!$A$4:$G$9,MATCH(I3988,ฐาน!$A$4:$A$9,0),4)),"")</f>
        <v/>
      </c>
      <c r="P3988" s="312">
        <f>IF(M3988&lt;&gt;ฐาน!$M$45,IF(L3988&lt;&gt;"",($L3988*$N3988/100),0),0)</f>
        <v>0</v>
      </c>
      <c r="Q3988" s="311">
        <f>IF(M3988&lt;&gt;ฐาน!$M$45,IF(L3988&lt;&gt;"",ROUNDUP(($L3988*$N3988/100),-1),0),0)</f>
        <v>0</v>
      </c>
      <c r="R3988" s="311">
        <f t="shared" si="124"/>
        <v>0</v>
      </c>
      <c r="S3988" s="313">
        <f t="shared" si="125"/>
        <v>0</v>
      </c>
      <c r="T3988" s="314">
        <f>IF(M3988&lt;&gt;ฐาน!$M$45,IF(S3988&lt;&gt;"",S3988+R3988,0),0)</f>
        <v>0</v>
      </c>
      <c r="U3988" s="311">
        <f>IF(M3988&lt;&gt;ฐาน!$M$45,IF(S3988=0,J3988+T3988,O3988),J3988)</f>
        <v>0</v>
      </c>
      <c r="V3988" s="98"/>
    </row>
    <row r="3989" spans="1:22" x14ac:dyDescent="0.35">
      <c r="A3989" s="93">
        <v>3981</v>
      </c>
      <c r="B3989" s="84"/>
      <c r="C3989" s="98"/>
      <c r="D3989" s="91"/>
      <c r="E3989" s="89"/>
      <c r="F3989" s="88"/>
      <c r="G3989" s="91"/>
      <c r="H3989" s="91"/>
      <c r="I3989" s="88"/>
      <c r="J3989" s="92"/>
      <c r="K3989" s="212"/>
      <c r="L3989" s="308" t="str">
        <f>IF(K3989&lt;&gt;"",INDEX(ฐาน!$J$4:$M$44,MATCH(INT(K3989),ฐาน!$J$4:$J$44,0),2),"")</f>
        <v/>
      </c>
      <c r="M3989" s="309" t="str">
        <f>IF(L3989&lt;&gt;"",INDEX(ฐาน!$J$4:$M$45,MATCH(L3989,ฐาน!$K$4:$K$45,0),4),"")</f>
        <v/>
      </c>
      <c r="N3989" s="310" t="str">
        <f>IF(I3989&lt;&gt;"",INDEX(ฐาน!$A$4:$F$9,MATCH(I3989,ฐาน!$A$4:$A$9,0),IF(J3989&gt;=INDEX(ฐาน!$A$4:$F$9,MATCH(I3989,ฐาน!$A$4:$A$9,0),3),6,5)),"")</f>
        <v/>
      </c>
      <c r="O3989" s="311" t="str">
        <f>IF(I3989&lt;&gt;"",IF(J3989&gt;=INDEX(ฐาน!$A$4:$G$9,MATCH(I3989,ฐาน!$A$4:$A$9,0),4),INDEX(ฐาน!$A$4:$G$9,MATCH(I3989,ฐาน!$A$4:$A$9,0),7),INDEX(ฐาน!$A$4:$G$9,MATCH(I3989,ฐาน!$A$4:$A$9,0),4)),"")</f>
        <v/>
      </c>
      <c r="P3989" s="312">
        <f>IF(M3989&lt;&gt;ฐาน!$M$45,IF(L3989&lt;&gt;"",($L3989*$N3989/100),0),0)</f>
        <v>0</v>
      </c>
      <c r="Q3989" s="311">
        <f>IF(M3989&lt;&gt;ฐาน!$M$45,IF(L3989&lt;&gt;"",ROUNDUP(($L3989*$N3989/100),-1),0),0)</f>
        <v>0</v>
      </c>
      <c r="R3989" s="311">
        <f t="shared" si="124"/>
        <v>0</v>
      </c>
      <c r="S3989" s="313">
        <f t="shared" si="125"/>
        <v>0</v>
      </c>
      <c r="T3989" s="314">
        <f>IF(M3989&lt;&gt;ฐาน!$M$45,IF(S3989&lt;&gt;"",S3989+R3989,0),0)</f>
        <v>0</v>
      </c>
      <c r="U3989" s="311">
        <f>IF(M3989&lt;&gt;ฐาน!$M$45,IF(S3989=0,J3989+T3989,O3989),J3989)</f>
        <v>0</v>
      </c>
      <c r="V3989" s="98"/>
    </row>
    <row r="3990" spans="1:22" x14ac:dyDescent="0.35">
      <c r="A3990" s="93">
        <v>3982</v>
      </c>
      <c r="B3990" s="84"/>
      <c r="C3990" s="98"/>
      <c r="D3990" s="91"/>
      <c r="E3990" s="89"/>
      <c r="F3990" s="88"/>
      <c r="G3990" s="91"/>
      <c r="H3990" s="91"/>
      <c r="I3990" s="88"/>
      <c r="J3990" s="92"/>
      <c r="K3990" s="212"/>
      <c r="L3990" s="308" t="str">
        <f>IF(K3990&lt;&gt;"",INDEX(ฐาน!$J$4:$M$44,MATCH(INT(K3990),ฐาน!$J$4:$J$44,0),2),"")</f>
        <v/>
      </c>
      <c r="M3990" s="309" t="str">
        <f>IF(L3990&lt;&gt;"",INDEX(ฐาน!$J$4:$M$45,MATCH(L3990,ฐาน!$K$4:$K$45,0),4),"")</f>
        <v/>
      </c>
      <c r="N3990" s="310" t="str">
        <f>IF(I3990&lt;&gt;"",INDEX(ฐาน!$A$4:$F$9,MATCH(I3990,ฐาน!$A$4:$A$9,0),IF(J3990&gt;=INDEX(ฐาน!$A$4:$F$9,MATCH(I3990,ฐาน!$A$4:$A$9,0),3),6,5)),"")</f>
        <v/>
      </c>
      <c r="O3990" s="311" t="str">
        <f>IF(I3990&lt;&gt;"",IF(J3990&gt;=INDEX(ฐาน!$A$4:$G$9,MATCH(I3990,ฐาน!$A$4:$A$9,0),4),INDEX(ฐาน!$A$4:$G$9,MATCH(I3990,ฐาน!$A$4:$A$9,0),7),INDEX(ฐาน!$A$4:$G$9,MATCH(I3990,ฐาน!$A$4:$A$9,0),4)),"")</f>
        <v/>
      </c>
      <c r="P3990" s="312">
        <f>IF(M3990&lt;&gt;ฐาน!$M$45,IF(L3990&lt;&gt;"",($L3990*$N3990/100),0),0)</f>
        <v>0</v>
      </c>
      <c r="Q3990" s="311">
        <f>IF(M3990&lt;&gt;ฐาน!$M$45,IF(L3990&lt;&gt;"",ROUNDUP(($L3990*$N3990/100),-1),0),0)</f>
        <v>0</v>
      </c>
      <c r="R3990" s="311">
        <f t="shared" si="124"/>
        <v>0</v>
      </c>
      <c r="S3990" s="313">
        <f t="shared" si="125"/>
        <v>0</v>
      </c>
      <c r="T3990" s="314">
        <f>IF(M3990&lt;&gt;ฐาน!$M$45,IF(S3990&lt;&gt;"",S3990+R3990,0),0)</f>
        <v>0</v>
      </c>
      <c r="U3990" s="311">
        <f>IF(M3990&lt;&gt;ฐาน!$M$45,IF(S3990=0,J3990+T3990,O3990),J3990)</f>
        <v>0</v>
      </c>
      <c r="V3990" s="98"/>
    </row>
    <row r="3991" spans="1:22" x14ac:dyDescent="0.35">
      <c r="A3991" s="93">
        <v>3983</v>
      </c>
      <c r="B3991" s="84"/>
      <c r="C3991" s="98"/>
      <c r="D3991" s="91"/>
      <c r="E3991" s="89"/>
      <c r="F3991" s="88"/>
      <c r="G3991" s="91"/>
      <c r="H3991" s="91"/>
      <c r="I3991" s="88"/>
      <c r="J3991" s="92"/>
      <c r="K3991" s="212"/>
      <c r="L3991" s="308" t="str">
        <f>IF(K3991&lt;&gt;"",INDEX(ฐาน!$J$4:$M$44,MATCH(INT(K3991),ฐาน!$J$4:$J$44,0),2),"")</f>
        <v/>
      </c>
      <c r="M3991" s="309" t="str">
        <f>IF(L3991&lt;&gt;"",INDEX(ฐาน!$J$4:$M$45,MATCH(L3991,ฐาน!$K$4:$K$45,0),4),"")</f>
        <v/>
      </c>
      <c r="N3991" s="310" t="str">
        <f>IF(I3991&lt;&gt;"",INDEX(ฐาน!$A$4:$F$9,MATCH(I3991,ฐาน!$A$4:$A$9,0),IF(J3991&gt;=INDEX(ฐาน!$A$4:$F$9,MATCH(I3991,ฐาน!$A$4:$A$9,0),3),6,5)),"")</f>
        <v/>
      </c>
      <c r="O3991" s="311" t="str">
        <f>IF(I3991&lt;&gt;"",IF(J3991&gt;=INDEX(ฐาน!$A$4:$G$9,MATCH(I3991,ฐาน!$A$4:$A$9,0),4),INDEX(ฐาน!$A$4:$G$9,MATCH(I3991,ฐาน!$A$4:$A$9,0),7),INDEX(ฐาน!$A$4:$G$9,MATCH(I3991,ฐาน!$A$4:$A$9,0),4)),"")</f>
        <v/>
      </c>
      <c r="P3991" s="312">
        <f>IF(M3991&lt;&gt;ฐาน!$M$45,IF(L3991&lt;&gt;"",($L3991*$N3991/100),0),0)</f>
        <v>0</v>
      </c>
      <c r="Q3991" s="311">
        <f>IF(M3991&lt;&gt;ฐาน!$M$45,IF(L3991&lt;&gt;"",ROUNDUP(($L3991*$N3991/100),-1),0),0)</f>
        <v>0</v>
      </c>
      <c r="R3991" s="311">
        <f t="shared" si="124"/>
        <v>0</v>
      </c>
      <c r="S3991" s="313">
        <f t="shared" si="125"/>
        <v>0</v>
      </c>
      <c r="T3991" s="314">
        <f>IF(M3991&lt;&gt;ฐาน!$M$45,IF(S3991&lt;&gt;"",S3991+R3991,0),0)</f>
        <v>0</v>
      </c>
      <c r="U3991" s="311">
        <f>IF(M3991&lt;&gt;ฐาน!$M$45,IF(S3991=0,J3991+T3991,O3991),J3991)</f>
        <v>0</v>
      </c>
      <c r="V3991" s="98"/>
    </row>
    <row r="3992" spans="1:22" x14ac:dyDescent="0.35">
      <c r="A3992" s="93">
        <v>3984</v>
      </c>
      <c r="B3992" s="84"/>
      <c r="C3992" s="98"/>
      <c r="D3992" s="91"/>
      <c r="E3992" s="89"/>
      <c r="F3992" s="88"/>
      <c r="G3992" s="91"/>
      <c r="H3992" s="91"/>
      <c r="I3992" s="88"/>
      <c r="J3992" s="92"/>
      <c r="K3992" s="212"/>
      <c r="L3992" s="308" t="str">
        <f>IF(K3992&lt;&gt;"",INDEX(ฐาน!$J$4:$M$44,MATCH(INT(K3992),ฐาน!$J$4:$J$44,0),2),"")</f>
        <v/>
      </c>
      <c r="M3992" s="309" t="str">
        <f>IF(L3992&lt;&gt;"",INDEX(ฐาน!$J$4:$M$45,MATCH(L3992,ฐาน!$K$4:$K$45,0),4),"")</f>
        <v/>
      </c>
      <c r="N3992" s="310" t="str">
        <f>IF(I3992&lt;&gt;"",INDEX(ฐาน!$A$4:$F$9,MATCH(I3992,ฐาน!$A$4:$A$9,0),IF(J3992&gt;=INDEX(ฐาน!$A$4:$F$9,MATCH(I3992,ฐาน!$A$4:$A$9,0),3),6,5)),"")</f>
        <v/>
      </c>
      <c r="O3992" s="311" t="str">
        <f>IF(I3992&lt;&gt;"",IF(J3992&gt;=INDEX(ฐาน!$A$4:$G$9,MATCH(I3992,ฐาน!$A$4:$A$9,0),4),INDEX(ฐาน!$A$4:$G$9,MATCH(I3992,ฐาน!$A$4:$A$9,0),7),INDEX(ฐาน!$A$4:$G$9,MATCH(I3992,ฐาน!$A$4:$A$9,0),4)),"")</f>
        <v/>
      </c>
      <c r="P3992" s="312">
        <f>IF(M3992&lt;&gt;ฐาน!$M$45,IF(L3992&lt;&gt;"",($L3992*$N3992/100),0),0)</f>
        <v>0</v>
      </c>
      <c r="Q3992" s="311">
        <f>IF(M3992&lt;&gt;ฐาน!$M$45,IF(L3992&lt;&gt;"",ROUNDUP(($L3992*$N3992/100),-1),0),0)</f>
        <v>0</v>
      </c>
      <c r="R3992" s="311">
        <f t="shared" si="124"/>
        <v>0</v>
      </c>
      <c r="S3992" s="313">
        <f t="shared" si="125"/>
        <v>0</v>
      </c>
      <c r="T3992" s="314">
        <f>IF(M3992&lt;&gt;ฐาน!$M$45,IF(S3992&lt;&gt;"",S3992+R3992,0),0)</f>
        <v>0</v>
      </c>
      <c r="U3992" s="311">
        <f>IF(M3992&lt;&gt;ฐาน!$M$45,IF(S3992=0,J3992+T3992,O3992),J3992)</f>
        <v>0</v>
      </c>
      <c r="V3992" s="98"/>
    </row>
    <row r="3993" spans="1:22" x14ac:dyDescent="0.35">
      <c r="A3993" s="93">
        <v>3985</v>
      </c>
      <c r="B3993" s="84"/>
      <c r="C3993" s="98"/>
      <c r="D3993" s="91"/>
      <c r="E3993" s="89"/>
      <c r="F3993" s="88"/>
      <c r="G3993" s="91"/>
      <c r="H3993" s="91"/>
      <c r="I3993" s="88"/>
      <c r="J3993" s="92"/>
      <c r="K3993" s="212"/>
      <c r="L3993" s="308" t="str">
        <f>IF(K3993&lt;&gt;"",INDEX(ฐาน!$J$4:$M$44,MATCH(INT(K3993),ฐาน!$J$4:$J$44,0),2),"")</f>
        <v/>
      </c>
      <c r="M3993" s="309" t="str">
        <f>IF(L3993&lt;&gt;"",INDEX(ฐาน!$J$4:$M$45,MATCH(L3993,ฐาน!$K$4:$K$45,0),4),"")</f>
        <v/>
      </c>
      <c r="N3993" s="310" t="str">
        <f>IF(I3993&lt;&gt;"",INDEX(ฐาน!$A$4:$F$9,MATCH(I3993,ฐาน!$A$4:$A$9,0),IF(J3993&gt;=INDEX(ฐาน!$A$4:$F$9,MATCH(I3993,ฐาน!$A$4:$A$9,0),3),6,5)),"")</f>
        <v/>
      </c>
      <c r="O3993" s="311" t="str">
        <f>IF(I3993&lt;&gt;"",IF(J3993&gt;=INDEX(ฐาน!$A$4:$G$9,MATCH(I3993,ฐาน!$A$4:$A$9,0),4),INDEX(ฐาน!$A$4:$G$9,MATCH(I3993,ฐาน!$A$4:$A$9,0),7),INDEX(ฐาน!$A$4:$G$9,MATCH(I3993,ฐาน!$A$4:$A$9,0),4)),"")</f>
        <v/>
      </c>
      <c r="P3993" s="312">
        <f>IF(M3993&lt;&gt;ฐาน!$M$45,IF(L3993&lt;&gt;"",($L3993*$N3993/100),0),0)</f>
        <v>0</v>
      </c>
      <c r="Q3993" s="311">
        <f>IF(M3993&lt;&gt;ฐาน!$M$45,IF(L3993&lt;&gt;"",ROUNDUP(($L3993*$N3993/100),-1),0),0)</f>
        <v>0</v>
      </c>
      <c r="R3993" s="311">
        <f t="shared" si="124"/>
        <v>0</v>
      </c>
      <c r="S3993" s="313">
        <f t="shared" si="125"/>
        <v>0</v>
      </c>
      <c r="T3993" s="314">
        <f>IF(M3993&lt;&gt;ฐาน!$M$45,IF(S3993&lt;&gt;"",S3993+R3993,0),0)</f>
        <v>0</v>
      </c>
      <c r="U3993" s="311">
        <f>IF(M3993&lt;&gt;ฐาน!$M$45,IF(S3993=0,J3993+T3993,O3993),J3993)</f>
        <v>0</v>
      </c>
      <c r="V3993" s="98"/>
    </row>
    <row r="3994" spans="1:22" x14ac:dyDescent="0.35">
      <c r="A3994" s="93">
        <v>3986</v>
      </c>
      <c r="B3994" s="84"/>
      <c r="C3994" s="98"/>
      <c r="D3994" s="91"/>
      <c r="E3994" s="89"/>
      <c r="F3994" s="88"/>
      <c r="G3994" s="91"/>
      <c r="H3994" s="91"/>
      <c r="I3994" s="88"/>
      <c r="J3994" s="92"/>
      <c r="K3994" s="212"/>
      <c r="L3994" s="308" t="str">
        <f>IF(K3994&lt;&gt;"",INDEX(ฐาน!$J$4:$M$44,MATCH(INT(K3994),ฐาน!$J$4:$J$44,0),2),"")</f>
        <v/>
      </c>
      <c r="M3994" s="309" t="str">
        <f>IF(L3994&lt;&gt;"",INDEX(ฐาน!$J$4:$M$45,MATCH(L3994,ฐาน!$K$4:$K$45,0),4),"")</f>
        <v/>
      </c>
      <c r="N3994" s="310" t="str">
        <f>IF(I3994&lt;&gt;"",INDEX(ฐาน!$A$4:$F$9,MATCH(I3994,ฐาน!$A$4:$A$9,0),IF(J3994&gt;=INDEX(ฐาน!$A$4:$F$9,MATCH(I3994,ฐาน!$A$4:$A$9,0),3),6,5)),"")</f>
        <v/>
      </c>
      <c r="O3994" s="311" t="str">
        <f>IF(I3994&lt;&gt;"",IF(J3994&gt;=INDEX(ฐาน!$A$4:$G$9,MATCH(I3994,ฐาน!$A$4:$A$9,0),4),INDEX(ฐาน!$A$4:$G$9,MATCH(I3994,ฐาน!$A$4:$A$9,0),7),INDEX(ฐาน!$A$4:$G$9,MATCH(I3994,ฐาน!$A$4:$A$9,0),4)),"")</f>
        <v/>
      </c>
      <c r="P3994" s="312">
        <f>IF(M3994&lt;&gt;ฐาน!$M$45,IF(L3994&lt;&gt;"",($L3994*$N3994/100),0),0)</f>
        <v>0</v>
      </c>
      <c r="Q3994" s="311">
        <f>IF(M3994&lt;&gt;ฐาน!$M$45,IF(L3994&lt;&gt;"",ROUNDUP(($L3994*$N3994/100),-1),0),0)</f>
        <v>0</v>
      </c>
      <c r="R3994" s="311">
        <f t="shared" si="124"/>
        <v>0</v>
      </c>
      <c r="S3994" s="313">
        <f t="shared" si="125"/>
        <v>0</v>
      </c>
      <c r="T3994" s="314">
        <f>IF(M3994&lt;&gt;ฐาน!$M$45,IF(S3994&lt;&gt;"",S3994+R3994,0),0)</f>
        <v>0</v>
      </c>
      <c r="U3994" s="311">
        <f>IF(M3994&lt;&gt;ฐาน!$M$45,IF(S3994=0,J3994+T3994,O3994),J3994)</f>
        <v>0</v>
      </c>
      <c r="V3994" s="98"/>
    </row>
    <row r="3995" spans="1:22" x14ac:dyDescent="0.35">
      <c r="A3995" s="93">
        <v>3987</v>
      </c>
      <c r="B3995" s="84"/>
      <c r="C3995" s="98"/>
      <c r="D3995" s="91"/>
      <c r="E3995" s="89"/>
      <c r="F3995" s="88"/>
      <c r="G3995" s="91"/>
      <c r="H3995" s="91"/>
      <c r="I3995" s="88"/>
      <c r="J3995" s="92"/>
      <c r="K3995" s="212"/>
      <c r="L3995" s="308" t="str">
        <f>IF(K3995&lt;&gt;"",INDEX(ฐาน!$J$4:$M$44,MATCH(INT(K3995),ฐาน!$J$4:$J$44,0),2),"")</f>
        <v/>
      </c>
      <c r="M3995" s="309" t="str">
        <f>IF(L3995&lt;&gt;"",INDEX(ฐาน!$J$4:$M$45,MATCH(L3995,ฐาน!$K$4:$K$45,0),4),"")</f>
        <v/>
      </c>
      <c r="N3995" s="310" t="str">
        <f>IF(I3995&lt;&gt;"",INDEX(ฐาน!$A$4:$F$9,MATCH(I3995,ฐาน!$A$4:$A$9,0),IF(J3995&gt;=INDEX(ฐาน!$A$4:$F$9,MATCH(I3995,ฐาน!$A$4:$A$9,0),3),6,5)),"")</f>
        <v/>
      </c>
      <c r="O3995" s="311" t="str">
        <f>IF(I3995&lt;&gt;"",IF(J3995&gt;=INDEX(ฐาน!$A$4:$G$9,MATCH(I3995,ฐาน!$A$4:$A$9,0),4),INDEX(ฐาน!$A$4:$G$9,MATCH(I3995,ฐาน!$A$4:$A$9,0),7),INDEX(ฐาน!$A$4:$G$9,MATCH(I3995,ฐาน!$A$4:$A$9,0),4)),"")</f>
        <v/>
      </c>
      <c r="P3995" s="312">
        <f>IF(M3995&lt;&gt;ฐาน!$M$45,IF(L3995&lt;&gt;"",($L3995*$N3995/100),0),0)</f>
        <v>0</v>
      </c>
      <c r="Q3995" s="311">
        <f>IF(M3995&lt;&gt;ฐาน!$M$45,IF(L3995&lt;&gt;"",ROUNDUP(($L3995*$N3995/100),-1),0),0)</f>
        <v>0</v>
      </c>
      <c r="R3995" s="311">
        <f t="shared" si="124"/>
        <v>0</v>
      </c>
      <c r="S3995" s="313">
        <f t="shared" si="125"/>
        <v>0</v>
      </c>
      <c r="T3995" s="314">
        <f>IF(M3995&lt;&gt;ฐาน!$M$45,IF(S3995&lt;&gt;"",S3995+R3995,0),0)</f>
        <v>0</v>
      </c>
      <c r="U3995" s="311">
        <f>IF(M3995&lt;&gt;ฐาน!$M$45,IF(S3995=0,J3995+T3995,O3995),J3995)</f>
        <v>0</v>
      </c>
      <c r="V3995" s="98"/>
    </row>
    <row r="3996" spans="1:22" x14ac:dyDescent="0.35">
      <c r="A3996" s="93">
        <v>3988</v>
      </c>
      <c r="B3996" s="84"/>
      <c r="C3996" s="98"/>
      <c r="D3996" s="91"/>
      <c r="E3996" s="89"/>
      <c r="F3996" s="88"/>
      <c r="G3996" s="91"/>
      <c r="H3996" s="91"/>
      <c r="I3996" s="88"/>
      <c r="J3996" s="92"/>
      <c r="K3996" s="212"/>
      <c r="L3996" s="308" t="str">
        <f>IF(K3996&lt;&gt;"",INDEX(ฐาน!$J$4:$M$44,MATCH(INT(K3996),ฐาน!$J$4:$J$44,0),2),"")</f>
        <v/>
      </c>
      <c r="M3996" s="309" t="str">
        <f>IF(L3996&lt;&gt;"",INDEX(ฐาน!$J$4:$M$45,MATCH(L3996,ฐาน!$K$4:$K$45,0),4),"")</f>
        <v/>
      </c>
      <c r="N3996" s="310" t="str">
        <f>IF(I3996&lt;&gt;"",INDEX(ฐาน!$A$4:$F$9,MATCH(I3996,ฐาน!$A$4:$A$9,0),IF(J3996&gt;=INDEX(ฐาน!$A$4:$F$9,MATCH(I3996,ฐาน!$A$4:$A$9,0),3),6,5)),"")</f>
        <v/>
      </c>
      <c r="O3996" s="311" t="str">
        <f>IF(I3996&lt;&gt;"",IF(J3996&gt;=INDEX(ฐาน!$A$4:$G$9,MATCH(I3996,ฐาน!$A$4:$A$9,0),4),INDEX(ฐาน!$A$4:$G$9,MATCH(I3996,ฐาน!$A$4:$A$9,0),7),INDEX(ฐาน!$A$4:$G$9,MATCH(I3996,ฐาน!$A$4:$A$9,0),4)),"")</f>
        <v/>
      </c>
      <c r="P3996" s="312">
        <f>IF(M3996&lt;&gt;ฐาน!$M$45,IF(L3996&lt;&gt;"",($L3996*$N3996/100),0),0)</f>
        <v>0</v>
      </c>
      <c r="Q3996" s="311">
        <f>IF(M3996&lt;&gt;ฐาน!$M$45,IF(L3996&lt;&gt;"",ROUNDUP(($L3996*$N3996/100),-1),0),0)</f>
        <v>0</v>
      </c>
      <c r="R3996" s="311">
        <f t="shared" si="124"/>
        <v>0</v>
      </c>
      <c r="S3996" s="313">
        <f t="shared" si="125"/>
        <v>0</v>
      </c>
      <c r="T3996" s="314">
        <f>IF(M3996&lt;&gt;ฐาน!$M$45,IF(S3996&lt;&gt;"",S3996+R3996,0),0)</f>
        <v>0</v>
      </c>
      <c r="U3996" s="311">
        <f>IF(M3996&lt;&gt;ฐาน!$M$45,IF(S3996=0,J3996+T3996,O3996),J3996)</f>
        <v>0</v>
      </c>
      <c r="V3996" s="98"/>
    </row>
    <row r="3997" spans="1:22" x14ac:dyDescent="0.35">
      <c r="A3997" s="93">
        <v>3989</v>
      </c>
      <c r="B3997" s="84"/>
      <c r="C3997" s="98"/>
      <c r="D3997" s="91"/>
      <c r="E3997" s="89"/>
      <c r="F3997" s="88"/>
      <c r="G3997" s="91"/>
      <c r="H3997" s="91"/>
      <c r="I3997" s="88"/>
      <c r="J3997" s="92"/>
      <c r="K3997" s="212"/>
      <c r="L3997" s="308" t="str">
        <f>IF(K3997&lt;&gt;"",INDEX(ฐาน!$J$4:$M$44,MATCH(INT(K3997),ฐาน!$J$4:$J$44,0),2),"")</f>
        <v/>
      </c>
      <c r="M3997" s="309" t="str">
        <f>IF(L3997&lt;&gt;"",INDEX(ฐาน!$J$4:$M$45,MATCH(L3997,ฐาน!$K$4:$K$45,0),4),"")</f>
        <v/>
      </c>
      <c r="N3997" s="310" t="str">
        <f>IF(I3997&lt;&gt;"",INDEX(ฐาน!$A$4:$F$9,MATCH(I3997,ฐาน!$A$4:$A$9,0),IF(J3997&gt;=INDEX(ฐาน!$A$4:$F$9,MATCH(I3997,ฐาน!$A$4:$A$9,0),3),6,5)),"")</f>
        <v/>
      </c>
      <c r="O3997" s="311" t="str">
        <f>IF(I3997&lt;&gt;"",IF(J3997&gt;=INDEX(ฐาน!$A$4:$G$9,MATCH(I3997,ฐาน!$A$4:$A$9,0),4),INDEX(ฐาน!$A$4:$G$9,MATCH(I3997,ฐาน!$A$4:$A$9,0),7),INDEX(ฐาน!$A$4:$G$9,MATCH(I3997,ฐาน!$A$4:$A$9,0),4)),"")</f>
        <v/>
      </c>
      <c r="P3997" s="312">
        <f>IF(M3997&lt;&gt;ฐาน!$M$45,IF(L3997&lt;&gt;"",($L3997*$N3997/100),0),0)</f>
        <v>0</v>
      </c>
      <c r="Q3997" s="311">
        <f>IF(M3997&lt;&gt;ฐาน!$M$45,IF(L3997&lt;&gt;"",ROUNDUP(($L3997*$N3997/100),-1),0),0)</f>
        <v>0</v>
      </c>
      <c r="R3997" s="311">
        <f t="shared" si="124"/>
        <v>0</v>
      </c>
      <c r="S3997" s="313">
        <f t="shared" si="125"/>
        <v>0</v>
      </c>
      <c r="T3997" s="314">
        <f>IF(M3997&lt;&gt;ฐาน!$M$45,IF(S3997&lt;&gt;"",S3997+R3997,0),0)</f>
        <v>0</v>
      </c>
      <c r="U3997" s="311">
        <f>IF(M3997&lt;&gt;ฐาน!$M$45,IF(S3997=0,J3997+T3997,O3997),J3997)</f>
        <v>0</v>
      </c>
      <c r="V3997" s="98"/>
    </row>
    <row r="3998" spans="1:22" x14ac:dyDescent="0.35">
      <c r="A3998" s="93">
        <v>3990</v>
      </c>
      <c r="B3998" s="84"/>
      <c r="C3998" s="98"/>
      <c r="D3998" s="91"/>
      <c r="E3998" s="89"/>
      <c r="F3998" s="88"/>
      <c r="G3998" s="91"/>
      <c r="H3998" s="91"/>
      <c r="I3998" s="88"/>
      <c r="J3998" s="92"/>
      <c r="K3998" s="212"/>
      <c r="L3998" s="308" t="str">
        <f>IF(K3998&lt;&gt;"",INDEX(ฐาน!$J$4:$M$44,MATCH(INT(K3998),ฐาน!$J$4:$J$44,0),2),"")</f>
        <v/>
      </c>
      <c r="M3998" s="309" t="str">
        <f>IF(L3998&lt;&gt;"",INDEX(ฐาน!$J$4:$M$45,MATCH(L3998,ฐาน!$K$4:$K$45,0),4),"")</f>
        <v/>
      </c>
      <c r="N3998" s="310" t="str">
        <f>IF(I3998&lt;&gt;"",INDEX(ฐาน!$A$4:$F$9,MATCH(I3998,ฐาน!$A$4:$A$9,0),IF(J3998&gt;=INDEX(ฐาน!$A$4:$F$9,MATCH(I3998,ฐาน!$A$4:$A$9,0),3),6,5)),"")</f>
        <v/>
      </c>
      <c r="O3998" s="311" t="str">
        <f>IF(I3998&lt;&gt;"",IF(J3998&gt;=INDEX(ฐาน!$A$4:$G$9,MATCH(I3998,ฐาน!$A$4:$A$9,0),4),INDEX(ฐาน!$A$4:$G$9,MATCH(I3998,ฐาน!$A$4:$A$9,0),7),INDEX(ฐาน!$A$4:$G$9,MATCH(I3998,ฐาน!$A$4:$A$9,0),4)),"")</f>
        <v/>
      </c>
      <c r="P3998" s="312">
        <f>IF(M3998&lt;&gt;ฐาน!$M$45,IF(L3998&lt;&gt;"",($L3998*$N3998/100),0),0)</f>
        <v>0</v>
      </c>
      <c r="Q3998" s="311">
        <f>IF(M3998&lt;&gt;ฐาน!$M$45,IF(L3998&lt;&gt;"",ROUNDUP(($L3998*$N3998/100),-1),0),0)</f>
        <v>0</v>
      </c>
      <c r="R3998" s="311">
        <f t="shared" si="124"/>
        <v>0</v>
      </c>
      <c r="S3998" s="313">
        <f t="shared" si="125"/>
        <v>0</v>
      </c>
      <c r="T3998" s="314">
        <f>IF(M3998&lt;&gt;ฐาน!$M$45,IF(S3998&lt;&gt;"",S3998+R3998,0),0)</f>
        <v>0</v>
      </c>
      <c r="U3998" s="311">
        <f>IF(M3998&lt;&gt;ฐาน!$M$45,IF(S3998=0,J3998+T3998,O3998),J3998)</f>
        <v>0</v>
      </c>
      <c r="V3998" s="98"/>
    </row>
    <row r="3999" spans="1:22" x14ac:dyDescent="0.35">
      <c r="A3999" s="93">
        <v>3991</v>
      </c>
      <c r="B3999" s="84"/>
      <c r="C3999" s="98"/>
      <c r="D3999" s="91"/>
      <c r="E3999" s="89"/>
      <c r="F3999" s="88"/>
      <c r="G3999" s="91"/>
      <c r="H3999" s="91"/>
      <c r="I3999" s="88"/>
      <c r="J3999" s="92"/>
      <c r="K3999" s="212"/>
      <c r="L3999" s="308" t="str">
        <f>IF(K3999&lt;&gt;"",INDEX(ฐาน!$J$4:$M$44,MATCH(INT(K3999),ฐาน!$J$4:$J$44,0),2),"")</f>
        <v/>
      </c>
      <c r="M3999" s="309" t="str">
        <f>IF(L3999&lt;&gt;"",INDEX(ฐาน!$J$4:$M$45,MATCH(L3999,ฐาน!$K$4:$K$45,0),4),"")</f>
        <v/>
      </c>
      <c r="N3999" s="310" t="str">
        <f>IF(I3999&lt;&gt;"",INDEX(ฐาน!$A$4:$F$9,MATCH(I3999,ฐาน!$A$4:$A$9,0),IF(J3999&gt;=INDEX(ฐาน!$A$4:$F$9,MATCH(I3999,ฐาน!$A$4:$A$9,0),3),6,5)),"")</f>
        <v/>
      </c>
      <c r="O3999" s="311" t="str">
        <f>IF(I3999&lt;&gt;"",IF(J3999&gt;=INDEX(ฐาน!$A$4:$G$9,MATCH(I3999,ฐาน!$A$4:$A$9,0),4),INDEX(ฐาน!$A$4:$G$9,MATCH(I3999,ฐาน!$A$4:$A$9,0),7),INDEX(ฐาน!$A$4:$G$9,MATCH(I3999,ฐาน!$A$4:$A$9,0),4)),"")</f>
        <v/>
      </c>
      <c r="P3999" s="312">
        <f>IF(M3999&lt;&gt;ฐาน!$M$45,IF(L3999&lt;&gt;"",($L3999*$N3999/100),0),0)</f>
        <v>0</v>
      </c>
      <c r="Q3999" s="311">
        <f>IF(M3999&lt;&gt;ฐาน!$M$45,IF(L3999&lt;&gt;"",ROUNDUP(($L3999*$N3999/100),-1),0),0)</f>
        <v>0</v>
      </c>
      <c r="R3999" s="311">
        <f t="shared" si="124"/>
        <v>0</v>
      </c>
      <c r="S3999" s="313">
        <f t="shared" si="125"/>
        <v>0</v>
      </c>
      <c r="T3999" s="314">
        <f>IF(M3999&lt;&gt;ฐาน!$M$45,IF(S3999&lt;&gt;"",S3999+R3999,0),0)</f>
        <v>0</v>
      </c>
      <c r="U3999" s="311">
        <f>IF(M3999&lt;&gt;ฐาน!$M$45,IF(S3999=0,J3999+T3999,O3999),J3999)</f>
        <v>0</v>
      </c>
      <c r="V3999" s="98"/>
    </row>
    <row r="4000" spans="1:22" x14ac:dyDescent="0.35">
      <c r="A4000" s="93">
        <v>3992</v>
      </c>
      <c r="B4000" s="84"/>
      <c r="C4000" s="98"/>
      <c r="D4000" s="91"/>
      <c r="E4000" s="89"/>
      <c r="F4000" s="88"/>
      <c r="G4000" s="91"/>
      <c r="H4000" s="91"/>
      <c r="I4000" s="88"/>
      <c r="J4000" s="92"/>
      <c r="K4000" s="212"/>
      <c r="L4000" s="308" t="str">
        <f>IF(K4000&lt;&gt;"",INDEX(ฐาน!$J$4:$M$44,MATCH(INT(K4000),ฐาน!$J$4:$J$44,0),2),"")</f>
        <v/>
      </c>
      <c r="M4000" s="309" t="str">
        <f>IF(L4000&lt;&gt;"",INDEX(ฐาน!$J$4:$M$45,MATCH(L4000,ฐาน!$K$4:$K$45,0),4),"")</f>
        <v/>
      </c>
      <c r="N4000" s="310" t="str">
        <f>IF(I4000&lt;&gt;"",INDEX(ฐาน!$A$4:$F$9,MATCH(I4000,ฐาน!$A$4:$A$9,0),IF(J4000&gt;=INDEX(ฐาน!$A$4:$F$9,MATCH(I4000,ฐาน!$A$4:$A$9,0),3),6,5)),"")</f>
        <v/>
      </c>
      <c r="O4000" s="311" t="str">
        <f>IF(I4000&lt;&gt;"",IF(J4000&gt;=INDEX(ฐาน!$A$4:$G$9,MATCH(I4000,ฐาน!$A$4:$A$9,0),4),INDEX(ฐาน!$A$4:$G$9,MATCH(I4000,ฐาน!$A$4:$A$9,0),7),INDEX(ฐาน!$A$4:$G$9,MATCH(I4000,ฐาน!$A$4:$A$9,0),4)),"")</f>
        <v/>
      </c>
      <c r="P4000" s="312">
        <f>IF(M4000&lt;&gt;ฐาน!$M$45,IF(L4000&lt;&gt;"",($L4000*$N4000/100),0),0)</f>
        <v>0</v>
      </c>
      <c r="Q4000" s="311">
        <f>IF(M4000&lt;&gt;ฐาน!$M$45,IF(L4000&lt;&gt;"",ROUNDUP(($L4000*$N4000/100),-1),0),0)</f>
        <v>0</v>
      </c>
      <c r="R4000" s="311">
        <f t="shared" si="124"/>
        <v>0</v>
      </c>
      <c r="S4000" s="313">
        <f t="shared" si="125"/>
        <v>0</v>
      </c>
      <c r="T4000" s="314">
        <f>IF(M4000&lt;&gt;ฐาน!$M$45,IF(S4000&lt;&gt;"",S4000+R4000,0),0)</f>
        <v>0</v>
      </c>
      <c r="U4000" s="311">
        <f>IF(M4000&lt;&gt;ฐาน!$M$45,IF(S4000=0,J4000+T4000,O4000),J4000)</f>
        <v>0</v>
      </c>
      <c r="V4000" s="98"/>
    </row>
    <row r="4001" spans="1:22" x14ac:dyDescent="0.35">
      <c r="A4001" s="93">
        <v>3993</v>
      </c>
      <c r="B4001" s="84"/>
      <c r="C4001" s="98"/>
      <c r="D4001" s="91"/>
      <c r="E4001" s="89"/>
      <c r="F4001" s="88"/>
      <c r="G4001" s="91"/>
      <c r="H4001" s="91"/>
      <c r="I4001" s="88"/>
      <c r="J4001" s="92"/>
      <c r="K4001" s="212"/>
      <c r="L4001" s="308" t="str">
        <f>IF(K4001&lt;&gt;"",INDEX(ฐาน!$J$4:$M$44,MATCH(INT(K4001),ฐาน!$J$4:$J$44,0),2),"")</f>
        <v/>
      </c>
      <c r="M4001" s="309" t="str">
        <f>IF(L4001&lt;&gt;"",INDEX(ฐาน!$J$4:$M$45,MATCH(L4001,ฐาน!$K$4:$K$45,0),4),"")</f>
        <v/>
      </c>
      <c r="N4001" s="310" t="str">
        <f>IF(I4001&lt;&gt;"",INDEX(ฐาน!$A$4:$F$9,MATCH(I4001,ฐาน!$A$4:$A$9,0),IF(J4001&gt;=INDEX(ฐาน!$A$4:$F$9,MATCH(I4001,ฐาน!$A$4:$A$9,0),3),6,5)),"")</f>
        <v/>
      </c>
      <c r="O4001" s="311" t="str">
        <f>IF(I4001&lt;&gt;"",IF(J4001&gt;=INDEX(ฐาน!$A$4:$G$9,MATCH(I4001,ฐาน!$A$4:$A$9,0),4),INDEX(ฐาน!$A$4:$G$9,MATCH(I4001,ฐาน!$A$4:$A$9,0),7),INDEX(ฐาน!$A$4:$G$9,MATCH(I4001,ฐาน!$A$4:$A$9,0),4)),"")</f>
        <v/>
      </c>
      <c r="P4001" s="312">
        <f>IF(M4001&lt;&gt;ฐาน!$M$45,IF(L4001&lt;&gt;"",($L4001*$N4001/100),0),0)</f>
        <v>0</v>
      </c>
      <c r="Q4001" s="311">
        <f>IF(M4001&lt;&gt;ฐาน!$M$45,IF(L4001&lt;&gt;"",ROUNDUP(($L4001*$N4001/100),-1),0),0)</f>
        <v>0</v>
      </c>
      <c r="R4001" s="311">
        <f t="shared" si="124"/>
        <v>0</v>
      </c>
      <c r="S4001" s="313">
        <f t="shared" si="125"/>
        <v>0</v>
      </c>
      <c r="T4001" s="314">
        <f>IF(M4001&lt;&gt;ฐาน!$M$45,IF(S4001&lt;&gt;"",S4001+R4001,0),0)</f>
        <v>0</v>
      </c>
      <c r="U4001" s="311">
        <f>IF(M4001&lt;&gt;ฐาน!$M$45,IF(S4001=0,J4001+T4001,O4001),J4001)</f>
        <v>0</v>
      </c>
      <c r="V4001" s="98"/>
    </row>
    <row r="4002" spans="1:22" x14ac:dyDescent="0.35">
      <c r="A4002" s="93">
        <v>3994</v>
      </c>
      <c r="B4002" s="84"/>
      <c r="C4002" s="98"/>
      <c r="D4002" s="91"/>
      <c r="E4002" s="89"/>
      <c r="F4002" s="88"/>
      <c r="G4002" s="91"/>
      <c r="H4002" s="91"/>
      <c r="I4002" s="88"/>
      <c r="J4002" s="92"/>
      <c r="K4002" s="212"/>
      <c r="L4002" s="308" t="str">
        <f>IF(K4002&lt;&gt;"",INDEX(ฐาน!$J$4:$M$44,MATCH(INT(K4002),ฐาน!$J$4:$J$44,0),2),"")</f>
        <v/>
      </c>
      <c r="M4002" s="309" t="str">
        <f>IF(L4002&lt;&gt;"",INDEX(ฐาน!$J$4:$M$45,MATCH(L4002,ฐาน!$K$4:$K$45,0),4),"")</f>
        <v/>
      </c>
      <c r="N4002" s="310" t="str">
        <f>IF(I4002&lt;&gt;"",INDEX(ฐาน!$A$4:$F$9,MATCH(I4002,ฐาน!$A$4:$A$9,0),IF(J4002&gt;=INDEX(ฐาน!$A$4:$F$9,MATCH(I4002,ฐาน!$A$4:$A$9,0),3),6,5)),"")</f>
        <v/>
      </c>
      <c r="O4002" s="311" t="str">
        <f>IF(I4002&lt;&gt;"",IF(J4002&gt;=INDEX(ฐาน!$A$4:$G$9,MATCH(I4002,ฐาน!$A$4:$A$9,0),4),INDEX(ฐาน!$A$4:$G$9,MATCH(I4002,ฐาน!$A$4:$A$9,0),7),INDEX(ฐาน!$A$4:$G$9,MATCH(I4002,ฐาน!$A$4:$A$9,0),4)),"")</f>
        <v/>
      </c>
      <c r="P4002" s="312">
        <f>IF(M4002&lt;&gt;ฐาน!$M$45,IF(L4002&lt;&gt;"",($L4002*$N4002/100),0),0)</f>
        <v>0</v>
      </c>
      <c r="Q4002" s="311">
        <f>IF(M4002&lt;&gt;ฐาน!$M$45,IF(L4002&lt;&gt;"",ROUNDUP(($L4002*$N4002/100),-1),0),0)</f>
        <v>0</v>
      </c>
      <c r="R4002" s="311">
        <f t="shared" si="124"/>
        <v>0</v>
      </c>
      <c r="S4002" s="313">
        <f t="shared" si="125"/>
        <v>0</v>
      </c>
      <c r="T4002" s="314">
        <f>IF(M4002&lt;&gt;ฐาน!$M$45,IF(S4002&lt;&gt;"",S4002+R4002,0),0)</f>
        <v>0</v>
      </c>
      <c r="U4002" s="311">
        <f>IF(M4002&lt;&gt;ฐาน!$M$45,IF(S4002=0,J4002+T4002,O4002),J4002)</f>
        <v>0</v>
      </c>
      <c r="V4002" s="98"/>
    </row>
    <row r="4003" spans="1:22" x14ac:dyDescent="0.35">
      <c r="A4003" s="93">
        <v>3995</v>
      </c>
      <c r="B4003" s="84"/>
      <c r="C4003" s="98"/>
      <c r="D4003" s="91"/>
      <c r="E4003" s="89"/>
      <c r="F4003" s="88"/>
      <c r="G4003" s="91"/>
      <c r="H4003" s="91"/>
      <c r="I4003" s="88"/>
      <c r="J4003" s="92"/>
      <c r="K4003" s="212"/>
      <c r="L4003" s="308" t="str">
        <f>IF(K4003&lt;&gt;"",INDEX(ฐาน!$J$4:$M$44,MATCH(INT(K4003),ฐาน!$J$4:$J$44,0),2),"")</f>
        <v/>
      </c>
      <c r="M4003" s="309" t="str">
        <f>IF(L4003&lt;&gt;"",INDEX(ฐาน!$J$4:$M$45,MATCH(L4003,ฐาน!$K$4:$K$45,0),4),"")</f>
        <v/>
      </c>
      <c r="N4003" s="310" t="str">
        <f>IF(I4003&lt;&gt;"",INDEX(ฐาน!$A$4:$F$9,MATCH(I4003,ฐาน!$A$4:$A$9,0),IF(J4003&gt;=INDEX(ฐาน!$A$4:$F$9,MATCH(I4003,ฐาน!$A$4:$A$9,0),3),6,5)),"")</f>
        <v/>
      </c>
      <c r="O4003" s="311" t="str">
        <f>IF(I4003&lt;&gt;"",IF(J4003&gt;=INDEX(ฐาน!$A$4:$G$9,MATCH(I4003,ฐาน!$A$4:$A$9,0),4),INDEX(ฐาน!$A$4:$G$9,MATCH(I4003,ฐาน!$A$4:$A$9,0),7),INDEX(ฐาน!$A$4:$G$9,MATCH(I4003,ฐาน!$A$4:$A$9,0),4)),"")</f>
        <v/>
      </c>
      <c r="P4003" s="312">
        <f>IF(M4003&lt;&gt;ฐาน!$M$45,IF(L4003&lt;&gt;"",($L4003*$N4003/100),0),0)</f>
        <v>0</v>
      </c>
      <c r="Q4003" s="311">
        <f>IF(M4003&lt;&gt;ฐาน!$M$45,IF(L4003&lt;&gt;"",ROUNDUP(($L4003*$N4003/100),-1),0),0)</f>
        <v>0</v>
      </c>
      <c r="R4003" s="311">
        <f t="shared" si="124"/>
        <v>0</v>
      </c>
      <c r="S4003" s="313">
        <f t="shared" si="125"/>
        <v>0</v>
      </c>
      <c r="T4003" s="314">
        <f>IF(M4003&lt;&gt;ฐาน!$M$45,IF(S4003&lt;&gt;"",S4003+R4003,0),0)</f>
        <v>0</v>
      </c>
      <c r="U4003" s="311">
        <f>IF(M4003&lt;&gt;ฐาน!$M$45,IF(S4003=0,J4003+T4003,O4003),J4003)</f>
        <v>0</v>
      </c>
      <c r="V4003" s="98"/>
    </row>
    <row r="4004" spans="1:22" x14ac:dyDescent="0.35">
      <c r="A4004" s="93">
        <v>3996</v>
      </c>
      <c r="B4004" s="84"/>
      <c r="C4004" s="98"/>
      <c r="D4004" s="91"/>
      <c r="E4004" s="89"/>
      <c r="F4004" s="88"/>
      <c r="G4004" s="91"/>
      <c r="H4004" s="91"/>
      <c r="I4004" s="88"/>
      <c r="J4004" s="92"/>
      <c r="K4004" s="212"/>
      <c r="L4004" s="308" t="str">
        <f>IF(K4004&lt;&gt;"",INDEX(ฐาน!$J$4:$M$44,MATCH(INT(K4004),ฐาน!$J$4:$J$44,0),2),"")</f>
        <v/>
      </c>
      <c r="M4004" s="309" t="str">
        <f>IF(L4004&lt;&gt;"",INDEX(ฐาน!$J$4:$M$45,MATCH(L4004,ฐาน!$K$4:$K$45,0),4),"")</f>
        <v/>
      </c>
      <c r="N4004" s="310" t="str">
        <f>IF(I4004&lt;&gt;"",INDEX(ฐาน!$A$4:$F$9,MATCH(I4004,ฐาน!$A$4:$A$9,0),IF(J4004&gt;=INDEX(ฐาน!$A$4:$F$9,MATCH(I4004,ฐาน!$A$4:$A$9,0),3),6,5)),"")</f>
        <v/>
      </c>
      <c r="O4004" s="311" t="str">
        <f>IF(I4004&lt;&gt;"",IF(J4004&gt;=INDEX(ฐาน!$A$4:$G$9,MATCH(I4004,ฐาน!$A$4:$A$9,0),4),INDEX(ฐาน!$A$4:$G$9,MATCH(I4004,ฐาน!$A$4:$A$9,0),7),INDEX(ฐาน!$A$4:$G$9,MATCH(I4004,ฐาน!$A$4:$A$9,0),4)),"")</f>
        <v/>
      </c>
      <c r="P4004" s="312">
        <f>IF(M4004&lt;&gt;ฐาน!$M$45,IF(L4004&lt;&gt;"",($L4004*$N4004/100),0),0)</f>
        <v>0</v>
      </c>
      <c r="Q4004" s="311">
        <f>IF(M4004&lt;&gt;ฐาน!$M$45,IF(L4004&lt;&gt;"",ROUNDUP(($L4004*$N4004/100),-1),0),0)</f>
        <v>0</v>
      </c>
      <c r="R4004" s="311">
        <f t="shared" si="124"/>
        <v>0</v>
      </c>
      <c r="S4004" s="313">
        <f t="shared" si="125"/>
        <v>0</v>
      </c>
      <c r="T4004" s="314">
        <f>IF(M4004&lt;&gt;ฐาน!$M$45,IF(S4004&lt;&gt;"",S4004+R4004,0),0)</f>
        <v>0</v>
      </c>
      <c r="U4004" s="311">
        <f>IF(M4004&lt;&gt;ฐาน!$M$45,IF(S4004=0,J4004+T4004,O4004),J4004)</f>
        <v>0</v>
      </c>
      <c r="V4004" s="98"/>
    </row>
    <row r="4005" spans="1:22" x14ac:dyDescent="0.35">
      <c r="A4005" s="93">
        <v>3997</v>
      </c>
      <c r="B4005" s="84"/>
      <c r="C4005" s="98"/>
      <c r="D4005" s="91"/>
      <c r="E4005" s="89"/>
      <c r="F4005" s="88"/>
      <c r="G4005" s="91"/>
      <c r="H4005" s="91"/>
      <c r="I4005" s="88"/>
      <c r="J4005" s="92"/>
      <c r="K4005" s="212"/>
      <c r="L4005" s="308" t="str">
        <f>IF(K4005&lt;&gt;"",INDEX(ฐาน!$J$4:$M$44,MATCH(INT(K4005),ฐาน!$J$4:$J$44,0),2),"")</f>
        <v/>
      </c>
      <c r="M4005" s="309" t="str">
        <f>IF(L4005&lt;&gt;"",INDEX(ฐาน!$J$4:$M$45,MATCH(L4005,ฐาน!$K$4:$K$45,0),4),"")</f>
        <v/>
      </c>
      <c r="N4005" s="310" t="str">
        <f>IF(I4005&lt;&gt;"",INDEX(ฐาน!$A$4:$F$9,MATCH(I4005,ฐาน!$A$4:$A$9,0),IF(J4005&gt;=INDEX(ฐาน!$A$4:$F$9,MATCH(I4005,ฐาน!$A$4:$A$9,0),3),6,5)),"")</f>
        <v/>
      </c>
      <c r="O4005" s="311" t="str">
        <f>IF(I4005&lt;&gt;"",IF(J4005&gt;=INDEX(ฐาน!$A$4:$G$9,MATCH(I4005,ฐาน!$A$4:$A$9,0),4),INDEX(ฐาน!$A$4:$G$9,MATCH(I4005,ฐาน!$A$4:$A$9,0),7),INDEX(ฐาน!$A$4:$G$9,MATCH(I4005,ฐาน!$A$4:$A$9,0),4)),"")</f>
        <v/>
      </c>
      <c r="P4005" s="312">
        <f>IF(M4005&lt;&gt;ฐาน!$M$45,IF(L4005&lt;&gt;"",($L4005*$N4005/100),0),0)</f>
        <v>0</v>
      </c>
      <c r="Q4005" s="311">
        <f>IF(M4005&lt;&gt;ฐาน!$M$45,IF(L4005&lt;&gt;"",ROUNDUP(($L4005*$N4005/100),-1),0),0)</f>
        <v>0</v>
      </c>
      <c r="R4005" s="311">
        <f t="shared" si="124"/>
        <v>0</v>
      </c>
      <c r="S4005" s="313">
        <f t="shared" si="125"/>
        <v>0</v>
      </c>
      <c r="T4005" s="314">
        <f>IF(M4005&lt;&gt;ฐาน!$M$45,IF(S4005&lt;&gt;"",S4005+R4005,0),0)</f>
        <v>0</v>
      </c>
      <c r="U4005" s="311">
        <f>IF(M4005&lt;&gt;ฐาน!$M$45,IF(S4005=0,J4005+T4005,O4005),J4005)</f>
        <v>0</v>
      </c>
      <c r="V4005" s="98"/>
    </row>
    <row r="4006" spans="1:22" x14ac:dyDescent="0.35">
      <c r="A4006" s="93">
        <v>3998</v>
      </c>
      <c r="B4006" s="84"/>
      <c r="C4006" s="98"/>
      <c r="D4006" s="91"/>
      <c r="E4006" s="89"/>
      <c r="F4006" s="88"/>
      <c r="G4006" s="91"/>
      <c r="H4006" s="91"/>
      <c r="I4006" s="88"/>
      <c r="J4006" s="92"/>
      <c r="K4006" s="212"/>
      <c r="L4006" s="308" t="str">
        <f>IF(K4006&lt;&gt;"",INDEX(ฐาน!$J$4:$M$44,MATCH(INT(K4006),ฐาน!$J$4:$J$44,0),2),"")</f>
        <v/>
      </c>
      <c r="M4006" s="309" t="str">
        <f>IF(L4006&lt;&gt;"",INDEX(ฐาน!$J$4:$M$45,MATCH(L4006,ฐาน!$K$4:$K$45,0),4),"")</f>
        <v/>
      </c>
      <c r="N4006" s="310" t="str">
        <f>IF(I4006&lt;&gt;"",INDEX(ฐาน!$A$4:$F$9,MATCH(I4006,ฐาน!$A$4:$A$9,0),IF(J4006&gt;=INDEX(ฐาน!$A$4:$F$9,MATCH(I4006,ฐาน!$A$4:$A$9,0),3),6,5)),"")</f>
        <v/>
      </c>
      <c r="O4006" s="311" t="str">
        <f>IF(I4006&lt;&gt;"",IF(J4006&gt;=INDEX(ฐาน!$A$4:$G$9,MATCH(I4006,ฐาน!$A$4:$A$9,0),4),INDEX(ฐาน!$A$4:$G$9,MATCH(I4006,ฐาน!$A$4:$A$9,0),7),INDEX(ฐาน!$A$4:$G$9,MATCH(I4006,ฐาน!$A$4:$A$9,0),4)),"")</f>
        <v/>
      </c>
      <c r="P4006" s="312">
        <f>IF(M4006&lt;&gt;ฐาน!$M$45,IF(L4006&lt;&gt;"",($L4006*$N4006/100),0),0)</f>
        <v>0</v>
      </c>
      <c r="Q4006" s="311">
        <f>IF(M4006&lt;&gt;ฐาน!$M$45,IF(L4006&lt;&gt;"",ROUNDUP(($L4006*$N4006/100),-1),0),0)</f>
        <v>0</v>
      </c>
      <c r="R4006" s="311">
        <f t="shared" si="124"/>
        <v>0</v>
      </c>
      <c r="S4006" s="313">
        <f t="shared" si="125"/>
        <v>0</v>
      </c>
      <c r="T4006" s="314">
        <f>IF(M4006&lt;&gt;ฐาน!$M$45,IF(S4006&lt;&gt;"",S4006+R4006,0),0)</f>
        <v>0</v>
      </c>
      <c r="U4006" s="311">
        <f>IF(M4006&lt;&gt;ฐาน!$M$45,IF(S4006=0,J4006+T4006,O4006),J4006)</f>
        <v>0</v>
      </c>
      <c r="V4006" s="98"/>
    </row>
    <row r="4007" spans="1:22" x14ac:dyDescent="0.35">
      <c r="A4007" s="93">
        <v>3999</v>
      </c>
      <c r="B4007" s="84"/>
      <c r="C4007" s="98"/>
      <c r="D4007" s="91"/>
      <c r="E4007" s="89"/>
      <c r="F4007" s="88"/>
      <c r="G4007" s="91"/>
      <c r="H4007" s="91"/>
      <c r="I4007" s="88"/>
      <c r="J4007" s="92"/>
      <c r="K4007" s="212"/>
      <c r="L4007" s="308" t="str">
        <f>IF(K4007&lt;&gt;"",INDEX(ฐาน!$J$4:$M$44,MATCH(INT(K4007),ฐาน!$J$4:$J$44,0),2),"")</f>
        <v/>
      </c>
      <c r="M4007" s="309" t="str">
        <f>IF(L4007&lt;&gt;"",INDEX(ฐาน!$J$4:$M$45,MATCH(L4007,ฐาน!$K$4:$K$45,0),4),"")</f>
        <v/>
      </c>
      <c r="N4007" s="310" t="str">
        <f>IF(I4007&lt;&gt;"",INDEX(ฐาน!$A$4:$F$9,MATCH(I4007,ฐาน!$A$4:$A$9,0),IF(J4007&gt;=INDEX(ฐาน!$A$4:$F$9,MATCH(I4007,ฐาน!$A$4:$A$9,0),3),6,5)),"")</f>
        <v/>
      </c>
      <c r="O4007" s="311" t="str">
        <f>IF(I4007&lt;&gt;"",IF(J4007&gt;=INDEX(ฐาน!$A$4:$G$9,MATCH(I4007,ฐาน!$A$4:$A$9,0),4),INDEX(ฐาน!$A$4:$G$9,MATCH(I4007,ฐาน!$A$4:$A$9,0),7),INDEX(ฐาน!$A$4:$G$9,MATCH(I4007,ฐาน!$A$4:$A$9,0),4)),"")</f>
        <v/>
      </c>
      <c r="P4007" s="312">
        <f>IF(M4007&lt;&gt;ฐาน!$M$45,IF(L4007&lt;&gt;"",($L4007*$N4007/100),0),0)</f>
        <v>0</v>
      </c>
      <c r="Q4007" s="311">
        <f>IF(M4007&lt;&gt;ฐาน!$M$45,IF(L4007&lt;&gt;"",ROUNDUP(($L4007*$N4007/100),-1),0),0)</f>
        <v>0</v>
      </c>
      <c r="R4007" s="311">
        <f t="shared" si="124"/>
        <v>0</v>
      </c>
      <c r="S4007" s="313">
        <f t="shared" si="125"/>
        <v>0</v>
      </c>
      <c r="T4007" s="314">
        <f>IF(M4007&lt;&gt;ฐาน!$M$45,IF(S4007&lt;&gt;"",S4007+R4007,0),0)</f>
        <v>0</v>
      </c>
      <c r="U4007" s="311">
        <f>IF(M4007&lt;&gt;ฐาน!$M$45,IF(S4007=0,J4007+T4007,O4007),J4007)</f>
        <v>0</v>
      </c>
      <c r="V4007" s="98"/>
    </row>
    <row r="4008" spans="1:22" x14ac:dyDescent="0.35">
      <c r="A4008" s="93">
        <v>4000</v>
      </c>
      <c r="B4008" s="84"/>
      <c r="C4008" s="98"/>
      <c r="D4008" s="91"/>
      <c r="E4008" s="89"/>
      <c r="F4008" s="88"/>
      <c r="G4008" s="91"/>
      <c r="H4008" s="91"/>
      <c r="I4008" s="88"/>
      <c r="J4008" s="92"/>
      <c r="K4008" s="212"/>
      <c r="L4008" s="308" t="str">
        <f>IF(K4008&lt;&gt;"",INDEX(ฐาน!$J$4:$M$44,MATCH(INT(K4008),ฐาน!$J$4:$J$44,0),2),"")</f>
        <v/>
      </c>
      <c r="M4008" s="309" t="str">
        <f>IF(L4008&lt;&gt;"",INDEX(ฐาน!$J$4:$M$45,MATCH(L4008,ฐาน!$K$4:$K$45,0),4),"")</f>
        <v/>
      </c>
      <c r="N4008" s="310" t="str">
        <f>IF(I4008&lt;&gt;"",INDEX(ฐาน!$A$4:$F$9,MATCH(I4008,ฐาน!$A$4:$A$9,0),IF(J4008&gt;=INDEX(ฐาน!$A$4:$F$9,MATCH(I4008,ฐาน!$A$4:$A$9,0),3),6,5)),"")</f>
        <v/>
      </c>
      <c r="O4008" s="311" t="str">
        <f>IF(I4008&lt;&gt;"",IF(J4008&gt;=INDEX(ฐาน!$A$4:$G$9,MATCH(I4008,ฐาน!$A$4:$A$9,0),4),INDEX(ฐาน!$A$4:$G$9,MATCH(I4008,ฐาน!$A$4:$A$9,0),7),INDEX(ฐาน!$A$4:$G$9,MATCH(I4008,ฐาน!$A$4:$A$9,0),4)),"")</f>
        <v/>
      </c>
      <c r="P4008" s="312">
        <f>IF(M4008&lt;&gt;ฐาน!$M$45,IF(L4008&lt;&gt;"",($L4008*$N4008/100),0),0)</f>
        <v>0</v>
      </c>
      <c r="Q4008" s="311">
        <f>IF(M4008&lt;&gt;ฐาน!$M$45,IF(L4008&lt;&gt;"",ROUNDUP(($L4008*$N4008/100),-1),0),0)</f>
        <v>0</v>
      </c>
      <c r="R4008" s="311">
        <f t="shared" si="124"/>
        <v>0</v>
      </c>
      <c r="S4008" s="313">
        <f t="shared" si="125"/>
        <v>0</v>
      </c>
      <c r="T4008" s="314">
        <f>IF(M4008&lt;&gt;ฐาน!$M$45,IF(S4008&lt;&gt;"",S4008+R4008,0),0)</f>
        <v>0</v>
      </c>
      <c r="U4008" s="311">
        <f>IF(M4008&lt;&gt;ฐาน!$M$45,IF(S4008=0,J4008+T4008,O4008),J4008)</f>
        <v>0</v>
      </c>
      <c r="V4008" s="98"/>
    </row>
    <row r="4009" spans="1:22" x14ac:dyDescent="0.35">
      <c r="A4009" s="93">
        <v>4001</v>
      </c>
      <c r="B4009" s="84"/>
      <c r="C4009" s="98"/>
      <c r="D4009" s="91"/>
      <c r="E4009" s="89"/>
      <c r="F4009" s="88"/>
      <c r="G4009" s="91"/>
      <c r="H4009" s="91"/>
      <c r="I4009" s="88"/>
      <c r="J4009" s="92"/>
      <c r="K4009" s="212"/>
      <c r="L4009" s="308" t="str">
        <f>IF(K4009&lt;&gt;"",INDEX(ฐาน!$J$4:$M$44,MATCH(INT(K4009),ฐาน!$J$4:$J$44,0),2),"")</f>
        <v/>
      </c>
      <c r="M4009" s="309" t="str">
        <f>IF(L4009&lt;&gt;"",INDEX(ฐาน!$J$4:$M$45,MATCH(L4009,ฐาน!$K$4:$K$45,0),4),"")</f>
        <v/>
      </c>
      <c r="N4009" s="310" t="str">
        <f>IF(I4009&lt;&gt;"",INDEX(ฐาน!$A$4:$F$9,MATCH(I4009,ฐาน!$A$4:$A$9,0),IF(J4009&gt;=INDEX(ฐาน!$A$4:$F$9,MATCH(I4009,ฐาน!$A$4:$A$9,0),3),6,5)),"")</f>
        <v/>
      </c>
      <c r="O4009" s="311" t="str">
        <f>IF(I4009&lt;&gt;"",IF(J4009&gt;=INDEX(ฐาน!$A$4:$G$9,MATCH(I4009,ฐาน!$A$4:$A$9,0),4),INDEX(ฐาน!$A$4:$G$9,MATCH(I4009,ฐาน!$A$4:$A$9,0),7),INDEX(ฐาน!$A$4:$G$9,MATCH(I4009,ฐาน!$A$4:$A$9,0),4)),"")</f>
        <v/>
      </c>
      <c r="P4009" s="312">
        <f>IF(M4009&lt;&gt;ฐาน!$M$45,IF(L4009&lt;&gt;"",($L4009*$N4009/100),0),0)</f>
        <v>0</v>
      </c>
      <c r="Q4009" s="311">
        <f>IF(M4009&lt;&gt;ฐาน!$M$45,IF(L4009&lt;&gt;"",ROUNDUP(($L4009*$N4009/100),-1),0),0)</f>
        <v>0</v>
      </c>
      <c r="R4009" s="311">
        <f t="shared" si="124"/>
        <v>0</v>
      </c>
      <c r="S4009" s="313">
        <f t="shared" si="125"/>
        <v>0</v>
      </c>
      <c r="T4009" s="314">
        <f>IF(M4009&lt;&gt;ฐาน!$M$45,IF(S4009&lt;&gt;"",S4009+R4009,0),0)</f>
        <v>0</v>
      </c>
      <c r="U4009" s="311">
        <f>IF(M4009&lt;&gt;ฐาน!$M$45,IF(S4009=0,J4009+T4009,O4009),J4009)</f>
        <v>0</v>
      </c>
      <c r="V4009" s="98"/>
    </row>
    <row r="4010" spans="1:22" x14ac:dyDescent="0.35">
      <c r="A4010" s="93">
        <v>4002</v>
      </c>
      <c r="B4010" s="84"/>
      <c r="C4010" s="98"/>
      <c r="D4010" s="91"/>
      <c r="E4010" s="89"/>
      <c r="F4010" s="88"/>
      <c r="G4010" s="91"/>
      <c r="H4010" s="91"/>
      <c r="I4010" s="88"/>
      <c r="J4010" s="92"/>
      <c r="K4010" s="212"/>
      <c r="L4010" s="308" t="str">
        <f>IF(K4010&lt;&gt;"",INDEX(ฐาน!$J$4:$M$44,MATCH(INT(K4010),ฐาน!$J$4:$J$44,0),2),"")</f>
        <v/>
      </c>
      <c r="M4010" s="309" t="str">
        <f>IF(L4010&lt;&gt;"",INDEX(ฐาน!$J$4:$M$45,MATCH(L4010,ฐาน!$K$4:$K$45,0),4),"")</f>
        <v/>
      </c>
      <c r="N4010" s="310" t="str">
        <f>IF(I4010&lt;&gt;"",INDEX(ฐาน!$A$4:$F$9,MATCH(I4010,ฐาน!$A$4:$A$9,0),IF(J4010&gt;=INDEX(ฐาน!$A$4:$F$9,MATCH(I4010,ฐาน!$A$4:$A$9,0),3),6,5)),"")</f>
        <v/>
      </c>
      <c r="O4010" s="311" t="str">
        <f>IF(I4010&lt;&gt;"",IF(J4010&gt;=INDEX(ฐาน!$A$4:$G$9,MATCH(I4010,ฐาน!$A$4:$A$9,0),4),INDEX(ฐาน!$A$4:$G$9,MATCH(I4010,ฐาน!$A$4:$A$9,0),7),INDEX(ฐาน!$A$4:$G$9,MATCH(I4010,ฐาน!$A$4:$A$9,0),4)),"")</f>
        <v/>
      </c>
      <c r="P4010" s="312">
        <f>IF(M4010&lt;&gt;ฐาน!$M$45,IF(L4010&lt;&gt;"",($L4010*$N4010/100),0),0)</f>
        <v>0</v>
      </c>
      <c r="Q4010" s="311">
        <f>IF(M4010&lt;&gt;ฐาน!$M$45,IF(L4010&lt;&gt;"",ROUNDUP(($L4010*$N4010/100),-1),0),0)</f>
        <v>0</v>
      </c>
      <c r="R4010" s="311">
        <f t="shared" si="124"/>
        <v>0</v>
      </c>
      <c r="S4010" s="313">
        <f t="shared" si="125"/>
        <v>0</v>
      </c>
      <c r="T4010" s="314">
        <f>IF(M4010&lt;&gt;ฐาน!$M$45,IF(S4010&lt;&gt;"",S4010+R4010,0),0)</f>
        <v>0</v>
      </c>
      <c r="U4010" s="311">
        <f>IF(M4010&lt;&gt;ฐาน!$M$45,IF(S4010=0,J4010+T4010,O4010),J4010)</f>
        <v>0</v>
      </c>
      <c r="V4010" s="98"/>
    </row>
    <row r="4011" spans="1:22" x14ac:dyDescent="0.35">
      <c r="A4011" s="93">
        <v>4003</v>
      </c>
      <c r="B4011" s="84"/>
      <c r="C4011" s="98"/>
      <c r="D4011" s="91"/>
      <c r="E4011" s="89"/>
      <c r="F4011" s="88"/>
      <c r="G4011" s="91"/>
      <c r="H4011" s="91"/>
      <c r="I4011" s="88"/>
      <c r="J4011" s="92"/>
      <c r="K4011" s="212"/>
      <c r="L4011" s="308" t="str">
        <f>IF(K4011&lt;&gt;"",INDEX(ฐาน!$J$4:$M$44,MATCH(INT(K4011),ฐาน!$J$4:$J$44,0),2),"")</f>
        <v/>
      </c>
      <c r="M4011" s="309" t="str">
        <f>IF(L4011&lt;&gt;"",INDEX(ฐาน!$J$4:$M$45,MATCH(L4011,ฐาน!$K$4:$K$45,0),4),"")</f>
        <v/>
      </c>
      <c r="N4011" s="310" t="str">
        <f>IF(I4011&lt;&gt;"",INDEX(ฐาน!$A$4:$F$9,MATCH(I4011,ฐาน!$A$4:$A$9,0),IF(J4011&gt;=INDEX(ฐาน!$A$4:$F$9,MATCH(I4011,ฐาน!$A$4:$A$9,0),3),6,5)),"")</f>
        <v/>
      </c>
      <c r="O4011" s="311" t="str">
        <f>IF(I4011&lt;&gt;"",IF(J4011&gt;=INDEX(ฐาน!$A$4:$G$9,MATCH(I4011,ฐาน!$A$4:$A$9,0),4),INDEX(ฐาน!$A$4:$G$9,MATCH(I4011,ฐาน!$A$4:$A$9,0),7),INDEX(ฐาน!$A$4:$G$9,MATCH(I4011,ฐาน!$A$4:$A$9,0),4)),"")</f>
        <v/>
      </c>
      <c r="P4011" s="312">
        <f>IF(M4011&lt;&gt;ฐาน!$M$45,IF(L4011&lt;&gt;"",($L4011*$N4011/100),0),0)</f>
        <v>0</v>
      </c>
      <c r="Q4011" s="311">
        <f>IF(M4011&lt;&gt;ฐาน!$M$45,IF(L4011&lt;&gt;"",ROUNDUP(($L4011*$N4011/100),-1),0),0)</f>
        <v>0</v>
      </c>
      <c r="R4011" s="311">
        <f t="shared" si="124"/>
        <v>0</v>
      </c>
      <c r="S4011" s="313">
        <f t="shared" si="125"/>
        <v>0</v>
      </c>
      <c r="T4011" s="314">
        <f>IF(M4011&lt;&gt;ฐาน!$M$45,IF(S4011&lt;&gt;"",S4011+R4011,0),0)</f>
        <v>0</v>
      </c>
      <c r="U4011" s="311">
        <f>IF(M4011&lt;&gt;ฐาน!$M$45,IF(S4011=0,J4011+T4011,O4011),J4011)</f>
        <v>0</v>
      </c>
      <c r="V4011" s="98"/>
    </row>
    <row r="4012" spans="1:22" x14ac:dyDescent="0.35">
      <c r="A4012" s="93">
        <v>4004</v>
      </c>
      <c r="B4012" s="84"/>
      <c r="C4012" s="98"/>
      <c r="D4012" s="91"/>
      <c r="E4012" s="89"/>
      <c r="F4012" s="88"/>
      <c r="G4012" s="91"/>
      <c r="H4012" s="91"/>
      <c r="I4012" s="88"/>
      <c r="J4012" s="92"/>
      <c r="K4012" s="212"/>
      <c r="L4012" s="308" t="str">
        <f>IF(K4012&lt;&gt;"",INDEX(ฐาน!$J$4:$M$44,MATCH(INT(K4012),ฐาน!$J$4:$J$44,0),2),"")</f>
        <v/>
      </c>
      <c r="M4012" s="309" t="str">
        <f>IF(L4012&lt;&gt;"",INDEX(ฐาน!$J$4:$M$45,MATCH(L4012,ฐาน!$K$4:$K$45,0),4),"")</f>
        <v/>
      </c>
      <c r="N4012" s="310" t="str">
        <f>IF(I4012&lt;&gt;"",INDEX(ฐาน!$A$4:$F$9,MATCH(I4012,ฐาน!$A$4:$A$9,0),IF(J4012&gt;=INDEX(ฐาน!$A$4:$F$9,MATCH(I4012,ฐาน!$A$4:$A$9,0),3),6,5)),"")</f>
        <v/>
      </c>
      <c r="O4012" s="311" t="str">
        <f>IF(I4012&lt;&gt;"",IF(J4012&gt;=INDEX(ฐาน!$A$4:$G$9,MATCH(I4012,ฐาน!$A$4:$A$9,0),4),INDEX(ฐาน!$A$4:$G$9,MATCH(I4012,ฐาน!$A$4:$A$9,0),7),INDEX(ฐาน!$A$4:$G$9,MATCH(I4012,ฐาน!$A$4:$A$9,0),4)),"")</f>
        <v/>
      </c>
      <c r="P4012" s="312">
        <f>IF(M4012&lt;&gt;ฐาน!$M$45,IF(L4012&lt;&gt;"",($L4012*$N4012/100),0),0)</f>
        <v>0</v>
      </c>
      <c r="Q4012" s="311">
        <f>IF(M4012&lt;&gt;ฐาน!$M$45,IF(L4012&lt;&gt;"",ROUNDUP(($L4012*$N4012/100),-1),0),0)</f>
        <v>0</v>
      </c>
      <c r="R4012" s="311">
        <f t="shared" si="124"/>
        <v>0</v>
      </c>
      <c r="S4012" s="313">
        <f t="shared" si="125"/>
        <v>0</v>
      </c>
      <c r="T4012" s="314">
        <f>IF(M4012&lt;&gt;ฐาน!$M$45,IF(S4012&lt;&gt;"",S4012+R4012,0),0)</f>
        <v>0</v>
      </c>
      <c r="U4012" s="311">
        <f>IF(M4012&lt;&gt;ฐาน!$M$45,IF(S4012=0,J4012+T4012,O4012),J4012)</f>
        <v>0</v>
      </c>
      <c r="V4012" s="98"/>
    </row>
    <row r="4013" spans="1:22" x14ac:dyDescent="0.35">
      <c r="A4013" s="93">
        <v>4005</v>
      </c>
      <c r="B4013" s="84"/>
      <c r="C4013" s="98"/>
      <c r="D4013" s="91"/>
      <c r="E4013" s="89"/>
      <c r="F4013" s="88"/>
      <c r="G4013" s="91"/>
      <c r="H4013" s="91"/>
      <c r="I4013" s="88"/>
      <c r="J4013" s="92"/>
      <c r="K4013" s="212"/>
      <c r="L4013" s="308" t="str">
        <f>IF(K4013&lt;&gt;"",INDEX(ฐาน!$J$4:$M$44,MATCH(INT(K4013),ฐาน!$J$4:$J$44,0),2),"")</f>
        <v/>
      </c>
      <c r="M4013" s="309" t="str">
        <f>IF(L4013&lt;&gt;"",INDEX(ฐาน!$J$4:$M$45,MATCH(L4013,ฐาน!$K$4:$K$45,0),4),"")</f>
        <v/>
      </c>
      <c r="N4013" s="310" t="str">
        <f>IF(I4013&lt;&gt;"",INDEX(ฐาน!$A$4:$F$9,MATCH(I4013,ฐาน!$A$4:$A$9,0),IF(J4013&gt;=INDEX(ฐาน!$A$4:$F$9,MATCH(I4013,ฐาน!$A$4:$A$9,0),3),6,5)),"")</f>
        <v/>
      </c>
      <c r="O4013" s="311" t="str">
        <f>IF(I4013&lt;&gt;"",IF(J4013&gt;=INDEX(ฐาน!$A$4:$G$9,MATCH(I4013,ฐาน!$A$4:$A$9,0),4),INDEX(ฐาน!$A$4:$G$9,MATCH(I4013,ฐาน!$A$4:$A$9,0),7),INDEX(ฐาน!$A$4:$G$9,MATCH(I4013,ฐาน!$A$4:$A$9,0),4)),"")</f>
        <v/>
      </c>
      <c r="P4013" s="312">
        <f>IF(M4013&lt;&gt;ฐาน!$M$45,IF(L4013&lt;&gt;"",($L4013*$N4013/100),0),0)</f>
        <v>0</v>
      </c>
      <c r="Q4013" s="311">
        <f>IF(M4013&lt;&gt;ฐาน!$M$45,IF(L4013&lt;&gt;"",ROUNDUP(($L4013*$N4013/100),-1),0),0)</f>
        <v>0</v>
      </c>
      <c r="R4013" s="311">
        <f t="shared" si="124"/>
        <v>0</v>
      </c>
      <c r="S4013" s="313">
        <f t="shared" si="125"/>
        <v>0</v>
      </c>
      <c r="T4013" s="314">
        <f>IF(M4013&lt;&gt;ฐาน!$M$45,IF(S4013&lt;&gt;"",S4013+R4013,0),0)</f>
        <v>0</v>
      </c>
      <c r="U4013" s="311">
        <f>IF(M4013&lt;&gt;ฐาน!$M$45,IF(S4013=0,J4013+T4013,O4013),J4013)</f>
        <v>0</v>
      </c>
      <c r="V4013" s="98"/>
    </row>
    <row r="4014" spans="1:22" x14ac:dyDescent="0.35">
      <c r="A4014" s="93">
        <v>4006</v>
      </c>
      <c r="B4014" s="84"/>
      <c r="C4014" s="98"/>
      <c r="D4014" s="91"/>
      <c r="E4014" s="89"/>
      <c r="F4014" s="88"/>
      <c r="G4014" s="91"/>
      <c r="H4014" s="91"/>
      <c r="I4014" s="88"/>
      <c r="J4014" s="92"/>
      <c r="K4014" s="212"/>
      <c r="L4014" s="308" t="str">
        <f>IF(K4014&lt;&gt;"",INDEX(ฐาน!$J$4:$M$44,MATCH(INT(K4014),ฐาน!$J$4:$J$44,0),2),"")</f>
        <v/>
      </c>
      <c r="M4014" s="309" t="str">
        <f>IF(L4014&lt;&gt;"",INDEX(ฐาน!$J$4:$M$45,MATCH(L4014,ฐาน!$K$4:$K$45,0),4),"")</f>
        <v/>
      </c>
      <c r="N4014" s="310" t="str">
        <f>IF(I4014&lt;&gt;"",INDEX(ฐาน!$A$4:$F$9,MATCH(I4014,ฐาน!$A$4:$A$9,0),IF(J4014&gt;=INDEX(ฐาน!$A$4:$F$9,MATCH(I4014,ฐาน!$A$4:$A$9,0),3),6,5)),"")</f>
        <v/>
      </c>
      <c r="O4014" s="311" t="str">
        <f>IF(I4014&lt;&gt;"",IF(J4014&gt;=INDEX(ฐาน!$A$4:$G$9,MATCH(I4014,ฐาน!$A$4:$A$9,0),4),INDEX(ฐาน!$A$4:$G$9,MATCH(I4014,ฐาน!$A$4:$A$9,0),7),INDEX(ฐาน!$A$4:$G$9,MATCH(I4014,ฐาน!$A$4:$A$9,0),4)),"")</f>
        <v/>
      </c>
      <c r="P4014" s="312">
        <f>IF(M4014&lt;&gt;ฐาน!$M$45,IF(L4014&lt;&gt;"",($L4014*$N4014/100),0),0)</f>
        <v>0</v>
      </c>
      <c r="Q4014" s="311">
        <f>IF(M4014&lt;&gt;ฐาน!$M$45,IF(L4014&lt;&gt;"",ROUNDUP(($L4014*$N4014/100),-1),0),0)</f>
        <v>0</v>
      </c>
      <c r="R4014" s="311">
        <f t="shared" si="124"/>
        <v>0</v>
      </c>
      <c r="S4014" s="313">
        <f t="shared" si="125"/>
        <v>0</v>
      </c>
      <c r="T4014" s="314">
        <f>IF(M4014&lt;&gt;ฐาน!$M$45,IF(S4014&lt;&gt;"",S4014+R4014,0),0)</f>
        <v>0</v>
      </c>
      <c r="U4014" s="311">
        <f>IF(M4014&lt;&gt;ฐาน!$M$45,IF(S4014=0,J4014+T4014,O4014),J4014)</f>
        <v>0</v>
      </c>
      <c r="V4014" s="98"/>
    </row>
    <row r="4015" spans="1:22" x14ac:dyDescent="0.35">
      <c r="A4015" s="93">
        <v>4007</v>
      </c>
      <c r="B4015" s="84"/>
      <c r="C4015" s="98"/>
      <c r="D4015" s="91"/>
      <c r="E4015" s="89"/>
      <c r="F4015" s="88"/>
      <c r="G4015" s="91"/>
      <c r="H4015" s="91"/>
      <c r="I4015" s="88"/>
      <c r="J4015" s="92"/>
      <c r="K4015" s="212"/>
      <c r="L4015" s="308" t="str">
        <f>IF(K4015&lt;&gt;"",INDEX(ฐาน!$J$4:$M$44,MATCH(INT(K4015),ฐาน!$J$4:$J$44,0),2),"")</f>
        <v/>
      </c>
      <c r="M4015" s="309" t="str">
        <f>IF(L4015&lt;&gt;"",INDEX(ฐาน!$J$4:$M$45,MATCH(L4015,ฐาน!$K$4:$K$45,0),4),"")</f>
        <v/>
      </c>
      <c r="N4015" s="310" t="str">
        <f>IF(I4015&lt;&gt;"",INDEX(ฐาน!$A$4:$F$9,MATCH(I4015,ฐาน!$A$4:$A$9,0),IF(J4015&gt;=INDEX(ฐาน!$A$4:$F$9,MATCH(I4015,ฐาน!$A$4:$A$9,0),3),6,5)),"")</f>
        <v/>
      </c>
      <c r="O4015" s="311" t="str">
        <f>IF(I4015&lt;&gt;"",IF(J4015&gt;=INDEX(ฐาน!$A$4:$G$9,MATCH(I4015,ฐาน!$A$4:$A$9,0),4),INDEX(ฐาน!$A$4:$G$9,MATCH(I4015,ฐาน!$A$4:$A$9,0),7),INDEX(ฐาน!$A$4:$G$9,MATCH(I4015,ฐาน!$A$4:$A$9,0),4)),"")</f>
        <v/>
      </c>
      <c r="P4015" s="312">
        <f>IF(M4015&lt;&gt;ฐาน!$M$45,IF(L4015&lt;&gt;"",($L4015*$N4015/100),0),0)</f>
        <v>0</v>
      </c>
      <c r="Q4015" s="311">
        <f>IF(M4015&lt;&gt;ฐาน!$M$45,IF(L4015&lt;&gt;"",ROUNDUP(($L4015*$N4015/100),-1),0),0)</f>
        <v>0</v>
      </c>
      <c r="R4015" s="311">
        <f t="shared" si="124"/>
        <v>0</v>
      </c>
      <c r="S4015" s="313">
        <f t="shared" si="125"/>
        <v>0</v>
      </c>
      <c r="T4015" s="314">
        <f>IF(M4015&lt;&gt;ฐาน!$M$45,IF(S4015&lt;&gt;"",S4015+R4015,0),0)</f>
        <v>0</v>
      </c>
      <c r="U4015" s="311">
        <f>IF(M4015&lt;&gt;ฐาน!$M$45,IF(S4015=0,J4015+T4015,O4015),J4015)</f>
        <v>0</v>
      </c>
      <c r="V4015" s="98"/>
    </row>
    <row r="4016" spans="1:22" x14ac:dyDescent="0.35">
      <c r="A4016" s="93">
        <v>4008</v>
      </c>
      <c r="B4016" s="84"/>
      <c r="C4016" s="98"/>
      <c r="D4016" s="91"/>
      <c r="E4016" s="89"/>
      <c r="F4016" s="88"/>
      <c r="G4016" s="91"/>
      <c r="H4016" s="91"/>
      <c r="I4016" s="88"/>
      <c r="J4016" s="92"/>
      <c r="K4016" s="212"/>
      <c r="L4016" s="308" t="str">
        <f>IF(K4016&lt;&gt;"",INDEX(ฐาน!$J$4:$M$44,MATCH(INT(K4016),ฐาน!$J$4:$J$44,0),2),"")</f>
        <v/>
      </c>
      <c r="M4016" s="309" t="str">
        <f>IF(L4016&lt;&gt;"",INDEX(ฐาน!$J$4:$M$45,MATCH(L4016,ฐาน!$K$4:$K$45,0),4),"")</f>
        <v/>
      </c>
      <c r="N4016" s="310" t="str">
        <f>IF(I4016&lt;&gt;"",INDEX(ฐาน!$A$4:$F$9,MATCH(I4016,ฐาน!$A$4:$A$9,0),IF(J4016&gt;=INDEX(ฐาน!$A$4:$F$9,MATCH(I4016,ฐาน!$A$4:$A$9,0),3),6,5)),"")</f>
        <v/>
      </c>
      <c r="O4016" s="311" t="str">
        <f>IF(I4016&lt;&gt;"",IF(J4016&gt;=INDEX(ฐาน!$A$4:$G$9,MATCH(I4016,ฐาน!$A$4:$A$9,0),4),INDEX(ฐาน!$A$4:$G$9,MATCH(I4016,ฐาน!$A$4:$A$9,0),7),INDEX(ฐาน!$A$4:$G$9,MATCH(I4016,ฐาน!$A$4:$A$9,0),4)),"")</f>
        <v/>
      </c>
      <c r="P4016" s="312">
        <f>IF(M4016&lt;&gt;ฐาน!$M$45,IF(L4016&lt;&gt;"",($L4016*$N4016/100),0),0)</f>
        <v>0</v>
      </c>
      <c r="Q4016" s="311">
        <f>IF(M4016&lt;&gt;ฐาน!$M$45,IF(L4016&lt;&gt;"",ROUNDUP(($L4016*$N4016/100),-1),0),0)</f>
        <v>0</v>
      </c>
      <c r="R4016" s="311">
        <f t="shared" si="124"/>
        <v>0</v>
      </c>
      <c r="S4016" s="313">
        <f t="shared" si="125"/>
        <v>0</v>
      </c>
      <c r="T4016" s="314">
        <f>IF(M4016&lt;&gt;ฐาน!$M$45,IF(S4016&lt;&gt;"",S4016+R4016,0),0)</f>
        <v>0</v>
      </c>
      <c r="U4016" s="311">
        <f>IF(M4016&lt;&gt;ฐาน!$M$45,IF(S4016=0,J4016+T4016,O4016),J4016)</f>
        <v>0</v>
      </c>
      <c r="V4016" s="98"/>
    </row>
    <row r="4017" spans="1:22" x14ac:dyDescent="0.35">
      <c r="A4017" s="93">
        <v>4009</v>
      </c>
      <c r="B4017" s="84"/>
      <c r="C4017" s="98"/>
      <c r="D4017" s="91"/>
      <c r="E4017" s="89"/>
      <c r="F4017" s="88"/>
      <c r="G4017" s="91"/>
      <c r="H4017" s="91"/>
      <c r="I4017" s="88"/>
      <c r="J4017" s="92"/>
      <c r="K4017" s="212"/>
      <c r="L4017" s="308" t="str">
        <f>IF(K4017&lt;&gt;"",INDEX(ฐาน!$J$4:$M$44,MATCH(INT(K4017),ฐาน!$J$4:$J$44,0),2),"")</f>
        <v/>
      </c>
      <c r="M4017" s="309" t="str">
        <f>IF(L4017&lt;&gt;"",INDEX(ฐาน!$J$4:$M$45,MATCH(L4017,ฐาน!$K$4:$K$45,0),4),"")</f>
        <v/>
      </c>
      <c r="N4017" s="310" t="str">
        <f>IF(I4017&lt;&gt;"",INDEX(ฐาน!$A$4:$F$9,MATCH(I4017,ฐาน!$A$4:$A$9,0),IF(J4017&gt;=INDEX(ฐาน!$A$4:$F$9,MATCH(I4017,ฐาน!$A$4:$A$9,0),3),6,5)),"")</f>
        <v/>
      </c>
      <c r="O4017" s="311" t="str">
        <f>IF(I4017&lt;&gt;"",IF(J4017&gt;=INDEX(ฐาน!$A$4:$G$9,MATCH(I4017,ฐาน!$A$4:$A$9,0),4),INDEX(ฐาน!$A$4:$G$9,MATCH(I4017,ฐาน!$A$4:$A$9,0),7),INDEX(ฐาน!$A$4:$G$9,MATCH(I4017,ฐาน!$A$4:$A$9,0),4)),"")</f>
        <v/>
      </c>
      <c r="P4017" s="312">
        <f>IF(M4017&lt;&gt;ฐาน!$M$45,IF(L4017&lt;&gt;"",($L4017*$N4017/100),0),0)</f>
        <v>0</v>
      </c>
      <c r="Q4017" s="311">
        <f>IF(M4017&lt;&gt;ฐาน!$M$45,IF(L4017&lt;&gt;"",ROUNDUP(($L4017*$N4017/100),-1),0),0)</f>
        <v>0</v>
      </c>
      <c r="R4017" s="311">
        <f t="shared" si="124"/>
        <v>0</v>
      </c>
      <c r="S4017" s="313">
        <f t="shared" si="125"/>
        <v>0</v>
      </c>
      <c r="T4017" s="314">
        <f>IF(M4017&lt;&gt;ฐาน!$M$45,IF(S4017&lt;&gt;"",S4017+R4017,0),0)</f>
        <v>0</v>
      </c>
      <c r="U4017" s="311">
        <f>IF(M4017&lt;&gt;ฐาน!$M$45,IF(S4017=0,J4017+T4017,O4017),J4017)</f>
        <v>0</v>
      </c>
      <c r="V4017" s="98"/>
    </row>
    <row r="4018" spans="1:22" x14ac:dyDescent="0.35">
      <c r="A4018" s="93">
        <v>4010</v>
      </c>
      <c r="B4018" s="84"/>
      <c r="C4018" s="98"/>
      <c r="D4018" s="91"/>
      <c r="E4018" s="89"/>
      <c r="F4018" s="88"/>
      <c r="G4018" s="91"/>
      <c r="H4018" s="91"/>
      <c r="I4018" s="88"/>
      <c r="J4018" s="92"/>
      <c r="K4018" s="212"/>
      <c r="L4018" s="308" t="str">
        <f>IF(K4018&lt;&gt;"",INDEX(ฐาน!$J$4:$M$44,MATCH(INT(K4018),ฐาน!$J$4:$J$44,0),2),"")</f>
        <v/>
      </c>
      <c r="M4018" s="309" t="str">
        <f>IF(L4018&lt;&gt;"",INDEX(ฐาน!$J$4:$M$45,MATCH(L4018,ฐาน!$K$4:$K$45,0),4),"")</f>
        <v/>
      </c>
      <c r="N4018" s="310" t="str">
        <f>IF(I4018&lt;&gt;"",INDEX(ฐาน!$A$4:$F$9,MATCH(I4018,ฐาน!$A$4:$A$9,0),IF(J4018&gt;=INDEX(ฐาน!$A$4:$F$9,MATCH(I4018,ฐาน!$A$4:$A$9,0),3),6,5)),"")</f>
        <v/>
      </c>
      <c r="O4018" s="311" t="str">
        <f>IF(I4018&lt;&gt;"",IF(J4018&gt;=INDEX(ฐาน!$A$4:$G$9,MATCH(I4018,ฐาน!$A$4:$A$9,0),4),INDEX(ฐาน!$A$4:$G$9,MATCH(I4018,ฐาน!$A$4:$A$9,0),7),INDEX(ฐาน!$A$4:$G$9,MATCH(I4018,ฐาน!$A$4:$A$9,0),4)),"")</f>
        <v/>
      </c>
      <c r="P4018" s="312">
        <f>IF(M4018&lt;&gt;ฐาน!$M$45,IF(L4018&lt;&gt;"",($L4018*$N4018/100),0),0)</f>
        <v>0</v>
      </c>
      <c r="Q4018" s="311">
        <f>IF(M4018&lt;&gt;ฐาน!$M$45,IF(L4018&lt;&gt;"",ROUNDUP(($L4018*$N4018/100),-1),0),0)</f>
        <v>0</v>
      </c>
      <c r="R4018" s="311">
        <f t="shared" si="124"/>
        <v>0</v>
      </c>
      <c r="S4018" s="313">
        <f t="shared" si="125"/>
        <v>0</v>
      </c>
      <c r="T4018" s="314">
        <f>IF(M4018&lt;&gt;ฐาน!$M$45,IF(S4018&lt;&gt;"",S4018+R4018,0),0)</f>
        <v>0</v>
      </c>
      <c r="U4018" s="311">
        <f>IF(M4018&lt;&gt;ฐาน!$M$45,IF(S4018=0,J4018+T4018,O4018),J4018)</f>
        <v>0</v>
      </c>
      <c r="V4018" s="98"/>
    </row>
    <row r="4019" spans="1:22" x14ac:dyDescent="0.35">
      <c r="A4019" s="93">
        <v>4011</v>
      </c>
      <c r="B4019" s="84"/>
      <c r="C4019" s="98"/>
      <c r="D4019" s="91"/>
      <c r="E4019" s="89"/>
      <c r="F4019" s="88"/>
      <c r="G4019" s="91"/>
      <c r="H4019" s="91"/>
      <c r="I4019" s="88"/>
      <c r="J4019" s="92"/>
      <c r="K4019" s="212"/>
      <c r="L4019" s="308" t="str">
        <f>IF(K4019&lt;&gt;"",INDEX(ฐาน!$J$4:$M$44,MATCH(INT(K4019),ฐาน!$J$4:$J$44,0),2),"")</f>
        <v/>
      </c>
      <c r="M4019" s="309" t="str">
        <f>IF(L4019&lt;&gt;"",INDEX(ฐาน!$J$4:$M$45,MATCH(L4019,ฐาน!$K$4:$K$45,0),4),"")</f>
        <v/>
      </c>
      <c r="N4019" s="310" t="str">
        <f>IF(I4019&lt;&gt;"",INDEX(ฐาน!$A$4:$F$9,MATCH(I4019,ฐาน!$A$4:$A$9,0),IF(J4019&gt;=INDEX(ฐาน!$A$4:$F$9,MATCH(I4019,ฐาน!$A$4:$A$9,0),3),6,5)),"")</f>
        <v/>
      </c>
      <c r="O4019" s="311" t="str">
        <f>IF(I4019&lt;&gt;"",IF(J4019&gt;=INDEX(ฐาน!$A$4:$G$9,MATCH(I4019,ฐาน!$A$4:$A$9,0),4),INDEX(ฐาน!$A$4:$G$9,MATCH(I4019,ฐาน!$A$4:$A$9,0),7),INDEX(ฐาน!$A$4:$G$9,MATCH(I4019,ฐาน!$A$4:$A$9,0),4)),"")</f>
        <v/>
      </c>
      <c r="P4019" s="312">
        <f>IF(M4019&lt;&gt;ฐาน!$M$45,IF(L4019&lt;&gt;"",($L4019*$N4019/100),0),0)</f>
        <v>0</v>
      </c>
      <c r="Q4019" s="311">
        <f>IF(M4019&lt;&gt;ฐาน!$M$45,IF(L4019&lt;&gt;"",ROUNDUP(($L4019*$N4019/100),-1),0),0)</f>
        <v>0</v>
      </c>
      <c r="R4019" s="311">
        <f t="shared" si="124"/>
        <v>0</v>
      </c>
      <c r="S4019" s="313">
        <f t="shared" si="125"/>
        <v>0</v>
      </c>
      <c r="T4019" s="314">
        <f>IF(M4019&lt;&gt;ฐาน!$M$45,IF(S4019&lt;&gt;"",S4019+R4019,0),0)</f>
        <v>0</v>
      </c>
      <c r="U4019" s="311">
        <f>IF(M4019&lt;&gt;ฐาน!$M$45,IF(S4019=0,J4019+T4019,O4019),J4019)</f>
        <v>0</v>
      </c>
      <c r="V4019" s="98"/>
    </row>
    <row r="4020" spans="1:22" x14ac:dyDescent="0.35">
      <c r="A4020" s="93">
        <v>4012</v>
      </c>
      <c r="B4020" s="84"/>
      <c r="C4020" s="98"/>
      <c r="D4020" s="91"/>
      <c r="E4020" s="89"/>
      <c r="F4020" s="88"/>
      <c r="G4020" s="91"/>
      <c r="H4020" s="91"/>
      <c r="I4020" s="88"/>
      <c r="J4020" s="92"/>
      <c r="K4020" s="212"/>
      <c r="L4020" s="308" t="str">
        <f>IF(K4020&lt;&gt;"",INDEX(ฐาน!$J$4:$M$44,MATCH(INT(K4020),ฐาน!$J$4:$J$44,0),2),"")</f>
        <v/>
      </c>
      <c r="M4020" s="309" t="str">
        <f>IF(L4020&lt;&gt;"",INDEX(ฐาน!$J$4:$M$45,MATCH(L4020,ฐาน!$K$4:$K$45,0),4),"")</f>
        <v/>
      </c>
      <c r="N4020" s="310" t="str">
        <f>IF(I4020&lt;&gt;"",INDEX(ฐาน!$A$4:$F$9,MATCH(I4020,ฐาน!$A$4:$A$9,0),IF(J4020&gt;=INDEX(ฐาน!$A$4:$F$9,MATCH(I4020,ฐาน!$A$4:$A$9,0),3),6,5)),"")</f>
        <v/>
      </c>
      <c r="O4020" s="311" t="str">
        <f>IF(I4020&lt;&gt;"",IF(J4020&gt;=INDEX(ฐาน!$A$4:$G$9,MATCH(I4020,ฐาน!$A$4:$A$9,0),4),INDEX(ฐาน!$A$4:$G$9,MATCH(I4020,ฐาน!$A$4:$A$9,0),7),INDEX(ฐาน!$A$4:$G$9,MATCH(I4020,ฐาน!$A$4:$A$9,0),4)),"")</f>
        <v/>
      </c>
      <c r="P4020" s="312">
        <f>IF(M4020&lt;&gt;ฐาน!$M$45,IF(L4020&lt;&gt;"",($L4020*$N4020/100),0),0)</f>
        <v>0</v>
      </c>
      <c r="Q4020" s="311">
        <f>IF(M4020&lt;&gt;ฐาน!$M$45,IF(L4020&lt;&gt;"",ROUNDUP(($L4020*$N4020/100),-1),0),0)</f>
        <v>0</v>
      </c>
      <c r="R4020" s="311">
        <f t="shared" si="124"/>
        <v>0</v>
      </c>
      <c r="S4020" s="313">
        <f t="shared" si="125"/>
        <v>0</v>
      </c>
      <c r="T4020" s="314">
        <f>IF(M4020&lt;&gt;ฐาน!$M$45,IF(S4020&lt;&gt;"",S4020+R4020,0),0)</f>
        <v>0</v>
      </c>
      <c r="U4020" s="311">
        <f>IF(M4020&lt;&gt;ฐาน!$M$45,IF(S4020=0,J4020+T4020,O4020),J4020)</f>
        <v>0</v>
      </c>
      <c r="V4020" s="98"/>
    </row>
    <row r="4021" spans="1:22" x14ac:dyDescent="0.35">
      <c r="A4021" s="93">
        <v>4013</v>
      </c>
      <c r="B4021" s="84"/>
      <c r="C4021" s="98"/>
      <c r="D4021" s="91"/>
      <c r="E4021" s="89"/>
      <c r="F4021" s="88"/>
      <c r="G4021" s="91"/>
      <c r="H4021" s="91"/>
      <c r="I4021" s="88"/>
      <c r="J4021" s="92"/>
      <c r="K4021" s="212"/>
      <c r="L4021" s="308" t="str">
        <f>IF(K4021&lt;&gt;"",INDEX(ฐาน!$J$4:$M$44,MATCH(INT(K4021),ฐาน!$J$4:$J$44,0),2),"")</f>
        <v/>
      </c>
      <c r="M4021" s="309" t="str">
        <f>IF(L4021&lt;&gt;"",INDEX(ฐาน!$J$4:$M$45,MATCH(L4021,ฐาน!$K$4:$K$45,0),4),"")</f>
        <v/>
      </c>
      <c r="N4021" s="310" t="str">
        <f>IF(I4021&lt;&gt;"",INDEX(ฐาน!$A$4:$F$9,MATCH(I4021,ฐาน!$A$4:$A$9,0),IF(J4021&gt;=INDEX(ฐาน!$A$4:$F$9,MATCH(I4021,ฐาน!$A$4:$A$9,0),3),6,5)),"")</f>
        <v/>
      </c>
      <c r="O4021" s="311" t="str">
        <f>IF(I4021&lt;&gt;"",IF(J4021&gt;=INDEX(ฐาน!$A$4:$G$9,MATCH(I4021,ฐาน!$A$4:$A$9,0),4),INDEX(ฐาน!$A$4:$G$9,MATCH(I4021,ฐาน!$A$4:$A$9,0),7),INDEX(ฐาน!$A$4:$G$9,MATCH(I4021,ฐาน!$A$4:$A$9,0),4)),"")</f>
        <v/>
      </c>
      <c r="P4021" s="312">
        <f>IF(M4021&lt;&gt;ฐาน!$M$45,IF(L4021&lt;&gt;"",($L4021*$N4021/100),0),0)</f>
        <v>0</v>
      </c>
      <c r="Q4021" s="311">
        <f>IF(M4021&lt;&gt;ฐาน!$M$45,IF(L4021&lt;&gt;"",ROUNDUP(($L4021*$N4021/100),-1),0),0)</f>
        <v>0</v>
      </c>
      <c r="R4021" s="311">
        <f t="shared" si="124"/>
        <v>0</v>
      </c>
      <c r="S4021" s="313">
        <f t="shared" si="125"/>
        <v>0</v>
      </c>
      <c r="T4021" s="314">
        <f>IF(M4021&lt;&gt;ฐาน!$M$45,IF(S4021&lt;&gt;"",S4021+R4021,0),0)</f>
        <v>0</v>
      </c>
      <c r="U4021" s="311">
        <f>IF(M4021&lt;&gt;ฐาน!$M$45,IF(S4021=0,J4021+T4021,O4021),J4021)</f>
        <v>0</v>
      </c>
      <c r="V4021" s="98"/>
    </row>
    <row r="4022" spans="1:22" x14ac:dyDescent="0.35">
      <c r="A4022" s="93">
        <v>4014</v>
      </c>
      <c r="B4022" s="84"/>
      <c r="C4022" s="98"/>
      <c r="D4022" s="91"/>
      <c r="E4022" s="89"/>
      <c r="F4022" s="88"/>
      <c r="G4022" s="91"/>
      <c r="H4022" s="91"/>
      <c r="I4022" s="88"/>
      <c r="J4022" s="92"/>
      <c r="K4022" s="212"/>
      <c r="L4022" s="308" t="str">
        <f>IF(K4022&lt;&gt;"",INDEX(ฐาน!$J$4:$M$44,MATCH(INT(K4022),ฐาน!$J$4:$J$44,0),2),"")</f>
        <v/>
      </c>
      <c r="M4022" s="309" t="str">
        <f>IF(L4022&lt;&gt;"",INDEX(ฐาน!$J$4:$M$45,MATCH(L4022,ฐาน!$K$4:$K$45,0),4),"")</f>
        <v/>
      </c>
      <c r="N4022" s="310" t="str">
        <f>IF(I4022&lt;&gt;"",INDEX(ฐาน!$A$4:$F$9,MATCH(I4022,ฐาน!$A$4:$A$9,0),IF(J4022&gt;=INDEX(ฐาน!$A$4:$F$9,MATCH(I4022,ฐาน!$A$4:$A$9,0),3),6,5)),"")</f>
        <v/>
      </c>
      <c r="O4022" s="311" t="str">
        <f>IF(I4022&lt;&gt;"",IF(J4022&gt;=INDEX(ฐาน!$A$4:$G$9,MATCH(I4022,ฐาน!$A$4:$A$9,0),4),INDEX(ฐาน!$A$4:$G$9,MATCH(I4022,ฐาน!$A$4:$A$9,0),7),INDEX(ฐาน!$A$4:$G$9,MATCH(I4022,ฐาน!$A$4:$A$9,0),4)),"")</f>
        <v/>
      </c>
      <c r="P4022" s="312">
        <f>IF(M4022&lt;&gt;ฐาน!$M$45,IF(L4022&lt;&gt;"",($L4022*$N4022/100),0),0)</f>
        <v>0</v>
      </c>
      <c r="Q4022" s="311">
        <f>IF(M4022&lt;&gt;ฐาน!$M$45,IF(L4022&lt;&gt;"",ROUNDUP(($L4022*$N4022/100),-1),0),0)</f>
        <v>0</v>
      </c>
      <c r="R4022" s="311">
        <f t="shared" si="124"/>
        <v>0</v>
      </c>
      <c r="S4022" s="313">
        <f t="shared" si="125"/>
        <v>0</v>
      </c>
      <c r="T4022" s="314">
        <f>IF(M4022&lt;&gt;ฐาน!$M$45,IF(S4022&lt;&gt;"",S4022+R4022,0),0)</f>
        <v>0</v>
      </c>
      <c r="U4022" s="311">
        <f>IF(M4022&lt;&gt;ฐาน!$M$45,IF(S4022=0,J4022+T4022,O4022),J4022)</f>
        <v>0</v>
      </c>
      <c r="V4022" s="98"/>
    </row>
    <row r="4023" spans="1:22" x14ac:dyDescent="0.35">
      <c r="A4023" s="93">
        <v>4015</v>
      </c>
      <c r="B4023" s="84"/>
      <c r="C4023" s="98"/>
      <c r="D4023" s="91"/>
      <c r="E4023" s="89"/>
      <c r="F4023" s="88"/>
      <c r="G4023" s="91"/>
      <c r="H4023" s="91"/>
      <c r="I4023" s="88"/>
      <c r="J4023" s="92"/>
      <c r="K4023" s="212"/>
      <c r="L4023" s="308" t="str">
        <f>IF(K4023&lt;&gt;"",INDEX(ฐาน!$J$4:$M$44,MATCH(INT(K4023),ฐาน!$J$4:$J$44,0),2),"")</f>
        <v/>
      </c>
      <c r="M4023" s="309" t="str">
        <f>IF(L4023&lt;&gt;"",INDEX(ฐาน!$J$4:$M$45,MATCH(L4023,ฐาน!$K$4:$K$45,0),4),"")</f>
        <v/>
      </c>
      <c r="N4023" s="310" t="str">
        <f>IF(I4023&lt;&gt;"",INDEX(ฐาน!$A$4:$F$9,MATCH(I4023,ฐาน!$A$4:$A$9,0),IF(J4023&gt;=INDEX(ฐาน!$A$4:$F$9,MATCH(I4023,ฐาน!$A$4:$A$9,0),3),6,5)),"")</f>
        <v/>
      </c>
      <c r="O4023" s="311" t="str">
        <f>IF(I4023&lt;&gt;"",IF(J4023&gt;=INDEX(ฐาน!$A$4:$G$9,MATCH(I4023,ฐาน!$A$4:$A$9,0),4),INDEX(ฐาน!$A$4:$G$9,MATCH(I4023,ฐาน!$A$4:$A$9,0),7),INDEX(ฐาน!$A$4:$G$9,MATCH(I4023,ฐาน!$A$4:$A$9,0),4)),"")</f>
        <v/>
      </c>
      <c r="P4023" s="312">
        <f>IF(M4023&lt;&gt;ฐาน!$M$45,IF(L4023&lt;&gt;"",($L4023*$N4023/100),0),0)</f>
        <v>0</v>
      </c>
      <c r="Q4023" s="311">
        <f>IF(M4023&lt;&gt;ฐาน!$M$45,IF(L4023&lt;&gt;"",ROUNDUP(($L4023*$N4023/100),-1),0),0)</f>
        <v>0</v>
      </c>
      <c r="R4023" s="311">
        <f t="shared" si="124"/>
        <v>0</v>
      </c>
      <c r="S4023" s="313">
        <f t="shared" si="125"/>
        <v>0</v>
      </c>
      <c r="T4023" s="314">
        <f>IF(M4023&lt;&gt;ฐาน!$M$45,IF(S4023&lt;&gt;"",S4023+R4023,0),0)</f>
        <v>0</v>
      </c>
      <c r="U4023" s="311">
        <f>IF(M4023&lt;&gt;ฐาน!$M$45,IF(S4023=0,J4023+T4023,O4023),J4023)</f>
        <v>0</v>
      </c>
      <c r="V4023" s="98"/>
    </row>
    <row r="4024" spans="1:22" x14ac:dyDescent="0.35">
      <c r="A4024" s="93">
        <v>4016</v>
      </c>
      <c r="B4024" s="84"/>
      <c r="C4024" s="98"/>
      <c r="D4024" s="91"/>
      <c r="E4024" s="89"/>
      <c r="F4024" s="88"/>
      <c r="G4024" s="91"/>
      <c r="H4024" s="91"/>
      <c r="I4024" s="88"/>
      <c r="J4024" s="92"/>
      <c r="K4024" s="212"/>
      <c r="L4024" s="308" t="str">
        <f>IF(K4024&lt;&gt;"",INDEX(ฐาน!$J$4:$M$44,MATCH(INT(K4024),ฐาน!$J$4:$J$44,0),2),"")</f>
        <v/>
      </c>
      <c r="M4024" s="309" t="str">
        <f>IF(L4024&lt;&gt;"",INDEX(ฐาน!$J$4:$M$45,MATCH(L4024,ฐาน!$K$4:$K$45,0),4),"")</f>
        <v/>
      </c>
      <c r="N4024" s="310" t="str">
        <f>IF(I4024&lt;&gt;"",INDEX(ฐาน!$A$4:$F$9,MATCH(I4024,ฐาน!$A$4:$A$9,0),IF(J4024&gt;=INDEX(ฐาน!$A$4:$F$9,MATCH(I4024,ฐาน!$A$4:$A$9,0),3),6,5)),"")</f>
        <v/>
      </c>
      <c r="O4024" s="311" t="str">
        <f>IF(I4024&lt;&gt;"",IF(J4024&gt;=INDEX(ฐาน!$A$4:$G$9,MATCH(I4024,ฐาน!$A$4:$A$9,0),4),INDEX(ฐาน!$A$4:$G$9,MATCH(I4024,ฐาน!$A$4:$A$9,0),7),INDEX(ฐาน!$A$4:$G$9,MATCH(I4024,ฐาน!$A$4:$A$9,0),4)),"")</f>
        <v/>
      </c>
      <c r="P4024" s="312">
        <f>IF(M4024&lt;&gt;ฐาน!$M$45,IF(L4024&lt;&gt;"",($L4024*$N4024/100),0),0)</f>
        <v>0</v>
      </c>
      <c r="Q4024" s="311">
        <f>IF(M4024&lt;&gt;ฐาน!$M$45,IF(L4024&lt;&gt;"",ROUNDUP(($L4024*$N4024/100),-1),0),0)</f>
        <v>0</v>
      </c>
      <c r="R4024" s="311">
        <f t="shared" si="124"/>
        <v>0</v>
      </c>
      <c r="S4024" s="313">
        <f t="shared" si="125"/>
        <v>0</v>
      </c>
      <c r="T4024" s="314">
        <f>IF(M4024&lt;&gt;ฐาน!$M$45,IF(S4024&lt;&gt;"",S4024+R4024,0),0)</f>
        <v>0</v>
      </c>
      <c r="U4024" s="311">
        <f>IF(M4024&lt;&gt;ฐาน!$M$45,IF(S4024=0,J4024+T4024,O4024),J4024)</f>
        <v>0</v>
      </c>
      <c r="V4024" s="98"/>
    </row>
    <row r="4025" spans="1:22" x14ac:dyDescent="0.35">
      <c r="A4025" s="93">
        <v>4017</v>
      </c>
      <c r="B4025" s="84"/>
      <c r="C4025" s="98"/>
      <c r="D4025" s="91"/>
      <c r="E4025" s="89"/>
      <c r="F4025" s="88"/>
      <c r="G4025" s="91"/>
      <c r="H4025" s="91"/>
      <c r="I4025" s="88"/>
      <c r="J4025" s="92"/>
      <c r="K4025" s="212"/>
      <c r="L4025" s="308" t="str">
        <f>IF(K4025&lt;&gt;"",INDEX(ฐาน!$J$4:$M$44,MATCH(INT(K4025),ฐาน!$J$4:$J$44,0),2),"")</f>
        <v/>
      </c>
      <c r="M4025" s="309" t="str">
        <f>IF(L4025&lt;&gt;"",INDEX(ฐาน!$J$4:$M$45,MATCH(L4025,ฐาน!$K$4:$K$45,0),4),"")</f>
        <v/>
      </c>
      <c r="N4025" s="310" t="str">
        <f>IF(I4025&lt;&gt;"",INDEX(ฐาน!$A$4:$F$9,MATCH(I4025,ฐาน!$A$4:$A$9,0),IF(J4025&gt;=INDEX(ฐาน!$A$4:$F$9,MATCH(I4025,ฐาน!$A$4:$A$9,0),3),6,5)),"")</f>
        <v/>
      </c>
      <c r="O4025" s="311" t="str">
        <f>IF(I4025&lt;&gt;"",IF(J4025&gt;=INDEX(ฐาน!$A$4:$G$9,MATCH(I4025,ฐาน!$A$4:$A$9,0),4),INDEX(ฐาน!$A$4:$G$9,MATCH(I4025,ฐาน!$A$4:$A$9,0),7),INDEX(ฐาน!$A$4:$G$9,MATCH(I4025,ฐาน!$A$4:$A$9,0),4)),"")</f>
        <v/>
      </c>
      <c r="P4025" s="312">
        <f>IF(M4025&lt;&gt;ฐาน!$M$45,IF(L4025&lt;&gt;"",($L4025*$N4025/100),0),0)</f>
        <v>0</v>
      </c>
      <c r="Q4025" s="311">
        <f>IF(M4025&lt;&gt;ฐาน!$M$45,IF(L4025&lt;&gt;"",ROUNDUP(($L4025*$N4025/100),-1),0),0)</f>
        <v>0</v>
      </c>
      <c r="R4025" s="311">
        <f t="shared" si="124"/>
        <v>0</v>
      </c>
      <c r="S4025" s="313">
        <f t="shared" si="125"/>
        <v>0</v>
      </c>
      <c r="T4025" s="314">
        <f>IF(M4025&lt;&gt;ฐาน!$M$45,IF(S4025&lt;&gt;"",S4025+R4025,0),0)</f>
        <v>0</v>
      </c>
      <c r="U4025" s="311">
        <f>IF(M4025&lt;&gt;ฐาน!$M$45,IF(S4025=0,J4025+T4025,O4025),J4025)</f>
        <v>0</v>
      </c>
      <c r="V4025" s="98"/>
    </row>
    <row r="4026" spans="1:22" x14ac:dyDescent="0.35">
      <c r="A4026" s="93">
        <v>4018</v>
      </c>
      <c r="B4026" s="84"/>
      <c r="C4026" s="98"/>
      <c r="D4026" s="91"/>
      <c r="E4026" s="89"/>
      <c r="F4026" s="88"/>
      <c r="G4026" s="91"/>
      <c r="H4026" s="91"/>
      <c r="I4026" s="88"/>
      <c r="J4026" s="92"/>
      <c r="K4026" s="212"/>
      <c r="L4026" s="308" t="str">
        <f>IF(K4026&lt;&gt;"",INDEX(ฐาน!$J$4:$M$44,MATCH(INT(K4026),ฐาน!$J$4:$J$44,0),2),"")</f>
        <v/>
      </c>
      <c r="M4026" s="309" t="str">
        <f>IF(L4026&lt;&gt;"",INDEX(ฐาน!$J$4:$M$45,MATCH(L4026,ฐาน!$K$4:$K$45,0),4),"")</f>
        <v/>
      </c>
      <c r="N4026" s="310" t="str">
        <f>IF(I4026&lt;&gt;"",INDEX(ฐาน!$A$4:$F$9,MATCH(I4026,ฐาน!$A$4:$A$9,0),IF(J4026&gt;=INDEX(ฐาน!$A$4:$F$9,MATCH(I4026,ฐาน!$A$4:$A$9,0),3),6,5)),"")</f>
        <v/>
      </c>
      <c r="O4026" s="311" t="str">
        <f>IF(I4026&lt;&gt;"",IF(J4026&gt;=INDEX(ฐาน!$A$4:$G$9,MATCH(I4026,ฐาน!$A$4:$A$9,0),4),INDEX(ฐาน!$A$4:$G$9,MATCH(I4026,ฐาน!$A$4:$A$9,0),7),INDEX(ฐาน!$A$4:$G$9,MATCH(I4026,ฐาน!$A$4:$A$9,0),4)),"")</f>
        <v/>
      </c>
      <c r="P4026" s="312">
        <f>IF(M4026&lt;&gt;ฐาน!$M$45,IF(L4026&lt;&gt;"",($L4026*$N4026/100),0),0)</f>
        <v>0</v>
      </c>
      <c r="Q4026" s="311">
        <f>IF(M4026&lt;&gt;ฐาน!$M$45,IF(L4026&lt;&gt;"",ROUNDUP(($L4026*$N4026/100),-1),0),0)</f>
        <v>0</v>
      </c>
      <c r="R4026" s="311">
        <f t="shared" si="124"/>
        <v>0</v>
      </c>
      <c r="S4026" s="313">
        <f t="shared" si="125"/>
        <v>0</v>
      </c>
      <c r="T4026" s="314">
        <f>IF(M4026&lt;&gt;ฐาน!$M$45,IF(S4026&lt;&gt;"",S4026+R4026,0),0)</f>
        <v>0</v>
      </c>
      <c r="U4026" s="311">
        <f>IF(M4026&lt;&gt;ฐาน!$M$45,IF(S4026=0,J4026+T4026,O4026),J4026)</f>
        <v>0</v>
      </c>
      <c r="V4026" s="98"/>
    </row>
    <row r="4027" spans="1:22" x14ac:dyDescent="0.35">
      <c r="A4027" s="93">
        <v>4019</v>
      </c>
      <c r="B4027" s="84"/>
      <c r="C4027" s="98"/>
      <c r="D4027" s="91"/>
      <c r="E4027" s="89"/>
      <c r="F4027" s="88"/>
      <c r="G4027" s="91"/>
      <c r="H4027" s="91"/>
      <c r="I4027" s="88"/>
      <c r="J4027" s="92"/>
      <c r="K4027" s="212"/>
      <c r="L4027" s="308" t="str">
        <f>IF(K4027&lt;&gt;"",INDEX(ฐาน!$J$4:$M$44,MATCH(INT(K4027),ฐาน!$J$4:$J$44,0),2),"")</f>
        <v/>
      </c>
      <c r="M4027" s="309" t="str">
        <f>IF(L4027&lt;&gt;"",INDEX(ฐาน!$J$4:$M$45,MATCH(L4027,ฐาน!$K$4:$K$45,0),4),"")</f>
        <v/>
      </c>
      <c r="N4027" s="310" t="str">
        <f>IF(I4027&lt;&gt;"",INDEX(ฐาน!$A$4:$F$9,MATCH(I4027,ฐาน!$A$4:$A$9,0),IF(J4027&gt;=INDEX(ฐาน!$A$4:$F$9,MATCH(I4027,ฐาน!$A$4:$A$9,0),3),6,5)),"")</f>
        <v/>
      </c>
      <c r="O4027" s="311" t="str">
        <f>IF(I4027&lt;&gt;"",IF(J4027&gt;=INDEX(ฐาน!$A$4:$G$9,MATCH(I4027,ฐาน!$A$4:$A$9,0),4),INDEX(ฐาน!$A$4:$G$9,MATCH(I4027,ฐาน!$A$4:$A$9,0),7),INDEX(ฐาน!$A$4:$G$9,MATCH(I4027,ฐาน!$A$4:$A$9,0),4)),"")</f>
        <v/>
      </c>
      <c r="P4027" s="312">
        <f>IF(M4027&lt;&gt;ฐาน!$M$45,IF(L4027&lt;&gt;"",($L4027*$N4027/100),0),0)</f>
        <v>0</v>
      </c>
      <c r="Q4027" s="311">
        <f>IF(M4027&lt;&gt;ฐาน!$M$45,IF(L4027&lt;&gt;"",ROUNDUP(($L4027*$N4027/100),-1),0),0)</f>
        <v>0</v>
      </c>
      <c r="R4027" s="311">
        <f t="shared" si="124"/>
        <v>0</v>
      </c>
      <c r="S4027" s="313">
        <f t="shared" si="125"/>
        <v>0</v>
      </c>
      <c r="T4027" s="314">
        <f>IF(M4027&lt;&gt;ฐาน!$M$45,IF(S4027&lt;&gt;"",S4027+R4027,0),0)</f>
        <v>0</v>
      </c>
      <c r="U4027" s="311">
        <f>IF(M4027&lt;&gt;ฐาน!$M$45,IF(S4027=0,J4027+T4027,O4027),J4027)</f>
        <v>0</v>
      </c>
      <c r="V4027" s="98"/>
    </row>
    <row r="4028" spans="1:22" x14ac:dyDescent="0.35">
      <c r="A4028" s="93">
        <v>4020</v>
      </c>
      <c r="B4028" s="84"/>
      <c r="C4028" s="98"/>
      <c r="D4028" s="91"/>
      <c r="E4028" s="89"/>
      <c r="F4028" s="88"/>
      <c r="G4028" s="91"/>
      <c r="H4028" s="91"/>
      <c r="I4028" s="88"/>
      <c r="J4028" s="92"/>
      <c r="K4028" s="212"/>
      <c r="L4028" s="308" t="str">
        <f>IF(K4028&lt;&gt;"",INDEX(ฐาน!$J$4:$M$44,MATCH(INT(K4028),ฐาน!$J$4:$J$44,0),2),"")</f>
        <v/>
      </c>
      <c r="M4028" s="309" t="str">
        <f>IF(L4028&lt;&gt;"",INDEX(ฐาน!$J$4:$M$45,MATCH(L4028,ฐาน!$K$4:$K$45,0),4),"")</f>
        <v/>
      </c>
      <c r="N4028" s="310" t="str">
        <f>IF(I4028&lt;&gt;"",INDEX(ฐาน!$A$4:$F$9,MATCH(I4028,ฐาน!$A$4:$A$9,0),IF(J4028&gt;=INDEX(ฐาน!$A$4:$F$9,MATCH(I4028,ฐาน!$A$4:$A$9,0),3),6,5)),"")</f>
        <v/>
      </c>
      <c r="O4028" s="311" t="str">
        <f>IF(I4028&lt;&gt;"",IF(J4028&gt;=INDEX(ฐาน!$A$4:$G$9,MATCH(I4028,ฐาน!$A$4:$A$9,0),4),INDEX(ฐาน!$A$4:$G$9,MATCH(I4028,ฐาน!$A$4:$A$9,0),7),INDEX(ฐาน!$A$4:$G$9,MATCH(I4028,ฐาน!$A$4:$A$9,0),4)),"")</f>
        <v/>
      </c>
      <c r="P4028" s="312">
        <f>IF(M4028&lt;&gt;ฐาน!$M$45,IF(L4028&lt;&gt;"",($L4028*$N4028/100),0),0)</f>
        <v>0</v>
      </c>
      <c r="Q4028" s="311">
        <f>IF(M4028&lt;&gt;ฐาน!$M$45,IF(L4028&lt;&gt;"",ROUNDUP(($L4028*$N4028/100),-1),0),0)</f>
        <v>0</v>
      </c>
      <c r="R4028" s="311">
        <f t="shared" si="124"/>
        <v>0</v>
      </c>
      <c r="S4028" s="313">
        <f t="shared" si="125"/>
        <v>0</v>
      </c>
      <c r="T4028" s="314">
        <f>IF(M4028&lt;&gt;ฐาน!$M$45,IF(S4028&lt;&gt;"",S4028+R4028,0),0)</f>
        <v>0</v>
      </c>
      <c r="U4028" s="311">
        <f>IF(M4028&lt;&gt;ฐาน!$M$45,IF(S4028=0,J4028+T4028,O4028),J4028)</f>
        <v>0</v>
      </c>
      <c r="V4028" s="98"/>
    </row>
    <row r="4029" spans="1:22" x14ac:dyDescent="0.35">
      <c r="A4029" s="93">
        <v>4021</v>
      </c>
      <c r="B4029" s="84"/>
      <c r="C4029" s="98"/>
      <c r="D4029" s="91"/>
      <c r="E4029" s="89"/>
      <c r="F4029" s="88"/>
      <c r="G4029" s="91"/>
      <c r="H4029" s="91"/>
      <c r="I4029" s="88"/>
      <c r="J4029" s="92"/>
      <c r="K4029" s="212"/>
      <c r="L4029" s="308" t="str">
        <f>IF(K4029&lt;&gt;"",INDEX(ฐาน!$J$4:$M$44,MATCH(INT(K4029),ฐาน!$J$4:$J$44,0),2),"")</f>
        <v/>
      </c>
      <c r="M4029" s="309" t="str">
        <f>IF(L4029&lt;&gt;"",INDEX(ฐาน!$J$4:$M$45,MATCH(L4029,ฐาน!$K$4:$K$45,0),4),"")</f>
        <v/>
      </c>
      <c r="N4029" s="310" t="str">
        <f>IF(I4029&lt;&gt;"",INDEX(ฐาน!$A$4:$F$9,MATCH(I4029,ฐาน!$A$4:$A$9,0),IF(J4029&gt;=INDEX(ฐาน!$A$4:$F$9,MATCH(I4029,ฐาน!$A$4:$A$9,0),3),6,5)),"")</f>
        <v/>
      </c>
      <c r="O4029" s="311" t="str">
        <f>IF(I4029&lt;&gt;"",IF(J4029&gt;=INDEX(ฐาน!$A$4:$G$9,MATCH(I4029,ฐาน!$A$4:$A$9,0),4),INDEX(ฐาน!$A$4:$G$9,MATCH(I4029,ฐาน!$A$4:$A$9,0),7),INDEX(ฐาน!$A$4:$G$9,MATCH(I4029,ฐาน!$A$4:$A$9,0),4)),"")</f>
        <v/>
      </c>
      <c r="P4029" s="312">
        <f>IF(M4029&lt;&gt;ฐาน!$M$45,IF(L4029&lt;&gt;"",($L4029*$N4029/100),0),0)</f>
        <v>0</v>
      </c>
      <c r="Q4029" s="311">
        <f>IF(M4029&lt;&gt;ฐาน!$M$45,IF(L4029&lt;&gt;"",ROUNDUP(($L4029*$N4029/100),-1),0),0)</f>
        <v>0</v>
      </c>
      <c r="R4029" s="311">
        <f t="shared" si="124"/>
        <v>0</v>
      </c>
      <c r="S4029" s="313">
        <f t="shared" si="125"/>
        <v>0</v>
      </c>
      <c r="T4029" s="314">
        <f>IF(M4029&lt;&gt;ฐาน!$M$45,IF(S4029&lt;&gt;"",S4029+R4029,0),0)</f>
        <v>0</v>
      </c>
      <c r="U4029" s="311">
        <f>IF(M4029&lt;&gt;ฐาน!$M$45,IF(S4029=0,J4029+T4029,O4029),J4029)</f>
        <v>0</v>
      </c>
      <c r="V4029" s="98"/>
    </row>
    <row r="4030" spans="1:22" x14ac:dyDescent="0.35">
      <c r="A4030" s="93">
        <v>4022</v>
      </c>
      <c r="B4030" s="84"/>
      <c r="C4030" s="98"/>
      <c r="D4030" s="91"/>
      <c r="E4030" s="89"/>
      <c r="F4030" s="88"/>
      <c r="G4030" s="91"/>
      <c r="H4030" s="91"/>
      <c r="I4030" s="88"/>
      <c r="J4030" s="92"/>
      <c r="K4030" s="212"/>
      <c r="L4030" s="308" t="str">
        <f>IF(K4030&lt;&gt;"",INDEX(ฐาน!$J$4:$M$44,MATCH(INT(K4030),ฐาน!$J$4:$J$44,0),2),"")</f>
        <v/>
      </c>
      <c r="M4030" s="309" t="str">
        <f>IF(L4030&lt;&gt;"",INDEX(ฐาน!$J$4:$M$45,MATCH(L4030,ฐาน!$K$4:$K$45,0),4),"")</f>
        <v/>
      </c>
      <c r="N4030" s="310" t="str">
        <f>IF(I4030&lt;&gt;"",INDEX(ฐาน!$A$4:$F$9,MATCH(I4030,ฐาน!$A$4:$A$9,0),IF(J4030&gt;=INDEX(ฐาน!$A$4:$F$9,MATCH(I4030,ฐาน!$A$4:$A$9,0),3),6,5)),"")</f>
        <v/>
      </c>
      <c r="O4030" s="311" t="str">
        <f>IF(I4030&lt;&gt;"",IF(J4030&gt;=INDEX(ฐาน!$A$4:$G$9,MATCH(I4030,ฐาน!$A$4:$A$9,0),4),INDEX(ฐาน!$A$4:$G$9,MATCH(I4030,ฐาน!$A$4:$A$9,0),7),INDEX(ฐาน!$A$4:$G$9,MATCH(I4030,ฐาน!$A$4:$A$9,0),4)),"")</f>
        <v/>
      </c>
      <c r="P4030" s="312">
        <f>IF(M4030&lt;&gt;ฐาน!$M$45,IF(L4030&lt;&gt;"",($L4030*$N4030/100),0),0)</f>
        <v>0</v>
      </c>
      <c r="Q4030" s="311">
        <f>IF(M4030&lt;&gt;ฐาน!$M$45,IF(L4030&lt;&gt;"",ROUNDUP(($L4030*$N4030/100),-1),0),0)</f>
        <v>0</v>
      </c>
      <c r="R4030" s="311">
        <f t="shared" si="124"/>
        <v>0</v>
      </c>
      <c r="S4030" s="313">
        <f t="shared" si="125"/>
        <v>0</v>
      </c>
      <c r="T4030" s="314">
        <f>IF(M4030&lt;&gt;ฐาน!$M$45,IF(S4030&lt;&gt;"",S4030+R4030,0),0)</f>
        <v>0</v>
      </c>
      <c r="U4030" s="311">
        <f>IF(M4030&lt;&gt;ฐาน!$M$45,IF(S4030=0,J4030+T4030,O4030),J4030)</f>
        <v>0</v>
      </c>
      <c r="V4030" s="98"/>
    </row>
    <row r="4031" spans="1:22" x14ac:dyDescent="0.35">
      <c r="A4031" s="93">
        <v>4023</v>
      </c>
      <c r="B4031" s="84"/>
      <c r="C4031" s="98"/>
      <c r="D4031" s="91"/>
      <c r="E4031" s="89"/>
      <c r="F4031" s="88"/>
      <c r="G4031" s="91"/>
      <c r="H4031" s="91"/>
      <c r="I4031" s="88"/>
      <c r="J4031" s="92"/>
      <c r="K4031" s="212"/>
      <c r="L4031" s="308" t="str">
        <f>IF(K4031&lt;&gt;"",INDEX(ฐาน!$J$4:$M$44,MATCH(INT(K4031),ฐาน!$J$4:$J$44,0),2),"")</f>
        <v/>
      </c>
      <c r="M4031" s="309" t="str">
        <f>IF(L4031&lt;&gt;"",INDEX(ฐาน!$J$4:$M$45,MATCH(L4031,ฐาน!$K$4:$K$45,0),4),"")</f>
        <v/>
      </c>
      <c r="N4031" s="310" t="str">
        <f>IF(I4031&lt;&gt;"",INDEX(ฐาน!$A$4:$F$9,MATCH(I4031,ฐาน!$A$4:$A$9,0),IF(J4031&gt;=INDEX(ฐาน!$A$4:$F$9,MATCH(I4031,ฐาน!$A$4:$A$9,0),3),6,5)),"")</f>
        <v/>
      </c>
      <c r="O4031" s="311" t="str">
        <f>IF(I4031&lt;&gt;"",IF(J4031&gt;=INDEX(ฐาน!$A$4:$G$9,MATCH(I4031,ฐาน!$A$4:$A$9,0),4),INDEX(ฐาน!$A$4:$G$9,MATCH(I4031,ฐาน!$A$4:$A$9,0),7),INDEX(ฐาน!$A$4:$G$9,MATCH(I4031,ฐาน!$A$4:$A$9,0),4)),"")</f>
        <v/>
      </c>
      <c r="P4031" s="312">
        <f>IF(M4031&lt;&gt;ฐาน!$M$45,IF(L4031&lt;&gt;"",($L4031*$N4031/100),0),0)</f>
        <v>0</v>
      </c>
      <c r="Q4031" s="311">
        <f>IF(M4031&lt;&gt;ฐาน!$M$45,IF(L4031&lt;&gt;"",ROUNDUP(($L4031*$N4031/100),-1),0),0)</f>
        <v>0</v>
      </c>
      <c r="R4031" s="311">
        <f t="shared" si="124"/>
        <v>0</v>
      </c>
      <c r="S4031" s="313">
        <f t="shared" si="125"/>
        <v>0</v>
      </c>
      <c r="T4031" s="314">
        <f>IF(M4031&lt;&gt;ฐาน!$M$45,IF(S4031&lt;&gt;"",S4031+R4031,0),0)</f>
        <v>0</v>
      </c>
      <c r="U4031" s="311">
        <f>IF(M4031&lt;&gt;ฐาน!$M$45,IF(S4031=0,J4031+T4031,O4031),J4031)</f>
        <v>0</v>
      </c>
      <c r="V4031" s="98"/>
    </row>
    <row r="4032" spans="1:22" x14ac:dyDescent="0.35">
      <c r="A4032" s="93">
        <v>4024</v>
      </c>
      <c r="B4032" s="84"/>
      <c r="C4032" s="98"/>
      <c r="D4032" s="91"/>
      <c r="E4032" s="89"/>
      <c r="F4032" s="88"/>
      <c r="G4032" s="91"/>
      <c r="H4032" s="91"/>
      <c r="I4032" s="88"/>
      <c r="J4032" s="92"/>
      <c r="K4032" s="212"/>
      <c r="L4032" s="308" t="str">
        <f>IF(K4032&lt;&gt;"",INDEX(ฐาน!$J$4:$M$44,MATCH(INT(K4032),ฐาน!$J$4:$J$44,0),2),"")</f>
        <v/>
      </c>
      <c r="M4032" s="309" t="str">
        <f>IF(L4032&lt;&gt;"",INDEX(ฐาน!$J$4:$M$45,MATCH(L4032,ฐาน!$K$4:$K$45,0),4),"")</f>
        <v/>
      </c>
      <c r="N4032" s="310" t="str">
        <f>IF(I4032&lt;&gt;"",INDEX(ฐาน!$A$4:$F$9,MATCH(I4032,ฐาน!$A$4:$A$9,0),IF(J4032&gt;=INDEX(ฐาน!$A$4:$F$9,MATCH(I4032,ฐาน!$A$4:$A$9,0),3),6,5)),"")</f>
        <v/>
      </c>
      <c r="O4032" s="311" t="str">
        <f>IF(I4032&lt;&gt;"",IF(J4032&gt;=INDEX(ฐาน!$A$4:$G$9,MATCH(I4032,ฐาน!$A$4:$A$9,0),4),INDEX(ฐาน!$A$4:$G$9,MATCH(I4032,ฐาน!$A$4:$A$9,0),7),INDEX(ฐาน!$A$4:$G$9,MATCH(I4032,ฐาน!$A$4:$A$9,0),4)),"")</f>
        <v/>
      </c>
      <c r="P4032" s="312">
        <f>IF(M4032&lt;&gt;ฐาน!$M$45,IF(L4032&lt;&gt;"",($L4032*$N4032/100),0),0)</f>
        <v>0</v>
      </c>
      <c r="Q4032" s="311">
        <f>IF(M4032&lt;&gt;ฐาน!$M$45,IF(L4032&lt;&gt;"",ROUNDUP(($L4032*$N4032/100),-1),0),0)</f>
        <v>0</v>
      </c>
      <c r="R4032" s="311">
        <f t="shared" si="124"/>
        <v>0</v>
      </c>
      <c r="S4032" s="313">
        <f t="shared" si="125"/>
        <v>0</v>
      </c>
      <c r="T4032" s="314">
        <f>IF(M4032&lt;&gt;ฐาน!$M$45,IF(S4032&lt;&gt;"",S4032+R4032,0),0)</f>
        <v>0</v>
      </c>
      <c r="U4032" s="311">
        <f>IF(M4032&lt;&gt;ฐาน!$M$45,IF(S4032=0,J4032+T4032,O4032),J4032)</f>
        <v>0</v>
      </c>
      <c r="V4032" s="98"/>
    </row>
    <row r="4033" spans="1:22" x14ac:dyDescent="0.35">
      <c r="A4033" s="93">
        <v>4025</v>
      </c>
      <c r="B4033" s="84"/>
      <c r="C4033" s="98"/>
      <c r="D4033" s="91"/>
      <c r="E4033" s="89"/>
      <c r="F4033" s="88"/>
      <c r="G4033" s="91"/>
      <c r="H4033" s="91"/>
      <c r="I4033" s="88"/>
      <c r="J4033" s="92"/>
      <c r="K4033" s="212"/>
      <c r="L4033" s="308" t="str">
        <f>IF(K4033&lt;&gt;"",INDEX(ฐาน!$J$4:$M$44,MATCH(INT(K4033),ฐาน!$J$4:$J$44,0),2),"")</f>
        <v/>
      </c>
      <c r="M4033" s="309" t="str">
        <f>IF(L4033&lt;&gt;"",INDEX(ฐาน!$J$4:$M$45,MATCH(L4033,ฐาน!$K$4:$K$45,0),4),"")</f>
        <v/>
      </c>
      <c r="N4033" s="310" t="str">
        <f>IF(I4033&lt;&gt;"",INDEX(ฐาน!$A$4:$F$9,MATCH(I4033,ฐาน!$A$4:$A$9,0),IF(J4033&gt;=INDEX(ฐาน!$A$4:$F$9,MATCH(I4033,ฐาน!$A$4:$A$9,0),3),6,5)),"")</f>
        <v/>
      </c>
      <c r="O4033" s="311" t="str">
        <f>IF(I4033&lt;&gt;"",IF(J4033&gt;=INDEX(ฐาน!$A$4:$G$9,MATCH(I4033,ฐาน!$A$4:$A$9,0),4),INDEX(ฐาน!$A$4:$G$9,MATCH(I4033,ฐาน!$A$4:$A$9,0),7),INDEX(ฐาน!$A$4:$G$9,MATCH(I4033,ฐาน!$A$4:$A$9,0),4)),"")</f>
        <v/>
      </c>
      <c r="P4033" s="312">
        <f>IF(M4033&lt;&gt;ฐาน!$M$45,IF(L4033&lt;&gt;"",($L4033*$N4033/100),0),0)</f>
        <v>0</v>
      </c>
      <c r="Q4033" s="311">
        <f>IF(M4033&lt;&gt;ฐาน!$M$45,IF(L4033&lt;&gt;"",ROUNDUP(($L4033*$N4033/100),-1),0),0)</f>
        <v>0</v>
      </c>
      <c r="R4033" s="311">
        <f t="shared" si="124"/>
        <v>0</v>
      </c>
      <c r="S4033" s="313">
        <f t="shared" si="125"/>
        <v>0</v>
      </c>
      <c r="T4033" s="314">
        <f>IF(M4033&lt;&gt;ฐาน!$M$45,IF(S4033&lt;&gt;"",S4033+R4033,0),0)</f>
        <v>0</v>
      </c>
      <c r="U4033" s="311">
        <f>IF(M4033&lt;&gt;ฐาน!$M$45,IF(S4033=0,J4033+T4033,O4033),J4033)</f>
        <v>0</v>
      </c>
      <c r="V4033" s="98"/>
    </row>
    <row r="4034" spans="1:22" x14ac:dyDescent="0.35">
      <c r="A4034" s="93">
        <v>4026</v>
      </c>
      <c r="B4034" s="84"/>
      <c r="C4034" s="98"/>
      <c r="D4034" s="91"/>
      <c r="E4034" s="89"/>
      <c r="F4034" s="88"/>
      <c r="G4034" s="91"/>
      <c r="H4034" s="91"/>
      <c r="I4034" s="88"/>
      <c r="J4034" s="92"/>
      <c r="K4034" s="212"/>
      <c r="L4034" s="308" t="str">
        <f>IF(K4034&lt;&gt;"",INDEX(ฐาน!$J$4:$M$44,MATCH(INT(K4034),ฐาน!$J$4:$J$44,0),2),"")</f>
        <v/>
      </c>
      <c r="M4034" s="309" t="str">
        <f>IF(L4034&lt;&gt;"",INDEX(ฐาน!$J$4:$M$45,MATCH(L4034,ฐาน!$K$4:$K$45,0),4),"")</f>
        <v/>
      </c>
      <c r="N4034" s="310" t="str">
        <f>IF(I4034&lt;&gt;"",INDEX(ฐาน!$A$4:$F$9,MATCH(I4034,ฐาน!$A$4:$A$9,0),IF(J4034&gt;=INDEX(ฐาน!$A$4:$F$9,MATCH(I4034,ฐาน!$A$4:$A$9,0),3),6,5)),"")</f>
        <v/>
      </c>
      <c r="O4034" s="311" t="str">
        <f>IF(I4034&lt;&gt;"",IF(J4034&gt;=INDEX(ฐาน!$A$4:$G$9,MATCH(I4034,ฐาน!$A$4:$A$9,0),4),INDEX(ฐาน!$A$4:$G$9,MATCH(I4034,ฐาน!$A$4:$A$9,0),7),INDEX(ฐาน!$A$4:$G$9,MATCH(I4034,ฐาน!$A$4:$A$9,0),4)),"")</f>
        <v/>
      </c>
      <c r="P4034" s="312">
        <f>IF(M4034&lt;&gt;ฐาน!$M$45,IF(L4034&lt;&gt;"",($L4034*$N4034/100),0),0)</f>
        <v>0</v>
      </c>
      <c r="Q4034" s="311">
        <f>IF(M4034&lt;&gt;ฐาน!$M$45,IF(L4034&lt;&gt;"",ROUNDUP(($L4034*$N4034/100),-1),0),0)</f>
        <v>0</v>
      </c>
      <c r="R4034" s="311">
        <f t="shared" si="124"/>
        <v>0</v>
      </c>
      <c r="S4034" s="313">
        <f t="shared" si="125"/>
        <v>0</v>
      </c>
      <c r="T4034" s="314">
        <f>IF(M4034&lt;&gt;ฐาน!$M$45,IF(S4034&lt;&gt;"",S4034+R4034,0),0)</f>
        <v>0</v>
      </c>
      <c r="U4034" s="311">
        <f>IF(M4034&lt;&gt;ฐาน!$M$45,IF(S4034=0,J4034+T4034,O4034),J4034)</f>
        <v>0</v>
      </c>
      <c r="V4034" s="98"/>
    </row>
    <row r="4035" spans="1:22" x14ac:dyDescent="0.35">
      <c r="A4035" s="93">
        <v>4027</v>
      </c>
      <c r="B4035" s="84"/>
      <c r="C4035" s="98"/>
      <c r="D4035" s="91"/>
      <c r="E4035" s="89"/>
      <c r="F4035" s="88"/>
      <c r="G4035" s="91"/>
      <c r="H4035" s="91"/>
      <c r="I4035" s="88"/>
      <c r="J4035" s="92"/>
      <c r="K4035" s="212"/>
      <c r="L4035" s="308" t="str">
        <f>IF(K4035&lt;&gt;"",INDEX(ฐาน!$J$4:$M$44,MATCH(INT(K4035),ฐาน!$J$4:$J$44,0),2),"")</f>
        <v/>
      </c>
      <c r="M4035" s="309" t="str">
        <f>IF(L4035&lt;&gt;"",INDEX(ฐาน!$J$4:$M$45,MATCH(L4035,ฐาน!$K$4:$K$45,0),4),"")</f>
        <v/>
      </c>
      <c r="N4035" s="310" t="str">
        <f>IF(I4035&lt;&gt;"",INDEX(ฐาน!$A$4:$F$9,MATCH(I4035,ฐาน!$A$4:$A$9,0),IF(J4035&gt;=INDEX(ฐาน!$A$4:$F$9,MATCH(I4035,ฐาน!$A$4:$A$9,0),3),6,5)),"")</f>
        <v/>
      </c>
      <c r="O4035" s="311" t="str">
        <f>IF(I4035&lt;&gt;"",IF(J4035&gt;=INDEX(ฐาน!$A$4:$G$9,MATCH(I4035,ฐาน!$A$4:$A$9,0),4),INDEX(ฐาน!$A$4:$G$9,MATCH(I4035,ฐาน!$A$4:$A$9,0),7),INDEX(ฐาน!$A$4:$G$9,MATCH(I4035,ฐาน!$A$4:$A$9,0),4)),"")</f>
        <v/>
      </c>
      <c r="P4035" s="312">
        <f>IF(M4035&lt;&gt;ฐาน!$M$45,IF(L4035&lt;&gt;"",($L4035*$N4035/100),0),0)</f>
        <v>0</v>
      </c>
      <c r="Q4035" s="311">
        <f>IF(M4035&lt;&gt;ฐาน!$M$45,IF(L4035&lt;&gt;"",ROUNDUP(($L4035*$N4035/100),-1),0),0)</f>
        <v>0</v>
      </c>
      <c r="R4035" s="311">
        <f t="shared" si="124"/>
        <v>0</v>
      </c>
      <c r="S4035" s="313">
        <f t="shared" si="125"/>
        <v>0</v>
      </c>
      <c r="T4035" s="314">
        <f>IF(M4035&lt;&gt;ฐาน!$M$45,IF(S4035&lt;&gt;"",S4035+R4035,0),0)</f>
        <v>0</v>
      </c>
      <c r="U4035" s="311">
        <f>IF(M4035&lt;&gt;ฐาน!$M$45,IF(S4035=0,J4035+T4035,O4035),J4035)</f>
        <v>0</v>
      </c>
      <c r="V4035" s="98"/>
    </row>
    <row r="4036" spans="1:22" x14ac:dyDescent="0.35">
      <c r="A4036" s="93">
        <v>4028</v>
      </c>
      <c r="B4036" s="84"/>
      <c r="C4036" s="98"/>
      <c r="D4036" s="91"/>
      <c r="E4036" s="89"/>
      <c r="F4036" s="88"/>
      <c r="G4036" s="91"/>
      <c r="H4036" s="91"/>
      <c r="I4036" s="88"/>
      <c r="J4036" s="92"/>
      <c r="K4036" s="212"/>
      <c r="L4036" s="308" t="str">
        <f>IF(K4036&lt;&gt;"",INDEX(ฐาน!$J$4:$M$44,MATCH(INT(K4036),ฐาน!$J$4:$J$44,0),2),"")</f>
        <v/>
      </c>
      <c r="M4036" s="309" t="str">
        <f>IF(L4036&lt;&gt;"",INDEX(ฐาน!$J$4:$M$45,MATCH(L4036,ฐาน!$K$4:$K$45,0),4),"")</f>
        <v/>
      </c>
      <c r="N4036" s="310" t="str">
        <f>IF(I4036&lt;&gt;"",INDEX(ฐาน!$A$4:$F$9,MATCH(I4036,ฐาน!$A$4:$A$9,0),IF(J4036&gt;=INDEX(ฐาน!$A$4:$F$9,MATCH(I4036,ฐาน!$A$4:$A$9,0),3),6,5)),"")</f>
        <v/>
      </c>
      <c r="O4036" s="311" t="str">
        <f>IF(I4036&lt;&gt;"",IF(J4036&gt;=INDEX(ฐาน!$A$4:$G$9,MATCH(I4036,ฐาน!$A$4:$A$9,0),4),INDEX(ฐาน!$A$4:$G$9,MATCH(I4036,ฐาน!$A$4:$A$9,0),7),INDEX(ฐาน!$A$4:$G$9,MATCH(I4036,ฐาน!$A$4:$A$9,0),4)),"")</f>
        <v/>
      </c>
      <c r="P4036" s="312">
        <f>IF(M4036&lt;&gt;ฐาน!$M$45,IF(L4036&lt;&gt;"",($L4036*$N4036/100),0),0)</f>
        <v>0</v>
      </c>
      <c r="Q4036" s="311">
        <f>IF(M4036&lt;&gt;ฐาน!$M$45,IF(L4036&lt;&gt;"",ROUNDUP(($L4036*$N4036/100),-1),0),0)</f>
        <v>0</v>
      </c>
      <c r="R4036" s="311">
        <f t="shared" si="124"/>
        <v>0</v>
      </c>
      <c r="S4036" s="313">
        <f t="shared" si="125"/>
        <v>0</v>
      </c>
      <c r="T4036" s="314">
        <f>IF(M4036&lt;&gt;ฐาน!$M$45,IF(S4036&lt;&gt;"",S4036+R4036,0),0)</f>
        <v>0</v>
      </c>
      <c r="U4036" s="311">
        <f>IF(M4036&lt;&gt;ฐาน!$M$45,IF(S4036=0,J4036+T4036,O4036),J4036)</f>
        <v>0</v>
      </c>
      <c r="V4036" s="98"/>
    </row>
    <row r="4037" spans="1:22" x14ac:dyDescent="0.35">
      <c r="A4037" s="93">
        <v>4029</v>
      </c>
      <c r="B4037" s="84"/>
      <c r="C4037" s="98"/>
      <c r="D4037" s="91"/>
      <c r="E4037" s="89"/>
      <c r="F4037" s="88"/>
      <c r="G4037" s="91"/>
      <c r="H4037" s="91"/>
      <c r="I4037" s="88"/>
      <c r="J4037" s="92"/>
      <c r="K4037" s="212"/>
      <c r="L4037" s="308" t="str">
        <f>IF(K4037&lt;&gt;"",INDEX(ฐาน!$J$4:$M$44,MATCH(INT(K4037),ฐาน!$J$4:$J$44,0),2),"")</f>
        <v/>
      </c>
      <c r="M4037" s="309" t="str">
        <f>IF(L4037&lt;&gt;"",INDEX(ฐาน!$J$4:$M$45,MATCH(L4037,ฐาน!$K$4:$K$45,0),4),"")</f>
        <v/>
      </c>
      <c r="N4037" s="310" t="str">
        <f>IF(I4037&lt;&gt;"",INDEX(ฐาน!$A$4:$F$9,MATCH(I4037,ฐาน!$A$4:$A$9,0),IF(J4037&gt;=INDEX(ฐาน!$A$4:$F$9,MATCH(I4037,ฐาน!$A$4:$A$9,0),3),6,5)),"")</f>
        <v/>
      </c>
      <c r="O4037" s="311" t="str">
        <f>IF(I4037&lt;&gt;"",IF(J4037&gt;=INDEX(ฐาน!$A$4:$G$9,MATCH(I4037,ฐาน!$A$4:$A$9,0),4),INDEX(ฐาน!$A$4:$G$9,MATCH(I4037,ฐาน!$A$4:$A$9,0),7),INDEX(ฐาน!$A$4:$G$9,MATCH(I4037,ฐาน!$A$4:$A$9,0),4)),"")</f>
        <v/>
      </c>
      <c r="P4037" s="312">
        <f>IF(M4037&lt;&gt;ฐาน!$M$45,IF(L4037&lt;&gt;"",($L4037*$N4037/100),0),0)</f>
        <v>0</v>
      </c>
      <c r="Q4037" s="311">
        <f>IF(M4037&lt;&gt;ฐาน!$M$45,IF(L4037&lt;&gt;"",ROUNDUP(($L4037*$N4037/100),-1),0),0)</f>
        <v>0</v>
      </c>
      <c r="R4037" s="311">
        <f t="shared" si="124"/>
        <v>0</v>
      </c>
      <c r="S4037" s="313">
        <f t="shared" si="125"/>
        <v>0</v>
      </c>
      <c r="T4037" s="314">
        <f>IF(M4037&lt;&gt;ฐาน!$M$45,IF(S4037&lt;&gt;"",S4037+R4037,0),0)</f>
        <v>0</v>
      </c>
      <c r="U4037" s="311">
        <f>IF(M4037&lt;&gt;ฐาน!$M$45,IF(S4037=0,J4037+T4037,O4037),J4037)</f>
        <v>0</v>
      </c>
      <c r="V4037" s="98"/>
    </row>
    <row r="4038" spans="1:22" x14ac:dyDescent="0.35">
      <c r="A4038" s="93">
        <v>4030</v>
      </c>
      <c r="B4038" s="84"/>
      <c r="C4038" s="98"/>
      <c r="D4038" s="91"/>
      <c r="E4038" s="89"/>
      <c r="F4038" s="88"/>
      <c r="G4038" s="91"/>
      <c r="H4038" s="91"/>
      <c r="I4038" s="88"/>
      <c r="J4038" s="92"/>
      <c r="K4038" s="212"/>
      <c r="L4038" s="308" t="str">
        <f>IF(K4038&lt;&gt;"",INDEX(ฐาน!$J$4:$M$44,MATCH(INT(K4038),ฐาน!$J$4:$J$44,0),2),"")</f>
        <v/>
      </c>
      <c r="M4038" s="309" t="str">
        <f>IF(L4038&lt;&gt;"",INDEX(ฐาน!$J$4:$M$45,MATCH(L4038,ฐาน!$K$4:$K$45,0),4),"")</f>
        <v/>
      </c>
      <c r="N4038" s="310" t="str">
        <f>IF(I4038&lt;&gt;"",INDEX(ฐาน!$A$4:$F$9,MATCH(I4038,ฐาน!$A$4:$A$9,0),IF(J4038&gt;=INDEX(ฐาน!$A$4:$F$9,MATCH(I4038,ฐาน!$A$4:$A$9,0),3),6,5)),"")</f>
        <v/>
      </c>
      <c r="O4038" s="311" t="str">
        <f>IF(I4038&lt;&gt;"",IF(J4038&gt;=INDEX(ฐาน!$A$4:$G$9,MATCH(I4038,ฐาน!$A$4:$A$9,0),4),INDEX(ฐาน!$A$4:$G$9,MATCH(I4038,ฐาน!$A$4:$A$9,0),7),INDEX(ฐาน!$A$4:$G$9,MATCH(I4038,ฐาน!$A$4:$A$9,0),4)),"")</f>
        <v/>
      </c>
      <c r="P4038" s="312">
        <f>IF(M4038&lt;&gt;ฐาน!$M$45,IF(L4038&lt;&gt;"",($L4038*$N4038/100),0),0)</f>
        <v>0</v>
      </c>
      <c r="Q4038" s="311">
        <f>IF(M4038&lt;&gt;ฐาน!$M$45,IF(L4038&lt;&gt;"",ROUNDUP(($L4038*$N4038/100),-1),0),0)</f>
        <v>0</v>
      </c>
      <c r="R4038" s="311">
        <f t="shared" si="124"/>
        <v>0</v>
      </c>
      <c r="S4038" s="313">
        <f t="shared" si="125"/>
        <v>0</v>
      </c>
      <c r="T4038" s="314">
        <f>IF(M4038&lt;&gt;ฐาน!$M$45,IF(S4038&lt;&gt;"",S4038+R4038,0),0)</f>
        <v>0</v>
      </c>
      <c r="U4038" s="311">
        <f>IF(M4038&lt;&gt;ฐาน!$M$45,IF(S4038=0,J4038+T4038,O4038),J4038)</f>
        <v>0</v>
      </c>
      <c r="V4038" s="98"/>
    </row>
    <row r="4039" spans="1:22" x14ac:dyDescent="0.35">
      <c r="A4039" s="93">
        <v>4031</v>
      </c>
      <c r="B4039" s="84"/>
      <c r="C4039" s="98"/>
      <c r="D4039" s="91"/>
      <c r="E4039" s="89"/>
      <c r="F4039" s="88"/>
      <c r="G4039" s="91"/>
      <c r="H4039" s="91"/>
      <c r="I4039" s="88"/>
      <c r="J4039" s="92"/>
      <c r="K4039" s="212"/>
      <c r="L4039" s="308" t="str">
        <f>IF(K4039&lt;&gt;"",INDEX(ฐาน!$J$4:$M$44,MATCH(INT(K4039),ฐาน!$J$4:$J$44,0),2),"")</f>
        <v/>
      </c>
      <c r="M4039" s="309" t="str">
        <f>IF(L4039&lt;&gt;"",INDEX(ฐาน!$J$4:$M$45,MATCH(L4039,ฐาน!$K$4:$K$45,0),4),"")</f>
        <v/>
      </c>
      <c r="N4039" s="310" t="str">
        <f>IF(I4039&lt;&gt;"",INDEX(ฐาน!$A$4:$F$9,MATCH(I4039,ฐาน!$A$4:$A$9,0),IF(J4039&gt;=INDEX(ฐาน!$A$4:$F$9,MATCH(I4039,ฐาน!$A$4:$A$9,0),3),6,5)),"")</f>
        <v/>
      </c>
      <c r="O4039" s="311" t="str">
        <f>IF(I4039&lt;&gt;"",IF(J4039&gt;=INDEX(ฐาน!$A$4:$G$9,MATCH(I4039,ฐาน!$A$4:$A$9,0),4),INDEX(ฐาน!$A$4:$G$9,MATCH(I4039,ฐาน!$A$4:$A$9,0),7),INDEX(ฐาน!$A$4:$G$9,MATCH(I4039,ฐาน!$A$4:$A$9,0),4)),"")</f>
        <v/>
      </c>
      <c r="P4039" s="312">
        <f>IF(M4039&lt;&gt;ฐาน!$M$45,IF(L4039&lt;&gt;"",($L4039*$N4039/100),0),0)</f>
        <v>0</v>
      </c>
      <c r="Q4039" s="311">
        <f>IF(M4039&lt;&gt;ฐาน!$M$45,IF(L4039&lt;&gt;"",ROUNDUP(($L4039*$N4039/100),-1),0),0)</f>
        <v>0</v>
      </c>
      <c r="R4039" s="311">
        <f t="shared" si="124"/>
        <v>0</v>
      </c>
      <c r="S4039" s="313">
        <f t="shared" si="125"/>
        <v>0</v>
      </c>
      <c r="T4039" s="314">
        <f>IF(M4039&lt;&gt;ฐาน!$M$45,IF(S4039&lt;&gt;"",S4039+R4039,0),0)</f>
        <v>0</v>
      </c>
      <c r="U4039" s="311">
        <f>IF(M4039&lt;&gt;ฐาน!$M$45,IF(S4039=0,J4039+T4039,O4039),J4039)</f>
        <v>0</v>
      </c>
      <c r="V4039" s="98"/>
    </row>
    <row r="4040" spans="1:22" x14ac:dyDescent="0.35">
      <c r="A4040" s="93">
        <v>4032</v>
      </c>
      <c r="B4040" s="84"/>
      <c r="C4040" s="98"/>
      <c r="D4040" s="91"/>
      <c r="E4040" s="89"/>
      <c r="F4040" s="88"/>
      <c r="G4040" s="91"/>
      <c r="H4040" s="91"/>
      <c r="I4040" s="88"/>
      <c r="J4040" s="92"/>
      <c r="K4040" s="212"/>
      <c r="L4040" s="308" t="str">
        <f>IF(K4040&lt;&gt;"",INDEX(ฐาน!$J$4:$M$44,MATCH(INT(K4040),ฐาน!$J$4:$J$44,0),2),"")</f>
        <v/>
      </c>
      <c r="M4040" s="309" t="str">
        <f>IF(L4040&lt;&gt;"",INDEX(ฐาน!$J$4:$M$45,MATCH(L4040,ฐาน!$K$4:$K$45,0),4),"")</f>
        <v/>
      </c>
      <c r="N4040" s="310" t="str">
        <f>IF(I4040&lt;&gt;"",INDEX(ฐาน!$A$4:$F$9,MATCH(I4040,ฐาน!$A$4:$A$9,0),IF(J4040&gt;=INDEX(ฐาน!$A$4:$F$9,MATCH(I4040,ฐาน!$A$4:$A$9,0),3),6,5)),"")</f>
        <v/>
      </c>
      <c r="O4040" s="311" t="str">
        <f>IF(I4040&lt;&gt;"",IF(J4040&gt;=INDEX(ฐาน!$A$4:$G$9,MATCH(I4040,ฐาน!$A$4:$A$9,0),4),INDEX(ฐาน!$A$4:$G$9,MATCH(I4040,ฐาน!$A$4:$A$9,0),7),INDEX(ฐาน!$A$4:$G$9,MATCH(I4040,ฐาน!$A$4:$A$9,0),4)),"")</f>
        <v/>
      </c>
      <c r="P4040" s="312">
        <f>IF(M4040&lt;&gt;ฐาน!$M$45,IF(L4040&lt;&gt;"",($L4040*$N4040/100),0),0)</f>
        <v>0</v>
      </c>
      <c r="Q4040" s="311">
        <f>IF(M4040&lt;&gt;ฐาน!$M$45,IF(L4040&lt;&gt;"",ROUNDUP(($L4040*$N4040/100),-1),0),0)</f>
        <v>0</v>
      </c>
      <c r="R4040" s="311">
        <f t="shared" si="124"/>
        <v>0</v>
      </c>
      <c r="S4040" s="313">
        <f t="shared" si="125"/>
        <v>0</v>
      </c>
      <c r="T4040" s="314">
        <f>IF(M4040&lt;&gt;ฐาน!$M$45,IF(S4040&lt;&gt;"",S4040+R4040,0),0)</f>
        <v>0</v>
      </c>
      <c r="U4040" s="311">
        <f>IF(M4040&lt;&gt;ฐาน!$M$45,IF(S4040=0,J4040+T4040,O4040),J4040)</f>
        <v>0</v>
      </c>
      <c r="V4040" s="98"/>
    </row>
    <row r="4041" spans="1:22" x14ac:dyDescent="0.35">
      <c r="A4041" s="93">
        <v>4033</v>
      </c>
      <c r="B4041" s="84"/>
      <c r="C4041" s="98"/>
      <c r="D4041" s="91"/>
      <c r="E4041" s="89"/>
      <c r="F4041" s="88"/>
      <c r="G4041" s="91"/>
      <c r="H4041" s="91"/>
      <c r="I4041" s="88"/>
      <c r="J4041" s="92"/>
      <c r="K4041" s="212"/>
      <c r="L4041" s="308" t="str">
        <f>IF(K4041&lt;&gt;"",INDEX(ฐาน!$J$4:$M$44,MATCH(INT(K4041),ฐาน!$J$4:$J$44,0),2),"")</f>
        <v/>
      </c>
      <c r="M4041" s="309" t="str">
        <f>IF(L4041&lt;&gt;"",INDEX(ฐาน!$J$4:$M$45,MATCH(L4041,ฐาน!$K$4:$K$45,0),4),"")</f>
        <v/>
      </c>
      <c r="N4041" s="310" t="str">
        <f>IF(I4041&lt;&gt;"",INDEX(ฐาน!$A$4:$F$9,MATCH(I4041,ฐาน!$A$4:$A$9,0),IF(J4041&gt;=INDEX(ฐาน!$A$4:$F$9,MATCH(I4041,ฐาน!$A$4:$A$9,0),3),6,5)),"")</f>
        <v/>
      </c>
      <c r="O4041" s="311" t="str">
        <f>IF(I4041&lt;&gt;"",IF(J4041&gt;=INDEX(ฐาน!$A$4:$G$9,MATCH(I4041,ฐาน!$A$4:$A$9,0),4),INDEX(ฐาน!$A$4:$G$9,MATCH(I4041,ฐาน!$A$4:$A$9,0),7),INDEX(ฐาน!$A$4:$G$9,MATCH(I4041,ฐาน!$A$4:$A$9,0),4)),"")</f>
        <v/>
      </c>
      <c r="P4041" s="312">
        <f>IF(M4041&lt;&gt;ฐาน!$M$45,IF(L4041&lt;&gt;"",($L4041*$N4041/100),0),0)</f>
        <v>0</v>
      </c>
      <c r="Q4041" s="311">
        <f>IF(M4041&lt;&gt;ฐาน!$M$45,IF(L4041&lt;&gt;"",ROUNDUP(($L4041*$N4041/100),-1),0),0)</f>
        <v>0</v>
      </c>
      <c r="R4041" s="311">
        <f t="shared" si="124"/>
        <v>0</v>
      </c>
      <c r="S4041" s="313">
        <f t="shared" si="125"/>
        <v>0</v>
      </c>
      <c r="T4041" s="314">
        <f>IF(M4041&lt;&gt;ฐาน!$M$45,IF(S4041&lt;&gt;"",S4041+R4041,0),0)</f>
        <v>0</v>
      </c>
      <c r="U4041" s="311">
        <f>IF(M4041&lt;&gt;ฐาน!$M$45,IF(S4041=0,J4041+T4041,O4041),J4041)</f>
        <v>0</v>
      </c>
      <c r="V4041" s="98"/>
    </row>
    <row r="4042" spans="1:22" x14ac:dyDescent="0.35">
      <c r="A4042" s="93">
        <v>4034</v>
      </c>
      <c r="B4042" s="84"/>
      <c r="C4042" s="98"/>
      <c r="D4042" s="91"/>
      <c r="E4042" s="89"/>
      <c r="F4042" s="88"/>
      <c r="G4042" s="91"/>
      <c r="H4042" s="91"/>
      <c r="I4042" s="88"/>
      <c r="J4042" s="92"/>
      <c r="K4042" s="212"/>
      <c r="L4042" s="308" t="str">
        <f>IF(K4042&lt;&gt;"",INDEX(ฐาน!$J$4:$M$44,MATCH(INT(K4042),ฐาน!$J$4:$J$44,0),2),"")</f>
        <v/>
      </c>
      <c r="M4042" s="309" t="str">
        <f>IF(L4042&lt;&gt;"",INDEX(ฐาน!$J$4:$M$45,MATCH(L4042,ฐาน!$K$4:$K$45,0),4),"")</f>
        <v/>
      </c>
      <c r="N4042" s="310" t="str">
        <f>IF(I4042&lt;&gt;"",INDEX(ฐาน!$A$4:$F$9,MATCH(I4042,ฐาน!$A$4:$A$9,0),IF(J4042&gt;=INDEX(ฐาน!$A$4:$F$9,MATCH(I4042,ฐาน!$A$4:$A$9,0),3),6,5)),"")</f>
        <v/>
      </c>
      <c r="O4042" s="311" t="str">
        <f>IF(I4042&lt;&gt;"",IF(J4042&gt;=INDEX(ฐาน!$A$4:$G$9,MATCH(I4042,ฐาน!$A$4:$A$9,0),4),INDEX(ฐาน!$A$4:$G$9,MATCH(I4042,ฐาน!$A$4:$A$9,0),7),INDEX(ฐาน!$A$4:$G$9,MATCH(I4042,ฐาน!$A$4:$A$9,0),4)),"")</f>
        <v/>
      </c>
      <c r="P4042" s="312">
        <f>IF(M4042&lt;&gt;ฐาน!$M$45,IF(L4042&lt;&gt;"",($L4042*$N4042/100),0),0)</f>
        <v>0</v>
      </c>
      <c r="Q4042" s="311">
        <f>IF(M4042&lt;&gt;ฐาน!$M$45,IF(L4042&lt;&gt;"",ROUNDUP(($L4042*$N4042/100),-1),0),0)</f>
        <v>0</v>
      </c>
      <c r="R4042" s="311">
        <f t="shared" ref="R4042:R4105" si="126">IF(Q4042&lt;&gt;"",IF($J4042+$P4042&lt;=$O4042,$Q4042,$O4042-$J4042),"")</f>
        <v>0</v>
      </c>
      <c r="S4042" s="313">
        <f t="shared" ref="S4042:S4105" si="127">IF(Q4042&lt;&gt;R4042,P4042-R4042,0)</f>
        <v>0</v>
      </c>
      <c r="T4042" s="314">
        <f>IF(M4042&lt;&gt;ฐาน!$M$45,IF(S4042&lt;&gt;"",S4042+R4042,0),0)</f>
        <v>0</v>
      </c>
      <c r="U4042" s="311">
        <f>IF(M4042&lt;&gt;ฐาน!$M$45,IF(S4042=0,J4042+T4042,O4042),J4042)</f>
        <v>0</v>
      </c>
      <c r="V4042" s="98"/>
    </row>
    <row r="4043" spans="1:22" x14ac:dyDescent="0.35">
      <c r="A4043" s="93">
        <v>4035</v>
      </c>
      <c r="B4043" s="84"/>
      <c r="C4043" s="98"/>
      <c r="D4043" s="91"/>
      <c r="E4043" s="89"/>
      <c r="F4043" s="88"/>
      <c r="G4043" s="91"/>
      <c r="H4043" s="91"/>
      <c r="I4043" s="88"/>
      <c r="J4043" s="92"/>
      <c r="K4043" s="212"/>
      <c r="L4043" s="308" t="str">
        <f>IF(K4043&lt;&gt;"",INDEX(ฐาน!$J$4:$M$44,MATCH(INT(K4043),ฐาน!$J$4:$J$44,0),2),"")</f>
        <v/>
      </c>
      <c r="M4043" s="309" t="str">
        <f>IF(L4043&lt;&gt;"",INDEX(ฐาน!$J$4:$M$45,MATCH(L4043,ฐาน!$K$4:$K$45,0),4),"")</f>
        <v/>
      </c>
      <c r="N4043" s="310" t="str">
        <f>IF(I4043&lt;&gt;"",INDEX(ฐาน!$A$4:$F$9,MATCH(I4043,ฐาน!$A$4:$A$9,0),IF(J4043&gt;=INDEX(ฐาน!$A$4:$F$9,MATCH(I4043,ฐาน!$A$4:$A$9,0),3),6,5)),"")</f>
        <v/>
      </c>
      <c r="O4043" s="311" t="str">
        <f>IF(I4043&lt;&gt;"",IF(J4043&gt;=INDEX(ฐาน!$A$4:$G$9,MATCH(I4043,ฐาน!$A$4:$A$9,0),4),INDEX(ฐาน!$A$4:$G$9,MATCH(I4043,ฐาน!$A$4:$A$9,0),7),INDEX(ฐาน!$A$4:$G$9,MATCH(I4043,ฐาน!$A$4:$A$9,0),4)),"")</f>
        <v/>
      </c>
      <c r="P4043" s="312">
        <f>IF(M4043&lt;&gt;ฐาน!$M$45,IF(L4043&lt;&gt;"",($L4043*$N4043/100),0),0)</f>
        <v>0</v>
      </c>
      <c r="Q4043" s="311">
        <f>IF(M4043&lt;&gt;ฐาน!$M$45,IF(L4043&lt;&gt;"",ROUNDUP(($L4043*$N4043/100),-1),0),0)</f>
        <v>0</v>
      </c>
      <c r="R4043" s="311">
        <f t="shared" si="126"/>
        <v>0</v>
      </c>
      <c r="S4043" s="313">
        <f t="shared" si="127"/>
        <v>0</v>
      </c>
      <c r="T4043" s="314">
        <f>IF(M4043&lt;&gt;ฐาน!$M$45,IF(S4043&lt;&gt;"",S4043+R4043,0),0)</f>
        <v>0</v>
      </c>
      <c r="U4043" s="311">
        <f>IF(M4043&lt;&gt;ฐาน!$M$45,IF(S4043=0,J4043+T4043,O4043),J4043)</f>
        <v>0</v>
      </c>
      <c r="V4043" s="98"/>
    </row>
    <row r="4044" spans="1:22" x14ac:dyDescent="0.35">
      <c r="A4044" s="93">
        <v>4036</v>
      </c>
      <c r="B4044" s="84"/>
      <c r="C4044" s="98"/>
      <c r="D4044" s="91"/>
      <c r="E4044" s="89"/>
      <c r="F4044" s="88"/>
      <c r="G4044" s="91"/>
      <c r="H4044" s="91"/>
      <c r="I4044" s="88"/>
      <c r="J4044" s="92"/>
      <c r="K4044" s="212"/>
      <c r="L4044" s="308" t="str">
        <f>IF(K4044&lt;&gt;"",INDEX(ฐาน!$J$4:$M$44,MATCH(INT(K4044),ฐาน!$J$4:$J$44,0),2),"")</f>
        <v/>
      </c>
      <c r="M4044" s="309" t="str">
        <f>IF(L4044&lt;&gt;"",INDEX(ฐาน!$J$4:$M$45,MATCH(L4044,ฐาน!$K$4:$K$45,0),4),"")</f>
        <v/>
      </c>
      <c r="N4044" s="310" t="str">
        <f>IF(I4044&lt;&gt;"",INDEX(ฐาน!$A$4:$F$9,MATCH(I4044,ฐาน!$A$4:$A$9,0),IF(J4044&gt;=INDEX(ฐาน!$A$4:$F$9,MATCH(I4044,ฐาน!$A$4:$A$9,0),3),6,5)),"")</f>
        <v/>
      </c>
      <c r="O4044" s="311" t="str">
        <f>IF(I4044&lt;&gt;"",IF(J4044&gt;=INDEX(ฐาน!$A$4:$G$9,MATCH(I4044,ฐาน!$A$4:$A$9,0),4),INDEX(ฐาน!$A$4:$G$9,MATCH(I4044,ฐาน!$A$4:$A$9,0),7),INDEX(ฐาน!$A$4:$G$9,MATCH(I4044,ฐาน!$A$4:$A$9,0),4)),"")</f>
        <v/>
      </c>
      <c r="P4044" s="312">
        <f>IF(M4044&lt;&gt;ฐาน!$M$45,IF(L4044&lt;&gt;"",($L4044*$N4044/100),0),0)</f>
        <v>0</v>
      </c>
      <c r="Q4044" s="311">
        <f>IF(M4044&lt;&gt;ฐาน!$M$45,IF(L4044&lt;&gt;"",ROUNDUP(($L4044*$N4044/100),-1),0),0)</f>
        <v>0</v>
      </c>
      <c r="R4044" s="311">
        <f t="shared" si="126"/>
        <v>0</v>
      </c>
      <c r="S4044" s="313">
        <f t="shared" si="127"/>
        <v>0</v>
      </c>
      <c r="T4044" s="314">
        <f>IF(M4044&lt;&gt;ฐาน!$M$45,IF(S4044&lt;&gt;"",S4044+R4044,0),0)</f>
        <v>0</v>
      </c>
      <c r="U4044" s="311">
        <f>IF(M4044&lt;&gt;ฐาน!$M$45,IF(S4044=0,J4044+T4044,O4044),J4044)</f>
        <v>0</v>
      </c>
      <c r="V4044" s="98"/>
    </row>
    <row r="4045" spans="1:22" x14ac:dyDescent="0.35">
      <c r="A4045" s="93">
        <v>4037</v>
      </c>
      <c r="B4045" s="84"/>
      <c r="C4045" s="98"/>
      <c r="D4045" s="91"/>
      <c r="E4045" s="89"/>
      <c r="F4045" s="88"/>
      <c r="G4045" s="91"/>
      <c r="H4045" s="91"/>
      <c r="I4045" s="88"/>
      <c r="J4045" s="92"/>
      <c r="K4045" s="212"/>
      <c r="L4045" s="308" t="str">
        <f>IF(K4045&lt;&gt;"",INDEX(ฐาน!$J$4:$M$44,MATCH(INT(K4045),ฐาน!$J$4:$J$44,0),2),"")</f>
        <v/>
      </c>
      <c r="M4045" s="309" t="str">
        <f>IF(L4045&lt;&gt;"",INDEX(ฐาน!$J$4:$M$45,MATCH(L4045,ฐาน!$K$4:$K$45,0),4),"")</f>
        <v/>
      </c>
      <c r="N4045" s="310" t="str">
        <f>IF(I4045&lt;&gt;"",INDEX(ฐาน!$A$4:$F$9,MATCH(I4045,ฐาน!$A$4:$A$9,0),IF(J4045&gt;=INDEX(ฐาน!$A$4:$F$9,MATCH(I4045,ฐาน!$A$4:$A$9,0),3),6,5)),"")</f>
        <v/>
      </c>
      <c r="O4045" s="311" t="str">
        <f>IF(I4045&lt;&gt;"",IF(J4045&gt;=INDEX(ฐาน!$A$4:$G$9,MATCH(I4045,ฐาน!$A$4:$A$9,0),4),INDEX(ฐาน!$A$4:$G$9,MATCH(I4045,ฐาน!$A$4:$A$9,0),7),INDEX(ฐาน!$A$4:$G$9,MATCH(I4045,ฐาน!$A$4:$A$9,0),4)),"")</f>
        <v/>
      </c>
      <c r="P4045" s="312">
        <f>IF(M4045&lt;&gt;ฐาน!$M$45,IF(L4045&lt;&gt;"",($L4045*$N4045/100),0),0)</f>
        <v>0</v>
      </c>
      <c r="Q4045" s="311">
        <f>IF(M4045&lt;&gt;ฐาน!$M$45,IF(L4045&lt;&gt;"",ROUNDUP(($L4045*$N4045/100),-1),0),0)</f>
        <v>0</v>
      </c>
      <c r="R4045" s="311">
        <f t="shared" si="126"/>
        <v>0</v>
      </c>
      <c r="S4045" s="313">
        <f t="shared" si="127"/>
        <v>0</v>
      </c>
      <c r="T4045" s="314">
        <f>IF(M4045&lt;&gt;ฐาน!$M$45,IF(S4045&lt;&gt;"",S4045+R4045,0),0)</f>
        <v>0</v>
      </c>
      <c r="U4045" s="311">
        <f>IF(M4045&lt;&gt;ฐาน!$M$45,IF(S4045=0,J4045+T4045,O4045),J4045)</f>
        <v>0</v>
      </c>
      <c r="V4045" s="98"/>
    </row>
    <row r="4046" spans="1:22" x14ac:dyDescent="0.35">
      <c r="A4046" s="93">
        <v>4038</v>
      </c>
      <c r="B4046" s="84"/>
      <c r="C4046" s="98"/>
      <c r="D4046" s="91"/>
      <c r="E4046" s="89"/>
      <c r="F4046" s="88"/>
      <c r="G4046" s="91"/>
      <c r="H4046" s="91"/>
      <c r="I4046" s="88"/>
      <c r="J4046" s="92"/>
      <c r="K4046" s="212"/>
      <c r="L4046" s="308" t="str">
        <f>IF(K4046&lt;&gt;"",INDEX(ฐาน!$J$4:$M$44,MATCH(INT(K4046),ฐาน!$J$4:$J$44,0),2),"")</f>
        <v/>
      </c>
      <c r="M4046" s="309" t="str">
        <f>IF(L4046&lt;&gt;"",INDEX(ฐาน!$J$4:$M$45,MATCH(L4046,ฐาน!$K$4:$K$45,0),4),"")</f>
        <v/>
      </c>
      <c r="N4046" s="310" t="str">
        <f>IF(I4046&lt;&gt;"",INDEX(ฐาน!$A$4:$F$9,MATCH(I4046,ฐาน!$A$4:$A$9,0),IF(J4046&gt;=INDEX(ฐาน!$A$4:$F$9,MATCH(I4046,ฐาน!$A$4:$A$9,0),3),6,5)),"")</f>
        <v/>
      </c>
      <c r="O4046" s="311" t="str">
        <f>IF(I4046&lt;&gt;"",IF(J4046&gt;=INDEX(ฐาน!$A$4:$G$9,MATCH(I4046,ฐาน!$A$4:$A$9,0),4),INDEX(ฐาน!$A$4:$G$9,MATCH(I4046,ฐาน!$A$4:$A$9,0),7),INDEX(ฐาน!$A$4:$G$9,MATCH(I4046,ฐาน!$A$4:$A$9,0),4)),"")</f>
        <v/>
      </c>
      <c r="P4046" s="312">
        <f>IF(M4046&lt;&gt;ฐาน!$M$45,IF(L4046&lt;&gt;"",($L4046*$N4046/100),0),0)</f>
        <v>0</v>
      </c>
      <c r="Q4046" s="311">
        <f>IF(M4046&lt;&gt;ฐาน!$M$45,IF(L4046&lt;&gt;"",ROUNDUP(($L4046*$N4046/100),-1),0),0)</f>
        <v>0</v>
      </c>
      <c r="R4046" s="311">
        <f t="shared" si="126"/>
        <v>0</v>
      </c>
      <c r="S4046" s="313">
        <f t="shared" si="127"/>
        <v>0</v>
      </c>
      <c r="T4046" s="314">
        <f>IF(M4046&lt;&gt;ฐาน!$M$45,IF(S4046&lt;&gt;"",S4046+R4046,0),0)</f>
        <v>0</v>
      </c>
      <c r="U4046" s="311">
        <f>IF(M4046&lt;&gt;ฐาน!$M$45,IF(S4046=0,J4046+T4046,O4046),J4046)</f>
        <v>0</v>
      </c>
      <c r="V4046" s="98"/>
    </row>
    <row r="4047" spans="1:22" x14ac:dyDescent="0.35">
      <c r="A4047" s="93">
        <v>4039</v>
      </c>
      <c r="B4047" s="84"/>
      <c r="C4047" s="98"/>
      <c r="D4047" s="91"/>
      <c r="E4047" s="89"/>
      <c r="F4047" s="88"/>
      <c r="G4047" s="91"/>
      <c r="H4047" s="91"/>
      <c r="I4047" s="88"/>
      <c r="J4047" s="92"/>
      <c r="K4047" s="212"/>
      <c r="L4047" s="308" t="str">
        <f>IF(K4047&lt;&gt;"",INDEX(ฐาน!$J$4:$M$44,MATCH(INT(K4047),ฐาน!$J$4:$J$44,0),2),"")</f>
        <v/>
      </c>
      <c r="M4047" s="309" t="str">
        <f>IF(L4047&lt;&gt;"",INDEX(ฐาน!$J$4:$M$45,MATCH(L4047,ฐาน!$K$4:$K$45,0),4),"")</f>
        <v/>
      </c>
      <c r="N4047" s="310" t="str">
        <f>IF(I4047&lt;&gt;"",INDEX(ฐาน!$A$4:$F$9,MATCH(I4047,ฐาน!$A$4:$A$9,0),IF(J4047&gt;=INDEX(ฐาน!$A$4:$F$9,MATCH(I4047,ฐาน!$A$4:$A$9,0),3),6,5)),"")</f>
        <v/>
      </c>
      <c r="O4047" s="311" t="str">
        <f>IF(I4047&lt;&gt;"",IF(J4047&gt;=INDEX(ฐาน!$A$4:$G$9,MATCH(I4047,ฐาน!$A$4:$A$9,0),4),INDEX(ฐาน!$A$4:$G$9,MATCH(I4047,ฐาน!$A$4:$A$9,0),7),INDEX(ฐาน!$A$4:$G$9,MATCH(I4047,ฐาน!$A$4:$A$9,0),4)),"")</f>
        <v/>
      </c>
      <c r="P4047" s="312">
        <f>IF(M4047&lt;&gt;ฐาน!$M$45,IF(L4047&lt;&gt;"",($L4047*$N4047/100),0),0)</f>
        <v>0</v>
      </c>
      <c r="Q4047" s="311">
        <f>IF(M4047&lt;&gt;ฐาน!$M$45,IF(L4047&lt;&gt;"",ROUNDUP(($L4047*$N4047/100),-1),0),0)</f>
        <v>0</v>
      </c>
      <c r="R4047" s="311">
        <f t="shared" si="126"/>
        <v>0</v>
      </c>
      <c r="S4047" s="313">
        <f t="shared" si="127"/>
        <v>0</v>
      </c>
      <c r="T4047" s="314">
        <f>IF(M4047&lt;&gt;ฐาน!$M$45,IF(S4047&lt;&gt;"",S4047+R4047,0),0)</f>
        <v>0</v>
      </c>
      <c r="U4047" s="311">
        <f>IF(M4047&lt;&gt;ฐาน!$M$45,IF(S4047=0,J4047+T4047,O4047),J4047)</f>
        <v>0</v>
      </c>
      <c r="V4047" s="98"/>
    </row>
    <row r="4048" spans="1:22" x14ac:dyDescent="0.35">
      <c r="A4048" s="93">
        <v>4040</v>
      </c>
      <c r="B4048" s="84"/>
      <c r="C4048" s="98"/>
      <c r="D4048" s="91"/>
      <c r="E4048" s="89"/>
      <c r="F4048" s="88"/>
      <c r="G4048" s="91"/>
      <c r="H4048" s="91"/>
      <c r="I4048" s="88"/>
      <c r="J4048" s="92"/>
      <c r="K4048" s="212"/>
      <c r="L4048" s="308" t="str">
        <f>IF(K4048&lt;&gt;"",INDEX(ฐาน!$J$4:$M$44,MATCH(INT(K4048),ฐาน!$J$4:$J$44,0),2),"")</f>
        <v/>
      </c>
      <c r="M4048" s="309" t="str">
        <f>IF(L4048&lt;&gt;"",INDEX(ฐาน!$J$4:$M$45,MATCH(L4048,ฐาน!$K$4:$K$45,0),4),"")</f>
        <v/>
      </c>
      <c r="N4048" s="310" t="str">
        <f>IF(I4048&lt;&gt;"",INDEX(ฐาน!$A$4:$F$9,MATCH(I4048,ฐาน!$A$4:$A$9,0),IF(J4048&gt;=INDEX(ฐาน!$A$4:$F$9,MATCH(I4048,ฐาน!$A$4:$A$9,0),3),6,5)),"")</f>
        <v/>
      </c>
      <c r="O4048" s="311" t="str">
        <f>IF(I4048&lt;&gt;"",IF(J4048&gt;=INDEX(ฐาน!$A$4:$G$9,MATCH(I4048,ฐาน!$A$4:$A$9,0),4),INDEX(ฐาน!$A$4:$G$9,MATCH(I4048,ฐาน!$A$4:$A$9,0),7),INDEX(ฐาน!$A$4:$G$9,MATCH(I4048,ฐาน!$A$4:$A$9,0),4)),"")</f>
        <v/>
      </c>
      <c r="P4048" s="312">
        <f>IF(M4048&lt;&gt;ฐาน!$M$45,IF(L4048&lt;&gt;"",($L4048*$N4048/100),0),0)</f>
        <v>0</v>
      </c>
      <c r="Q4048" s="311">
        <f>IF(M4048&lt;&gt;ฐาน!$M$45,IF(L4048&lt;&gt;"",ROUNDUP(($L4048*$N4048/100),-1),0),0)</f>
        <v>0</v>
      </c>
      <c r="R4048" s="311">
        <f t="shared" si="126"/>
        <v>0</v>
      </c>
      <c r="S4048" s="313">
        <f t="shared" si="127"/>
        <v>0</v>
      </c>
      <c r="T4048" s="314">
        <f>IF(M4048&lt;&gt;ฐาน!$M$45,IF(S4048&lt;&gt;"",S4048+R4048,0),0)</f>
        <v>0</v>
      </c>
      <c r="U4048" s="311">
        <f>IF(M4048&lt;&gt;ฐาน!$M$45,IF(S4048=0,J4048+T4048,O4048),J4048)</f>
        <v>0</v>
      </c>
      <c r="V4048" s="98"/>
    </row>
    <row r="4049" spans="1:22" x14ac:dyDescent="0.35">
      <c r="A4049" s="93">
        <v>4041</v>
      </c>
      <c r="B4049" s="84"/>
      <c r="C4049" s="98"/>
      <c r="D4049" s="91"/>
      <c r="E4049" s="89"/>
      <c r="F4049" s="88"/>
      <c r="G4049" s="91"/>
      <c r="H4049" s="91"/>
      <c r="I4049" s="88"/>
      <c r="J4049" s="92"/>
      <c r="K4049" s="212"/>
      <c r="L4049" s="308" t="str">
        <f>IF(K4049&lt;&gt;"",INDEX(ฐาน!$J$4:$M$44,MATCH(INT(K4049),ฐาน!$J$4:$J$44,0),2),"")</f>
        <v/>
      </c>
      <c r="M4049" s="309" t="str">
        <f>IF(L4049&lt;&gt;"",INDEX(ฐาน!$J$4:$M$45,MATCH(L4049,ฐาน!$K$4:$K$45,0),4),"")</f>
        <v/>
      </c>
      <c r="N4049" s="310" t="str">
        <f>IF(I4049&lt;&gt;"",INDEX(ฐาน!$A$4:$F$9,MATCH(I4049,ฐาน!$A$4:$A$9,0),IF(J4049&gt;=INDEX(ฐาน!$A$4:$F$9,MATCH(I4049,ฐาน!$A$4:$A$9,0),3),6,5)),"")</f>
        <v/>
      </c>
      <c r="O4049" s="311" t="str">
        <f>IF(I4049&lt;&gt;"",IF(J4049&gt;=INDEX(ฐาน!$A$4:$G$9,MATCH(I4049,ฐาน!$A$4:$A$9,0),4),INDEX(ฐาน!$A$4:$G$9,MATCH(I4049,ฐาน!$A$4:$A$9,0),7),INDEX(ฐาน!$A$4:$G$9,MATCH(I4049,ฐาน!$A$4:$A$9,0),4)),"")</f>
        <v/>
      </c>
      <c r="P4049" s="312">
        <f>IF(M4049&lt;&gt;ฐาน!$M$45,IF(L4049&lt;&gt;"",($L4049*$N4049/100),0),0)</f>
        <v>0</v>
      </c>
      <c r="Q4049" s="311">
        <f>IF(M4049&lt;&gt;ฐาน!$M$45,IF(L4049&lt;&gt;"",ROUNDUP(($L4049*$N4049/100),-1),0),0)</f>
        <v>0</v>
      </c>
      <c r="R4049" s="311">
        <f t="shared" si="126"/>
        <v>0</v>
      </c>
      <c r="S4049" s="313">
        <f t="shared" si="127"/>
        <v>0</v>
      </c>
      <c r="T4049" s="314">
        <f>IF(M4049&lt;&gt;ฐาน!$M$45,IF(S4049&lt;&gt;"",S4049+R4049,0),0)</f>
        <v>0</v>
      </c>
      <c r="U4049" s="311">
        <f>IF(M4049&lt;&gt;ฐาน!$M$45,IF(S4049=0,J4049+T4049,O4049),J4049)</f>
        <v>0</v>
      </c>
      <c r="V4049" s="98"/>
    </row>
    <row r="4050" spans="1:22" x14ac:dyDescent="0.35">
      <c r="A4050" s="93">
        <v>4042</v>
      </c>
      <c r="B4050" s="84"/>
      <c r="C4050" s="98"/>
      <c r="D4050" s="91"/>
      <c r="E4050" s="89"/>
      <c r="F4050" s="88"/>
      <c r="G4050" s="91"/>
      <c r="H4050" s="91"/>
      <c r="I4050" s="88"/>
      <c r="J4050" s="92"/>
      <c r="K4050" s="212"/>
      <c r="L4050" s="308" t="str">
        <f>IF(K4050&lt;&gt;"",INDEX(ฐาน!$J$4:$M$44,MATCH(INT(K4050),ฐาน!$J$4:$J$44,0),2),"")</f>
        <v/>
      </c>
      <c r="M4050" s="309" t="str">
        <f>IF(L4050&lt;&gt;"",INDEX(ฐาน!$J$4:$M$45,MATCH(L4050,ฐาน!$K$4:$K$45,0),4),"")</f>
        <v/>
      </c>
      <c r="N4050" s="310" t="str">
        <f>IF(I4050&lt;&gt;"",INDEX(ฐาน!$A$4:$F$9,MATCH(I4050,ฐาน!$A$4:$A$9,0),IF(J4050&gt;=INDEX(ฐาน!$A$4:$F$9,MATCH(I4050,ฐาน!$A$4:$A$9,0),3),6,5)),"")</f>
        <v/>
      </c>
      <c r="O4050" s="311" t="str">
        <f>IF(I4050&lt;&gt;"",IF(J4050&gt;=INDEX(ฐาน!$A$4:$G$9,MATCH(I4050,ฐาน!$A$4:$A$9,0),4),INDEX(ฐาน!$A$4:$G$9,MATCH(I4050,ฐาน!$A$4:$A$9,0),7),INDEX(ฐาน!$A$4:$G$9,MATCH(I4050,ฐาน!$A$4:$A$9,0),4)),"")</f>
        <v/>
      </c>
      <c r="P4050" s="312">
        <f>IF(M4050&lt;&gt;ฐาน!$M$45,IF(L4050&lt;&gt;"",($L4050*$N4050/100),0),0)</f>
        <v>0</v>
      </c>
      <c r="Q4050" s="311">
        <f>IF(M4050&lt;&gt;ฐาน!$M$45,IF(L4050&lt;&gt;"",ROUNDUP(($L4050*$N4050/100),-1),0),0)</f>
        <v>0</v>
      </c>
      <c r="R4050" s="311">
        <f t="shared" si="126"/>
        <v>0</v>
      </c>
      <c r="S4050" s="313">
        <f t="shared" si="127"/>
        <v>0</v>
      </c>
      <c r="T4050" s="314">
        <f>IF(M4050&lt;&gt;ฐาน!$M$45,IF(S4050&lt;&gt;"",S4050+R4050,0),0)</f>
        <v>0</v>
      </c>
      <c r="U4050" s="311">
        <f>IF(M4050&lt;&gt;ฐาน!$M$45,IF(S4050=0,J4050+T4050,O4050),J4050)</f>
        <v>0</v>
      </c>
      <c r="V4050" s="98"/>
    </row>
    <row r="4051" spans="1:22" x14ac:dyDescent="0.35">
      <c r="A4051" s="93">
        <v>4043</v>
      </c>
      <c r="B4051" s="84"/>
      <c r="C4051" s="98"/>
      <c r="D4051" s="91"/>
      <c r="E4051" s="89"/>
      <c r="F4051" s="88"/>
      <c r="G4051" s="91"/>
      <c r="H4051" s="91"/>
      <c r="I4051" s="88"/>
      <c r="J4051" s="92"/>
      <c r="K4051" s="212"/>
      <c r="L4051" s="308" t="str">
        <f>IF(K4051&lt;&gt;"",INDEX(ฐาน!$J$4:$M$44,MATCH(INT(K4051),ฐาน!$J$4:$J$44,0),2),"")</f>
        <v/>
      </c>
      <c r="M4051" s="309" t="str">
        <f>IF(L4051&lt;&gt;"",INDEX(ฐาน!$J$4:$M$45,MATCH(L4051,ฐาน!$K$4:$K$45,0),4),"")</f>
        <v/>
      </c>
      <c r="N4051" s="310" t="str">
        <f>IF(I4051&lt;&gt;"",INDEX(ฐาน!$A$4:$F$9,MATCH(I4051,ฐาน!$A$4:$A$9,0),IF(J4051&gt;=INDEX(ฐาน!$A$4:$F$9,MATCH(I4051,ฐาน!$A$4:$A$9,0),3),6,5)),"")</f>
        <v/>
      </c>
      <c r="O4051" s="311" t="str">
        <f>IF(I4051&lt;&gt;"",IF(J4051&gt;=INDEX(ฐาน!$A$4:$G$9,MATCH(I4051,ฐาน!$A$4:$A$9,0),4),INDEX(ฐาน!$A$4:$G$9,MATCH(I4051,ฐาน!$A$4:$A$9,0),7),INDEX(ฐาน!$A$4:$G$9,MATCH(I4051,ฐาน!$A$4:$A$9,0),4)),"")</f>
        <v/>
      </c>
      <c r="P4051" s="312">
        <f>IF(M4051&lt;&gt;ฐาน!$M$45,IF(L4051&lt;&gt;"",($L4051*$N4051/100),0),0)</f>
        <v>0</v>
      </c>
      <c r="Q4051" s="311">
        <f>IF(M4051&lt;&gt;ฐาน!$M$45,IF(L4051&lt;&gt;"",ROUNDUP(($L4051*$N4051/100),-1),0),0)</f>
        <v>0</v>
      </c>
      <c r="R4051" s="311">
        <f t="shared" si="126"/>
        <v>0</v>
      </c>
      <c r="S4051" s="313">
        <f t="shared" si="127"/>
        <v>0</v>
      </c>
      <c r="T4051" s="314">
        <f>IF(M4051&lt;&gt;ฐาน!$M$45,IF(S4051&lt;&gt;"",S4051+R4051,0),0)</f>
        <v>0</v>
      </c>
      <c r="U4051" s="311">
        <f>IF(M4051&lt;&gt;ฐาน!$M$45,IF(S4051=0,J4051+T4051,O4051),J4051)</f>
        <v>0</v>
      </c>
      <c r="V4051" s="98"/>
    </row>
    <row r="4052" spans="1:22" x14ac:dyDescent="0.35">
      <c r="A4052" s="93">
        <v>4044</v>
      </c>
      <c r="B4052" s="84"/>
      <c r="C4052" s="98"/>
      <c r="D4052" s="91"/>
      <c r="E4052" s="89"/>
      <c r="F4052" s="88"/>
      <c r="G4052" s="91"/>
      <c r="H4052" s="91"/>
      <c r="I4052" s="88"/>
      <c r="J4052" s="92"/>
      <c r="K4052" s="212"/>
      <c r="L4052" s="308" t="str">
        <f>IF(K4052&lt;&gt;"",INDEX(ฐาน!$J$4:$M$44,MATCH(INT(K4052),ฐาน!$J$4:$J$44,0),2),"")</f>
        <v/>
      </c>
      <c r="M4052" s="309" t="str">
        <f>IF(L4052&lt;&gt;"",INDEX(ฐาน!$J$4:$M$45,MATCH(L4052,ฐาน!$K$4:$K$45,0),4),"")</f>
        <v/>
      </c>
      <c r="N4052" s="310" t="str">
        <f>IF(I4052&lt;&gt;"",INDEX(ฐาน!$A$4:$F$9,MATCH(I4052,ฐาน!$A$4:$A$9,0),IF(J4052&gt;=INDEX(ฐาน!$A$4:$F$9,MATCH(I4052,ฐาน!$A$4:$A$9,0),3),6,5)),"")</f>
        <v/>
      </c>
      <c r="O4052" s="311" t="str">
        <f>IF(I4052&lt;&gt;"",IF(J4052&gt;=INDEX(ฐาน!$A$4:$G$9,MATCH(I4052,ฐาน!$A$4:$A$9,0),4),INDEX(ฐาน!$A$4:$G$9,MATCH(I4052,ฐาน!$A$4:$A$9,0),7),INDEX(ฐาน!$A$4:$G$9,MATCH(I4052,ฐาน!$A$4:$A$9,0),4)),"")</f>
        <v/>
      </c>
      <c r="P4052" s="312">
        <f>IF(M4052&lt;&gt;ฐาน!$M$45,IF(L4052&lt;&gt;"",($L4052*$N4052/100),0),0)</f>
        <v>0</v>
      </c>
      <c r="Q4052" s="311">
        <f>IF(M4052&lt;&gt;ฐาน!$M$45,IF(L4052&lt;&gt;"",ROUNDUP(($L4052*$N4052/100),-1),0),0)</f>
        <v>0</v>
      </c>
      <c r="R4052" s="311">
        <f t="shared" si="126"/>
        <v>0</v>
      </c>
      <c r="S4052" s="313">
        <f t="shared" si="127"/>
        <v>0</v>
      </c>
      <c r="T4052" s="314">
        <f>IF(M4052&lt;&gt;ฐาน!$M$45,IF(S4052&lt;&gt;"",S4052+R4052,0),0)</f>
        <v>0</v>
      </c>
      <c r="U4052" s="311">
        <f>IF(M4052&lt;&gt;ฐาน!$M$45,IF(S4052=0,J4052+T4052,O4052),J4052)</f>
        <v>0</v>
      </c>
      <c r="V4052" s="98"/>
    </row>
    <row r="4053" spans="1:22" x14ac:dyDescent="0.35">
      <c r="A4053" s="93">
        <v>4045</v>
      </c>
      <c r="B4053" s="84"/>
      <c r="C4053" s="98"/>
      <c r="D4053" s="91"/>
      <c r="E4053" s="89"/>
      <c r="F4053" s="88"/>
      <c r="G4053" s="91"/>
      <c r="H4053" s="91"/>
      <c r="I4053" s="88"/>
      <c r="J4053" s="92"/>
      <c r="K4053" s="212"/>
      <c r="L4053" s="308" t="str">
        <f>IF(K4053&lt;&gt;"",INDEX(ฐาน!$J$4:$M$44,MATCH(INT(K4053),ฐาน!$J$4:$J$44,0),2),"")</f>
        <v/>
      </c>
      <c r="M4053" s="309" t="str">
        <f>IF(L4053&lt;&gt;"",INDEX(ฐาน!$J$4:$M$45,MATCH(L4053,ฐาน!$K$4:$K$45,0),4),"")</f>
        <v/>
      </c>
      <c r="N4053" s="310" t="str">
        <f>IF(I4053&lt;&gt;"",INDEX(ฐาน!$A$4:$F$9,MATCH(I4053,ฐาน!$A$4:$A$9,0),IF(J4053&gt;=INDEX(ฐาน!$A$4:$F$9,MATCH(I4053,ฐาน!$A$4:$A$9,0),3),6,5)),"")</f>
        <v/>
      </c>
      <c r="O4053" s="311" t="str">
        <f>IF(I4053&lt;&gt;"",IF(J4053&gt;=INDEX(ฐาน!$A$4:$G$9,MATCH(I4053,ฐาน!$A$4:$A$9,0),4),INDEX(ฐาน!$A$4:$G$9,MATCH(I4053,ฐาน!$A$4:$A$9,0),7),INDEX(ฐาน!$A$4:$G$9,MATCH(I4053,ฐาน!$A$4:$A$9,0),4)),"")</f>
        <v/>
      </c>
      <c r="P4053" s="312">
        <f>IF(M4053&lt;&gt;ฐาน!$M$45,IF(L4053&lt;&gt;"",($L4053*$N4053/100),0),0)</f>
        <v>0</v>
      </c>
      <c r="Q4053" s="311">
        <f>IF(M4053&lt;&gt;ฐาน!$M$45,IF(L4053&lt;&gt;"",ROUNDUP(($L4053*$N4053/100),-1),0),0)</f>
        <v>0</v>
      </c>
      <c r="R4053" s="311">
        <f t="shared" si="126"/>
        <v>0</v>
      </c>
      <c r="S4053" s="313">
        <f t="shared" si="127"/>
        <v>0</v>
      </c>
      <c r="T4053" s="314">
        <f>IF(M4053&lt;&gt;ฐาน!$M$45,IF(S4053&lt;&gt;"",S4053+R4053,0),0)</f>
        <v>0</v>
      </c>
      <c r="U4053" s="311">
        <f>IF(M4053&lt;&gt;ฐาน!$M$45,IF(S4053=0,J4053+T4053,O4053),J4053)</f>
        <v>0</v>
      </c>
      <c r="V4053" s="98"/>
    </row>
    <row r="4054" spans="1:22" x14ac:dyDescent="0.35">
      <c r="A4054" s="93">
        <v>4046</v>
      </c>
      <c r="B4054" s="84"/>
      <c r="C4054" s="98"/>
      <c r="D4054" s="91"/>
      <c r="E4054" s="89"/>
      <c r="F4054" s="88"/>
      <c r="G4054" s="91"/>
      <c r="H4054" s="91"/>
      <c r="I4054" s="88"/>
      <c r="J4054" s="92"/>
      <c r="K4054" s="212"/>
      <c r="L4054" s="308" t="str">
        <f>IF(K4054&lt;&gt;"",INDEX(ฐาน!$J$4:$M$44,MATCH(INT(K4054),ฐาน!$J$4:$J$44,0),2),"")</f>
        <v/>
      </c>
      <c r="M4054" s="309" t="str">
        <f>IF(L4054&lt;&gt;"",INDEX(ฐาน!$J$4:$M$45,MATCH(L4054,ฐาน!$K$4:$K$45,0),4),"")</f>
        <v/>
      </c>
      <c r="N4054" s="310" t="str">
        <f>IF(I4054&lt;&gt;"",INDEX(ฐาน!$A$4:$F$9,MATCH(I4054,ฐาน!$A$4:$A$9,0),IF(J4054&gt;=INDEX(ฐาน!$A$4:$F$9,MATCH(I4054,ฐาน!$A$4:$A$9,0),3),6,5)),"")</f>
        <v/>
      </c>
      <c r="O4054" s="311" t="str">
        <f>IF(I4054&lt;&gt;"",IF(J4054&gt;=INDEX(ฐาน!$A$4:$G$9,MATCH(I4054,ฐาน!$A$4:$A$9,0),4),INDEX(ฐาน!$A$4:$G$9,MATCH(I4054,ฐาน!$A$4:$A$9,0),7),INDEX(ฐาน!$A$4:$G$9,MATCH(I4054,ฐาน!$A$4:$A$9,0),4)),"")</f>
        <v/>
      </c>
      <c r="P4054" s="312">
        <f>IF(M4054&lt;&gt;ฐาน!$M$45,IF(L4054&lt;&gt;"",($L4054*$N4054/100),0),0)</f>
        <v>0</v>
      </c>
      <c r="Q4054" s="311">
        <f>IF(M4054&lt;&gt;ฐาน!$M$45,IF(L4054&lt;&gt;"",ROUNDUP(($L4054*$N4054/100),-1),0),0)</f>
        <v>0</v>
      </c>
      <c r="R4054" s="311">
        <f t="shared" si="126"/>
        <v>0</v>
      </c>
      <c r="S4054" s="313">
        <f t="shared" si="127"/>
        <v>0</v>
      </c>
      <c r="T4054" s="314">
        <f>IF(M4054&lt;&gt;ฐาน!$M$45,IF(S4054&lt;&gt;"",S4054+R4054,0),0)</f>
        <v>0</v>
      </c>
      <c r="U4054" s="311">
        <f>IF(M4054&lt;&gt;ฐาน!$M$45,IF(S4054=0,J4054+T4054,O4054),J4054)</f>
        <v>0</v>
      </c>
      <c r="V4054" s="98"/>
    </row>
    <row r="4055" spans="1:22" x14ac:dyDescent="0.35">
      <c r="A4055" s="93">
        <v>4047</v>
      </c>
      <c r="B4055" s="84"/>
      <c r="C4055" s="98"/>
      <c r="D4055" s="91"/>
      <c r="E4055" s="89"/>
      <c r="F4055" s="88"/>
      <c r="G4055" s="91"/>
      <c r="H4055" s="91"/>
      <c r="I4055" s="88"/>
      <c r="J4055" s="92"/>
      <c r="K4055" s="212"/>
      <c r="L4055" s="308" t="str">
        <f>IF(K4055&lt;&gt;"",INDEX(ฐาน!$J$4:$M$44,MATCH(INT(K4055),ฐาน!$J$4:$J$44,0),2),"")</f>
        <v/>
      </c>
      <c r="M4055" s="309" t="str">
        <f>IF(L4055&lt;&gt;"",INDEX(ฐาน!$J$4:$M$45,MATCH(L4055,ฐาน!$K$4:$K$45,0),4),"")</f>
        <v/>
      </c>
      <c r="N4055" s="310" t="str">
        <f>IF(I4055&lt;&gt;"",INDEX(ฐาน!$A$4:$F$9,MATCH(I4055,ฐาน!$A$4:$A$9,0),IF(J4055&gt;=INDEX(ฐาน!$A$4:$F$9,MATCH(I4055,ฐาน!$A$4:$A$9,0),3),6,5)),"")</f>
        <v/>
      </c>
      <c r="O4055" s="311" t="str">
        <f>IF(I4055&lt;&gt;"",IF(J4055&gt;=INDEX(ฐาน!$A$4:$G$9,MATCH(I4055,ฐาน!$A$4:$A$9,0),4),INDEX(ฐาน!$A$4:$G$9,MATCH(I4055,ฐาน!$A$4:$A$9,0),7),INDEX(ฐาน!$A$4:$G$9,MATCH(I4055,ฐาน!$A$4:$A$9,0),4)),"")</f>
        <v/>
      </c>
      <c r="P4055" s="312">
        <f>IF(M4055&lt;&gt;ฐาน!$M$45,IF(L4055&lt;&gt;"",($L4055*$N4055/100),0),0)</f>
        <v>0</v>
      </c>
      <c r="Q4055" s="311">
        <f>IF(M4055&lt;&gt;ฐาน!$M$45,IF(L4055&lt;&gt;"",ROUNDUP(($L4055*$N4055/100),-1),0),0)</f>
        <v>0</v>
      </c>
      <c r="R4055" s="311">
        <f t="shared" si="126"/>
        <v>0</v>
      </c>
      <c r="S4055" s="313">
        <f t="shared" si="127"/>
        <v>0</v>
      </c>
      <c r="T4055" s="314">
        <f>IF(M4055&lt;&gt;ฐาน!$M$45,IF(S4055&lt;&gt;"",S4055+R4055,0),0)</f>
        <v>0</v>
      </c>
      <c r="U4055" s="311">
        <f>IF(M4055&lt;&gt;ฐาน!$M$45,IF(S4055=0,J4055+T4055,O4055),J4055)</f>
        <v>0</v>
      </c>
      <c r="V4055" s="98"/>
    </row>
    <row r="4056" spans="1:22" x14ac:dyDescent="0.35">
      <c r="A4056" s="93">
        <v>4048</v>
      </c>
      <c r="B4056" s="84"/>
      <c r="C4056" s="98"/>
      <c r="D4056" s="91"/>
      <c r="E4056" s="89"/>
      <c r="F4056" s="88"/>
      <c r="G4056" s="91"/>
      <c r="H4056" s="91"/>
      <c r="I4056" s="88"/>
      <c r="J4056" s="92"/>
      <c r="K4056" s="212"/>
      <c r="L4056" s="308" t="str">
        <f>IF(K4056&lt;&gt;"",INDEX(ฐาน!$J$4:$M$44,MATCH(INT(K4056),ฐาน!$J$4:$J$44,0),2),"")</f>
        <v/>
      </c>
      <c r="M4056" s="309" t="str">
        <f>IF(L4056&lt;&gt;"",INDEX(ฐาน!$J$4:$M$45,MATCH(L4056,ฐาน!$K$4:$K$45,0),4),"")</f>
        <v/>
      </c>
      <c r="N4056" s="310" t="str">
        <f>IF(I4056&lt;&gt;"",INDEX(ฐาน!$A$4:$F$9,MATCH(I4056,ฐาน!$A$4:$A$9,0),IF(J4056&gt;=INDEX(ฐาน!$A$4:$F$9,MATCH(I4056,ฐาน!$A$4:$A$9,0),3),6,5)),"")</f>
        <v/>
      </c>
      <c r="O4056" s="311" t="str">
        <f>IF(I4056&lt;&gt;"",IF(J4056&gt;=INDEX(ฐาน!$A$4:$G$9,MATCH(I4056,ฐาน!$A$4:$A$9,0),4),INDEX(ฐาน!$A$4:$G$9,MATCH(I4056,ฐาน!$A$4:$A$9,0),7),INDEX(ฐาน!$A$4:$G$9,MATCH(I4056,ฐาน!$A$4:$A$9,0),4)),"")</f>
        <v/>
      </c>
      <c r="P4056" s="312">
        <f>IF(M4056&lt;&gt;ฐาน!$M$45,IF(L4056&lt;&gt;"",($L4056*$N4056/100),0),0)</f>
        <v>0</v>
      </c>
      <c r="Q4056" s="311">
        <f>IF(M4056&lt;&gt;ฐาน!$M$45,IF(L4056&lt;&gt;"",ROUNDUP(($L4056*$N4056/100),-1),0),0)</f>
        <v>0</v>
      </c>
      <c r="R4056" s="311">
        <f t="shared" si="126"/>
        <v>0</v>
      </c>
      <c r="S4056" s="313">
        <f t="shared" si="127"/>
        <v>0</v>
      </c>
      <c r="T4056" s="314">
        <f>IF(M4056&lt;&gt;ฐาน!$M$45,IF(S4056&lt;&gt;"",S4056+R4056,0),0)</f>
        <v>0</v>
      </c>
      <c r="U4056" s="311">
        <f>IF(M4056&lt;&gt;ฐาน!$M$45,IF(S4056=0,J4056+T4056,O4056),J4056)</f>
        <v>0</v>
      </c>
      <c r="V4056" s="98"/>
    </row>
    <row r="4057" spans="1:22" x14ac:dyDescent="0.35">
      <c r="A4057" s="93">
        <v>4049</v>
      </c>
      <c r="B4057" s="84"/>
      <c r="C4057" s="98"/>
      <c r="D4057" s="91"/>
      <c r="E4057" s="89"/>
      <c r="F4057" s="88"/>
      <c r="G4057" s="91"/>
      <c r="H4057" s="91"/>
      <c r="I4057" s="88"/>
      <c r="J4057" s="92"/>
      <c r="K4057" s="212"/>
      <c r="L4057" s="308" t="str">
        <f>IF(K4057&lt;&gt;"",INDEX(ฐาน!$J$4:$M$44,MATCH(INT(K4057),ฐาน!$J$4:$J$44,0),2),"")</f>
        <v/>
      </c>
      <c r="M4057" s="309" t="str">
        <f>IF(L4057&lt;&gt;"",INDEX(ฐาน!$J$4:$M$45,MATCH(L4057,ฐาน!$K$4:$K$45,0),4),"")</f>
        <v/>
      </c>
      <c r="N4057" s="310" t="str">
        <f>IF(I4057&lt;&gt;"",INDEX(ฐาน!$A$4:$F$9,MATCH(I4057,ฐาน!$A$4:$A$9,0),IF(J4057&gt;=INDEX(ฐาน!$A$4:$F$9,MATCH(I4057,ฐาน!$A$4:$A$9,0),3),6,5)),"")</f>
        <v/>
      </c>
      <c r="O4057" s="311" t="str">
        <f>IF(I4057&lt;&gt;"",IF(J4057&gt;=INDEX(ฐาน!$A$4:$G$9,MATCH(I4057,ฐาน!$A$4:$A$9,0),4),INDEX(ฐาน!$A$4:$G$9,MATCH(I4057,ฐาน!$A$4:$A$9,0),7),INDEX(ฐาน!$A$4:$G$9,MATCH(I4057,ฐาน!$A$4:$A$9,0),4)),"")</f>
        <v/>
      </c>
      <c r="P4057" s="312">
        <f>IF(M4057&lt;&gt;ฐาน!$M$45,IF(L4057&lt;&gt;"",($L4057*$N4057/100),0),0)</f>
        <v>0</v>
      </c>
      <c r="Q4057" s="311">
        <f>IF(M4057&lt;&gt;ฐาน!$M$45,IF(L4057&lt;&gt;"",ROUNDUP(($L4057*$N4057/100),-1),0),0)</f>
        <v>0</v>
      </c>
      <c r="R4057" s="311">
        <f t="shared" si="126"/>
        <v>0</v>
      </c>
      <c r="S4057" s="313">
        <f t="shared" si="127"/>
        <v>0</v>
      </c>
      <c r="T4057" s="314">
        <f>IF(M4057&lt;&gt;ฐาน!$M$45,IF(S4057&lt;&gt;"",S4057+R4057,0),0)</f>
        <v>0</v>
      </c>
      <c r="U4057" s="311">
        <f>IF(M4057&lt;&gt;ฐาน!$M$45,IF(S4057=0,J4057+T4057,O4057),J4057)</f>
        <v>0</v>
      </c>
      <c r="V4057" s="98"/>
    </row>
    <row r="4058" spans="1:22" x14ac:dyDescent="0.35">
      <c r="A4058" s="93">
        <v>4050</v>
      </c>
      <c r="B4058" s="84"/>
      <c r="C4058" s="98"/>
      <c r="D4058" s="91"/>
      <c r="E4058" s="89"/>
      <c r="F4058" s="88"/>
      <c r="G4058" s="91"/>
      <c r="H4058" s="91"/>
      <c r="I4058" s="88"/>
      <c r="J4058" s="92"/>
      <c r="K4058" s="212"/>
      <c r="L4058" s="308" t="str">
        <f>IF(K4058&lt;&gt;"",INDEX(ฐาน!$J$4:$M$44,MATCH(INT(K4058),ฐาน!$J$4:$J$44,0),2),"")</f>
        <v/>
      </c>
      <c r="M4058" s="309" t="str">
        <f>IF(L4058&lt;&gt;"",INDEX(ฐาน!$J$4:$M$45,MATCH(L4058,ฐาน!$K$4:$K$45,0),4),"")</f>
        <v/>
      </c>
      <c r="N4058" s="310" t="str">
        <f>IF(I4058&lt;&gt;"",INDEX(ฐาน!$A$4:$F$9,MATCH(I4058,ฐาน!$A$4:$A$9,0),IF(J4058&gt;=INDEX(ฐาน!$A$4:$F$9,MATCH(I4058,ฐาน!$A$4:$A$9,0),3),6,5)),"")</f>
        <v/>
      </c>
      <c r="O4058" s="311" t="str">
        <f>IF(I4058&lt;&gt;"",IF(J4058&gt;=INDEX(ฐาน!$A$4:$G$9,MATCH(I4058,ฐาน!$A$4:$A$9,0),4),INDEX(ฐาน!$A$4:$G$9,MATCH(I4058,ฐาน!$A$4:$A$9,0),7),INDEX(ฐาน!$A$4:$G$9,MATCH(I4058,ฐาน!$A$4:$A$9,0),4)),"")</f>
        <v/>
      </c>
      <c r="P4058" s="312">
        <f>IF(M4058&lt;&gt;ฐาน!$M$45,IF(L4058&lt;&gt;"",($L4058*$N4058/100),0),0)</f>
        <v>0</v>
      </c>
      <c r="Q4058" s="311">
        <f>IF(M4058&lt;&gt;ฐาน!$M$45,IF(L4058&lt;&gt;"",ROUNDUP(($L4058*$N4058/100),-1),0),0)</f>
        <v>0</v>
      </c>
      <c r="R4058" s="311">
        <f t="shared" si="126"/>
        <v>0</v>
      </c>
      <c r="S4058" s="313">
        <f t="shared" si="127"/>
        <v>0</v>
      </c>
      <c r="T4058" s="314">
        <f>IF(M4058&lt;&gt;ฐาน!$M$45,IF(S4058&lt;&gt;"",S4058+R4058,0),0)</f>
        <v>0</v>
      </c>
      <c r="U4058" s="311">
        <f>IF(M4058&lt;&gt;ฐาน!$M$45,IF(S4058=0,J4058+T4058,O4058),J4058)</f>
        <v>0</v>
      </c>
      <c r="V4058" s="98"/>
    </row>
    <row r="4059" spans="1:22" x14ac:dyDescent="0.35">
      <c r="A4059" s="93">
        <v>4051</v>
      </c>
      <c r="B4059" s="84"/>
      <c r="C4059" s="98"/>
      <c r="D4059" s="91"/>
      <c r="E4059" s="89"/>
      <c r="F4059" s="88"/>
      <c r="G4059" s="91"/>
      <c r="H4059" s="91"/>
      <c r="I4059" s="88"/>
      <c r="J4059" s="92"/>
      <c r="K4059" s="212"/>
      <c r="L4059" s="308" t="str">
        <f>IF(K4059&lt;&gt;"",INDEX(ฐาน!$J$4:$M$44,MATCH(INT(K4059),ฐาน!$J$4:$J$44,0),2),"")</f>
        <v/>
      </c>
      <c r="M4059" s="309" t="str">
        <f>IF(L4059&lt;&gt;"",INDEX(ฐาน!$J$4:$M$45,MATCH(L4059,ฐาน!$K$4:$K$45,0),4),"")</f>
        <v/>
      </c>
      <c r="N4059" s="310" t="str">
        <f>IF(I4059&lt;&gt;"",INDEX(ฐาน!$A$4:$F$9,MATCH(I4059,ฐาน!$A$4:$A$9,0),IF(J4059&gt;=INDEX(ฐาน!$A$4:$F$9,MATCH(I4059,ฐาน!$A$4:$A$9,0),3),6,5)),"")</f>
        <v/>
      </c>
      <c r="O4059" s="311" t="str">
        <f>IF(I4059&lt;&gt;"",IF(J4059&gt;=INDEX(ฐาน!$A$4:$G$9,MATCH(I4059,ฐาน!$A$4:$A$9,0),4),INDEX(ฐาน!$A$4:$G$9,MATCH(I4059,ฐาน!$A$4:$A$9,0),7),INDEX(ฐาน!$A$4:$G$9,MATCH(I4059,ฐาน!$A$4:$A$9,0),4)),"")</f>
        <v/>
      </c>
      <c r="P4059" s="312">
        <f>IF(M4059&lt;&gt;ฐาน!$M$45,IF(L4059&lt;&gt;"",($L4059*$N4059/100),0),0)</f>
        <v>0</v>
      </c>
      <c r="Q4059" s="311">
        <f>IF(M4059&lt;&gt;ฐาน!$M$45,IF(L4059&lt;&gt;"",ROUNDUP(($L4059*$N4059/100),-1),0),0)</f>
        <v>0</v>
      </c>
      <c r="R4059" s="311">
        <f t="shared" si="126"/>
        <v>0</v>
      </c>
      <c r="S4059" s="313">
        <f t="shared" si="127"/>
        <v>0</v>
      </c>
      <c r="T4059" s="314">
        <f>IF(M4059&lt;&gt;ฐาน!$M$45,IF(S4059&lt;&gt;"",S4059+R4059,0),0)</f>
        <v>0</v>
      </c>
      <c r="U4059" s="311">
        <f>IF(M4059&lt;&gt;ฐาน!$M$45,IF(S4059=0,J4059+T4059,O4059),J4059)</f>
        <v>0</v>
      </c>
      <c r="V4059" s="98"/>
    </row>
    <row r="4060" spans="1:22" x14ac:dyDescent="0.35">
      <c r="A4060" s="93">
        <v>4052</v>
      </c>
      <c r="B4060" s="84"/>
      <c r="C4060" s="98"/>
      <c r="D4060" s="91"/>
      <c r="E4060" s="89"/>
      <c r="F4060" s="88"/>
      <c r="G4060" s="91"/>
      <c r="H4060" s="91"/>
      <c r="I4060" s="88"/>
      <c r="J4060" s="92"/>
      <c r="K4060" s="212"/>
      <c r="L4060" s="308" t="str">
        <f>IF(K4060&lt;&gt;"",INDEX(ฐาน!$J$4:$M$44,MATCH(INT(K4060),ฐาน!$J$4:$J$44,0),2),"")</f>
        <v/>
      </c>
      <c r="M4060" s="309" t="str">
        <f>IF(L4060&lt;&gt;"",INDEX(ฐาน!$J$4:$M$45,MATCH(L4060,ฐาน!$K$4:$K$45,0),4),"")</f>
        <v/>
      </c>
      <c r="N4060" s="310" t="str">
        <f>IF(I4060&lt;&gt;"",INDEX(ฐาน!$A$4:$F$9,MATCH(I4060,ฐาน!$A$4:$A$9,0),IF(J4060&gt;=INDEX(ฐาน!$A$4:$F$9,MATCH(I4060,ฐาน!$A$4:$A$9,0),3),6,5)),"")</f>
        <v/>
      </c>
      <c r="O4060" s="311" t="str">
        <f>IF(I4060&lt;&gt;"",IF(J4060&gt;=INDEX(ฐาน!$A$4:$G$9,MATCH(I4060,ฐาน!$A$4:$A$9,0),4),INDEX(ฐาน!$A$4:$G$9,MATCH(I4060,ฐาน!$A$4:$A$9,0),7),INDEX(ฐาน!$A$4:$G$9,MATCH(I4060,ฐาน!$A$4:$A$9,0),4)),"")</f>
        <v/>
      </c>
      <c r="P4060" s="312">
        <f>IF(M4060&lt;&gt;ฐาน!$M$45,IF(L4060&lt;&gt;"",($L4060*$N4060/100),0),0)</f>
        <v>0</v>
      </c>
      <c r="Q4060" s="311">
        <f>IF(M4060&lt;&gt;ฐาน!$M$45,IF(L4060&lt;&gt;"",ROUNDUP(($L4060*$N4060/100),-1),0),0)</f>
        <v>0</v>
      </c>
      <c r="R4060" s="311">
        <f t="shared" si="126"/>
        <v>0</v>
      </c>
      <c r="S4060" s="313">
        <f t="shared" si="127"/>
        <v>0</v>
      </c>
      <c r="T4060" s="314">
        <f>IF(M4060&lt;&gt;ฐาน!$M$45,IF(S4060&lt;&gt;"",S4060+R4060,0),0)</f>
        <v>0</v>
      </c>
      <c r="U4060" s="311">
        <f>IF(M4060&lt;&gt;ฐาน!$M$45,IF(S4060=0,J4060+T4060,O4060),J4060)</f>
        <v>0</v>
      </c>
      <c r="V4060" s="98"/>
    </row>
    <row r="4061" spans="1:22" x14ac:dyDescent="0.35">
      <c r="A4061" s="93">
        <v>4053</v>
      </c>
      <c r="B4061" s="84"/>
      <c r="C4061" s="98"/>
      <c r="D4061" s="91"/>
      <c r="E4061" s="89"/>
      <c r="F4061" s="88"/>
      <c r="G4061" s="91"/>
      <c r="H4061" s="91"/>
      <c r="I4061" s="88"/>
      <c r="J4061" s="92"/>
      <c r="K4061" s="212"/>
      <c r="L4061" s="308" t="str">
        <f>IF(K4061&lt;&gt;"",INDEX(ฐาน!$J$4:$M$44,MATCH(INT(K4061),ฐาน!$J$4:$J$44,0),2),"")</f>
        <v/>
      </c>
      <c r="M4061" s="309" t="str">
        <f>IF(L4061&lt;&gt;"",INDEX(ฐาน!$J$4:$M$45,MATCH(L4061,ฐาน!$K$4:$K$45,0),4),"")</f>
        <v/>
      </c>
      <c r="N4061" s="310" t="str">
        <f>IF(I4061&lt;&gt;"",INDEX(ฐาน!$A$4:$F$9,MATCH(I4061,ฐาน!$A$4:$A$9,0),IF(J4061&gt;=INDEX(ฐาน!$A$4:$F$9,MATCH(I4061,ฐาน!$A$4:$A$9,0),3),6,5)),"")</f>
        <v/>
      </c>
      <c r="O4061" s="311" t="str">
        <f>IF(I4061&lt;&gt;"",IF(J4061&gt;=INDEX(ฐาน!$A$4:$G$9,MATCH(I4061,ฐาน!$A$4:$A$9,0),4),INDEX(ฐาน!$A$4:$G$9,MATCH(I4061,ฐาน!$A$4:$A$9,0),7),INDEX(ฐาน!$A$4:$G$9,MATCH(I4061,ฐาน!$A$4:$A$9,0),4)),"")</f>
        <v/>
      </c>
      <c r="P4061" s="312">
        <f>IF(M4061&lt;&gt;ฐาน!$M$45,IF(L4061&lt;&gt;"",($L4061*$N4061/100),0),0)</f>
        <v>0</v>
      </c>
      <c r="Q4061" s="311">
        <f>IF(M4061&lt;&gt;ฐาน!$M$45,IF(L4061&lt;&gt;"",ROUNDUP(($L4061*$N4061/100),-1),0),0)</f>
        <v>0</v>
      </c>
      <c r="R4061" s="311">
        <f t="shared" si="126"/>
        <v>0</v>
      </c>
      <c r="S4061" s="313">
        <f t="shared" si="127"/>
        <v>0</v>
      </c>
      <c r="T4061" s="314">
        <f>IF(M4061&lt;&gt;ฐาน!$M$45,IF(S4061&lt;&gt;"",S4061+R4061,0),0)</f>
        <v>0</v>
      </c>
      <c r="U4061" s="311">
        <f>IF(M4061&lt;&gt;ฐาน!$M$45,IF(S4061=0,J4061+T4061,O4061),J4061)</f>
        <v>0</v>
      </c>
      <c r="V4061" s="98"/>
    </row>
    <row r="4062" spans="1:22" x14ac:dyDescent="0.35">
      <c r="A4062" s="93">
        <v>4054</v>
      </c>
      <c r="B4062" s="84"/>
      <c r="C4062" s="98"/>
      <c r="D4062" s="91"/>
      <c r="E4062" s="89"/>
      <c r="F4062" s="88"/>
      <c r="G4062" s="91"/>
      <c r="H4062" s="91"/>
      <c r="I4062" s="88"/>
      <c r="J4062" s="92"/>
      <c r="K4062" s="212"/>
      <c r="L4062" s="308" t="str">
        <f>IF(K4062&lt;&gt;"",INDEX(ฐาน!$J$4:$M$44,MATCH(INT(K4062),ฐาน!$J$4:$J$44,0),2),"")</f>
        <v/>
      </c>
      <c r="M4062" s="309" t="str">
        <f>IF(L4062&lt;&gt;"",INDEX(ฐาน!$J$4:$M$45,MATCH(L4062,ฐาน!$K$4:$K$45,0),4),"")</f>
        <v/>
      </c>
      <c r="N4062" s="310" t="str">
        <f>IF(I4062&lt;&gt;"",INDEX(ฐาน!$A$4:$F$9,MATCH(I4062,ฐาน!$A$4:$A$9,0),IF(J4062&gt;=INDEX(ฐาน!$A$4:$F$9,MATCH(I4062,ฐาน!$A$4:$A$9,0),3),6,5)),"")</f>
        <v/>
      </c>
      <c r="O4062" s="311" t="str">
        <f>IF(I4062&lt;&gt;"",IF(J4062&gt;=INDEX(ฐาน!$A$4:$G$9,MATCH(I4062,ฐาน!$A$4:$A$9,0),4),INDEX(ฐาน!$A$4:$G$9,MATCH(I4062,ฐาน!$A$4:$A$9,0),7),INDEX(ฐาน!$A$4:$G$9,MATCH(I4062,ฐาน!$A$4:$A$9,0),4)),"")</f>
        <v/>
      </c>
      <c r="P4062" s="312">
        <f>IF(M4062&lt;&gt;ฐาน!$M$45,IF(L4062&lt;&gt;"",($L4062*$N4062/100),0),0)</f>
        <v>0</v>
      </c>
      <c r="Q4062" s="311">
        <f>IF(M4062&lt;&gt;ฐาน!$M$45,IF(L4062&lt;&gt;"",ROUNDUP(($L4062*$N4062/100),-1),0),0)</f>
        <v>0</v>
      </c>
      <c r="R4062" s="311">
        <f t="shared" si="126"/>
        <v>0</v>
      </c>
      <c r="S4062" s="313">
        <f t="shared" si="127"/>
        <v>0</v>
      </c>
      <c r="T4062" s="314">
        <f>IF(M4062&lt;&gt;ฐาน!$M$45,IF(S4062&lt;&gt;"",S4062+R4062,0),0)</f>
        <v>0</v>
      </c>
      <c r="U4062" s="311">
        <f>IF(M4062&lt;&gt;ฐาน!$M$45,IF(S4062=0,J4062+T4062,O4062),J4062)</f>
        <v>0</v>
      </c>
      <c r="V4062" s="98"/>
    </row>
    <row r="4063" spans="1:22" x14ac:dyDescent="0.35">
      <c r="A4063" s="93">
        <v>4055</v>
      </c>
      <c r="B4063" s="84"/>
      <c r="C4063" s="98"/>
      <c r="D4063" s="91"/>
      <c r="E4063" s="89"/>
      <c r="F4063" s="88"/>
      <c r="G4063" s="91"/>
      <c r="H4063" s="91"/>
      <c r="I4063" s="88"/>
      <c r="J4063" s="92"/>
      <c r="K4063" s="212"/>
      <c r="L4063" s="308" t="str">
        <f>IF(K4063&lt;&gt;"",INDEX(ฐาน!$J$4:$M$44,MATCH(INT(K4063),ฐาน!$J$4:$J$44,0),2),"")</f>
        <v/>
      </c>
      <c r="M4063" s="309" t="str">
        <f>IF(L4063&lt;&gt;"",INDEX(ฐาน!$J$4:$M$45,MATCH(L4063,ฐาน!$K$4:$K$45,0),4),"")</f>
        <v/>
      </c>
      <c r="N4063" s="310" t="str">
        <f>IF(I4063&lt;&gt;"",INDEX(ฐาน!$A$4:$F$9,MATCH(I4063,ฐาน!$A$4:$A$9,0),IF(J4063&gt;=INDEX(ฐาน!$A$4:$F$9,MATCH(I4063,ฐาน!$A$4:$A$9,0),3),6,5)),"")</f>
        <v/>
      </c>
      <c r="O4063" s="311" t="str">
        <f>IF(I4063&lt;&gt;"",IF(J4063&gt;=INDEX(ฐาน!$A$4:$G$9,MATCH(I4063,ฐาน!$A$4:$A$9,0),4),INDEX(ฐาน!$A$4:$G$9,MATCH(I4063,ฐาน!$A$4:$A$9,0),7),INDEX(ฐาน!$A$4:$G$9,MATCH(I4063,ฐาน!$A$4:$A$9,0),4)),"")</f>
        <v/>
      </c>
      <c r="P4063" s="312">
        <f>IF(M4063&lt;&gt;ฐาน!$M$45,IF(L4063&lt;&gt;"",($L4063*$N4063/100),0),0)</f>
        <v>0</v>
      </c>
      <c r="Q4063" s="311">
        <f>IF(M4063&lt;&gt;ฐาน!$M$45,IF(L4063&lt;&gt;"",ROUNDUP(($L4063*$N4063/100),-1),0),0)</f>
        <v>0</v>
      </c>
      <c r="R4063" s="311">
        <f t="shared" si="126"/>
        <v>0</v>
      </c>
      <c r="S4063" s="313">
        <f t="shared" si="127"/>
        <v>0</v>
      </c>
      <c r="T4063" s="314">
        <f>IF(M4063&lt;&gt;ฐาน!$M$45,IF(S4063&lt;&gt;"",S4063+R4063,0),0)</f>
        <v>0</v>
      </c>
      <c r="U4063" s="311">
        <f>IF(M4063&lt;&gt;ฐาน!$M$45,IF(S4063=0,J4063+T4063,O4063),J4063)</f>
        <v>0</v>
      </c>
      <c r="V4063" s="98"/>
    </row>
    <row r="4064" spans="1:22" x14ac:dyDescent="0.35">
      <c r="A4064" s="93">
        <v>4056</v>
      </c>
      <c r="B4064" s="84"/>
      <c r="C4064" s="98"/>
      <c r="D4064" s="91"/>
      <c r="E4064" s="89"/>
      <c r="F4064" s="88"/>
      <c r="G4064" s="91"/>
      <c r="H4064" s="91"/>
      <c r="I4064" s="88"/>
      <c r="J4064" s="92"/>
      <c r="K4064" s="212"/>
      <c r="L4064" s="308" t="str">
        <f>IF(K4064&lt;&gt;"",INDEX(ฐาน!$J$4:$M$44,MATCH(INT(K4064),ฐาน!$J$4:$J$44,0),2),"")</f>
        <v/>
      </c>
      <c r="M4064" s="309" t="str">
        <f>IF(L4064&lt;&gt;"",INDEX(ฐาน!$J$4:$M$45,MATCH(L4064,ฐาน!$K$4:$K$45,0),4),"")</f>
        <v/>
      </c>
      <c r="N4064" s="310" t="str">
        <f>IF(I4064&lt;&gt;"",INDEX(ฐาน!$A$4:$F$9,MATCH(I4064,ฐาน!$A$4:$A$9,0),IF(J4064&gt;=INDEX(ฐาน!$A$4:$F$9,MATCH(I4064,ฐาน!$A$4:$A$9,0),3),6,5)),"")</f>
        <v/>
      </c>
      <c r="O4064" s="311" t="str">
        <f>IF(I4064&lt;&gt;"",IF(J4064&gt;=INDEX(ฐาน!$A$4:$G$9,MATCH(I4064,ฐาน!$A$4:$A$9,0),4),INDEX(ฐาน!$A$4:$G$9,MATCH(I4064,ฐาน!$A$4:$A$9,0),7),INDEX(ฐาน!$A$4:$G$9,MATCH(I4064,ฐาน!$A$4:$A$9,0),4)),"")</f>
        <v/>
      </c>
      <c r="P4064" s="312">
        <f>IF(M4064&lt;&gt;ฐาน!$M$45,IF(L4064&lt;&gt;"",($L4064*$N4064/100),0),0)</f>
        <v>0</v>
      </c>
      <c r="Q4064" s="311">
        <f>IF(M4064&lt;&gt;ฐาน!$M$45,IF(L4064&lt;&gt;"",ROUNDUP(($L4064*$N4064/100),-1),0),0)</f>
        <v>0</v>
      </c>
      <c r="R4064" s="311">
        <f t="shared" si="126"/>
        <v>0</v>
      </c>
      <c r="S4064" s="313">
        <f t="shared" si="127"/>
        <v>0</v>
      </c>
      <c r="T4064" s="314">
        <f>IF(M4064&lt;&gt;ฐาน!$M$45,IF(S4064&lt;&gt;"",S4064+R4064,0),0)</f>
        <v>0</v>
      </c>
      <c r="U4064" s="311">
        <f>IF(M4064&lt;&gt;ฐาน!$M$45,IF(S4064=0,J4064+T4064,O4064),J4064)</f>
        <v>0</v>
      </c>
      <c r="V4064" s="98"/>
    </row>
    <row r="4065" spans="1:22" x14ac:dyDescent="0.35">
      <c r="A4065" s="93">
        <v>4057</v>
      </c>
      <c r="B4065" s="84"/>
      <c r="C4065" s="98"/>
      <c r="D4065" s="91"/>
      <c r="E4065" s="89"/>
      <c r="F4065" s="88"/>
      <c r="G4065" s="91"/>
      <c r="H4065" s="91"/>
      <c r="I4065" s="88"/>
      <c r="J4065" s="92"/>
      <c r="K4065" s="212"/>
      <c r="L4065" s="308" t="str">
        <f>IF(K4065&lt;&gt;"",INDEX(ฐาน!$J$4:$M$44,MATCH(INT(K4065),ฐาน!$J$4:$J$44,0),2),"")</f>
        <v/>
      </c>
      <c r="M4065" s="309" t="str">
        <f>IF(L4065&lt;&gt;"",INDEX(ฐาน!$J$4:$M$45,MATCH(L4065,ฐาน!$K$4:$K$45,0),4),"")</f>
        <v/>
      </c>
      <c r="N4065" s="310" t="str">
        <f>IF(I4065&lt;&gt;"",INDEX(ฐาน!$A$4:$F$9,MATCH(I4065,ฐาน!$A$4:$A$9,0),IF(J4065&gt;=INDEX(ฐาน!$A$4:$F$9,MATCH(I4065,ฐาน!$A$4:$A$9,0),3),6,5)),"")</f>
        <v/>
      </c>
      <c r="O4065" s="311" t="str">
        <f>IF(I4065&lt;&gt;"",IF(J4065&gt;=INDEX(ฐาน!$A$4:$G$9,MATCH(I4065,ฐาน!$A$4:$A$9,0),4),INDEX(ฐาน!$A$4:$G$9,MATCH(I4065,ฐาน!$A$4:$A$9,0),7),INDEX(ฐาน!$A$4:$G$9,MATCH(I4065,ฐาน!$A$4:$A$9,0),4)),"")</f>
        <v/>
      </c>
      <c r="P4065" s="312">
        <f>IF(M4065&lt;&gt;ฐาน!$M$45,IF(L4065&lt;&gt;"",($L4065*$N4065/100),0),0)</f>
        <v>0</v>
      </c>
      <c r="Q4065" s="311">
        <f>IF(M4065&lt;&gt;ฐาน!$M$45,IF(L4065&lt;&gt;"",ROUNDUP(($L4065*$N4065/100),-1),0),0)</f>
        <v>0</v>
      </c>
      <c r="R4065" s="311">
        <f t="shared" si="126"/>
        <v>0</v>
      </c>
      <c r="S4065" s="313">
        <f t="shared" si="127"/>
        <v>0</v>
      </c>
      <c r="T4065" s="314">
        <f>IF(M4065&lt;&gt;ฐาน!$M$45,IF(S4065&lt;&gt;"",S4065+R4065,0),0)</f>
        <v>0</v>
      </c>
      <c r="U4065" s="311">
        <f>IF(M4065&lt;&gt;ฐาน!$M$45,IF(S4065=0,J4065+T4065,O4065),J4065)</f>
        <v>0</v>
      </c>
      <c r="V4065" s="98"/>
    </row>
    <row r="4066" spans="1:22" x14ac:dyDescent="0.35">
      <c r="A4066" s="93">
        <v>4058</v>
      </c>
      <c r="B4066" s="84"/>
      <c r="C4066" s="98"/>
      <c r="D4066" s="91"/>
      <c r="E4066" s="89"/>
      <c r="F4066" s="88"/>
      <c r="G4066" s="91"/>
      <c r="H4066" s="91"/>
      <c r="I4066" s="88"/>
      <c r="J4066" s="92"/>
      <c r="K4066" s="212"/>
      <c r="L4066" s="308" t="str">
        <f>IF(K4066&lt;&gt;"",INDEX(ฐาน!$J$4:$M$44,MATCH(INT(K4066),ฐาน!$J$4:$J$44,0),2),"")</f>
        <v/>
      </c>
      <c r="M4066" s="309" t="str">
        <f>IF(L4066&lt;&gt;"",INDEX(ฐาน!$J$4:$M$45,MATCH(L4066,ฐาน!$K$4:$K$45,0),4),"")</f>
        <v/>
      </c>
      <c r="N4066" s="310" t="str">
        <f>IF(I4066&lt;&gt;"",INDEX(ฐาน!$A$4:$F$9,MATCH(I4066,ฐาน!$A$4:$A$9,0),IF(J4066&gt;=INDEX(ฐาน!$A$4:$F$9,MATCH(I4066,ฐาน!$A$4:$A$9,0),3),6,5)),"")</f>
        <v/>
      </c>
      <c r="O4066" s="311" t="str">
        <f>IF(I4066&lt;&gt;"",IF(J4066&gt;=INDEX(ฐาน!$A$4:$G$9,MATCH(I4066,ฐาน!$A$4:$A$9,0),4),INDEX(ฐาน!$A$4:$G$9,MATCH(I4066,ฐาน!$A$4:$A$9,0),7),INDEX(ฐาน!$A$4:$G$9,MATCH(I4066,ฐาน!$A$4:$A$9,0),4)),"")</f>
        <v/>
      </c>
      <c r="P4066" s="312">
        <f>IF(M4066&lt;&gt;ฐาน!$M$45,IF(L4066&lt;&gt;"",($L4066*$N4066/100),0),0)</f>
        <v>0</v>
      </c>
      <c r="Q4066" s="311">
        <f>IF(M4066&lt;&gt;ฐาน!$M$45,IF(L4066&lt;&gt;"",ROUNDUP(($L4066*$N4066/100),-1),0),0)</f>
        <v>0</v>
      </c>
      <c r="R4066" s="311">
        <f t="shared" si="126"/>
        <v>0</v>
      </c>
      <c r="S4066" s="313">
        <f t="shared" si="127"/>
        <v>0</v>
      </c>
      <c r="T4066" s="314">
        <f>IF(M4066&lt;&gt;ฐาน!$M$45,IF(S4066&lt;&gt;"",S4066+R4066,0),0)</f>
        <v>0</v>
      </c>
      <c r="U4066" s="311">
        <f>IF(M4066&lt;&gt;ฐาน!$M$45,IF(S4066=0,J4066+T4066,O4066),J4066)</f>
        <v>0</v>
      </c>
      <c r="V4066" s="98"/>
    </row>
    <row r="4067" spans="1:22" x14ac:dyDescent="0.35">
      <c r="A4067" s="93">
        <v>4059</v>
      </c>
      <c r="B4067" s="84"/>
      <c r="C4067" s="98"/>
      <c r="D4067" s="91"/>
      <c r="E4067" s="89"/>
      <c r="F4067" s="88"/>
      <c r="G4067" s="91"/>
      <c r="H4067" s="91"/>
      <c r="I4067" s="88"/>
      <c r="J4067" s="92"/>
      <c r="K4067" s="212"/>
      <c r="L4067" s="308" t="str">
        <f>IF(K4067&lt;&gt;"",INDEX(ฐาน!$J$4:$M$44,MATCH(INT(K4067),ฐาน!$J$4:$J$44,0),2),"")</f>
        <v/>
      </c>
      <c r="M4067" s="309" t="str">
        <f>IF(L4067&lt;&gt;"",INDEX(ฐาน!$J$4:$M$45,MATCH(L4067,ฐาน!$K$4:$K$45,0),4),"")</f>
        <v/>
      </c>
      <c r="N4067" s="310" t="str">
        <f>IF(I4067&lt;&gt;"",INDEX(ฐาน!$A$4:$F$9,MATCH(I4067,ฐาน!$A$4:$A$9,0),IF(J4067&gt;=INDEX(ฐาน!$A$4:$F$9,MATCH(I4067,ฐาน!$A$4:$A$9,0),3),6,5)),"")</f>
        <v/>
      </c>
      <c r="O4067" s="311" t="str">
        <f>IF(I4067&lt;&gt;"",IF(J4067&gt;=INDEX(ฐาน!$A$4:$G$9,MATCH(I4067,ฐาน!$A$4:$A$9,0),4),INDEX(ฐาน!$A$4:$G$9,MATCH(I4067,ฐาน!$A$4:$A$9,0),7),INDEX(ฐาน!$A$4:$G$9,MATCH(I4067,ฐาน!$A$4:$A$9,0),4)),"")</f>
        <v/>
      </c>
      <c r="P4067" s="312">
        <f>IF(M4067&lt;&gt;ฐาน!$M$45,IF(L4067&lt;&gt;"",($L4067*$N4067/100),0),0)</f>
        <v>0</v>
      </c>
      <c r="Q4067" s="311">
        <f>IF(M4067&lt;&gt;ฐาน!$M$45,IF(L4067&lt;&gt;"",ROUNDUP(($L4067*$N4067/100),-1),0),0)</f>
        <v>0</v>
      </c>
      <c r="R4067" s="311">
        <f t="shared" si="126"/>
        <v>0</v>
      </c>
      <c r="S4067" s="313">
        <f t="shared" si="127"/>
        <v>0</v>
      </c>
      <c r="T4067" s="314">
        <f>IF(M4067&lt;&gt;ฐาน!$M$45,IF(S4067&lt;&gt;"",S4067+R4067,0),0)</f>
        <v>0</v>
      </c>
      <c r="U4067" s="311">
        <f>IF(M4067&lt;&gt;ฐาน!$M$45,IF(S4067=0,J4067+T4067,O4067),J4067)</f>
        <v>0</v>
      </c>
      <c r="V4067" s="98"/>
    </row>
    <row r="4068" spans="1:22" x14ac:dyDescent="0.35">
      <c r="A4068" s="93">
        <v>4060</v>
      </c>
      <c r="B4068" s="84"/>
      <c r="C4068" s="98"/>
      <c r="D4068" s="91"/>
      <c r="E4068" s="89"/>
      <c r="F4068" s="88"/>
      <c r="G4068" s="91"/>
      <c r="H4068" s="91"/>
      <c r="I4068" s="88"/>
      <c r="J4068" s="92"/>
      <c r="K4068" s="212"/>
      <c r="L4068" s="308" t="str">
        <f>IF(K4068&lt;&gt;"",INDEX(ฐาน!$J$4:$M$44,MATCH(INT(K4068),ฐาน!$J$4:$J$44,0),2),"")</f>
        <v/>
      </c>
      <c r="M4068" s="309" t="str">
        <f>IF(L4068&lt;&gt;"",INDEX(ฐาน!$J$4:$M$45,MATCH(L4068,ฐาน!$K$4:$K$45,0),4),"")</f>
        <v/>
      </c>
      <c r="N4068" s="310" t="str">
        <f>IF(I4068&lt;&gt;"",INDEX(ฐาน!$A$4:$F$9,MATCH(I4068,ฐาน!$A$4:$A$9,0),IF(J4068&gt;=INDEX(ฐาน!$A$4:$F$9,MATCH(I4068,ฐาน!$A$4:$A$9,0),3),6,5)),"")</f>
        <v/>
      </c>
      <c r="O4068" s="311" t="str">
        <f>IF(I4068&lt;&gt;"",IF(J4068&gt;=INDEX(ฐาน!$A$4:$G$9,MATCH(I4068,ฐาน!$A$4:$A$9,0),4),INDEX(ฐาน!$A$4:$G$9,MATCH(I4068,ฐาน!$A$4:$A$9,0),7),INDEX(ฐาน!$A$4:$G$9,MATCH(I4068,ฐาน!$A$4:$A$9,0),4)),"")</f>
        <v/>
      </c>
      <c r="P4068" s="312">
        <f>IF(M4068&lt;&gt;ฐาน!$M$45,IF(L4068&lt;&gt;"",($L4068*$N4068/100),0),0)</f>
        <v>0</v>
      </c>
      <c r="Q4068" s="311">
        <f>IF(M4068&lt;&gt;ฐาน!$M$45,IF(L4068&lt;&gt;"",ROUNDUP(($L4068*$N4068/100),-1),0),0)</f>
        <v>0</v>
      </c>
      <c r="R4068" s="311">
        <f t="shared" si="126"/>
        <v>0</v>
      </c>
      <c r="S4068" s="313">
        <f t="shared" si="127"/>
        <v>0</v>
      </c>
      <c r="T4068" s="314">
        <f>IF(M4068&lt;&gt;ฐาน!$M$45,IF(S4068&lt;&gt;"",S4068+R4068,0),0)</f>
        <v>0</v>
      </c>
      <c r="U4068" s="311">
        <f>IF(M4068&lt;&gt;ฐาน!$M$45,IF(S4068=0,J4068+T4068,O4068),J4068)</f>
        <v>0</v>
      </c>
      <c r="V4068" s="98"/>
    </row>
    <row r="4069" spans="1:22" x14ac:dyDescent="0.35">
      <c r="A4069" s="93">
        <v>4061</v>
      </c>
      <c r="B4069" s="84"/>
      <c r="C4069" s="98"/>
      <c r="D4069" s="91"/>
      <c r="E4069" s="89"/>
      <c r="F4069" s="88"/>
      <c r="G4069" s="91"/>
      <c r="H4069" s="91"/>
      <c r="I4069" s="88"/>
      <c r="J4069" s="92"/>
      <c r="K4069" s="212"/>
      <c r="L4069" s="308" t="str">
        <f>IF(K4069&lt;&gt;"",INDEX(ฐาน!$J$4:$M$44,MATCH(INT(K4069),ฐาน!$J$4:$J$44,0),2),"")</f>
        <v/>
      </c>
      <c r="M4069" s="309" t="str">
        <f>IF(L4069&lt;&gt;"",INDEX(ฐาน!$J$4:$M$45,MATCH(L4069,ฐาน!$K$4:$K$45,0),4),"")</f>
        <v/>
      </c>
      <c r="N4069" s="310" t="str">
        <f>IF(I4069&lt;&gt;"",INDEX(ฐาน!$A$4:$F$9,MATCH(I4069,ฐาน!$A$4:$A$9,0),IF(J4069&gt;=INDEX(ฐาน!$A$4:$F$9,MATCH(I4069,ฐาน!$A$4:$A$9,0),3),6,5)),"")</f>
        <v/>
      </c>
      <c r="O4069" s="311" t="str">
        <f>IF(I4069&lt;&gt;"",IF(J4069&gt;=INDEX(ฐาน!$A$4:$G$9,MATCH(I4069,ฐาน!$A$4:$A$9,0),4),INDEX(ฐาน!$A$4:$G$9,MATCH(I4069,ฐาน!$A$4:$A$9,0),7),INDEX(ฐาน!$A$4:$G$9,MATCH(I4069,ฐาน!$A$4:$A$9,0),4)),"")</f>
        <v/>
      </c>
      <c r="P4069" s="312">
        <f>IF(M4069&lt;&gt;ฐาน!$M$45,IF(L4069&lt;&gt;"",($L4069*$N4069/100),0),0)</f>
        <v>0</v>
      </c>
      <c r="Q4069" s="311">
        <f>IF(M4069&lt;&gt;ฐาน!$M$45,IF(L4069&lt;&gt;"",ROUNDUP(($L4069*$N4069/100),-1),0),0)</f>
        <v>0</v>
      </c>
      <c r="R4069" s="311">
        <f t="shared" si="126"/>
        <v>0</v>
      </c>
      <c r="S4069" s="313">
        <f t="shared" si="127"/>
        <v>0</v>
      </c>
      <c r="T4069" s="314">
        <f>IF(M4069&lt;&gt;ฐาน!$M$45,IF(S4069&lt;&gt;"",S4069+R4069,0),0)</f>
        <v>0</v>
      </c>
      <c r="U4069" s="311">
        <f>IF(M4069&lt;&gt;ฐาน!$M$45,IF(S4069=0,J4069+T4069,O4069),J4069)</f>
        <v>0</v>
      </c>
      <c r="V4069" s="98"/>
    </row>
    <row r="4070" spans="1:22" x14ac:dyDescent="0.35">
      <c r="A4070" s="93">
        <v>4062</v>
      </c>
      <c r="B4070" s="84"/>
      <c r="C4070" s="98"/>
      <c r="D4070" s="91"/>
      <c r="E4070" s="89"/>
      <c r="F4070" s="88"/>
      <c r="G4070" s="91"/>
      <c r="H4070" s="91"/>
      <c r="I4070" s="88"/>
      <c r="J4070" s="92"/>
      <c r="K4070" s="212"/>
      <c r="L4070" s="308" t="str">
        <f>IF(K4070&lt;&gt;"",INDEX(ฐาน!$J$4:$M$44,MATCH(INT(K4070),ฐาน!$J$4:$J$44,0),2),"")</f>
        <v/>
      </c>
      <c r="M4070" s="309" t="str">
        <f>IF(L4070&lt;&gt;"",INDEX(ฐาน!$J$4:$M$45,MATCH(L4070,ฐาน!$K$4:$K$45,0),4),"")</f>
        <v/>
      </c>
      <c r="N4070" s="310" t="str">
        <f>IF(I4070&lt;&gt;"",INDEX(ฐาน!$A$4:$F$9,MATCH(I4070,ฐาน!$A$4:$A$9,0),IF(J4070&gt;=INDEX(ฐาน!$A$4:$F$9,MATCH(I4070,ฐาน!$A$4:$A$9,0),3),6,5)),"")</f>
        <v/>
      </c>
      <c r="O4070" s="311" t="str">
        <f>IF(I4070&lt;&gt;"",IF(J4070&gt;=INDEX(ฐาน!$A$4:$G$9,MATCH(I4070,ฐาน!$A$4:$A$9,0),4),INDEX(ฐาน!$A$4:$G$9,MATCH(I4070,ฐาน!$A$4:$A$9,0),7),INDEX(ฐาน!$A$4:$G$9,MATCH(I4070,ฐาน!$A$4:$A$9,0),4)),"")</f>
        <v/>
      </c>
      <c r="P4070" s="312">
        <f>IF(M4070&lt;&gt;ฐาน!$M$45,IF(L4070&lt;&gt;"",($L4070*$N4070/100),0),0)</f>
        <v>0</v>
      </c>
      <c r="Q4070" s="311">
        <f>IF(M4070&lt;&gt;ฐาน!$M$45,IF(L4070&lt;&gt;"",ROUNDUP(($L4070*$N4070/100),-1),0),0)</f>
        <v>0</v>
      </c>
      <c r="R4070" s="311">
        <f t="shared" si="126"/>
        <v>0</v>
      </c>
      <c r="S4070" s="313">
        <f t="shared" si="127"/>
        <v>0</v>
      </c>
      <c r="T4070" s="314">
        <f>IF(M4070&lt;&gt;ฐาน!$M$45,IF(S4070&lt;&gt;"",S4070+R4070,0),0)</f>
        <v>0</v>
      </c>
      <c r="U4070" s="311">
        <f>IF(M4070&lt;&gt;ฐาน!$M$45,IF(S4070=0,J4070+T4070,O4070),J4070)</f>
        <v>0</v>
      </c>
      <c r="V4070" s="98"/>
    </row>
    <row r="4071" spans="1:22" x14ac:dyDescent="0.35">
      <c r="A4071" s="93">
        <v>4063</v>
      </c>
      <c r="B4071" s="84"/>
      <c r="C4071" s="98"/>
      <c r="D4071" s="91"/>
      <c r="E4071" s="89"/>
      <c r="F4071" s="88"/>
      <c r="G4071" s="91"/>
      <c r="H4071" s="91"/>
      <c r="I4071" s="88"/>
      <c r="J4071" s="92"/>
      <c r="K4071" s="212"/>
      <c r="L4071" s="308" t="str">
        <f>IF(K4071&lt;&gt;"",INDEX(ฐาน!$J$4:$M$44,MATCH(INT(K4071),ฐาน!$J$4:$J$44,0),2),"")</f>
        <v/>
      </c>
      <c r="M4071" s="309" t="str">
        <f>IF(L4071&lt;&gt;"",INDEX(ฐาน!$J$4:$M$45,MATCH(L4071,ฐาน!$K$4:$K$45,0),4),"")</f>
        <v/>
      </c>
      <c r="N4071" s="310" t="str">
        <f>IF(I4071&lt;&gt;"",INDEX(ฐาน!$A$4:$F$9,MATCH(I4071,ฐาน!$A$4:$A$9,0),IF(J4071&gt;=INDEX(ฐาน!$A$4:$F$9,MATCH(I4071,ฐาน!$A$4:$A$9,0),3),6,5)),"")</f>
        <v/>
      </c>
      <c r="O4071" s="311" t="str">
        <f>IF(I4071&lt;&gt;"",IF(J4071&gt;=INDEX(ฐาน!$A$4:$G$9,MATCH(I4071,ฐาน!$A$4:$A$9,0),4),INDEX(ฐาน!$A$4:$G$9,MATCH(I4071,ฐาน!$A$4:$A$9,0),7),INDEX(ฐาน!$A$4:$G$9,MATCH(I4071,ฐาน!$A$4:$A$9,0),4)),"")</f>
        <v/>
      </c>
      <c r="P4071" s="312">
        <f>IF(M4071&lt;&gt;ฐาน!$M$45,IF(L4071&lt;&gt;"",($L4071*$N4071/100),0),0)</f>
        <v>0</v>
      </c>
      <c r="Q4071" s="311">
        <f>IF(M4071&lt;&gt;ฐาน!$M$45,IF(L4071&lt;&gt;"",ROUNDUP(($L4071*$N4071/100),-1),0),0)</f>
        <v>0</v>
      </c>
      <c r="R4071" s="311">
        <f t="shared" si="126"/>
        <v>0</v>
      </c>
      <c r="S4071" s="313">
        <f t="shared" si="127"/>
        <v>0</v>
      </c>
      <c r="T4071" s="314">
        <f>IF(M4071&lt;&gt;ฐาน!$M$45,IF(S4071&lt;&gt;"",S4071+R4071,0),0)</f>
        <v>0</v>
      </c>
      <c r="U4071" s="311">
        <f>IF(M4071&lt;&gt;ฐาน!$M$45,IF(S4071=0,J4071+T4071,O4071),J4071)</f>
        <v>0</v>
      </c>
      <c r="V4071" s="98"/>
    </row>
    <row r="4072" spans="1:22" x14ac:dyDescent="0.35">
      <c r="A4072" s="93">
        <v>4064</v>
      </c>
      <c r="B4072" s="84"/>
      <c r="C4072" s="98"/>
      <c r="D4072" s="91"/>
      <c r="E4072" s="89"/>
      <c r="F4072" s="88"/>
      <c r="G4072" s="91"/>
      <c r="H4072" s="91"/>
      <c r="I4072" s="88"/>
      <c r="J4072" s="92"/>
      <c r="K4072" s="212"/>
      <c r="L4072" s="308" t="str">
        <f>IF(K4072&lt;&gt;"",INDEX(ฐาน!$J$4:$M$44,MATCH(INT(K4072),ฐาน!$J$4:$J$44,0),2),"")</f>
        <v/>
      </c>
      <c r="M4072" s="309" t="str">
        <f>IF(L4072&lt;&gt;"",INDEX(ฐาน!$J$4:$M$45,MATCH(L4072,ฐาน!$K$4:$K$45,0),4),"")</f>
        <v/>
      </c>
      <c r="N4072" s="310" t="str">
        <f>IF(I4072&lt;&gt;"",INDEX(ฐาน!$A$4:$F$9,MATCH(I4072,ฐาน!$A$4:$A$9,0),IF(J4072&gt;=INDEX(ฐาน!$A$4:$F$9,MATCH(I4072,ฐาน!$A$4:$A$9,0),3),6,5)),"")</f>
        <v/>
      </c>
      <c r="O4072" s="311" t="str">
        <f>IF(I4072&lt;&gt;"",IF(J4072&gt;=INDEX(ฐาน!$A$4:$G$9,MATCH(I4072,ฐาน!$A$4:$A$9,0),4),INDEX(ฐาน!$A$4:$G$9,MATCH(I4072,ฐาน!$A$4:$A$9,0),7),INDEX(ฐาน!$A$4:$G$9,MATCH(I4072,ฐาน!$A$4:$A$9,0),4)),"")</f>
        <v/>
      </c>
      <c r="P4072" s="312">
        <f>IF(M4072&lt;&gt;ฐาน!$M$45,IF(L4072&lt;&gt;"",($L4072*$N4072/100),0),0)</f>
        <v>0</v>
      </c>
      <c r="Q4072" s="311">
        <f>IF(M4072&lt;&gt;ฐาน!$M$45,IF(L4072&lt;&gt;"",ROUNDUP(($L4072*$N4072/100),-1),0),0)</f>
        <v>0</v>
      </c>
      <c r="R4072" s="311">
        <f t="shared" si="126"/>
        <v>0</v>
      </c>
      <c r="S4072" s="313">
        <f t="shared" si="127"/>
        <v>0</v>
      </c>
      <c r="T4072" s="314">
        <f>IF(M4072&lt;&gt;ฐาน!$M$45,IF(S4072&lt;&gt;"",S4072+R4072,0),0)</f>
        <v>0</v>
      </c>
      <c r="U4072" s="311">
        <f>IF(M4072&lt;&gt;ฐาน!$M$45,IF(S4072=0,J4072+T4072,O4072),J4072)</f>
        <v>0</v>
      </c>
      <c r="V4072" s="98"/>
    </row>
    <row r="4073" spans="1:22" x14ac:dyDescent="0.35">
      <c r="A4073" s="93">
        <v>4065</v>
      </c>
      <c r="B4073" s="84"/>
      <c r="C4073" s="98"/>
      <c r="D4073" s="91"/>
      <c r="E4073" s="89"/>
      <c r="F4073" s="88"/>
      <c r="G4073" s="91"/>
      <c r="H4073" s="91"/>
      <c r="I4073" s="88"/>
      <c r="J4073" s="92"/>
      <c r="K4073" s="212"/>
      <c r="L4073" s="308" t="str">
        <f>IF(K4073&lt;&gt;"",INDEX(ฐาน!$J$4:$M$44,MATCH(INT(K4073),ฐาน!$J$4:$J$44,0),2),"")</f>
        <v/>
      </c>
      <c r="M4073" s="309" t="str">
        <f>IF(L4073&lt;&gt;"",INDEX(ฐาน!$J$4:$M$45,MATCH(L4073,ฐาน!$K$4:$K$45,0),4),"")</f>
        <v/>
      </c>
      <c r="N4073" s="310" t="str">
        <f>IF(I4073&lt;&gt;"",INDEX(ฐาน!$A$4:$F$9,MATCH(I4073,ฐาน!$A$4:$A$9,0),IF(J4073&gt;=INDEX(ฐาน!$A$4:$F$9,MATCH(I4073,ฐาน!$A$4:$A$9,0),3),6,5)),"")</f>
        <v/>
      </c>
      <c r="O4073" s="311" t="str">
        <f>IF(I4073&lt;&gt;"",IF(J4073&gt;=INDEX(ฐาน!$A$4:$G$9,MATCH(I4073,ฐาน!$A$4:$A$9,0),4),INDEX(ฐาน!$A$4:$G$9,MATCH(I4073,ฐาน!$A$4:$A$9,0),7),INDEX(ฐาน!$A$4:$G$9,MATCH(I4073,ฐาน!$A$4:$A$9,0),4)),"")</f>
        <v/>
      </c>
      <c r="P4073" s="312">
        <f>IF(M4073&lt;&gt;ฐาน!$M$45,IF(L4073&lt;&gt;"",($L4073*$N4073/100),0),0)</f>
        <v>0</v>
      </c>
      <c r="Q4073" s="311">
        <f>IF(M4073&lt;&gt;ฐาน!$M$45,IF(L4073&lt;&gt;"",ROUNDUP(($L4073*$N4073/100),-1),0),0)</f>
        <v>0</v>
      </c>
      <c r="R4073" s="311">
        <f t="shared" si="126"/>
        <v>0</v>
      </c>
      <c r="S4073" s="313">
        <f t="shared" si="127"/>
        <v>0</v>
      </c>
      <c r="T4073" s="314">
        <f>IF(M4073&lt;&gt;ฐาน!$M$45,IF(S4073&lt;&gt;"",S4073+R4073,0),0)</f>
        <v>0</v>
      </c>
      <c r="U4073" s="311">
        <f>IF(M4073&lt;&gt;ฐาน!$M$45,IF(S4073=0,J4073+T4073,O4073),J4073)</f>
        <v>0</v>
      </c>
      <c r="V4073" s="98"/>
    </row>
    <row r="4074" spans="1:22" x14ac:dyDescent="0.35">
      <c r="A4074" s="93">
        <v>4066</v>
      </c>
      <c r="B4074" s="84"/>
      <c r="C4074" s="98"/>
      <c r="D4074" s="91"/>
      <c r="E4074" s="89"/>
      <c r="F4074" s="88"/>
      <c r="G4074" s="91"/>
      <c r="H4074" s="91"/>
      <c r="I4074" s="88"/>
      <c r="J4074" s="92"/>
      <c r="K4074" s="212"/>
      <c r="L4074" s="308" t="str">
        <f>IF(K4074&lt;&gt;"",INDEX(ฐาน!$J$4:$M$44,MATCH(INT(K4074),ฐาน!$J$4:$J$44,0),2),"")</f>
        <v/>
      </c>
      <c r="M4074" s="309" t="str">
        <f>IF(L4074&lt;&gt;"",INDEX(ฐาน!$J$4:$M$45,MATCH(L4074,ฐาน!$K$4:$K$45,0),4),"")</f>
        <v/>
      </c>
      <c r="N4074" s="310" t="str">
        <f>IF(I4074&lt;&gt;"",INDEX(ฐาน!$A$4:$F$9,MATCH(I4074,ฐาน!$A$4:$A$9,0),IF(J4074&gt;=INDEX(ฐาน!$A$4:$F$9,MATCH(I4074,ฐาน!$A$4:$A$9,0),3),6,5)),"")</f>
        <v/>
      </c>
      <c r="O4074" s="311" t="str">
        <f>IF(I4074&lt;&gt;"",IF(J4074&gt;=INDEX(ฐาน!$A$4:$G$9,MATCH(I4074,ฐาน!$A$4:$A$9,0),4),INDEX(ฐาน!$A$4:$G$9,MATCH(I4074,ฐาน!$A$4:$A$9,0),7),INDEX(ฐาน!$A$4:$G$9,MATCH(I4074,ฐาน!$A$4:$A$9,0),4)),"")</f>
        <v/>
      </c>
      <c r="P4074" s="312">
        <f>IF(M4074&lt;&gt;ฐาน!$M$45,IF(L4074&lt;&gt;"",($L4074*$N4074/100),0),0)</f>
        <v>0</v>
      </c>
      <c r="Q4074" s="311">
        <f>IF(M4074&lt;&gt;ฐาน!$M$45,IF(L4074&lt;&gt;"",ROUNDUP(($L4074*$N4074/100),-1),0),0)</f>
        <v>0</v>
      </c>
      <c r="R4074" s="311">
        <f t="shared" si="126"/>
        <v>0</v>
      </c>
      <c r="S4074" s="313">
        <f t="shared" si="127"/>
        <v>0</v>
      </c>
      <c r="T4074" s="314">
        <f>IF(M4074&lt;&gt;ฐาน!$M$45,IF(S4074&lt;&gt;"",S4074+R4074,0),0)</f>
        <v>0</v>
      </c>
      <c r="U4074" s="311">
        <f>IF(M4074&lt;&gt;ฐาน!$M$45,IF(S4074=0,J4074+T4074,O4074),J4074)</f>
        <v>0</v>
      </c>
      <c r="V4074" s="98"/>
    </row>
    <row r="4075" spans="1:22" x14ac:dyDescent="0.35">
      <c r="A4075" s="93">
        <v>4067</v>
      </c>
      <c r="B4075" s="84"/>
      <c r="C4075" s="98"/>
      <c r="D4075" s="91"/>
      <c r="E4075" s="89"/>
      <c r="F4075" s="88"/>
      <c r="G4075" s="91"/>
      <c r="H4075" s="91"/>
      <c r="I4075" s="88"/>
      <c r="J4075" s="92"/>
      <c r="K4075" s="212"/>
      <c r="L4075" s="308" t="str">
        <f>IF(K4075&lt;&gt;"",INDEX(ฐาน!$J$4:$M$44,MATCH(INT(K4075),ฐาน!$J$4:$J$44,0),2),"")</f>
        <v/>
      </c>
      <c r="M4075" s="309" t="str">
        <f>IF(L4075&lt;&gt;"",INDEX(ฐาน!$J$4:$M$45,MATCH(L4075,ฐาน!$K$4:$K$45,0),4),"")</f>
        <v/>
      </c>
      <c r="N4075" s="310" t="str">
        <f>IF(I4075&lt;&gt;"",INDEX(ฐาน!$A$4:$F$9,MATCH(I4075,ฐาน!$A$4:$A$9,0),IF(J4075&gt;=INDEX(ฐาน!$A$4:$F$9,MATCH(I4075,ฐาน!$A$4:$A$9,0),3),6,5)),"")</f>
        <v/>
      </c>
      <c r="O4075" s="311" t="str">
        <f>IF(I4075&lt;&gt;"",IF(J4075&gt;=INDEX(ฐาน!$A$4:$G$9,MATCH(I4075,ฐาน!$A$4:$A$9,0),4),INDEX(ฐาน!$A$4:$G$9,MATCH(I4075,ฐาน!$A$4:$A$9,0),7),INDEX(ฐาน!$A$4:$G$9,MATCH(I4075,ฐาน!$A$4:$A$9,0),4)),"")</f>
        <v/>
      </c>
      <c r="P4075" s="312">
        <f>IF(M4075&lt;&gt;ฐาน!$M$45,IF(L4075&lt;&gt;"",($L4075*$N4075/100),0),0)</f>
        <v>0</v>
      </c>
      <c r="Q4075" s="311">
        <f>IF(M4075&lt;&gt;ฐาน!$M$45,IF(L4075&lt;&gt;"",ROUNDUP(($L4075*$N4075/100),-1),0),0)</f>
        <v>0</v>
      </c>
      <c r="R4075" s="311">
        <f t="shared" si="126"/>
        <v>0</v>
      </c>
      <c r="S4075" s="313">
        <f t="shared" si="127"/>
        <v>0</v>
      </c>
      <c r="T4075" s="314">
        <f>IF(M4075&lt;&gt;ฐาน!$M$45,IF(S4075&lt;&gt;"",S4075+R4075,0),0)</f>
        <v>0</v>
      </c>
      <c r="U4075" s="311">
        <f>IF(M4075&lt;&gt;ฐาน!$M$45,IF(S4075=0,J4075+T4075,O4075),J4075)</f>
        <v>0</v>
      </c>
      <c r="V4075" s="98"/>
    </row>
    <row r="4076" spans="1:22" x14ac:dyDescent="0.35">
      <c r="A4076" s="93">
        <v>4068</v>
      </c>
      <c r="B4076" s="84"/>
      <c r="C4076" s="98"/>
      <c r="D4076" s="91"/>
      <c r="E4076" s="89"/>
      <c r="F4076" s="88"/>
      <c r="G4076" s="91"/>
      <c r="H4076" s="91"/>
      <c r="I4076" s="88"/>
      <c r="J4076" s="92"/>
      <c r="K4076" s="212"/>
      <c r="L4076" s="308" t="str">
        <f>IF(K4076&lt;&gt;"",INDEX(ฐาน!$J$4:$M$44,MATCH(INT(K4076),ฐาน!$J$4:$J$44,0),2),"")</f>
        <v/>
      </c>
      <c r="M4076" s="309" t="str">
        <f>IF(L4076&lt;&gt;"",INDEX(ฐาน!$J$4:$M$45,MATCH(L4076,ฐาน!$K$4:$K$45,0),4),"")</f>
        <v/>
      </c>
      <c r="N4076" s="310" t="str">
        <f>IF(I4076&lt;&gt;"",INDEX(ฐาน!$A$4:$F$9,MATCH(I4076,ฐาน!$A$4:$A$9,0),IF(J4076&gt;=INDEX(ฐาน!$A$4:$F$9,MATCH(I4076,ฐาน!$A$4:$A$9,0),3),6,5)),"")</f>
        <v/>
      </c>
      <c r="O4076" s="311" t="str">
        <f>IF(I4076&lt;&gt;"",IF(J4076&gt;=INDEX(ฐาน!$A$4:$G$9,MATCH(I4076,ฐาน!$A$4:$A$9,0),4),INDEX(ฐาน!$A$4:$G$9,MATCH(I4076,ฐาน!$A$4:$A$9,0),7),INDEX(ฐาน!$A$4:$G$9,MATCH(I4076,ฐาน!$A$4:$A$9,0),4)),"")</f>
        <v/>
      </c>
      <c r="P4076" s="312">
        <f>IF(M4076&lt;&gt;ฐาน!$M$45,IF(L4076&lt;&gt;"",($L4076*$N4076/100),0),0)</f>
        <v>0</v>
      </c>
      <c r="Q4076" s="311">
        <f>IF(M4076&lt;&gt;ฐาน!$M$45,IF(L4076&lt;&gt;"",ROUNDUP(($L4076*$N4076/100),-1),0),0)</f>
        <v>0</v>
      </c>
      <c r="R4076" s="311">
        <f t="shared" si="126"/>
        <v>0</v>
      </c>
      <c r="S4076" s="313">
        <f t="shared" si="127"/>
        <v>0</v>
      </c>
      <c r="T4076" s="314">
        <f>IF(M4076&lt;&gt;ฐาน!$M$45,IF(S4076&lt;&gt;"",S4076+R4076,0),0)</f>
        <v>0</v>
      </c>
      <c r="U4076" s="311">
        <f>IF(M4076&lt;&gt;ฐาน!$M$45,IF(S4076=0,J4076+T4076,O4076),J4076)</f>
        <v>0</v>
      </c>
      <c r="V4076" s="98"/>
    </row>
    <row r="4077" spans="1:22" x14ac:dyDescent="0.35">
      <c r="A4077" s="93">
        <v>4069</v>
      </c>
      <c r="B4077" s="84"/>
      <c r="C4077" s="98"/>
      <c r="D4077" s="91"/>
      <c r="E4077" s="89"/>
      <c r="F4077" s="88"/>
      <c r="G4077" s="91"/>
      <c r="H4077" s="91"/>
      <c r="I4077" s="88"/>
      <c r="J4077" s="92"/>
      <c r="K4077" s="212"/>
      <c r="L4077" s="308" t="str">
        <f>IF(K4077&lt;&gt;"",INDEX(ฐาน!$J$4:$M$44,MATCH(INT(K4077),ฐาน!$J$4:$J$44,0),2),"")</f>
        <v/>
      </c>
      <c r="M4077" s="309" t="str">
        <f>IF(L4077&lt;&gt;"",INDEX(ฐาน!$J$4:$M$45,MATCH(L4077,ฐาน!$K$4:$K$45,0),4),"")</f>
        <v/>
      </c>
      <c r="N4077" s="310" t="str">
        <f>IF(I4077&lt;&gt;"",INDEX(ฐาน!$A$4:$F$9,MATCH(I4077,ฐาน!$A$4:$A$9,0),IF(J4077&gt;=INDEX(ฐาน!$A$4:$F$9,MATCH(I4077,ฐาน!$A$4:$A$9,0),3),6,5)),"")</f>
        <v/>
      </c>
      <c r="O4077" s="311" t="str">
        <f>IF(I4077&lt;&gt;"",IF(J4077&gt;=INDEX(ฐาน!$A$4:$G$9,MATCH(I4077,ฐาน!$A$4:$A$9,0),4),INDEX(ฐาน!$A$4:$G$9,MATCH(I4077,ฐาน!$A$4:$A$9,0),7),INDEX(ฐาน!$A$4:$G$9,MATCH(I4077,ฐาน!$A$4:$A$9,0),4)),"")</f>
        <v/>
      </c>
      <c r="P4077" s="312">
        <f>IF(M4077&lt;&gt;ฐาน!$M$45,IF(L4077&lt;&gt;"",($L4077*$N4077/100),0),0)</f>
        <v>0</v>
      </c>
      <c r="Q4077" s="311">
        <f>IF(M4077&lt;&gt;ฐาน!$M$45,IF(L4077&lt;&gt;"",ROUNDUP(($L4077*$N4077/100),-1),0),0)</f>
        <v>0</v>
      </c>
      <c r="R4077" s="311">
        <f t="shared" si="126"/>
        <v>0</v>
      </c>
      <c r="S4077" s="313">
        <f t="shared" si="127"/>
        <v>0</v>
      </c>
      <c r="T4077" s="314">
        <f>IF(M4077&lt;&gt;ฐาน!$M$45,IF(S4077&lt;&gt;"",S4077+R4077,0),0)</f>
        <v>0</v>
      </c>
      <c r="U4077" s="311">
        <f>IF(M4077&lt;&gt;ฐาน!$M$45,IF(S4077=0,J4077+T4077,O4077),J4077)</f>
        <v>0</v>
      </c>
      <c r="V4077" s="98"/>
    </row>
    <row r="4078" spans="1:22" x14ac:dyDescent="0.35">
      <c r="A4078" s="93">
        <v>4070</v>
      </c>
      <c r="B4078" s="84"/>
      <c r="C4078" s="98"/>
      <c r="D4078" s="91"/>
      <c r="E4078" s="89"/>
      <c r="F4078" s="88"/>
      <c r="G4078" s="91"/>
      <c r="H4078" s="91"/>
      <c r="I4078" s="88"/>
      <c r="J4078" s="92"/>
      <c r="K4078" s="212"/>
      <c r="L4078" s="308" t="str">
        <f>IF(K4078&lt;&gt;"",INDEX(ฐาน!$J$4:$M$44,MATCH(INT(K4078),ฐาน!$J$4:$J$44,0),2),"")</f>
        <v/>
      </c>
      <c r="M4078" s="309" t="str">
        <f>IF(L4078&lt;&gt;"",INDEX(ฐาน!$J$4:$M$45,MATCH(L4078,ฐาน!$K$4:$K$45,0),4),"")</f>
        <v/>
      </c>
      <c r="N4078" s="310" t="str">
        <f>IF(I4078&lt;&gt;"",INDEX(ฐาน!$A$4:$F$9,MATCH(I4078,ฐาน!$A$4:$A$9,0),IF(J4078&gt;=INDEX(ฐาน!$A$4:$F$9,MATCH(I4078,ฐาน!$A$4:$A$9,0),3),6,5)),"")</f>
        <v/>
      </c>
      <c r="O4078" s="311" t="str">
        <f>IF(I4078&lt;&gt;"",IF(J4078&gt;=INDEX(ฐาน!$A$4:$G$9,MATCH(I4078,ฐาน!$A$4:$A$9,0),4),INDEX(ฐาน!$A$4:$G$9,MATCH(I4078,ฐาน!$A$4:$A$9,0),7),INDEX(ฐาน!$A$4:$G$9,MATCH(I4078,ฐาน!$A$4:$A$9,0),4)),"")</f>
        <v/>
      </c>
      <c r="P4078" s="312">
        <f>IF(M4078&lt;&gt;ฐาน!$M$45,IF(L4078&lt;&gt;"",($L4078*$N4078/100),0),0)</f>
        <v>0</v>
      </c>
      <c r="Q4078" s="311">
        <f>IF(M4078&lt;&gt;ฐาน!$M$45,IF(L4078&lt;&gt;"",ROUNDUP(($L4078*$N4078/100),-1),0),0)</f>
        <v>0</v>
      </c>
      <c r="R4078" s="311">
        <f t="shared" si="126"/>
        <v>0</v>
      </c>
      <c r="S4078" s="313">
        <f t="shared" si="127"/>
        <v>0</v>
      </c>
      <c r="T4078" s="314">
        <f>IF(M4078&lt;&gt;ฐาน!$M$45,IF(S4078&lt;&gt;"",S4078+R4078,0),0)</f>
        <v>0</v>
      </c>
      <c r="U4078" s="311">
        <f>IF(M4078&lt;&gt;ฐาน!$M$45,IF(S4078=0,J4078+T4078,O4078),J4078)</f>
        <v>0</v>
      </c>
      <c r="V4078" s="98"/>
    </row>
    <row r="4079" spans="1:22" x14ac:dyDescent="0.35">
      <c r="A4079" s="93">
        <v>4071</v>
      </c>
      <c r="B4079" s="84"/>
      <c r="C4079" s="98"/>
      <c r="D4079" s="91"/>
      <c r="E4079" s="89"/>
      <c r="F4079" s="88"/>
      <c r="G4079" s="91"/>
      <c r="H4079" s="91"/>
      <c r="I4079" s="88"/>
      <c r="J4079" s="92"/>
      <c r="K4079" s="212"/>
      <c r="L4079" s="308" t="str">
        <f>IF(K4079&lt;&gt;"",INDEX(ฐาน!$J$4:$M$44,MATCH(INT(K4079),ฐาน!$J$4:$J$44,0),2),"")</f>
        <v/>
      </c>
      <c r="M4079" s="309" t="str">
        <f>IF(L4079&lt;&gt;"",INDEX(ฐาน!$J$4:$M$45,MATCH(L4079,ฐาน!$K$4:$K$45,0),4),"")</f>
        <v/>
      </c>
      <c r="N4079" s="310" t="str">
        <f>IF(I4079&lt;&gt;"",INDEX(ฐาน!$A$4:$F$9,MATCH(I4079,ฐาน!$A$4:$A$9,0),IF(J4079&gt;=INDEX(ฐาน!$A$4:$F$9,MATCH(I4079,ฐาน!$A$4:$A$9,0),3),6,5)),"")</f>
        <v/>
      </c>
      <c r="O4079" s="311" t="str">
        <f>IF(I4079&lt;&gt;"",IF(J4079&gt;=INDEX(ฐาน!$A$4:$G$9,MATCH(I4079,ฐาน!$A$4:$A$9,0),4),INDEX(ฐาน!$A$4:$G$9,MATCH(I4079,ฐาน!$A$4:$A$9,0),7),INDEX(ฐาน!$A$4:$G$9,MATCH(I4079,ฐาน!$A$4:$A$9,0),4)),"")</f>
        <v/>
      </c>
      <c r="P4079" s="312">
        <f>IF(M4079&lt;&gt;ฐาน!$M$45,IF(L4079&lt;&gt;"",($L4079*$N4079/100),0),0)</f>
        <v>0</v>
      </c>
      <c r="Q4079" s="311">
        <f>IF(M4079&lt;&gt;ฐาน!$M$45,IF(L4079&lt;&gt;"",ROUNDUP(($L4079*$N4079/100),-1),0),0)</f>
        <v>0</v>
      </c>
      <c r="R4079" s="311">
        <f t="shared" si="126"/>
        <v>0</v>
      </c>
      <c r="S4079" s="313">
        <f t="shared" si="127"/>
        <v>0</v>
      </c>
      <c r="T4079" s="314">
        <f>IF(M4079&lt;&gt;ฐาน!$M$45,IF(S4079&lt;&gt;"",S4079+R4079,0),0)</f>
        <v>0</v>
      </c>
      <c r="U4079" s="311">
        <f>IF(M4079&lt;&gt;ฐาน!$M$45,IF(S4079=0,J4079+T4079,O4079),J4079)</f>
        <v>0</v>
      </c>
      <c r="V4079" s="98"/>
    </row>
    <row r="4080" spans="1:22" x14ac:dyDescent="0.35">
      <c r="A4080" s="93">
        <v>4072</v>
      </c>
      <c r="B4080" s="84"/>
      <c r="C4080" s="98"/>
      <c r="D4080" s="91"/>
      <c r="E4080" s="89"/>
      <c r="F4080" s="88"/>
      <c r="G4080" s="91"/>
      <c r="H4080" s="91"/>
      <c r="I4080" s="88"/>
      <c r="J4080" s="92"/>
      <c r="K4080" s="212"/>
      <c r="L4080" s="308" t="str">
        <f>IF(K4080&lt;&gt;"",INDEX(ฐาน!$J$4:$M$44,MATCH(INT(K4080),ฐาน!$J$4:$J$44,0),2),"")</f>
        <v/>
      </c>
      <c r="M4080" s="309" t="str">
        <f>IF(L4080&lt;&gt;"",INDEX(ฐาน!$J$4:$M$45,MATCH(L4080,ฐาน!$K$4:$K$45,0),4),"")</f>
        <v/>
      </c>
      <c r="N4080" s="310" t="str">
        <f>IF(I4080&lt;&gt;"",INDEX(ฐาน!$A$4:$F$9,MATCH(I4080,ฐาน!$A$4:$A$9,0),IF(J4080&gt;=INDEX(ฐาน!$A$4:$F$9,MATCH(I4080,ฐาน!$A$4:$A$9,0),3),6,5)),"")</f>
        <v/>
      </c>
      <c r="O4080" s="311" t="str">
        <f>IF(I4080&lt;&gt;"",IF(J4080&gt;=INDEX(ฐาน!$A$4:$G$9,MATCH(I4080,ฐาน!$A$4:$A$9,0),4),INDEX(ฐาน!$A$4:$G$9,MATCH(I4080,ฐาน!$A$4:$A$9,0),7),INDEX(ฐาน!$A$4:$G$9,MATCH(I4080,ฐาน!$A$4:$A$9,0),4)),"")</f>
        <v/>
      </c>
      <c r="P4080" s="312">
        <f>IF(M4080&lt;&gt;ฐาน!$M$45,IF(L4080&lt;&gt;"",($L4080*$N4080/100),0),0)</f>
        <v>0</v>
      </c>
      <c r="Q4080" s="311">
        <f>IF(M4080&lt;&gt;ฐาน!$M$45,IF(L4080&lt;&gt;"",ROUNDUP(($L4080*$N4080/100),-1),0),0)</f>
        <v>0</v>
      </c>
      <c r="R4080" s="311">
        <f t="shared" si="126"/>
        <v>0</v>
      </c>
      <c r="S4080" s="313">
        <f t="shared" si="127"/>
        <v>0</v>
      </c>
      <c r="T4080" s="314">
        <f>IF(M4080&lt;&gt;ฐาน!$M$45,IF(S4080&lt;&gt;"",S4080+R4080,0),0)</f>
        <v>0</v>
      </c>
      <c r="U4080" s="311">
        <f>IF(M4080&lt;&gt;ฐาน!$M$45,IF(S4080=0,J4080+T4080,O4080),J4080)</f>
        <v>0</v>
      </c>
      <c r="V4080" s="98"/>
    </row>
    <row r="4081" spans="1:22" x14ac:dyDescent="0.35">
      <c r="A4081" s="93">
        <v>4073</v>
      </c>
      <c r="B4081" s="84"/>
      <c r="C4081" s="98"/>
      <c r="D4081" s="91"/>
      <c r="E4081" s="89"/>
      <c r="F4081" s="88"/>
      <c r="G4081" s="91"/>
      <c r="H4081" s="91"/>
      <c r="I4081" s="88"/>
      <c r="J4081" s="92"/>
      <c r="K4081" s="212"/>
      <c r="L4081" s="308" t="str">
        <f>IF(K4081&lt;&gt;"",INDEX(ฐาน!$J$4:$M$44,MATCH(INT(K4081),ฐาน!$J$4:$J$44,0),2),"")</f>
        <v/>
      </c>
      <c r="M4081" s="309" t="str">
        <f>IF(L4081&lt;&gt;"",INDEX(ฐาน!$J$4:$M$45,MATCH(L4081,ฐาน!$K$4:$K$45,0),4),"")</f>
        <v/>
      </c>
      <c r="N4081" s="310" t="str">
        <f>IF(I4081&lt;&gt;"",INDEX(ฐาน!$A$4:$F$9,MATCH(I4081,ฐาน!$A$4:$A$9,0),IF(J4081&gt;=INDEX(ฐาน!$A$4:$F$9,MATCH(I4081,ฐาน!$A$4:$A$9,0),3),6,5)),"")</f>
        <v/>
      </c>
      <c r="O4081" s="311" t="str">
        <f>IF(I4081&lt;&gt;"",IF(J4081&gt;=INDEX(ฐาน!$A$4:$G$9,MATCH(I4081,ฐาน!$A$4:$A$9,0),4),INDEX(ฐาน!$A$4:$G$9,MATCH(I4081,ฐาน!$A$4:$A$9,0),7),INDEX(ฐาน!$A$4:$G$9,MATCH(I4081,ฐาน!$A$4:$A$9,0),4)),"")</f>
        <v/>
      </c>
      <c r="P4081" s="312">
        <f>IF(M4081&lt;&gt;ฐาน!$M$45,IF(L4081&lt;&gt;"",($L4081*$N4081/100),0),0)</f>
        <v>0</v>
      </c>
      <c r="Q4081" s="311">
        <f>IF(M4081&lt;&gt;ฐาน!$M$45,IF(L4081&lt;&gt;"",ROUNDUP(($L4081*$N4081/100),-1),0),0)</f>
        <v>0</v>
      </c>
      <c r="R4081" s="311">
        <f t="shared" si="126"/>
        <v>0</v>
      </c>
      <c r="S4081" s="313">
        <f t="shared" si="127"/>
        <v>0</v>
      </c>
      <c r="T4081" s="314">
        <f>IF(M4081&lt;&gt;ฐาน!$M$45,IF(S4081&lt;&gt;"",S4081+R4081,0),0)</f>
        <v>0</v>
      </c>
      <c r="U4081" s="311">
        <f>IF(M4081&lt;&gt;ฐาน!$M$45,IF(S4081=0,J4081+T4081,O4081),J4081)</f>
        <v>0</v>
      </c>
      <c r="V4081" s="98"/>
    </row>
    <row r="4082" spans="1:22" x14ac:dyDescent="0.35">
      <c r="A4082" s="93">
        <v>4074</v>
      </c>
      <c r="B4082" s="84"/>
      <c r="C4082" s="98"/>
      <c r="D4082" s="91"/>
      <c r="E4082" s="89"/>
      <c r="F4082" s="88"/>
      <c r="G4082" s="91"/>
      <c r="H4082" s="91"/>
      <c r="I4082" s="88"/>
      <c r="J4082" s="92"/>
      <c r="K4082" s="212"/>
      <c r="L4082" s="308" t="str">
        <f>IF(K4082&lt;&gt;"",INDEX(ฐาน!$J$4:$M$44,MATCH(INT(K4082),ฐาน!$J$4:$J$44,0),2),"")</f>
        <v/>
      </c>
      <c r="M4082" s="309" t="str">
        <f>IF(L4082&lt;&gt;"",INDEX(ฐาน!$J$4:$M$45,MATCH(L4082,ฐาน!$K$4:$K$45,0),4),"")</f>
        <v/>
      </c>
      <c r="N4082" s="310" t="str">
        <f>IF(I4082&lt;&gt;"",INDEX(ฐาน!$A$4:$F$9,MATCH(I4082,ฐาน!$A$4:$A$9,0),IF(J4082&gt;=INDEX(ฐาน!$A$4:$F$9,MATCH(I4082,ฐาน!$A$4:$A$9,0),3),6,5)),"")</f>
        <v/>
      </c>
      <c r="O4082" s="311" t="str">
        <f>IF(I4082&lt;&gt;"",IF(J4082&gt;=INDEX(ฐาน!$A$4:$G$9,MATCH(I4082,ฐาน!$A$4:$A$9,0),4),INDEX(ฐาน!$A$4:$G$9,MATCH(I4082,ฐาน!$A$4:$A$9,0),7),INDEX(ฐาน!$A$4:$G$9,MATCH(I4082,ฐาน!$A$4:$A$9,0),4)),"")</f>
        <v/>
      </c>
      <c r="P4082" s="312">
        <f>IF(M4082&lt;&gt;ฐาน!$M$45,IF(L4082&lt;&gt;"",($L4082*$N4082/100),0),0)</f>
        <v>0</v>
      </c>
      <c r="Q4082" s="311">
        <f>IF(M4082&lt;&gt;ฐาน!$M$45,IF(L4082&lt;&gt;"",ROUNDUP(($L4082*$N4082/100),-1),0),0)</f>
        <v>0</v>
      </c>
      <c r="R4082" s="311">
        <f t="shared" si="126"/>
        <v>0</v>
      </c>
      <c r="S4082" s="313">
        <f t="shared" si="127"/>
        <v>0</v>
      </c>
      <c r="T4082" s="314">
        <f>IF(M4082&lt;&gt;ฐาน!$M$45,IF(S4082&lt;&gt;"",S4082+R4082,0),0)</f>
        <v>0</v>
      </c>
      <c r="U4082" s="311">
        <f>IF(M4082&lt;&gt;ฐาน!$M$45,IF(S4082=0,J4082+T4082,O4082),J4082)</f>
        <v>0</v>
      </c>
      <c r="V4082" s="98"/>
    </row>
    <row r="4083" spans="1:22" x14ac:dyDescent="0.35">
      <c r="A4083" s="93">
        <v>4075</v>
      </c>
      <c r="B4083" s="84"/>
      <c r="C4083" s="98"/>
      <c r="D4083" s="91"/>
      <c r="E4083" s="89"/>
      <c r="F4083" s="88"/>
      <c r="G4083" s="91"/>
      <c r="H4083" s="91"/>
      <c r="I4083" s="88"/>
      <c r="J4083" s="92"/>
      <c r="K4083" s="212"/>
      <c r="L4083" s="308" t="str">
        <f>IF(K4083&lt;&gt;"",INDEX(ฐาน!$J$4:$M$44,MATCH(INT(K4083),ฐาน!$J$4:$J$44,0),2),"")</f>
        <v/>
      </c>
      <c r="M4083" s="309" t="str">
        <f>IF(L4083&lt;&gt;"",INDEX(ฐาน!$J$4:$M$45,MATCH(L4083,ฐาน!$K$4:$K$45,0),4),"")</f>
        <v/>
      </c>
      <c r="N4083" s="310" t="str">
        <f>IF(I4083&lt;&gt;"",INDEX(ฐาน!$A$4:$F$9,MATCH(I4083,ฐาน!$A$4:$A$9,0),IF(J4083&gt;=INDEX(ฐาน!$A$4:$F$9,MATCH(I4083,ฐาน!$A$4:$A$9,0),3),6,5)),"")</f>
        <v/>
      </c>
      <c r="O4083" s="311" t="str">
        <f>IF(I4083&lt;&gt;"",IF(J4083&gt;=INDEX(ฐาน!$A$4:$G$9,MATCH(I4083,ฐาน!$A$4:$A$9,0),4),INDEX(ฐาน!$A$4:$G$9,MATCH(I4083,ฐาน!$A$4:$A$9,0),7),INDEX(ฐาน!$A$4:$G$9,MATCH(I4083,ฐาน!$A$4:$A$9,0),4)),"")</f>
        <v/>
      </c>
      <c r="P4083" s="312">
        <f>IF(M4083&lt;&gt;ฐาน!$M$45,IF(L4083&lt;&gt;"",($L4083*$N4083/100),0),0)</f>
        <v>0</v>
      </c>
      <c r="Q4083" s="311">
        <f>IF(M4083&lt;&gt;ฐาน!$M$45,IF(L4083&lt;&gt;"",ROUNDUP(($L4083*$N4083/100),-1),0),0)</f>
        <v>0</v>
      </c>
      <c r="R4083" s="311">
        <f t="shared" si="126"/>
        <v>0</v>
      </c>
      <c r="S4083" s="313">
        <f t="shared" si="127"/>
        <v>0</v>
      </c>
      <c r="T4083" s="314">
        <f>IF(M4083&lt;&gt;ฐาน!$M$45,IF(S4083&lt;&gt;"",S4083+R4083,0),0)</f>
        <v>0</v>
      </c>
      <c r="U4083" s="311">
        <f>IF(M4083&lt;&gt;ฐาน!$M$45,IF(S4083=0,J4083+T4083,O4083),J4083)</f>
        <v>0</v>
      </c>
      <c r="V4083" s="98"/>
    </row>
    <row r="4084" spans="1:22" x14ac:dyDescent="0.35">
      <c r="A4084" s="93">
        <v>4076</v>
      </c>
      <c r="B4084" s="84"/>
      <c r="C4084" s="98"/>
      <c r="D4084" s="91"/>
      <c r="E4084" s="89"/>
      <c r="F4084" s="88"/>
      <c r="G4084" s="91"/>
      <c r="H4084" s="91"/>
      <c r="I4084" s="88"/>
      <c r="J4084" s="92"/>
      <c r="K4084" s="212"/>
      <c r="L4084" s="308" t="str">
        <f>IF(K4084&lt;&gt;"",INDEX(ฐาน!$J$4:$M$44,MATCH(INT(K4084),ฐาน!$J$4:$J$44,0),2),"")</f>
        <v/>
      </c>
      <c r="M4084" s="309" t="str">
        <f>IF(L4084&lt;&gt;"",INDEX(ฐาน!$J$4:$M$45,MATCH(L4084,ฐาน!$K$4:$K$45,0),4),"")</f>
        <v/>
      </c>
      <c r="N4084" s="310" t="str">
        <f>IF(I4084&lt;&gt;"",INDEX(ฐาน!$A$4:$F$9,MATCH(I4084,ฐาน!$A$4:$A$9,0),IF(J4084&gt;=INDEX(ฐาน!$A$4:$F$9,MATCH(I4084,ฐาน!$A$4:$A$9,0),3),6,5)),"")</f>
        <v/>
      </c>
      <c r="O4084" s="311" t="str">
        <f>IF(I4084&lt;&gt;"",IF(J4084&gt;=INDEX(ฐาน!$A$4:$G$9,MATCH(I4084,ฐาน!$A$4:$A$9,0),4),INDEX(ฐาน!$A$4:$G$9,MATCH(I4084,ฐาน!$A$4:$A$9,0),7),INDEX(ฐาน!$A$4:$G$9,MATCH(I4084,ฐาน!$A$4:$A$9,0),4)),"")</f>
        <v/>
      </c>
      <c r="P4084" s="312">
        <f>IF(M4084&lt;&gt;ฐาน!$M$45,IF(L4084&lt;&gt;"",($L4084*$N4084/100),0),0)</f>
        <v>0</v>
      </c>
      <c r="Q4084" s="311">
        <f>IF(M4084&lt;&gt;ฐาน!$M$45,IF(L4084&lt;&gt;"",ROUNDUP(($L4084*$N4084/100),-1),0),0)</f>
        <v>0</v>
      </c>
      <c r="R4084" s="311">
        <f t="shared" si="126"/>
        <v>0</v>
      </c>
      <c r="S4084" s="313">
        <f t="shared" si="127"/>
        <v>0</v>
      </c>
      <c r="T4084" s="314">
        <f>IF(M4084&lt;&gt;ฐาน!$M$45,IF(S4084&lt;&gt;"",S4084+R4084,0),0)</f>
        <v>0</v>
      </c>
      <c r="U4084" s="311">
        <f>IF(M4084&lt;&gt;ฐาน!$M$45,IF(S4084=0,J4084+T4084,O4084),J4084)</f>
        <v>0</v>
      </c>
      <c r="V4084" s="98"/>
    </row>
    <row r="4085" spans="1:22" x14ac:dyDescent="0.35">
      <c r="A4085" s="93">
        <v>4077</v>
      </c>
      <c r="B4085" s="84"/>
      <c r="C4085" s="98"/>
      <c r="D4085" s="91"/>
      <c r="E4085" s="89"/>
      <c r="F4085" s="88"/>
      <c r="G4085" s="91"/>
      <c r="H4085" s="91"/>
      <c r="I4085" s="88"/>
      <c r="J4085" s="92"/>
      <c r="K4085" s="212"/>
      <c r="L4085" s="308" t="str">
        <f>IF(K4085&lt;&gt;"",INDEX(ฐาน!$J$4:$M$44,MATCH(INT(K4085),ฐาน!$J$4:$J$44,0),2),"")</f>
        <v/>
      </c>
      <c r="M4085" s="309" t="str">
        <f>IF(L4085&lt;&gt;"",INDEX(ฐาน!$J$4:$M$45,MATCH(L4085,ฐาน!$K$4:$K$45,0),4),"")</f>
        <v/>
      </c>
      <c r="N4085" s="310" t="str">
        <f>IF(I4085&lt;&gt;"",INDEX(ฐาน!$A$4:$F$9,MATCH(I4085,ฐาน!$A$4:$A$9,0),IF(J4085&gt;=INDEX(ฐาน!$A$4:$F$9,MATCH(I4085,ฐาน!$A$4:$A$9,0),3),6,5)),"")</f>
        <v/>
      </c>
      <c r="O4085" s="311" t="str">
        <f>IF(I4085&lt;&gt;"",IF(J4085&gt;=INDEX(ฐาน!$A$4:$G$9,MATCH(I4085,ฐาน!$A$4:$A$9,0),4),INDEX(ฐาน!$A$4:$G$9,MATCH(I4085,ฐาน!$A$4:$A$9,0),7),INDEX(ฐาน!$A$4:$G$9,MATCH(I4085,ฐาน!$A$4:$A$9,0),4)),"")</f>
        <v/>
      </c>
      <c r="P4085" s="312">
        <f>IF(M4085&lt;&gt;ฐาน!$M$45,IF(L4085&lt;&gt;"",($L4085*$N4085/100),0),0)</f>
        <v>0</v>
      </c>
      <c r="Q4085" s="311">
        <f>IF(M4085&lt;&gt;ฐาน!$M$45,IF(L4085&lt;&gt;"",ROUNDUP(($L4085*$N4085/100),-1),0),0)</f>
        <v>0</v>
      </c>
      <c r="R4085" s="311">
        <f t="shared" si="126"/>
        <v>0</v>
      </c>
      <c r="S4085" s="313">
        <f t="shared" si="127"/>
        <v>0</v>
      </c>
      <c r="T4085" s="314">
        <f>IF(M4085&lt;&gt;ฐาน!$M$45,IF(S4085&lt;&gt;"",S4085+R4085,0),0)</f>
        <v>0</v>
      </c>
      <c r="U4085" s="311">
        <f>IF(M4085&lt;&gt;ฐาน!$M$45,IF(S4085=0,J4085+T4085,O4085),J4085)</f>
        <v>0</v>
      </c>
      <c r="V4085" s="98"/>
    </row>
    <row r="4086" spans="1:22" x14ac:dyDescent="0.35">
      <c r="A4086" s="93">
        <v>4078</v>
      </c>
      <c r="B4086" s="84"/>
      <c r="C4086" s="98"/>
      <c r="D4086" s="91"/>
      <c r="E4086" s="89"/>
      <c r="F4086" s="88"/>
      <c r="G4086" s="91"/>
      <c r="H4086" s="91"/>
      <c r="I4086" s="88"/>
      <c r="J4086" s="92"/>
      <c r="K4086" s="212"/>
      <c r="L4086" s="308" t="str">
        <f>IF(K4086&lt;&gt;"",INDEX(ฐาน!$J$4:$M$44,MATCH(INT(K4086),ฐาน!$J$4:$J$44,0),2),"")</f>
        <v/>
      </c>
      <c r="M4086" s="309" t="str">
        <f>IF(L4086&lt;&gt;"",INDEX(ฐาน!$J$4:$M$45,MATCH(L4086,ฐาน!$K$4:$K$45,0),4),"")</f>
        <v/>
      </c>
      <c r="N4086" s="310" t="str">
        <f>IF(I4086&lt;&gt;"",INDEX(ฐาน!$A$4:$F$9,MATCH(I4086,ฐาน!$A$4:$A$9,0),IF(J4086&gt;=INDEX(ฐาน!$A$4:$F$9,MATCH(I4086,ฐาน!$A$4:$A$9,0),3),6,5)),"")</f>
        <v/>
      </c>
      <c r="O4086" s="311" t="str">
        <f>IF(I4086&lt;&gt;"",IF(J4086&gt;=INDEX(ฐาน!$A$4:$G$9,MATCH(I4086,ฐาน!$A$4:$A$9,0),4),INDEX(ฐาน!$A$4:$G$9,MATCH(I4086,ฐาน!$A$4:$A$9,0),7),INDEX(ฐาน!$A$4:$G$9,MATCH(I4086,ฐาน!$A$4:$A$9,0),4)),"")</f>
        <v/>
      </c>
      <c r="P4086" s="312">
        <f>IF(M4086&lt;&gt;ฐาน!$M$45,IF(L4086&lt;&gt;"",($L4086*$N4086/100),0),0)</f>
        <v>0</v>
      </c>
      <c r="Q4086" s="311">
        <f>IF(M4086&lt;&gt;ฐาน!$M$45,IF(L4086&lt;&gt;"",ROUNDUP(($L4086*$N4086/100),-1),0),0)</f>
        <v>0</v>
      </c>
      <c r="R4086" s="311">
        <f t="shared" si="126"/>
        <v>0</v>
      </c>
      <c r="S4086" s="313">
        <f t="shared" si="127"/>
        <v>0</v>
      </c>
      <c r="T4086" s="314">
        <f>IF(M4086&lt;&gt;ฐาน!$M$45,IF(S4086&lt;&gt;"",S4086+R4086,0),0)</f>
        <v>0</v>
      </c>
      <c r="U4086" s="311">
        <f>IF(M4086&lt;&gt;ฐาน!$M$45,IF(S4086=0,J4086+T4086,O4086),J4086)</f>
        <v>0</v>
      </c>
      <c r="V4086" s="98"/>
    </row>
    <row r="4087" spans="1:22" x14ac:dyDescent="0.35">
      <c r="A4087" s="93">
        <v>4079</v>
      </c>
      <c r="B4087" s="84"/>
      <c r="C4087" s="98"/>
      <c r="D4087" s="91"/>
      <c r="E4087" s="89"/>
      <c r="F4087" s="88"/>
      <c r="G4087" s="91"/>
      <c r="H4087" s="91"/>
      <c r="I4087" s="88"/>
      <c r="J4087" s="92"/>
      <c r="K4087" s="212"/>
      <c r="L4087" s="308" t="str">
        <f>IF(K4087&lt;&gt;"",INDEX(ฐาน!$J$4:$M$44,MATCH(INT(K4087),ฐาน!$J$4:$J$44,0),2),"")</f>
        <v/>
      </c>
      <c r="M4087" s="309" t="str">
        <f>IF(L4087&lt;&gt;"",INDEX(ฐาน!$J$4:$M$45,MATCH(L4087,ฐาน!$K$4:$K$45,0),4),"")</f>
        <v/>
      </c>
      <c r="N4087" s="310" t="str">
        <f>IF(I4087&lt;&gt;"",INDEX(ฐาน!$A$4:$F$9,MATCH(I4087,ฐาน!$A$4:$A$9,0),IF(J4087&gt;=INDEX(ฐาน!$A$4:$F$9,MATCH(I4087,ฐาน!$A$4:$A$9,0),3),6,5)),"")</f>
        <v/>
      </c>
      <c r="O4087" s="311" t="str">
        <f>IF(I4087&lt;&gt;"",IF(J4087&gt;=INDEX(ฐาน!$A$4:$G$9,MATCH(I4087,ฐาน!$A$4:$A$9,0),4),INDEX(ฐาน!$A$4:$G$9,MATCH(I4087,ฐาน!$A$4:$A$9,0),7),INDEX(ฐาน!$A$4:$G$9,MATCH(I4087,ฐาน!$A$4:$A$9,0),4)),"")</f>
        <v/>
      </c>
      <c r="P4087" s="312">
        <f>IF(M4087&lt;&gt;ฐาน!$M$45,IF(L4087&lt;&gt;"",($L4087*$N4087/100),0),0)</f>
        <v>0</v>
      </c>
      <c r="Q4087" s="311">
        <f>IF(M4087&lt;&gt;ฐาน!$M$45,IF(L4087&lt;&gt;"",ROUNDUP(($L4087*$N4087/100),-1),0),0)</f>
        <v>0</v>
      </c>
      <c r="R4087" s="311">
        <f t="shared" si="126"/>
        <v>0</v>
      </c>
      <c r="S4087" s="313">
        <f t="shared" si="127"/>
        <v>0</v>
      </c>
      <c r="T4087" s="314">
        <f>IF(M4087&lt;&gt;ฐาน!$M$45,IF(S4087&lt;&gt;"",S4087+R4087,0),0)</f>
        <v>0</v>
      </c>
      <c r="U4087" s="311">
        <f>IF(M4087&lt;&gt;ฐาน!$M$45,IF(S4087=0,J4087+T4087,O4087),J4087)</f>
        <v>0</v>
      </c>
      <c r="V4087" s="98"/>
    </row>
    <row r="4088" spans="1:22" x14ac:dyDescent="0.35">
      <c r="A4088" s="93">
        <v>4080</v>
      </c>
      <c r="B4088" s="84"/>
      <c r="C4088" s="98"/>
      <c r="D4088" s="91"/>
      <c r="E4088" s="89"/>
      <c r="F4088" s="88"/>
      <c r="G4088" s="91"/>
      <c r="H4088" s="91"/>
      <c r="I4088" s="88"/>
      <c r="J4088" s="92"/>
      <c r="K4088" s="212"/>
      <c r="L4088" s="308" t="str">
        <f>IF(K4088&lt;&gt;"",INDEX(ฐาน!$J$4:$M$44,MATCH(INT(K4088),ฐาน!$J$4:$J$44,0),2),"")</f>
        <v/>
      </c>
      <c r="M4088" s="309" t="str">
        <f>IF(L4088&lt;&gt;"",INDEX(ฐาน!$J$4:$M$45,MATCH(L4088,ฐาน!$K$4:$K$45,0),4),"")</f>
        <v/>
      </c>
      <c r="N4088" s="310" t="str">
        <f>IF(I4088&lt;&gt;"",INDEX(ฐาน!$A$4:$F$9,MATCH(I4088,ฐาน!$A$4:$A$9,0),IF(J4088&gt;=INDEX(ฐาน!$A$4:$F$9,MATCH(I4088,ฐาน!$A$4:$A$9,0),3),6,5)),"")</f>
        <v/>
      </c>
      <c r="O4088" s="311" t="str">
        <f>IF(I4088&lt;&gt;"",IF(J4088&gt;=INDEX(ฐาน!$A$4:$G$9,MATCH(I4088,ฐาน!$A$4:$A$9,0),4),INDEX(ฐาน!$A$4:$G$9,MATCH(I4088,ฐาน!$A$4:$A$9,0),7),INDEX(ฐาน!$A$4:$G$9,MATCH(I4088,ฐาน!$A$4:$A$9,0),4)),"")</f>
        <v/>
      </c>
      <c r="P4088" s="312">
        <f>IF(M4088&lt;&gt;ฐาน!$M$45,IF(L4088&lt;&gt;"",($L4088*$N4088/100),0),0)</f>
        <v>0</v>
      </c>
      <c r="Q4088" s="311">
        <f>IF(M4088&lt;&gt;ฐาน!$M$45,IF(L4088&lt;&gt;"",ROUNDUP(($L4088*$N4088/100),-1),0),0)</f>
        <v>0</v>
      </c>
      <c r="R4088" s="311">
        <f t="shared" si="126"/>
        <v>0</v>
      </c>
      <c r="S4088" s="313">
        <f t="shared" si="127"/>
        <v>0</v>
      </c>
      <c r="T4088" s="314">
        <f>IF(M4088&lt;&gt;ฐาน!$M$45,IF(S4088&lt;&gt;"",S4088+R4088,0),0)</f>
        <v>0</v>
      </c>
      <c r="U4088" s="311">
        <f>IF(M4088&lt;&gt;ฐาน!$M$45,IF(S4088=0,J4088+T4088,O4088),J4088)</f>
        <v>0</v>
      </c>
      <c r="V4088" s="98"/>
    </row>
    <row r="4089" spans="1:22" x14ac:dyDescent="0.35">
      <c r="A4089" s="93">
        <v>4081</v>
      </c>
      <c r="B4089" s="84"/>
      <c r="C4089" s="98"/>
      <c r="D4089" s="91"/>
      <c r="E4089" s="89"/>
      <c r="F4089" s="88"/>
      <c r="G4089" s="91"/>
      <c r="H4089" s="91"/>
      <c r="I4089" s="88"/>
      <c r="J4089" s="92"/>
      <c r="K4089" s="212"/>
      <c r="L4089" s="308" t="str">
        <f>IF(K4089&lt;&gt;"",INDEX(ฐาน!$J$4:$M$44,MATCH(INT(K4089),ฐาน!$J$4:$J$44,0),2),"")</f>
        <v/>
      </c>
      <c r="M4089" s="309" t="str">
        <f>IF(L4089&lt;&gt;"",INDEX(ฐาน!$J$4:$M$45,MATCH(L4089,ฐาน!$K$4:$K$45,0),4),"")</f>
        <v/>
      </c>
      <c r="N4089" s="310" t="str">
        <f>IF(I4089&lt;&gt;"",INDEX(ฐาน!$A$4:$F$9,MATCH(I4089,ฐาน!$A$4:$A$9,0),IF(J4089&gt;=INDEX(ฐาน!$A$4:$F$9,MATCH(I4089,ฐาน!$A$4:$A$9,0),3),6,5)),"")</f>
        <v/>
      </c>
      <c r="O4089" s="311" t="str">
        <f>IF(I4089&lt;&gt;"",IF(J4089&gt;=INDEX(ฐาน!$A$4:$G$9,MATCH(I4089,ฐาน!$A$4:$A$9,0),4),INDEX(ฐาน!$A$4:$G$9,MATCH(I4089,ฐาน!$A$4:$A$9,0),7),INDEX(ฐาน!$A$4:$G$9,MATCH(I4089,ฐาน!$A$4:$A$9,0),4)),"")</f>
        <v/>
      </c>
      <c r="P4089" s="312">
        <f>IF(M4089&lt;&gt;ฐาน!$M$45,IF(L4089&lt;&gt;"",($L4089*$N4089/100),0),0)</f>
        <v>0</v>
      </c>
      <c r="Q4089" s="311">
        <f>IF(M4089&lt;&gt;ฐาน!$M$45,IF(L4089&lt;&gt;"",ROUNDUP(($L4089*$N4089/100),-1),0),0)</f>
        <v>0</v>
      </c>
      <c r="R4089" s="311">
        <f t="shared" si="126"/>
        <v>0</v>
      </c>
      <c r="S4089" s="313">
        <f t="shared" si="127"/>
        <v>0</v>
      </c>
      <c r="T4089" s="314">
        <f>IF(M4089&lt;&gt;ฐาน!$M$45,IF(S4089&lt;&gt;"",S4089+R4089,0),0)</f>
        <v>0</v>
      </c>
      <c r="U4089" s="311">
        <f>IF(M4089&lt;&gt;ฐาน!$M$45,IF(S4089=0,J4089+T4089,O4089),J4089)</f>
        <v>0</v>
      </c>
      <c r="V4089" s="98"/>
    </row>
    <row r="4090" spans="1:22" x14ac:dyDescent="0.35">
      <c r="A4090" s="93">
        <v>4082</v>
      </c>
      <c r="B4090" s="84"/>
      <c r="C4090" s="98"/>
      <c r="D4090" s="91"/>
      <c r="E4090" s="89"/>
      <c r="F4090" s="88"/>
      <c r="G4090" s="91"/>
      <c r="H4090" s="91"/>
      <c r="I4090" s="88"/>
      <c r="J4090" s="92"/>
      <c r="K4090" s="212"/>
      <c r="L4090" s="308" t="str">
        <f>IF(K4090&lt;&gt;"",INDEX(ฐาน!$J$4:$M$44,MATCH(INT(K4090),ฐาน!$J$4:$J$44,0),2),"")</f>
        <v/>
      </c>
      <c r="M4090" s="309" t="str">
        <f>IF(L4090&lt;&gt;"",INDEX(ฐาน!$J$4:$M$45,MATCH(L4090,ฐาน!$K$4:$K$45,0),4),"")</f>
        <v/>
      </c>
      <c r="N4090" s="310" t="str">
        <f>IF(I4090&lt;&gt;"",INDEX(ฐาน!$A$4:$F$9,MATCH(I4090,ฐาน!$A$4:$A$9,0),IF(J4090&gt;=INDEX(ฐาน!$A$4:$F$9,MATCH(I4090,ฐาน!$A$4:$A$9,0),3),6,5)),"")</f>
        <v/>
      </c>
      <c r="O4090" s="311" t="str">
        <f>IF(I4090&lt;&gt;"",IF(J4090&gt;=INDEX(ฐาน!$A$4:$G$9,MATCH(I4090,ฐาน!$A$4:$A$9,0),4),INDEX(ฐาน!$A$4:$G$9,MATCH(I4090,ฐาน!$A$4:$A$9,0),7),INDEX(ฐาน!$A$4:$G$9,MATCH(I4090,ฐาน!$A$4:$A$9,0),4)),"")</f>
        <v/>
      </c>
      <c r="P4090" s="312">
        <f>IF(M4090&lt;&gt;ฐาน!$M$45,IF(L4090&lt;&gt;"",($L4090*$N4090/100),0),0)</f>
        <v>0</v>
      </c>
      <c r="Q4090" s="311">
        <f>IF(M4090&lt;&gt;ฐาน!$M$45,IF(L4090&lt;&gt;"",ROUNDUP(($L4090*$N4090/100),-1),0),0)</f>
        <v>0</v>
      </c>
      <c r="R4090" s="311">
        <f t="shared" si="126"/>
        <v>0</v>
      </c>
      <c r="S4090" s="313">
        <f t="shared" si="127"/>
        <v>0</v>
      </c>
      <c r="T4090" s="314">
        <f>IF(M4090&lt;&gt;ฐาน!$M$45,IF(S4090&lt;&gt;"",S4090+R4090,0),0)</f>
        <v>0</v>
      </c>
      <c r="U4090" s="311">
        <f>IF(M4090&lt;&gt;ฐาน!$M$45,IF(S4090=0,J4090+T4090,O4090),J4090)</f>
        <v>0</v>
      </c>
      <c r="V4090" s="98"/>
    </row>
    <row r="4091" spans="1:22" x14ac:dyDescent="0.35">
      <c r="A4091" s="93">
        <v>4083</v>
      </c>
      <c r="B4091" s="84"/>
      <c r="C4091" s="98"/>
      <c r="D4091" s="91"/>
      <c r="E4091" s="89"/>
      <c r="F4091" s="88"/>
      <c r="G4091" s="91"/>
      <c r="H4091" s="91"/>
      <c r="I4091" s="88"/>
      <c r="J4091" s="92"/>
      <c r="K4091" s="212"/>
      <c r="L4091" s="308" t="str">
        <f>IF(K4091&lt;&gt;"",INDEX(ฐาน!$J$4:$M$44,MATCH(INT(K4091),ฐาน!$J$4:$J$44,0),2),"")</f>
        <v/>
      </c>
      <c r="M4091" s="309" t="str">
        <f>IF(L4091&lt;&gt;"",INDEX(ฐาน!$J$4:$M$45,MATCH(L4091,ฐาน!$K$4:$K$45,0),4),"")</f>
        <v/>
      </c>
      <c r="N4091" s="310" t="str">
        <f>IF(I4091&lt;&gt;"",INDEX(ฐาน!$A$4:$F$9,MATCH(I4091,ฐาน!$A$4:$A$9,0),IF(J4091&gt;=INDEX(ฐาน!$A$4:$F$9,MATCH(I4091,ฐาน!$A$4:$A$9,0),3),6,5)),"")</f>
        <v/>
      </c>
      <c r="O4091" s="311" t="str">
        <f>IF(I4091&lt;&gt;"",IF(J4091&gt;=INDEX(ฐาน!$A$4:$G$9,MATCH(I4091,ฐาน!$A$4:$A$9,0),4),INDEX(ฐาน!$A$4:$G$9,MATCH(I4091,ฐาน!$A$4:$A$9,0),7),INDEX(ฐาน!$A$4:$G$9,MATCH(I4091,ฐาน!$A$4:$A$9,0),4)),"")</f>
        <v/>
      </c>
      <c r="P4091" s="312">
        <f>IF(M4091&lt;&gt;ฐาน!$M$45,IF(L4091&lt;&gt;"",($L4091*$N4091/100),0),0)</f>
        <v>0</v>
      </c>
      <c r="Q4091" s="311">
        <f>IF(M4091&lt;&gt;ฐาน!$M$45,IF(L4091&lt;&gt;"",ROUNDUP(($L4091*$N4091/100),-1),0),0)</f>
        <v>0</v>
      </c>
      <c r="R4091" s="311">
        <f t="shared" si="126"/>
        <v>0</v>
      </c>
      <c r="S4091" s="313">
        <f t="shared" si="127"/>
        <v>0</v>
      </c>
      <c r="T4091" s="314">
        <f>IF(M4091&lt;&gt;ฐาน!$M$45,IF(S4091&lt;&gt;"",S4091+R4091,0),0)</f>
        <v>0</v>
      </c>
      <c r="U4091" s="311">
        <f>IF(M4091&lt;&gt;ฐาน!$M$45,IF(S4091=0,J4091+T4091,O4091),J4091)</f>
        <v>0</v>
      </c>
      <c r="V4091" s="98"/>
    </row>
    <row r="4092" spans="1:22" x14ac:dyDescent="0.35">
      <c r="A4092" s="93">
        <v>4084</v>
      </c>
      <c r="B4092" s="84"/>
      <c r="C4092" s="98"/>
      <c r="D4092" s="91"/>
      <c r="E4092" s="89"/>
      <c r="F4092" s="88"/>
      <c r="G4092" s="91"/>
      <c r="H4092" s="91"/>
      <c r="I4092" s="88"/>
      <c r="J4092" s="92"/>
      <c r="K4092" s="212"/>
      <c r="L4092" s="308" t="str">
        <f>IF(K4092&lt;&gt;"",INDEX(ฐาน!$J$4:$M$44,MATCH(INT(K4092),ฐาน!$J$4:$J$44,0),2),"")</f>
        <v/>
      </c>
      <c r="M4092" s="309" t="str">
        <f>IF(L4092&lt;&gt;"",INDEX(ฐาน!$J$4:$M$45,MATCH(L4092,ฐาน!$K$4:$K$45,0),4),"")</f>
        <v/>
      </c>
      <c r="N4092" s="310" t="str">
        <f>IF(I4092&lt;&gt;"",INDEX(ฐาน!$A$4:$F$9,MATCH(I4092,ฐาน!$A$4:$A$9,0),IF(J4092&gt;=INDEX(ฐาน!$A$4:$F$9,MATCH(I4092,ฐาน!$A$4:$A$9,0),3),6,5)),"")</f>
        <v/>
      </c>
      <c r="O4092" s="311" t="str">
        <f>IF(I4092&lt;&gt;"",IF(J4092&gt;=INDEX(ฐาน!$A$4:$G$9,MATCH(I4092,ฐาน!$A$4:$A$9,0),4),INDEX(ฐาน!$A$4:$G$9,MATCH(I4092,ฐาน!$A$4:$A$9,0),7),INDEX(ฐาน!$A$4:$G$9,MATCH(I4092,ฐาน!$A$4:$A$9,0),4)),"")</f>
        <v/>
      </c>
      <c r="P4092" s="312">
        <f>IF(M4092&lt;&gt;ฐาน!$M$45,IF(L4092&lt;&gt;"",($L4092*$N4092/100),0),0)</f>
        <v>0</v>
      </c>
      <c r="Q4092" s="311">
        <f>IF(M4092&lt;&gt;ฐาน!$M$45,IF(L4092&lt;&gt;"",ROUNDUP(($L4092*$N4092/100),-1),0),0)</f>
        <v>0</v>
      </c>
      <c r="R4092" s="311">
        <f t="shared" si="126"/>
        <v>0</v>
      </c>
      <c r="S4092" s="313">
        <f t="shared" si="127"/>
        <v>0</v>
      </c>
      <c r="T4092" s="314">
        <f>IF(M4092&lt;&gt;ฐาน!$M$45,IF(S4092&lt;&gt;"",S4092+R4092,0),0)</f>
        <v>0</v>
      </c>
      <c r="U4092" s="311">
        <f>IF(M4092&lt;&gt;ฐาน!$M$45,IF(S4092=0,J4092+T4092,O4092),J4092)</f>
        <v>0</v>
      </c>
      <c r="V4092" s="98"/>
    </row>
    <row r="4093" spans="1:22" x14ac:dyDescent="0.35">
      <c r="A4093" s="93">
        <v>4085</v>
      </c>
      <c r="B4093" s="84"/>
      <c r="C4093" s="98"/>
      <c r="D4093" s="91"/>
      <c r="E4093" s="89"/>
      <c r="F4093" s="88"/>
      <c r="G4093" s="91"/>
      <c r="H4093" s="91"/>
      <c r="I4093" s="88"/>
      <c r="J4093" s="92"/>
      <c r="K4093" s="212"/>
      <c r="L4093" s="308" t="str">
        <f>IF(K4093&lt;&gt;"",INDEX(ฐาน!$J$4:$M$44,MATCH(INT(K4093),ฐาน!$J$4:$J$44,0),2),"")</f>
        <v/>
      </c>
      <c r="M4093" s="309" t="str">
        <f>IF(L4093&lt;&gt;"",INDEX(ฐาน!$J$4:$M$45,MATCH(L4093,ฐาน!$K$4:$K$45,0),4),"")</f>
        <v/>
      </c>
      <c r="N4093" s="310" t="str">
        <f>IF(I4093&lt;&gt;"",INDEX(ฐาน!$A$4:$F$9,MATCH(I4093,ฐาน!$A$4:$A$9,0),IF(J4093&gt;=INDEX(ฐาน!$A$4:$F$9,MATCH(I4093,ฐาน!$A$4:$A$9,0),3),6,5)),"")</f>
        <v/>
      </c>
      <c r="O4093" s="311" t="str">
        <f>IF(I4093&lt;&gt;"",IF(J4093&gt;=INDEX(ฐาน!$A$4:$G$9,MATCH(I4093,ฐาน!$A$4:$A$9,0),4),INDEX(ฐาน!$A$4:$G$9,MATCH(I4093,ฐาน!$A$4:$A$9,0),7),INDEX(ฐาน!$A$4:$G$9,MATCH(I4093,ฐาน!$A$4:$A$9,0),4)),"")</f>
        <v/>
      </c>
      <c r="P4093" s="312">
        <f>IF(M4093&lt;&gt;ฐาน!$M$45,IF(L4093&lt;&gt;"",($L4093*$N4093/100),0),0)</f>
        <v>0</v>
      </c>
      <c r="Q4093" s="311">
        <f>IF(M4093&lt;&gt;ฐาน!$M$45,IF(L4093&lt;&gt;"",ROUNDUP(($L4093*$N4093/100),-1),0),0)</f>
        <v>0</v>
      </c>
      <c r="R4093" s="311">
        <f t="shared" si="126"/>
        <v>0</v>
      </c>
      <c r="S4093" s="313">
        <f t="shared" si="127"/>
        <v>0</v>
      </c>
      <c r="T4093" s="314">
        <f>IF(M4093&lt;&gt;ฐาน!$M$45,IF(S4093&lt;&gt;"",S4093+R4093,0),0)</f>
        <v>0</v>
      </c>
      <c r="U4093" s="311">
        <f>IF(M4093&lt;&gt;ฐาน!$M$45,IF(S4093=0,J4093+T4093,O4093),J4093)</f>
        <v>0</v>
      </c>
      <c r="V4093" s="98"/>
    </row>
    <row r="4094" spans="1:22" x14ac:dyDescent="0.35">
      <c r="A4094" s="93">
        <v>4086</v>
      </c>
      <c r="B4094" s="84"/>
      <c r="C4094" s="98"/>
      <c r="D4094" s="91"/>
      <c r="E4094" s="89"/>
      <c r="F4094" s="88"/>
      <c r="G4094" s="91"/>
      <c r="H4094" s="91"/>
      <c r="I4094" s="88"/>
      <c r="J4094" s="92"/>
      <c r="K4094" s="212"/>
      <c r="L4094" s="308" t="str">
        <f>IF(K4094&lt;&gt;"",INDEX(ฐาน!$J$4:$M$44,MATCH(INT(K4094),ฐาน!$J$4:$J$44,0),2),"")</f>
        <v/>
      </c>
      <c r="M4094" s="309" t="str">
        <f>IF(L4094&lt;&gt;"",INDEX(ฐาน!$J$4:$M$45,MATCH(L4094,ฐาน!$K$4:$K$45,0),4),"")</f>
        <v/>
      </c>
      <c r="N4094" s="310" t="str">
        <f>IF(I4094&lt;&gt;"",INDEX(ฐาน!$A$4:$F$9,MATCH(I4094,ฐาน!$A$4:$A$9,0),IF(J4094&gt;=INDEX(ฐาน!$A$4:$F$9,MATCH(I4094,ฐาน!$A$4:$A$9,0),3),6,5)),"")</f>
        <v/>
      </c>
      <c r="O4094" s="311" t="str">
        <f>IF(I4094&lt;&gt;"",IF(J4094&gt;=INDEX(ฐาน!$A$4:$G$9,MATCH(I4094,ฐาน!$A$4:$A$9,0),4),INDEX(ฐาน!$A$4:$G$9,MATCH(I4094,ฐาน!$A$4:$A$9,0),7),INDEX(ฐาน!$A$4:$G$9,MATCH(I4094,ฐาน!$A$4:$A$9,0),4)),"")</f>
        <v/>
      </c>
      <c r="P4094" s="312">
        <f>IF(M4094&lt;&gt;ฐาน!$M$45,IF(L4094&lt;&gt;"",($L4094*$N4094/100),0),0)</f>
        <v>0</v>
      </c>
      <c r="Q4094" s="311">
        <f>IF(M4094&lt;&gt;ฐาน!$M$45,IF(L4094&lt;&gt;"",ROUNDUP(($L4094*$N4094/100),-1),0),0)</f>
        <v>0</v>
      </c>
      <c r="R4094" s="311">
        <f t="shared" si="126"/>
        <v>0</v>
      </c>
      <c r="S4094" s="313">
        <f t="shared" si="127"/>
        <v>0</v>
      </c>
      <c r="T4094" s="314">
        <f>IF(M4094&lt;&gt;ฐาน!$M$45,IF(S4094&lt;&gt;"",S4094+R4094,0),0)</f>
        <v>0</v>
      </c>
      <c r="U4094" s="311">
        <f>IF(M4094&lt;&gt;ฐาน!$M$45,IF(S4094=0,J4094+T4094,O4094),J4094)</f>
        <v>0</v>
      </c>
      <c r="V4094" s="98"/>
    </row>
    <row r="4095" spans="1:22" x14ac:dyDescent="0.35">
      <c r="A4095" s="93">
        <v>4087</v>
      </c>
      <c r="B4095" s="84"/>
      <c r="C4095" s="98"/>
      <c r="D4095" s="91"/>
      <c r="E4095" s="89"/>
      <c r="F4095" s="88"/>
      <c r="G4095" s="91"/>
      <c r="H4095" s="91"/>
      <c r="I4095" s="88"/>
      <c r="J4095" s="92"/>
      <c r="K4095" s="212"/>
      <c r="L4095" s="308" t="str">
        <f>IF(K4095&lt;&gt;"",INDEX(ฐาน!$J$4:$M$44,MATCH(INT(K4095),ฐาน!$J$4:$J$44,0),2),"")</f>
        <v/>
      </c>
      <c r="M4095" s="309" t="str">
        <f>IF(L4095&lt;&gt;"",INDEX(ฐาน!$J$4:$M$45,MATCH(L4095,ฐาน!$K$4:$K$45,0),4),"")</f>
        <v/>
      </c>
      <c r="N4095" s="310" t="str">
        <f>IF(I4095&lt;&gt;"",INDEX(ฐาน!$A$4:$F$9,MATCH(I4095,ฐาน!$A$4:$A$9,0),IF(J4095&gt;=INDEX(ฐาน!$A$4:$F$9,MATCH(I4095,ฐาน!$A$4:$A$9,0),3),6,5)),"")</f>
        <v/>
      </c>
      <c r="O4095" s="311" t="str">
        <f>IF(I4095&lt;&gt;"",IF(J4095&gt;=INDEX(ฐาน!$A$4:$G$9,MATCH(I4095,ฐาน!$A$4:$A$9,0),4),INDEX(ฐาน!$A$4:$G$9,MATCH(I4095,ฐาน!$A$4:$A$9,0),7),INDEX(ฐาน!$A$4:$G$9,MATCH(I4095,ฐาน!$A$4:$A$9,0),4)),"")</f>
        <v/>
      </c>
      <c r="P4095" s="312">
        <f>IF(M4095&lt;&gt;ฐาน!$M$45,IF(L4095&lt;&gt;"",($L4095*$N4095/100),0),0)</f>
        <v>0</v>
      </c>
      <c r="Q4095" s="311">
        <f>IF(M4095&lt;&gt;ฐาน!$M$45,IF(L4095&lt;&gt;"",ROUNDUP(($L4095*$N4095/100),-1),0),0)</f>
        <v>0</v>
      </c>
      <c r="R4095" s="311">
        <f t="shared" si="126"/>
        <v>0</v>
      </c>
      <c r="S4095" s="313">
        <f t="shared" si="127"/>
        <v>0</v>
      </c>
      <c r="T4095" s="314">
        <f>IF(M4095&lt;&gt;ฐาน!$M$45,IF(S4095&lt;&gt;"",S4095+R4095,0),0)</f>
        <v>0</v>
      </c>
      <c r="U4095" s="311">
        <f>IF(M4095&lt;&gt;ฐาน!$M$45,IF(S4095=0,J4095+T4095,O4095),J4095)</f>
        <v>0</v>
      </c>
      <c r="V4095" s="98"/>
    </row>
    <row r="4096" spans="1:22" x14ac:dyDescent="0.35">
      <c r="A4096" s="93">
        <v>4088</v>
      </c>
      <c r="B4096" s="84"/>
      <c r="C4096" s="98"/>
      <c r="D4096" s="91"/>
      <c r="E4096" s="89"/>
      <c r="F4096" s="88"/>
      <c r="G4096" s="91"/>
      <c r="H4096" s="91"/>
      <c r="I4096" s="88"/>
      <c r="J4096" s="92"/>
      <c r="K4096" s="212"/>
      <c r="L4096" s="308" t="str">
        <f>IF(K4096&lt;&gt;"",INDEX(ฐาน!$J$4:$M$44,MATCH(INT(K4096),ฐาน!$J$4:$J$44,0),2),"")</f>
        <v/>
      </c>
      <c r="M4096" s="309" t="str">
        <f>IF(L4096&lt;&gt;"",INDEX(ฐาน!$J$4:$M$45,MATCH(L4096,ฐาน!$K$4:$K$45,0),4),"")</f>
        <v/>
      </c>
      <c r="N4096" s="310" t="str">
        <f>IF(I4096&lt;&gt;"",INDEX(ฐาน!$A$4:$F$9,MATCH(I4096,ฐาน!$A$4:$A$9,0),IF(J4096&gt;=INDEX(ฐาน!$A$4:$F$9,MATCH(I4096,ฐาน!$A$4:$A$9,0),3),6,5)),"")</f>
        <v/>
      </c>
      <c r="O4096" s="311" t="str">
        <f>IF(I4096&lt;&gt;"",IF(J4096&gt;=INDEX(ฐาน!$A$4:$G$9,MATCH(I4096,ฐาน!$A$4:$A$9,0),4),INDEX(ฐาน!$A$4:$G$9,MATCH(I4096,ฐาน!$A$4:$A$9,0),7),INDEX(ฐาน!$A$4:$G$9,MATCH(I4096,ฐาน!$A$4:$A$9,0),4)),"")</f>
        <v/>
      </c>
      <c r="P4096" s="312">
        <f>IF(M4096&lt;&gt;ฐาน!$M$45,IF(L4096&lt;&gt;"",($L4096*$N4096/100),0),0)</f>
        <v>0</v>
      </c>
      <c r="Q4096" s="311">
        <f>IF(M4096&lt;&gt;ฐาน!$M$45,IF(L4096&lt;&gt;"",ROUNDUP(($L4096*$N4096/100),-1),0),0)</f>
        <v>0</v>
      </c>
      <c r="R4096" s="311">
        <f t="shared" si="126"/>
        <v>0</v>
      </c>
      <c r="S4096" s="313">
        <f t="shared" si="127"/>
        <v>0</v>
      </c>
      <c r="T4096" s="314">
        <f>IF(M4096&lt;&gt;ฐาน!$M$45,IF(S4096&lt;&gt;"",S4096+R4096,0),0)</f>
        <v>0</v>
      </c>
      <c r="U4096" s="311">
        <f>IF(M4096&lt;&gt;ฐาน!$M$45,IF(S4096=0,J4096+T4096,O4096),J4096)</f>
        <v>0</v>
      </c>
      <c r="V4096" s="98"/>
    </row>
    <row r="4097" spans="1:22" x14ac:dyDescent="0.35">
      <c r="A4097" s="93">
        <v>4089</v>
      </c>
      <c r="B4097" s="84"/>
      <c r="C4097" s="98"/>
      <c r="D4097" s="91"/>
      <c r="E4097" s="89"/>
      <c r="F4097" s="88"/>
      <c r="G4097" s="91"/>
      <c r="H4097" s="91"/>
      <c r="I4097" s="88"/>
      <c r="J4097" s="92"/>
      <c r="K4097" s="212"/>
      <c r="L4097" s="308" t="str">
        <f>IF(K4097&lt;&gt;"",INDEX(ฐาน!$J$4:$M$44,MATCH(INT(K4097),ฐาน!$J$4:$J$44,0),2),"")</f>
        <v/>
      </c>
      <c r="M4097" s="309" t="str">
        <f>IF(L4097&lt;&gt;"",INDEX(ฐาน!$J$4:$M$45,MATCH(L4097,ฐาน!$K$4:$K$45,0),4),"")</f>
        <v/>
      </c>
      <c r="N4097" s="310" t="str">
        <f>IF(I4097&lt;&gt;"",INDEX(ฐาน!$A$4:$F$9,MATCH(I4097,ฐาน!$A$4:$A$9,0),IF(J4097&gt;=INDEX(ฐาน!$A$4:$F$9,MATCH(I4097,ฐาน!$A$4:$A$9,0),3),6,5)),"")</f>
        <v/>
      </c>
      <c r="O4097" s="311" t="str">
        <f>IF(I4097&lt;&gt;"",IF(J4097&gt;=INDEX(ฐาน!$A$4:$G$9,MATCH(I4097,ฐาน!$A$4:$A$9,0),4),INDEX(ฐาน!$A$4:$G$9,MATCH(I4097,ฐาน!$A$4:$A$9,0),7),INDEX(ฐาน!$A$4:$G$9,MATCH(I4097,ฐาน!$A$4:$A$9,0),4)),"")</f>
        <v/>
      </c>
      <c r="P4097" s="312">
        <f>IF(M4097&lt;&gt;ฐาน!$M$45,IF(L4097&lt;&gt;"",($L4097*$N4097/100),0),0)</f>
        <v>0</v>
      </c>
      <c r="Q4097" s="311">
        <f>IF(M4097&lt;&gt;ฐาน!$M$45,IF(L4097&lt;&gt;"",ROUNDUP(($L4097*$N4097/100),-1),0),0)</f>
        <v>0</v>
      </c>
      <c r="R4097" s="311">
        <f t="shared" si="126"/>
        <v>0</v>
      </c>
      <c r="S4097" s="313">
        <f t="shared" si="127"/>
        <v>0</v>
      </c>
      <c r="T4097" s="314">
        <f>IF(M4097&lt;&gt;ฐาน!$M$45,IF(S4097&lt;&gt;"",S4097+R4097,0),0)</f>
        <v>0</v>
      </c>
      <c r="U4097" s="311">
        <f>IF(M4097&lt;&gt;ฐาน!$M$45,IF(S4097=0,J4097+T4097,O4097),J4097)</f>
        <v>0</v>
      </c>
      <c r="V4097" s="98"/>
    </row>
    <row r="4098" spans="1:22" x14ac:dyDescent="0.35">
      <c r="A4098" s="93">
        <v>4090</v>
      </c>
      <c r="B4098" s="84"/>
      <c r="C4098" s="98"/>
      <c r="D4098" s="91"/>
      <c r="E4098" s="89"/>
      <c r="F4098" s="88"/>
      <c r="G4098" s="91"/>
      <c r="H4098" s="91"/>
      <c r="I4098" s="88"/>
      <c r="J4098" s="92"/>
      <c r="K4098" s="212"/>
      <c r="L4098" s="308" t="str">
        <f>IF(K4098&lt;&gt;"",INDEX(ฐาน!$J$4:$M$44,MATCH(INT(K4098),ฐาน!$J$4:$J$44,0),2),"")</f>
        <v/>
      </c>
      <c r="M4098" s="309" t="str">
        <f>IF(L4098&lt;&gt;"",INDEX(ฐาน!$J$4:$M$45,MATCH(L4098,ฐาน!$K$4:$K$45,0),4),"")</f>
        <v/>
      </c>
      <c r="N4098" s="310" t="str">
        <f>IF(I4098&lt;&gt;"",INDEX(ฐาน!$A$4:$F$9,MATCH(I4098,ฐาน!$A$4:$A$9,0),IF(J4098&gt;=INDEX(ฐาน!$A$4:$F$9,MATCH(I4098,ฐาน!$A$4:$A$9,0),3),6,5)),"")</f>
        <v/>
      </c>
      <c r="O4098" s="311" t="str">
        <f>IF(I4098&lt;&gt;"",IF(J4098&gt;=INDEX(ฐาน!$A$4:$G$9,MATCH(I4098,ฐาน!$A$4:$A$9,0),4),INDEX(ฐาน!$A$4:$G$9,MATCH(I4098,ฐาน!$A$4:$A$9,0),7),INDEX(ฐาน!$A$4:$G$9,MATCH(I4098,ฐาน!$A$4:$A$9,0),4)),"")</f>
        <v/>
      </c>
      <c r="P4098" s="312">
        <f>IF(M4098&lt;&gt;ฐาน!$M$45,IF(L4098&lt;&gt;"",($L4098*$N4098/100),0),0)</f>
        <v>0</v>
      </c>
      <c r="Q4098" s="311">
        <f>IF(M4098&lt;&gt;ฐาน!$M$45,IF(L4098&lt;&gt;"",ROUNDUP(($L4098*$N4098/100),-1),0),0)</f>
        <v>0</v>
      </c>
      <c r="R4098" s="311">
        <f t="shared" si="126"/>
        <v>0</v>
      </c>
      <c r="S4098" s="313">
        <f t="shared" si="127"/>
        <v>0</v>
      </c>
      <c r="T4098" s="314">
        <f>IF(M4098&lt;&gt;ฐาน!$M$45,IF(S4098&lt;&gt;"",S4098+R4098,0),0)</f>
        <v>0</v>
      </c>
      <c r="U4098" s="311">
        <f>IF(M4098&lt;&gt;ฐาน!$M$45,IF(S4098=0,J4098+T4098,O4098),J4098)</f>
        <v>0</v>
      </c>
      <c r="V4098" s="98"/>
    </row>
    <row r="4099" spans="1:22" x14ac:dyDescent="0.35">
      <c r="A4099" s="93">
        <v>4091</v>
      </c>
      <c r="B4099" s="84"/>
      <c r="C4099" s="98"/>
      <c r="D4099" s="91"/>
      <c r="E4099" s="89"/>
      <c r="F4099" s="88"/>
      <c r="G4099" s="91"/>
      <c r="H4099" s="91"/>
      <c r="I4099" s="88"/>
      <c r="J4099" s="92"/>
      <c r="K4099" s="212"/>
      <c r="L4099" s="308" t="str">
        <f>IF(K4099&lt;&gt;"",INDEX(ฐาน!$J$4:$M$44,MATCH(INT(K4099),ฐาน!$J$4:$J$44,0),2),"")</f>
        <v/>
      </c>
      <c r="M4099" s="309" t="str">
        <f>IF(L4099&lt;&gt;"",INDEX(ฐาน!$J$4:$M$45,MATCH(L4099,ฐาน!$K$4:$K$45,0),4),"")</f>
        <v/>
      </c>
      <c r="N4099" s="310" t="str">
        <f>IF(I4099&lt;&gt;"",INDEX(ฐาน!$A$4:$F$9,MATCH(I4099,ฐาน!$A$4:$A$9,0),IF(J4099&gt;=INDEX(ฐาน!$A$4:$F$9,MATCH(I4099,ฐาน!$A$4:$A$9,0),3),6,5)),"")</f>
        <v/>
      </c>
      <c r="O4099" s="311" t="str">
        <f>IF(I4099&lt;&gt;"",IF(J4099&gt;=INDEX(ฐาน!$A$4:$G$9,MATCH(I4099,ฐาน!$A$4:$A$9,0),4),INDEX(ฐาน!$A$4:$G$9,MATCH(I4099,ฐาน!$A$4:$A$9,0),7),INDEX(ฐาน!$A$4:$G$9,MATCH(I4099,ฐาน!$A$4:$A$9,0),4)),"")</f>
        <v/>
      </c>
      <c r="P4099" s="312">
        <f>IF(M4099&lt;&gt;ฐาน!$M$45,IF(L4099&lt;&gt;"",($L4099*$N4099/100),0),0)</f>
        <v>0</v>
      </c>
      <c r="Q4099" s="311">
        <f>IF(M4099&lt;&gt;ฐาน!$M$45,IF(L4099&lt;&gt;"",ROUNDUP(($L4099*$N4099/100),-1),0),0)</f>
        <v>0</v>
      </c>
      <c r="R4099" s="311">
        <f t="shared" si="126"/>
        <v>0</v>
      </c>
      <c r="S4099" s="313">
        <f t="shared" si="127"/>
        <v>0</v>
      </c>
      <c r="T4099" s="314">
        <f>IF(M4099&lt;&gt;ฐาน!$M$45,IF(S4099&lt;&gt;"",S4099+R4099,0),0)</f>
        <v>0</v>
      </c>
      <c r="U4099" s="311">
        <f>IF(M4099&lt;&gt;ฐาน!$M$45,IF(S4099=0,J4099+T4099,O4099),J4099)</f>
        <v>0</v>
      </c>
      <c r="V4099" s="98"/>
    </row>
    <row r="4100" spans="1:22" x14ac:dyDescent="0.35">
      <c r="A4100" s="93">
        <v>4092</v>
      </c>
      <c r="B4100" s="84"/>
      <c r="C4100" s="98"/>
      <c r="D4100" s="91"/>
      <c r="E4100" s="89"/>
      <c r="F4100" s="88"/>
      <c r="G4100" s="91"/>
      <c r="H4100" s="91"/>
      <c r="I4100" s="88"/>
      <c r="J4100" s="92"/>
      <c r="K4100" s="212"/>
      <c r="L4100" s="308" t="str">
        <f>IF(K4100&lt;&gt;"",INDEX(ฐาน!$J$4:$M$44,MATCH(INT(K4100),ฐาน!$J$4:$J$44,0),2),"")</f>
        <v/>
      </c>
      <c r="M4100" s="309" t="str">
        <f>IF(L4100&lt;&gt;"",INDEX(ฐาน!$J$4:$M$45,MATCH(L4100,ฐาน!$K$4:$K$45,0),4),"")</f>
        <v/>
      </c>
      <c r="N4100" s="310" t="str">
        <f>IF(I4100&lt;&gt;"",INDEX(ฐาน!$A$4:$F$9,MATCH(I4100,ฐาน!$A$4:$A$9,0),IF(J4100&gt;=INDEX(ฐาน!$A$4:$F$9,MATCH(I4100,ฐาน!$A$4:$A$9,0),3),6,5)),"")</f>
        <v/>
      </c>
      <c r="O4100" s="311" t="str">
        <f>IF(I4100&lt;&gt;"",IF(J4100&gt;=INDEX(ฐาน!$A$4:$G$9,MATCH(I4100,ฐาน!$A$4:$A$9,0),4),INDEX(ฐาน!$A$4:$G$9,MATCH(I4100,ฐาน!$A$4:$A$9,0),7),INDEX(ฐาน!$A$4:$G$9,MATCH(I4100,ฐาน!$A$4:$A$9,0),4)),"")</f>
        <v/>
      </c>
      <c r="P4100" s="312">
        <f>IF(M4100&lt;&gt;ฐาน!$M$45,IF(L4100&lt;&gt;"",($L4100*$N4100/100),0),0)</f>
        <v>0</v>
      </c>
      <c r="Q4100" s="311">
        <f>IF(M4100&lt;&gt;ฐาน!$M$45,IF(L4100&lt;&gt;"",ROUNDUP(($L4100*$N4100/100),-1),0),0)</f>
        <v>0</v>
      </c>
      <c r="R4100" s="311">
        <f t="shared" si="126"/>
        <v>0</v>
      </c>
      <c r="S4100" s="313">
        <f t="shared" si="127"/>
        <v>0</v>
      </c>
      <c r="T4100" s="314">
        <f>IF(M4100&lt;&gt;ฐาน!$M$45,IF(S4100&lt;&gt;"",S4100+R4100,0),0)</f>
        <v>0</v>
      </c>
      <c r="U4100" s="311">
        <f>IF(M4100&lt;&gt;ฐาน!$M$45,IF(S4100=0,J4100+T4100,O4100),J4100)</f>
        <v>0</v>
      </c>
      <c r="V4100" s="98"/>
    </row>
    <row r="4101" spans="1:22" x14ac:dyDescent="0.35">
      <c r="A4101" s="93">
        <v>4093</v>
      </c>
      <c r="B4101" s="84"/>
      <c r="C4101" s="98"/>
      <c r="D4101" s="91"/>
      <c r="E4101" s="89"/>
      <c r="F4101" s="88"/>
      <c r="G4101" s="91"/>
      <c r="H4101" s="91"/>
      <c r="I4101" s="88"/>
      <c r="J4101" s="92"/>
      <c r="K4101" s="212"/>
      <c r="L4101" s="308" t="str">
        <f>IF(K4101&lt;&gt;"",INDEX(ฐาน!$J$4:$M$44,MATCH(INT(K4101),ฐาน!$J$4:$J$44,0),2),"")</f>
        <v/>
      </c>
      <c r="M4101" s="309" t="str">
        <f>IF(L4101&lt;&gt;"",INDEX(ฐาน!$J$4:$M$45,MATCH(L4101,ฐาน!$K$4:$K$45,0),4),"")</f>
        <v/>
      </c>
      <c r="N4101" s="310" t="str">
        <f>IF(I4101&lt;&gt;"",INDEX(ฐาน!$A$4:$F$9,MATCH(I4101,ฐาน!$A$4:$A$9,0),IF(J4101&gt;=INDEX(ฐาน!$A$4:$F$9,MATCH(I4101,ฐาน!$A$4:$A$9,0),3),6,5)),"")</f>
        <v/>
      </c>
      <c r="O4101" s="311" t="str">
        <f>IF(I4101&lt;&gt;"",IF(J4101&gt;=INDEX(ฐาน!$A$4:$G$9,MATCH(I4101,ฐาน!$A$4:$A$9,0),4),INDEX(ฐาน!$A$4:$G$9,MATCH(I4101,ฐาน!$A$4:$A$9,0),7),INDEX(ฐาน!$A$4:$G$9,MATCH(I4101,ฐาน!$A$4:$A$9,0),4)),"")</f>
        <v/>
      </c>
      <c r="P4101" s="312">
        <f>IF(M4101&lt;&gt;ฐาน!$M$45,IF(L4101&lt;&gt;"",($L4101*$N4101/100),0),0)</f>
        <v>0</v>
      </c>
      <c r="Q4101" s="311">
        <f>IF(M4101&lt;&gt;ฐาน!$M$45,IF(L4101&lt;&gt;"",ROUNDUP(($L4101*$N4101/100),-1),0),0)</f>
        <v>0</v>
      </c>
      <c r="R4101" s="311">
        <f t="shared" si="126"/>
        <v>0</v>
      </c>
      <c r="S4101" s="313">
        <f t="shared" si="127"/>
        <v>0</v>
      </c>
      <c r="T4101" s="314">
        <f>IF(M4101&lt;&gt;ฐาน!$M$45,IF(S4101&lt;&gt;"",S4101+R4101,0),0)</f>
        <v>0</v>
      </c>
      <c r="U4101" s="311">
        <f>IF(M4101&lt;&gt;ฐาน!$M$45,IF(S4101=0,J4101+T4101,O4101),J4101)</f>
        <v>0</v>
      </c>
      <c r="V4101" s="98"/>
    </row>
    <row r="4102" spans="1:22" x14ac:dyDescent="0.35">
      <c r="A4102" s="93">
        <v>4094</v>
      </c>
      <c r="B4102" s="84"/>
      <c r="C4102" s="98"/>
      <c r="D4102" s="91"/>
      <c r="E4102" s="89"/>
      <c r="F4102" s="88"/>
      <c r="G4102" s="91"/>
      <c r="H4102" s="91"/>
      <c r="I4102" s="88"/>
      <c r="J4102" s="92"/>
      <c r="K4102" s="212"/>
      <c r="L4102" s="308" t="str">
        <f>IF(K4102&lt;&gt;"",INDEX(ฐาน!$J$4:$M$44,MATCH(INT(K4102),ฐาน!$J$4:$J$44,0),2),"")</f>
        <v/>
      </c>
      <c r="M4102" s="309" t="str">
        <f>IF(L4102&lt;&gt;"",INDEX(ฐาน!$J$4:$M$45,MATCH(L4102,ฐาน!$K$4:$K$45,0),4),"")</f>
        <v/>
      </c>
      <c r="N4102" s="310" t="str">
        <f>IF(I4102&lt;&gt;"",INDEX(ฐาน!$A$4:$F$9,MATCH(I4102,ฐาน!$A$4:$A$9,0),IF(J4102&gt;=INDEX(ฐาน!$A$4:$F$9,MATCH(I4102,ฐาน!$A$4:$A$9,0),3),6,5)),"")</f>
        <v/>
      </c>
      <c r="O4102" s="311" t="str">
        <f>IF(I4102&lt;&gt;"",IF(J4102&gt;=INDEX(ฐาน!$A$4:$G$9,MATCH(I4102,ฐาน!$A$4:$A$9,0),4),INDEX(ฐาน!$A$4:$G$9,MATCH(I4102,ฐาน!$A$4:$A$9,0),7),INDEX(ฐาน!$A$4:$G$9,MATCH(I4102,ฐาน!$A$4:$A$9,0),4)),"")</f>
        <v/>
      </c>
      <c r="P4102" s="312">
        <f>IF(M4102&lt;&gt;ฐาน!$M$45,IF(L4102&lt;&gt;"",($L4102*$N4102/100),0),0)</f>
        <v>0</v>
      </c>
      <c r="Q4102" s="311">
        <f>IF(M4102&lt;&gt;ฐาน!$M$45,IF(L4102&lt;&gt;"",ROUNDUP(($L4102*$N4102/100),-1),0),0)</f>
        <v>0</v>
      </c>
      <c r="R4102" s="311">
        <f t="shared" si="126"/>
        <v>0</v>
      </c>
      <c r="S4102" s="313">
        <f t="shared" si="127"/>
        <v>0</v>
      </c>
      <c r="T4102" s="314">
        <f>IF(M4102&lt;&gt;ฐาน!$M$45,IF(S4102&lt;&gt;"",S4102+R4102,0),0)</f>
        <v>0</v>
      </c>
      <c r="U4102" s="311">
        <f>IF(M4102&lt;&gt;ฐาน!$M$45,IF(S4102=0,J4102+T4102,O4102),J4102)</f>
        <v>0</v>
      </c>
      <c r="V4102" s="98"/>
    </row>
    <row r="4103" spans="1:22" x14ac:dyDescent="0.35">
      <c r="A4103" s="93">
        <v>4095</v>
      </c>
      <c r="B4103" s="84"/>
      <c r="C4103" s="98"/>
      <c r="D4103" s="91"/>
      <c r="E4103" s="89"/>
      <c r="F4103" s="88"/>
      <c r="G4103" s="91"/>
      <c r="H4103" s="91"/>
      <c r="I4103" s="88"/>
      <c r="J4103" s="92"/>
      <c r="K4103" s="212"/>
      <c r="L4103" s="308" t="str">
        <f>IF(K4103&lt;&gt;"",INDEX(ฐาน!$J$4:$M$44,MATCH(INT(K4103),ฐาน!$J$4:$J$44,0),2),"")</f>
        <v/>
      </c>
      <c r="M4103" s="309" t="str">
        <f>IF(L4103&lt;&gt;"",INDEX(ฐาน!$J$4:$M$45,MATCH(L4103,ฐาน!$K$4:$K$45,0),4),"")</f>
        <v/>
      </c>
      <c r="N4103" s="310" t="str">
        <f>IF(I4103&lt;&gt;"",INDEX(ฐาน!$A$4:$F$9,MATCH(I4103,ฐาน!$A$4:$A$9,0),IF(J4103&gt;=INDEX(ฐาน!$A$4:$F$9,MATCH(I4103,ฐาน!$A$4:$A$9,0),3),6,5)),"")</f>
        <v/>
      </c>
      <c r="O4103" s="311" t="str">
        <f>IF(I4103&lt;&gt;"",IF(J4103&gt;=INDEX(ฐาน!$A$4:$G$9,MATCH(I4103,ฐาน!$A$4:$A$9,0),4),INDEX(ฐาน!$A$4:$G$9,MATCH(I4103,ฐาน!$A$4:$A$9,0),7),INDEX(ฐาน!$A$4:$G$9,MATCH(I4103,ฐาน!$A$4:$A$9,0),4)),"")</f>
        <v/>
      </c>
      <c r="P4103" s="312">
        <f>IF(M4103&lt;&gt;ฐาน!$M$45,IF(L4103&lt;&gt;"",($L4103*$N4103/100),0),0)</f>
        <v>0</v>
      </c>
      <c r="Q4103" s="311">
        <f>IF(M4103&lt;&gt;ฐาน!$M$45,IF(L4103&lt;&gt;"",ROUNDUP(($L4103*$N4103/100),-1),0),0)</f>
        <v>0</v>
      </c>
      <c r="R4103" s="311">
        <f t="shared" si="126"/>
        <v>0</v>
      </c>
      <c r="S4103" s="313">
        <f t="shared" si="127"/>
        <v>0</v>
      </c>
      <c r="T4103" s="314">
        <f>IF(M4103&lt;&gt;ฐาน!$M$45,IF(S4103&lt;&gt;"",S4103+R4103,0),0)</f>
        <v>0</v>
      </c>
      <c r="U4103" s="311">
        <f>IF(M4103&lt;&gt;ฐาน!$M$45,IF(S4103=0,J4103+T4103,O4103),J4103)</f>
        <v>0</v>
      </c>
      <c r="V4103" s="98"/>
    </row>
    <row r="4104" spans="1:22" x14ac:dyDescent="0.35">
      <c r="A4104" s="93">
        <v>4096</v>
      </c>
      <c r="B4104" s="84"/>
      <c r="C4104" s="98"/>
      <c r="D4104" s="91"/>
      <c r="E4104" s="89"/>
      <c r="F4104" s="88"/>
      <c r="G4104" s="91"/>
      <c r="H4104" s="91"/>
      <c r="I4104" s="88"/>
      <c r="J4104" s="92"/>
      <c r="K4104" s="212"/>
      <c r="L4104" s="308" t="str">
        <f>IF(K4104&lt;&gt;"",INDEX(ฐาน!$J$4:$M$44,MATCH(INT(K4104),ฐาน!$J$4:$J$44,0),2),"")</f>
        <v/>
      </c>
      <c r="M4104" s="309" t="str">
        <f>IF(L4104&lt;&gt;"",INDEX(ฐาน!$J$4:$M$45,MATCH(L4104,ฐาน!$K$4:$K$45,0),4),"")</f>
        <v/>
      </c>
      <c r="N4104" s="310" t="str">
        <f>IF(I4104&lt;&gt;"",INDEX(ฐาน!$A$4:$F$9,MATCH(I4104,ฐาน!$A$4:$A$9,0),IF(J4104&gt;=INDEX(ฐาน!$A$4:$F$9,MATCH(I4104,ฐาน!$A$4:$A$9,0),3),6,5)),"")</f>
        <v/>
      </c>
      <c r="O4104" s="311" t="str">
        <f>IF(I4104&lt;&gt;"",IF(J4104&gt;=INDEX(ฐาน!$A$4:$G$9,MATCH(I4104,ฐาน!$A$4:$A$9,0),4),INDEX(ฐาน!$A$4:$G$9,MATCH(I4104,ฐาน!$A$4:$A$9,0),7),INDEX(ฐาน!$A$4:$G$9,MATCH(I4104,ฐาน!$A$4:$A$9,0),4)),"")</f>
        <v/>
      </c>
      <c r="P4104" s="312">
        <f>IF(M4104&lt;&gt;ฐาน!$M$45,IF(L4104&lt;&gt;"",($L4104*$N4104/100),0),0)</f>
        <v>0</v>
      </c>
      <c r="Q4104" s="311">
        <f>IF(M4104&lt;&gt;ฐาน!$M$45,IF(L4104&lt;&gt;"",ROUNDUP(($L4104*$N4104/100),-1),0),0)</f>
        <v>0</v>
      </c>
      <c r="R4104" s="311">
        <f t="shared" si="126"/>
        <v>0</v>
      </c>
      <c r="S4104" s="313">
        <f t="shared" si="127"/>
        <v>0</v>
      </c>
      <c r="T4104" s="314">
        <f>IF(M4104&lt;&gt;ฐาน!$M$45,IF(S4104&lt;&gt;"",S4104+R4104,0),0)</f>
        <v>0</v>
      </c>
      <c r="U4104" s="311">
        <f>IF(M4104&lt;&gt;ฐาน!$M$45,IF(S4104=0,J4104+T4104,O4104),J4104)</f>
        <v>0</v>
      </c>
      <c r="V4104" s="98"/>
    </row>
    <row r="4105" spans="1:22" x14ac:dyDescent="0.35">
      <c r="A4105" s="93">
        <v>4097</v>
      </c>
      <c r="B4105" s="84"/>
      <c r="C4105" s="98"/>
      <c r="D4105" s="91"/>
      <c r="E4105" s="89"/>
      <c r="F4105" s="88"/>
      <c r="G4105" s="91"/>
      <c r="H4105" s="91"/>
      <c r="I4105" s="88"/>
      <c r="J4105" s="92"/>
      <c r="K4105" s="212"/>
      <c r="L4105" s="308" t="str">
        <f>IF(K4105&lt;&gt;"",INDEX(ฐาน!$J$4:$M$44,MATCH(INT(K4105),ฐาน!$J$4:$J$44,0),2),"")</f>
        <v/>
      </c>
      <c r="M4105" s="309" t="str">
        <f>IF(L4105&lt;&gt;"",INDEX(ฐาน!$J$4:$M$45,MATCH(L4105,ฐาน!$K$4:$K$45,0),4),"")</f>
        <v/>
      </c>
      <c r="N4105" s="310" t="str">
        <f>IF(I4105&lt;&gt;"",INDEX(ฐาน!$A$4:$F$9,MATCH(I4105,ฐาน!$A$4:$A$9,0),IF(J4105&gt;=INDEX(ฐาน!$A$4:$F$9,MATCH(I4105,ฐาน!$A$4:$A$9,0),3),6,5)),"")</f>
        <v/>
      </c>
      <c r="O4105" s="311" t="str">
        <f>IF(I4105&lt;&gt;"",IF(J4105&gt;=INDEX(ฐาน!$A$4:$G$9,MATCH(I4105,ฐาน!$A$4:$A$9,0),4),INDEX(ฐาน!$A$4:$G$9,MATCH(I4105,ฐาน!$A$4:$A$9,0),7),INDEX(ฐาน!$A$4:$G$9,MATCH(I4105,ฐาน!$A$4:$A$9,0),4)),"")</f>
        <v/>
      </c>
      <c r="P4105" s="312">
        <f>IF(M4105&lt;&gt;ฐาน!$M$45,IF(L4105&lt;&gt;"",($L4105*$N4105/100),0),0)</f>
        <v>0</v>
      </c>
      <c r="Q4105" s="311">
        <f>IF(M4105&lt;&gt;ฐาน!$M$45,IF(L4105&lt;&gt;"",ROUNDUP(($L4105*$N4105/100),-1),0),0)</f>
        <v>0</v>
      </c>
      <c r="R4105" s="311">
        <f t="shared" si="126"/>
        <v>0</v>
      </c>
      <c r="S4105" s="313">
        <f t="shared" si="127"/>
        <v>0</v>
      </c>
      <c r="T4105" s="314">
        <f>IF(M4105&lt;&gt;ฐาน!$M$45,IF(S4105&lt;&gt;"",S4105+R4105,0),0)</f>
        <v>0</v>
      </c>
      <c r="U4105" s="311">
        <f>IF(M4105&lt;&gt;ฐาน!$M$45,IF(S4105=0,J4105+T4105,O4105),J4105)</f>
        <v>0</v>
      </c>
      <c r="V4105" s="98"/>
    </row>
    <row r="4106" spans="1:22" x14ac:dyDescent="0.35">
      <c r="A4106" s="93">
        <v>4098</v>
      </c>
      <c r="B4106" s="84"/>
      <c r="C4106" s="98"/>
      <c r="D4106" s="91"/>
      <c r="E4106" s="89"/>
      <c r="F4106" s="88"/>
      <c r="G4106" s="91"/>
      <c r="H4106" s="91"/>
      <c r="I4106" s="88"/>
      <c r="J4106" s="92"/>
      <c r="K4106" s="212"/>
      <c r="L4106" s="308" t="str">
        <f>IF(K4106&lt;&gt;"",INDEX(ฐาน!$J$4:$M$44,MATCH(INT(K4106),ฐาน!$J$4:$J$44,0),2),"")</f>
        <v/>
      </c>
      <c r="M4106" s="309" t="str">
        <f>IF(L4106&lt;&gt;"",INDEX(ฐาน!$J$4:$M$45,MATCH(L4106,ฐาน!$K$4:$K$45,0),4),"")</f>
        <v/>
      </c>
      <c r="N4106" s="310" t="str">
        <f>IF(I4106&lt;&gt;"",INDEX(ฐาน!$A$4:$F$9,MATCH(I4106,ฐาน!$A$4:$A$9,0),IF(J4106&gt;=INDEX(ฐาน!$A$4:$F$9,MATCH(I4106,ฐาน!$A$4:$A$9,0),3),6,5)),"")</f>
        <v/>
      </c>
      <c r="O4106" s="311" t="str">
        <f>IF(I4106&lt;&gt;"",IF(J4106&gt;=INDEX(ฐาน!$A$4:$G$9,MATCH(I4106,ฐาน!$A$4:$A$9,0),4),INDEX(ฐาน!$A$4:$G$9,MATCH(I4106,ฐาน!$A$4:$A$9,0),7),INDEX(ฐาน!$A$4:$G$9,MATCH(I4106,ฐาน!$A$4:$A$9,0),4)),"")</f>
        <v/>
      </c>
      <c r="P4106" s="312">
        <f>IF(M4106&lt;&gt;ฐาน!$M$45,IF(L4106&lt;&gt;"",($L4106*$N4106/100),0),0)</f>
        <v>0</v>
      </c>
      <c r="Q4106" s="311">
        <f>IF(M4106&lt;&gt;ฐาน!$M$45,IF(L4106&lt;&gt;"",ROUNDUP(($L4106*$N4106/100),-1),0),0)</f>
        <v>0</v>
      </c>
      <c r="R4106" s="311">
        <f t="shared" ref="R4106:R4169" si="128">IF(Q4106&lt;&gt;"",IF($J4106+$P4106&lt;=$O4106,$Q4106,$O4106-$J4106),"")</f>
        <v>0</v>
      </c>
      <c r="S4106" s="313">
        <f t="shared" ref="S4106:S4169" si="129">IF(Q4106&lt;&gt;R4106,P4106-R4106,0)</f>
        <v>0</v>
      </c>
      <c r="T4106" s="314">
        <f>IF(M4106&lt;&gt;ฐาน!$M$45,IF(S4106&lt;&gt;"",S4106+R4106,0),0)</f>
        <v>0</v>
      </c>
      <c r="U4106" s="311">
        <f>IF(M4106&lt;&gt;ฐาน!$M$45,IF(S4106=0,J4106+T4106,O4106),J4106)</f>
        <v>0</v>
      </c>
      <c r="V4106" s="98"/>
    </row>
    <row r="4107" spans="1:22" x14ac:dyDescent="0.35">
      <c r="A4107" s="93">
        <v>4099</v>
      </c>
      <c r="B4107" s="84"/>
      <c r="C4107" s="98"/>
      <c r="D4107" s="91"/>
      <c r="E4107" s="89"/>
      <c r="F4107" s="88"/>
      <c r="G4107" s="91"/>
      <c r="H4107" s="91"/>
      <c r="I4107" s="88"/>
      <c r="J4107" s="92"/>
      <c r="K4107" s="212"/>
      <c r="L4107" s="308" t="str">
        <f>IF(K4107&lt;&gt;"",INDEX(ฐาน!$J$4:$M$44,MATCH(INT(K4107),ฐาน!$J$4:$J$44,0),2),"")</f>
        <v/>
      </c>
      <c r="M4107" s="309" t="str">
        <f>IF(L4107&lt;&gt;"",INDEX(ฐาน!$J$4:$M$45,MATCH(L4107,ฐาน!$K$4:$K$45,0),4),"")</f>
        <v/>
      </c>
      <c r="N4107" s="310" t="str">
        <f>IF(I4107&lt;&gt;"",INDEX(ฐาน!$A$4:$F$9,MATCH(I4107,ฐาน!$A$4:$A$9,0),IF(J4107&gt;=INDEX(ฐาน!$A$4:$F$9,MATCH(I4107,ฐาน!$A$4:$A$9,0),3),6,5)),"")</f>
        <v/>
      </c>
      <c r="O4107" s="311" t="str">
        <f>IF(I4107&lt;&gt;"",IF(J4107&gt;=INDEX(ฐาน!$A$4:$G$9,MATCH(I4107,ฐาน!$A$4:$A$9,0),4),INDEX(ฐาน!$A$4:$G$9,MATCH(I4107,ฐาน!$A$4:$A$9,0),7),INDEX(ฐาน!$A$4:$G$9,MATCH(I4107,ฐาน!$A$4:$A$9,0),4)),"")</f>
        <v/>
      </c>
      <c r="P4107" s="312">
        <f>IF(M4107&lt;&gt;ฐาน!$M$45,IF(L4107&lt;&gt;"",($L4107*$N4107/100),0),0)</f>
        <v>0</v>
      </c>
      <c r="Q4107" s="311">
        <f>IF(M4107&lt;&gt;ฐาน!$M$45,IF(L4107&lt;&gt;"",ROUNDUP(($L4107*$N4107/100),-1),0),0)</f>
        <v>0</v>
      </c>
      <c r="R4107" s="311">
        <f t="shared" si="128"/>
        <v>0</v>
      </c>
      <c r="S4107" s="313">
        <f t="shared" si="129"/>
        <v>0</v>
      </c>
      <c r="T4107" s="314">
        <f>IF(M4107&lt;&gt;ฐาน!$M$45,IF(S4107&lt;&gt;"",S4107+R4107,0),0)</f>
        <v>0</v>
      </c>
      <c r="U4107" s="311">
        <f>IF(M4107&lt;&gt;ฐาน!$M$45,IF(S4107=0,J4107+T4107,O4107),J4107)</f>
        <v>0</v>
      </c>
      <c r="V4107" s="98"/>
    </row>
    <row r="4108" spans="1:22" x14ac:dyDescent="0.35">
      <c r="A4108" s="93">
        <v>4100</v>
      </c>
      <c r="B4108" s="84"/>
      <c r="C4108" s="98"/>
      <c r="D4108" s="91"/>
      <c r="E4108" s="89"/>
      <c r="F4108" s="88"/>
      <c r="G4108" s="91"/>
      <c r="H4108" s="91"/>
      <c r="I4108" s="88"/>
      <c r="J4108" s="92"/>
      <c r="K4108" s="212"/>
      <c r="L4108" s="308" t="str">
        <f>IF(K4108&lt;&gt;"",INDEX(ฐาน!$J$4:$M$44,MATCH(INT(K4108),ฐาน!$J$4:$J$44,0),2),"")</f>
        <v/>
      </c>
      <c r="M4108" s="309" t="str">
        <f>IF(L4108&lt;&gt;"",INDEX(ฐาน!$J$4:$M$45,MATCH(L4108,ฐาน!$K$4:$K$45,0),4),"")</f>
        <v/>
      </c>
      <c r="N4108" s="310" t="str">
        <f>IF(I4108&lt;&gt;"",INDEX(ฐาน!$A$4:$F$9,MATCH(I4108,ฐาน!$A$4:$A$9,0),IF(J4108&gt;=INDEX(ฐาน!$A$4:$F$9,MATCH(I4108,ฐาน!$A$4:$A$9,0),3),6,5)),"")</f>
        <v/>
      </c>
      <c r="O4108" s="311" t="str">
        <f>IF(I4108&lt;&gt;"",IF(J4108&gt;=INDEX(ฐาน!$A$4:$G$9,MATCH(I4108,ฐาน!$A$4:$A$9,0),4),INDEX(ฐาน!$A$4:$G$9,MATCH(I4108,ฐาน!$A$4:$A$9,0),7),INDEX(ฐาน!$A$4:$G$9,MATCH(I4108,ฐาน!$A$4:$A$9,0),4)),"")</f>
        <v/>
      </c>
      <c r="P4108" s="312">
        <f>IF(M4108&lt;&gt;ฐาน!$M$45,IF(L4108&lt;&gt;"",($L4108*$N4108/100),0),0)</f>
        <v>0</v>
      </c>
      <c r="Q4108" s="311">
        <f>IF(M4108&lt;&gt;ฐาน!$M$45,IF(L4108&lt;&gt;"",ROUNDUP(($L4108*$N4108/100),-1),0),0)</f>
        <v>0</v>
      </c>
      <c r="R4108" s="311">
        <f t="shared" si="128"/>
        <v>0</v>
      </c>
      <c r="S4108" s="313">
        <f t="shared" si="129"/>
        <v>0</v>
      </c>
      <c r="T4108" s="314">
        <f>IF(M4108&lt;&gt;ฐาน!$M$45,IF(S4108&lt;&gt;"",S4108+R4108,0),0)</f>
        <v>0</v>
      </c>
      <c r="U4108" s="311">
        <f>IF(M4108&lt;&gt;ฐาน!$M$45,IF(S4108=0,J4108+T4108,O4108),J4108)</f>
        <v>0</v>
      </c>
      <c r="V4108" s="98"/>
    </row>
    <row r="4109" spans="1:22" x14ac:dyDescent="0.35">
      <c r="A4109" s="93">
        <v>4101</v>
      </c>
      <c r="B4109" s="84"/>
      <c r="C4109" s="98"/>
      <c r="D4109" s="91"/>
      <c r="E4109" s="89"/>
      <c r="F4109" s="88"/>
      <c r="G4109" s="91"/>
      <c r="H4109" s="91"/>
      <c r="I4109" s="88"/>
      <c r="J4109" s="92"/>
      <c r="K4109" s="212"/>
      <c r="L4109" s="308" t="str">
        <f>IF(K4109&lt;&gt;"",INDEX(ฐาน!$J$4:$M$44,MATCH(INT(K4109),ฐาน!$J$4:$J$44,0),2),"")</f>
        <v/>
      </c>
      <c r="M4109" s="309" t="str">
        <f>IF(L4109&lt;&gt;"",INDEX(ฐาน!$J$4:$M$45,MATCH(L4109,ฐาน!$K$4:$K$45,0),4),"")</f>
        <v/>
      </c>
      <c r="N4109" s="310" t="str">
        <f>IF(I4109&lt;&gt;"",INDEX(ฐาน!$A$4:$F$9,MATCH(I4109,ฐาน!$A$4:$A$9,0),IF(J4109&gt;=INDEX(ฐาน!$A$4:$F$9,MATCH(I4109,ฐาน!$A$4:$A$9,0),3),6,5)),"")</f>
        <v/>
      </c>
      <c r="O4109" s="311" t="str">
        <f>IF(I4109&lt;&gt;"",IF(J4109&gt;=INDEX(ฐาน!$A$4:$G$9,MATCH(I4109,ฐาน!$A$4:$A$9,0),4),INDEX(ฐาน!$A$4:$G$9,MATCH(I4109,ฐาน!$A$4:$A$9,0),7),INDEX(ฐาน!$A$4:$G$9,MATCH(I4109,ฐาน!$A$4:$A$9,0),4)),"")</f>
        <v/>
      </c>
      <c r="P4109" s="312">
        <f>IF(M4109&lt;&gt;ฐาน!$M$45,IF(L4109&lt;&gt;"",($L4109*$N4109/100),0),0)</f>
        <v>0</v>
      </c>
      <c r="Q4109" s="311">
        <f>IF(M4109&lt;&gt;ฐาน!$M$45,IF(L4109&lt;&gt;"",ROUNDUP(($L4109*$N4109/100),-1),0),0)</f>
        <v>0</v>
      </c>
      <c r="R4109" s="311">
        <f t="shared" si="128"/>
        <v>0</v>
      </c>
      <c r="S4109" s="313">
        <f t="shared" si="129"/>
        <v>0</v>
      </c>
      <c r="T4109" s="314">
        <f>IF(M4109&lt;&gt;ฐาน!$M$45,IF(S4109&lt;&gt;"",S4109+R4109,0),0)</f>
        <v>0</v>
      </c>
      <c r="U4109" s="311">
        <f>IF(M4109&lt;&gt;ฐาน!$M$45,IF(S4109=0,J4109+T4109,O4109),J4109)</f>
        <v>0</v>
      </c>
      <c r="V4109" s="98"/>
    </row>
    <row r="4110" spans="1:22" x14ac:dyDescent="0.35">
      <c r="A4110" s="93">
        <v>4102</v>
      </c>
      <c r="B4110" s="84"/>
      <c r="C4110" s="98"/>
      <c r="D4110" s="91"/>
      <c r="E4110" s="89"/>
      <c r="F4110" s="88"/>
      <c r="G4110" s="91"/>
      <c r="H4110" s="91"/>
      <c r="I4110" s="88"/>
      <c r="J4110" s="92"/>
      <c r="K4110" s="212"/>
      <c r="L4110" s="308" t="str">
        <f>IF(K4110&lt;&gt;"",INDEX(ฐาน!$J$4:$M$44,MATCH(INT(K4110),ฐาน!$J$4:$J$44,0),2),"")</f>
        <v/>
      </c>
      <c r="M4110" s="309" t="str">
        <f>IF(L4110&lt;&gt;"",INDEX(ฐาน!$J$4:$M$45,MATCH(L4110,ฐาน!$K$4:$K$45,0),4),"")</f>
        <v/>
      </c>
      <c r="N4110" s="310" t="str">
        <f>IF(I4110&lt;&gt;"",INDEX(ฐาน!$A$4:$F$9,MATCH(I4110,ฐาน!$A$4:$A$9,0),IF(J4110&gt;=INDEX(ฐาน!$A$4:$F$9,MATCH(I4110,ฐาน!$A$4:$A$9,0),3),6,5)),"")</f>
        <v/>
      </c>
      <c r="O4110" s="311" t="str">
        <f>IF(I4110&lt;&gt;"",IF(J4110&gt;=INDEX(ฐาน!$A$4:$G$9,MATCH(I4110,ฐาน!$A$4:$A$9,0),4),INDEX(ฐาน!$A$4:$G$9,MATCH(I4110,ฐาน!$A$4:$A$9,0),7),INDEX(ฐาน!$A$4:$G$9,MATCH(I4110,ฐาน!$A$4:$A$9,0),4)),"")</f>
        <v/>
      </c>
      <c r="P4110" s="312">
        <f>IF(M4110&lt;&gt;ฐาน!$M$45,IF(L4110&lt;&gt;"",($L4110*$N4110/100),0),0)</f>
        <v>0</v>
      </c>
      <c r="Q4110" s="311">
        <f>IF(M4110&lt;&gt;ฐาน!$M$45,IF(L4110&lt;&gt;"",ROUNDUP(($L4110*$N4110/100),-1),0),0)</f>
        <v>0</v>
      </c>
      <c r="R4110" s="311">
        <f t="shared" si="128"/>
        <v>0</v>
      </c>
      <c r="S4110" s="313">
        <f t="shared" si="129"/>
        <v>0</v>
      </c>
      <c r="T4110" s="314">
        <f>IF(M4110&lt;&gt;ฐาน!$M$45,IF(S4110&lt;&gt;"",S4110+R4110,0),0)</f>
        <v>0</v>
      </c>
      <c r="U4110" s="311">
        <f>IF(M4110&lt;&gt;ฐาน!$M$45,IF(S4110=0,J4110+T4110,O4110),J4110)</f>
        <v>0</v>
      </c>
      <c r="V4110" s="98"/>
    </row>
    <row r="4111" spans="1:22" x14ac:dyDescent="0.35">
      <c r="A4111" s="93">
        <v>4103</v>
      </c>
      <c r="B4111" s="84"/>
      <c r="C4111" s="98"/>
      <c r="D4111" s="91"/>
      <c r="E4111" s="89"/>
      <c r="F4111" s="88"/>
      <c r="G4111" s="91"/>
      <c r="H4111" s="91"/>
      <c r="I4111" s="88"/>
      <c r="J4111" s="92"/>
      <c r="K4111" s="212"/>
      <c r="L4111" s="308" t="str">
        <f>IF(K4111&lt;&gt;"",INDEX(ฐาน!$J$4:$M$44,MATCH(INT(K4111),ฐาน!$J$4:$J$44,0),2),"")</f>
        <v/>
      </c>
      <c r="M4111" s="309" t="str">
        <f>IF(L4111&lt;&gt;"",INDEX(ฐาน!$J$4:$M$45,MATCH(L4111,ฐาน!$K$4:$K$45,0),4),"")</f>
        <v/>
      </c>
      <c r="N4111" s="310" t="str">
        <f>IF(I4111&lt;&gt;"",INDEX(ฐาน!$A$4:$F$9,MATCH(I4111,ฐาน!$A$4:$A$9,0),IF(J4111&gt;=INDEX(ฐาน!$A$4:$F$9,MATCH(I4111,ฐาน!$A$4:$A$9,0),3),6,5)),"")</f>
        <v/>
      </c>
      <c r="O4111" s="311" t="str">
        <f>IF(I4111&lt;&gt;"",IF(J4111&gt;=INDEX(ฐาน!$A$4:$G$9,MATCH(I4111,ฐาน!$A$4:$A$9,0),4),INDEX(ฐาน!$A$4:$G$9,MATCH(I4111,ฐาน!$A$4:$A$9,0),7),INDEX(ฐาน!$A$4:$G$9,MATCH(I4111,ฐาน!$A$4:$A$9,0),4)),"")</f>
        <v/>
      </c>
      <c r="P4111" s="312">
        <f>IF(M4111&lt;&gt;ฐาน!$M$45,IF(L4111&lt;&gt;"",($L4111*$N4111/100),0),0)</f>
        <v>0</v>
      </c>
      <c r="Q4111" s="311">
        <f>IF(M4111&lt;&gt;ฐาน!$M$45,IF(L4111&lt;&gt;"",ROUNDUP(($L4111*$N4111/100),-1),0),0)</f>
        <v>0</v>
      </c>
      <c r="R4111" s="311">
        <f t="shared" si="128"/>
        <v>0</v>
      </c>
      <c r="S4111" s="313">
        <f t="shared" si="129"/>
        <v>0</v>
      </c>
      <c r="T4111" s="314">
        <f>IF(M4111&lt;&gt;ฐาน!$M$45,IF(S4111&lt;&gt;"",S4111+R4111,0),0)</f>
        <v>0</v>
      </c>
      <c r="U4111" s="311">
        <f>IF(M4111&lt;&gt;ฐาน!$M$45,IF(S4111=0,J4111+T4111,O4111),J4111)</f>
        <v>0</v>
      </c>
      <c r="V4111" s="98"/>
    </row>
    <row r="4112" spans="1:22" x14ac:dyDescent="0.35">
      <c r="A4112" s="93">
        <v>4104</v>
      </c>
      <c r="B4112" s="84"/>
      <c r="C4112" s="98"/>
      <c r="D4112" s="91"/>
      <c r="E4112" s="89"/>
      <c r="F4112" s="88"/>
      <c r="G4112" s="91"/>
      <c r="H4112" s="91"/>
      <c r="I4112" s="88"/>
      <c r="J4112" s="92"/>
      <c r="K4112" s="212"/>
      <c r="L4112" s="308" t="str">
        <f>IF(K4112&lt;&gt;"",INDEX(ฐาน!$J$4:$M$44,MATCH(INT(K4112),ฐาน!$J$4:$J$44,0),2),"")</f>
        <v/>
      </c>
      <c r="M4112" s="309" t="str">
        <f>IF(L4112&lt;&gt;"",INDEX(ฐาน!$J$4:$M$45,MATCH(L4112,ฐาน!$K$4:$K$45,0),4),"")</f>
        <v/>
      </c>
      <c r="N4112" s="310" t="str">
        <f>IF(I4112&lt;&gt;"",INDEX(ฐาน!$A$4:$F$9,MATCH(I4112,ฐาน!$A$4:$A$9,0),IF(J4112&gt;=INDEX(ฐาน!$A$4:$F$9,MATCH(I4112,ฐาน!$A$4:$A$9,0),3),6,5)),"")</f>
        <v/>
      </c>
      <c r="O4112" s="311" t="str">
        <f>IF(I4112&lt;&gt;"",IF(J4112&gt;=INDEX(ฐาน!$A$4:$G$9,MATCH(I4112,ฐาน!$A$4:$A$9,0),4),INDEX(ฐาน!$A$4:$G$9,MATCH(I4112,ฐาน!$A$4:$A$9,0),7),INDEX(ฐาน!$A$4:$G$9,MATCH(I4112,ฐาน!$A$4:$A$9,0),4)),"")</f>
        <v/>
      </c>
      <c r="P4112" s="312">
        <f>IF(M4112&lt;&gt;ฐาน!$M$45,IF(L4112&lt;&gt;"",($L4112*$N4112/100),0),0)</f>
        <v>0</v>
      </c>
      <c r="Q4112" s="311">
        <f>IF(M4112&lt;&gt;ฐาน!$M$45,IF(L4112&lt;&gt;"",ROUNDUP(($L4112*$N4112/100),-1),0),0)</f>
        <v>0</v>
      </c>
      <c r="R4112" s="311">
        <f t="shared" si="128"/>
        <v>0</v>
      </c>
      <c r="S4112" s="313">
        <f t="shared" si="129"/>
        <v>0</v>
      </c>
      <c r="T4112" s="314">
        <f>IF(M4112&lt;&gt;ฐาน!$M$45,IF(S4112&lt;&gt;"",S4112+R4112,0),0)</f>
        <v>0</v>
      </c>
      <c r="U4112" s="311">
        <f>IF(M4112&lt;&gt;ฐาน!$M$45,IF(S4112=0,J4112+T4112,O4112),J4112)</f>
        <v>0</v>
      </c>
      <c r="V4112" s="98"/>
    </row>
    <row r="4113" spans="1:22" x14ac:dyDescent="0.35">
      <c r="A4113" s="93">
        <v>4105</v>
      </c>
      <c r="B4113" s="84"/>
      <c r="C4113" s="98"/>
      <c r="D4113" s="91"/>
      <c r="E4113" s="89"/>
      <c r="F4113" s="88"/>
      <c r="G4113" s="91"/>
      <c r="H4113" s="91"/>
      <c r="I4113" s="88"/>
      <c r="J4113" s="92"/>
      <c r="K4113" s="212"/>
      <c r="L4113" s="308" t="str">
        <f>IF(K4113&lt;&gt;"",INDEX(ฐาน!$J$4:$M$44,MATCH(INT(K4113),ฐาน!$J$4:$J$44,0),2),"")</f>
        <v/>
      </c>
      <c r="M4113" s="309" t="str">
        <f>IF(L4113&lt;&gt;"",INDEX(ฐาน!$J$4:$M$45,MATCH(L4113,ฐาน!$K$4:$K$45,0),4),"")</f>
        <v/>
      </c>
      <c r="N4113" s="310" t="str">
        <f>IF(I4113&lt;&gt;"",INDEX(ฐาน!$A$4:$F$9,MATCH(I4113,ฐาน!$A$4:$A$9,0),IF(J4113&gt;=INDEX(ฐาน!$A$4:$F$9,MATCH(I4113,ฐาน!$A$4:$A$9,0),3),6,5)),"")</f>
        <v/>
      </c>
      <c r="O4113" s="311" t="str">
        <f>IF(I4113&lt;&gt;"",IF(J4113&gt;=INDEX(ฐาน!$A$4:$G$9,MATCH(I4113,ฐาน!$A$4:$A$9,0),4),INDEX(ฐาน!$A$4:$G$9,MATCH(I4113,ฐาน!$A$4:$A$9,0),7),INDEX(ฐาน!$A$4:$G$9,MATCH(I4113,ฐาน!$A$4:$A$9,0),4)),"")</f>
        <v/>
      </c>
      <c r="P4113" s="312">
        <f>IF(M4113&lt;&gt;ฐาน!$M$45,IF(L4113&lt;&gt;"",($L4113*$N4113/100),0),0)</f>
        <v>0</v>
      </c>
      <c r="Q4113" s="311">
        <f>IF(M4113&lt;&gt;ฐาน!$M$45,IF(L4113&lt;&gt;"",ROUNDUP(($L4113*$N4113/100),-1),0),0)</f>
        <v>0</v>
      </c>
      <c r="R4113" s="311">
        <f t="shared" si="128"/>
        <v>0</v>
      </c>
      <c r="S4113" s="313">
        <f t="shared" si="129"/>
        <v>0</v>
      </c>
      <c r="T4113" s="314">
        <f>IF(M4113&lt;&gt;ฐาน!$M$45,IF(S4113&lt;&gt;"",S4113+R4113,0),0)</f>
        <v>0</v>
      </c>
      <c r="U4113" s="311">
        <f>IF(M4113&lt;&gt;ฐาน!$M$45,IF(S4113=0,J4113+T4113,O4113),J4113)</f>
        <v>0</v>
      </c>
      <c r="V4113" s="98"/>
    </row>
    <row r="4114" spans="1:22" x14ac:dyDescent="0.35">
      <c r="A4114" s="93">
        <v>4106</v>
      </c>
      <c r="B4114" s="84"/>
      <c r="C4114" s="98"/>
      <c r="D4114" s="91"/>
      <c r="E4114" s="89"/>
      <c r="F4114" s="88"/>
      <c r="G4114" s="91"/>
      <c r="H4114" s="91"/>
      <c r="I4114" s="88"/>
      <c r="J4114" s="92"/>
      <c r="K4114" s="212"/>
      <c r="L4114" s="308" t="str">
        <f>IF(K4114&lt;&gt;"",INDEX(ฐาน!$J$4:$M$44,MATCH(INT(K4114),ฐาน!$J$4:$J$44,0),2),"")</f>
        <v/>
      </c>
      <c r="M4114" s="309" t="str">
        <f>IF(L4114&lt;&gt;"",INDEX(ฐาน!$J$4:$M$45,MATCH(L4114,ฐาน!$K$4:$K$45,0),4),"")</f>
        <v/>
      </c>
      <c r="N4114" s="310" t="str">
        <f>IF(I4114&lt;&gt;"",INDEX(ฐาน!$A$4:$F$9,MATCH(I4114,ฐาน!$A$4:$A$9,0),IF(J4114&gt;=INDEX(ฐาน!$A$4:$F$9,MATCH(I4114,ฐาน!$A$4:$A$9,0),3),6,5)),"")</f>
        <v/>
      </c>
      <c r="O4114" s="311" t="str">
        <f>IF(I4114&lt;&gt;"",IF(J4114&gt;=INDEX(ฐาน!$A$4:$G$9,MATCH(I4114,ฐาน!$A$4:$A$9,0),4),INDEX(ฐาน!$A$4:$G$9,MATCH(I4114,ฐาน!$A$4:$A$9,0),7),INDEX(ฐาน!$A$4:$G$9,MATCH(I4114,ฐาน!$A$4:$A$9,0),4)),"")</f>
        <v/>
      </c>
      <c r="P4114" s="312">
        <f>IF(M4114&lt;&gt;ฐาน!$M$45,IF(L4114&lt;&gt;"",($L4114*$N4114/100),0),0)</f>
        <v>0</v>
      </c>
      <c r="Q4114" s="311">
        <f>IF(M4114&lt;&gt;ฐาน!$M$45,IF(L4114&lt;&gt;"",ROUNDUP(($L4114*$N4114/100),-1),0),0)</f>
        <v>0</v>
      </c>
      <c r="R4114" s="311">
        <f t="shared" si="128"/>
        <v>0</v>
      </c>
      <c r="S4114" s="313">
        <f t="shared" si="129"/>
        <v>0</v>
      </c>
      <c r="T4114" s="314">
        <f>IF(M4114&lt;&gt;ฐาน!$M$45,IF(S4114&lt;&gt;"",S4114+R4114,0),0)</f>
        <v>0</v>
      </c>
      <c r="U4114" s="311">
        <f>IF(M4114&lt;&gt;ฐาน!$M$45,IF(S4114=0,J4114+T4114,O4114),J4114)</f>
        <v>0</v>
      </c>
      <c r="V4114" s="98"/>
    </row>
    <row r="4115" spans="1:22" x14ac:dyDescent="0.35">
      <c r="A4115" s="93">
        <v>4107</v>
      </c>
      <c r="B4115" s="84"/>
      <c r="C4115" s="98"/>
      <c r="D4115" s="91"/>
      <c r="E4115" s="89"/>
      <c r="F4115" s="88"/>
      <c r="G4115" s="91"/>
      <c r="H4115" s="91"/>
      <c r="I4115" s="88"/>
      <c r="J4115" s="92"/>
      <c r="K4115" s="212"/>
      <c r="L4115" s="308" t="str">
        <f>IF(K4115&lt;&gt;"",INDEX(ฐาน!$J$4:$M$44,MATCH(INT(K4115),ฐาน!$J$4:$J$44,0),2),"")</f>
        <v/>
      </c>
      <c r="M4115" s="309" t="str">
        <f>IF(L4115&lt;&gt;"",INDEX(ฐาน!$J$4:$M$45,MATCH(L4115,ฐาน!$K$4:$K$45,0),4),"")</f>
        <v/>
      </c>
      <c r="N4115" s="310" t="str">
        <f>IF(I4115&lt;&gt;"",INDEX(ฐาน!$A$4:$F$9,MATCH(I4115,ฐาน!$A$4:$A$9,0),IF(J4115&gt;=INDEX(ฐาน!$A$4:$F$9,MATCH(I4115,ฐาน!$A$4:$A$9,0),3),6,5)),"")</f>
        <v/>
      </c>
      <c r="O4115" s="311" t="str">
        <f>IF(I4115&lt;&gt;"",IF(J4115&gt;=INDEX(ฐาน!$A$4:$G$9,MATCH(I4115,ฐาน!$A$4:$A$9,0),4),INDEX(ฐาน!$A$4:$G$9,MATCH(I4115,ฐาน!$A$4:$A$9,0),7),INDEX(ฐาน!$A$4:$G$9,MATCH(I4115,ฐาน!$A$4:$A$9,0),4)),"")</f>
        <v/>
      </c>
      <c r="P4115" s="312">
        <f>IF(M4115&lt;&gt;ฐาน!$M$45,IF(L4115&lt;&gt;"",($L4115*$N4115/100),0),0)</f>
        <v>0</v>
      </c>
      <c r="Q4115" s="311">
        <f>IF(M4115&lt;&gt;ฐาน!$M$45,IF(L4115&lt;&gt;"",ROUNDUP(($L4115*$N4115/100),-1),0),0)</f>
        <v>0</v>
      </c>
      <c r="R4115" s="311">
        <f t="shared" si="128"/>
        <v>0</v>
      </c>
      <c r="S4115" s="313">
        <f t="shared" si="129"/>
        <v>0</v>
      </c>
      <c r="T4115" s="314">
        <f>IF(M4115&lt;&gt;ฐาน!$M$45,IF(S4115&lt;&gt;"",S4115+R4115,0),0)</f>
        <v>0</v>
      </c>
      <c r="U4115" s="311">
        <f>IF(M4115&lt;&gt;ฐาน!$M$45,IF(S4115=0,J4115+T4115,O4115),J4115)</f>
        <v>0</v>
      </c>
      <c r="V4115" s="98"/>
    </row>
    <row r="4116" spans="1:22" x14ac:dyDescent="0.35">
      <c r="A4116" s="93">
        <v>4108</v>
      </c>
      <c r="B4116" s="84"/>
      <c r="C4116" s="98"/>
      <c r="D4116" s="91"/>
      <c r="E4116" s="89"/>
      <c r="F4116" s="88"/>
      <c r="G4116" s="91"/>
      <c r="H4116" s="91"/>
      <c r="I4116" s="88"/>
      <c r="J4116" s="92"/>
      <c r="K4116" s="212"/>
      <c r="L4116" s="308" t="str">
        <f>IF(K4116&lt;&gt;"",INDEX(ฐาน!$J$4:$M$44,MATCH(INT(K4116),ฐาน!$J$4:$J$44,0),2),"")</f>
        <v/>
      </c>
      <c r="M4116" s="309" t="str">
        <f>IF(L4116&lt;&gt;"",INDEX(ฐาน!$J$4:$M$45,MATCH(L4116,ฐาน!$K$4:$K$45,0),4),"")</f>
        <v/>
      </c>
      <c r="N4116" s="310" t="str">
        <f>IF(I4116&lt;&gt;"",INDEX(ฐาน!$A$4:$F$9,MATCH(I4116,ฐาน!$A$4:$A$9,0),IF(J4116&gt;=INDEX(ฐาน!$A$4:$F$9,MATCH(I4116,ฐาน!$A$4:$A$9,0),3),6,5)),"")</f>
        <v/>
      </c>
      <c r="O4116" s="311" t="str">
        <f>IF(I4116&lt;&gt;"",IF(J4116&gt;=INDEX(ฐาน!$A$4:$G$9,MATCH(I4116,ฐาน!$A$4:$A$9,0),4),INDEX(ฐาน!$A$4:$G$9,MATCH(I4116,ฐาน!$A$4:$A$9,0),7),INDEX(ฐาน!$A$4:$G$9,MATCH(I4116,ฐาน!$A$4:$A$9,0),4)),"")</f>
        <v/>
      </c>
      <c r="P4116" s="312">
        <f>IF(M4116&lt;&gt;ฐาน!$M$45,IF(L4116&lt;&gt;"",($L4116*$N4116/100),0),0)</f>
        <v>0</v>
      </c>
      <c r="Q4116" s="311">
        <f>IF(M4116&lt;&gt;ฐาน!$M$45,IF(L4116&lt;&gt;"",ROUNDUP(($L4116*$N4116/100),-1),0),0)</f>
        <v>0</v>
      </c>
      <c r="R4116" s="311">
        <f t="shared" si="128"/>
        <v>0</v>
      </c>
      <c r="S4116" s="313">
        <f t="shared" si="129"/>
        <v>0</v>
      </c>
      <c r="T4116" s="314">
        <f>IF(M4116&lt;&gt;ฐาน!$M$45,IF(S4116&lt;&gt;"",S4116+R4116,0),0)</f>
        <v>0</v>
      </c>
      <c r="U4116" s="311">
        <f>IF(M4116&lt;&gt;ฐาน!$M$45,IF(S4116=0,J4116+T4116,O4116),J4116)</f>
        <v>0</v>
      </c>
      <c r="V4116" s="98"/>
    </row>
    <row r="4117" spans="1:22" x14ac:dyDescent="0.35">
      <c r="A4117" s="93">
        <v>4109</v>
      </c>
      <c r="B4117" s="84"/>
      <c r="C4117" s="98"/>
      <c r="D4117" s="91"/>
      <c r="E4117" s="89"/>
      <c r="F4117" s="88"/>
      <c r="G4117" s="91"/>
      <c r="H4117" s="91"/>
      <c r="I4117" s="88"/>
      <c r="J4117" s="92"/>
      <c r="K4117" s="212"/>
      <c r="L4117" s="308" t="str">
        <f>IF(K4117&lt;&gt;"",INDEX(ฐาน!$J$4:$M$44,MATCH(INT(K4117),ฐาน!$J$4:$J$44,0),2),"")</f>
        <v/>
      </c>
      <c r="M4117" s="309" t="str">
        <f>IF(L4117&lt;&gt;"",INDEX(ฐาน!$J$4:$M$45,MATCH(L4117,ฐาน!$K$4:$K$45,0),4),"")</f>
        <v/>
      </c>
      <c r="N4117" s="310" t="str">
        <f>IF(I4117&lt;&gt;"",INDEX(ฐาน!$A$4:$F$9,MATCH(I4117,ฐาน!$A$4:$A$9,0),IF(J4117&gt;=INDEX(ฐาน!$A$4:$F$9,MATCH(I4117,ฐาน!$A$4:$A$9,0),3),6,5)),"")</f>
        <v/>
      </c>
      <c r="O4117" s="311" t="str">
        <f>IF(I4117&lt;&gt;"",IF(J4117&gt;=INDEX(ฐาน!$A$4:$G$9,MATCH(I4117,ฐาน!$A$4:$A$9,0),4),INDEX(ฐาน!$A$4:$G$9,MATCH(I4117,ฐาน!$A$4:$A$9,0),7),INDEX(ฐาน!$A$4:$G$9,MATCH(I4117,ฐาน!$A$4:$A$9,0),4)),"")</f>
        <v/>
      </c>
      <c r="P4117" s="312">
        <f>IF(M4117&lt;&gt;ฐาน!$M$45,IF(L4117&lt;&gt;"",($L4117*$N4117/100),0),0)</f>
        <v>0</v>
      </c>
      <c r="Q4117" s="311">
        <f>IF(M4117&lt;&gt;ฐาน!$M$45,IF(L4117&lt;&gt;"",ROUNDUP(($L4117*$N4117/100),-1),0),0)</f>
        <v>0</v>
      </c>
      <c r="R4117" s="311">
        <f t="shared" si="128"/>
        <v>0</v>
      </c>
      <c r="S4117" s="313">
        <f t="shared" si="129"/>
        <v>0</v>
      </c>
      <c r="T4117" s="314">
        <f>IF(M4117&lt;&gt;ฐาน!$M$45,IF(S4117&lt;&gt;"",S4117+R4117,0),0)</f>
        <v>0</v>
      </c>
      <c r="U4117" s="311">
        <f>IF(M4117&lt;&gt;ฐาน!$M$45,IF(S4117=0,J4117+T4117,O4117),J4117)</f>
        <v>0</v>
      </c>
      <c r="V4117" s="98"/>
    </row>
    <row r="4118" spans="1:22" x14ac:dyDescent="0.35">
      <c r="A4118" s="93">
        <v>4110</v>
      </c>
      <c r="B4118" s="84"/>
      <c r="C4118" s="98"/>
      <c r="D4118" s="91"/>
      <c r="E4118" s="89"/>
      <c r="F4118" s="88"/>
      <c r="G4118" s="91"/>
      <c r="H4118" s="91"/>
      <c r="I4118" s="88"/>
      <c r="J4118" s="92"/>
      <c r="K4118" s="212"/>
      <c r="L4118" s="308" t="str">
        <f>IF(K4118&lt;&gt;"",INDEX(ฐาน!$J$4:$M$44,MATCH(INT(K4118),ฐาน!$J$4:$J$44,0),2),"")</f>
        <v/>
      </c>
      <c r="M4118" s="309" t="str">
        <f>IF(L4118&lt;&gt;"",INDEX(ฐาน!$J$4:$M$45,MATCH(L4118,ฐาน!$K$4:$K$45,0),4),"")</f>
        <v/>
      </c>
      <c r="N4118" s="310" t="str">
        <f>IF(I4118&lt;&gt;"",INDEX(ฐาน!$A$4:$F$9,MATCH(I4118,ฐาน!$A$4:$A$9,0),IF(J4118&gt;=INDEX(ฐาน!$A$4:$F$9,MATCH(I4118,ฐาน!$A$4:$A$9,0),3),6,5)),"")</f>
        <v/>
      </c>
      <c r="O4118" s="311" t="str">
        <f>IF(I4118&lt;&gt;"",IF(J4118&gt;=INDEX(ฐาน!$A$4:$G$9,MATCH(I4118,ฐาน!$A$4:$A$9,0),4),INDEX(ฐาน!$A$4:$G$9,MATCH(I4118,ฐาน!$A$4:$A$9,0),7),INDEX(ฐาน!$A$4:$G$9,MATCH(I4118,ฐาน!$A$4:$A$9,0),4)),"")</f>
        <v/>
      </c>
      <c r="P4118" s="312">
        <f>IF(M4118&lt;&gt;ฐาน!$M$45,IF(L4118&lt;&gt;"",($L4118*$N4118/100),0),0)</f>
        <v>0</v>
      </c>
      <c r="Q4118" s="311">
        <f>IF(M4118&lt;&gt;ฐาน!$M$45,IF(L4118&lt;&gt;"",ROUNDUP(($L4118*$N4118/100),-1),0),0)</f>
        <v>0</v>
      </c>
      <c r="R4118" s="311">
        <f t="shared" si="128"/>
        <v>0</v>
      </c>
      <c r="S4118" s="313">
        <f t="shared" si="129"/>
        <v>0</v>
      </c>
      <c r="T4118" s="314">
        <f>IF(M4118&lt;&gt;ฐาน!$M$45,IF(S4118&lt;&gt;"",S4118+R4118,0),0)</f>
        <v>0</v>
      </c>
      <c r="U4118" s="311">
        <f>IF(M4118&lt;&gt;ฐาน!$M$45,IF(S4118=0,J4118+T4118,O4118),J4118)</f>
        <v>0</v>
      </c>
      <c r="V4118" s="98"/>
    </row>
    <row r="4119" spans="1:22" x14ac:dyDescent="0.35">
      <c r="A4119" s="93">
        <v>4111</v>
      </c>
      <c r="B4119" s="84"/>
      <c r="C4119" s="98"/>
      <c r="D4119" s="91"/>
      <c r="E4119" s="89"/>
      <c r="F4119" s="88"/>
      <c r="G4119" s="91"/>
      <c r="H4119" s="91"/>
      <c r="I4119" s="88"/>
      <c r="J4119" s="92"/>
      <c r="K4119" s="212"/>
      <c r="L4119" s="308" t="str">
        <f>IF(K4119&lt;&gt;"",INDEX(ฐาน!$J$4:$M$44,MATCH(INT(K4119),ฐาน!$J$4:$J$44,0),2),"")</f>
        <v/>
      </c>
      <c r="M4119" s="309" t="str">
        <f>IF(L4119&lt;&gt;"",INDEX(ฐาน!$J$4:$M$45,MATCH(L4119,ฐาน!$K$4:$K$45,0),4),"")</f>
        <v/>
      </c>
      <c r="N4119" s="310" t="str">
        <f>IF(I4119&lt;&gt;"",INDEX(ฐาน!$A$4:$F$9,MATCH(I4119,ฐาน!$A$4:$A$9,0),IF(J4119&gt;=INDEX(ฐาน!$A$4:$F$9,MATCH(I4119,ฐาน!$A$4:$A$9,0),3),6,5)),"")</f>
        <v/>
      </c>
      <c r="O4119" s="311" t="str">
        <f>IF(I4119&lt;&gt;"",IF(J4119&gt;=INDEX(ฐาน!$A$4:$G$9,MATCH(I4119,ฐาน!$A$4:$A$9,0),4),INDEX(ฐาน!$A$4:$G$9,MATCH(I4119,ฐาน!$A$4:$A$9,0),7),INDEX(ฐาน!$A$4:$G$9,MATCH(I4119,ฐาน!$A$4:$A$9,0),4)),"")</f>
        <v/>
      </c>
      <c r="P4119" s="312">
        <f>IF(M4119&lt;&gt;ฐาน!$M$45,IF(L4119&lt;&gt;"",($L4119*$N4119/100),0),0)</f>
        <v>0</v>
      </c>
      <c r="Q4119" s="311">
        <f>IF(M4119&lt;&gt;ฐาน!$M$45,IF(L4119&lt;&gt;"",ROUNDUP(($L4119*$N4119/100),-1),0),0)</f>
        <v>0</v>
      </c>
      <c r="R4119" s="311">
        <f t="shared" si="128"/>
        <v>0</v>
      </c>
      <c r="S4119" s="313">
        <f t="shared" si="129"/>
        <v>0</v>
      </c>
      <c r="T4119" s="314">
        <f>IF(M4119&lt;&gt;ฐาน!$M$45,IF(S4119&lt;&gt;"",S4119+R4119,0),0)</f>
        <v>0</v>
      </c>
      <c r="U4119" s="311">
        <f>IF(M4119&lt;&gt;ฐาน!$M$45,IF(S4119=0,J4119+T4119,O4119),J4119)</f>
        <v>0</v>
      </c>
      <c r="V4119" s="98"/>
    </row>
    <row r="4120" spans="1:22" x14ac:dyDescent="0.35">
      <c r="A4120" s="93">
        <v>4112</v>
      </c>
      <c r="B4120" s="84"/>
      <c r="C4120" s="98"/>
      <c r="D4120" s="91"/>
      <c r="E4120" s="89"/>
      <c r="F4120" s="88"/>
      <c r="G4120" s="91"/>
      <c r="H4120" s="91"/>
      <c r="I4120" s="88"/>
      <c r="J4120" s="92"/>
      <c r="K4120" s="212"/>
      <c r="L4120" s="308" t="str">
        <f>IF(K4120&lt;&gt;"",INDEX(ฐาน!$J$4:$M$44,MATCH(INT(K4120),ฐาน!$J$4:$J$44,0),2),"")</f>
        <v/>
      </c>
      <c r="M4120" s="309" t="str">
        <f>IF(L4120&lt;&gt;"",INDEX(ฐาน!$J$4:$M$45,MATCH(L4120,ฐาน!$K$4:$K$45,0),4),"")</f>
        <v/>
      </c>
      <c r="N4120" s="310" t="str">
        <f>IF(I4120&lt;&gt;"",INDEX(ฐาน!$A$4:$F$9,MATCH(I4120,ฐาน!$A$4:$A$9,0),IF(J4120&gt;=INDEX(ฐาน!$A$4:$F$9,MATCH(I4120,ฐาน!$A$4:$A$9,0),3),6,5)),"")</f>
        <v/>
      </c>
      <c r="O4120" s="311" t="str">
        <f>IF(I4120&lt;&gt;"",IF(J4120&gt;=INDEX(ฐาน!$A$4:$G$9,MATCH(I4120,ฐาน!$A$4:$A$9,0),4),INDEX(ฐาน!$A$4:$G$9,MATCH(I4120,ฐาน!$A$4:$A$9,0),7),INDEX(ฐาน!$A$4:$G$9,MATCH(I4120,ฐาน!$A$4:$A$9,0),4)),"")</f>
        <v/>
      </c>
      <c r="P4120" s="312">
        <f>IF(M4120&lt;&gt;ฐาน!$M$45,IF(L4120&lt;&gt;"",($L4120*$N4120/100),0),0)</f>
        <v>0</v>
      </c>
      <c r="Q4120" s="311">
        <f>IF(M4120&lt;&gt;ฐาน!$M$45,IF(L4120&lt;&gt;"",ROUNDUP(($L4120*$N4120/100),-1),0),0)</f>
        <v>0</v>
      </c>
      <c r="R4120" s="311">
        <f t="shared" si="128"/>
        <v>0</v>
      </c>
      <c r="S4120" s="313">
        <f t="shared" si="129"/>
        <v>0</v>
      </c>
      <c r="T4120" s="314">
        <f>IF(M4120&lt;&gt;ฐาน!$M$45,IF(S4120&lt;&gt;"",S4120+R4120,0),0)</f>
        <v>0</v>
      </c>
      <c r="U4120" s="311">
        <f>IF(M4120&lt;&gt;ฐาน!$M$45,IF(S4120=0,J4120+T4120,O4120),J4120)</f>
        <v>0</v>
      </c>
      <c r="V4120" s="98"/>
    </row>
    <row r="4121" spans="1:22" x14ac:dyDescent="0.35">
      <c r="A4121" s="93">
        <v>4113</v>
      </c>
      <c r="B4121" s="84"/>
      <c r="C4121" s="98"/>
      <c r="D4121" s="91"/>
      <c r="E4121" s="89"/>
      <c r="F4121" s="88"/>
      <c r="G4121" s="91"/>
      <c r="H4121" s="91"/>
      <c r="I4121" s="88"/>
      <c r="J4121" s="92"/>
      <c r="K4121" s="212"/>
      <c r="L4121" s="308" t="str">
        <f>IF(K4121&lt;&gt;"",INDEX(ฐาน!$J$4:$M$44,MATCH(INT(K4121),ฐาน!$J$4:$J$44,0),2),"")</f>
        <v/>
      </c>
      <c r="M4121" s="309" t="str">
        <f>IF(L4121&lt;&gt;"",INDEX(ฐาน!$J$4:$M$45,MATCH(L4121,ฐาน!$K$4:$K$45,0),4),"")</f>
        <v/>
      </c>
      <c r="N4121" s="310" t="str">
        <f>IF(I4121&lt;&gt;"",INDEX(ฐาน!$A$4:$F$9,MATCH(I4121,ฐาน!$A$4:$A$9,0),IF(J4121&gt;=INDEX(ฐาน!$A$4:$F$9,MATCH(I4121,ฐาน!$A$4:$A$9,0),3),6,5)),"")</f>
        <v/>
      </c>
      <c r="O4121" s="311" t="str">
        <f>IF(I4121&lt;&gt;"",IF(J4121&gt;=INDEX(ฐาน!$A$4:$G$9,MATCH(I4121,ฐาน!$A$4:$A$9,0),4),INDEX(ฐาน!$A$4:$G$9,MATCH(I4121,ฐาน!$A$4:$A$9,0),7),INDEX(ฐาน!$A$4:$G$9,MATCH(I4121,ฐาน!$A$4:$A$9,0),4)),"")</f>
        <v/>
      </c>
      <c r="P4121" s="312">
        <f>IF(M4121&lt;&gt;ฐาน!$M$45,IF(L4121&lt;&gt;"",($L4121*$N4121/100),0),0)</f>
        <v>0</v>
      </c>
      <c r="Q4121" s="311">
        <f>IF(M4121&lt;&gt;ฐาน!$M$45,IF(L4121&lt;&gt;"",ROUNDUP(($L4121*$N4121/100),-1),0),0)</f>
        <v>0</v>
      </c>
      <c r="R4121" s="311">
        <f t="shared" si="128"/>
        <v>0</v>
      </c>
      <c r="S4121" s="313">
        <f t="shared" si="129"/>
        <v>0</v>
      </c>
      <c r="T4121" s="314">
        <f>IF(M4121&lt;&gt;ฐาน!$M$45,IF(S4121&lt;&gt;"",S4121+R4121,0),0)</f>
        <v>0</v>
      </c>
      <c r="U4121" s="311">
        <f>IF(M4121&lt;&gt;ฐาน!$M$45,IF(S4121=0,J4121+T4121,O4121),J4121)</f>
        <v>0</v>
      </c>
      <c r="V4121" s="98"/>
    </row>
    <row r="4122" spans="1:22" x14ac:dyDescent="0.35">
      <c r="A4122" s="93">
        <v>4114</v>
      </c>
      <c r="B4122" s="84"/>
      <c r="C4122" s="98"/>
      <c r="D4122" s="91"/>
      <c r="E4122" s="89"/>
      <c r="F4122" s="88"/>
      <c r="G4122" s="91"/>
      <c r="H4122" s="91"/>
      <c r="I4122" s="88"/>
      <c r="J4122" s="92"/>
      <c r="K4122" s="212"/>
      <c r="L4122" s="308" t="str">
        <f>IF(K4122&lt;&gt;"",INDEX(ฐาน!$J$4:$M$44,MATCH(INT(K4122),ฐาน!$J$4:$J$44,0),2),"")</f>
        <v/>
      </c>
      <c r="M4122" s="309" t="str">
        <f>IF(L4122&lt;&gt;"",INDEX(ฐาน!$J$4:$M$45,MATCH(L4122,ฐาน!$K$4:$K$45,0),4),"")</f>
        <v/>
      </c>
      <c r="N4122" s="310" t="str">
        <f>IF(I4122&lt;&gt;"",INDEX(ฐาน!$A$4:$F$9,MATCH(I4122,ฐาน!$A$4:$A$9,0),IF(J4122&gt;=INDEX(ฐาน!$A$4:$F$9,MATCH(I4122,ฐาน!$A$4:$A$9,0),3),6,5)),"")</f>
        <v/>
      </c>
      <c r="O4122" s="311" t="str">
        <f>IF(I4122&lt;&gt;"",IF(J4122&gt;=INDEX(ฐาน!$A$4:$G$9,MATCH(I4122,ฐาน!$A$4:$A$9,0),4),INDEX(ฐาน!$A$4:$G$9,MATCH(I4122,ฐาน!$A$4:$A$9,0),7),INDEX(ฐาน!$A$4:$G$9,MATCH(I4122,ฐาน!$A$4:$A$9,0),4)),"")</f>
        <v/>
      </c>
      <c r="P4122" s="312">
        <f>IF(M4122&lt;&gt;ฐาน!$M$45,IF(L4122&lt;&gt;"",($L4122*$N4122/100),0),0)</f>
        <v>0</v>
      </c>
      <c r="Q4122" s="311">
        <f>IF(M4122&lt;&gt;ฐาน!$M$45,IF(L4122&lt;&gt;"",ROUNDUP(($L4122*$N4122/100),-1),0),0)</f>
        <v>0</v>
      </c>
      <c r="R4122" s="311">
        <f t="shared" si="128"/>
        <v>0</v>
      </c>
      <c r="S4122" s="313">
        <f t="shared" si="129"/>
        <v>0</v>
      </c>
      <c r="T4122" s="314">
        <f>IF(M4122&lt;&gt;ฐาน!$M$45,IF(S4122&lt;&gt;"",S4122+R4122,0),0)</f>
        <v>0</v>
      </c>
      <c r="U4122" s="311">
        <f>IF(M4122&lt;&gt;ฐาน!$M$45,IF(S4122=0,J4122+T4122,O4122),J4122)</f>
        <v>0</v>
      </c>
      <c r="V4122" s="98"/>
    </row>
    <row r="4123" spans="1:22" x14ac:dyDescent="0.35">
      <c r="A4123" s="93">
        <v>4115</v>
      </c>
      <c r="B4123" s="84"/>
      <c r="C4123" s="98"/>
      <c r="D4123" s="91"/>
      <c r="E4123" s="89"/>
      <c r="F4123" s="88"/>
      <c r="G4123" s="91"/>
      <c r="H4123" s="91"/>
      <c r="I4123" s="88"/>
      <c r="J4123" s="92"/>
      <c r="K4123" s="212"/>
      <c r="L4123" s="308" t="str">
        <f>IF(K4123&lt;&gt;"",INDEX(ฐาน!$J$4:$M$44,MATCH(INT(K4123),ฐาน!$J$4:$J$44,0),2),"")</f>
        <v/>
      </c>
      <c r="M4123" s="309" t="str">
        <f>IF(L4123&lt;&gt;"",INDEX(ฐาน!$J$4:$M$45,MATCH(L4123,ฐาน!$K$4:$K$45,0),4),"")</f>
        <v/>
      </c>
      <c r="N4123" s="310" t="str">
        <f>IF(I4123&lt;&gt;"",INDEX(ฐาน!$A$4:$F$9,MATCH(I4123,ฐาน!$A$4:$A$9,0),IF(J4123&gt;=INDEX(ฐาน!$A$4:$F$9,MATCH(I4123,ฐาน!$A$4:$A$9,0),3),6,5)),"")</f>
        <v/>
      </c>
      <c r="O4123" s="311" t="str">
        <f>IF(I4123&lt;&gt;"",IF(J4123&gt;=INDEX(ฐาน!$A$4:$G$9,MATCH(I4123,ฐาน!$A$4:$A$9,0),4),INDEX(ฐาน!$A$4:$G$9,MATCH(I4123,ฐาน!$A$4:$A$9,0),7),INDEX(ฐาน!$A$4:$G$9,MATCH(I4123,ฐาน!$A$4:$A$9,0),4)),"")</f>
        <v/>
      </c>
      <c r="P4123" s="312">
        <f>IF(M4123&lt;&gt;ฐาน!$M$45,IF(L4123&lt;&gt;"",($L4123*$N4123/100),0),0)</f>
        <v>0</v>
      </c>
      <c r="Q4123" s="311">
        <f>IF(M4123&lt;&gt;ฐาน!$M$45,IF(L4123&lt;&gt;"",ROUNDUP(($L4123*$N4123/100),-1),0),0)</f>
        <v>0</v>
      </c>
      <c r="R4123" s="311">
        <f t="shared" si="128"/>
        <v>0</v>
      </c>
      <c r="S4123" s="313">
        <f t="shared" si="129"/>
        <v>0</v>
      </c>
      <c r="T4123" s="314">
        <f>IF(M4123&lt;&gt;ฐาน!$M$45,IF(S4123&lt;&gt;"",S4123+R4123,0),0)</f>
        <v>0</v>
      </c>
      <c r="U4123" s="311">
        <f>IF(M4123&lt;&gt;ฐาน!$M$45,IF(S4123=0,J4123+T4123,O4123),J4123)</f>
        <v>0</v>
      </c>
      <c r="V4123" s="98"/>
    </row>
    <row r="4124" spans="1:22" x14ac:dyDescent="0.35">
      <c r="A4124" s="93">
        <v>4116</v>
      </c>
      <c r="B4124" s="84"/>
      <c r="C4124" s="98"/>
      <c r="D4124" s="91"/>
      <c r="E4124" s="89"/>
      <c r="F4124" s="88"/>
      <c r="G4124" s="91"/>
      <c r="H4124" s="91"/>
      <c r="I4124" s="88"/>
      <c r="J4124" s="92"/>
      <c r="K4124" s="212"/>
      <c r="L4124" s="308" t="str">
        <f>IF(K4124&lt;&gt;"",INDEX(ฐาน!$J$4:$M$44,MATCH(INT(K4124),ฐาน!$J$4:$J$44,0),2),"")</f>
        <v/>
      </c>
      <c r="M4124" s="309" t="str">
        <f>IF(L4124&lt;&gt;"",INDEX(ฐาน!$J$4:$M$45,MATCH(L4124,ฐาน!$K$4:$K$45,0),4),"")</f>
        <v/>
      </c>
      <c r="N4124" s="310" t="str">
        <f>IF(I4124&lt;&gt;"",INDEX(ฐาน!$A$4:$F$9,MATCH(I4124,ฐาน!$A$4:$A$9,0),IF(J4124&gt;=INDEX(ฐาน!$A$4:$F$9,MATCH(I4124,ฐาน!$A$4:$A$9,0),3),6,5)),"")</f>
        <v/>
      </c>
      <c r="O4124" s="311" t="str">
        <f>IF(I4124&lt;&gt;"",IF(J4124&gt;=INDEX(ฐาน!$A$4:$G$9,MATCH(I4124,ฐาน!$A$4:$A$9,0),4),INDEX(ฐาน!$A$4:$G$9,MATCH(I4124,ฐาน!$A$4:$A$9,0),7),INDEX(ฐาน!$A$4:$G$9,MATCH(I4124,ฐาน!$A$4:$A$9,0),4)),"")</f>
        <v/>
      </c>
      <c r="P4124" s="312">
        <f>IF(M4124&lt;&gt;ฐาน!$M$45,IF(L4124&lt;&gt;"",($L4124*$N4124/100),0),0)</f>
        <v>0</v>
      </c>
      <c r="Q4124" s="311">
        <f>IF(M4124&lt;&gt;ฐาน!$M$45,IF(L4124&lt;&gt;"",ROUNDUP(($L4124*$N4124/100),-1),0),0)</f>
        <v>0</v>
      </c>
      <c r="R4124" s="311">
        <f t="shared" si="128"/>
        <v>0</v>
      </c>
      <c r="S4124" s="313">
        <f t="shared" si="129"/>
        <v>0</v>
      </c>
      <c r="T4124" s="314">
        <f>IF(M4124&lt;&gt;ฐาน!$M$45,IF(S4124&lt;&gt;"",S4124+R4124,0),0)</f>
        <v>0</v>
      </c>
      <c r="U4124" s="311">
        <f>IF(M4124&lt;&gt;ฐาน!$M$45,IF(S4124=0,J4124+T4124,O4124),J4124)</f>
        <v>0</v>
      </c>
      <c r="V4124" s="98"/>
    </row>
    <row r="4125" spans="1:22" x14ac:dyDescent="0.35">
      <c r="A4125" s="93">
        <v>4117</v>
      </c>
      <c r="B4125" s="84"/>
      <c r="C4125" s="98"/>
      <c r="D4125" s="91"/>
      <c r="E4125" s="89"/>
      <c r="F4125" s="88"/>
      <c r="G4125" s="91"/>
      <c r="H4125" s="91"/>
      <c r="I4125" s="88"/>
      <c r="J4125" s="92"/>
      <c r="K4125" s="212"/>
      <c r="L4125" s="308" t="str">
        <f>IF(K4125&lt;&gt;"",INDEX(ฐาน!$J$4:$M$44,MATCH(INT(K4125),ฐาน!$J$4:$J$44,0),2),"")</f>
        <v/>
      </c>
      <c r="M4125" s="309" t="str">
        <f>IF(L4125&lt;&gt;"",INDEX(ฐาน!$J$4:$M$45,MATCH(L4125,ฐาน!$K$4:$K$45,0),4),"")</f>
        <v/>
      </c>
      <c r="N4125" s="310" t="str">
        <f>IF(I4125&lt;&gt;"",INDEX(ฐาน!$A$4:$F$9,MATCH(I4125,ฐาน!$A$4:$A$9,0),IF(J4125&gt;=INDEX(ฐาน!$A$4:$F$9,MATCH(I4125,ฐาน!$A$4:$A$9,0),3),6,5)),"")</f>
        <v/>
      </c>
      <c r="O4125" s="311" t="str">
        <f>IF(I4125&lt;&gt;"",IF(J4125&gt;=INDEX(ฐาน!$A$4:$G$9,MATCH(I4125,ฐาน!$A$4:$A$9,0),4),INDEX(ฐาน!$A$4:$G$9,MATCH(I4125,ฐาน!$A$4:$A$9,0),7),INDEX(ฐาน!$A$4:$G$9,MATCH(I4125,ฐาน!$A$4:$A$9,0),4)),"")</f>
        <v/>
      </c>
      <c r="P4125" s="312">
        <f>IF(M4125&lt;&gt;ฐาน!$M$45,IF(L4125&lt;&gt;"",($L4125*$N4125/100),0),0)</f>
        <v>0</v>
      </c>
      <c r="Q4125" s="311">
        <f>IF(M4125&lt;&gt;ฐาน!$M$45,IF(L4125&lt;&gt;"",ROUNDUP(($L4125*$N4125/100),-1),0),0)</f>
        <v>0</v>
      </c>
      <c r="R4125" s="311">
        <f t="shared" si="128"/>
        <v>0</v>
      </c>
      <c r="S4125" s="313">
        <f t="shared" si="129"/>
        <v>0</v>
      </c>
      <c r="T4125" s="314">
        <f>IF(M4125&lt;&gt;ฐาน!$M$45,IF(S4125&lt;&gt;"",S4125+R4125,0),0)</f>
        <v>0</v>
      </c>
      <c r="U4125" s="311">
        <f>IF(M4125&lt;&gt;ฐาน!$M$45,IF(S4125=0,J4125+T4125,O4125),J4125)</f>
        <v>0</v>
      </c>
      <c r="V4125" s="98"/>
    </row>
    <row r="4126" spans="1:22" x14ac:dyDescent="0.35">
      <c r="A4126" s="93">
        <v>4118</v>
      </c>
      <c r="B4126" s="84"/>
      <c r="C4126" s="98"/>
      <c r="D4126" s="91"/>
      <c r="E4126" s="89"/>
      <c r="F4126" s="88"/>
      <c r="G4126" s="91"/>
      <c r="H4126" s="91"/>
      <c r="I4126" s="88"/>
      <c r="J4126" s="92"/>
      <c r="K4126" s="212"/>
      <c r="L4126" s="308" t="str">
        <f>IF(K4126&lt;&gt;"",INDEX(ฐาน!$J$4:$M$44,MATCH(INT(K4126),ฐาน!$J$4:$J$44,0),2),"")</f>
        <v/>
      </c>
      <c r="M4126" s="309" t="str">
        <f>IF(L4126&lt;&gt;"",INDEX(ฐาน!$J$4:$M$45,MATCH(L4126,ฐาน!$K$4:$K$45,0),4),"")</f>
        <v/>
      </c>
      <c r="N4126" s="310" t="str">
        <f>IF(I4126&lt;&gt;"",INDEX(ฐาน!$A$4:$F$9,MATCH(I4126,ฐาน!$A$4:$A$9,0),IF(J4126&gt;=INDEX(ฐาน!$A$4:$F$9,MATCH(I4126,ฐาน!$A$4:$A$9,0),3),6,5)),"")</f>
        <v/>
      </c>
      <c r="O4126" s="311" t="str">
        <f>IF(I4126&lt;&gt;"",IF(J4126&gt;=INDEX(ฐาน!$A$4:$G$9,MATCH(I4126,ฐาน!$A$4:$A$9,0),4),INDEX(ฐาน!$A$4:$G$9,MATCH(I4126,ฐาน!$A$4:$A$9,0),7),INDEX(ฐาน!$A$4:$G$9,MATCH(I4126,ฐาน!$A$4:$A$9,0),4)),"")</f>
        <v/>
      </c>
      <c r="P4126" s="312">
        <f>IF(M4126&lt;&gt;ฐาน!$M$45,IF(L4126&lt;&gt;"",($L4126*$N4126/100),0),0)</f>
        <v>0</v>
      </c>
      <c r="Q4126" s="311">
        <f>IF(M4126&lt;&gt;ฐาน!$M$45,IF(L4126&lt;&gt;"",ROUNDUP(($L4126*$N4126/100),-1),0),0)</f>
        <v>0</v>
      </c>
      <c r="R4126" s="311">
        <f t="shared" si="128"/>
        <v>0</v>
      </c>
      <c r="S4126" s="313">
        <f t="shared" si="129"/>
        <v>0</v>
      </c>
      <c r="T4126" s="314">
        <f>IF(M4126&lt;&gt;ฐาน!$M$45,IF(S4126&lt;&gt;"",S4126+R4126,0),0)</f>
        <v>0</v>
      </c>
      <c r="U4126" s="311">
        <f>IF(M4126&lt;&gt;ฐาน!$M$45,IF(S4126=0,J4126+T4126,O4126),J4126)</f>
        <v>0</v>
      </c>
      <c r="V4126" s="98"/>
    </row>
    <row r="4127" spans="1:22" x14ac:dyDescent="0.35">
      <c r="A4127" s="93">
        <v>4119</v>
      </c>
      <c r="B4127" s="84"/>
      <c r="C4127" s="98"/>
      <c r="D4127" s="91"/>
      <c r="E4127" s="89"/>
      <c r="F4127" s="88"/>
      <c r="G4127" s="91"/>
      <c r="H4127" s="91"/>
      <c r="I4127" s="88"/>
      <c r="J4127" s="92"/>
      <c r="K4127" s="212"/>
      <c r="L4127" s="308" t="str">
        <f>IF(K4127&lt;&gt;"",INDEX(ฐาน!$J$4:$M$44,MATCH(INT(K4127),ฐาน!$J$4:$J$44,0),2),"")</f>
        <v/>
      </c>
      <c r="M4127" s="309" t="str">
        <f>IF(L4127&lt;&gt;"",INDEX(ฐาน!$J$4:$M$45,MATCH(L4127,ฐาน!$K$4:$K$45,0),4),"")</f>
        <v/>
      </c>
      <c r="N4127" s="310" t="str">
        <f>IF(I4127&lt;&gt;"",INDEX(ฐาน!$A$4:$F$9,MATCH(I4127,ฐาน!$A$4:$A$9,0),IF(J4127&gt;=INDEX(ฐาน!$A$4:$F$9,MATCH(I4127,ฐาน!$A$4:$A$9,0),3),6,5)),"")</f>
        <v/>
      </c>
      <c r="O4127" s="311" t="str">
        <f>IF(I4127&lt;&gt;"",IF(J4127&gt;=INDEX(ฐาน!$A$4:$G$9,MATCH(I4127,ฐาน!$A$4:$A$9,0),4),INDEX(ฐาน!$A$4:$G$9,MATCH(I4127,ฐาน!$A$4:$A$9,0),7),INDEX(ฐาน!$A$4:$G$9,MATCH(I4127,ฐาน!$A$4:$A$9,0),4)),"")</f>
        <v/>
      </c>
      <c r="P4127" s="312">
        <f>IF(M4127&lt;&gt;ฐาน!$M$45,IF(L4127&lt;&gt;"",($L4127*$N4127/100),0),0)</f>
        <v>0</v>
      </c>
      <c r="Q4127" s="311">
        <f>IF(M4127&lt;&gt;ฐาน!$M$45,IF(L4127&lt;&gt;"",ROUNDUP(($L4127*$N4127/100),-1),0),0)</f>
        <v>0</v>
      </c>
      <c r="R4127" s="311">
        <f t="shared" si="128"/>
        <v>0</v>
      </c>
      <c r="S4127" s="313">
        <f t="shared" si="129"/>
        <v>0</v>
      </c>
      <c r="T4127" s="314">
        <f>IF(M4127&lt;&gt;ฐาน!$M$45,IF(S4127&lt;&gt;"",S4127+R4127,0),0)</f>
        <v>0</v>
      </c>
      <c r="U4127" s="311">
        <f>IF(M4127&lt;&gt;ฐาน!$M$45,IF(S4127=0,J4127+T4127,O4127),J4127)</f>
        <v>0</v>
      </c>
      <c r="V4127" s="98"/>
    </row>
    <row r="4128" spans="1:22" x14ac:dyDescent="0.35">
      <c r="A4128" s="93">
        <v>4120</v>
      </c>
      <c r="B4128" s="84"/>
      <c r="C4128" s="98"/>
      <c r="D4128" s="91"/>
      <c r="E4128" s="89"/>
      <c r="F4128" s="88"/>
      <c r="G4128" s="91"/>
      <c r="H4128" s="91"/>
      <c r="I4128" s="88"/>
      <c r="J4128" s="92"/>
      <c r="K4128" s="212"/>
      <c r="L4128" s="308" t="str">
        <f>IF(K4128&lt;&gt;"",INDEX(ฐาน!$J$4:$M$44,MATCH(INT(K4128),ฐาน!$J$4:$J$44,0),2),"")</f>
        <v/>
      </c>
      <c r="M4128" s="309" t="str">
        <f>IF(L4128&lt;&gt;"",INDEX(ฐาน!$J$4:$M$45,MATCH(L4128,ฐาน!$K$4:$K$45,0),4),"")</f>
        <v/>
      </c>
      <c r="N4128" s="310" t="str">
        <f>IF(I4128&lt;&gt;"",INDEX(ฐาน!$A$4:$F$9,MATCH(I4128,ฐาน!$A$4:$A$9,0),IF(J4128&gt;=INDEX(ฐาน!$A$4:$F$9,MATCH(I4128,ฐาน!$A$4:$A$9,0),3),6,5)),"")</f>
        <v/>
      </c>
      <c r="O4128" s="311" t="str">
        <f>IF(I4128&lt;&gt;"",IF(J4128&gt;=INDEX(ฐาน!$A$4:$G$9,MATCH(I4128,ฐาน!$A$4:$A$9,0),4),INDEX(ฐาน!$A$4:$G$9,MATCH(I4128,ฐาน!$A$4:$A$9,0),7),INDEX(ฐาน!$A$4:$G$9,MATCH(I4128,ฐาน!$A$4:$A$9,0),4)),"")</f>
        <v/>
      </c>
      <c r="P4128" s="312">
        <f>IF(M4128&lt;&gt;ฐาน!$M$45,IF(L4128&lt;&gt;"",($L4128*$N4128/100),0),0)</f>
        <v>0</v>
      </c>
      <c r="Q4128" s="311">
        <f>IF(M4128&lt;&gt;ฐาน!$M$45,IF(L4128&lt;&gt;"",ROUNDUP(($L4128*$N4128/100),-1),0),0)</f>
        <v>0</v>
      </c>
      <c r="R4128" s="311">
        <f t="shared" si="128"/>
        <v>0</v>
      </c>
      <c r="S4128" s="313">
        <f t="shared" si="129"/>
        <v>0</v>
      </c>
      <c r="T4128" s="314">
        <f>IF(M4128&lt;&gt;ฐาน!$M$45,IF(S4128&lt;&gt;"",S4128+R4128,0),0)</f>
        <v>0</v>
      </c>
      <c r="U4128" s="311">
        <f>IF(M4128&lt;&gt;ฐาน!$M$45,IF(S4128=0,J4128+T4128,O4128),J4128)</f>
        <v>0</v>
      </c>
      <c r="V4128" s="98"/>
    </row>
    <row r="4129" spans="1:22" x14ac:dyDescent="0.35">
      <c r="A4129" s="93">
        <v>4121</v>
      </c>
      <c r="B4129" s="84"/>
      <c r="C4129" s="98"/>
      <c r="D4129" s="91"/>
      <c r="E4129" s="89"/>
      <c r="F4129" s="88"/>
      <c r="G4129" s="91"/>
      <c r="H4129" s="91"/>
      <c r="I4129" s="88"/>
      <c r="J4129" s="92"/>
      <c r="K4129" s="212"/>
      <c r="L4129" s="308" t="str">
        <f>IF(K4129&lt;&gt;"",INDEX(ฐาน!$J$4:$M$44,MATCH(INT(K4129),ฐาน!$J$4:$J$44,0),2),"")</f>
        <v/>
      </c>
      <c r="M4129" s="309" t="str">
        <f>IF(L4129&lt;&gt;"",INDEX(ฐาน!$J$4:$M$45,MATCH(L4129,ฐาน!$K$4:$K$45,0),4),"")</f>
        <v/>
      </c>
      <c r="N4129" s="310" t="str">
        <f>IF(I4129&lt;&gt;"",INDEX(ฐาน!$A$4:$F$9,MATCH(I4129,ฐาน!$A$4:$A$9,0),IF(J4129&gt;=INDEX(ฐาน!$A$4:$F$9,MATCH(I4129,ฐาน!$A$4:$A$9,0),3),6,5)),"")</f>
        <v/>
      </c>
      <c r="O4129" s="311" t="str">
        <f>IF(I4129&lt;&gt;"",IF(J4129&gt;=INDEX(ฐาน!$A$4:$G$9,MATCH(I4129,ฐาน!$A$4:$A$9,0),4),INDEX(ฐาน!$A$4:$G$9,MATCH(I4129,ฐาน!$A$4:$A$9,0),7),INDEX(ฐาน!$A$4:$G$9,MATCH(I4129,ฐาน!$A$4:$A$9,0),4)),"")</f>
        <v/>
      </c>
      <c r="P4129" s="312">
        <f>IF(M4129&lt;&gt;ฐาน!$M$45,IF(L4129&lt;&gt;"",($L4129*$N4129/100),0),0)</f>
        <v>0</v>
      </c>
      <c r="Q4129" s="311">
        <f>IF(M4129&lt;&gt;ฐาน!$M$45,IF(L4129&lt;&gt;"",ROUNDUP(($L4129*$N4129/100),-1),0),0)</f>
        <v>0</v>
      </c>
      <c r="R4129" s="311">
        <f t="shared" si="128"/>
        <v>0</v>
      </c>
      <c r="S4129" s="313">
        <f t="shared" si="129"/>
        <v>0</v>
      </c>
      <c r="T4129" s="314">
        <f>IF(M4129&lt;&gt;ฐาน!$M$45,IF(S4129&lt;&gt;"",S4129+R4129,0),0)</f>
        <v>0</v>
      </c>
      <c r="U4129" s="311">
        <f>IF(M4129&lt;&gt;ฐาน!$M$45,IF(S4129=0,J4129+T4129,O4129),J4129)</f>
        <v>0</v>
      </c>
      <c r="V4129" s="98"/>
    </row>
    <row r="4130" spans="1:22" x14ac:dyDescent="0.35">
      <c r="A4130" s="93">
        <v>4122</v>
      </c>
      <c r="B4130" s="84"/>
      <c r="C4130" s="98"/>
      <c r="D4130" s="91"/>
      <c r="E4130" s="89"/>
      <c r="F4130" s="88"/>
      <c r="G4130" s="91"/>
      <c r="H4130" s="91"/>
      <c r="I4130" s="88"/>
      <c r="J4130" s="92"/>
      <c r="K4130" s="212"/>
      <c r="L4130" s="308" t="str">
        <f>IF(K4130&lt;&gt;"",INDEX(ฐาน!$J$4:$M$44,MATCH(INT(K4130),ฐาน!$J$4:$J$44,0),2),"")</f>
        <v/>
      </c>
      <c r="M4130" s="309" t="str">
        <f>IF(L4130&lt;&gt;"",INDEX(ฐาน!$J$4:$M$45,MATCH(L4130,ฐาน!$K$4:$K$45,0),4),"")</f>
        <v/>
      </c>
      <c r="N4130" s="310" t="str">
        <f>IF(I4130&lt;&gt;"",INDEX(ฐาน!$A$4:$F$9,MATCH(I4130,ฐาน!$A$4:$A$9,0),IF(J4130&gt;=INDEX(ฐาน!$A$4:$F$9,MATCH(I4130,ฐาน!$A$4:$A$9,0),3),6,5)),"")</f>
        <v/>
      </c>
      <c r="O4130" s="311" t="str">
        <f>IF(I4130&lt;&gt;"",IF(J4130&gt;=INDEX(ฐาน!$A$4:$G$9,MATCH(I4130,ฐาน!$A$4:$A$9,0),4),INDEX(ฐาน!$A$4:$G$9,MATCH(I4130,ฐาน!$A$4:$A$9,0),7),INDEX(ฐาน!$A$4:$G$9,MATCH(I4130,ฐาน!$A$4:$A$9,0),4)),"")</f>
        <v/>
      </c>
      <c r="P4130" s="312">
        <f>IF(M4130&lt;&gt;ฐาน!$M$45,IF(L4130&lt;&gt;"",($L4130*$N4130/100),0),0)</f>
        <v>0</v>
      </c>
      <c r="Q4130" s="311">
        <f>IF(M4130&lt;&gt;ฐาน!$M$45,IF(L4130&lt;&gt;"",ROUNDUP(($L4130*$N4130/100),-1),0),0)</f>
        <v>0</v>
      </c>
      <c r="R4130" s="311">
        <f t="shared" si="128"/>
        <v>0</v>
      </c>
      <c r="S4130" s="313">
        <f t="shared" si="129"/>
        <v>0</v>
      </c>
      <c r="T4130" s="314">
        <f>IF(M4130&lt;&gt;ฐาน!$M$45,IF(S4130&lt;&gt;"",S4130+R4130,0),0)</f>
        <v>0</v>
      </c>
      <c r="U4130" s="311">
        <f>IF(M4130&lt;&gt;ฐาน!$M$45,IF(S4130=0,J4130+T4130,O4130),J4130)</f>
        <v>0</v>
      </c>
      <c r="V4130" s="98"/>
    </row>
    <row r="4131" spans="1:22" x14ac:dyDescent="0.35">
      <c r="A4131" s="93">
        <v>4123</v>
      </c>
      <c r="B4131" s="84"/>
      <c r="C4131" s="98"/>
      <c r="D4131" s="91"/>
      <c r="E4131" s="89"/>
      <c r="F4131" s="88"/>
      <c r="G4131" s="91"/>
      <c r="H4131" s="91"/>
      <c r="I4131" s="88"/>
      <c r="J4131" s="92"/>
      <c r="K4131" s="212"/>
      <c r="L4131" s="308" t="str">
        <f>IF(K4131&lt;&gt;"",INDEX(ฐาน!$J$4:$M$44,MATCH(INT(K4131),ฐาน!$J$4:$J$44,0),2),"")</f>
        <v/>
      </c>
      <c r="M4131" s="309" t="str">
        <f>IF(L4131&lt;&gt;"",INDEX(ฐาน!$J$4:$M$45,MATCH(L4131,ฐาน!$K$4:$K$45,0),4),"")</f>
        <v/>
      </c>
      <c r="N4131" s="310" t="str">
        <f>IF(I4131&lt;&gt;"",INDEX(ฐาน!$A$4:$F$9,MATCH(I4131,ฐาน!$A$4:$A$9,0),IF(J4131&gt;=INDEX(ฐาน!$A$4:$F$9,MATCH(I4131,ฐาน!$A$4:$A$9,0),3),6,5)),"")</f>
        <v/>
      </c>
      <c r="O4131" s="311" t="str">
        <f>IF(I4131&lt;&gt;"",IF(J4131&gt;=INDEX(ฐาน!$A$4:$G$9,MATCH(I4131,ฐาน!$A$4:$A$9,0),4),INDEX(ฐาน!$A$4:$G$9,MATCH(I4131,ฐาน!$A$4:$A$9,0),7),INDEX(ฐาน!$A$4:$G$9,MATCH(I4131,ฐาน!$A$4:$A$9,0),4)),"")</f>
        <v/>
      </c>
      <c r="P4131" s="312">
        <f>IF(M4131&lt;&gt;ฐาน!$M$45,IF(L4131&lt;&gt;"",($L4131*$N4131/100),0),0)</f>
        <v>0</v>
      </c>
      <c r="Q4131" s="311">
        <f>IF(M4131&lt;&gt;ฐาน!$M$45,IF(L4131&lt;&gt;"",ROUNDUP(($L4131*$N4131/100),-1),0),0)</f>
        <v>0</v>
      </c>
      <c r="R4131" s="311">
        <f t="shared" si="128"/>
        <v>0</v>
      </c>
      <c r="S4131" s="313">
        <f t="shared" si="129"/>
        <v>0</v>
      </c>
      <c r="T4131" s="314">
        <f>IF(M4131&lt;&gt;ฐาน!$M$45,IF(S4131&lt;&gt;"",S4131+R4131,0),0)</f>
        <v>0</v>
      </c>
      <c r="U4131" s="311">
        <f>IF(M4131&lt;&gt;ฐาน!$M$45,IF(S4131=0,J4131+T4131,O4131),J4131)</f>
        <v>0</v>
      </c>
      <c r="V4131" s="98"/>
    </row>
    <row r="4132" spans="1:22" x14ac:dyDescent="0.35">
      <c r="A4132" s="93">
        <v>4124</v>
      </c>
      <c r="B4132" s="84"/>
      <c r="C4132" s="98"/>
      <c r="D4132" s="91"/>
      <c r="E4132" s="89"/>
      <c r="F4132" s="88"/>
      <c r="G4132" s="91"/>
      <c r="H4132" s="91"/>
      <c r="I4132" s="88"/>
      <c r="J4132" s="92"/>
      <c r="K4132" s="212"/>
      <c r="L4132" s="308" t="str">
        <f>IF(K4132&lt;&gt;"",INDEX(ฐาน!$J$4:$M$44,MATCH(INT(K4132),ฐาน!$J$4:$J$44,0),2),"")</f>
        <v/>
      </c>
      <c r="M4132" s="309" t="str">
        <f>IF(L4132&lt;&gt;"",INDEX(ฐาน!$J$4:$M$45,MATCH(L4132,ฐาน!$K$4:$K$45,0),4),"")</f>
        <v/>
      </c>
      <c r="N4132" s="310" t="str">
        <f>IF(I4132&lt;&gt;"",INDEX(ฐาน!$A$4:$F$9,MATCH(I4132,ฐาน!$A$4:$A$9,0),IF(J4132&gt;=INDEX(ฐาน!$A$4:$F$9,MATCH(I4132,ฐาน!$A$4:$A$9,0),3),6,5)),"")</f>
        <v/>
      </c>
      <c r="O4132" s="311" t="str">
        <f>IF(I4132&lt;&gt;"",IF(J4132&gt;=INDEX(ฐาน!$A$4:$G$9,MATCH(I4132,ฐาน!$A$4:$A$9,0),4),INDEX(ฐาน!$A$4:$G$9,MATCH(I4132,ฐาน!$A$4:$A$9,0),7),INDEX(ฐาน!$A$4:$G$9,MATCH(I4132,ฐาน!$A$4:$A$9,0),4)),"")</f>
        <v/>
      </c>
      <c r="P4132" s="312">
        <f>IF(M4132&lt;&gt;ฐาน!$M$45,IF(L4132&lt;&gt;"",($L4132*$N4132/100),0),0)</f>
        <v>0</v>
      </c>
      <c r="Q4132" s="311">
        <f>IF(M4132&lt;&gt;ฐาน!$M$45,IF(L4132&lt;&gt;"",ROUNDUP(($L4132*$N4132/100),-1),0),0)</f>
        <v>0</v>
      </c>
      <c r="R4132" s="311">
        <f t="shared" si="128"/>
        <v>0</v>
      </c>
      <c r="S4132" s="313">
        <f t="shared" si="129"/>
        <v>0</v>
      </c>
      <c r="T4132" s="314">
        <f>IF(M4132&lt;&gt;ฐาน!$M$45,IF(S4132&lt;&gt;"",S4132+R4132,0),0)</f>
        <v>0</v>
      </c>
      <c r="U4132" s="311">
        <f>IF(M4132&lt;&gt;ฐาน!$M$45,IF(S4132=0,J4132+T4132,O4132),J4132)</f>
        <v>0</v>
      </c>
      <c r="V4132" s="98"/>
    </row>
    <row r="4133" spans="1:22" x14ac:dyDescent="0.35">
      <c r="A4133" s="93">
        <v>4125</v>
      </c>
      <c r="B4133" s="84"/>
      <c r="C4133" s="98"/>
      <c r="D4133" s="91"/>
      <c r="E4133" s="89"/>
      <c r="F4133" s="88"/>
      <c r="G4133" s="91"/>
      <c r="H4133" s="91"/>
      <c r="I4133" s="88"/>
      <c r="J4133" s="92"/>
      <c r="K4133" s="212"/>
      <c r="L4133" s="308" t="str">
        <f>IF(K4133&lt;&gt;"",INDEX(ฐาน!$J$4:$M$44,MATCH(INT(K4133),ฐาน!$J$4:$J$44,0),2),"")</f>
        <v/>
      </c>
      <c r="M4133" s="309" t="str">
        <f>IF(L4133&lt;&gt;"",INDEX(ฐาน!$J$4:$M$45,MATCH(L4133,ฐาน!$K$4:$K$45,0),4),"")</f>
        <v/>
      </c>
      <c r="N4133" s="310" t="str">
        <f>IF(I4133&lt;&gt;"",INDEX(ฐาน!$A$4:$F$9,MATCH(I4133,ฐาน!$A$4:$A$9,0),IF(J4133&gt;=INDEX(ฐาน!$A$4:$F$9,MATCH(I4133,ฐาน!$A$4:$A$9,0),3),6,5)),"")</f>
        <v/>
      </c>
      <c r="O4133" s="311" t="str">
        <f>IF(I4133&lt;&gt;"",IF(J4133&gt;=INDEX(ฐาน!$A$4:$G$9,MATCH(I4133,ฐาน!$A$4:$A$9,0),4),INDEX(ฐาน!$A$4:$G$9,MATCH(I4133,ฐาน!$A$4:$A$9,0),7),INDEX(ฐาน!$A$4:$G$9,MATCH(I4133,ฐาน!$A$4:$A$9,0),4)),"")</f>
        <v/>
      </c>
      <c r="P4133" s="312">
        <f>IF(M4133&lt;&gt;ฐาน!$M$45,IF(L4133&lt;&gt;"",($L4133*$N4133/100),0),0)</f>
        <v>0</v>
      </c>
      <c r="Q4133" s="311">
        <f>IF(M4133&lt;&gt;ฐาน!$M$45,IF(L4133&lt;&gt;"",ROUNDUP(($L4133*$N4133/100),-1),0),0)</f>
        <v>0</v>
      </c>
      <c r="R4133" s="311">
        <f t="shared" si="128"/>
        <v>0</v>
      </c>
      <c r="S4133" s="313">
        <f t="shared" si="129"/>
        <v>0</v>
      </c>
      <c r="T4133" s="314">
        <f>IF(M4133&lt;&gt;ฐาน!$M$45,IF(S4133&lt;&gt;"",S4133+R4133,0),0)</f>
        <v>0</v>
      </c>
      <c r="U4133" s="311">
        <f>IF(M4133&lt;&gt;ฐาน!$M$45,IF(S4133=0,J4133+T4133,O4133),J4133)</f>
        <v>0</v>
      </c>
      <c r="V4133" s="98"/>
    </row>
    <row r="4134" spans="1:22" x14ac:dyDescent="0.35">
      <c r="A4134" s="93">
        <v>4126</v>
      </c>
      <c r="B4134" s="84"/>
      <c r="C4134" s="98"/>
      <c r="D4134" s="91"/>
      <c r="E4134" s="89"/>
      <c r="F4134" s="88"/>
      <c r="G4134" s="91"/>
      <c r="H4134" s="91"/>
      <c r="I4134" s="88"/>
      <c r="J4134" s="92"/>
      <c r="K4134" s="212"/>
      <c r="L4134" s="308" t="str">
        <f>IF(K4134&lt;&gt;"",INDEX(ฐาน!$J$4:$M$44,MATCH(INT(K4134),ฐาน!$J$4:$J$44,0),2),"")</f>
        <v/>
      </c>
      <c r="M4134" s="309" t="str">
        <f>IF(L4134&lt;&gt;"",INDEX(ฐาน!$J$4:$M$45,MATCH(L4134,ฐาน!$K$4:$K$45,0),4),"")</f>
        <v/>
      </c>
      <c r="N4134" s="310" t="str">
        <f>IF(I4134&lt;&gt;"",INDEX(ฐาน!$A$4:$F$9,MATCH(I4134,ฐาน!$A$4:$A$9,0),IF(J4134&gt;=INDEX(ฐาน!$A$4:$F$9,MATCH(I4134,ฐาน!$A$4:$A$9,0),3),6,5)),"")</f>
        <v/>
      </c>
      <c r="O4134" s="311" t="str">
        <f>IF(I4134&lt;&gt;"",IF(J4134&gt;=INDEX(ฐาน!$A$4:$G$9,MATCH(I4134,ฐาน!$A$4:$A$9,0),4),INDEX(ฐาน!$A$4:$G$9,MATCH(I4134,ฐาน!$A$4:$A$9,0),7),INDEX(ฐาน!$A$4:$G$9,MATCH(I4134,ฐาน!$A$4:$A$9,0),4)),"")</f>
        <v/>
      </c>
      <c r="P4134" s="312">
        <f>IF(M4134&lt;&gt;ฐาน!$M$45,IF(L4134&lt;&gt;"",($L4134*$N4134/100),0),0)</f>
        <v>0</v>
      </c>
      <c r="Q4134" s="311">
        <f>IF(M4134&lt;&gt;ฐาน!$M$45,IF(L4134&lt;&gt;"",ROUNDUP(($L4134*$N4134/100),-1),0),0)</f>
        <v>0</v>
      </c>
      <c r="R4134" s="311">
        <f t="shared" si="128"/>
        <v>0</v>
      </c>
      <c r="S4134" s="313">
        <f t="shared" si="129"/>
        <v>0</v>
      </c>
      <c r="T4134" s="314">
        <f>IF(M4134&lt;&gt;ฐาน!$M$45,IF(S4134&lt;&gt;"",S4134+R4134,0),0)</f>
        <v>0</v>
      </c>
      <c r="U4134" s="311">
        <f>IF(M4134&lt;&gt;ฐาน!$M$45,IF(S4134=0,J4134+T4134,O4134),J4134)</f>
        <v>0</v>
      </c>
      <c r="V4134" s="98"/>
    </row>
    <row r="4135" spans="1:22" x14ac:dyDescent="0.35">
      <c r="A4135" s="93">
        <v>4127</v>
      </c>
      <c r="B4135" s="84"/>
      <c r="C4135" s="98"/>
      <c r="D4135" s="91"/>
      <c r="E4135" s="89"/>
      <c r="F4135" s="88"/>
      <c r="G4135" s="91"/>
      <c r="H4135" s="91"/>
      <c r="I4135" s="88"/>
      <c r="J4135" s="92"/>
      <c r="K4135" s="212"/>
      <c r="L4135" s="308" t="str">
        <f>IF(K4135&lt;&gt;"",INDEX(ฐาน!$J$4:$M$44,MATCH(INT(K4135),ฐาน!$J$4:$J$44,0),2),"")</f>
        <v/>
      </c>
      <c r="M4135" s="309" t="str">
        <f>IF(L4135&lt;&gt;"",INDEX(ฐาน!$J$4:$M$45,MATCH(L4135,ฐาน!$K$4:$K$45,0),4),"")</f>
        <v/>
      </c>
      <c r="N4135" s="310" t="str">
        <f>IF(I4135&lt;&gt;"",INDEX(ฐาน!$A$4:$F$9,MATCH(I4135,ฐาน!$A$4:$A$9,0),IF(J4135&gt;=INDEX(ฐาน!$A$4:$F$9,MATCH(I4135,ฐาน!$A$4:$A$9,0),3),6,5)),"")</f>
        <v/>
      </c>
      <c r="O4135" s="311" t="str">
        <f>IF(I4135&lt;&gt;"",IF(J4135&gt;=INDEX(ฐาน!$A$4:$G$9,MATCH(I4135,ฐาน!$A$4:$A$9,0),4),INDEX(ฐาน!$A$4:$G$9,MATCH(I4135,ฐาน!$A$4:$A$9,0),7),INDEX(ฐาน!$A$4:$G$9,MATCH(I4135,ฐาน!$A$4:$A$9,0),4)),"")</f>
        <v/>
      </c>
      <c r="P4135" s="312">
        <f>IF(M4135&lt;&gt;ฐาน!$M$45,IF(L4135&lt;&gt;"",($L4135*$N4135/100),0),0)</f>
        <v>0</v>
      </c>
      <c r="Q4135" s="311">
        <f>IF(M4135&lt;&gt;ฐาน!$M$45,IF(L4135&lt;&gt;"",ROUNDUP(($L4135*$N4135/100),-1),0),0)</f>
        <v>0</v>
      </c>
      <c r="R4135" s="311">
        <f t="shared" si="128"/>
        <v>0</v>
      </c>
      <c r="S4135" s="313">
        <f t="shared" si="129"/>
        <v>0</v>
      </c>
      <c r="T4135" s="314">
        <f>IF(M4135&lt;&gt;ฐาน!$M$45,IF(S4135&lt;&gt;"",S4135+R4135,0),0)</f>
        <v>0</v>
      </c>
      <c r="U4135" s="311">
        <f>IF(M4135&lt;&gt;ฐาน!$M$45,IF(S4135=0,J4135+T4135,O4135),J4135)</f>
        <v>0</v>
      </c>
      <c r="V4135" s="98"/>
    </row>
    <row r="4136" spans="1:22" x14ac:dyDescent="0.35">
      <c r="A4136" s="93">
        <v>4128</v>
      </c>
      <c r="B4136" s="84"/>
      <c r="C4136" s="98"/>
      <c r="D4136" s="91"/>
      <c r="E4136" s="89"/>
      <c r="F4136" s="88"/>
      <c r="G4136" s="91"/>
      <c r="H4136" s="91"/>
      <c r="I4136" s="88"/>
      <c r="J4136" s="92"/>
      <c r="K4136" s="212"/>
      <c r="L4136" s="308" t="str">
        <f>IF(K4136&lt;&gt;"",INDEX(ฐาน!$J$4:$M$44,MATCH(INT(K4136),ฐาน!$J$4:$J$44,0),2),"")</f>
        <v/>
      </c>
      <c r="M4136" s="309" t="str">
        <f>IF(L4136&lt;&gt;"",INDEX(ฐาน!$J$4:$M$45,MATCH(L4136,ฐาน!$K$4:$K$45,0),4),"")</f>
        <v/>
      </c>
      <c r="N4136" s="310" t="str">
        <f>IF(I4136&lt;&gt;"",INDEX(ฐาน!$A$4:$F$9,MATCH(I4136,ฐาน!$A$4:$A$9,0),IF(J4136&gt;=INDEX(ฐาน!$A$4:$F$9,MATCH(I4136,ฐาน!$A$4:$A$9,0),3),6,5)),"")</f>
        <v/>
      </c>
      <c r="O4136" s="311" t="str">
        <f>IF(I4136&lt;&gt;"",IF(J4136&gt;=INDEX(ฐาน!$A$4:$G$9,MATCH(I4136,ฐาน!$A$4:$A$9,0),4),INDEX(ฐาน!$A$4:$G$9,MATCH(I4136,ฐาน!$A$4:$A$9,0),7),INDEX(ฐาน!$A$4:$G$9,MATCH(I4136,ฐาน!$A$4:$A$9,0),4)),"")</f>
        <v/>
      </c>
      <c r="P4136" s="312">
        <f>IF(M4136&lt;&gt;ฐาน!$M$45,IF(L4136&lt;&gt;"",($L4136*$N4136/100),0),0)</f>
        <v>0</v>
      </c>
      <c r="Q4136" s="311">
        <f>IF(M4136&lt;&gt;ฐาน!$M$45,IF(L4136&lt;&gt;"",ROUNDUP(($L4136*$N4136/100),-1),0),0)</f>
        <v>0</v>
      </c>
      <c r="R4136" s="311">
        <f t="shared" si="128"/>
        <v>0</v>
      </c>
      <c r="S4136" s="313">
        <f t="shared" si="129"/>
        <v>0</v>
      </c>
      <c r="T4136" s="314">
        <f>IF(M4136&lt;&gt;ฐาน!$M$45,IF(S4136&lt;&gt;"",S4136+R4136,0),0)</f>
        <v>0</v>
      </c>
      <c r="U4136" s="311">
        <f>IF(M4136&lt;&gt;ฐาน!$M$45,IF(S4136=0,J4136+T4136,O4136),J4136)</f>
        <v>0</v>
      </c>
      <c r="V4136" s="98"/>
    </row>
    <row r="4137" spans="1:22" x14ac:dyDescent="0.35">
      <c r="A4137" s="93">
        <v>4129</v>
      </c>
      <c r="B4137" s="84"/>
      <c r="C4137" s="98"/>
      <c r="D4137" s="91"/>
      <c r="E4137" s="89"/>
      <c r="F4137" s="88"/>
      <c r="G4137" s="91"/>
      <c r="H4137" s="91"/>
      <c r="I4137" s="88"/>
      <c r="J4137" s="92"/>
      <c r="K4137" s="212"/>
      <c r="L4137" s="308" t="str">
        <f>IF(K4137&lt;&gt;"",INDEX(ฐาน!$J$4:$M$44,MATCH(INT(K4137),ฐาน!$J$4:$J$44,0),2),"")</f>
        <v/>
      </c>
      <c r="M4137" s="309" t="str">
        <f>IF(L4137&lt;&gt;"",INDEX(ฐาน!$J$4:$M$45,MATCH(L4137,ฐาน!$K$4:$K$45,0),4),"")</f>
        <v/>
      </c>
      <c r="N4137" s="310" t="str">
        <f>IF(I4137&lt;&gt;"",INDEX(ฐาน!$A$4:$F$9,MATCH(I4137,ฐาน!$A$4:$A$9,0),IF(J4137&gt;=INDEX(ฐาน!$A$4:$F$9,MATCH(I4137,ฐาน!$A$4:$A$9,0),3),6,5)),"")</f>
        <v/>
      </c>
      <c r="O4137" s="311" t="str">
        <f>IF(I4137&lt;&gt;"",IF(J4137&gt;=INDEX(ฐาน!$A$4:$G$9,MATCH(I4137,ฐาน!$A$4:$A$9,0),4),INDEX(ฐาน!$A$4:$G$9,MATCH(I4137,ฐาน!$A$4:$A$9,0),7),INDEX(ฐาน!$A$4:$G$9,MATCH(I4137,ฐาน!$A$4:$A$9,0),4)),"")</f>
        <v/>
      </c>
      <c r="P4137" s="312">
        <f>IF(M4137&lt;&gt;ฐาน!$M$45,IF(L4137&lt;&gt;"",($L4137*$N4137/100),0),0)</f>
        <v>0</v>
      </c>
      <c r="Q4137" s="311">
        <f>IF(M4137&lt;&gt;ฐาน!$M$45,IF(L4137&lt;&gt;"",ROUNDUP(($L4137*$N4137/100),-1),0),0)</f>
        <v>0</v>
      </c>
      <c r="R4137" s="311">
        <f t="shared" si="128"/>
        <v>0</v>
      </c>
      <c r="S4137" s="313">
        <f t="shared" si="129"/>
        <v>0</v>
      </c>
      <c r="T4137" s="314">
        <f>IF(M4137&lt;&gt;ฐาน!$M$45,IF(S4137&lt;&gt;"",S4137+R4137,0),0)</f>
        <v>0</v>
      </c>
      <c r="U4137" s="311">
        <f>IF(M4137&lt;&gt;ฐาน!$M$45,IF(S4137=0,J4137+T4137,O4137),J4137)</f>
        <v>0</v>
      </c>
      <c r="V4137" s="98"/>
    </row>
    <row r="4138" spans="1:22" x14ac:dyDescent="0.35">
      <c r="A4138" s="93">
        <v>4130</v>
      </c>
      <c r="B4138" s="84"/>
      <c r="C4138" s="98"/>
      <c r="D4138" s="91"/>
      <c r="E4138" s="89"/>
      <c r="F4138" s="88"/>
      <c r="G4138" s="91"/>
      <c r="H4138" s="91"/>
      <c r="I4138" s="88"/>
      <c r="J4138" s="92"/>
      <c r="K4138" s="212"/>
      <c r="L4138" s="308" t="str">
        <f>IF(K4138&lt;&gt;"",INDEX(ฐาน!$J$4:$M$44,MATCH(INT(K4138),ฐาน!$J$4:$J$44,0),2),"")</f>
        <v/>
      </c>
      <c r="M4138" s="309" t="str">
        <f>IF(L4138&lt;&gt;"",INDEX(ฐาน!$J$4:$M$45,MATCH(L4138,ฐาน!$K$4:$K$45,0),4),"")</f>
        <v/>
      </c>
      <c r="N4138" s="310" t="str">
        <f>IF(I4138&lt;&gt;"",INDEX(ฐาน!$A$4:$F$9,MATCH(I4138,ฐาน!$A$4:$A$9,0),IF(J4138&gt;=INDEX(ฐาน!$A$4:$F$9,MATCH(I4138,ฐาน!$A$4:$A$9,0),3),6,5)),"")</f>
        <v/>
      </c>
      <c r="O4138" s="311" t="str">
        <f>IF(I4138&lt;&gt;"",IF(J4138&gt;=INDEX(ฐาน!$A$4:$G$9,MATCH(I4138,ฐาน!$A$4:$A$9,0),4),INDEX(ฐาน!$A$4:$G$9,MATCH(I4138,ฐาน!$A$4:$A$9,0),7),INDEX(ฐาน!$A$4:$G$9,MATCH(I4138,ฐาน!$A$4:$A$9,0),4)),"")</f>
        <v/>
      </c>
      <c r="P4138" s="312">
        <f>IF(M4138&lt;&gt;ฐาน!$M$45,IF(L4138&lt;&gt;"",($L4138*$N4138/100),0),0)</f>
        <v>0</v>
      </c>
      <c r="Q4138" s="311">
        <f>IF(M4138&lt;&gt;ฐาน!$M$45,IF(L4138&lt;&gt;"",ROUNDUP(($L4138*$N4138/100),-1),0),0)</f>
        <v>0</v>
      </c>
      <c r="R4138" s="311">
        <f t="shared" si="128"/>
        <v>0</v>
      </c>
      <c r="S4138" s="313">
        <f t="shared" si="129"/>
        <v>0</v>
      </c>
      <c r="T4138" s="314">
        <f>IF(M4138&lt;&gt;ฐาน!$M$45,IF(S4138&lt;&gt;"",S4138+R4138,0),0)</f>
        <v>0</v>
      </c>
      <c r="U4138" s="311">
        <f>IF(M4138&lt;&gt;ฐาน!$M$45,IF(S4138=0,J4138+T4138,O4138),J4138)</f>
        <v>0</v>
      </c>
      <c r="V4138" s="98"/>
    </row>
    <row r="4139" spans="1:22" x14ac:dyDescent="0.35">
      <c r="A4139" s="93">
        <v>4131</v>
      </c>
      <c r="B4139" s="84"/>
      <c r="C4139" s="98"/>
      <c r="D4139" s="91"/>
      <c r="E4139" s="89"/>
      <c r="F4139" s="88"/>
      <c r="G4139" s="91"/>
      <c r="H4139" s="91"/>
      <c r="I4139" s="88"/>
      <c r="J4139" s="92"/>
      <c r="K4139" s="212"/>
      <c r="L4139" s="308" t="str">
        <f>IF(K4139&lt;&gt;"",INDEX(ฐาน!$J$4:$M$44,MATCH(INT(K4139),ฐาน!$J$4:$J$44,0),2),"")</f>
        <v/>
      </c>
      <c r="M4139" s="309" t="str">
        <f>IF(L4139&lt;&gt;"",INDEX(ฐาน!$J$4:$M$45,MATCH(L4139,ฐาน!$K$4:$K$45,0),4),"")</f>
        <v/>
      </c>
      <c r="N4139" s="310" t="str">
        <f>IF(I4139&lt;&gt;"",INDEX(ฐาน!$A$4:$F$9,MATCH(I4139,ฐาน!$A$4:$A$9,0),IF(J4139&gt;=INDEX(ฐาน!$A$4:$F$9,MATCH(I4139,ฐาน!$A$4:$A$9,0),3),6,5)),"")</f>
        <v/>
      </c>
      <c r="O4139" s="311" t="str">
        <f>IF(I4139&lt;&gt;"",IF(J4139&gt;=INDEX(ฐาน!$A$4:$G$9,MATCH(I4139,ฐาน!$A$4:$A$9,0),4),INDEX(ฐาน!$A$4:$G$9,MATCH(I4139,ฐาน!$A$4:$A$9,0),7),INDEX(ฐาน!$A$4:$G$9,MATCH(I4139,ฐาน!$A$4:$A$9,0),4)),"")</f>
        <v/>
      </c>
      <c r="P4139" s="312">
        <f>IF(M4139&lt;&gt;ฐาน!$M$45,IF(L4139&lt;&gt;"",($L4139*$N4139/100),0),0)</f>
        <v>0</v>
      </c>
      <c r="Q4139" s="311">
        <f>IF(M4139&lt;&gt;ฐาน!$M$45,IF(L4139&lt;&gt;"",ROUNDUP(($L4139*$N4139/100),-1),0),0)</f>
        <v>0</v>
      </c>
      <c r="R4139" s="311">
        <f t="shared" si="128"/>
        <v>0</v>
      </c>
      <c r="S4139" s="313">
        <f t="shared" si="129"/>
        <v>0</v>
      </c>
      <c r="T4139" s="314">
        <f>IF(M4139&lt;&gt;ฐาน!$M$45,IF(S4139&lt;&gt;"",S4139+R4139,0),0)</f>
        <v>0</v>
      </c>
      <c r="U4139" s="311">
        <f>IF(M4139&lt;&gt;ฐาน!$M$45,IF(S4139=0,J4139+T4139,O4139),J4139)</f>
        <v>0</v>
      </c>
      <c r="V4139" s="98"/>
    </row>
    <row r="4140" spans="1:22" x14ac:dyDescent="0.35">
      <c r="A4140" s="93">
        <v>4132</v>
      </c>
      <c r="B4140" s="84"/>
      <c r="C4140" s="98"/>
      <c r="D4140" s="91"/>
      <c r="E4140" s="89"/>
      <c r="F4140" s="88"/>
      <c r="G4140" s="91"/>
      <c r="H4140" s="91"/>
      <c r="I4140" s="88"/>
      <c r="J4140" s="92"/>
      <c r="K4140" s="212"/>
      <c r="L4140" s="308" t="str">
        <f>IF(K4140&lt;&gt;"",INDEX(ฐาน!$J$4:$M$44,MATCH(INT(K4140),ฐาน!$J$4:$J$44,0),2),"")</f>
        <v/>
      </c>
      <c r="M4140" s="309" t="str">
        <f>IF(L4140&lt;&gt;"",INDEX(ฐาน!$J$4:$M$45,MATCH(L4140,ฐาน!$K$4:$K$45,0),4),"")</f>
        <v/>
      </c>
      <c r="N4140" s="310" t="str">
        <f>IF(I4140&lt;&gt;"",INDEX(ฐาน!$A$4:$F$9,MATCH(I4140,ฐาน!$A$4:$A$9,0),IF(J4140&gt;=INDEX(ฐาน!$A$4:$F$9,MATCH(I4140,ฐาน!$A$4:$A$9,0),3),6,5)),"")</f>
        <v/>
      </c>
      <c r="O4140" s="311" t="str">
        <f>IF(I4140&lt;&gt;"",IF(J4140&gt;=INDEX(ฐาน!$A$4:$G$9,MATCH(I4140,ฐาน!$A$4:$A$9,0),4),INDEX(ฐาน!$A$4:$G$9,MATCH(I4140,ฐาน!$A$4:$A$9,0),7),INDEX(ฐาน!$A$4:$G$9,MATCH(I4140,ฐาน!$A$4:$A$9,0),4)),"")</f>
        <v/>
      </c>
      <c r="P4140" s="312">
        <f>IF(M4140&lt;&gt;ฐาน!$M$45,IF(L4140&lt;&gt;"",($L4140*$N4140/100),0),0)</f>
        <v>0</v>
      </c>
      <c r="Q4140" s="311">
        <f>IF(M4140&lt;&gt;ฐาน!$M$45,IF(L4140&lt;&gt;"",ROUNDUP(($L4140*$N4140/100),-1),0),0)</f>
        <v>0</v>
      </c>
      <c r="R4140" s="311">
        <f t="shared" si="128"/>
        <v>0</v>
      </c>
      <c r="S4140" s="313">
        <f t="shared" si="129"/>
        <v>0</v>
      </c>
      <c r="T4140" s="314">
        <f>IF(M4140&lt;&gt;ฐาน!$M$45,IF(S4140&lt;&gt;"",S4140+R4140,0),0)</f>
        <v>0</v>
      </c>
      <c r="U4140" s="311">
        <f>IF(M4140&lt;&gt;ฐาน!$M$45,IF(S4140=0,J4140+T4140,O4140),J4140)</f>
        <v>0</v>
      </c>
      <c r="V4140" s="98"/>
    </row>
    <row r="4141" spans="1:22" x14ac:dyDescent="0.35">
      <c r="A4141" s="93">
        <v>4133</v>
      </c>
      <c r="B4141" s="84"/>
      <c r="C4141" s="98"/>
      <c r="D4141" s="91"/>
      <c r="E4141" s="89"/>
      <c r="F4141" s="88"/>
      <c r="G4141" s="91"/>
      <c r="H4141" s="91"/>
      <c r="I4141" s="88"/>
      <c r="J4141" s="92"/>
      <c r="K4141" s="212"/>
      <c r="L4141" s="308" t="str">
        <f>IF(K4141&lt;&gt;"",INDEX(ฐาน!$J$4:$M$44,MATCH(INT(K4141),ฐาน!$J$4:$J$44,0),2),"")</f>
        <v/>
      </c>
      <c r="M4141" s="309" t="str">
        <f>IF(L4141&lt;&gt;"",INDEX(ฐาน!$J$4:$M$45,MATCH(L4141,ฐาน!$K$4:$K$45,0),4),"")</f>
        <v/>
      </c>
      <c r="N4141" s="310" t="str">
        <f>IF(I4141&lt;&gt;"",INDEX(ฐาน!$A$4:$F$9,MATCH(I4141,ฐาน!$A$4:$A$9,0),IF(J4141&gt;=INDEX(ฐาน!$A$4:$F$9,MATCH(I4141,ฐาน!$A$4:$A$9,0),3),6,5)),"")</f>
        <v/>
      </c>
      <c r="O4141" s="311" t="str">
        <f>IF(I4141&lt;&gt;"",IF(J4141&gt;=INDEX(ฐาน!$A$4:$G$9,MATCH(I4141,ฐาน!$A$4:$A$9,0),4),INDEX(ฐาน!$A$4:$G$9,MATCH(I4141,ฐาน!$A$4:$A$9,0),7),INDEX(ฐาน!$A$4:$G$9,MATCH(I4141,ฐาน!$A$4:$A$9,0),4)),"")</f>
        <v/>
      </c>
      <c r="P4141" s="312">
        <f>IF(M4141&lt;&gt;ฐาน!$M$45,IF(L4141&lt;&gt;"",($L4141*$N4141/100),0),0)</f>
        <v>0</v>
      </c>
      <c r="Q4141" s="311">
        <f>IF(M4141&lt;&gt;ฐาน!$M$45,IF(L4141&lt;&gt;"",ROUNDUP(($L4141*$N4141/100),-1),0),0)</f>
        <v>0</v>
      </c>
      <c r="R4141" s="311">
        <f t="shared" si="128"/>
        <v>0</v>
      </c>
      <c r="S4141" s="313">
        <f t="shared" si="129"/>
        <v>0</v>
      </c>
      <c r="T4141" s="314">
        <f>IF(M4141&lt;&gt;ฐาน!$M$45,IF(S4141&lt;&gt;"",S4141+R4141,0),0)</f>
        <v>0</v>
      </c>
      <c r="U4141" s="311">
        <f>IF(M4141&lt;&gt;ฐาน!$M$45,IF(S4141=0,J4141+T4141,O4141),J4141)</f>
        <v>0</v>
      </c>
      <c r="V4141" s="98"/>
    </row>
    <row r="4142" spans="1:22" x14ac:dyDescent="0.35">
      <c r="A4142" s="93">
        <v>4134</v>
      </c>
      <c r="B4142" s="84"/>
      <c r="C4142" s="98"/>
      <c r="D4142" s="91"/>
      <c r="E4142" s="89"/>
      <c r="F4142" s="88"/>
      <c r="G4142" s="91"/>
      <c r="H4142" s="91"/>
      <c r="I4142" s="88"/>
      <c r="J4142" s="92"/>
      <c r="K4142" s="212"/>
      <c r="L4142" s="308" t="str">
        <f>IF(K4142&lt;&gt;"",INDEX(ฐาน!$J$4:$M$44,MATCH(INT(K4142),ฐาน!$J$4:$J$44,0),2),"")</f>
        <v/>
      </c>
      <c r="M4142" s="309" t="str">
        <f>IF(L4142&lt;&gt;"",INDEX(ฐาน!$J$4:$M$45,MATCH(L4142,ฐาน!$K$4:$K$45,0),4),"")</f>
        <v/>
      </c>
      <c r="N4142" s="310" t="str">
        <f>IF(I4142&lt;&gt;"",INDEX(ฐาน!$A$4:$F$9,MATCH(I4142,ฐาน!$A$4:$A$9,0),IF(J4142&gt;=INDEX(ฐาน!$A$4:$F$9,MATCH(I4142,ฐาน!$A$4:$A$9,0),3),6,5)),"")</f>
        <v/>
      </c>
      <c r="O4142" s="311" t="str">
        <f>IF(I4142&lt;&gt;"",IF(J4142&gt;=INDEX(ฐาน!$A$4:$G$9,MATCH(I4142,ฐาน!$A$4:$A$9,0),4),INDEX(ฐาน!$A$4:$G$9,MATCH(I4142,ฐาน!$A$4:$A$9,0),7),INDEX(ฐาน!$A$4:$G$9,MATCH(I4142,ฐาน!$A$4:$A$9,0),4)),"")</f>
        <v/>
      </c>
      <c r="P4142" s="312">
        <f>IF(M4142&lt;&gt;ฐาน!$M$45,IF(L4142&lt;&gt;"",($L4142*$N4142/100),0),0)</f>
        <v>0</v>
      </c>
      <c r="Q4142" s="311">
        <f>IF(M4142&lt;&gt;ฐาน!$M$45,IF(L4142&lt;&gt;"",ROUNDUP(($L4142*$N4142/100),-1),0),0)</f>
        <v>0</v>
      </c>
      <c r="R4142" s="311">
        <f t="shared" si="128"/>
        <v>0</v>
      </c>
      <c r="S4142" s="313">
        <f t="shared" si="129"/>
        <v>0</v>
      </c>
      <c r="T4142" s="314">
        <f>IF(M4142&lt;&gt;ฐาน!$M$45,IF(S4142&lt;&gt;"",S4142+R4142,0),0)</f>
        <v>0</v>
      </c>
      <c r="U4142" s="311">
        <f>IF(M4142&lt;&gt;ฐาน!$M$45,IF(S4142=0,J4142+T4142,O4142),J4142)</f>
        <v>0</v>
      </c>
      <c r="V4142" s="98"/>
    </row>
    <row r="4143" spans="1:22" x14ac:dyDescent="0.35">
      <c r="A4143" s="93">
        <v>4135</v>
      </c>
      <c r="B4143" s="84"/>
      <c r="C4143" s="98"/>
      <c r="D4143" s="91"/>
      <c r="E4143" s="89"/>
      <c r="F4143" s="88"/>
      <c r="G4143" s="91"/>
      <c r="H4143" s="91"/>
      <c r="I4143" s="88"/>
      <c r="J4143" s="92"/>
      <c r="K4143" s="212"/>
      <c r="L4143" s="308" t="str">
        <f>IF(K4143&lt;&gt;"",INDEX(ฐาน!$J$4:$M$44,MATCH(INT(K4143),ฐาน!$J$4:$J$44,0),2),"")</f>
        <v/>
      </c>
      <c r="M4143" s="309" t="str">
        <f>IF(L4143&lt;&gt;"",INDEX(ฐาน!$J$4:$M$45,MATCH(L4143,ฐาน!$K$4:$K$45,0),4),"")</f>
        <v/>
      </c>
      <c r="N4143" s="310" t="str">
        <f>IF(I4143&lt;&gt;"",INDEX(ฐาน!$A$4:$F$9,MATCH(I4143,ฐาน!$A$4:$A$9,0),IF(J4143&gt;=INDEX(ฐาน!$A$4:$F$9,MATCH(I4143,ฐาน!$A$4:$A$9,0),3),6,5)),"")</f>
        <v/>
      </c>
      <c r="O4143" s="311" t="str">
        <f>IF(I4143&lt;&gt;"",IF(J4143&gt;=INDEX(ฐาน!$A$4:$G$9,MATCH(I4143,ฐาน!$A$4:$A$9,0),4),INDEX(ฐาน!$A$4:$G$9,MATCH(I4143,ฐาน!$A$4:$A$9,0),7),INDEX(ฐาน!$A$4:$G$9,MATCH(I4143,ฐาน!$A$4:$A$9,0),4)),"")</f>
        <v/>
      </c>
      <c r="P4143" s="312">
        <f>IF(M4143&lt;&gt;ฐาน!$M$45,IF(L4143&lt;&gt;"",($L4143*$N4143/100),0),0)</f>
        <v>0</v>
      </c>
      <c r="Q4143" s="311">
        <f>IF(M4143&lt;&gt;ฐาน!$M$45,IF(L4143&lt;&gt;"",ROUNDUP(($L4143*$N4143/100),-1),0),0)</f>
        <v>0</v>
      </c>
      <c r="R4143" s="311">
        <f t="shared" si="128"/>
        <v>0</v>
      </c>
      <c r="S4143" s="313">
        <f t="shared" si="129"/>
        <v>0</v>
      </c>
      <c r="T4143" s="314">
        <f>IF(M4143&lt;&gt;ฐาน!$M$45,IF(S4143&lt;&gt;"",S4143+R4143,0),0)</f>
        <v>0</v>
      </c>
      <c r="U4143" s="311">
        <f>IF(M4143&lt;&gt;ฐาน!$M$45,IF(S4143=0,J4143+T4143,O4143),J4143)</f>
        <v>0</v>
      </c>
      <c r="V4143" s="98"/>
    </row>
    <row r="4144" spans="1:22" x14ac:dyDescent="0.35">
      <c r="A4144" s="93">
        <v>4136</v>
      </c>
      <c r="B4144" s="84"/>
      <c r="C4144" s="98"/>
      <c r="D4144" s="91"/>
      <c r="E4144" s="89"/>
      <c r="F4144" s="88"/>
      <c r="G4144" s="91"/>
      <c r="H4144" s="91"/>
      <c r="I4144" s="88"/>
      <c r="J4144" s="92"/>
      <c r="K4144" s="212"/>
      <c r="L4144" s="308" t="str">
        <f>IF(K4144&lt;&gt;"",INDEX(ฐาน!$J$4:$M$44,MATCH(INT(K4144),ฐาน!$J$4:$J$44,0),2),"")</f>
        <v/>
      </c>
      <c r="M4144" s="309" t="str">
        <f>IF(L4144&lt;&gt;"",INDEX(ฐาน!$J$4:$M$45,MATCH(L4144,ฐาน!$K$4:$K$45,0),4),"")</f>
        <v/>
      </c>
      <c r="N4144" s="310" t="str">
        <f>IF(I4144&lt;&gt;"",INDEX(ฐาน!$A$4:$F$9,MATCH(I4144,ฐาน!$A$4:$A$9,0),IF(J4144&gt;=INDEX(ฐาน!$A$4:$F$9,MATCH(I4144,ฐาน!$A$4:$A$9,0),3),6,5)),"")</f>
        <v/>
      </c>
      <c r="O4144" s="311" t="str">
        <f>IF(I4144&lt;&gt;"",IF(J4144&gt;=INDEX(ฐาน!$A$4:$G$9,MATCH(I4144,ฐาน!$A$4:$A$9,0),4),INDEX(ฐาน!$A$4:$G$9,MATCH(I4144,ฐาน!$A$4:$A$9,0),7),INDEX(ฐาน!$A$4:$G$9,MATCH(I4144,ฐาน!$A$4:$A$9,0),4)),"")</f>
        <v/>
      </c>
      <c r="P4144" s="312">
        <f>IF(M4144&lt;&gt;ฐาน!$M$45,IF(L4144&lt;&gt;"",($L4144*$N4144/100),0),0)</f>
        <v>0</v>
      </c>
      <c r="Q4144" s="311">
        <f>IF(M4144&lt;&gt;ฐาน!$M$45,IF(L4144&lt;&gt;"",ROUNDUP(($L4144*$N4144/100),-1),0),0)</f>
        <v>0</v>
      </c>
      <c r="R4144" s="311">
        <f t="shared" si="128"/>
        <v>0</v>
      </c>
      <c r="S4144" s="313">
        <f t="shared" si="129"/>
        <v>0</v>
      </c>
      <c r="T4144" s="314">
        <f>IF(M4144&lt;&gt;ฐาน!$M$45,IF(S4144&lt;&gt;"",S4144+R4144,0),0)</f>
        <v>0</v>
      </c>
      <c r="U4144" s="311">
        <f>IF(M4144&lt;&gt;ฐาน!$M$45,IF(S4144=0,J4144+T4144,O4144),J4144)</f>
        <v>0</v>
      </c>
      <c r="V4144" s="98"/>
    </row>
    <row r="4145" spans="1:22" x14ac:dyDescent="0.35">
      <c r="A4145" s="93">
        <v>4137</v>
      </c>
      <c r="B4145" s="84"/>
      <c r="C4145" s="98"/>
      <c r="D4145" s="91"/>
      <c r="E4145" s="89"/>
      <c r="F4145" s="88"/>
      <c r="G4145" s="91"/>
      <c r="H4145" s="91"/>
      <c r="I4145" s="88"/>
      <c r="J4145" s="92"/>
      <c r="K4145" s="212"/>
      <c r="L4145" s="308" t="str">
        <f>IF(K4145&lt;&gt;"",INDEX(ฐาน!$J$4:$M$44,MATCH(INT(K4145),ฐาน!$J$4:$J$44,0),2),"")</f>
        <v/>
      </c>
      <c r="M4145" s="309" t="str">
        <f>IF(L4145&lt;&gt;"",INDEX(ฐาน!$J$4:$M$45,MATCH(L4145,ฐาน!$K$4:$K$45,0),4),"")</f>
        <v/>
      </c>
      <c r="N4145" s="310" t="str">
        <f>IF(I4145&lt;&gt;"",INDEX(ฐาน!$A$4:$F$9,MATCH(I4145,ฐาน!$A$4:$A$9,0),IF(J4145&gt;=INDEX(ฐาน!$A$4:$F$9,MATCH(I4145,ฐาน!$A$4:$A$9,0),3),6,5)),"")</f>
        <v/>
      </c>
      <c r="O4145" s="311" t="str">
        <f>IF(I4145&lt;&gt;"",IF(J4145&gt;=INDEX(ฐาน!$A$4:$G$9,MATCH(I4145,ฐาน!$A$4:$A$9,0),4),INDEX(ฐาน!$A$4:$G$9,MATCH(I4145,ฐาน!$A$4:$A$9,0),7),INDEX(ฐาน!$A$4:$G$9,MATCH(I4145,ฐาน!$A$4:$A$9,0),4)),"")</f>
        <v/>
      </c>
      <c r="P4145" s="312">
        <f>IF(M4145&lt;&gt;ฐาน!$M$45,IF(L4145&lt;&gt;"",($L4145*$N4145/100),0),0)</f>
        <v>0</v>
      </c>
      <c r="Q4145" s="311">
        <f>IF(M4145&lt;&gt;ฐาน!$M$45,IF(L4145&lt;&gt;"",ROUNDUP(($L4145*$N4145/100),-1),0),0)</f>
        <v>0</v>
      </c>
      <c r="R4145" s="311">
        <f t="shared" si="128"/>
        <v>0</v>
      </c>
      <c r="S4145" s="313">
        <f t="shared" si="129"/>
        <v>0</v>
      </c>
      <c r="T4145" s="314">
        <f>IF(M4145&lt;&gt;ฐาน!$M$45,IF(S4145&lt;&gt;"",S4145+R4145,0),0)</f>
        <v>0</v>
      </c>
      <c r="U4145" s="311">
        <f>IF(M4145&lt;&gt;ฐาน!$M$45,IF(S4145=0,J4145+T4145,O4145),J4145)</f>
        <v>0</v>
      </c>
      <c r="V4145" s="98"/>
    </row>
    <row r="4146" spans="1:22" x14ac:dyDescent="0.35">
      <c r="A4146" s="93">
        <v>4138</v>
      </c>
      <c r="B4146" s="84"/>
      <c r="C4146" s="98"/>
      <c r="D4146" s="91"/>
      <c r="E4146" s="89"/>
      <c r="F4146" s="88"/>
      <c r="G4146" s="91"/>
      <c r="H4146" s="91"/>
      <c r="I4146" s="88"/>
      <c r="J4146" s="92"/>
      <c r="K4146" s="212"/>
      <c r="L4146" s="308" t="str">
        <f>IF(K4146&lt;&gt;"",INDEX(ฐาน!$J$4:$M$44,MATCH(INT(K4146),ฐาน!$J$4:$J$44,0),2),"")</f>
        <v/>
      </c>
      <c r="M4146" s="309" t="str">
        <f>IF(L4146&lt;&gt;"",INDEX(ฐาน!$J$4:$M$45,MATCH(L4146,ฐาน!$K$4:$K$45,0),4),"")</f>
        <v/>
      </c>
      <c r="N4146" s="310" t="str">
        <f>IF(I4146&lt;&gt;"",INDEX(ฐาน!$A$4:$F$9,MATCH(I4146,ฐาน!$A$4:$A$9,0),IF(J4146&gt;=INDEX(ฐาน!$A$4:$F$9,MATCH(I4146,ฐาน!$A$4:$A$9,0),3),6,5)),"")</f>
        <v/>
      </c>
      <c r="O4146" s="311" t="str">
        <f>IF(I4146&lt;&gt;"",IF(J4146&gt;=INDEX(ฐาน!$A$4:$G$9,MATCH(I4146,ฐาน!$A$4:$A$9,0),4),INDEX(ฐาน!$A$4:$G$9,MATCH(I4146,ฐาน!$A$4:$A$9,0),7),INDEX(ฐาน!$A$4:$G$9,MATCH(I4146,ฐาน!$A$4:$A$9,0),4)),"")</f>
        <v/>
      </c>
      <c r="P4146" s="312">
        <f>IF(M4146&lt;&gt;ฐาน!$M$45,IF(L4146&lt;&gt;"",($L4146*$N4146/100),0),0)</f>
        <v>0</v>
      </c>
      <c r="Q4146" s="311">
        <f>IF(M4146&lt;&gt;ฐาน!$M$45,IF(L4146&lt;&gt;"",ROUNDUP(($L4146*$N4146/100),-1),0),0)</f>
        <v>0</v>
      </c>
      <c r="R4146" s="311">
        <f t="shared" si="128"/>
        <v>0</v>
      </c>
      <c r="S4146" s="313">
        <f t="shared" si="129"/>
        <v>0</v>
      </c>
      <c r="T4146" s="314">
        <f>IF(M4146&lt;&gt;ฐาน!$M$45,IF(S4146&lt;&gt;"",S4146+R4146,0),0)</f>
        <v>0</v>
      </c>
      <c r="U4146" s="311">
        <f>IF(M4146&lt;&gt;ฐาน!$M$45,IF(S4146=0,J4146+T4146,O4146),J4146)</f>
        <v>0</v>
      </c>
      <c r="V4146" s="98"/>
    </row>
    <row r="4147" spans="1:22" x14ac:dyDescent="0.35">
      <c r="A4147" s="93">
        <v>4139</v>
      </c>
      <c r="B4147" s="84"/>
      <c r="C4147" s="98"/>
      <c r="D4147" s="91"/>
      <c r="E4147" s="89"/>
      <c r="F4147" s="88"/>
      <c r="G4147" s="91"/>
      <c r="H4147" s="91"/>
      <c r="I4147" s="88"/>
      <c r="J4147" s="92"/>
      <c r="K4147" s="212"/>
      <c r="L4147" s="308" t="str">
        <f>IF(K4147&lt;&gt;"",INDEX(ฐาน!$J$4:$M$44,MATCH(INT(K4147),ฐาน!$J$4:$J$44,0),2),"")</f>
        <v/>
      </c>
      <c r="M4147" s="309" t="str">
        <f>IF(L4147&lt;&gt;"",INDEX(ฐาน!$J$4:$M$45,MATCH(L4147,ฐาน!$K$4:$K$45,0),4),"")</f>
        <v/>
      </c>
      <c r="N4147" s="310" t="str">
        <f>IF(I4147&lt;&gt;"",INDEX(ฐาน!$A$4:$F$9,MATCH(I4147,ฐาน!$A$4:$A$9,0),IF(J4147&gt;=INDEX(ฐาน!$A$4:$F$9,MATCH(I4147,ฐาน!$A$4:$A$9,0),3),6,5)),"")</f>
        <v/>
      </c>
      <c r="O4147" s="311" t="str">
        <f>IF(I4147&lt;&gt;"",IF(J4147&gt;=INDEX(ฐาน!$A$4:$G$9,MATCH(I4147,ฐาน!$A$4:$A$9,0),4),INDEX(ฐาน!$A$4:$G$9,MATCH(I4147,ฐาน!$A$4:$A$9,0),7),INDEX(ฐาน!$A$4:$G$9,MATCH(I4147,ฐาน!$A$4:$A$9,0),4)),"")</f>
        <v/>
      </c>
      <c r="P4147" s="312">
        <f>IF(M4147&lt;&gt;ฐาน!$M$45,IF(L4147&lt;&gt;"",($L4147*$N4147/100),0),0)</f>
        <v>0</v>
      </c>
      <c r="Q4147" s="311">
        <f>IF(M4147&lt;&gt;ฐาน!$M$45,IF(L4147&lt;&gt;"",ROUNDUP(($L4147*$N4147/100),-1),0),0)</f>
        <v>0</v>
      </c>
      <c r="R4147" s="311">
        <f t="shared" si="128"/>
        <v>0</v>
      </c>
      <c r="S4147" s="313">
        <f t="shared" si="129"/>
        <v>0</v>
      </c>
      <c r="T4147" s="314">
        <f>IF(M4147&lt;&gt;ฐาน!$M$45,IF(S4147&lt;&gt;"",S4147+R4147,0),0)</f>
        <v>0</v>
      </c>
      <c r="U4147" s="311">
        <f>IF(M4147&lt;&gt;ฐาน!$M$45,IF(S4147=0,J4147+T4147,O4147),J4147)</f>
        <v>0</v>
      </c>
      <c r="V4147" s="98"/>
    </row>
    <row r="4148" spans="1:22" x14ac:dyDescent="0.35">
      <c r="A4148" s="93">
        <v>4140</v>
      </c>
      <c r="B4148" s="84"/>
      <c r="C4148" s="98"/>
      <c r="D4148" s="91"/>
      <c r="E4148" s="89"/>
      <c r="F4148" s="88"/>
      <c r="G4148" s="91"/>
      <c r="H4148" s="91"/>
      <c r="I4148" s="88"/>
      <c r="J4148" s="92"/>
      <c r="K4148" s="212"/>
      <c r="L4148" s="308" t="str">
        <f>IF(K4148&lt;&gt;"",INDEX(ฐาน!$J$4:$M$44,MATCH(INT(K4148),ฐาน!$J$4:$J$44,0),2),"")</f>
        <v/>
      </c>
      <c r="M4148" s="309" t="str">
        <f>IF(L4148&lt;&gt;"",INDEX(ฐาน!$J$4:$M$45,MATCH(L4148,ฐาน!$K$4:$K$45,0),4),"")</f>
        <v/>
      </c>
      <c r="N4148" s="310" t="str">
        <f>IF(I4148&lt;&gt;"",INDEX(ฐาน!$A$4:$F$9,MATCH(I4148,ฐาน!$A$4:$A$9,0),IF(J4148&gt;=INDEX(ฐาน!$A$4:$F$9,MATCH(I4148,ฐาน!$A$4:$A$9,0),3),6,5)),"")</f>
        <v/>
      </c>
      <c r="O4148" s="311" t="str">
        <f>IF(I4148&lt;&gt;"",IF(J4148&gt;=INDEX(ฐาน!$A$4:$G$9,MATCH(I4148,ฐาน!$A$4:$A$9,0),4),INDEX(ฐาน!$A$4:$G$9,MATCH(I4148,ฐาน!$A$4:$A$9,0),7),INDEX(ฐาน!$A$4:$G$9,MATCH(I4148,ฐาน!$A$4:$A$9,0),4)),"")</f>
        <v/>
      </c>
      <c r="P4148" s="312">
        <f>IF(M4148&lt;&gt;ฐาน!$M$45,IF(L4148&lt;&gt;"",($L4148*$N4148/100),0),0)</f>
        <v>0</v>
      </c>
      <c r="Q4148" s="311">
        <f>IF(M4148&lt;&gt;ฐาน!$M$45,IF(L4148&lt;&gt;"",ROUNDUP(($L4148*$N4148/100),-1),0),0)</f>
        <v>0</v>
      </c>
      <c r="R4148" s="311">
        <f t="shared" si="128"/>
        <v>0</v>
      </c>
      <c r="S4148" s="313">
        <f t="shared" si="129"/>
        <v>0</v>
      </c>
      <c r="T4148" s="314">
        <f>IF(M4148&lt;&gt;ฐาน!$M$45,IF(S4148&lt;&gt;"",S4148+R4148,0),0)</f>
        <v>0</v>
      </c>
      <c r="U4148" s="311">
        <f>IF(M4148&lt;&gt;ฐาน!$M$45,IF(S4148=0,J4148+T4148,O4148),J4148)</f>
        <v>0</v>
      </c>
      <c r="V4148" s="98"/>
    </row>
    <row r="4149" spans="1:22" x14ac:dyDescent="0.35">
      <c r="A4149" s="93">
        <v>4141</v>
      </c>
      <c r="B4149" s="84"/>
      <c r="C4149" s="98"/>
      <c r="D4149" s="91"/>
      <c r="E4149" s="89"/>
      <c r="F4149" s="88"/>
      <c r="G4149" s="91"/>
      <c r="H4149" s="91"/>
      <c r="I4149" s="88"/>
      <c r="J4149" s="92"/>
      <c r="K4149" s="212"/>
      <c r="L4149" s="308" t="str">
        <f>IF(K4149&lt;&gt;"",INDEX(ฐาน!$J$4:$M$44,MATCH(INT(K4149),ฐาน!$J$4:$J$44,0),2),"")</f>
        <v/>
      </c>
      <c r="M4149" s="309" t="str">
        <f>IF(L4149&lt;&gt;"",INDEX(ฐาน!$J$4:$M$45,MATCH(L4149,ฐาน!$K$4:$K$45,0),4),"")</f>
        <v/>
      </c>
      <c r="N4149" s="310" t="str">
        <f>IF(I4149&lt;&gt;"",INDEX(ฐาน!$A$4:$F$9,MATCH(I4149,ฐาน!$A$4:$A$9,0),IF(J4149&gt;=INDEX(ฐาน!$A$4:$F$9,MATCH(I4149,ฐาน!$A$4:$A$9,0),3),6,5)),"")</f>
        <v/>
      </c>
      <c r="O4149" s="311" t="str">
        <f>IF(I4149&lt;&gt;"",IF(J4149&gt;=INDEX(ฐาน!$A$4:$G$9,MATCH(I4149,ฐาน!$A$4:$A$9,0),4),INDEX(ฐาน!$A$4:$G$9,MATCH(I4149,ฐาน!$A$4:$A$9,0),7),INDEX(ฐาน!$A$4:$G$9,MATCH(I4149,ฐาน!$A$4:$A$9,0),4)),"")</f>
        <v/>
      </c>
      <c r="P4149" s="312">
        <f>IF(M4149&lt;&gt;ฐาน!$M$45,IF(L4149&lt;&gt;"",($L4149*$N4149/100),0),0)</f>
        <v>0</v>
      </c>
      <c r="Q4149" s="311">
        <f>IF(M4149&lt;&gt;ฐาน!$M$45,IF(L4149&lt;&gt;"",ROUNDUP(($L4149*$N4149/100),-1),0),0)</f>
        <v>0</v>
      </c>
      <c r="R4149" s="311">
        <f t="shared" si="128"/>
        <v>0</v>
      </c>
      <c r="S4149" s="313">
        <f t="shared" si="129"/>
        <v>0</v>
      </c>
      <c r="T4149" s="314">
        <f>IF(M4149&lt;&gt;ฐาน!$M$45,IF(S4149&lt;&gt;"",S4149+R4149,0),0)</f>
        <v>0</v>
      </c>
      <c r="U4149" s="311">
        <f>IF(M4149&lt;&gt;ฐาน!$M$45,IF(S4149=0,J4149+T4149,O4149),J4149)</f>
        <v>0</v>
      </c>
      <c r="V4149" s="98"/>
    </row>
    <row r="4150" spans="1:22" x14ac:dyDescent="0.35">
      <c r="A4150" s="93">
        <v>4142</v>
      </c>
      <c r="B4150" s="84"/>
      <c r="C4150" s="98"/>
      <c r="D4150" s="91"/>
      <c r="E4150" s="89"/>
      <c r="F4150" s="88"/>
      <c r="G4150" s="91"/>
      <c r="H4150" s="91"/>
      <c r="I4150" s="88"/>
      <c r="J4150" s="92"/>
      <c r="K4150" s="212"/>
      <c r="L4150" s="308" t="str">
        <f>IF(K4150&lt;&gt;"",INDEX(ฐาน!$J$4:$M$44,MATCH(INT(K4150),ฐาน!$J$4:$J$44,0),2),"")</f>
        <v/>
      </c>
      <c r="M4150" s="309" t="str">
        <f>IF(L4150&lt;&gt;"",INDEX(ฐาน!$J$4:$M$45,MATCH(L4150,ฐาน!$K$4:$K$45,0),4),"")</f>
        <v/>
      </c>
      <c r="N4150" s="310" t="str">
        <f>IF(I4150&lt;&gt;"",INDEX(ฐาน!$A$4:$F$9,MATCH(I4150,ฐาน!$A$4:$A$9,0),IF(J4150&gt;=INDEX(ฐาน!$A$4:$F$9,MATCH(I4150,ฐาน!$A$4:$A$9,0),3),6,5)),"")</f>
        <v/>
      </c>
      <c r="O4150" s="311" t="str">
        <f>IF(I4150&lt;&gt;"",IF(J4150&gt;=INDEX(ฐาน!$A$4:$G$9,MATCH(I4150,ฐาน!$A$4:$A$9,0),4),INDEX(ฐาน!$A$4:$G$9,MATCH(I4150,ฐาน!$A$4:$A$9,0),7),INDEX(ฐาน!$A$4:$G$9,MATCH(I4150,ฐาน!$A$4:$A$9,0),4)),"")</f>
        <v/>
      </c>
      <c r="P4150" s="312">
        <f>IF(M4150&lt;&gt;ฐาน!$M$45,IF(L4150&lt;&gt;"",($L4150*$N4150/100),0),0)</f>
        <v>0</v>
      </c>
      <c r="Q4150" s="311">
        <f>IF(M4150&lt;&gt;ฐาน!$M$45,IF(L4150&lt;&gt;"",ROUNDUP(($L4150*$N4150/100),-1),0),0)</f>
        <v>0</v>
      </c>
      <c r="R4150" s="311">
        <f t="shared" si="128"/>
        <v>0</v>
      </c>
      <c r="S4150" s="313">
        <f t="shared" si="129"/>
        <v>0</v>
      </c>
      <c r="T4150" s="314">
        <f>IF(M4150&lt;&gt;ฐาน!$M$45,IF(S4150&lt;&gt;"",S4150+R4150,0),0)</f>
        <v>0</v>
      </c>
      <c r="U4150" s="311">
        <f>IF(M4150&lt;&gt;ฐาน!$M$45,IF(S4150=0,J4150+T4150,O4150),J4150)</f>
        <v>0</v>
      </c>
      <c r="V4150" s="98"/>
    </row>
    <row r="4151" spans="1:22" x14ac:dyDescent="0.35">
      <c r="A4151" s="93">
        <v>4143</v>
      </c>
      <c r="B4151" s="84"/>
      <c r="C4151" s="98"/>
      <c r="D4151" s="91"/>
      <c r="E4151" s="89"/>
      <c r="F4151" s="88"/>
      <c r="G4151" s="91"/>
      <c r="H4151" s="91"/>
      <c r="I4151" s="88"/>
      <c r="J4151" s="92"/>
      <c r="K4151" s="212"/>
      <c r="L4151" s="308" t="str">
        <f>IF(K4151&lt;&gt;"",INDEX(ฐาน!$J$4:$M$44,MATCH(INT(K4151),ฐาน!$J$4:$J$44,0),2),"")</f>
        <v/>
      </c>
      <c r="M4151" s="309" t="str">
        <f>IF(L4151&lt;&gt;"",INDEX(ฐาน!$J$4:$M$45,MATCH(L4151,ฐาน!$K$4:$K$45,0),4),"")</f>
        <v/>
      </c>
      <c r="N4151" s="310" t="str">
        <f>IF(I4151&lt;&gt;"",INDEX(ฐาน!$A$4:$F$9,MATCH(I4151,ฐาน!$A$4:$A$9,0),IF(J4151&gt;=INDEX(ฐาน!$A$4:$F$9,MATCH(I4151,ฐาน!$A$4:$A$9,0),3),6,5)),"")</f>
        <v/>
      </c>
      <c r="O4151" s="311" t="str">
        <f>IF(I4151&lt;&gt;"",IF(J4151&gt;=INDEX(ฐาน!$A$4:$G$9,MATCH(I4151,ฐาน!$A$4:$A$9,0),4),INDEX(ฐาน!$A$4:$G$9,MATCH(I4151,ฐาน!$A$4:$A$9,0),7),INDEX(ฐาน!$A$4:$G$9,MATCH(I4151,ฐาน!$A$4:$A$9,0),4)),"")</f>
        <v/>
      </c>
      <c r="P4151" s="312">
        <f>IF(M4151&lt;&gt;ฐาน!$M$45,IF(L4151&lt;&gt;"",($L4151*$N4151/100),0),0)</f>
        <v>0</v>
      </c>
      <c r="Q4151" s="311">
        <f>IF(M4151&lt;&gt;ฐาน!$M$45,IF(L4151&lt;&gt;"",ROUNDUP(($L4151*$N4151/100),-1),0),0)</f>
        <v>0</v>
      </c>
      <c r="R4151" s="311">
        <f t="shared" si="128"/>
        <v>0</v>
      </c>
      <c r="S4151" s="313">
        <f t="shared" si="129"/>
        <v>0</v>
      </c>
      <c r="T4151" s="314">
        <f>IF(M4151&lt;&gt;ฐาน!$M$45,IF(S4151&lt;&gt;"",S4151+R4151,0),0)</f>
        <v>0</v>
      </c>
      <c r="U4151" s="311">
        <f>IF(M4151&lt;&gt;ฐาน!$M$45,IF(S4151=0,J4151+T4151,O4151),J4151)</f>
        <v>0</v>
      </c>
      <c r="V4151" s="98"/>
    </row>
    <row r="4152" spans="1:22" x14ac:dyDescent="0.35">
      <c r="A4152" s="93">
        <v>4144</v>
      </c>
      <c r="B4152" s="84"/>
      <c r="C4152" s="98"/>
      <c r="D4152" s="91"/>
      <c r="E4152" s="89"/>
      <c r="F4152" s="88"/>
      <c r="G4152" s="91"/>
      <c r="H4152" s="91"/>
      <c r="I4152" s="88"/>
      <c r="J4152" s="92"/>
      <c r="K4152" s="212"/>
      <c r="L4152" s="308" t="str">
        <f>IF(K4152&lt;&gt;"",INDEX(ฐาน!$J$4:$M$44,MATCH(INT(K4152),ฐาน!$J$4:$J$44,0),2),"")</f>
        <v/>
      </c>
      <c r="M4152" s="309" t="str">
        <f>IF(L4152&lt;&gt;"",INDEX(ฐาน!$J$4:$M$45,MATCH(L4152,ฐาน!$K$4:$K$45,0),4),"")</f>
        <v/>
      </c>
      <c r="N4152" s="310" t="str">
        <f>IF(I4152&lt;&gt;"",INDEX(ฐาน!$A$4:$F$9,MATCH(I4152,ฐาน!$A$4:$A$9,0),IF(J4152&gt;=INDEX(ฐาน!$A$4:$F$9,MATCH(I4152,ฐาน!$A$4:$A$9,0),3),6,5)),"")</f>
        <v/>
      </c>
      <c r="O4152" s="311" t="str">
        <f>IF(I4152&lt;&gt;"",IF(J4152&gt;=INDEX(ฐาน!$A$4:$G$9,MATCH(I4152,ฐาน!$A$4:$A$9,0),4),INDEX(ฐาน!$A$4:$G$9,MATCH(I4152,ฐาน!$A$4:$A$9,0),7),INDEX(ฐาน!$A$4:$G$9,MATCH(I4152,ฐาน!$A$4:$A$9,0),4)),"")</f>
        <v/>
      </c>
      <c r="P4152" s="312">
        <f>IF(M4152&lt;&gt;ฐาน!$M$45,IF(L4152&lt;&gt;"",($L4152*$N4152/100),0),0)</f>
        <v>0</v>
      </c>
      <c r="Q4152" s="311">
        <f>IF(M4152&lt;&gt;ฐาน!$M$45,IF(L4152&lt;&gt;"",ROUNDUP(($L4152*$N4152/100),-1),0),0)</f>
        <v>0</v>
      </c>
      <c r="R4152" s="311">
        <f t="shared" si="128"/>
        <v>0</v>
      </c>
      <c r="S4152" s="313">
        <f t="shared" si="129"/>
        <v>0</v>
      </c>
      <c r="T4152" s="314">
        <f>IF(M4152&lt;&gt;ฐาน!$M$45,IF(S4152&lt;&gt;"",S4152+R4152,0),0)</f>
        <v>0</v>
      </c>
      <c r="U4152" s="311">
        <f>IF(M4152&lt;&gt;ฐาน!$M$45,IF(S4152=0,J4152+T4152,O4152),J4152)</f>
        <v>0</v>
      </c>
      <c r="V4152" s="98"/>
    </row>
    <row r="4153" spans="1:22" x14ac:dyDescent="0.35">
      <c r="A4153" s="93">
        <v>4145</v>
      </c>
      <c r="B4153" s="84"/>
      <c r="C4153" s="98"/>
      <c r="D4153" s="91"/>
      <c r="E4153" s="89"/>
      <c r="F4153" s="88"/>
      <c r="G4153" s="91"/>
      <c r="H4153" s="91"/>
      <c r="I4153" s="88"/>
      <c r="J4153" s="92"/>
      <c r="K4153" s="212"/>
      <c r="L4153" s="308" t="str">
        <f>IF(K4153&lt;&gt;"",INDEX(ฐาน!$J$4:$M$44,MATCH(INT(K4153),ฐาน!$J$4:$J$44,0),2),"")</f>
        <v/>
      </c>
      <c r="M4153" s="309" t="str">
        <f>IF(L4153&lt;&gt;"",INDEX(ฐาน!$J$4:$M$45,MATCH(L4153,ฐาน!$K$4:$K$45,0),4),"")</f>
        <v/>
      </c>
      <c r="N4153" s="310" t="str">
        <f>IF(I4153&lt;&gt;"",INDEX(ฐาน!$A$4:$F$9,MATCH(I4153,ฐาน!$A$4:$A$9,0),IF(J4153&gt;=INDEX(ฐาน!$A$4:$F$9,MATCH(I4153,ฐาน!$A$4:$A$9,0),3),6,5)),"")</f>
        <v/>
      </c>
      <c r="O4153" s="311" t="str">
        <f>IF(I4153&lt;&gt;"",IF(J4153&gt;=INDEX(ฐาน!$A$4:$G$9,MATCH(I4153,ฐาน!$A$4:$A$9,0),4),INDEX(ฐาน!$A$4:$G$9,MATCH(I4153,ฐาน!$A$4:$A$9,0),7),INDEX(ฐาน!$A$4:$G$9,MATCH(I4153,ฐาน!$A$4:$A$9,0),4)),"")</f>
        <v/>
      </c>
      <c r="P4153" s="312">
        <f>IF(M4153&lt;&gt;ฐาน!$M$45,IF(L4153&lt;&gt;"",($L4153*$N4153/100),0),0)</f>
        <v>0</v>
      </c>
      <c r="Q4153" s="311">
        <f>IF(M4153&lt;&gt;ฐาน!$M$45,IF(L4153&lt;&gt;"",ROUNDUP(($L4153*$N4153/100),-1),0),0)</f>
        <v>0</v>
      </c>
      <c r="R4153" s="311">
        <f t="shared" si="128"/>
        <v>0</v>
      </c>
      <c r="S4153" s="313">
        <f t="shared" si="129"/>
        <v>0</v>
      </c>
      <c r="T4153" s="314">
        <f>IF(M4153&lt;&gt;ฐาน!$M$45,IF(S4153&lt;&gt;"",S4153+R4153,0),0)</f>
        <v>0</v>
      </c>
      <c r="U4153" s="311">
        <f>IF(M4153&lt;&gt;ฐาน!$M$45,IF(S4153=0,J4153+T4153,O4153),J4153)</f>
        <v>0</v>
      </c>
      <c r="V4153" s="98"/>
    </row>
    <row r="4154" spans="1:22" x14ac:dyDescent="0.35">
      <c r="A4154" s="93">
        <v>4146</v>
      </c>
      <c r="B4154" s="84"/>
      <c r="C4154" s="98"/>
      <c r="D4154" s="91"/>
      <c r="E4154" s="89"/>
      <c r="F4154" s="88"/>
      <c r="G4154" s="91"/>
      <c r="H4154" s="91"/>
      <c r="I4154" s="88"/>
      <c r="J4154" s="92"/>
      <c r="K4154" s="212"/>
      <c r="L4154" s="308" t="str">
        <f>IF(K4154&lt;&gt;"",INDEX(ฐาน!$J$4:$M$44,MATCH(INT(K4154),ฐาน!$J$4:$J$44,0),2),"")</f>
        <v/>
      </c>
      <c r="M4154" s="309" t="str">
        <f>IF(L4154&lt;&gt;"",INDEX(ฐาน!$J$4:$M$45,MATCH(L4154,ฐาน!$K$4:$K$45,0),4),"")</f>
        <v/>
      </c>
      <c r="N4154" s="310" t="str">
        <f>IF(I4154&lt;&gt;"",INDEX(ฐาน!$A$4:$F$9,MATCH(I4154,ฐาน!$A$4:$A$9,0),IF(J4154&gt;=INDEX(ฐาน!$A$4:$F$9,MATCH(I4154,ฐาน!$A$4:$A$9,0),3),6,5)),"")</f>
        <v/>
      </c>
      <c r="O4154" s="311" t="str">
        <f>IF(I4154&lt;&gt;"",IF(J4154&gt;=INDEX(ฐาน!$A$4:$G$9,MATCH(I4154,ฐาน!$A$4:$A$9,0),4),INDEX(ฐาน!$A$4:$G$9,MATCH(I4154,ฐาน!$A$4:$A$9,0),7),INDEX(ฐาน!$A$4:$G$9,MATCH(I4154,ฐาน!$A$4:$A$9,0),4)),"")</f>
        <v/>
      </c>
      <c r="P4154" s="312">
        <f>IF(M4154&lt;&gt;ฐาน!$M$45,IF(L4154&lt;&gt;"",($L4154*$N4154/100),0),0)</f>
        <v>0</v>
      </c>
      <c r="Q4154" s="311">
        <f>IF(M4154&lt;&gt;ฐาน!$M$45,IF(L4154&lt;&gt;"",ROUNDUP(($L4154*$N4154/100),-1),0),0)</f>
        <v>0</v>
      </c>
      <c r="R4154" s="311">
        <f t="shared" si="128"/>
        <v>0</v>
      </c>
      <c r="S4154" s="313">
        <f t="shared" si="129"/>
        <v>0</v>
      </c>
      <c r="T4154" s="314">
        <f>IF(M4154&lt;&gt;ฐาน!$M$45,IF(S4154&lt;&gt;"",S4154+R4154,0),0)</f>
        <v>0</v>
      </c>
      <c r="U4154" s="311">
        <f>IF(M4154&lt;&gt;ฐาน!$M$45,IF(S4154=0,J4154+T4154,O4154),J4154)</f>
        <v>0</v>
      </c>
      <c r="V4154" s="98"/>
    </row>
    <row r="4155" spans="1:22" x14ac:dyDescent="0.35">
      <c r="A4155" s="93">
        <v>4147</v>
      </c>
      <c r="B4155" s="84"/>
      <c r="C4155" s="98"/>
      <c r="D4155" s="91"/>
      <c r="E4155" s="89"/>
      <c r="F4155" s="88"/>
      <c r="G4155" s="91"/>
      <c r="H4155" s="91"/>
      <c r="I4155" s="88"/>
      <c r="J4155" s="92"/>
      <c r="K4155" s="212"/>
      <c r="L4155" s="308" t="str">
        <f>IF(K4155&lt;&gt;"",INDEX(ฐาน!$J$4:$M$44,MATCH(INT(K4155),ฐาน!$J$4:$J$44,0),2),"")</f>
        <v/>
      </c>
      <c r="M4155" s="309" t="str">
        <f>IF(L4155&lt;&gt;"",INDEX(ฐาน!$J$4:$M$45,MATCH(L4155,ฐาน!$K$4:$K$45,0),4),"")</f>
        <v/>
      </c>
      <c r="N4155" s="310" t="str">
        <f>IF(I4155&lt;&gt;"",INDEX(ฐาน!$A$4:$F$9,MATCH(I4155,ฐาน!$A$4:$A$9,0),IF(J4155&gt;=INDEX(ฐาน!$A$4:$F$9,MATCH(I4155,ฐาน!$A$4:$A$9,0),3),6,5)),"")</f>
        <v/>
      </c>
      <c r="O4155" s="311" t="str">
        <f>IF(I4155&lt;&gt;"",IF(J4155&gt;=INDEX(ฐาน!$A$4:$G$9,MATCH(I4155,ฐาน!$A$4:$A$9,0),4),INDEX(ฐาน!$A$4:$G$9,MATCH(I4155,ฐาน!$A$4:$A$9,0),7),INDEX(ฐาน!$A$4:$G$9,MATCH(I4155,ฐาน!$A$4:$A$9,0),4)),"")</f>
        <v/>
      </c>
      <c r="P4155" s="312">
        <f>IF(M4155&lt;&gt;ฐาน!$M$45,IF(L4155&lt;&gt;"",($L4155*$N4155/100),0),0)</f>
        <v>0</v>
      </c>
      <c r="Q4155" s="311">
        <f>IF(M4155&lt;&gt;ฐาน!$M$45,IF(L4155&lt;&gt;"",ROUNDUP(($L4155*$N4155/100),-1),0),0)</f>
        <v>0</v>
      </c>
      <c r="R4155" s="311">
        <f t="shared" si="128"/>
        <v>0</v>
      </c>
      <c r="S4155" s="313">
        <f t="shared" si="129"/>
        <v>0</v>
      </c>
      <c r="T4155" s="314">
        <f>IF(M4155&lt;&gt;ฐาน!$M$45,IF(S4155&lt;&gt;"",S4155+R4155,0),0)</f>
        <v>0</v>
      </c>
      <c r="U4155" s="311">
        <f>IF(M4155&lt;&gt;ฐาน!$M$45,IF(S4155=0,J4155+T4155,O4155),J4155)</f>
        <v>0</v>
      </c>
      <c r="V4155" s="98"/>
    </row>
    <row r="4156" spans="1:22" x14ac:dyDescent="0.35">
      <c r="A4156" s="93">
        <v>4148</v>
      </c>
      <c r="B4156" s="84"/>
      <c r="C4156" s="98"/>
      <c r="D4156" s="91"/>
      <c r="E4156" s="89"/>
      <c r="F4156" s="88"/>
      <c r="G4156" s="91"/>
      <c r="H4156" s="91"/>
      <c r="I4156" s="88"/>
      <c r="J4156" s="92"/>
      <c r="K4156" s="212"/>
      <c r="L4156" s="308" t="str">
        <f>IF(K4156&lt;&gt;"",INDEX(ฐาน!$J$4:$M$44,MATCH(INT(K4156),ฐาน!$J$4:$J$44,0),2),"")</f>
        <v/>
      </c>
      <c r="M4156" s="309" t="str">
        <f>IF(L4156&lt;&gt;"",INDEX(ฐาน!$J$4:$M$45,MATCH(L4156,ฐาน!$K$4:$K$45,0),4),"")</f>
        <v/>
      </c>
      <c r="N4156" s="310" t="str">
        <f>IF(I4156&lt;&gt;"",INDEX(ฐาน!$A$4:$F$9,MATCH(I4156,ฐาน!$A$4:$A$9,0),IF(J4156&gt;=INDEX(ฐาน!$A$4:$F$9,MATCH(I4156,ฐาน!$A$4:$A$9,0),3),6,5)),"")</f>
        <v/>
      </c>
      <c r="O4156" s="311" t="str">
        <f>IF(I4156&lt;&gt;"",IF(J4156&gt;=INDEX(ฐาน!$A$4:$G$9,MATCH(I4156,ฐาน!$A$4:$A$9,0),4),INDEX(ฐาน!$A$4:$G$9,MATCH(I4156,ฐาน!$A$4:$A$9,0),7),INDEX(ฐาน!$A$4:$G$9,MATCH(I4156,ฐาน!$A$4:$A$9,0),4)),"")</f>
        <v/>
      </c>
      <c r="P4156" s="312">
        <f>IF(M4156&lt;&gt;ฐาน!$M$45,IF(L4156&lt;&gt;"",($L4156*$N4156/100),0),0)</f>
        <v>0</v>
      </c>
      <c r="Q4156" s="311">
        <f>IF(M4156&lt;&gt;ฐาน!$M$45,IF(L4156&lt;&gt;"",ROUNDUP(($L4156*$N4156/100),-1),0),0)</f>
        <v>0</v>
      </c>
      <c r="R4156" s="311">
        <f t="shared" si="128"/>
        <v>0</v>
      </c>
      <c r="S4156" s="313">
        <f t="shared" si="129"/>
        <v>0</v>
      </c>
      <c r="T4156" s="314">
        <f>IF(M4156&lt;&gt;ฐาน!$M$45,IF(S4156&lt;&gt;"",S4156+R4156,0),0)</f>
        <v>0</v>
      </c>
      <c r="U4156" s="311">
        <f>IF(M4156&lt;&gt;ฐาน!$M$45,IF(S4156=0,J4156+T4156,O4156),J4156)</f>
        <v>0</v>
      </c>
      <c r="V4156" s="98"/>
    </row>
    <row r="4157" spans="1:22" x14ac:dyDescent="0.35">
      <c r="A4157" s="93">
        <v>4149</v>
      </c>
      <c r="B4157" s="84"/>
      <c r="C4157" s="98"/>
      <c r="D4157" s="91"/>
      <c r="E4157" s="89"/>
      <c r="F4157" s="88"/>
      <c r="G4157" s="91"/>
      <c r="H4157" s="91"/>
      <c r="I4157" s="88"/>
      <c r="J4157" s="92"/>
      <c r="K4157" s="212"/>
      <c r="L4157" s="308" t="str">
        <f>IF(K4157&lt;&gt;"",INDEX(ฐาน!$J$4:$M$44,MATCH(INT(K4157),ฐาน!$J$4:$J$44,0),2),"")</f>
        <v/>
      </c>
      <c r="M4157" s="309" t="str">
        <f>IF(L4157&lt;&gt;"",INDEX(ฐาน!$J$4:$M$45,MATCH(L4157,ฐาน!$K$4:$K$45,0),4),"")</f>
        <v/>
      </c>
      <c r="N4157" s="310" t="str">
        <f>IF(I4157&lt;&gt;"",INDEX(ฐาน!$A$4:$F$9,MATCH(I4157,ฐาน!$A$4:$A$9,0),IF(J4157&gt;=INDEX(ฐาน!$A$4:$F$9,MATCH(I4157,ฐาน!$A$4:$A$9,0),3),6,5)),"")</f>
        <v/>
      </c>
      <c r="O4157" s="311" t="str">
        <f>IF(I4157&lt;&gt;"",IF(J4157&gt;=INDEX(ฐาน!$A$4:$G$9,MATCH(I4157,ฐาน!$A$4:$A$9,0),4),INDEX(ฐาน!$A$4:$G$9,MATCH(I4157,ฐาน!$A$4:$A$9,0),7),INDEX(ฐาน!$A$4:$G$9,MATCH(I4157,ฐาน!$A$4:$A$9,0),4)),"")</f>
        <v/>
      </c>
      <c r="P4157" s="312">
        <f>IF(M4157&lt;&gt;ฐาน!$M$45,IF(L4157&lt;&gt;"",($L4157*$N4157/100),0),0)</f>
        <v>0</v>
      </c>
      <c r="Q4157" s="311">
        <f>IF(M4157&lt;&gt;ฐาน!$M$45,IF(L4157&lt;&gt;"",ROUNDUP(($L4157*$N4157/100),-1),0),0)</f>
        <v>0</v>
      </c>
      <c r="R4157" s="311">
        <f t="shared" si="128"/>
        <v>0</v>
      </c>
      <c r="S4157" s="313">
        <f t="shared" si="129"/>
        <v>0</v>
      </c>
      <c r="T4157" s="314">
        <f>IF(M4157&lt;&gt;ฐาน!$M$45,IF(S4157&lt;&gt;"",S4157+R4157,0),0)</f>
        <v>0</v>
      </c>
      <c r="U4157" s="311">
        <f>IF(M4157&lt;&gt;ฐาน!$M$45,IF(S4157=0,J4157+T4157,O4157),J4157)</f>
        <v>0</v>
      </c>
      <c r="V4157" s="98"/>
    </row>
    <row r="4158" spans="1:22" x14ac:dyDescent="0.35">
      <c r="A4158" s="93">
        <v>4150</v>
      </c>
      <c r="B4158" s="84"/>
      <c r="C4158" s="98"/>
      <c r="D4158" s="91"/>
      <c r="E4158" s="89"/>
      <c r="F4158" s="88"/>
      <c r="G4158" s="91"/>
      <c r="H4158" s="91"/>
      <c r="I4158" s="88"/>
      <c r="J4158" s="92"/>
      <c r="K4158" s="212"/>
      <c r="L4158" s="308" t="str">
        <f>IF(K4158&lt;&gt;"",INDEX(ฐาน!$J$4:$M$44,MATCH(INT(K4158),ฐาน!$J$4:$J$44,0),2),"")</f>
        <v/>
      </c>
      <c r="M4158" s="309" t="str">
        <f>IF(L4158&lt;&gt;"",INDEX(ฐาน!$J$4:$M$45,MATCH(L4158,ฐาน!$K$4:$K$45,0),4),"")</f>
        <v/>
      </c>
      <c r="N4158" s="310" t="str">
        <f>IF(I4158&lt;&gt;"",INDEX(ฐาน!$A$4:$F$9,MATCH(I4158,ฐาน!$A$4:$A$9,0),IF(J4158&gt;=INDEX(ฐาน!$A$4:$F$9,MATCH(I4158,ฐาน!$A$4:$A$9,0),3),6,5)),"")</f>
        <v/>
      </c>
      <c r="O4158" s="311" t="str">
        <f>IF(I4158&lt;&gt;"",IF(J4158&gt;=INDEX(ฐาน!$A$4:$G$9,MATCH(I4158,ฐาน!$A$4:$A$9,0),4),INDEX(ฐาน!$A$4:$G$9,MATCH(I4158,ฐาน!$A$4:$A$9,0),7),INDEX(ฐาน!$A$4:$G$9,MATCH(I4158,ฐาน!$A$4:$A$9,0),4)),"")</f>
        <v/>
      </c>
      <c r="P4158" s="312">
        <f>IF(M4158&lt;&gt;ฐาน!$M$45,IF(L4158&lt;&gt;"",($L4158*$N4158/100),0),0)</f>
        <v>0</v>
      </c>
      <c r="Q4158" s="311">
        <f>IF(M4158&lt;&gt;ฐาน!$M$45,IF(L4158&lt;&gt;"",ROUNDUP(($L4158*$N4158/100),-1),0),0)</f>
        <v>0</v>
      </c>
      <c r="R4158" s="311">
        <f t="shared" si="128"/>
        <v>0</v>
      </c>
      <c r="S4158" s="313">
        <f t="shared" si="129"/>
        <v>0</v>
      </c>
      <c r="T4158" s="314">
        <f>IF(M4158&lt;&gt;ฐาน!$M$45,IF(S4158&lt;&gt;"",S4158+R4158,0),0)</f>
        <v>0</v>
      </c>
      <c r="U4158" s="311">
        <f>IF(M4158&lt;&gt;ฐาน!$M$45,IF(S4158=0,J4158+T4158,O4158),J4158)</f>
        <v>0</v>
      </c>
      <c r="V4158" s="98"/>
    </row>
    <row r="4159" spans="1:22" x14ac:dyDescent="0.35">
      <c r="A4159" s="93">
        <v>4151</v>
      </c>
      <c r="B4159" s="84"/>
      <c r="C4159" s="98"/>
      <c r="D4159" s="91"/>
      <c r="E4159" s="89"/>
      <c r="F4159" s="88"/>
      <c r="G4159" s="91"/>
      <c r="H4159" s="91"/>
      <c r="I4159" s="88"/>
      <c r="J4159" s="92"/>
      <c r="K4159" s="212"/>
      <c r="L4159" s="308" t="str">
        <f>IF(K4159&lt;&gt;"",INDEX(ฐาน!$J$4:$M$44,MATCH(INT(K4159),ฐาน!$J$4:$J$44,0),2),"")</f>
        <v/>
      </c>
      <c r="M4159" s="309" t="str">
        <f>IF(L4159&lt;&gt;"",INDEX(ฐาน!$J$4:$M$45,MATCH(L4159,ฐาน!$K$4:$K$45,0),4),"")</f>
        <v/>
      </c>
      <c r="N4159" s="310" t="str">
        <f>IF(I4159&lt;&gt;"",INDEX(ฐาน!$A$4:$F$9,MATCH(I4159,ฐาน!$A$4:$A$9,0),IF(J4159&gt;=INDEX(ฐาน!$A$4:$F$9,MATCH(I4159,ฐาน!$A$4:$A$9,0),3),6,5)),"")</f>
        <v/>
      </c>
      <c r="O4159" s="311" t="str">
        <f>IF(I4159&lt;&gt;"",IF(J4159&gt;=INDEX(ฐาน!$A$4:$G$9,MATCH(I4159,ฐาน!$A$4:$A$9,0),4),INDEX(ฐาน!$A$4:$G$9,MATCH(I4159,ฐาน!$A$4:$A$9,0),7),INDEX(ฐาน!$A$4:$G$9,MATCH(I4159,ฐาน!$A$4:$A$9,0),4)),"")</f>
        <v/>
      </c>
      <c r="P4159" s="312">
        <f>IF(M4159&lt;&gt;ฐาน!$M$45,IF(L4159&lt;&gt;"",($L4159*$N4159/100),0),0)</f>
        <v>0</v>
      </c>
      <c r="Q4159" s="311">
        <f>IF(M4159&lt;&gt;ฐาน!$M$45,IF(L4159&lt;&gt;"",ROUNDUP(($L4159*$N4159/100),-1),0),0)</f>
        <v>0</v>
      </c>
      <c r="R4159" s="311">
        <f t="shared" si="128"/>
        <v>0</v>
      </c>
      <c r="S4159" s="313">
        <f t="shared" si="129"/>
        <v>0</v>
      </c>
      <c r="T4159" s="314">
        <f>IF(M4159&lt;&gt;ฐาน!$M$45,IF(S4159&lt;&gt;"",S4159+R4159,0),0)</f>
        <v>0</v>
      </c>
      <c r="U4159" s="311">
        <f>IF(M4159&lt;&gt;ฐาน!$M$45,IF(S4159=0,J4159+T4159,O4159),J4159)</f>
        <v>0</v>
      </c>
      <c r="V4159" s="98"/>
    </row>
    <row r="4160" spans="1:22" x14ac:dyDescent="0.35">
      <c r="A4160" s="93">
        <v>4152</v>
      </c>
      <c r="B4160" s="84"/>
      <c r="C4160" s="98"/>
      <c r="D4160" s="91"/>
      <c r="E4160" s="89"/>
      <c r="F4160" s="88"/>
      <c r="G4160" s="91"/>
      <c r="H4160" s="91"/>
      <c r="I4160" s="88"/>
      <c r="J4160" s="92"/>
      <c r="K4160" s="212"/>
      <c r="L4160" s="308" t="str">
        <f>IF(K4160&lt;&gt;"",INDEX(ฐาน!$J$4:$M$44,MATCH(INT(K4160),ฐาน!$J$4:$J$44,0),2),"")</f>
        <v/>
      </c>
      <c r="M4160" s="309" t="str">
        <f>IF(L4160&lt;&gt;"",INDEX(ฐาน!$J$4:$M$45,MATCH(L4160,ฐาน!$K$4:$K$45,0),4),"")</f>
        <v/>
      </c>
      <c r="N4160" s="310" t="str">
        <f>IF(I4160&lt;&gt;"",INDEX(ฐาน!$A$4:$F$9,MATCH(I4160,ฐาน!$A$4:$A$9,0),IF(J4160&gt;=INDEX(ฐาน!$A$4:$F$9,MATCH(I4160,ฐาน!$A$4:$A$9,0),3),6,5)),"")</f>
        <v/>
      </c>
      <c r="O4160" s="311" t="str">
        <f>IF(I4160&lt;&gt;"",IF(J4160&gt;=INDEX(ฐาน!$A$4:$G$9,MATCH(I4160,ฐาน!$A$4:$A$9,0),4),INDEX(ฐาน!$A$4:$G$9,MATCH(I4160,ฐาน!$A$4:$A$9,0),7),INDEX(ฐาน!$A$4:$G$9,MATCH(I4160,ฐาน!$A$4:$A$9,0),4)),"")</f>
        <v/>
      </c>
      <c r="P4160" s="312">
        <f>IF(M4160&lt;&gt;ฐาน!$M$45,IF(L4160&lt;&gt;"",($L4160*$N4160/100),0),0)</f>
        <v>0</v>
      </c>
      <c r="Q4160" s="311">
        <f>IF(M4160&lt;&gt;ฐาน!$M$45,IF(L4160&lt;&gt;"",ROUNDUP(($L4160*$N4160/100),-1),0),0)</f>
        <v>0</v>
      </c>
      <c r="R4160" s="311">
        <f t="shared" si="128"/>
        <v>0</v>
      </c>
      <c r="S4160" s="313">
        <f t="shared" si="129"/>
        <v>0</v>
      </c>
      <c r="T4160" s="314">
        <f>IF(M4160&lt;&gt;ฐาน!$M$45,IF(S4160&lt;&gt;"",S4160+R4160,0),0)</f>
        <v>0</v>
      </c>
      <c r="U4160" s="311">
        <f>IF(M4160&lt;&gt;ฐาน!$M$45,IF(S4160=0,J4160+T4160,O4160),J4160)</f>
        <v>0</v>
      </c>
      <c r="V4160" s="98"/>
    </row>
    <row r="4161" spans="1:22" x14ac:dyDescent="0.35">
      <c r="A4161" s="93">
        <v>4153</v>
      </c>
      <c r="B4161" s="84"/>
      <c r="C4161" s="98"/>
      <c r="D4161" s="91"/>
      <c r="E4161" s="89"/>
      <c r="F4161" s="88"/>
      <c r="G4161" s="91"/>
      <c r="H4161" s="91"/>
      <c r="I4161" s="88"/>
      <c r="J4161" s="92"/>
      <c r="K4161" s="212"/>
      <c r="L4161" s="308" t="str">
        <f>IF(K4161&lt;&gt;"",INDEX(ฐาน!$J$4:$M$44,MATCH(INT(K4161),ฐาน!$J$4:$J$44,0),2),"")</f>
        <v/>
      </c>
      <c r="M4161" s="309" t="str">
        <f>IF(L4161&lt;&gt;"",INDEX(ฐาน!$J$4:$M$45,MATCH(L4161,ฐาน!$K$4:$K$45,0),4),"")</f>
        <v/>
      </c>
      <c r="N4161" s="310" t="str">
        <f>IF(I4161&lt;&gt;"",INDEX(ฐาน!$A$4:$F$9,MATCH(I4161,ฐาน!$A$4:$A$9,0),IF(J4161&gt;=INDEX(ฐาน!$A$4:$F$9,MATCH(I4161,ฐาน!$A$4:$A$9,0),3),6,5)),"")</f>
        <v/>
      </c>
      <c r="O4161" s="311" t="str">
        <f>IF(I4161&lt;&gt;"",IF(J4161&gt;=INDEX(ฐาน!$A$4:$G$9,MATCH(I4161,ฐาน!$A$4:$A$9,0),4),INDEX(ฐาน!$A$4:$G$9,MATCH(I4161,ฐาน!$A$4:$A$9,0),7),INDEX(ฐาน!$A$4:$G$9,MATCH(I4161,ฐาน!$A$4:$A$9,0),4)),"")</f>
        <v/>
      </c>
      <c r="P4161" s="312">
        <f>IF(M4161&lt;&gt;ฐาน!$M$45,IF(L4161&lt;&gt;"",($L4161*$N4161/100),0),0)</f>
        <v>0</v>
      </c>
      <c r="Q4161" s="311">
        <f>IF(M4161&lt;&gt;ฐาน!$M$45,IF(L4161&lt;&gt;"",ROUNDUP(($L4161*$N4161/100),-1),0),0)</f>
        <v>0</v>
      </c>
      <c r="R4161" s="311">
        <f t="shared" si="128"/>
        <v>0</v>
      </c>
      <c r="S4161" s="313">
        <f t="shared" si="129"/>
        <v>0</v>
      </c>
      <c r="T4161" s="314">
        <f>IF(M4161&lt;&gt;ฐาน!$M$45,IF(S4161&lt;&gt;"",S4161+R4161,0),0)</f>
        <v>0</v>
      </c>
      <c r="U4161" s="311">
        <f>IF(M4161&lt;&gt;ฐาน!$M$45,IF(S4161=0,J4161+T4161,O4161),J4161)</f>
        <v>0</v>
      </c>
      <c r="V4161" s="98"/>
    </row>
    <row r="4162" spans="1:22" x14ac:dyDescent="0.35">
      <c r="A4162" s="93">
        <v>4154</v>
      </c>
      <c r="B4162" s="84"/>
      <c r="C4162" s="98"/>
      <c r="D4162" s="91"/>
      <c r="E4162" s="89"/>
      <c r="F4162" s="88"/>
      <c r="G4162" s="91"/>
      <c r="H4162" s="91"/>
      <c r="I4162" s="88"/>
      <c r="J4162" s="92"/>
      <c r="K4162" s="212"/>
      <c r="L4162" s="308" t="str">
        <f>IF(K4162&lt;&gt;"",INDEX(ฐาน!$J$4:$M$44,MATCH(INT(K4162),ฐาน!$J$4:$J$44,0),2),"")</f>
        <v/>
      </c>
      <c r="M4162" s="309" t="str">
        <f>IF(L4162&lt;&gt;"",INDEX(ฐาน!$J$4:$M$45,MATCH(L4162,ฐาน!$K$4:$K$45,0),4),"")</f>
        <v/>
      </c>
      <c r="N4162" s="310" t="str">
        <f>IF(I4162&lt;&gt;"",INDEX(ฐาน!$A$4:$F$9,MATCH(I4162,ฐาน!$A$4:$A$9,0),IF(J4162&gt;=INDEX(ฐาน!$A$4:$F$9,MATCH(I4162,ฐาน!$A$4:$A$9,0),3),6,5)),"")</f>
        <v/>
      </c>
      <c r="O4162" s="311" t="str">
        <f>IF(I4162&lt;&gt;"",IF(J4162&gt;=INDEX(ฐาน!$A$4:$G$9,MATCH(I4162,ฐาน!$A$4:$A$9,0),4),INDEX(ฐาน!$A$4:$G$9,MATCH(I4162,ฐาน!$A$4:$A$9,0),7),INDEX(ฐาน!$A$4:$G$9,MATCH(I4162,ฐาน!$A$4:$A$9,0),4)),"")</f>
        <v/>
      </c>
      <c r="P4162" s="312">
        <f>IF(M4162&lt;&gt;ฐาน!$M$45,IF(L4162&lt;&gt;"",($L4162*$N4162/100),0),0)</f>
        <v>0</v>
      </c>
      <c r="Q4162" s="311">
        <f>IF(M4162&lt;&gt;ฐาน!$M$45,IF(L4162&lt;&gt;"",ROUNDUP(($L4162*$N4162/100),-1),0),0)</f>
        <v>0</v>
      </c>
      <c r="R4162" s="311">
        <f t="shared" si="128"/>
        <v>0</v>
      </c>
      <c r="S4162" s="313">
        <f t="shared" si="129"/>
        <v>0</v>
      </c>
      <c r="T4162" s="314">
        <f>IF(M4162&lt;&gt;ฐาน!$M$45,IF(S4162&lt;&gt;"",S4162+R4162,0),0)</f>
        <v>0</v>
      </c>
      <c r="U4162" s="311">
        <f>IF(M4162&lt;&gt;ฐาน!$M$45,IF(S4162=0,J4162+T4162,O4162),J4162)</f>
        <v>0</v>
      </c>
      <c r="V4162" s="98"/>
    </row>
    <row r="4163" spans="1:22" x14ac:dyDescent="0.35">
      <c r="A4163" s="93">
        <v>4155</v>
      </c>
      <c r="B4163" s="84"/>
      <c r="C4163" s="98"/>
      <c r="D4163" s="91"/>
      <c r="E4163" s="89"/>
      <c r="F4163" s="88"/>
      <c r="G4163" s="91"/>
      <c r="H4163" s="91"/>
      <c r="I4163" s="88"/>
      <c r="J4163" s="92"/>
      <c r="K4163" s="212"/>
      <c r="L4163" s="308" t="str">
        <f>IF(K4163&lt;&gt;"",INDEX(ฐาน!$J$4:$M$44,MATCH(INT(K4163),ฐาน!$J$4:$J$44,0),2),"")</f>
        <v/>
      </c>
      <c r="M4163" s="309" t="str">
        <f>IF(L4163&lt;&gt;"",INDEX(ฐาน!$J$4:$M$45,MATCH(L4163,ฐาน!$K$4:$K$45,0),4),"")</f>
        <v/>
      </c>
      <c r="N4163" s="310" t="str">
        <f>IF(I4163&lt;&gt;"",INDEX(ฐาน!$A$4:$F$9,MATCH(I4163,ฐาน!$A$4:$A$9,0),IF(J4163&gt;=INDEX(ฐาน!$A$4:$F$9,MATCH(I4163,ฐาน!$A$4:$A$9,0),3),6,5)),"")</f>
        <v/>
      </c>
      <c r="O4163" s="311" t="str">
        <f>IF(I4163&lt;&gt;"",IF(J4163&gt;=INDEX(ฐาน!$A$4:$G$9,MATCH(I4163,ฐาน!$A$4:$A$9,0),4),INDEX(ฐาน!$A$4:$G$9,MATCH(I4163,ฐาน!$A$4:$A$9,0),7),INDEX(ฐาน!$A$4:$G$9,MATCH(I4163,ฐาน!$A$4:$A$9,0),4)),"")</f>
        <v/>
      </c>
      <c r="P4163" s="312">
        <f>IF(M4163&lt;&gt;ฐาน!$M$45,IF(L4163&lt;&gt;"",($L4163*$N4163/100),0),0)</f>
        <v>0</v>
      </c>
      <c r="Q4163" s="311">
        <f>IF(M4163&lt;&gt;ฐาน!$M$45,IF(L4163&lt;&gt;"",ROUNDUP(($L4163*$N4163/100),-1),0),0)</f>
        <v>0</v>
      </c>
      <c r="R4163" s="311">
        <f t="shared" si="128"/>
        <v>0</v>
      </c>
      <c r="S4163" s="313">
        <f t="shared" si="129"/>
        <v>0</v>
      </c>
      <c r="T4163" s="314">
        <f>IF(M4163&lt;&gt;ฐาน!$M$45,IF(S4163&lt;&gt;"",S4163+R4163,0),0)</f>
        <v>0</v>
      </c>
      <c r="U4163" s="311">
        <f>IF(M4163&lt;&gt;ฐาน!$M$45,IF(S4163=0,J4163+T4163,O4163),J4163)</f>
        <v>0</v>
      </c>
      <c r="V4163" s="98"/>
    </row>
    <row r="4164" spans="1:22" x14ac:dyDescent="0.35">
      <c r="A4164" s="93">
        <v>4156</v>
      </c>
      <c r="B4164" s="84"/>
      <c r="C4164" s="98"/>
      <c r="D4164" s="91"/>
      <c r="E4164" s="89"/>
      <c r="F4164" s="88"/>
      <c r="G4164" s="91"/>
      <c r="H4164" s="91"/>
      <c r="I4164" s="88"/>
      <c r="J4164" s="92"/>
      <c r="K4164" s="212"/>
      <c r="L4164" s="308" t="str">
        <f>IF(K4164&lt;&gt;"",INDEX(ฐาน!$J$4:$M$44,MATCH(INT(K4164),ฐาน!$J$4:$J$44,0),2),"")</f>
        <v/>
      </c>
      <c r="M4164" s="309" t="str">
        <f>IF(L4164&lt;&gt;"",INDEX(ฐาน!$J$4:$M$45,MATCH(L4164,ฐาน!$K$4:$K$45,0),4),"")</f>
        <v/>
      </c>
      <c r="N4164" s="310" t="str">
        <f>IF(I4164&lt;&gt;"",INDEX(ฐาน!$A$4:$F$9,MATCH(I4164,ฐาน!$A$4:$A$9,0),IF(J4164&gt;=INDEX(ฐาน!$A$4:$F$9,MATCH(I4164,ฐาน!$A$4:$A$9,0),3),6,5)),"")</f>
        <v/>
      </c>
      <c r="O4164" s="311" t="str">
        <f>IF(I4164&lt;&gt;"",IF(J4164&gt;=INDEX(ฐาน!$A$4:$G$9,MATCH(I4164,ฐาน!$A$4:$A$9,0),4),INDEX(ฐาน!$A$4:$G$9,MATCH(I4164,ฐาน!$A$4:$A$9,0),7),INDEX(ฐาน!$A$4:$G$9,MATCH(I4164,ฐาน!$A$4:$A$9,0),4)),"")</f>
        <v/>
      </c>
      <c r="P4164" s="312">
        <f>IF(M4164&lt;&gt;ฐาน!$M$45,IF(L4164&lt;&gt;"",($L4164*$N4164/100),0),0)</f>
        <v>0</v>
      </c>
      <c r="Q4164" s="311">
        <f>IF(M4164&lt;&gt;ฐาน!$M$45,IF(L4164&lt;&gt;"",ROUNDUP(($L4164*$N4164/100),-1),0),0)</f>
        <v>0</v>
      </c>
      <c r="R4164" s="311">
        <f t="shared" si="128"/>
        <v>0</v>
      </c>
      <c r="S4164" s="313">
        <f t="shared" si="129"/>
        <v>0</v>
      </c>
      <c r="T4164" s="314">
        <f>IF(M4164&lt;&gt;ฐาน!$M$45,IF(S4164&lt;&gt;"",S4164+R4164,0),0)</f>
        <v>0</v>
      </c>
      <c r="U4164" s="311">
        <f>IF(M4164&lt;&gt;ฐาน!$M$45,IF(S4164=0,J4164+T4164,O4164),J4164)</f>
        <v>0</v>
      </c>
      <c r="V4164" s="98"/>
    </row>
    <row r="4165" spans="1:22" x14ac:dyDescent="0.35">
      <c r="A4165" s="93">
        <v>4157</v>
      </c>
      <c r="B4165" s="84"/>
      <c r="C4165" s="98"/>
      <c r="D4165" s="91"/>
      <c r="E4165" s="89"/>
      <c r="F4165" s="88"/>
      <c r="G4165" s="91"/>
      <c r="H4165" s="91"/>
      <c r="I4165" s="88"/>
      <c r="J4165" s="92"/>
      <c r="K4165" s="212"/>
      <c r="L4165" s="308" t="str">
        <f>IF(K4165&lt;&gt;"",INDEX(ฐาน!$J$4:$M$44,MATCH(INT(K4165),ฐาน!$J$4:$J$44,0),2),"")</f>
        <v/>
      </c>
      <c r="M4165" s="309" t="str">
        <f>IF(L4165&lt;&gt;"",INDEX(ฐาน!$J$4:$M$45,MATCH(L4165,ฐาน!$K$4:$K$45,0),4),"")</f>
        <v/>
      </c>
      <c r="N4165" s="310" t="str">
        <f>IF(I4165&lt;&gt;"",INDEX(ฐาน!$A$4:$F$9,MATCH(I4165,ฐาน!$A$4:$A$9,0),IF(J4165&gt;=INDEX(ฐาน!$A$4:$F$9,MATCH(I4165,ฐาน!$A$4:$A$9,0),3),6,5)),"")</f>
        <v/>
      </c>
      <c r="O4165" s="311" t="str">
        <f>IF(I4165&lt;&gt;"",IF(J4165&gt;=INDEX(ฐาน!$A$4:$G$9,MATCH(I4165,ฐาน!$A$4:$A$9,0),4),INDEX(ฐาน!$A$4:$G$9,MATCH(I4165,ฐาน!$A$4:$A$9,0),7),INDEX(ฐาน!$A$4:$G$9,MATCH(I4165,ฐาน!$A$4:$A$9,0),4)),"")</f>
        <v/>
      </c>
      <c r="P4165" s="312">
        <f>IF(M4165&lt;&gt;ฐาน!$M$45,IF(L4165&lt;&gt;"",($L4165*$N4165/100),0),0)</f>
        <v>0</v>
      </c>
      <c r="Q4165" s="311">
        <f>IF(M4165&lt;&gt;ฐาน!$M$45,IF(L4165&lt;&gt;"",ROUNDUP(($L4165*$N4165/100),-1),0),0)</f>
        <v>0</v>
      </c>
      <c r="R4165" s="311">
        <f t="shared" si="128"/>
        <v>0</v>
      </c>
      <c r="S4165" s="313">
        <f t="shared" si="129"/>
        <v>0</v>
      </c>
      <c r="T4165" s="314">
        <f>IF(M4165&lt;&gt;ฐาน!$M$45,IF(S4165&lt;&gt;"",S4165+R4165,0),0)</f>
        <v>0</v>
      </c>
      <c r="U4165" s="311">
        <f>IF(M4165&lt;&gt;ฐาน!$M$45,IF(S4165=0,J4165+T4165,O4165),J4165)</f>
        <v>0</v>
      </c>
      <c r="V4165" s="98"/>
    </row>
    <row r="4166" spans="1:22" x14ac:dyDescent="0.35">
      <c r="A4166" s="93">
        <v>4158</v>
      </c>
      <c r="B4166" s="84"/>
      <c r="C4166" s="98"/>
      <c r="D4166" s="91"/>
      <c r="E4166" s="89"/>
      <c r="F4166" s="88"/>
      <c r="G4166" s="91"/>
      <c r="H4166" s="91"/>
      <c r="I4166" s="88"/>
      <c r="J4166" s="92"/>
      <c r="K4166" s="212"/>
      <c r="L4166" s="308" t="str">
        <f>IF(K4166&lt;&gt;"",INDEX(ฐาน!$J$4:$M$44,MATCH(INT(K4166),ฐาน!$J$4:$J$44,0),2),"")</f>
        <v/>
      </c>
      <c r="M4166" s="309" t="str">
        <f>IF(L4166&lt;&gt;"",INDEX(ฐาน!$J$4:$M$45,MATCH(L4166,ฐาน!$K$4:$K$45,0),4),"")</f>
        <v/>
      </c>
      <c r="N4166" s="310" t="str">
        <f>IF(I4166&lt;&gt;"",INDEX(ฐาน!$A$4:$F$9,MATCH(I4166,ฐาน!$A$4:$A$9,0),IF(J4166&gt;=INDEX(ฐาน!$A$4:$F$9,MATCH(I4166,ฐาน!$A$4:$A$9,0),3),6,5)),"")</f>
        <v/>
      </c>
      <c r="O4166" s="311" t="str">
        <f>IF(I4166&lt;&gt;"",IF(J4166&gt;=INDEX(ฐาน!$A$4:$G$9,MATCH(I4166,ฐาน!$A$4:$A$9,0),4),INDEX(ฐาน!$A$4:$G$9,MATCH(I4166,ฐาน!$A$4:$A$9,0),7),INDEX(ฐาน!$A$4:$G$9,MATCH(I4166,ฐาน!$A$4:$A$9,0),4)),"")</f>
        <v/>
      </c>
      <c r="P4166" s="312">
        <f>IF(M4166&lt;&gt;ฐาน!$M$45,IF(L4166&lt;&gt;"",($L4166*$N4166/100),0),0)</f>
        <v>0</v>
      </c>
      <c r="Q4166" s="311">
        <f>IF(M4166&lt;&gt;ฐาน!$M$45,IF(L4166&lt;&gt;"",ROUNDUP(($L4166*$N4166/100),-1),0),0)</f>
        <v>0</v>
      </c>
      <c r="R4166" s="311">
        <f t="shared" si="128"/>
        <v>0</v>
      </c>
      <c r="S4166" s="313">
        <f t="shared" si="129"/>
        <v>0</v>
      </c>
      <c r="T4166" s="314">
        <f>IF(M4166&lt;&gt;ฐาน!$M$45,IF(S4166&lt;&gt;"",S4166+R4166,0),0)</f>
        <v>0</v>
      </c>
      <c r="U4166" s="311">
        <f>IF(M4166&lt;&gt;ฐาน!$M$45,IF(S4166=0,J4166+T4166,O4166),J4166)</f>
        <v>0</v>
      </c>
      <c r="V4166" s="98"/>
    </row>
    <row r="4167" spans="1:22" x14ac:dyDescent="0.35">
      <c r="A4167" s="93">
        <v>4159</v>
      </c>
      <c r="B4167" s="84"/>
      <c r="C4167" s="98"/>
      <c r="D4167" s="91"/>
      <c r="E4167" s="89"/>
      <c r="F4167" s="88"/>
      <c r="G4167" s="91"/>
      <c r="H4167" s="91"/>
      <c r="I4167" s="88"/>
      <c r="J4167" s="92"/>
      <c r="K4167" s="212"/>
      <c r="L4167" s="308" t="str">
        <f>IF(K4167&lt;&gt;"",INDEX(ฐาน!$J$4:$M$44,MATCH(INT(K4167),ฐาน!$J$4:$J$44,0),2),"")</f>
        <v/>
      </c>
      <c r="M4167" s="309" t="str">
        <f>IF(L4167&lt;&gt;"",INDEX(ฐาน!$J$4:$M$45,MATCH(L4167,ฐาน!$K$4:$K$45,0),4),"")</f>
        <v/>
      </c>
      <c r="N4167" s="310" t="str">
        <f>IF(I4167&lt;&gt;"",INDEX(ฐาน!$A$4:$F$9,MATCH(I4167,ฐาน!$A$4:$A$9,0),IF(J4167&gt;=INDEX(ฐาน!$A$4:$F$9,MATCH(I4167,ฐาน!$A$4:$A$9,0),3),6,5)),"")</f>
        <v/>
      </c>
      <c r="O4167" s="311" t="str">
        <f>IF(I4167&lt;&gt;"",IF(J4167&gt;=INDEX(ฐาน!$A$4:$G$9,MATCH(I4167,ฐาน!$A$4:$A$9,0),4),INDEX(ฐาน!$A$4:$G$9,MATCH(I4167,ฐาน!$A$4:$A$9,0),7),INDEX(ฐาน!$A$4:$G$9,MATCH(I4167,ฐาน!$A$4:$A$9,0),4)),"")</f>
        <v/>
      </c>
      <c r="P4167" s="312">
        <f>IF(M4167&lt;&gt;ฐาน!$M$45,IF(L4167&lt;&gt;"",($L4167*$N4167/100),0),0)</f>
        <v>0</v>
      </c>
      <c r="Q4167" s="311">
        <f>IF(M4167&lt;&gt;ฐาน!$M$45,IF(L4167&lt;&gt;"",ROUNDUP(($L4167*$N4167/100),-1),0),0)</f>
        <v>0</v>
      </c>
      <c r="R4167" s="311">
        <f t="shared" si="128"/>
        <v>0</v>
      </c>
      <c r="S4167" s="313">
        <f t="shared" si="129"/>
        <v>0</v>
      </c>
      <c r="T4167" s="314">
        <f>IF(M4167&lt;&gt;ฐาน!$M$45,IF(S4167&lt;&gt;"",S4167+R4167,0),0)</f>
        <v>0</v>
      </c>
      <c r="U4167" s="311">
        <f>IF(M4167&lt;&gt;ฐาน!$M$45,IF(S4167=0,J4167+T4167,O4167),J4167)</f>
        <v>0</v>
      </c>
      <c r="V4167" s="98"/>
    </row>
    <row r="4168" spans="1:22" x14ac:dyDescent="0.35">
      <c r="A4168" s="93">
        <v>4160</v>
      </c>
      <c r="B4168" s="84"/>
      <c r="C4168" s="98"/>
      <c r="D4168" s="91"/>
      <c r="E4168" s="89"/>
      <c r="F4168" s="88"/>
      <c r="G4168" s="91"/>
      <c r="H4168" s="91"/>
      <c r="I4168" s="88"/>
      <c r="J4168" s="92"/>
      <c r="K4168" s="212"/>
      <c r="L4168" s="308" t="str">
        <f>IF(K4168&lt;&gt;"",INDEX(ฐาน!$J$4:$M$44,MATCH(INT(K4168),ฐาน!$J$4:$J$44,0),2),"")</f>
        <v/>
      </c>
      <c r="M4168" s="309" t="str">
        <f>IF(L4168&lt;&gt;"",INDEX(ฐาน!$J$4:$M$45,MATCH(L4168,ฐาน!$K$4:$K$45,0),4),"")</f>
        <v/>
      </c>
      <c r="N4168" s="310" t="str">
        <f>IF(I4168&lt;&gt;"",INDEX(ฐาน!$A$4:$F$9,MATCH(I4168,ฐาน!$A$4:$A$9,0),IF(J4168&gt;=INDEX(ฐาน!$A$4:$F$9,MATCH(I4168,ฐาน!$A$4:$A$9,0),3),6,5)),"")</f>
        <v/>
      </c>
      <c r="O4168" s="311" t="str">
        <f>IF(I4168&lt;&gt;"",IF(J4168&gt;=INDEX(ฐาน!$A$4:$G$9,MATCH(I4168,ฐาน!$A$4:$A$9,0),4),INDEX(ฐาน!$A$4:$G$9,MATCH(I4168,ฐาน!$A$4:$A$9,0),7),INDEX(ฐาน!$A$4:$G$9,MATCH(I4168,ฐาน!$A$4:$A$9,0),4)),"")</f>
        <v/>
      </c>
      <c r="P4168" s="312">
        <f>IF(M4168&lt;&gt;ฐาน!$M$45,IF(L4168&lt;&gt;"",($L4168*$N4168/100),0),0)</f>
        <v>0</v>
      </c>
      <c r="Q4168" s="311">
        <f>IF(M4168&lt;&gt;ฐาน!$M$45,IF(L4168&lt;&gt;"",ROUNDUP(($L4168*$N4168/100),-1),0),0)</f>
        <v>0</v>
      </c>
      <c r="R4168" s="311">
        <f t="shared" si="128"/>
        <v>0</v>
      </c>
      <c r="S4168" s="313">
        <f t="shared" si="129"/>
        <v>0</v>
      </c>
      <c r="T4168" s="314">
        <f>IF(M4168&lt;&gt;ฐาน!$M$45,IF(S4168&lt;&gt;"",S4168+R4168,0),0)</f>
        <v>0</v>
      </c>
      <c r="U4168" s="311">
        <f>IF(M4168&lt;&gt;ฐาน!$M$45,IF(S4168=0,J4168+T4168,O4168),J4168)</f>
        <v>0</v>
      </c>
      <c r="V4168" s="98"/>
    </row>
    <row r="4169" spans="1:22" x14ac:dyDescent="0.35">
      <c r="A4169" s="93">
        <v>4161</v>
      </c>
      <c r="B4169" s="84"/>
      <c r="C4169" s="98"/>
      <c r="D4169" s="91"/>
      <c r="E4169" s="89"/>
      <c r="F4169" s="88"/>
      <c r="G4169" s="91"/>
      <c r="H4169" s="91"/>
      <c r="I4169" s="88"/>
      <c r="J4169" s="92"/>
      <c r="K4169" s="212"/>
      <c r="L4169" s="308" t="str">
        <f>IF(K4169&lt;&gt;"",INDEX(ฐาน!$J$4:$M$44,MATCH(INT(K4169),ฐาน!$J$4:$J$44,0),2),"")</f>
        <v/>
      </c>
      <c r="M4169" s="309" t="str">
        <f>IF(L4169&lt;&gt;"",INDEX(ฐาน!$J$4:$M$45,MATCH(L4169,ฐาน!$K$4:$K$45,0),4),"")</f>
        <v/>
      </c>
      <c r="N4169" s="310" t="str">
        <f>IF(I4169&lt;&gt;"",INDEX(ฐาน!$A$4:$F$9,MATCH(I4169,ฐาน!$A$4:$A$9,0),IF(J4169&gt;=INDEX(ฐาน!$A$4:$F$9,MATCH(I4169,ฐาน!$A$4:$A$9,0),3),6,5)),"")</f>
        <v/>
      </c>
      <c r="O4169" s="311" t="str">
        <f>IF(I4169&lt;&gt;"",IF(J4169&gt;=INDEX(ฐาน!$A$4:$G$9,MATCH(I4169,ฐาน!$A$4:$A$9,0),4),INDEX(ฐาน!$A$4:$G$9,MATCH(I4169,ฐาน!$A$4:$A$9,0),7),INDEX(ฐาน!$A$4:$G$9,MATCH(I4169,ฐาน!$A$4:$A$9,0),4)),"")</f>
        <v/>
      </c>
      <c r="P4169" s="312">
        <f>IF(M4169&lt;&gt;ฐาน!$M$45,IF(L4169&lt;&gt;"",($L4169*$N4169/100),0),0)</f>
        <v>0</v>
      </c>
      <c r="Q4169" s="311">
        <f>IF(M4169&lt;&gt;ฐาน!$M$45,IF(L4169&lt;&gt;"",ROUNDUP(($L4169*$N4169/100),-1),0),0)</f>
        <v>0</v>
      </c>
      <c r="R4169" s="311">
        <f t="shared" si="128"/>
        <v>0</v>
      </c>
      <c r="S4169" s="313">
        <f t="shared" si="129"/>
        <v>0</v>
      </c>
      <c r="T4169" s="314">
        <f>IF(M4169&lt;&gt;ฐาน!$M$45,IF(S4169&lt;&gt;"",S4169+R4169,0),0)</f>
        <v>0</v>
      </c>
      <c r="U4169" s="311">
        <f>IF(M4169&lt;&gt;ฐาน!$M$45,IF(S4169=0,J4169+T4169,O4169),J4169)</f>
        <v>0</v>
      </c>
      <c r="V4169" s="98"/>
    </row>
    <row r="4170" spans="1:22" x14ac:dyDescent="0.35">
      <c r="A4170" s="93">
        <v>4162</v>
      </c>
      <c r="B4170" s="84"/>
      <c r="C4170" s="98"/>
      <c r="D4170" s="91"/>
      <c r="E4170" s="89"/>
      <c r="F4170" s="88"/>
      <c r="G4170" s="91"/>
      <c r="H4170" s="91"/>
      <c r="I4170" s="88"/>
      <c r="J4170" s="92"/>
      <c r="K4170" s="212"/>
      <c r="L4170" s="308" t="str">
        <f>IF(K4170&lt;&gt;"",INDEX(ฐาน!$J$4:$M$44,MATCH(INT(K4170),ฐาน!$J$4:$J$44,0),2),"")</f>
        <v/>
      </c>
      <c r="M4170" s="309" t="str">
        <f>IF(L4170&lt;&gt;"",INDEX(ฐาน!$J$4:$M$45,MATCH(L4170,ฐาน!$K$4:$K$45,0),4),"")</f>
        <v/>
      </c>
      <c r="N4170" s="310" t="str">
        <f>IF(I4170&lt;&gt;"",INDEX(ฐาน!$A$4:$F$9,MATCH(I4170,ฐาน!$A$4:$A$9,0),IF(J4170&gt;=INDEX(ฐาน!$A$4:$F$9,MATCH(I4170,ฐาน!$A$4:$A$9,0),3),6,5)),"")</f>
        <v/>
      </c>
      <c r="O4170" s="311" t="str">
        <f>IF(I4170&lt;&gt;"",IF(J4170&gt;=INDEX(ฐาน!$A$4:$G$9,MATCH(I4170,ฐาน!$A$4:$A$9,0),4),INDEX(ฐาน!$A$4:$G$9,MATCH(I4170,ฐาน!$A$4:$A$9,0),7),INDEX(ฐาน!$A$4:$G$9,MATCH(I4170,ฐาน!$A$4:$A$9,0),4)),"")</f>
        <v/>
      </c>
      <c r="P4170" s="312">
        <f>IF(M4170&lt;&gt;ฐาน!$M$45,IF(L4170&lt;&gt;"",($L4170*$N4170/100),0),0)</f>
        <v>0</v>
      </c>
      <c r="Q4170" s="311">
        <f>IF(M4170&lt;&gt;ฐาน!$M$45,IF(L4170&lt;&gt;"",ROUNDUP(($L4170*$N4170/100),-1),0),0)</f>
        <v>0</v>
      </c>
      <c r="R4170" s="311">
        <f t="shared" ref="R4170:R4233" si="130">IF(Q4170&lt;&gt;"",IF($J4170+$P4170&lt;=$O4170,$Q4170,$O4170-$J4170),"")</f>
        <v>0</v>
      </c>
      <c r="S4170" s="313">
        <f t="shared" ref="S4170:S4233" si="131">IF(Q4170&lt;&gt;R4170,P4170-R4170,0)</f>
        <v>0</v>
      </c>
      <c r="T4170" s="314">
        <f>IF(M4170&lt;&gt;ฐาน!$M$45,IF(S4170&lt;&gt;"",S4170+R4170,0),0)</f>
        <v>0</v>
      </c>
      <c r="U4170" s="311">
        <f>IF(M4170&lt;&gt;ฐาน!$M$45,IF(S4170=0,J4170+T4170,O4170),J4170)</f>
        <v>0</v>
      </c>
      <c r="V4170" s="98"/>
    </row>
    <row r="4171" spans="1:22" x14ac:dyDescent="0.35">
      <c r="A4171" s="93">
        <v>4163</v>
      </c>
      <c r="B4171" s="84"/>
      <c r="C4171" s="98"/>
      <c r="D4171" s="91"/>
      <c r="E4171" s="89"/>
      <c r="F4171" s="88"/>
      <c r="G4171" s="91"/>
      <c r="H4171" s="91"/>
      <c r="I4171" s="88"/>
      <c r="J4171" s="92"/>
      <c r="K4171" s="212"/>
      <c r="L4171" s="308" t="str">
        <f>IF(K4171&lt;&gt;"",INDEX(ฐาน!$J$4:$M$44,MATCH(INT(K4171),ฐาน!$J$4:$J$44,0),2),"")</f>
        <v/>
      </c>
      <c r="M4171" s="309" t="str">
        <f>IF(L4171&lt;&gt;"",INDEX(ฐาน!$J$4:$M$45,MATCH(L4171,ฐาน!$K$4:$K$45,0),4),"")</f>
        <v/>
      </c>
      <c r="N4171" s="310" t="str">
        <f>IF(I4171&lt;&gt;"",INDEX(ฐาน!$A$4:$F$9,MATCH(I4171,ฐาน!$A$4:$A$9,0),IF(J4171&gt;=INDEX(ฐาน!$A$4:$F$9,MATCH(I4171,ฐาน!$A$4:$A$9,0),3),6,5)),"")</f>
        <v/>
      </c>
      <c r="O4171" s="311" t="str">
        <f>IF(I4171&lt;&gt;"",IF(J4171&gt;=INDEX(ฐาน!$A$4:$G$9,MATCH(I4171,ฐาน!$A$4:$A$9,0),4),INDEX(ฐาน!$A$4:$G$9,MATCH(I4171,ฐาน!$A$4:$A$9,0),7),INDEX(ฐาน!$A$4:$G$9,MATCH(I4171,ฐาน!$A$4:$A$9,0),4)),"")</f>
        <v/>
      </c>
      <c r="P4171" s="312">
        <f>IF(M4171&lt;&gt;ฐาน!$M$45,IF(L4171&lt;&gt;"",($L4171*$N4171/100),0),0)</f>
        <v>0</v>
      </c>
      <c r="Q4171" s="311">
        <f>IF(M4171&lt;&gt;ฐาน!$M$45,IF(L4171&lt;&gt;"",ROUNDUP(($L4171*$N4171/100),-1),0),0)</f>
        <v>0</v>
      </c>
      <c r="R4171" s="311">
        <f t="shared" si="130"/>
        <v>0</v>
      </c>
      <c r="S4171" s="313">
        <f t="shared" si="131"/>
        <v>0</v>
      </c>
      <c r="T4171" s="314">
        <f>IF(M4171&lt;&gt;ฐาน!$M$45,IF(S4171&lt;&gt;"",S4171+R4171,0),0)</f>
        <v>0</v>
      </c>
      <c r="U4171" s="311">
        <f>IF(M4171&lt;&gt;ฐาน!$M$45,IF(S4171=0,J4171+T4171,O4171),J4171)</f>
        <v>0</v>
      </c>
      <c r="V4171" s="98"/>
    </row>
    <row r="4172" spans="1:22" x14ac:dyDescent="0.35">
      <c r="A4172" s="93">
        <v>4164</v>
      </c>
      <c r="B4172" s="84"/>
      <c r="C4172" s="98"/>
      <c r="D4172" s="91"/>
      <c r="E4172" s="89"/>
      <c r="F4172" s="88"/>
      <c r="G4172" s="91"/>
      <c r="H4172" s="91"/>
      <c r="I4172" s="88"/>
      <c r="J4172" s="92"/>
      <c r="K4172" s="212"/>
      <c r="L4172" s="308" t="str">
        <f>IF(K4172&lt;&gt;"",INDEX(ฐาน!$J$4:$M$44,MATCH(INT(K4172),ฐาน!$J$4:$J$44,0),2),"")</f>
        <v/>
      </c>
      <c r="M4172" s="309" t="str">
        <f>IF(L4172&lt;&gt;"",INDEX(ฐาน!$J$4:$M$45,MATCH(L4172,ฐาน!$K$4:$K$45,0),4),"")</f>
        <v/>
      </c>
      <c r="N4172" s="310" t="str">
        <f>IF(I4172&lt;&gt;"",INDEX(ฐาน!$A$4:$F$9,MATCH(I4172,ฐาน!$A$4:$A$9,0),IF(J4172&gt;=INDEX(ฐาน!$A$4:$F$9,MATCH(I4172,ฐาน!$A$4:$A$9,0),3),6,5)),"")</f>
        <v/>
      </c>
      <c r="O4172" s="311" t="str">
        <f>IF(I4172&lt;&gt;"",IF(J4172&gt;=INDEX(ฐาน!$A$4:$G$9,MATCH(I4172,ฐาน!$A$4:$A$9,0),4),INDEX(ฐาน!$A$4:$G$9,MATCH(I4172,ฐาน!$A$4:$A$9,0),7),INDEX(ฐาน!$A$4:$G$9,MATCH(I4172,ฐาน!$A$4:$A$9,0),4)),"")</f>
        <v/>
      </c>
      <c r="P4172" s="312">
        <f>IF(M4172&lt;&gt;ฐาน!$M$45,IF(L4172&lt;&gt;"",($L4172*$N4172/100),0),0)</f>
        <v>0</v>
      </c>
      <c r="Q4172" s="311">
        <f>IF(M4172&lt;&gt;ฐาน!$M$45,IF(L4172&lt;&gt;"",ROUNDUP(($L4172*$N4172/100),-1),0),0)</f>
        <v>0</v>
      </c>
      <c r="R4172" s="311">
        <f t="shared" si="130"/>
        <v>0</v>
      </c>
      <c r="S4172" s="313">
        <f t="shared" si="131"/>
        <v>0</v>
      </c>
      <c r="T4172" s="314">
        <f>IF(M4172&lt;&gt;ฐาน!$M$45,IF(S4172&lt;&gt;"",S4172+R4172,0),0)</f>
        <v>0</v>
      </c>
      <c r="U4172" s="311">
        <f>IF(M4172&lt;&gt;ฐาน!$M$45,IF(S4172=0,J4172+T4172,O4172),J4172)</f>
        <v>0</v>
      </c>
      <c r="V4172" s="98"/>
    </row>
    <row r="4173" spans="1:22" x14ac:dyDescent="0.35">
      <c r="A4173" s="93">
        <v>4165</v>
      </c>
      <c r="B4173" s="84"/>
      <c r="C4173" s="98"/>
      <c r="D4173" s="91"/>
      <c r="E4173" s="89"/>
      <c r="F4173" s="88"/>
      <c r="G4173" s="91"/>
      <c r="H4173" s="91"/>
      <c r="I4173" s="88"/>
      <c r="J4173" s="92"/>
      <c r="K4173" s="212"/>
      <c r="L4173" s="308" t="str">
        <f>IF(K4173&lt;&gt;"",INDEX(ฐาน!$J$4:$M$44,MATCH(INT(K4173),ฐาน!$J$4:$J$44,0),2),"")</f>
        <v/>
      </c>
      <c r="M4173" s="309" t="str">
        <f>IF(L4173&lt;&gt;"",INDEX(ฐาน!$J$4:$M$45,MATCH(L4173,ฐาน!$K$4:$K$45,0),4),"")</f>
        <v/>
      </c>
      <c r="N4173" s="310" t="str">
        <f>IF(I4173&lt;&gt;"",INDEX(ฐาน!$A$4:$F$9,MATCH(I4173,ฐาน!$A$4:$A$9,0),IF(J4173&gt;=INDEX(ฐาน!$A$4:$F$9,MATCH(I4173,ฐาน!$A$4:$A$9,0),3),6,5)),"")</f>
        <v/>
      </c>
      <c r="O4173" s="311" t="str">
        <f>IF(I4173&lt;&gt;"",IF(J4173&gt;=INDEX(ฐาน!$A$4:$G$9,MATCH(I4173,ฐาน!$A$4:$A$9,0),4),INDEX(ฐาน!$A$4:$G$9,MATCH(I4173,ฐาน!$A$4:$A$9,0),7),INDEX(ฐาน!$A$4:$G$9,MATCH(I4173,ฐาน!$A$4:$A$9,0),4)),"")</f>
        <v/>
      </c>
      <c r="P4173" s="312">
        <f>IF(M4173&lt;&gt;ฐาน!$M$45,IF(L4173&lt;&gt;"",($L4173*$N4173/100),0),0)</f>
        <v>0</v>
      </c>
      <c r="Q4173" s="311">
        <f>IF(M4173&lt;&gt;ฐาน!$M$45,IF(L4173&lt;&gt;"",ROUNDUP(($L4173*$N4173/100),-1),0),0)</f>
        <v>0</v>
      </c>
      <c r="R4173" s="311">
        <f t="shared" si="130"/>
        <v>0</v>
      </c>
      <c r="S4173" s="313">
        <f t="shared" si="131"/>
        <v>0</v>
      </c>
      <c r="T4173" s="314">
        <f>IF(M4173&lt;&gt;ฐาน!$M$45,IF(S4173&lt;&gt;"",S4173+R4173,0),0)</f>
        <v>0</v>
      </c>
      <c r="U4173" s="311">
        <f>IF(M4173&lt;&gt;ฐาน!$M$45,IF(S4173=0,J4173+T4173,O4173),J4173)</f>
        <v>0</v>
      </c>
      <c r="V4173" s="98"/>
    </row>
    <row r="4174" spans="1:22" x14ac:dyDescent="0.35">
      <c r="A4174" s="93">
        <v>4166</v>
      </c>
      <c r="B4174" s="84"/>
      <c r="C4174" s="98"/>
      <c r="D4174" s="91"/>
      <c r="E4174" s="89"/>
      <c r="F4174" s="88"/>
      <c r="G4174" s="91"/>
      <c r="H4174" s="91"/>
      <c r="I4174" s="88"/>
      <c r="J4174" s="92"/>
      <c r="K4174" s="212"/>
      <c r="L4174" s="308" t="str">
        <f>IF(K4174&lt;&gt;"",INDEX(ฐาน!$J$4:$M$44,MATCH(INT(K4174),ฐาน!$J$4:$J$44,0),2),"")</f>
        <v/>
      </c>
      <c r="M4174" s="309" t="str">
        <f>IF(L4174&lt;&gt;"",INDEX(ฐาน!$J$4:$M$45,MATCH(L4174,ฐาน!$K$4:$K$45,0),4),"")</f>
        <v/>
      </c>
      <c r="N4174" s="310" t="str">
        <f>IF(I4174&lt;&gt;"",INDEX(ฐาน!$A$4:$F$9,MATCH(I4174,ฐาน!$A$4:$A$9,0),IF(J4174&gt;=INDEX(ฐาน!$A$4:$F$9,MATCH(I4174,ฐาน!$A$4:$A$9,0),3),6,5)),"")</f>
        <v/>
      </c>
      <c r="O4174" s="311" t="str">
        <f>IF(I4174&lt;&gt;"",IF(J4174&gt;=INDEX(ฐาน!$A$4:$G$9,MATCH(I4174,ฐาน!$A$4:$A$9,0),4),INDEX(ฐาน!$A$4:$G$9,MATCH(I4174,ฐาน!$A$4:$A$9,0),7),INDEX(ฐาน!$A$4:$G$9,MATCH(I4174,ฐาน!$A$4:$A$9,0),4)),"")</f>
        <v/>
      </c>
      <c r="P4174" s="312">
        <f>IF(M4174&lt;&gt;ฐาน!$M$45,IF(L4174&lt;&gt;"",($L4174*$N4174/100),0),0)</f>
        <v>0</v>
      </c>
      <c r="Q4174" s="311">
        <f>IF(M4174&lt;&gt;ฐาน!$M$45,IF(L4174&lt;&gt;"",ROUNDUP(($L4174*$N4174/100),-1),0),0)</f>
        <v>0</v>
      </c>
      <c r="R4174" s="311">
        <f t="shared" si="130"/>
        <v>0</v>
      </c>
      <c r="S4174" s="313">
        <f t="shared" si="131"/>
        <v>0</v>
      </c>
      <c r="T4174" s="314">
        <f>IF(M4174&lt;&gt;ฐาน!$M$45,IF(S4174&lt;&gt;"",S4174+R4174,0),0)</f>
        <v>0</v>
      </c>
      <c r="U4174" s="311">
        <f>IF(M4174&lt;&gt;ฐาน!$M$45,IF(S4174=0,J4174+T4174,O4174),J4174)</f>
        <v>0</v>
      </c>
      <c r="V4174" s="98"/>
    </row>
    <row r="4175" spans="1:22" x14ac:dyDescent="0.35">
      <c r="A4175" s="93">
        <v>4167</v>
      </c>
      <c r="B4175" s="84"/>
      <c r="C4175" s="98"/>
      <c r="D4175" s="91"/>
      <c r="E4175" s="89"/>
      <c r="F4175" s="88"/>
      <c r="G4175" s="91"/>
      <c r="H4175" s="91"/>
      <c r="I4175" s="88"/>
      <c r="J4175" s="92"/>
      <c r="K4175" s="212"/>
      <c r="L4175" s="308" t="str">
        <f>IF(K4175&lt;&gt;"",INDEX(ฐาน!$J$4:$M$44,MATCH(INT(K4175),ฐาน!$J$4:$J$44,0),2),"")</f>
        <v/>
      </c>
      <c r="M4175" s="309" t="str">
        <f>IF(L4175&lt;&gt;"",INDEX(ฐาน!$J$4:$M$45,MATCH(L4175,ฐาน!$K$4:$K$45,0),4),"")</f>
        <v/>
      </c>
      <c r="N4175" s="310" t="str">
        <f>IF(I4175&lt;&gt;"",INDEX(ฐาน!$A$4:$F$9,MATCH(I4175,ฐาน!$A$4:$A$9,0),IF(J4175&gt;=INDEX(ฐาน!$A$4:$F$9,MATCH(I4175,ฐาน!$A$4:$A$9,0),3),6,5)),"")</f>
        <v/>
      </c>
      <c r="O4175" s="311" t="str">
        <f>IF(I4175&lt;&gt;"",IF(J4175&gt;=INDEX(ฐาน!$A$4:$G$9,MATCH(I4175,ฐาน!$A$4:$A$9,0),4),INDEX(ฐาน!$A$4:$G$9,MATCH(I4175,ฐาน!$A$4:$A$9,0),7),INDEX(ฐาน!$A$4:$G$9,MATCH(I4175,ฐาน!$A$4:$A$9,0),4)),"")</f>
        <v/>
      </c>
      <c r="P4175" s="312">
        <f>IF(M4175&lt;&gt;ฐาน!$M$45,IF(L4175&lt;&gt;"",($L4175*$N4175/100),0),0)</f>
        <v>0</v>
      </c>
      <c r="Q4175" s="311">
        <f>IF(M4175&lt;&gt;ฐาน!$M$45,IF(L4175&lt;&gt;"",ROUNDUP(($L4175*$N4175/100),-1),0),0)</f>
        <v>0</v>
      </c>
      <c r="R4175" s="311">
        <f t="shared" si="130"/>
        <v>0</v>
      </c>
      <c r="S4175" s="313">
        <f t="shared" si="131"/>
        <v>0</v>
      </c>
      <c r="T4175" s="314">
        <f>IF(M4175&lt;&gt;ฐาน!$M$45,IF(S4175&lt;&gt;"",S4175+R4175,0),0)</f>
        <v>0</v>
      </c>
      <c r="U4175" s="311">
        <f>IF(M4175&lt;&gt;ฐาน!$M$45,IF(S4175=0,J4175+T4175,O4175),J4175)</f>
        <v>0</v>
      </c>
      <c r="V4175" s="98"/>
    </row>
    <row r="4176" spans="1:22" x14ac:dyDescent="0.35">
      <c r="A4176" s="93">
        <v>4168</v>
      </c>
      <c r="B4176" s="84"/>
      <c r="C4176" s="98"/>
      <c r="D4176" s="91"/>
      <c r="E4176" s="89"/>
      <c r="F4176" s="88"/>
      <c r="G4176" s="91"/>
      <c r="H4176" s="91"/>
      <c r="I4176" s="88"/>
      <c r="J4176" s="92"/>
      <c r="K4176" s="212"/>
      <c r="L4176" s="308" t="str">
        <f>IF(K4176&lt;&gt;"",INDEX(ฐาน!$J$4:$M$44,MATCH(INT(K4176),ฐาน!$J$4:$J$44,0),2),"")</f>
        <v/>
      </c>
      <c r="M4176" s="309" t="str">
        <f>IF(L4176&lt;&gt;"",INDEX(ฐาน!$J$4:$M$45,MATCH(L4176,ฐาน!$K$4:$K$45,0),4),"")</f>
        <v/>
      </c>
      <c r="N4176" s="310" t="str">
        <f>IF(I4176&lt;&gt;"",INDEX(ฐาน!$A$4:$F$9,MATCH(I4176,ฐาน!$A$4:$A$9,0),IF(J4176&gt;=INDEX(ฐาน!$A$4:$F$9,MATCH(I4176,ฐาน!$A$4:$A$9,0),3),6,5)),"")</f>
        <v/>
      </c>
      <c r="O4176" s="311" t="str">
        <f>IF(I4176&lt;&gt;"",IF(J4176&gt;=INDEX(ฐาน!$A$4:$G$9,MATCH(I4176,ฐาน!$A$4:$A$9,0),4),INDEX(ฐาน!$A$4:$G$9,MATCH(I4176,ฐาน!$A$4:$A$9,0),7),INDEX(ฐาน!$A$4:$G$9,MATCH(I4176,ฐาน!$A$4:$A$9,0),4)),"")</f>
        <v/>
      </c>
      <c r="P4176" s="312">
        <f>IF(M4176&lt;&gt;ฐาน!$M$45,IF(L4176&lt;&gt;"",($L4176*$N4176/100),0),0)</f>
        <v>0</v>
      </c>
      <c r="Q4176" s="311">
        <f>IF(M4176&lt;&gt;ฐาน!$M$45,IF(L4176&lt;&gt;"",ROUNDUP(($L4176*$N4176/100),-1),0),0)</f>
        <v>0</v>
      </c>
      <c r="R4176" s="311">
        <f t="shared" si="130"/>
        <v>0</v>
      </c>
      <c r="S4176" s="313">
        <f t="shared" si="131"/>
        <v>0</v>
      </c>
      <c r="T4176" s="314">
        <f>IF(M4176&lt;&gt;ฐาน!$M$45,IF(S4176&lt;&gt;"",S4176+R4176,0),0)</f>
        <v>0</v>
      </c>
      <c r="U4176" s="311">
        <f>IF(M4176&lt;&gt;ฐาน!$M$45,IF(S4176=0,J4176+T4176,O4176),J4176)</f>
        <v>0</v>
      </c>
      <c r="V4176" s="98"/>
    </row>
    <row r="4177" spans="1:22" x14ac:dyDescent="0.35">
      <c r="A4177" s="93">
        <v>4169</v>
      </c>
      <c r="B4177" s="84"/>
      <c r="C4177" s="98"/>
      <c r="D4177" s="91"/>
      <c r="E4177" s="89"/>
      <c r="F4177" s="88"/>
      <c r="G4177" s="91"/>
      <c r="H4177" s="91"/>
      <c r="I4177" s="88"/>
      <c r="J4177" s="92"/>
      <c r="K4177" s="212"/>
      <c r="L4177" s="308" t="str">
        <f>IF(K4177&lt;&gt;"",INDEX(ฐาน!$J$4:$M$44,MATCH(INT(K4177),ฐาน!$J$4:$J$44,0),2),"")</f>
        <v/>
      </c>
      <c r="M4177" s="309" t="str">
        <f>IF(L4177&lt;&gt;"",INDEX(ฐาน!$J$4:$M$45,MATCH(L4177,ฐาน!$K$4:$K$45,0),4),"")</f>
        <v/>
      </c>
      <c r="N4177" s="310" t="str">
        <f>IF(I4177&lt;&gt;"",INDEX(ฐาน!$A$4:$F$9,MATCH(I4177,ฐาน!$A$4:$A$9,0),IF(J4177&gt;=INDEX(ฐาน!$A$4:$F$9,MATCH(I4177,ฐาน!$A$4:$A$9,0),3),6,5)),"")</f>
        <v/>
      </c>
      <c r="O4177" s="311" t="str">
        <f>IF(I4177&lt;&gt;"",IF(J4177&gt;=INDEX(ฐาน!$A$4:$G$9,MATCH(I4177,ฐาน!$A$4:$A$9,0),4),INDEX(ฐาน!$A$4:$G$9,MATCH(I4177,ฐาน!$A$4:$A$9,0),7),INDEX(ฐาน!$A$4:$G$9,MATCH(I4177,ฐาน!$A$4:$A$9,0),4)),"")</f>
        <v/>
      </c>
      <c r="P4177" s="312">
        <f>IF(M4177&lt;&gt;ฐาน!$M$45,IF(L4177&lt;&gt;"",($L4177*$N4177/100),0),0)</f>
        <v>0</v>
      </c>
      <c r="Q4177" s="311">
        <f>IF(M4177&lt;&gt;ฐาน!$M$45,IF(L4177&lt;&gt;"",ROUNDUP(($L4177*$N4177/100),-1),0),0)</f>
        <v>0</v>
      </c>
      <c r="R4177" s="311">
        <f t="shared" si="130"/>
        <v>0</v>
      </c>
      <c r="S4177" s="313">
        <f t="shared" si="131"/>
        <v>0</v>
      </c>
      <c r="T4177" s="314">
        <f>IF(M4177&lt;&gt;ฐาน!$M$45,IF(S4177&lt;&gt;"",S4177+R4177,0),0)</f>
        <v>0</v>
      </c>
      <c r="U4177" s="311">
        <f>IF(M4177&lt;&gt;ฐาน!$M$45,IF(S4177=0,J4177+T4177,O4177),J4177)</f>
        <v>0</v>
      </c>
      <c r="V4177" s="98"/>
    </row>
    <row r="4178" spans="1:22" x14ac:dyDescent="0.35">
      <c r="A4178" s="93">
        <v>4170</v>
      </c>
      <c r="B4178" s="84"/>
      <c r="C4178" s="98"/>
      <c r="D4178" s="91"/>
      <c r="E4178" s="89"/>
      <c r="F4178" s="88"/>
      <c r="G4178" s="91"/>
      <c r="H4178" s="91"/>
      <c r="I4178" s="88"/>
      <c r="J4178" s="92"/>
      <c r="K4178" s="212"/>
      <c r="L4178" s="308" t="str">
        <f>IF(K4178&lt;&gt;"",INDEX(ฐาน!$J$4:$M$44,MATCH(INT(K4178),ฐาน!$J$4:$J$44,0),2),"")</f>
        <v/>
      </c>
      <c r="M4178" s="309" t="str">
        <f>IF(L4178&lt;&gt;"",INDEX(ฐาน!$J$4:$M$45,MATCH(L4178,ฐาน!$K$4:$K$45,0),4),"")</f>
        <v/>
      </c>
      <c r="N4178" s="310" t="str">
        <f>IF(I4178&lt;&gt;"",INDEX(ฐาน!$A$4:$F$9,MATCH(I4178,ฐาน!$A$4:$A$9,0),IF(J4178&gt;=INDEX(ฐาน!$A$4:$F$9,MATCH(I4178,ฐาน!$A$4:$A$9,0),3),6,5)),"")</f>
        <v/>
      </c>
      <c r="O4178" s="311" t="str">
        <f>IF(I4178&lt;&gt;"",IF(J4178&gt;=INDEX(ฐาน!$A$4:$G$9,MATCH(I4178,ฐาน!$A$4:$A$9,0),4),INDEX(ฐาน!$A$4:$G$9,MATCH(I4178,ฐาน!$A$4:$A$9,0),7),INDEX(ฐาน!$A$4:$G$9,MATCH(I4178,ฐาน!$A$4:$A$9,0),4)),"")</f>
        <v/>
      </c>
      <c r="P4178" s="312">
        <f>IF(M4178&lt;&gt;ฐาน!$M$45,IF(L4178&lt;&gt;"",($L4178*$N4178/100),0),0)</f>
        <v>0</v>
      </c>
      <c r="Q4178" s="311">
        <f>IF(M4178&lt;&gt;ฐาน!$M$45,IF(L4178&lt;&gt;"",ROUNDUP(($L4178*$N4178/100),-1),0),0)</f>
        <v>0</v>
      </c>
      <c r="R4178" s="311">
        <f t="shared" si="130"/>
        <v>0</v>
      </c>
      <c r="S4178" s="313">
        <f t="shared" si="131"/>
        <v>0</v>
      </c>
      <c r="T4178" s="314">
        <f>IF(M4178&lt;&gt;ฐาน!$M$45,IF(S4178&lt;&gt;"",S4178+R4178,0),0)</f>
        <v>0</v>
      </c>
      <c r="U4178" s="311">
        <f>IF(M4178&lt;&gt;ฐาน!$M$45,IF(S4178=0,J4178+T4178,O4178),J4178)</f>
        <v>0</v>
      </c>
      <c r="V4178" s="98"/>
    </row>
    <row r="4179" spans="1:22" x14ac:dyDescent="0.35">
      <c r="A4179" s="93">
        <v>4171</v>
      </c>
      <c r="B4179" s="84"/>
      <c r="C4179" s="98"/>
      <c r="D4179" s="91"/>
      <c r="E4179" s="89"/>
      <c r="F4179" s="88"/>
      <c r="G4179" s="91"/>
      <c r="H4179" s="91"/>
      <c r="I4179" s="88"/>
      <c r="J4179" s="92"/>
      <c r="K4179" s="212"/>
      <c r="L4179" s="308" t="str">
        <f>IF(K4179&lt;&gt;"",INDEX(ฐาน!$J$4:$M$44,MATCH(INT(K4179),ฐาน!$J$4:$J$44,0),2),"")</f>
        <v/>
      </c>
      <c r="M4179" s="309" t="str">
        <f>IF(L4179&lt;&gt;"",INDEX(ฐาน!$J$4:$M$45,MATCH(L4179,ฐาน!$K$4:$K$45,0),4),"")</f>
        <v/>
      </c>
      <c r="N4179" s="310" t="str">
        <f>IF(I4179&lt;&gt;"",INDEX(ฐาน!$A$4:$F$9,MATCH(I4179,ฐาน!$A$4:$A$9,0),IF(J4179&gt;=INDEX(ฐาน!$A$4:$F$9,MATCH(I4179,ฐาน!$A$4:$A$9,0),3),6,5)),"")</f>
        <v/>
      </c>
      <c r="O4179" s="311" t="str">
        <f>IF(I4179&lt;&gt;"",IF(J4179&gt;=INDEX(ฐาน!$A$4:$G$9,MATCH(I4179,ฐาน!$A$4:$A$9,0),4),INDEX(ฐาน!$A$4:$G$9,MATCH(I4179,ฐาน!$A$4:$A$9,0),7),INDEX(ฐาน!$A$4:$G$9,MATCH(I4179,ฐาน!$A$4:$A$9,0),4)),"")</f>
        <v/>
      </c>
      <c r="P4179" s="312">
        <f>IF(M4179&lt;&gt;ฐาน!$M$45,IF(L4179&lt;&gt;"",($L4179*$N4179/100),0),0)</f>
        <v>0</v>
      </c>
      <c r="Q4179" s="311">
        <f>IF(M4179&lt;&gt;ฐาน!$M$45,IF(L4179&lt;&gt;"",ROUNDUP(($L4179*$N4179/100),-1),0),0)</f>
        <v>0</v>
      </c>
      <c r="R4179" s="311">
        <f t="shared" si="130"/>
        <v>0</v>
      </c>
      <c r="S4179" s="313">
        <f t="shared" si="131"/>
        <v>0</v>
      </c>
      <c r="T4179" s="314">
        <f>IF(M4179&lt;&gt;ฐาน!$M$45,IF(S4179&lt;&gt;"",S4179+R4179,0),0)</f>
        <v>0</v>
      </c>
      <c r="U4179" s="311">
        <f>IF(M4179&lt;&gt;ฐาน!$M$45,IF(S4179=0,J4179+T4179,O4179),J4179)</f>
        <v>0</v>
      </c>
      <c r="V4179" s="98"/>
    </row>
    <row r="4180" spans="1:22" x14ac:dyDescent="0.35">
      <c r="A4180" s="93">
        <v>4172</v>
      </c>
      <c r="B4180" s="84"/>
      <c r="C4180" s="98"/>
      <c r="D4180" s="91"/>
      <c r="E4180" s="89"/>
      <c r="F4180" s="88"/>
      <c r="G4180" s="91"/>
      <c r="H4180" s="91"/>
      <c r="I4180" s="88"/>
      <c r="J4180" s="92"/>
      <c r="K4180" s="212"/>
      <c r="L4180" s="308" t="str">
        <f>IF(K4180&lt;&gt;"",INDEX(ฐาน!$J$4:$M$44,MATCH(INT(K4180),ฐาน!$J$4:$J$44,0),2),"")</f>
        <v/>
      </c>
      <c r="M4180" s="309" t="str">
        <f>IF(L4180&lt;&gt;"",INDEX(ฐาน!$J$4:$M$45,MATCH(L4180,ฐาน!$K$4:$K$45,0),4),"")</f>
        <v/>
      </c>
      <c r="N4180" s="310" t="str">
        <f>IF(I4180&lt;&gt;"",INDEX(ฐาน!$A$4:$F$9,MATCH(I4180,ฐาน!$A$4:$A$9,0),IF(J4180&gt;=INDEX(ฐาน!$A$4:$F$9,MATCH(I4180,ฐาน!$A$4:$A$9,0),3),6,5)),"")</f>
        <v/>
      </c>
      <c r="O4180" s="311" t="str">
        <f>IF(I4180&lt;&gt;"",IF(J4180&gt;=INDEX(ฐาน!$A$4:$G$9,MATCH(I4180,ฐาน!$A$4:$A$9,0),4),INDEX(ฐาน!$A$4:$G$9,MATCH(I4180,ฐาน!$A$4:$A$9,0),7),INDEX(ฐาน!$A$4:$G$9,MATCH(I4180,ฐาน!$A$4:$A$9,0),4)),"")</f>
        <v/>
      </c>
      <c r="P4180" s="312">
        <f>IF(M4180&lt;&gt;ฐาน!$M$45,IF(L4180&lt;&gt;"",($L4180*$N4180/100),0),0)</f>
        <v>0</v>
      </c>
      <c r="Q4180" s="311">
        <f>IF(M4180&lt;&gt;ฐาน!$M$45,IF(L4180&lt;&gt;"",ROUNDUP(($L4180*$N4180/100),-1),0),0)</f>
        <v>0</v>
      </c>
      <c r="R4180" s="311">
        <f t="shared" si="130"/>
        <v>0</v>
      </c>
      <c r="S4180" s="313">
        <f t="shared" si="131"/>
        <v>0</v>
      </c>
      <c r="T4180" s="314">
        <f>IF(M4180&lt;&gt;ฐาน!$M$45,IF(S4180&lt;&gt;"",S4180+R4180,0),0)</f>
        <v>0</v>
      </c>
      <c r="U4180" s="311">
        <f>IF(M4180&lt;&gt;ฐาน!$M$45,IF(S4180=0,J4180+T4180,O4180),J4180)</f>
        <v>0</v>
      </c>
      <c r="V4180" s="98"/>
    </row>
    <row r="4181" spans="1:22" x14ac:dyDescent="0.35">
      <c r="A4181" s="93">
        <v>4173</v>
      </c>
      <c r="B4181" s="84"/>
      <c r="C4181" s="98"/>
      <c r="D4181" s="91"/>
      <c r="E4181" s="89"/>
      <c r="F4181" s="88"/>
      <c r="G4181" s="91"/>
      <c r="H4181" s="91"/>
      <c r="I4181" s="88"/>
      <c r="J4181" s="92"/>
      <c r="K4181" s="212"/>
      <c r="L4181" s="308" t="str">
        <f>IF(K4181&lt;&gt;"",INDEX(ฐาน!$J$4:$M$44,MATCH(INT(K4181),ฐาน!$J$4:$J$44,0),2),"")</f>
        <v/>
      </c>
      <c r="M4181" s="309" t="str">
        <f>IF(L4181&lt;&gt;"",INDEX(ฐาน!$J$4:$M$45,MATCH(L4181,ฐาน!$K$4:$K$45,0),4),"")</f>
        <v/>
      </c>
      <c r="N4181" s="310" t="str">
        <f>IF(I4181&lt;&gt;"",INDEX(ฐาน!$A$4:$F$9,MATCH(I4181,ฐาน!$A$4:$A$9,0),IF(J4181&gt;=INDEX(ฐาน!$A$4:$F$9,MATCH(I4181,ฐาน!$A$4:$A$9,0),3),6,5)),"")</f>
        <v/>
      </c>
      <c r="O4181" s="311" t="str">
        <f>IF(I4181&lt;&gt;"",IF(J4181&gt;=INDEX(ฐาน!$A$4:$G$9,MATCH(I4181,ฐาน!$A$4:$A$9,0),4),INDEX(ฐาน!$A$4:$G$9,MATCH(I4181,ฐาน!$A$4:$A$9,0),7),INDEX(ฐาน!$A$4:$G$9,MATCH(I4181,ฐาน!$A$4:$A$9,0),4)),"")</f>
        <v/>
      </c>
      <c r="P4181" s="312">
        <f>IF(M4181&lt;&gt;ฐาน!$M$45,IF(L4181&lt;&gt;"",($L4181*$N4181/100),0),0)</f>
        <v>0</v>
      </c>
      <c r="Q4181" s="311">
        <f>IF(M4181&lt;&gt;ฐาน!$M$45,IF(L4181&lt;&gt;"",ROUNDUP(($L4181*$N4181/100),-1),0),0)</f>
        <v>0</v>
      </c>
      <c r="R4181" s="311">
        <f t="shared" si="130"/>
        <v>0</v>
      </c>
      <c r="S4181" s="313">
        <f t="shared" si="131"/>
        <v>0</v>
      </c>
      <c r="T4181" s="314">
        <f>IF(M4181&lt;&gt;ฐาน!$M$45,IF(S4181&lt;&gt;"",S4181+R4181,0),0)</f>
        <v>0</v>
      </c>
      <c r="U4181" s="311">
        <f>IF(M4181&lt;&gt;ฐาน!$M$45,IF(S4181=0,J4181+T4181,O4181),J4181)</f>
        <v>0</v>
      </c>
      <c r="V4181" s="98"/>
    </row>
    <row r="4182" spans="1:22" x14ac:dyDescent="0.35">
      <c r="A4182" s="93">
        <v>4174</v>
      </c>
      <c r="B4182" s="84"/>
      <c r="C4182" s="98"/>
      <c r="D4182" s="91"/>
      <c r="E4182" s="89"/>
      <c r="F4182" s="88"/>
      <c r="G4182" s="91"/>
      <c r="H4182" s="91"/>
      <c r="I4182" s="88"/>
      <c r="J4182" s="92"/>
      <c r="K4182" s="212"/>
      <c r="L4182" s="308" t="str">
        <f>IF(K4182&lt;&gt;"",INDEX(ฐาน!$J$4:$M$44,MATCH(INT(K4182),ฐาน!$J$4:$J$44,0),2),"")</f>
        <v/>
      </c>
      <c r="M4182" s="309" t="str">
        <f>IF(L4182&lt;&gt;"",INDEX(ฐาน!$J$4:$M$45,MATCH(L4182,ฐาน!$K$4:$K$45,0),4),"")</f>
        <v/>
      </c>
      <c r="N4182" s="310" t="str">
        <f>IF(I4182&lt;&gt;"",INDEX(ฐาน!$A$4:$F$9,MATCH(I4182,ฐาน!$A$4:$A$9,0),IF(J4182&gt;=INDEX(ฐาน!$A$4:$F$9,MATCH(I4182,ฐาน!$A$4:$A$9,0),3),6,5)),"")</f>
        <v/>
      </c>
      <c r="O4182" s="311" t="str">
        <f>IF(I4182&lt;&gt;"",IF(J4182&gt;=INDEX(ฐาน!$A$4:$G$9,MATCH(I4182,ฐาน!$A$4:$A$9,0),4),INDEX(ฐาน!$A$4:$G$9,MATCH(I4182,ฐาน!$A$4:$A$9,0),7),INDEX(ฐาน!$A$4:$G$9,MATCH(I4182,ฐาน!$A$4:$A$9,0),4)),"")</f>
        <v/>
      </c>
      <c r="P4182" s="312">
        <f>IF(M4182&lt;&gt;ฐาน!$M$45,IF(L4182&lt;&gt;"",($L4182*$N4182/100),0),0)</f>
        <v>0</v>
      </c>
      <c r="Q4182" s="311">
        <f>IF(M4182&lt;&gt;ฐาน!$M$45,IF(L4182&lt;&gt;"",ROUNDUP(($L4182*$N4182/100),-1),0),0)</f>
        <v>0</v>
      </c>
      <c r="R4182" s="311">
        <f t="shared" si="130"/>
        <v>0</v>
      </c>
      <c r="S4182" s="313">
        <f t="shared" si="131"/>
        <v>0</v>
      </c>
      <c r="T4182" s="314">
        <f>IF(M4182&lt;&gt;ฐาน!$M$45,IF(S4182&lt;&gt;"",S4182+R4182,0),0)</f>
        <v>0</v>
      </c>
      <c r="U4182" s="311">
        <f>IF(M4182&lt;&gt;ฐาน!$M$45,IF(S4182=0,J4182+T4182,O4182),J4182)</f>
        <v>0</v>
      </c>
      <c r="V4182" s="98"/>
    </row>
    <row r="4183" spans="1:22" x14ac:dyDescent="0.35">
      <c r="A4183" s="93">
        <v>4175</v>
      </c>
      <c r="B4183" s="84"/>
      <c r="C4183" s="98"/>
      <c r="D4183" s="91"/>
      <c r="E4183" s="89"/>
      <c r="F4183" s="88"/>
      <c r="G4183" s="91"/>
      <c r="H4183" s="91"/>
      <c r="I4183" s="88"/>
      <c r="J4183" s="92"/>
      <c r="K4183" s="212"/>
      <c r="L4183" s="308" t="str">
        <f>IF(K4183&lt;&gt;"",INDEX(ฐาน!$J$4:$M$44,MATCH(INT(K4183),ฐาน!$J$4:$J$44,0),2),"")</f>
        <v/>
      </c>
      <c r="M4183" s="309" t="str">
        <f>IF(L4183&lt;&gt;"",INDEX(ฐาน!$J$4:$M$45,MATCH(L4183,ฐาน!$K$4:$K$45,0),4),"")</f>
        <v/>
      </c>
      <c r="N4183" s="310" t="str">
        <f>IF(I4183&lt;&gt;"",INDEX(ฐาน!$A$4:$F$9,MATCH(I4183,ฐาน!$A$4:$A$9,0),IF(J4183&gt;=INDEX(ฐาน!$A$4:$F$9,MATCH(I4183,ฐาน!$A$4:$A$9,0),3),6,5)),"")</f>
        <v/>
      </c>
      <c r="O4183" s="311" t="str">
        <f>IF(I4183&lt;&gt;"",IF(J4183&gt;=INDEX(ฐาน!$A$4:$G$9,MATCH(I4183,ฐาน!$A$4:$A$9,0),4),INDEX(ฐาน!$A$4:$G$9,MATCH(I4183,ฐาน!$A$4:$A$9,0),7),INDEX(ฐาน!$A$4:$G$9,MATCH(I4183,ฐาน!$A$4:$A$9,0),4)),"")</f>
        <v/>
      </c>
      <c r="P4183" s="312">
        <f>IF(M4183&lt;&gt;ฐาน!$M$45,IF(L4183&lt;&gt;"",($L4183*$N4183/100),0),0)</f>
        <v>0</v>
      </c>
      <c r="Q4183" s="311">
        <f>IF(M4183&lt;&gt;ฐาน!$M$45,IF(L4183&lt;&gt;"",ROUNDUP(($L4183*$N4183/100),-1),0),0)</f>
        <v>0</v>
      </c>
      <c r="R4183" s="311">
        <f t="shared" si="130"/>
        <v>0</v>
      </c>
      <c r="S4183" s="313">
        <f t="shared" si="131"/>
        <v>0</v>
      </c>
      <c r="T4183" s="314">
        <f>IF(M4183&lt;&gt;ฐาน!$M$45,IF(S4183&lt;&gt;"",S4183+R4183,0),0)</f>
        <v>0</v>
      </c>
      <c r="U4183" s="311">
        <f>IF(M4183&lt;&gt;ฐาน!$M$45,IF(S4183=0,J4183+T4183,O4183),J4183)</f>
        <v>0</v>
      </c>
      <c r="V4183" s="98"/>
    </row>
    <row r="4184" spans="1:22" x14ac:dyDescent="0.35">
      <c r="A4184" s="93">
        <v>4176</v>
      </c>
      <c r="B4184" s="84"/>
      <c r="C4184" s="98"/>
      <c r="D4184" s="91"/>
      <c r="E4184" s="89"/>
      <c r="F4184" s="88"/>
      <c r="G4184" s="91"/>
      <c r="H4184" s="91"/>
      <c r="I4184" s="88"/>
      <c r="J4184" s="92"/>
      <c r="K4184" s="212"/>
      <c r="L4184" s="308" t="str">
        <f>IF(K4184&lt;&gt;"",INDEX(ฐาน!$J$4:$M$44,MATCH(INT(K4184),ฐาน!$J$4:$J$44,0),2),"")</f>
        <v/>
      </c>
      <c r="M4184" s="309" t="str">
        <f>IF(L4184&lt;&gt;"",INDEX(ฐาน!$J$4:$M$45,MATCH(L4184,ฐาน!$K$4:$K$45,0),4),"")</f>
        <v/>
      </c>
      <c r="N4184" s="310" t="str">
        <f>IF(I4184&lt;&gt;"",INDEX(ฐาน!$A$4:$F$9,MATCH(I4184,ฐาน!$A$4:$A$9,0),IF(J4184&gt;=INDEX(ฐาน!$A$4:$F$9,MATCH(I4184,ฐาน!$A$4:$A$9,0),3),6,5)),"")</f>
        <v/>
      </c>
      <c r="O4184" s="311" t="str">
        <f>IF(I4184&lt;&gt;"",IF(J4184&gt;=INDEX(ฐาน!$A$4:$G$9,MATCH(I4184,ฐาน!$A$4:$A$9,0),4),INDEX(ฐาน!$A$4:$G$9,MATCH(I4184,ฐาน!$A$4:$A$9,0),7),INDEX(ฐาน!$A$4:$G$9,MATCH(I4184,ฐาน!$A$4:$A$9,0),4)),"")</f>
        <v/>
      </c>
      <c r="P4184" s="312">
        <f>IF(M4184&lt;&gt;ฐาน!$M$45,IF(L4184&lt;&gt;"",($L4184*$N4184/100),0),0)</f>
        <v>0</v>
      </c>
      <c r="Q4184" s="311">
        <f>IF(M4184&lt;&gt;ฐาน!$M$45,IF(L4184&lt;&gt;"",ROUNDUP(($L4184*$N4184/100),-1),0),0)</f>
        <v>0</v>
      </c>
      <c r="R4184" s="311">
        <f t="shared" si="130"/>
        <v>0</v>
      </c>
      <c r="S4184" s="313">
        <f t="shared" si="131"/>
        <v>0</v>
      </c>
      <c r="T4184" s="314">
        <f>IF(M4184&lt;&gt;ฐาน!$M$45,IF(S4184&lt;&gt;"",S4184+R4184,0),0)</f>
        <v>0</v>
      </c>
      <c r="U4184" s="311">
        <f>IF(M4184&lt;&gt;ฐาน!$M$45,IF(S4184=0,J4184+T4184,O4184),J4184)</f>
        <v>0</v>
      </c>
      <c r="V4184" s="98"/>
    </row>
    <row r="4185" spans="1:22" x14ac:dyDescent="0.35">
      <c r="A4185" s="93">
        <v>4177</v>
      </c>
      <c r="B4185" s="84"/>
      <c r="C4185" s="98"/>
      <c r="D4185" s="91"/>
      <c r="E4185" s="89"/>
      <c r="F4185" s="88"/>
      <c r="G4185" s="91"/>
      <c r="H4185" s="91"/>
      <c r="I4185" s="88"/>
      <c r="J4185" s="92"/>
      <c r="K4185" s="212"/>
      <c r="L4185" s="308" t="str">
        <f>IF(K4185&lt;&gt;"",INDEX(ฐาน!$J$4:$M$44,MATCH(INT(K4185),ฐาน!$J$4:$J$44,0),2),"")</f>
        <v/>
      </c>
      <c r="M4185" s="309" t="str">
        <f>IF(L4185&lt;&gt;"",INDEX(ฐาน!$J$4:$M$45,MATCH(L4185,ฐาน!$K$4:$K$45,0),4),"")</f>
        <v/>
      </c>
      <c r="N4185" s="310" t="str">
        <f>IF(I4185&lt;&gt;"",INDEX(ฐาน!$A$4:$F$9,MATCH(I4185,ฐาน!$A$4:$A$9,0),IF(J4185&gt;=INDEX(ฐาน!$A$4:$F$9,MATCH(I4185,ฐาน!$A$4:$A$9,0),3),6,5)),"")</f>
        <v/>
      </c>
      <c r="O4185" s="311" t="str">
        <f>IF(I4185&lt;&gt;"",IF(J4185&gt;=INDEX(ฐาน!$A$4:$G$9,MATCH(I4185,ฐาน!$A$4:$A$9,0),4),INDEX(ฐาน!$A$4:$G$9,MATCH(I4185,ฐาน!$A$4:$A$9,0),7),INDEX(ฐาน!$A$4:$G$9,MATCH(I4185,ฐาน!$A$4:$A$9,0),4)),"")</f>
        <v/>
      </c>
      <c r="P4185" s="312">
        <f>IF(M4185&lt;&gt;ฐาน!$M$45,IF(L4185&lt;&gt;"",($L4185*$N4185/100),0),0)</f>
        <v>0</v>
      </c>
      <c r="Q4185" s="311">
        <f>IF(M4185&lt;&gt;ฐาน!$M$45,IF(L4185&lt;&gt;"",ROUNDUP(($L4185*$N4185/100),-1),0),0)</f>
        <v>0</v>
      </c>
      <c r="R4185" s="311">
        <f t="shared" si="130"/>
        <v>0</v>
      </c>
      <c r="S4185" s="313">
        <f t="shared" si="131"/>
        <v>0</v>
      </c>
      <c r="T4185" s="314">
        <f>IF(M4185&lt;&gt;ฐาน!$M$45,IF(S4185&lt;&gt;"",S4185+R4185,0),0)</f>
        <v>0</v>
      </c>
      <c r="U4185" s="311">
        <f>IF(M4185&lt;&gt;ฐาน!$M$45,IF(S4185=0,J4185+T4185,O4185),J4185)</f>
        <v>0</v>
      </c>
      <c r="V4185" s="98"/>
    </row>
    <row r="4186" spans="1:22" x14ac:dyDescent="0.35">
      <c r="A4186" s="93">
        <v>4178</v>
      </c>
      <c r="B4186" s="84"/>
      <c r="C4186" s="98"/>
      <c r="D4186" s="91"/>
      <c r="E4186" s="89"/>
      <c r="F4186" s="88"/>
      <c r="G4186" s="91"/>
      <c r="H4186" s="91"/>
      <c r="I4186" s="88"/>
      <c r="J4186" s="92"/>
      <c r="K4186" s="212"/>
      <c r="L4186" s="308" t="str">
        <f>IF(K4186&lt;&gt;"",INDEX(ฐาน!$J$4:$M$44,MATCH(INT(K4186),ฐาน!$J$4:$J$44,0),2),"")</f>
        <v/>
      </c>
      <c r="M4186" s="309" t="str">
        <f>IF(L4186&lt;&gt;"",INDEX(ฐาน!$J$4:$M$45,MATCH(L4186,ฐาน!$K$4:$K$45,0),4),"")</f>
        <v/>
      </c>
      <c r="N4186" s="310" t="str">
        <f>IF(I4186&lt;&gt;"",INDEX(ฐาน!$A$4:$F$9,MATCH(I4186,ฐาน!$A$4:$A$9,0),IF(J4186&gt;=INDEX(ฐาน!$A$4:$F$9,MATCH(I4186,ฐาน!$A$4:$A$9,0),3),6,5)),"")</f>
        <v/>
      </c>
      <c r="O4186" s="311" t="str">
        <f>IF(I4186&lt;&gt;"",IF(J4186&gt;=INDEX(ฐาน!$A$4:$G$9,MATCH(I4186,ฐาน!$A$4:$A$9,0),4),INDEX(ฐาน!$A$4:$G$9,MATCH(I4186,ฐาน!$A$4:$A$9,0),7),INDEX(ฐาน!$A$4:$G$9,MATCH(I4186,ฐาน!$A$4:$A$9,0),4)),"")</f>
        <v/>
      </c>
      <c r="P4186" s="312">
        <f>IF(M4186&lt;&gt;ฐาน!$M$45,IF(L4186&lt;&gt;"",($L4186*$N4186/100),0),0)</f>
        <v>0</v>
      </c>
      <c r="Q4186" s="311">
        <f>IF(M4186&lt;&gt;ฐาน!$M$45,IF(L4186&lt;&gt;"",ROUNDUP(($L4186*$N4186/100),-1),0),0)</f>
        <v>0</v>
      </c>
      <c r="R4186" s="311">
        <f t="shared" si="130"/>
        <v>0</v>
      </c>
      <c r="S4186" s="313">
        <f t="shared" si="131"/>
        <v>0</v>
      </c>
      <c r="T4186" s="314">
        <f>IF(M4186&lt;&gt;ฐาน!$M$45,IF(S4186&lt;&gt;"",S4186+R4186,0),0)</f>
        <v>0</v>
      </c>
      <c r="U4186" s="311">
        <f>IF(M4186&lt;&gt;ฐาน!$M$45,IF(S4186=0,J4186+T4186,O4186),J4186)</f>
        <v>0</v>
      </c>
      <c r="V4186" s="98"/>
    </row>
    <row r="4187" spans="1:22" x14ac:dyDescent="0.35">
      <c r="A4187" s="93">
        <v>4179</v>
      </c>
      <c r="B4187" s="84"/>
      <c r="C4187" s="98"/>
      <c r="D4187" s="91"/>
      <c r="E4187" s="89"/>
      <c r="F4187" s="88"/>
      <c r="G4187" s="91"/>
      <c r="H4187" s="91"/>
      <c r="I4187" s="88"/>
      <c r="J4187" s="92"/>
      <c r="K4187" s="212"/>
      <c r="L4187" s="308" t="str">
        <f>IF(K4187&lt;&gt;"",INDEX(ฐาน!$J$4:$M$44,MATCH(INT(K4187),ฐาน!$J$4:$J$44,0),2),"")</f>
        <v/>
      </c>
      <c r="M4187" s="309" t="str">
        <f>IF(L4187&lt;&gt;"",INDEX(ฐาน!$J$4:$M$45,MATCH(L4187,ฐาน!$K$4:$K$45,0),4),"")</f>
        <v/>
      </c>
      <c r="N4187" s="310" t="str">
        <f>IF(I4187&lt;&gt;"",INDEX(ฐาน!$A$4:$F$9,MATCH(I4187,ฐาน!$A$4:$A$9,0),IF(J4187&gt;=INDEX(ฐาน!$A$4:$F$9,MATCH(I4187,ฐาน!$A$4:$A$9,0),3),6,5)),"")</f>
        <v/>
      </c>
      <c r="O4187" s="311" t="str">
        <f>IF(I4187&lt;&gt;"",IF(J4187&gt;=INDEX(ฐาน!$A$4:$G$9,MATCH(I4187,ฐาน!$A$4:$A$9,0),4),INDEX(ฐาน!$A$4:$G$9,MATCH(I4187,ฐาน!$A$4:$A$9,0),7),INDEX(ฐาน!$A$4:$G$9,MATCH(I4187,ฐาน!$A$4:$A$9,0),4)),"")</f>
        <v/>
      </c>
      <c r="P4187" s="312">
        <f>IF(M4187&lt;&gt;ฐาน!$M$45,IF(L4187&lt;&gt;"",($L4187*$N4187/100),0),0)</f>
        <v>0</v>
      </c>
      <c r="Q4187" s="311">
        <f>IF(M4187&lt;&gt;ฐาน!$M$45,IF(L4187&lt;&gt;"",ROUNDUP(($L4187*$N4187/100),-1),0),0)</f>
        <v>0</v>
      </c>
      <c r="R4187" s="311">
        <f t="shared" si="130"/>
        <v>0</v>
      </c>
      <c r="S4187" s="313">
        <f t="shared" si="131"/>
        <v>0</v>
      </c>
      <c r="T4187" s="314">
        <f>IF(M4187&lt;&gt;ฐาน!$M$45,IF(S4187&lt;&gt;"",S4187+R4187,0),0)</f>
        <v>0</v>
      </c>
      <c r="U4187" s="311">
        <f>IF(M4187&lt;&gt;ฐาน!$M$45,IF(S4187=0,J4187+T4187,O4187),J4187)</f>
        <v>0</v>
      </c>
      <c r="V4187" s="98"/>
    </row>
    <row r="4188" spans="1:22" x14ac:dyDescent="0.35">
      <c r="A4188" s="93">
        <v>4180</v>
      </c>
      <c r="B4188" s="84"/>
      <c r="C4188" s="98"/>
      <c r="D4188" s="91"/>
      <c r="E4188" s="89"/>
      <c r="F4188" s="88"/>
      <c r="G4188" s="91"/>
      <c r="H4188" s="91"/>
      <c r="I4188" s="88"/>
      <c r="J4188" s="92"/>
      <c r="K4188" s="212"/>
      <c r="L4188" s="308" t="str">
        <f>IF(K4188&lt;&gt;"",INDEX(ฐาน!$J$4:$M$44,MATCH(INT(K4188),ฐาน!$J$4:$J$44,0),2),"")</f>
        <v/>
      </c>
      <c r="M4188" s="309" t="str">
        <f>IF(L4188&lt;&gt;"",INDEX(ฐาน!$J$4:$M$45,MATCH(L4188,ฐาน!$K$4:$K$45,0),4),"")</f>
        <v/>
      </c>
      <c r="N4188" s="310" t="str">
        <f>IF(I4188&lt;&gt;"",INDEX(ฐาน!$A$4:$F$9,MATCH(I4188,ฐาน!$A$4:$A$9,0),IF(J4188&gt;=INDEX(ฐาน!$A$4:$F$9,MATCH(I4188,ฐาน!$A$4:$A$9,0),3),6,5)),"")</f>
        <v/>
      </c>
      <c r="O4188" s="311" t="str">
        <f>IF(I4188&lt;&gt;"",IF(J4188&gt;=INDEX(ฐาน!$A$4:$G$9,MATCH(I4188,ฐาน!$A$4:$A$9,0),4),INDEX(ฐาน!$A$4:$G$9,MATCH(I4188,ฐาน!$A$4:$A$9,0),7),INDEX(ฐาน!$A$4:$G$9,MATCH(I4188,ฐาน!$A$4:$A$9,0),4)),"")</f>
        <v/>
      </c>
      <c r="P4188" s="312">
        <f>IF(M4188&lt;&gt;ฐาน!$M$45,IF(L4188&lt;&gt;"",($L4188*$N4188/100),0),0)</f>
        <v>0</v>
      </c>
      <c r="Q4188" s="311">
        <f>IF(M4188&lt;&gt;ฐาน!$M$45,IF(L4188&lt;&gt;"",ROUNDUP(($L4188*$N4188/100),-1),0),0)</f>
        <v>0</v>
      </c>
      <c r="R4188" s="311">
        <f t="shared" si="130"/>
        <v>0</v>
      </c>
      <c r="S4188" s="313">
        <f t="shared" si="131"/>
        <v>0</v>
      </c>
      <c r="T4188" s="314">
        <f>IF(M4188&lt;&gt;ฐาน!$M$45,IF(S4188&lt;&gt;"",S4188+R4188,0),0)</f>
        <v>0</v>
      </c>
      <c r="U4188" s="311">
        <f>IF(M4188&lt;&gt;ฐาน!$M$45,IF(S4188=0,J4188+T4188,O4188),J4188)</f>
        <v>0</v>
      </c>
      <c r="V4188" s="98"/>
    </row>
    <row r="4189" spans="1:22" x14ac:dyDescent="0.35">
      <c r="A4189" s="93">
        <v>4181</v>
      </c>
      <c r="B4189" s="84"/>
      <c r="C4189" s="98"/>
      <c r="D4189" s="91"/>
      <c r="E4189" s="89"/>
      <c r="F4189" s="88"/>
      <c r="G4189" s="91"/>
      <c r="H4189" s="91"/>
      <c r="I4189" s="88"/>
      <c r="J4189" s="92"/>
      <c r="K4189" s="212"/>
      <c r="L4189" s="308" t="str">
        <f>IF(K4189&lt;&gt;"",INDEX(ฐาน!$J$4:$M$44,MATCH(INT(K4189),ฐาน!$J$4:$J$44,0),2),"")</f>
        <v/>
      </c>
      <c r="M4189" s="309" t="str">
        <f>IF(L4189&lt;&gt;"",INDEX(ฐาน!$J$4:$M$45,MATCH(L4189,ฐาน!$K$4:$K$45,0),4),"")</f>
        <v/>
      </c>
      <c r="N4189" s="310" t="str">
        <f>IF(I4189&lt;&gt;"",INDEX(ฐาน!$A$4:$F$9,MATCH(I4189,ฐาน!$A$4:$A$9,0),IF(J4189&gt;=INDEX(ฐาน!$A$4:$F$9,MATCH(I4189,ฐาน!$A$4:$A$9,0),3),6,5)),"")</f>
        <v/>
      </c>
      <c r="O4189" s="311" t="str">
        <f>IF(I4189&lt;&gt;"",IF(J4189&gt;=INDEX(ฐาน!$A$4:$G$9,MATCH(I4189,ฐาน!$A$4:$A$9,0),4),INDEX(ฐาน!$A$4:$G$9,MATCH(I4189,ฐาน!$A$4:$A$9,0),7),INDEX(ฐาน!$A$4:$G$9,MATCH(I4189,ฐาน!$A$4:$A$9,0),4)),"")</f>
        <v/>
      </c>
      <c r="P4189" s="312">
        <f>IF(M4189&lt;&gt;ฐาน!$M$45,IF(L4189&lt;&gt;"",($L4189*$N4189/100),0),0)</f>
        <v>0</v>
      </c>
      <c r="Q4189" s="311">
        <f>IF(M4189&lt;&gt;ฐาน!$M$45,IF(L4189&lt;&gt;"",ROUNDUP(($L4189*$N4189/100),-1),0),0)</f>
        <v>0</v>
      </c>
      <c r="R4189" s="311">
        <f t="shared" si="130"/>
        <v>0</v>
      </c>
      <c r="S4189" s="313">
        <f t="shared" si="131"/>
        <v>0</v>
      </c>
      <c r="T4189" s="314">
        <f>IF(M4189&lt;&gt;ฐาน!$M$45,IF(S4189&lt;&gt;"",S4189+R4189,0),0)</f>
        <v>0</v>
      </c>
      <c r="U4189" s="311">
        <f>IF(M4189&lt;&gt;ฐาน!$M$45,IF(S4189=0,J4189+T4189,O4189),J4189)</f>
        <v>0</v>
      </c>
      <c r="V4189" s="98"/>
    </row>
    <row r="4190" spans="1:22" x14ac:dyDescent="0.35">
      <c r="A4190" s="93">
        <v>4182</v>
      </c>
      <c r="B4190" s="84"/>
      <c r="C4190" s="98"/>
      <c r="D4190" s="91"/>
      <c r="E4190" s="89"/>
      <c r="F4190" s="88"/>
      <c r="G4190" s="91"/>
      <c r="H4190" s="91"/>
      <c r="I4190" s="88"/>
      <c r="J4190" s="92"/>
      <c r="K4190" s="212"/>
      <c r="L4190" s="308" t="str">
        <f>IF(K4190&lt;&gt;"",INDEX(ฐาน!$J$4:$M$44,MATCH(INT(K4190),ฐาน!$J$4:$J$44,0),2),"")</f>
        <v/>
      </c>
      <c r="M4190" s="309" t="str">
        <f>IF(L4190&lt;&gt;"",INDEX(ฐาน!$J$4:$M$45,MATCH(L4190,ฐาน!$K$4:$K$45,0),4),"")</f>
        <v/>
      </c>
      <c r="N4190" s="310" t="str">
        <f>IF(I4190&lt;&gt;"",INDEX(ฐาน!$A$4:$F$9,MATCH(I4190,ฐาน!$A$4:$A$9,0),IF(J4190&gt;=INDEX(ฐาน!$A$4:$F$9,MATCH(I4190,ฐาน!$A$4:$A$9,0),3),6,5)),"")</f>
        <v/>
      </c>
      <c r="O4190" s="311" t="str">
        <f>IF(I4190&lt;&gt;"",IF(J4190&gt;=INDEX(ฐาน!$A$4:$G$9,MATCH(I4190,ฐาน!$A$4:$A$9,0),4),INDEX(ฐาน!$A$4:$G$9,MATCH(I4190,ฐาน!$A$4:$A$9,0),7),INDEX(ฐาน!$A$4:$G$9,MATCH(I4190,ฐาน!$A$4:$A$9,0),4)),"")</f>
        <v/>
      </c>
      <c r="P4190" s="312">
        <f>IF(M4190&lt;&gt;ฐาน!$M$45,IF(L4190&lt;&gt;"",($L4190*$N4190/100),0),0)</f>
        <v>0</v>
      </c>
      <c r="Q4190" s="311">
        <f>IF(M4190&lt;&gt;ฐาน!$M$45,IF(L4190&lt;&gt;"",ROUNDUP(($L4190*$N4190/100),-1),0),0)</f>
        <v>0</v>
      </c>
      <c r="R4190" s="311">
        <f t="shared" si="130"/>
        <v>0</v>
      </c>
      <c r="S4190" s="313">
        <f t="shared" si="131"/>
        <v>0</v>
      </c>
      <c r="T4190" s="314">
        <f>IF(M4190&lt;&gt;ฐาน!$M$45,IF(S4190&lt;&gt;"",S4190+R4190,0),0)</f>
        <v>0</v>
      </c>
      <c r="U4190" s="311">
        <f>IF(M4190&lt;&gt;ฐาน!$M$45,IF(S4190=0,J4190+T4190,O4190),J4190)</f>
        <v>0</v>
      </c>
      <c r="V4190" s="98"/>
    </row>
    <row r="4191" spans="1:22" x14ac:dyDescent="0.35">
      <c r="A4191" s="93">
        <v>4183</v>
      </c>
      <c r="B4191" s="84"/>
      <c r="C4191" s="98"/>
      <c r="D4191" s="91"/>
      <c r="E4191" s="89"/>
      <c r="F4191" s="88"/>
      <c r="G4191" s="91"/>
      <c r="H4191" s="91"/>
      <c r="I4191" s="88"/>
      <c r="J4191" s="92"/>
      <c r="K4191" s="212"/>
      <c r="L4191" s="308" t="str">
        <f>IF(K4191&lt;&gt;"",INDEX(ฐาน!$J$4:$M$44,MATCH(INT(K4191),ฐาน!$J$4:$J$44,0),2),"")</f>
        <v/>
      </c>
      <c r="M4191" s="309" t="str">
        <f>IF(L4191&lt;&gt;"",INDEX(ฐาน!$J$4:$M$45,MATCH(L4191,ฐาน!$K$4:$K$45,0),4),"")</f>
        <v/>
      </c>
      <c r="N4191" s="310" t="str">
        <f>IF(I4191&lt;&gt;"",INDEX(ฐาน!$A$4:$F$9,MATCH(I4191,ฐาน!$A$4:$A$9,0),IF(J4191&gt;=INDEX(ฐาน!$A$4:$F$9,MATCH(I4191,ฐาน!$A$4:$A$9,0),3),6,5)),"")</f>
        <v/>
      </c>
      <c r="O4191" s="311" t="str">
        <f>IF(I4191&lt;&gt;"",IF(J4191&gt;=INDEX(ฐาน!$A$4:$G$9,MATCH(I4191,ฐาน!$A$4:$A$9,0),4),INDEX(ฐาน!$A$4:$G$9,MATCH(I4191,ฐาน!$A$4:$A$9,0),7),INDEX(ฐาน!$A$4:$G$9,MATCH(I4191,ฐาน!$A$4:$A$9,0),4)),"")</f>
        <v/>
      </c>
      <c r="P4191" s="312">
        <f>IF(M4191&lt;&gt;ฐาน!$M$45,IF(L4191&lt;&gt;"",($L4191*$N4191/100),0),0)</f>
        <v>0</v>
      </c>
      <c r="Q4191" s="311">
        <f>IF(M4191&lt;&gt;ฐาน!$M$45,IF(L4191&lt;&gt;"",ROUNDUP(($L4191*$N4191/100),-1),0),0)</f>
        <v>0</v>
      </c>
      <c r="R4191" s="311">
        <f t="shared" si="130"/>
        <v>0</v>
      </c>
      <c r="S4191" s="313">
        <f t="shared" si="131"/>
        <v>0</v>
      </c>
      <c r="T4191" s="314">
        <f>IF(M4191&lt;&gt;ฐาน!$M$45,IF(S4191&lt;&gt;"",S4191+R4191,0),0)</f>
        <v>0</v>
      </c>
      <c r="U4191" s="311">
        <f>IF(M4191&lt;&gt;ฐาน!$M$45,IF(S4191=0,J4191+T4191,O4191),J4191)</f>
        <v>0</v>
      </c>
      <c r="V4191" s="98"/>
    </row>
    <row r="4192" spans="1:22" x14ac:dyDescent="0.35">
      <c r="A4192" s="93">
        <v>4184</v>
      </c>
      <c r="B4192" s="84"/>
      <c r="C4192" s="98"/>
      <c r="D4192" s="91"/>
      <c r="E4192" s="89"/>
      <c r="F4192" s="88"/>
      <c r="G4192" s="91"/>
      <c r="H4192" s="91"/>
      <c r="I4192" s="88"/>
      <c r="J4192" s="92"/>
      <c r="K4192" s="212"/>
      <c r="L4192" s="308" t="str">
        <f>IF(K4192&lt;&gt;"",INDEX(ฐาน!$J$4:$M$44,MATCH(INT(K4192),ฐาน!$J$4:$J$44,0),2),"")</f>
        <v/>
      </c>
      <c r="M4192" s="309" t="str">
        <f>IF(L4192&lt;&gt;"",INDEX(ฐาน!$J$4:$M$45,MATCH(L4192,ฐาน!$K$4:$K$45,0),4),"")</f>
        <v/>
      </c>
      <c r="N4192" s="310" t="str">
        <f>IF(I4192&lt;&gt;"",INDEX(ฐาน!$A$4:$F$9,MATCH(I4192,ฐาน!$A$4:$A$9,0),IF(J4192&gt;=INDEX(ฐาน!$A$4:$F$9,MATCH(I4192,ฐาน!$A$4:$A$9,0),3),6,5)),"")</f>
        <v/>
      </c>
      <c r="O4192" s="311" t="str">
        <f>IF(I4192&lt;&gt;"",IF(J4192&gt;=INDEX(ฐาน!$A$4:$G$9,MATCH(I4192,ฐาน!$A$4:$A$9,0),4),INDEX(ฐาน!$A$4:$G$9,MATCH(I4192,ฐาน!$A$4:$A$9,0),7),INDEX(ฐาน!$A$4:$G$9,MATCH(I4192,ฐาน!$A$4:$A$9,0),4)),"")</f>
        <v/>
      </c>
      <c r="P4192" s="312">
        <f>IF(M4192&lt;&gt;ฐาน!$M$45,IF(L4192&lt;&gt;"",($L4192*$N4192/100),0),0)</f>
        <v>0</v>
      </c>
      <c r="Q4192" s="311">
        <f>IF(M4192&lt;&gt;ฐาน!$M$45,IF(L4192&lt;&gt;"",ROUNDUP(($L4192*$N4192/100),-1),0),0)</f>
        <v>0</v>
      </c>
      <c r="R4192" s="311">
        <f t="shared" si="130"/>
        <v>0</v>
      </c>
      <c r="S4192" s="313">
        <f t="shared" si="131"/>
        <v>0</v>
      </c>
      <c r="T4192" s="314">
        <f>IF(M4192&lt;&gt;ฐาน!$M$45,IF(S4192&lt;&gt;"",S4192+R4192,0),0)</f>
        <v>0</v>
      </c>
      <c r="U4192" s="311">
        <f>IF(M4192&lt;&gt;ฐาน!$M$45,IF(S4192=0,J4192+T4192,O4192),J4192)</f>
        <v>0</v>
      </c>
      <c r="V4192" s="98"/>
    </row>
    <row r="4193" spans="1:22" x14ac:dyDescent="0.35">
      <c r="A4193" s="93">
        <v>4185</v>
      </c>
      <c r="B4193" s="84"/>
      <c r="C4193" s="98"/>
      <c r="D4193" s="91"/>
      <c r="E4193" s="89"/>
      <c r="F4193" s="88"/>
      <c r="G4193" s="91"/>
      <c r="H4193" s="91"/>
      <c r="I4193" s="88"/>
      <c r="J4193" s="92"/>
      <c r="K4193" s="212"/>
      <c r="L4193" s="308" t="str">
        <f>IF(K4193&lt;&gt;"",INDEX(ฐาน!$J$4:$M$44,MATCH(INT(K4193),ฐาน!$J$4:$J$44,0),2),"")</f>
        <v/>
      </c>
      <c r="M4193" s="309" t="str">
        <f>IF(L4193&lt;&gt;"",INDEX(ฐาน!$J$4:$M$45,MATCH(L4193,ฐาน!$K$4:$K$45,0),4),"")</f>
        <v/>
      </c>
      <c r="N4193" s="310" t="str">
        <f>IF(I4193&lt;&gt;"",INDEX(ฐาน!$A$4:$F$9,MATCH(I4193,ฐาน!$A$4:$A$9,0),IF(J4193&gt;=INDEX(ฐาน!$A$4:$F$9,MATCH(I4193,ฐาน!$A$4:$A$9,0),3),6,5)),"")</f>
        <v/>
      </c>
      <c r="O4193" s="311" t="str">
        <f>IF(I4193&lt;&gt;"",IF(J4193&gt;=INDEX(ฐาน!$A$4:$G$9,MATCH(I4193,ฐาน!$A$4:$A$9,0),4),INDEX(ฐาน!$A$4:$G$9,MATCH(I4193,ฐาน!$A$4:$A$9,0),7),INDEX(ฐาน!$A$4:$G$9,MATCH(I4193,ฐาน!$A$4:$A$9,0),4)),"")</f>
        <v/>
      </c>
      <c r="P4193" s="312">
        <f>IF(M4193&lt;&gt;ฐาน!$M$45,IF(L4193&lt;&gt;"",($L4193*$N4193/100),0),0)</f>
        <v>0</v>
      </c>
      <c r="Q4193" s="311">
        <f>IF(M4193&lt;&gt;ฐาน!$M$45,IF(L4193&lt;&gt;"",ROUNDUP(($L4193*$N4193/100),-1),0),0)</f>
        <v>0</v>
      </c>
      <c r="R4193" s="311">
        <f t="shared" si="130"/>
        <v>0</v>
      </c>
      <c r="S4193" s="313">
        <f t="shared" si="131"/>
        <v>0</v>
      </c>
      <c r="T4193" s="314">
        <f>IF(M4193&lt;&gt;ฐาน!$M$45,IF(S4193&lt;&gt;"",S4193+R4193,0),0)</f>
        <v>0</v>
      </c>
      <c r="U4193" s="311">
        <f>IF(M4193&lt;&gt;ฐาน!$M$45,IF(S4193=0,J4193+T4193,O4193),J4193)</f>
        <v>0</v>
      </c>
      <c r="V4193" s="98"/>
    </row>
    <row r="4194" spans="1:22" x14ac:dyDescent="0.35">
      <c r="A4194" s="93">
        <v>4186</v>
      </c>
      <c r="B4194" s="84"/>
      <c r="C4194" s="98"/>
      <c r="D4194" s="91"/>
      <c r="E4194" s="89"/>
      <c r="F4194" s="88"/>
      <c r="G4194" s="91"/>
      <c r="H4194" s="91"/>
      <c r="I4194" s="88"/>
      <c r="J4194" s="92"/>
      <c r="K4194" s="212"/>
      <c r="L4194" s="308" t="str">
        <f>IF(K4194&lt;&gt;"",INDEX(ฐาน!$J$4:$M$44,MATCH(INT(K4194),ฐาน!$J$4:$J$44,0),2),"")</f>
        <v/>
      </c>
      <c r="M4194" s="309" t="str">
        <f>IF(L4194&lt;&gt;"",INDEX(ฐาน!$J$4:$M$45,MATCH(L4194,ฐาน!$K$4:$K$45,0),4),"")</f>
        <v/>
      </c>
      <c r="N4194" s="310" t="str">
        <f>IF(I4194&lt;&gt;"",INDEX(ฐาน!$A$4:$F$9,MATCH(I4194,ฐาน!$A$4:$A$9,0),IF(J4194&gt;=INDEX(ฐาน!$A$4:$F$9,MATCH(I4194,ฐาน!$A$4:$A$9,0),3),6,5)),"")</f>
        <v/>
      </c>
      <c r="O4194" s="311" t="str">
        <f>IF(I4194&lt;&gt;"",IF(J4194&gt;=INDEX(ฐาน!$A$4:$G$9,MATCH(I4194,ฐาน!$A$4:$A$9,0),4),INDEX(ฐาน!$A$4:$G$9,MATCH(I4194,ฐาน!$A$4:$A$9,0),7),INDEX(ฐาน!$A$4:$G$9,MATCH(I4194,ฐาน!$A$4:$A$9,0),4)),"")</f>
        <v/>
      </c>
      <c r="P4194" s="312">
        <f>IF(M4194&lt;&gt;ฐาน!$M$45,IF(L4194&lt;&gt;"",($L4194*$N4194/100),0),0)</f>
        <v>0</v>
      </c>
      <c r="Q4194" s="311">
        <f>IF(M4194&lt;&gt;ฐาน!$M$45,IF(L4194&lt;&gt;"",ROUNDUP(($L4194*$N4194/100),-1),0),0)</f>
        <v>0</v>
      </c>
      <c r="R4194" s="311">
        <f t="shared" si="130"/>
        <v>0</v>
      </c>
      <c r="S4194" s="313">
        <f t="shared" si="131"/>
        <v>0</v>
      </c>
      <c r="T4194" s="314">
        <f>IF(M4194&lt;&gt;ฐาน!$M$45,IF(S4194&lt;&gt;"",S4194+R4194,0),0)</f>
        <v>0</v>
      </c>
      <c r="U4194" s="311">
        <f>IF(M4194&lt;&gt;ฐาน!$M$45,IF(S4194=0,J4194+T4194,O4194),J4194)</f>
        <v>0</v>
      </c>
      <c r="V4194" s="98"/>
    </row>
    <row r="4195" spans="1:22" x14ac:dyDescent="0.35">
      <c r="A4195" s="93">
        <v>4187</v>
      </c>
      <c r="B4195" s="84"/>
      <c r="C4195" s="98"/>
      <c r="D4195" s="91"/>
      <c r="E4195" s="89"/>
      <c r="F4195" s="88"/>
      <c r="G4195" s="91"/>
      <c r="H4195" s="91"/>
      <c r="I4195" s="88"/>
      <c r="J4195" s="92"/>
      <c r="K4195" s="212"/>
      <c r="L4195" s="308" t="str">
        <f>IF(K4195&lt;&gt;"",INDEX(ฐาน!$J$4:$M$44,MATCH(INT(K4195),ฐาน!$J$4:$J$44,0),2),"")</f>
        <v/>
      </c>
      <c r="M4195" s="309" t="str">
        <f>IF(L4195&lt;&gt;"",INDEX(ฐาน!$J$4:$M$45,MATCH(L4195,ฐาน!$K$4:$K$45,0),4),"")</f>
        <v/>
      </c>
      <c r="N4195" s="310" t="str">
        <f>IF(I4195&lt;&gt;"",INDEX(ฐาน!$A$4:$F$9,MATCH(I4195,ฐาน!$A$4:$A$9,0),IF(J4195&gt;=INDEX(ฐาน!$A$4:$F$9,MATCH(I4195,ฐาน!$A$4:$A$9,0),3),6,5)),"")</f>
        <v/>
      </c>
      <c r="O4195" s="311" t="str">
        <f>IF(I4195&lt;&gt;"",IF(J4195&gt;=INDEX(ฐาน!$A$4:$G$9,MATCH(I4195,ฐาน!$A$4:$A$9,0),4),INDEX(ฐาน!$A$4:$G$9,MATCH(I4195,ฐาน!$A$4:$A$9,0),7),INDEX(ฐาน!$A$4:$G$9,MATCH(I4195,ฐาน!$A$4:$A$9,0),4)),"")</f>
        <v/>
      </c>
      <c r="P4195" s="312">
        <f>IF(M4195&lt;&gt;ฐาน!$M$45,IF(L4195&lt;&gt;"",($L4195*$N4195/100),0),0)</f>
        <v>0</v>
      </c>
      <c r="Q4195" s="311">
        <f>IF(M4195&lt;&gt;ฐาน!$M$45,IF(L4195&lt;&gt;"",ROUNDUP(($L4195*$N4195/100),-1),0),0)</f>
        <v>0</v>
      </c>
      <c r="R4195" s="311">
        <f t="shared" si="130"/>
        <v>0</v>
      </c>
      <c r="S4195" s="313">
        <f t="shared" si="131"/>
        <v>0</v>
      </c>
      <c r="T4195" s="314">
        <f>IF(M4195&lt;&gt;ฐาน!$M$45,IF(S4195&lt;&gt;"",S4195+R4195,0),0)</f>
        <v>0</v>
      </c>
      <c r="U4195" s="311">
        <f>IF(M4195&lt;&gt;ฐาน!$M$45,IF(S4195=0,J4195+T4195,O4195),J4195)</f>
        <v>0</v>
      </c>
      <c r="V4195" s="98"/>
    </row>
    <row r="4196" spans="1:22" x14ac:dyDescent="0.35">
      <c r="A4196" s="93">
        <v>4188</v>
      </c>
      <c r="B4196" s="84"/>
      <c r="C4196" s="98"/>
      <c r="D4196" s="91"/>
      <c r="E4196" s="89"/>
      <c r="F4196" s="88"/>
      <c r="G4196" s="91"/>
      <c r="H4196" s="91"/>
      <c r="I4196" s="88"/>
      <c r="J4196" s="92"/>
      <c r="K4196" s="212"/>
      <c r="L4196" s="308" t="str">
        <f>IF(K4196&lt;&gt;"",INDEX(ฐาน!$J$4:$M$44,MATCH(INT(K4196),ฐาน!$J$4:$J$44,0),2),"")</f>
        <v/>
      </c>
      <c r="M4196" s="309" t="str">
        <f>IF(L4196&lt;&gt;"",INDEX(ฐาน!$J$4:$M$45,MATCH(L4196,ฐาน!$K$4:$K$45,0),4),"")</f>
        <v/>
      </c>
      <c r="N4196" s="310" t="str">
        <f>IF(I4196&lt;&gt;"",INDEX(ฐาน!$A$4:$F$9,MATCH(I4196,ฐาน!$A$4:$A$9,0),IF(J4196&gt;=INDEX(ฐาน!$A$4:$F$9,MATCH(I4196,ฐาน!$A$4:$A$9,0),3),6,5)),"")</f>
        <v/>
      </c>
      <c r="O4196" s="311" t="str">
        <f>IF(I4196&lt;&gt;"",IF(J4196&gt;=INDEX(ฐาน!$A$4:$G$9,MATCH(I4196,ฐาน!$A$4:$A$9,0),4),INDEX(ฐาน!$A$4:$G$9,MATCH(I4196,ฐาน!$A$4:$A$9,0),7),INDEX(ฐาน!$A$4:$G$9,MATCH(I4196,ฐาน!$A$4:$A$9,0),4)),"")</f>
        <v/>
      </c>
      <c r="P4196" s="312">
        <f>IF(M4196&lt;&gt;ฐาน!$M$45,IF(L4196&lt;&gt;"",($L4196*$N4196/100),0),0)</f>
        <v>0</v>
      </c>
      <c r="Q4196" s="311">
        <f>IF(M4196&lt;&gt;ฐาน!$M$45,IF(L4196&lt;&gt;"",ROUNDUP(($L4196*$N4196/100),-1),0),0)</f>
        <v>0</v>
      </c>
      <c r="R4196" s="311">
        <f t="shared" si="130"/>
        <v>0</v>
      </c>
      <c r="S4196" s="313">
        <f t="shared" si="131"/>
        <v>0</v>
      </c>
      <c r="T4196" s="314">
        <f>IF(M4196&lt;&gt;ฐาน!$M$45,IF(S4196&lt;&gt;"",S4196+R4196,0),0)</f>
        <v>0</v>
      </c>
      <c r="U4196" s="311">
        <f>IF(M4196&lt;&gt;ฐาน!$M$45,IF(S4196=0,J4196+T4196,O4196),J4196)</f>
        <v>0</v>
      </c>
      <c r="V4196" s="98"/>
    </row>
    <row r="4197" spans="1:22" x14ac:dyDescent="0.35">
      <c r="A4197" s="93">
        <v>4189</v>
      </c>
      <c r="B4197" s="84"/>
      <c r="C4197" s="98"/>
      <c r="D4197" s="91"/>
      <c r="E4197" s="89"/>
      <c r="F4197" s="88"/>
      <c r="G4197" s="91"/>
      <c r="H4197" s="91"/>
      <c r="I4197" s="88"/>
      <c r="J4197" s="92"/>
      <c r="K4197" s="212"/>
      <c r="L4197" s="308" t="str">
        <f>IF(K4197&lt;&gt;"",INDEX(ฐาน!$J$4:$M$44,MATCH(INT(K4197),ฐาน!$J$4:$J$44,0),2),"")</f>
        <v/>
      </c>
      <c r="M4197" s="309" t="str">
        <f>IF(L4197&lt;&gt;"",INDEX(ฐาน!$J$4:$M$45,MATCH(L4197,ฐาน!$K$4:$K$45,0),4),"")</f>
        <v/>
      </c>
      <c r="N4197" s="310" t="str">
        <f>IF(I4197&lt;&gt;"",INDEX(ฐาน!$A$4:$F$9,MATCH(I4197,ฐาน!$A$4:$A$9,0),IF(J4197&gt;=INDEX(ฐาน!$A$4:$F$9,MATCH(I4197,ฐาน!$A$4:$A$9,0),3),6,5)),"")</f>
        <v/>
      </c>
      <c r="O4197" s="311" t="str">
        <f>IF(I4197&lt;&gt;"",IF(J4197&gt;=INDEX(ฐาน!$A$4:$G$9,MATCH(I4197,ฐาน!$A$4:$A$9,0),4),INDEX(ฐาน!$A$4:$G$9,MATCH(I4197,ฐาน!$A$4:$A$9,0),7),INDEX(ฐาน!$A$4:$G$9,MATCH(I4197,ฐาน!$A$4:$A$9,0),4)),"")</f>
        <v/>
      </c>
      <c r="P4197" s="312">
        <f>IF(M4197&lt;&gt;ฐาน!$M$45,IF(L4197&lt;&gt;"",($L4197*$N4197/100),0),0)</f>
        <v>0</v>
      </c>
      <c r="Q4197" s="311">
        <f>IF(M4197&lt;&gt;ฐาน!$M$45,IF(L4197&lt;&gt;"",ROUNDUP(($L4197*$N4197/100),-1),0),0)</f>
        <v>0</v>
      </c>
      <c r="R4197" s="311">
        <f t="shared" si="130"/>
        <v>0</v>
      </c>
      <c r="S4197" s="313">
        <f t="shared" si="131"/>
        <v>0</v>
      </c>
      <c r="T4197" s="314">
        <f>IF(M4197&lt;&gt;ฐาน!$M$45,IF(S4197&lt;&gt;"",S4197+R4197,0),0)</f>
        <v>0</v>
      </c>
      <c r="U4197" s="311">
        <f>IF(M4197&lt;&gt;ฐาน!$M$45,IF(S4197=0,J4197+T4197,O4197),J4197)</f>
        <v>0</v>
      </c>
      <c r="V4197" s="98"/>
    </row>
    <row r="4198" spans="1:22" x14ac:dyDescent="0.35">
      <c r="A4198" s="93">
        <v>4190</v>
      </c>
      <c r="B4198" s="84"/>
      <c r="C4198" s="98"/>
      <c r="D4198" s="91"/>
      <c r="E4198" s="89"/>
      <c r="F4198" s="88"/>
      <c r="G4198" s="91"/>
      <c r="H4198" s="91"/>
      <c r="I4198" s="88"/>
      <c r="J4198" s="92"/>
      <c r="K4198" s="212"/>
      <c r="L4198" s="308" t="str">
        <f>IF(K4198&lt;&gt;"",INDEX(ฐาน!$J$4:$M$44,MATCH(INT(K4198),ฐาน!$J$4:$J$44,0),2),"")</f>
        <v/>
      </c>
      <c r="M4198" s="309" t="str">
        <f>IF(L4198&lt;&gt;"",INDEX(ฐาน!$J$4:$M$45,MATCH(L4198,ฐาน!$K$4:$K$45,0),4),"")</f>
        <v/>
      </c>
      <c r="N4198" s="310" t="str">
        <f>IF(I4198&lt;&gt;"",INDEX(ฐาน!$A$4:$F$9,MATCH(I4198,ฐาน!$A$4:$A$9,0),IF(J4198&gt;=INDEX(ฐาน!$A$4:$F$9,MATCH(I4198,ฐาน!$A$4:$A$9,0),3),6,5)),"")</f>
        <v/>
      </c>
      <c r="O4198" s="311" t="str">
        <f>IF(I4198&lt;&gt;"",IF(J4198&gt;=INDEX(ฐาน!$A$4:$G$9,MATCH(I4198,ฐาน!$A$4:$A$9,0),4),INDEX(ฐาน!$A$4:$G$9,MATCH(I4198,ฐาน!$A$4:$A$9,0),7),INDEX(ฐาน!$A$4:$G$9,MATCH(I4198,ฐาน!$A$4:$A$9,0),4)),"")</f>
        <v/>
      </c>
      <c r="P4198" s="312">
        <f>IF(M4198&lt;&gt;ฐาน!$M$45,IF(L4198&lt;&gt;"",($L4198*$N4198/100),0),0)</f>
        <v>0</v>
      </c>
      <c r="Q4198" s="311">
        <f>IF(M4198&lt;&gt;ฐาน!$M$45,IF(L4198&lt;&gt;"",ROUNDUP(($L4198*$N4198/100),-1),0),0)</f>
        <v>0</v>
      </c>
      <c r="R4198" s="311">
        <f t="shared" si="130"/>
        <v>0</v>
      </c>
      <c r="S4198" s="313">
        <f t="shared" si="131"/>
        <v>0</v>
      </c>
      <c r="T4198" s="314">
        <f>IF(M4198&lt;&gt;ฐาน!$M$45,IF(S4198&lt;&gt;"",S4198+R4198,0),0)</f>
        <v>0</v>
      </c>
      <c r="U4198" s="311">
        <f>IF(M4198&lt;&gt;ฐาน!$M$45,IF(S4198=0,J4198+T4198,O4198),J4198)</f>
        <v>0</v>
      </c>
      <c r="V4198" s="98"/>
    </row>
    <row r="4199" spans="1:22" x14ac:dyDescent="0.35">
      <c r="A4199" s="93">
        <v>4191</v>
      </c>
      <c r="B4199" s="84"/>
      <c r="C4199" s="98"/>
      <c r="D4199" s="91"/>
      <c r="E4199" s="89"/>
      <c r="F4199" s="88"/>
      <c r="G4199" s="91"/>
      <c r="H4199" s="91"/>
      <c r="I4199" s="88"/>
      <c r="J4199" s="92"/>
      <c r="K4199" s="212"/>
      <c r="L4199" s="308" t="str">
        <f>IF(K4199&lt;&gt;"",INDEX(ฐาน!$J$4:$M$44,MATCH(INT(K4199),ฐาน!$J$4:$J$44,0),2),"")</f>
        <v/>
      </c>
      <c r="M4199" s="309" t="str">
        <f>IF(L4199&lt;&gt;"",INDEX(ฐาน!$J$4:$M$45,MATCH(L4199,ฐาน!$K$4:$K$45,0),4),"")</f>
        <v/>
      </c>
      <c r="N4199" s="310" t="str">
        <f>IF(I4199&lt;&gt;"",INDEX(ฐาน!$A$4:$F$9,MATCH(I4199,ฐาน!$A$4:$A$9,0),IF(J4199&gt;=INDEX(ฐาน!$A$4:$F$9,MATCH(I4199,ฐาน!$A$4:$A$9,0),3),6,5)),"")</f>
        <v/>
      </c>
      <c r="O4199" s="311" t="str">
        <f>IF(I4199&lt;&gt;"",IF(J4199&gt;=INDEX(ฐาน!$A$4:$G$9,MATCH(I4199,ฐาน!$A$4:$A$9,0),4),INDEX(ฐาน!$A$4:$G$9,MATCH(I4199,ฐาน!$A$4:$A$9,0),7),INDEX(ฐาน!$A$4:$G$9,MATCH(I4199,ฐาน!$A$4:$A$9,0),4)),"")</f>
        <v/>
      </c>
      <c r="P4199" s="312">
        <f>IF(M4199&lt;&gt;ฐาน!$M$45,IF(L4199&lt;&gt;"",($L4199*$N4199/100),0),0)</f>
        <v>0</v>
      </c>
      <c r="Q4199" s="311">
        <f>IF(M4199&lt;&gt;ฐาน!$M$45,IF(L4199&lt;&gt;"",ROUNDUP(($L4199*$N4199/100),-1),0),0)</f>
        <v>0</v>
      </c>
      <c r="R4199" s="311">
        <f t="shared" si="130"/>
        <v>0</v>
      </c>
      <c r="S4199" s="313">
        <f t="shared" si="131"/>
        <v>0</v>
      </c>
      <c r="T4199" s="314">
        <f>IF(M4199&lt;&gt;ฐาน!$M$45,IF(S4199&lt;&gt;"",S4199+R4199,0),0)</f>
        <v>0</v>
      </c>
      <c r="U4199" s="311">
        <f>IF(M4199&lt;&gt;ฐาน!$M$45,IF(S4199=0,J4199+T4199,O4199),J4199)</f>
        <v>0</v>
      </c>
      <c r="V4199" s="98"/>
    </row>
    <row r="4200" spans="1:22" x14ac:dyDescent="0.35">
      <c r="A4200" s="93">
        <v>4192</v>
      </c>
      <c r="B4200" s="84"/>
      <c r="C4200" s="98"/>
      <c r="D4200" s="91"/>
      <c r="E4200" s="89"/>
      <c r="F4200" s="88"/>
      <c r="G4200" s="91"/>
      <c r="H4200" s="91"/>
      <c r="I4200" s="88"/>
      <c r="J4200" s="92"/>
      <c r="K4200" s="212"/>
      <c r="L4200" s="308" t="str">
        <f>IF(K4200&lt;&gt;"",INDEX(ฐาน!$J$4:$M$44,MATCH(INT(K4200),ฐาน!$J$4:$J$44,0),2),"")</f>
        <v/>
      </c>
      <c r="M4200" s="309" t="str">
        <f>IF(L4200&lt;&gt;"",INDEX(ฐาน!$J$4:$M$45,MATCH(L4200,ฐาน!$K$4:$K$45,0),4),"")</f>
        <v/>
      </c>
      <c r="N4200" s="310" t="str">
        <f>IF(I4200&lt;&gt;"",INDEX(ฐาน!$A$4:$F$9,MATCH(I4200,ฐาน!$A$4:$A$9,0),IF(J4200&gt;=INDEX(ฐาน!$A$4:$F$9,MATCH(I4200,ฐาน!$A$4:$A$9,0),3),6,5)),"")</f>
        <v/>
      </c>
      <c r="O4200" s="311" t="str">
        <f>IF(I4200&lt;&gt;"",IF(J4200&gt;=INDEX(ฐาน!$A$4:$G$9,MATCH(I4200,ฐาน!$A$4:$A$9,0),4),INDEX(ฐาน!$A$4:$G$9,MATCH(I4200,ฐาน!$A$4:$A$9,0),7),INDEX(ฐาน!$A$4:$G$9,MATCH(I4200,ฐาน!$A$4:$A$9,0),4)),"")</f>
        <v/>
      </c>
      <c r="P4200" s="312">
        <f>IF(M4200&lt;&gt;ฐาน!$M$45,IF(L4200&lt;&gt;"",($L4200*$N4200/100),0),0)</f>
        <v>0</v>
      </c>
      <c r="Q4200" s="311">
        <f>IF(M4200&lt;&gt;ฐาน!$M$45,IF(L4200&lt;&gt;"",ROUNDUP(($L4200*$N4200/100),-1),0),0)</f>
        <v>0</v>
      </c>
      <c r="R4200" s="311">
        <f t="shared" si="130"/>
        <v>0</v>
      </c>
      <c r="S4200" s="313">
        <f t="shared" si="131"/>
        <v>0</v>
      </c>
      <c r="T4200" s="314">
        <f>IF(M4200&lt;&gt;ฐาน!$M$45,IF(S4200&lt;&gt;"",S4200+R4200,0),0)</f>
        <v>0</v>
      </c>
      <c r="U4200" s="311">
        <f>IF(M4200&lt;&gt;ฐาน!$M$45,IF(S4200=0,J4200+T4200,O4200),J4200)</f>
        <v>0</v>
      </c>
      <c r="V4200" s="98"/>
    </row>
    <row r="4201" spans="1:22" x14ac:dyDescent="0.35">
      <c r="A4201" s="93">
        <v>4193</v>
      </c>
      <c r="B4201" s="84"/>
      <c r="C4201" s="98"/>
      <c r="D4201" s="91"/>
      <c r="E4201" s="89"/>
      <c r="F4201" s="88"/>
      <c r="G4201" s="91"/>
      <c r="H4201" s="91"/>
      <c r="I4201" s="88"/>
      <c r="J4201" s="92"/>
      <c r="K4201" s="212"/>
      <c r="L4201" s="308" t="str">
        <f>IF(K4201&lt;&gt;"",INDEX(ฐาน!$J$4:$M$44,MATCH(INT(K4201),ฐาน!$J$4:$J$44,0),2),"")</f>
        <v/>
      </c>
      <c r="M4201" s="309" t="str">
        <f>IF(L4201&lt;&gt;"",INDEX(ฐาน!$J$4:$M$45,MATCH(L4201,ฐาน!$K$4:$K$45,0),4),"")</f>
        <v/>
      </c>
      <c r="N4201" s="310" t="str">
        <f>IF(I4201&lt;&gt;"",INDEX(ฐาน!$A$4:$F$9,MATCH(I4201,ฐาน!$A$4:$A$9,0),IF(J4201&gt;=INDEX(ฐาน!$A$4:$F$9,MATCH(I4201,ฐาน!$A$4:$A$9,0),3),6,5)),"")</f>
        <v/>
      </c>
      <c r="O4201" s="311" t="str">
        <f>IF(I4201&lt;&gt;"",IF(J4201&gt;=INDEX(ฐาน!$A$4:$G$9,MATCH(I4201,ฐาน!$A$4:$A$9,0),4),INDEX(ฐาน!$A$4:$G$9,MATCH(I4201,ฐาน!$A$4:$A$9,0),7),INDEX(ฐาน!$A$4:$G$9,MATCH(I4201,ฐาน!$A$4:$A$9,0),4)),"")</f>
        <v/>
      </c>
      <c r="P4201" s="312">
        <f>IF(M4201&lt;&gt;ฐาน!$M$45,IF(L4201&lt;&gt;"",($L4201*$N4201/100),0),0)</f>
        <v>0</v>
      </c>
      <c r="Q4201" s="311">
        <f>IF(M4201&lt;&gt;ฐาน!$M$45,IF(L4201&lt;&gt;"",ROUNDUP(($L4201*$N4201/100),-1),0),0)</f>
        <v>0</v>
      </c>
      <c r="R4201" s="311">
        <f t="shared" si="130"/>
        <v>0</v>
      </c>
      <c r="S4201" s="313">
        <f t="shared" si="131"/>
        <v>0</v>
      </c>
      <c r="T4201" s="314">
        <f>IF(M4201&lt;&gt;ฐาน!$M$45,IF(S4201&lt;&gt;"",S4201+R4201,0),0)</f>
        <v>0</v>
      </c>
      <c r="U4201" s="311">
        <f>IF(M4201&lt;&gt;ฐาน!$M$45,IF(S4201=0,J4201+T4201,O4201),J4201)</f>
        <v>0</v>
      </c>
      <c r="V4201" s="98"/>
    </row>
    <row r="4202" spans="1:22" x14ac:dyDescent="0.35">
      <c r="A4202" s="93">
        <v>4194</v>
      </c>
      <c r="B4202" s="84"/>
      <c r="C4202" s="98"/>
      <c r="D4202" s="91"/>
      <c r="E4202" s="89"/>
      <c r="F4202" s="88"/>
      <c r="G4202" s="91"/>
      <c r="H4202" s="91"/>
      <c r="I4202" s="88"/>
      <c r="J4202" s="92"/>
      <c r="K4202" s="212"/>
      <c r="L4202" s="308" t="str">
        <f>IF(K4202&lt;&gt;"",INDEX(ฐาน!$J$4:$M$44,MATCH(INT(K4202),ฐาน!$J$4:$J$44,0),2),"")</f>
        <v/>
      </c>
      <c r="M4202" s="309" t="str">
        <f>IF(L4202&lt;&gt;"",INDEX(ฐาน!$J$4:$M$45,MATCH(L4202,ฐาน!$K$4:$K$45,0),4),"")</f>
        <v/>
      </c>
      <c r="N4202" s="310" t="str">
        <f>IF(I4202&lt;&gt;"",INDEX(ฐาน!$A$4:$F$9,MATCH(I4202,ฐาน!$A$4:$A$9,0),IF(J4202&gt;=INDEX(ฐาน!$A$4:$F$9,MATCH(I4202,ฐาน!$A$4:$A$9,0),3),6,5)),"")</f>
        <v/>
      </c>
      <c r="O4202" s="311" t="str">
        <f>IF(I4202&lt;&gt;"",IF(J4202&gt;=INDEX(ฐาน!$A$4:$G$9,MATCH(I4202,ฐาน!$A$4:$A$9,0),4),INDEX(ฐาน!$A$4:$G$9,MATCH(I4202,ฐาน!$A$4:$A$9,0),7),INDEX(ฐาน!$A$4:$G$9,MATCH(I4202,ฐาน!$A$4:$A$9,0),4)),"")</f>
        <v/>
      </c>
      <c r="P4202" s="312">
        <f>IF(M4202&lt;&gt;ฐาน!$M$45,IF(L4202&lt;&gt;"",($L4202*$N4202/100),0),0)</f>
        <v>0</v>
      </c>
      <c r="Q4202" s="311">
        <f>IF(M4202&lt;&gt;ฐาน!$M$45,IF(L4202&lt;&gt;"",ROUNDUP(($L4202*$N4202/100),-1),0),0)</f>
        <v>0</v>
      </c>
      <c r="R4202" s="311">
        <f t="shared" si="130"/>
        <v>0</v>
      </c>
      <c r="S4202" s="313">
        <f t="shared" si="131"/>
        <v>0</v>
      </c>
      <c r="T4202" s="314">
        <f>IF(M4202&lt;&gt;ฐาน!$M$45,IF(S4202&lt;&gt;"",S4202+R4202,0),0)</f>
        <v>0</v>
      </c>
      <c r="U4202" s="311">
        <f>IF(M4202&lt;&gt;ฐาน!$M$45,IF(S4202=0,J4202+T4202,O4202),J4202)</f>
        <v>0</v>
      </c>
      <c r="V4202" s="98"/>
    </row>
    <row r="4203" spans="1:22" x14ac:dyDescent="0.35">
      <c r="A4203" s="93">
        <v>4195</v>
      </c>
      <c r="B4203" s="84"/>
      <c r="C4203" s="98"/>
      <c r="D4203" s="91"/>
      <c r="E4203" s="89"/>
      <c r="F4203" s="88"/>
      <c r="G4203" s="91"/>
      <c r="H4203" s="91"/>
      <c r="I4203" s="88"/>
      <c r="J4203" s="92"/>
      <c r="K4203" s="212"/>
      <c r="L4203" s="308" t="str">
        <f>IF(K4203&lt;&gt;"",INDEX(ฐาน!$J$4:$M$44,MATCH(INT(K4203),ฐาน!$J$4:$J$44,0),2),"")</f>
        <v/>
      </c>
      <c r="M4203" s="309" t="str">
        <f>IF(L4203&lt;&gt;"",INDEX(ฐาน!$J$4:$M$45,MATCH(L4203,ฐาน!$K$4:$K$45,0),4),"")</f>
        <v/>
      </c>
      <c r="N4203" s="310" t="str">
        <f>IF(I4203&lt;&gt;"",INDEX(ฐาน!$A$4:$F$9,MATCH(I4203,ฐาน!$A$4:$A$9,0),IF(J4203&gt;=INDEX(ฐาน!$A$4:$F$9,MATCH(I4203,ฐาน!$A$4:$A$9,0),3),6,5)),"")</f>
        <v/>
      </c>
      <c r="O4203" s="311" t="str">
        <f>IF(I4203&lt;&gt;"",IF(J4203&gt;=INDEX(ฐาน!$A$4:$G$9,MATCH(I4203,ฐาน!$A$4:$A$9,0),4),INDEX(ฐาน!$A$4:$G$9,MATCH(I4203,ฐาน!$A$4:$A$9,0),7),INDEX(ฐาน!$A$4:$G$9,MATCH(I4203,ฐาน!$A$4:$A$9,0),4)),"")</f>
        <v/>
      </c>
      <c r="P4203" s="312">
        <f>IF(M4203&lt;&gt;ฐาน!$M$45,IF(L4203&lt;&gt;"",($L4203*$N4203/100),0),0)</f>
        <v>0</v>
      </c>
      <c r="Q4203" s="311">
        <f>IF(M4203&lt;&gt;ฐาน!$M$45,IF(L4203&lt;&gt;"",ROUNDUP(($L4203*$N4203/100),-1),0),0)</f>
        <v>0</v>
      </c>
      <c r="R4203" s="311">
        <f t="shared" si="130"/>
        <v>0</v>
      </c>
      <c r="S4203" s="313">
        <f t="shared" si="131"/>
        <v>0</v>
      </c>
      <c r="T4203" s="314">
        <f>IF(M4203&lt;&gt;ฐาน!$M$45,IF(S4203&lt;&gt;"",S4203+R4203,0),0)</f>
        <v>0</v>
      </c>
      <c r="U4203" s="311">
        <f>IF(M4203&lt;&gt;ฐาน!$M$45,IF(S4203=0,J4203+T4203,O4203),J4203)</f>
        <v>0</v>
      </c>
      <c r="V4203" s="98"/>
    </row>
    <row r="4204" spans="1:22" x14ac:dyDescent="0.35">
      <c r="A4204" s="93">
        <v>4196</v>
      </c>
      <c r="B4204" s="84"/>
      <c r="C4204" s="98"/>
      <c r="D4204" s="91"/>
      <c r="E4204" s="89"/>
      <c r="F4204" s="88"/>
      <c r="G4204" s="91"/>
      <c r="H4204" s="91"/>
      <c r="I4204" s="88"/>
      <c r="J4204" s="92"/>
      <c r="K4204" s="212"/>
      <c r="L4204" s="308" t="str">
        <f>IF(K4204&lt;&gt;"",INDEX(ฐาน!$J$4:$M$44,MATCH(INT(K4204),ฐาน!$J$4:$J$44,0),2),"")</f>
        <v/>
      </c>
      <c r="M4204" s="309" t="str">
        <f>IF(L4204&lt;&gt;"",INDEX(ฐาน!$J$4:$M$45,MATCH(L4204,ฐาน!$K$4:$K$45,0),4),"")</f>
        <v/>
      </c>
      <c r="N4204" s="310" t="str">
        <f>IF(I4204&lt;&gt;"",INDEX(ฐาน!$A$4:$F$9,MATCH(I4204,ฐาน!$A$4:$A$9,0),IF(J4204&gt;=INDEX(ฐาน!$A$4:$F$9,MATCH(I4204,ฐาน!$A$4:$A$9,0),3),6,5)),"")</f>
        <v/>
      </c>
      <c r="O4204" s="311" t="str">
        <f>IF(I4204&lt;&gt;"",IF(J4204&gt;=INDEX(ฐาน!$A$4:$G$9,MATCH(I4204,ฐาน!$A$4:$A$9,0),4),INDEX(ฐาน!$A$4:$G$9,MATCH(I4204,ฐาน!$A$4:$A$9,0),7),INDEX(ฐาน!$A$4:$G$9,MATCH(I4204,ฐาน!$A$4:$A$9,0),4)),"")</f>
        <v/>
      </c>
      <c r="P4204" s="312">
        <f>IF(M4204&lt;&gt;ฐาน!$M$45,IF(L4204&lt;&gt;"",($L4204*$N4204/100),0),0)</f>
        <v>0</v>
      </c>
      <c r="Q4204" s="311">
        <f>IF(M4204&lt;&gt;ฐาน!$M$45,IF(L4204&lt;&gt;"",ROUNDUP(($L4204*$N4204/100),-1),0),0)</f>
        <v>0</v>
      </c>
      <c r="R4204" s="311">
        <f t="shared" si="130"/>
        <v>0</v>
      </c>
      <c r="S4204" s="313">
        <f t="shared" si="131"/>
        <v>0</v>
      </c>
      <c r="T4204" s="314">
        <f>IF(M4204&lt;&gt;ฐาน!$M$45,IF(S4204&lt;&gt;"",S4204+R4204,0),0)</f>
        <v>0</v>
      </c>
      <c r="U4204" s="311">
        <f>IF(M4204&lt;&gt;ฐาน!$M$45,IF(S4204=0,J4204+T4204,O4204),J4204)</f>
        <v>0</v>
      </c>
      <c r="V4204" s="98"/>
    </row>
    <row r="4205" spans="1:22" x14ac:dyDescent="0.35">
      <c r="A4205" s="93">
        <v>4197</v>
      </c>
      <c r="B4205" s="84"/>
      <c r="C4205" s="98"/>
      <c r="D4205" s="91"/>
      <c r="E4205" s="89"/>
      <c r="F4205" s="88"/>
      <c r="G4205" s="91"/>
      <c r="H4205" s="91"/>
      <c r="I4205" s="88"/>
      <c r="J4205" s="92"/>
      <c r="K4205" s="212"/>
      <c r="L4205" s="308" t="str">
        <f>IF(K4205&lt;&gt;"",INDEX(ฐาน!$J$4:$M$44,MATCH(INT(K4205),ฐาน!$J$4:$J$44,0),2),"")</f>
        <v/>
      </c>
      <c r="M4205" s="309" t="str">
        <f>IF(L4205&lt;&gt;"",INDEX(ฐาน!$J$4:$M$45,MATCH(L4205,ฐาน!$K$4:$K$45,0),4),"")</f>
        <v/>
      </c>
      <c r="N4205" s="310" t="str">
        <f>IF(I4205&lt;&gt;"",INDEX(ฐาน!$A$4:$F$9,MATCH(I4205,ฐาน!$A$4:$A$9,0),IF(J4205&gt;=INDEX(ฐาน!$A$4:$F$9,MATCH(I4205,ฐาน!$A$4:$A$9,0),3),6,5)),"")</f>
        <v/>
      </c>
      <c r="O4205" s="311" t="str">
        <f>IF(I4205&lt;&gt;"",IF(J4205&gt;=INDEX(ฐาน!$A$4:$G$9,MATCH(I4205,ฐาน!$A$4:$A$9,0),4),INDEX(ฐาน!$A$4:$G$9,MATCH(I4205,ฐาน!$A$4:$A$9,0),7),INDEX(ฐาน!$A$4:$G$9,MATCH(I4205,ฐาน!$A$4:$A$9,0),4)),"")</f>
        <v/>
      </c>
      <c r="P4205" s="312">
        <f>IF(M4205&lt;&gt;ฐาน!$M$45,IF(L4205&lt;&gt;"",($L4205*$N4205/100),0),0)</f>
        <v>0</v>
      </c>
      <c r="Q4205" s="311">
        <f>IF(M4205&lt;&gt;ฐาน!$M$45,IF(L4205&lt;&gt;"",ROUNDUP(($L4205*$N4205/100),-1),0),0)</f>
        <v>0</v>
      </c>
      <c r="R4205" s="311">
        <f t="shared" si="130"/>
        <v>0</v>
      </c>
      <c r="S4205" s="313">
        <f t="shared" si="131"/>
        <v>0</v>
      </c>
      <c r="T4205" s="314">
        <f>IF(M4205&lt;&gt;ฐาน!$M$45,IF(S4205&lt;&gt;"",S4205+R4205,0),0)</f>
        <v>0</v>
      </c>
      <c r="U4205" s="311">
        <f>IF(M4205&lt;&gt;ฐาน!$M$45,IF(S4205=0,J4205+T4205,O4205),J4205)</f>
        <v>0</v>
      </c>
      <c r="V4205" s="98"/>
    </row>
    <row r="4206" spans="1:22" x14ac:dyDescent="0.35">
      <c r="A4206" s="93">
        <v>4198</v>
      </c>
      <c r="B4206" s="84"/>
      <c r="C4206" s="98"/>
      <c r="D4206" s="91"/>
      <c r="E4206" s="89"/>
      <c r="F4206" s="88"/>
      <c r="G4206" s="91"/>
      <c r="H4206" s="91"/>
      <c r="I4206" s="88"/>
      <c r="J4206" s="92"/>
      <c r="K4206" s="212"/>
      <c r="L4206" s="308" t="str">
        <f>IF(K4206&lt;&gt;"",INDEX(ฐาน!$J$4:$M$44,MATCH(INT(K4206),ฐาน!$J$4:$J$44,0),2),"")</f>
        <v/>
      </c>
      <c r="M4206" s="309" t="str">
        <f>IF(L4206&lt;&gt;"",INDEX(ฐาน!$J$4:$M$45,MATCH(L4206,ฐาน!$K$4:$K$45,0),4),"")</f>
        <v/>
      </c>
      <c r="N4206" s="310" t="str">
        <f>IF(I4206&lt;&gt;"",INDEX(ฐาน!$A$4:$F$9,MATCH(I4206,ฐาน!$A$4:$A$9,0),IF(J4206&gt;=INDEX(ฐาน!$A$4:$F$9,MATCH(I4206,ฐาน!$A$4:$A$9,0),3),6,5)),"")</f>
        <v/>
      </c>
      <c r="O4206" s="311" t="str">
        <f>IF(I4206&lt;&gt;"",IF(J4206&gt;=INDEX(ฐาน!$A$4:$G$9,MATCH(I4206,ฐาน!$A$4:$A$9,0),4),INDEX(ฐาน!$A$4:$G$9,MATCH(I4206,ฐาน!$A$4:$A$9,0),7),INDEX(ฐาน!$A$4:$G$9,MATCH(I4206,ฐาน!$A$4:$A$9,0),4)),"")</f>
        <v/>
      </c>
      <c r="P4206" s="312">
        <f>IF(M4206&lt;&gt;ฐาน!$M$45,IF(L4206&lt;&gt;"",($L4206*$N4206/100),0),0)</f>
        <v>0</v>
      </c>
      <c r="Q4206" s="311">
        <f>IF(M4206&lt;&gt;ฐาน!$M$45,IF(L4206&lt;&gt;"",ROUNDUP(($L4206*$N4206/100),-1),0),0)</f>
        <v>0</v>
      </c>
      <c r="R4206" s="311">
        <f t="shared" si="130"/>
        <v>0</v>
      </c>
      <c r="S4206" s="313">
        <f t="shared" si="131"/>
        <v>0</v>
      </c>
      <c r="T4206" s="314">
        <f>IF(M4206&lt;&gt;ฐาน!$M$45,IF(S4206&lt;&gt;"",S4206+R4206,0),0)</f>
        <v>0</v>
      </c>
      <c r="U4206" s="311">
        <f>IF(M4206&lt;&gt;ฐาน!$M$45,IF(S4206=0,J4206+T4206,O4206),J4206)</f>
        <v>0</v>
      </c>
      <c r="V4206" s="98"/>
    </row>
    <row r="4207" spans="1:22" x14ac:dyDescent="0.35">
      <c r="A4207" s="93">
        <v>4199</v>
      </c>
      <c r="B4207" s="84"/>
      <c r="C4207" s="98"/>
      <c r="D4207" s="91"/>
      <c r="E4207" s="89"/>
      <c r="F4207" s="88"/>
      <c r="G4207" s="91"/>
      <c r="H4207" s="91"/>
      <c r="I4207" s="88"/>
      <c r="J4207" s="92"/>
      <c r="K4207" s="212"/>
      <c r="L4207" s="308" t="str">
        <f>IF(K4207&lt;&gt;"",INDEX(ฐาน!$J$4:$M$44,MATCH(INT(K4207),ฐาน!$J$4:$J$44,0),2),"")</f>
        <v/>
      </c>
      <c r="M4207" s="309" t="str">
        <f>IF(L4207&lt;&gt;"",INDEX(ฐาน!$J$4:$M$45,MATCH(L4207,ฐาน!$K$4:$K$45,0),4),"")</f>
        <v/>
      </c>
      <c r="N4207" s="310" t="str">
        <f>IF(I4207&lt;&gt;"",INDEX(ฐาน!$A$4:$F$9,MATCH(I4207,ฐาน!$A$4:$A$9,0),IF(J4207&gt;=INDEX(ฐาน!$A$4:$F$9,MATCH(I4207,ฐาน!$A$4:$A$9,0),3),6,5)),"")</f>
        <v/>
      </c>
      <c r="O4207" s="311" t="str">
        <f>IF(I4207&lt;&gt;"",IF(J4207&gt;=INDEX(ฐาน!$A$4:$G$9,MATCH(I4207,ฐาน!$A$4:$A$9,0),4),INDEX(ฐาน!$A$4:$G$9,MATCH(I4207,ฐาน!$A$4:$A$9,0),7),INDEX(ฐาน!$A$4:$G$9,MATCH(I4207,ฐาน!$A$4:$A$9,0),4)),"")</f>
        <v/>
      </c>
      <c r="P4207" s="312">
        <f>IF(M4207&lt;&gt;ฐาน!$M$45,IF(L4207&lt;&gt;"",($L4207*$N4207/100),0),0)</f>
        <v>0</v>
      </c>
      <c r="Q4207" s="311">
        <f>IF(M4207&lt;&gt;ฐาน!$M$45,IF(L4207&lt;&gt;"",ROUNDUP(($L4207*$N4207/100),-1),0),0)</f>
        <v>0</v>
      </c>
      <c r="R4207" s="311">
        <f t="shared" si="130"/>
        <v>0</v>
      </c>
      <c r="S4207" s="313">
        <f t="shared" si="131"/>
        <v>0</v>
      </c>
      <c r="T4207" s="314">
        <f>IF(M4207&lt;&gt;ฐาน!$M$45,IF(S4207&lt;&gt;"",S4207+R4207,0),0)</f>
        <v>0</v>
      </c>
      <c r="U4207" s="311">
        <f>IF(M4207&lt;&gt;ฐาน!$M$45,IF(S4207=0,J4207+T4207,O4207),J4207)</f>
        <v>0</v>
      </c>
      <c r="V4207" s="98"/>
    </row>
    <row r="4208" spans="1:22" x14ac:dyDescent="0.35">
      <c r="A4208" s="93">
        <v>4200</v>
      </c>
      <c r="B4208" s="84"/>
      <c r="C4208" s="98"/>
      <c r="D4208" s="91"/>
      <c r="E4208" s="89"/>
      <c r="F4208" s="88"/>
      <c r="G4208" s="91"/>
      <c r="H4208" s="91"/>
      <c r="I4208" s="88"/>
      <c r="J4208" s="92"/>
      <c r="K4208" s="212"/>
      <c r="L4208" s="308" t="str">
        <f>IF(K4208&lt;&gt;"",INDEX(ฐาน!$J$4:$M$44,MATCH(INT(K4208),ฐาน!$J$4:$J$44,0),2),"")</f>
        <v/>
      </c>
      <c r="M4208" s="309" t="str">
        <f>IF(L4208&lt;&gt;"",INDEX(ฐาน!$J$4:$M$45,MATCH(L4208,ฐาน!$K$4:$K$45,0),4),"")</f>
        <v/>
      </c>
      <c r="N4208" s="310" t="str">
        <f>IF(I4208&lt;&gt;"",INDEX(ฐาน!$A$4:$F$9,MATCH(I4208,ฐาน!$A$4:$A$9,0),IF(J4208&gt;=INDEX(ฐาน!$A$4:$F$9,MATCH(I4208,ฐาน!$A$4:$A$9,0),3),6,5)),"")</f>
        <v/>
      </c>
      <c r="O4208" s="311" t="str">
        <f>IF(I4208&lt;&gt;"",IF(J4208&gt;=INDEX(ฐาน!$A$4:$G$9,MATCH(I4208,ฐาน!$A$4:$A$9,0),4),INDEX(ฐาน!$A$4:$G$9,MATCH(I4208,ฐาน!$A$4:$A$9,0),7),INDEX(ฐาน!$A$4:$G$9,MATCH(I4208,ฐาน!$A$4:$A$9,0),4)),"")</f>
        <v/>
      </c>
      <c r="P4208" s="312">
        <f>IF(M4208&lt;&gt;ฐาน!$M$45,IF(L4208&lt;&gt;"",($L4208*$N4208/100),0),0)</f>
        <v>0</v>
      </c>
      <c r="Q4208" s="311">
        <f>IF(M4208&lt;&gt;ฐาน!$M$45,IF(L4208&lt;&gt;"",ROUNDUP(($L4208*$N4208/100),-1),0),0)</f>
        <v>0</v>
      </c>
      <c r="R4208" s="311">
        <f t="shared" si="130"/>
        <v>0</v>
      </c>
      <c r="S4208" s="313">
        <f t="shared" si="131"/>
        <v>0</v>
      </c>
      <c r="T4208" s="314">
        <f>IF(M4208&lt;&gt;ฐาน!$M$45,IF(S4208&lt;&gt;"",S4208+R4208,0),0)</f>
        <v>0</v>
      </c>
      <c r="U4208" s="311">
        <f>IF(M4208&lt;&gt;ฐาน!$M$45,IF(S4208=0,J4208+T4208,O4208),J4208)</f>
        <v>0</v>
      </c>
      <c r="V4208" s="98"/>
    </row>
    <row r="4209" spans="1:22" x14ac:dyDescent="0.35">
      <c r="A4209" s="93">
        <v>4201</v>
      </c>
      <c r="B4209" s="84"/>
      <c r="C4209" s="98"/>
      <c r="D4209" s="91"/>
      <c r="E4209" s="89"/>
      <c r="F4209" s="88"/>
      <c r="G4209" s="91"/>
      <c r="H4209" s="91"/>
      <c r="I4209" s="88"/>
      <c r="J4209" s="92"/>
      <c r="K4209" s="212"/>
      <c r="L4209" s="308" t="str">
        <f>IF(K4209&lt;&gt;"",INDEX(ฐาน!$J$4:$M$44,MATCH(INT(K4209),ฐาน!$J$4:$J$44,0),2),"")</f>
        <v/>
      </c>
      <c r="M4209" s="309" t="str">
        <f>IF(L4209&lt;&gt;"",INDEX(ฐาน!$J$4:$M$45,MATCH(L4209,ฐาน!$K$4:$K$45,0),4),"")</f>
        <v/>
      </c>
      <c r="N4209" s="310" t="str">
        <f>IF(I4209&lt;&gt;"",INDEX(ฐาน!$A$4:$F$9,MATCH(I4209,ฐาน!$A$4:$A$9,0),IF(J4209&gt;=INDEX(ฐาน!$A$4:$F$9,MATCH(I4209,ฐาน!$A$4:$A$9,0),3),6,5)),"")</f>
        <v/>
      </c>
      <c r="O4209" s="311" t="str">
        <f>IF(I4209&lt;&gt;"",IF(J4209&gt;=INDEX(ฐาน!$A$4:$G$9,MATCH(I4209,ฐาน!$A$4:$A$9,0),4),INDEX(ฐาน!$A$4:$G$9,MATCH(I4209,ฐาน!$A$4:$A$9,0),7),INDEX(ฐาน!$A$4:$G$9,MATCH(I4209,ฐาน!$A$4:$A$9,0),4)),"")</f>
        <v/>
      </c>
      <c r="P4209" s="312">
        <f>IF(M4209&lt;&gt;ฐาน!$M$45,IF(L4209&lt;&gt;"",($L4209*$N4209/100),0),0)</f>
        <v>0</v>
      </c>
      <c r="Q4209" s="311">
        <f>IF(M4209&lt;&gt;ฐาน!$M$45,IF(L4209&lt;&gt;"",ROUNDUP(($L4209*$N4209/100),-1),0),0)</f>
        <v>0</v>
      </c>
      <c r="R4209" s="311">
        <f t="shared" si="130"/>
        <v>0</v>
      </c>
      <c r="S4209" s="313">
        <f t="shared" si="131"/>
        <v>0</v>
      </c>
      <c r="T4209" s="314">
        <f>IF(M4209&lt;&gt;ฐาน!$M$45,IF(S4209&lt;&gt;"",S4209+R4209,0),0)</f>
        <v>0</v>
      </c>
      <c r="U4209" s="311">
        <f>IF(M4209&lt;&gt;ฐาน!$M$45,IF(S4209=0,J4209+T4209,O4209),J4209)</f>
        <v>0</v>
      </c>
      <c r="V4209" s="98"/>
    </row>
    <row r="4210" spans="1:22" x14ac:dyDescent="0.35">
      <c r="A4210" s="93">
        <v>4202</v>
      </c>
      <c r="B4210" s="84"/>
      <c r="C4210" s="98"/>
      <c r="D4210" s="91"/>
      <c r="E4210" s="89"/>
      <c r="F4210" s="88"/>
      <c r="G4210" s="91"/>
      <c r="H4210" s="91"/>
      <c r="I4210" s="88"/>
      <c r="J4210" s="92"/>
      <c r="K4210" s="212"/>
      <c r="L4210" s="308" t="str">
        <f>IF(K4210&lt;&gt;"",INDEX(ฐาน!$J$4:$M$44,MATCH(INT(K4210),ฐาน!$J$4:$J$44,0),2),"")</f>
        <v/>
      </c>
      <c r="M4210" s="309" t="str">
        <f>IF(L4210&lt;&gt;"",INDEX(ฐาน!$J$4:$M$45,MATCH(L4210,ฐาน!$K$4:$K$45,0),4),"")</f>
        <v/>
      </c>
      <c r="N4210" s="310" t="str">
        <f>IF(I4210&lt;&gt;"",INDEX(ฐาน!$A$4:$F$9,MATCH(I4210,ฐาน!$A$4:$A$9,0),IF(J4210&gt;=INDEX(ฐาน!$A$4:$F$9,MATCH(I4210,ฐาน!$A$4:$A$9,0),3),6,5)),"")</f>
        <v/>
      </c>
      <c r="O4210" s="311" t="str">
        <f>IF(I4210&lt;&gt;"",IF(J4210&gt;=INDEX(ฐาน!$A$4:$G$9,MATCH(I4210,ฐาน!$A$4:$A$9,0),4),INDEX(ฐาน!$A$4:$G$9,MATCH(I4210,ฐาน!$A$4:$A$9,0),7),INDEX(ฐาน!$A$4:$G$9,MATCH(I4210,ฐาน!$A$4:$A$9,0),4)),"")</f>
        <v/>
      </c>
      <c r="P4210" s="312">
        <f>IF(M4210&lt;&gt;ฐาน!$M$45,IF(L4210&lt;&gt;"",($L4210*$N4210/100),0),0)</f>
        <v>0</v>
      </c>
      <c r="Q4210" s="311">
        <f>IF(M4210&lt;&gt;ฐาน!$M$45,IF(L4210&lt;&gt;"",ROUNDUP(($L4210*$N4210/100),-1),0),0)</f>
        <v>0</v>
      </c>
      <c r="R4210" s="311">
        <f t="shared" si="130"/>
        <v>0</v>
      </c>
      <c r="S4210" s="313">
        <f t="shared" si="131"/>
        <v>0</v>
      </c>
      <c r="T4210" s="314">
        <f>IF(M4210&lt;&gt;ฐาน!$M$45,IF(S4210&lt;&gt;"",S4210+R4210,0),0)</f>
        <v>0</v>
      </c>
      <c r="U4210" s="311">
        <f>IF(M4210&lt;&gt;ฐาน!$M$45,IF(S4210=0,J4210+T4210,O4210),J4210)</f>
        <v>0</v>
      </c>
      <c r="V4210" s="98"/>
    </row>
    <row r="4211" spans="1:22" x14ac:dyDescent="0.35">
      <c r="A4211" s="93">
        <v>4203</v>
      </c>
      <c r="B4211" s="84"/>
      <c r="C4211" s="98"/>
      <c r="D4211" s="91"/>
      <c r="E4211" s="89"/>
      <c r="F4211" s="88"/>
      <c r="G4211" s="91"/>
      <c r="H4211" s="91"/>
      <c r="I4211" s="88"/>
      <c r="J4211" s="92"/>
      <c r="K4211" s="212"/>
      <c r="L4211" s="308" t="str">
        <f>IF(K4211&lt;&gt;"",INDEX(ฐาน!$J$4:$M$44,MATCH(INT(K4211),ฐาน!$J$4:$J$44,0),2),"")</f>
        <v/>
      </c>
      <c r="M4211" s="309" t="str">
        <f>IF(L4211&lt;&gt;"",INDEX(ฐาน!$J$4:$M$45,MATCH(L4211,ฐาน!$K$4:$K$45,0),4),"")</f>
        <v/>
      </c>
      <c r="N4211" s="310" t="str">
        <f>IF(I4211&lt;&gt;"",INDEX(ฐาน!$A$4:$F$9,MATCH(I4211,ฐาน!$A$4:$A$9,0),IF(J4211&gt;=INDEX(ฐาน!$A$4:$F$9,MATCH(I4211,ฐาน!$A$4:$A$9,0),3),6,5)),"")</f>
        <v/>
      </c>
      <c r="O4211" s="311" t="str">
        <f>IF(I4211&lt;&gt;"",IF(J4211&gt;=INDEX(ฐาน!$A$4:$G$9,MATCH(I4211,ฐาน!$A$4:$A$9,0),4),INDEX(ฐาน!$A$4:$G$9,MATCH(I4211,ฐาน!$A$4:$A$9,0),7),INDEX(ฐาน!$A$4:$G$9,MATCH(I4211,ฐาน!$A$4:$A$9,0),4)),"")</f>
        <v/>
      </c>
      <c r="P4211" s="312">
        <f>IF(M4211&lt;&gt;ฐาน!$M$45,IF(L4211&lt;&gt;"",($L4211*$N4211/100),0),0)</f>
        <v>0</v>
      </c>
      <c r="Q4211" s="311">
        <f>IF(M4211&lt;&gt;ฐาน!$M$45,IF(L4211&lt;&gt;"",ROUNDUP(($L4211*$N4211/100),-1),0),0)</f>
        <v>0</v>
      </c>
      <c r="R4211" s="311">
        <f t="shared" si="130"/>
        <v>0</v>
      </c>
      <c r="S4211" s="313">
        <f t="shared" si="131"/>
        <v>0</v>
      </c>
      <c r="T4211" s="314">
        <f>IF(M4211&lt;&gt;ฐาน!$M$45,IF(S4211&lt;&gt;"",S4211+R4211,0),0)</f>
        <v>0</v>
      </c>
      <c r="U4211" s="311">
        <f>IF(M4211&lt;&gt;ฐาน!$M$45,IF(S4211=0,J4211+T4211,O4211),J4211)</f>
        <v>0</v>
      </c>
      <c r="V4211" s="98"/>
    </row>
    <row r="4212" spans="1:22" x14ac:dyDescent="0.35">
      <c r="A4212" s="93">
        <v>4204</v>
      </c>
      <c r="B4212" s="84"/>
      <c r="C4212" s="98"/>
      <c r="D4212" s="91"/>
      <c r="E4212" s="89"/>
      <c r="F4212" s="88"/>
      <c r="G4212" s="91"/>
      <c r="H4212" s="91"/>
      <c r="I4212" s="88"/>
      <c r="J4212" s="92"/>
      <c r="K4212" s="212"/>
      <c r="L4212" s="308" t="str">
        <f>IF(K4212&lt;&gt;"",INDEX(ฐาน!$J$4:$M$44,MATCH(INT(K4212),ฐาน!$J$4:$J$44,0),2),"")</f>
        <v/>
      </c>
      <c r="M4212" s="309" t="str">
        <f>IF(L4212&lt;&gt;"",INDEX(ฐาน!$J$4:$M$45,MATCH(L4212,ฐาน!$K$4:$K$45,0),4),"")</f>
        <v/>
      </c>
      <c r="N4212" s="310" t="str">
        <f>IF(I4212&lt;&gt;"",INDEX(ฐาน!$A$4:$F$9,MATCH(I4212,ฐาน!$A$4:$A$9,0),IF(J4212&gt;=INDEX(ฐาน!$A$4:$F$9,MATCH(I4212,ฐาน!$A$4:$A$9,0),3),6,5)),"")</f>
        <v/>
      </c>
      <c r="O4212" s="311" t="str">
        <f>IF(I4212&lt;&gt;"",IF(J4212&gt;=INDEX(ฐาน!$A$4:$G$9,MATCH(I4212,ฐาน!$A$4:$A$9,0),4),INDEX(ฐาน!$A$4:$G$9,MATCH(I4212,ฐาน!$A$4:$A$9,0),7),INDEX(ฐาน!$A$4:$G$9,MATCH(I4212,ฐาน!$A$4:$A$9,0),4)),"")</f>
        <v/>
      </c>
      <c r="P4212" s="312">
        <f>IF(M4212&lt;&gt;ฐาน!$M$45,IF(L4212&lt;&gt;"",($L4212*$N4212/100),0),0)</f>
        <v>0</v>
      </c>
      <c r="Q4212" s="311">
        <f>IF(M4212&lt;&gt;ฐาน!$M$45,IF(L4212&lt;&gt;"",ROUNDUP(($L4212*$N4212/100),-1),0),0)</f>
        <v>0</v>
      </c>
      <c r="R4212" s="311">
        <f t="shared" si="130"/>
        <v>0</v>
      </c>
      <c r="S4212" s="313">
        <f t="shared" si="131"/>
        <v>0</v>
      </c>
      <c r="T4212" s="314">
        <f>IF(M4212&lt;&gt;ฐาน!$M$45,IF(S4212&lt;&gt;"",S4212+R4212,0),0)</f>
        <v>0</v>
      </c>
      <c r="U4212" s="311">
        <f>IF(M4212&lt;&gt;ฐาน!$M$45,IF(S4212=0,J4212+T4212,O4212),J4212)</f>
        <v>0</v>
      </c>
      <c r="V4212" s="98"/>
    </row>
    <row r="4213" spans="1:22" x14ac:dyDescent="0.35">
      <c r="A4213" s="93">
        <v>4205</v>
      </c>
      <c r="B4213" s="84"/>
      <c r="C4213" s="98"/>
      <c r="D4213" s="91"/>
      <c r="E4213" s="89"/>
      <c r="F4213" s="88"/>
      <c r="G4213" s="91"/>
      <c r="H4213" s="91"/>
      <c r="I4213" s="88"/>
      <c r="J4213" s="92"/>
      <c r="K4213" s="212"/>
      <c r="L4213" s="308" t="str">
        <f>IF(K4213&lt;&gt;"",INDEX(ฐาน!$J$4:$M$44,MATCH(INT(K4213),ฐาน!$J$4:$J$44,0),2),"")</f>
        <v/>
      </c>
      <c r="M4213" s="309" t="str">
        <f>IF(L4213&lt;&gt;"",INDEX(ฐาน!$J$4:$M$45,MATCH(L4213,ฐาน!$K$4:$K$45,0),4),"")</f>
        <v/>
      </c>
      <c r="N4213" s="310" t="str">
        <f>IF(I4213&lt;&gt;"",INDEX(ฐาน!$A$4:$F$9,MATCH(I4213,ฐาน!$A$4:$A$9,0),IF(J4213&gt;=INDEX(ฐาน!$A$4:$F$9,MATCH(I4213,ฐาน!$A$4:$A$9,0),3),6,5)),"")</f>
        <v/>
      </c>
      <c r="O4213" s="311" t="str">
        <f>IF(I4213&lt;&gt;"",IF(J4213&gt;=INDEX(ฐาน!$A$4:$G$9,MATCH(I4213,ฐาน!$A$4:$A$9,0),4),INDEX(ฐาน!$A$4:$G$9,MATCH(I4213,ฐาน!$A$4:$A$9,0),7),INDEX(ฐาน!$A$4:$G$9,MATCH(I4213,ฐาน!$A$4:$A$9,0),4)),"")</f>
        <v/>
      </c>
      <c r="P4213" s="312">
        <f>IF(M4213&lt;&gt;ฐาน!$M$45,IF(L4213&lt;&gt;"",($L4213*$N4213/100),0),0)</f>
        <v>0</v>
      </c>
      <c r="Q4213" s="311">
        <f>IF(M4213&lt;&gt;ฐาน!$M$45,IF(L4213&lt;&gt;"",ROUNDUP(($L4213*$N4213/100),-1),0),0)</f>
        <v>0</v>
      </c>
      <c r="R4213" s="311">
        <f t="shared" si="130"/>
        <v>0</v>
      </c>
      <c r="S4213" s="313">
        <f t="shared" si="131"/>
        <v>0</v>
      </c>
      <c r="T4213" s="314">
        <f>IF(M4213&lt;&gt;ฐาน!$M$45,IF(S4213&lt;&gt;"",S4213+R4213,0),0)</f>
        <v>0</v>
      </c>
      <c r="U4213" s="311">
        <f>IF(M4213&lt;&gt;ฐาน!$M$45,IF(S4213=0,J4213+T4213,O4213),J4213)</f>
        <v>0</v>
      </c>
      <c r="V4213" s="98"/>
    </row>
    <row r="4214" spans="1:22" x14ac:dyDescent="0.35">
      <c r="A4214" s="93">
        <v>4206</v>
      </c>
      <c r="B4214" s="84"/>
      <c r="C4214" s="98"/>
      <c r="D4214" s="91"/>
      <c r="E4214" s="89"/>
      <c r="F4214" s="88"/>
      <c r="G4214" s="91"/>
      <c r="H4214" s="91"/>
      <c r="I4214" s="88"/>
      <c r="J4214" s="92"/>
      <c r="K4214" s="212"/>
      <c r="L4214" s="308" t="str">
        <f>IF(K4214&lt;&gt;"",INDEX(ฐาน!$J$4:$M$44,MATCH(INT(K4214),ฐาน!$J$4:$J$44,0),2),"")</f>
        <v/>
      </c>
      <c r="M4214" s="309" t="str">
        <f>IF(L4214&lt;&gt;"",INDEX(ฐาน!$J$4:$M$45,MATCH(L4214,ฐาน!$K$4:$K$45,0),4),"")</f>
        <v/>
      </c>
      <c r="N4214" s="310" t="str">
        <f>IF(I4214&lt;&gt;"",INDEX(ฐาน!$A$4:$F$9,MATCH(I4214,ฐาน!$A$4:$A$9,0),IF(J4214&gt;=INDEX(ฐาน!$A$4:$F$9,MATCH(I4214,ฐาน!$A$4:$A$9,0),3),6,5)),"")</f>
        <v/>
      </c>
      <c r="O4214" s="311" t="str">
        <f>IF(I4214&lt;&gt;"",IF(J4214&gt;=INDEX(ฐาน!$A$4:$G$9,MATCH(I4214,ฐาน!$A$4:$A$9,0),4),INDEX(ฐาน!$A$4:$G$9,MATCH(I4214,ฐาน!$A$4:$A$9,0),7),INDEX(ฐาน!$A$4:$G$9,MATCH(I4214,ฐาน!$A$4:$A$9,0),4)),"")</f>
        <v/>
      </c>
      <c r="P4214" s="312">
        <f>IF(M4214&lt;&gt;ฐาน!$M$45,IF(L4214&lt;&gt;"",($L4214*$N4214/100),0),0)</f>
        <v>0</v>
      </c>
      <c r="Q4214" s="311">
        <f>IF(M4214&lt;&gt;ฐาน!$M$45,IF(L4214&lt;&gt;"",ROUNDUP(($L4214*$N4214/100),-1),0),0)</f>
        <v>0</v>
      </c>
      <c r="R4214" s="311">
        <f t="shared" si="130"/>
        <v>0</v>
      </c>
      <c r="S4214" s="313">
        <f t="shared" si="131"/>
        <v>0</v>
      </c>
      <c r="T4214" s="314">
        <f>IF(M4214&lt;&gt;ฐาน!$M$45,IF(S4214&lt;&gt;"",S4214+R4214,0),0)</f>
        <v>0</v>
      </c>
      <c r="U4214" s="311">
        <f>IF(M4214&lt;&gt;ฐาน!$M$45,IF(S4214=0,J4214+T4214,O4214),J4214)</f>
        <v>0</v>
      </c>
      <c r="V4214" s="98"/>
    </row>
    <row r="4215" spans="1:22" x14ac:dyDescent="0.35">
      <c r="A4215" s="93">
        <v>4207</v>
      </c>
      <c r="B4215" s="84"/>
      <c r="C4215" s="98"/>
      <c r="D4215" s="91"/>
      <c r="E4215" s="89"/>
      <c r="F4215" s="88"/>
      <c r="G4215" s="91"/>
      <c r="H4215" s="91"/>
      <c r="I4215" s="88"/>
      <c r="J4215" s="92"/>
      <c r="K4215" s="212"/>
      <c r="L4215" s="308" t="str">
        <f>IF(K4215&lt;&gt;"",INDEX(ฐาน!$J$4:$M$44,MATCH(INT(K4215),ฐาน!$J$4:$J$44,0),2),"")</f>
        <v/>
      </c>
      <c r="M4215" s="309" t="str">
        <f>IF(L4215&lt;&gt;"",INDEX(ฐาน!$J$4:$M$45,MATCH(L4215,ฐาน!$K$4:$K$45,0),4),"")</f>
        <v/>
      </c>
      <c r="N4215" s="310" t="str">
        <f>IF(I4215&lt;&gt;"",INDEX(ฐาน!$A$4:$F$9,MATCH(I4215,ฐาน!$A$4:$A$9,0),IF(J4215&gt;=INDEX(ฐาน!$A$4:$F$9,MATCH(I4215,ฐาน!$A$4:$A$9,0),3),6,5)),"")</f>
        <v/>
      </c>
      <c r="O4215" s="311" t="str">
        <f>IF(I4215&lt;&gt;"",IF(J4215&gt;=INDEX(ฐาน!$A$4:$G$9,MATCH(I4215,ฐาน!$A$4:$A$9,0),4),INDEX(ฐาน!$A$4:$G$9,MATCH(I4215,ฐาน!$A$4:$A$9,0),7),INDEX(ฐาน!$A$4:$G$9,MATCH(I4215,ฐาน!$A$4:$A$9,0),4)),"")</f>
        <v/>
      </c>
      <c r="P4215" s="312">
        <f>IF(M4215&lt;&gt;ฐาน!$M$45,IF(L4215&lt;&gt;"",($L4215*$N4215/100),0),0)</f>
        <v>0</v>
      </c>
      <c r="Q4215" s="311">
        <f>IF(M4215&lt;&gt;ฐาน!$M$45,IF(L4215&lt;&gt;"",ROUNDUP(($L4215*$N4215/100),-1),0),0)</f>
        <v>0</v>
      </c>
      <c r="R4215" s="311">
        <f t="shared" si="130"/>
        <v>0</v>
      </c>
      <c r="S4215" s="313">
        <f t="shared" si="131"/>
        <v>0</v>
      </c>
      <c r="T4215" s="314">
        <f>IF(M4215&lt;&gt;ฐาน!$M$45,IF(S4215&lt;&gt;"",S4215+R4215,0),0)</f>
        <v>0</v>
      </c>
      <c r="U4215" s="311">
        <f>IF(M4215&lt;&gt;ฐาน!$M$45,IF(S4215=0,J4215+T4215,O4215),J4215)</f>
        <v>0</v>
      </c>
      <c r="V4215" s="98"/>
    </row>
    <row r="4216" spans="1:22" x14ac:dyDescent="0.35">
      <c r="A4216" s="93">
        <v>4208</v>
      </c>
      <c r="B4216" s="84"/>
      <c r="C4216" s="98"/>
      <c r="D4216" s="91"/>
      <c r="E4216" s="89"/>
      <c r="F4216" s="88"/>
      <c r="G4216" s="91"/>
      <c r="H4216" s="91"/>
      <c r="I4216" s="88"/>
      <c r="J4216" s="92"/>
      <c r="K4216" s="212"/>
      <c r="L4216" s="308" t="str">
        <f>IF(K4216&lt;&gt;"",INDEX(ฐาน!$J$4:$M$44,MATCH(INT(K4216),ฐาน!$J$4:$J$44,0),2),"")</f>
        <v/>
      </c>
      <c r="M4216" s="309" t="str">
        <f>IF(L4216&lt;&gt;"",INDEX(ฐาน!$J$4:$M$45,MATCH(L4216,ฐาน!$K$4:$K$45,0),4),"")</f>
        <v/>
      </c>
      <c r="N4216" s="310" t="str">
        <f>IF(I4216&lt;&gt;"",INDEX(ฐาน!$A$4:$F$9,MATCH(I4216,ฐาน!$A$4:$A$9,0),IF(J4216&gt;=INDEX(ฐาน!$A$4:$F$9,MATCH(I4216,ฐาน!$A$4:$A$9,0),3),6,5)),"")</f>
        <v/>
      </c>
      <c r="O4216" s="311" t="str">
        <f>IF(I4216&lt;&gt;"",IF(J4216&gt;=INDEX(ฐาน!$A$4:$G$9,MATCH(I4216,ฐาน!$A$4:$A$9,0),4),INDEX(ฐาน!$A$4:$G$9,MATCH(I4216,ฐาน!$A$4:$A$9,0),7),INDEX(ฐาน!$A$4:$G$9,MATCH(I4216,ฐาน!$A$4:$A$9,0),4)),"")</f>
        <v/>
      </c>
      <c r="P4216" s="312">
        <f>IF(M4216&lt;&gt;ฐาน!$M$45,IF(L4216&lt;&gt;"",($L4216*$N4216/100),0),0)</f>
        <v>0</v>
      </c>
      <c r="Q4216" s="311">
        <f>IF(M4216&lt;&gt;ฐาน!$M$45,IF(L4216&lt;&gt;"",ROUNDUP(($L4216*$N4216/100),-1),0),0)</f>
        <v>0</v>
      </c>
      <c r="R4216" s="311">
        <f t="shared" si="130"/>
        <v>0</v>
      </c>
      <c r="S4216" s="313">
        <f t="shared" si="131"/>
        <v>0</v>
      </c>
      <c r="T4216" s="314">
        <f>IF(M4216&lt;&gt;ฐาน!$M$45,IF(S4216&lt;&gt;"",S4216+R4216,0),0)</f>
        <v>0</v>
      </c>
      <c r="U4216" s="311">
        <f>IF(M4216&lt;&gt;ฐาน!$M$45,IF(S4216=0,J4216+T4216,O4216),J4216)</f>
        <v>0</v>
      </c>
      <c r="V4216" s="98"/>
    </row>
    <row r="4217" spans="1:22" x14ac:dyDescent="0.35">
      <c r="A4217" s="93">
        <v>4209</v>
      </c>
      <c r="B4217" s="84"/>
      <c r="C4217" s="98"/>
      <c r="D4217" s="91"/>
      <c r="E4217" s="89"/>
      <c r="F4217" s="88"/>
      <c r="G4217" s="91"/>
      <c r="H4217" s="91"/>
      <c r="I4217" s="88"/>
      <c r="J4217" s="92"/>
      <c r="K4217" s="212"/>
      <c r="L4217" s="308" t="str">
        <f>IF(K4217&lt;&gt;"",INDEX(ฐาน!$J$4:$M$44,MATCH(INT(K4217),ฐาน!$J$4:$J$44,0),2),"")</f>
        <v/>
      </c>
      <c r="M4217" s="309" t="str">
        <f>IF(L4217&lt;&gt;"",INDEX(ฐาน!$J$4:$M$45,MATCH(L4217,ฐาน!$K$4:$K$45,0),4),"")</f>
        <v/>
      </c>
      <c r="N4217" s="310" t="str">
        <f>IF(I4217&lt;&gt;"",INDEX(ฐาน!$A$4:$F$9,MATCH(I4217,ฐาน!$A$4:$A$9,0),IF(J4217&gt;=INDEX(ฐาน!$A$4:$F$9,MATCH(I4217,ฐาน!$A$4:$A$9,0),3),6,5)),"")</f>
        <v/>
      </c>
      <c r="O4217" s="311" t="str">
        <f>IF(I4217&lt;&gt;"",IF(J4217&gt;=INDEX(ฐาน!$A$4:$G$9,MATCH(I4217,ฐาน!$A$4:$A$9,0),4),INDEX(ฐาน!$A$4:$G$9,MATCH(I4217,ฐาน!$A$4:$A$9,0),7),INDEX(ฐาน!$A$4:$G$9,MATCH(I4217,ฐาน!$A$4:$A$9,0),4)),"")</f>
        <v/>
      </c>
      <c r="P4217" s="312">
        <f>IF(M4217&lt;&gt;ฐาน!$M$45,IF(L4217&lt;&gt;"",($L4217*$N4217/100),0),0)</f>
        <v>0</v>
      </c>
      <c r="Q4217" s="311">
        <f>IF(M4217&lt;&gt;ฐาน!$M$45,IF(L4217&lt;&gt;"",ROUNDUP(($L4217*$N4217/100),-1),0),0)</f>
        <v>0</v>
      </c>
      <c r="R4217" s="311">
        <f t="shared" si="130"/>
        <v>0</v>
      </c>
      <c r="S4217" s="313">
        <f t="shared" si="131"/>
        <v>0</v>
      </c>
      <c r="T4217" s="314">
        <f>IF(M4217&lt;&gt;ฐาน!$M$45,IF(S4217&lt;&gt;"",S4217+R4217,0),0)</f>
        <v>0</v>
      </c>
      <c r="U4217" s="311">
        <f>IF(M4217&lt;&gt;ฐาน!$M$45,IF(S4217=0,J4217+T4217,O4217),J4217)</f>
        <v>0</v>
      </c>
      <c r="V4217" s="98"/>
    </row>
    <row r="4218" spans="1:22" x14ac:dyDescent="0.35">
      <c r="A4218" s="93">
        <v>4210</v>
      </c>
      <c r="B4218" s="84"/>
      <c r="C4218" s="98"/>
      <c r="D4218" s="91"/>
      <c r="E4218" s="89"/>
      <c r="F4218" s="88"/>
      <c r="G4218" s="91"/>
      <c r="H4218" s="91"/>
      <c r="I4218" s="88"/>
      <c r="J4218" s="92"/>
      <c r="K4218" s="212"/>
      <c r="L4218" s="308" t="str">
        <f>IF(K4218&lt;&gt;"",INDEX(ฐาน!$J$4:$M$44,MATCH(INT(K4218),ฐาน!$J$4:$J$44,0),2),"")</f>
        <v/>
      </c>
      <c r="M4218" s="309" t="str">
        <f>IF(L4218&lt;&gt;"",INDEX(ฐาน!$J$4:$M$45,MATCH(L4218,ฐาน!$K$4:$K$45,0),4),"")</f>
        <v/>
      </c>
      <c r="N4218" s="310" t="str">
        <f>IF(I4218&lt;&gt;"",INDEX(ฐาน!$A$4:$F$9,MATCH(I4218,ฐาน!$A$4:$A$9,0),IF(J4218&gt;=INDEX(ฐาน!$A$4:$F$9,MATCH(I4218,ฐาน!$A$4:$A$9,0),3),6,5)),"")</f>
        <v/>
      </c>
      <c r="O4218" s="311" t="str">
        <f>IF(I4218&lt;&gt;"",IF(J4218&gt;=INDEX(ฐาน!$A$4:$G$9,MATCH(I4218,ฐาน!$A$4:$A$9,0),4),INDEX(ฐาน!$A$4:$G$9,MATCH(I4218,ฐาน!$A$4:$A$9,0),7),INDEX(ฐาน!$A$4:$G$9,MATCH(I4218,ฐาน!$A$4:$A$9,0),4)),"")</f>
        <v/>
      </c>
      <c r="P4218" s="312">
        <f>IF(M4218&lt;&gt;ฐาน!$M$45,IF(L4218&lt;&gt;"",($L4218*$N4218/100),0),0)</f>
        <v>0</v>
      </c>
      <c r="Q4218" s="311">
        <f>IF(M4218&lt;&gt;ฐาน!$M$45,IF(L4218&lt;&gt;"",ROUNDUP(($L4218*$N4218/100),-1),0),0)</f>
        <v>0</v>
      </c>
      <c r="R4218" s="311">
        <f t="shared" si="130"/>
        <v>0</v>
      </c>
      <c r="S4218" s="313">
        <f t="shared" si="131"/>
        <v>0</v>
      </c>
      <c r="T4218" s="314">
        <f>IF(M4218&lt;&gt;ฐาน!$M$45,IF(S4218&lt;&gt;"",S4218+R4218,0),0)</f>
        <v>0</v>
      </c>
      <c r="U4218" s="311">
        <f>IF(M4218&lt;&gt;ฐาน!$M$45,IF(S4218=0,J4218+T4218,O4218),J4218)</f>
        <v>0</v>
      </c>
      <c r="V4218" s="98"/>
    </row>
    <row r="4219" spans="1:22" x14ac:dyDescent="0.35">
      <c r="A4219" s="93">
        <v>4211</v>
      </c>
      <c r="B4219" s="84"/>
      <c r="C4219" s="98"/>
      <c r="D4219" s="91"/>
      <c r="E4219" s="89"/>
      <c r="F4219" s="88"/>
      <c r="G4219" s="91"/>
      <c r="H4219" s="91"/>
      <c r="I4219" s="88"/>
      <c r="J4219" s="92"/>
      <c r="K4219" s="212"/>
      <c r="L4219" s="308" t="str">
        <f>IF(K4219&lt;&gt;"",INDEX(ฐาน!$J$4:$M$44,MATCH(INT(K4219),ฐาน!$J$4:$J$44,0),2),"")</f>
        <v/>
      </c>
      <c r="M4219" s="309" t="str">
        <f>IF(L4219&lt;&gt;"",INDEX(ฐาน!$J$4:$M$45,MATCH(L4219,ฐาน!$K$4:$K$45,0),4),"")</f>
        <v/>
      </c>
      <c r="N4219" s="310" t="str">
        <f>IF(I4219&lt;&gt;"",INDEX(ฐาน!$A$4:$F$9,MATCH(I4219,ฐาน!$A$4:$A$9,0),IF(J4219&gt;=INDEX(ฐาน!$A$4:$F$9,MATCH(I4219,ฐาน!$A$4:$A$9,0),3),6,5)),"")</f>
        <v/>
      </c>
      <c r="O4219" s="311" t="str">
        <f>IF(I4219&lt;&gt;"",IF(J4219&gt;=INDEX(ฐาน!$A$4:$G$9,MATCH(I4219,ฐาน!$A$4:$A$9,0),4),INDEX(ฐาน!$A$4:$G$9,MATCH(I4219,ฐาน!$A$4:$A$9,0),7),INDEX(ฐาน!$A$4:$G$9,MATCH(I4219,ฐาน!$A$4:$A$9,0),4)),"")</f>
        <v/>
      </c>
      <c r="P4219" s="312">
        <f>IF(M4219&lt;&gt;ฐาน!$M$45,IF(L4219&lt;&gt;"",($L4219*$N4219/100),0),0)</f>
        <v>0</v>
      </c>
      <c r="Q4219" s="311">
        <f>IF(M4219&lt;&gt;ฐาน!$M$45,IF(L4219&lt;&gt;"",ROUNDUP(($L4219*$N4219/100),-1),0),0)</f>
        <v>0</v>
      </c>
      <c r="R4219" s="311">
        <f t="shared" si="130"/>
        <v>0</v>
      </c>
      <c r="S4219" s="313">
        <f t="shared" si="131"/>
        <v>0</v>
      </c>
      <c r="T4219" s="314">
        <f>IF(M4219&lt;&gt;ฐาน!$M$45,IF(S4219&lt;&gt;"",S4219+R4219,0),0)</f>
        <v>0</v>
      </c>
      <c r="U4219" s="311">
        <f>IF(M4219&lt;&gt;ฐาน!$M$45,IF(S4219=0,J4219+T4219,O4219),J4219)</f>
        <v>0</v>
      </c>
      <c r="V4219" s="98"/>
    </row>
    <row r="4220" spans="1:22" x14ac:dyDescent="0.35">
      <c r="A4220" s="93">
        <v>4212</v>
      </c>
      <c r="B4220" s="84"/>
      <c r="C4220" s="98"/>
      <c r="D4220" s="91"/>
      <c r="E4220" s="89"/>
      <c r="F4220" s="88"/>
      <c r="G4220" s="91"/>
      <c r="H4220" s="91"/>
      <c r="I4220" s="88"/>
      <c r="J4220" s="92"/>
      <c r="K4220" s="212"/>
      <c r="L4220" s="308" t="str">
        <f>IF(K4220&lt;&gt;"",INDEX(ฐาน!$J$4:$M$44,MATCH(INT(K4220),ฐาน!$J$4:$J$44,0),2),"")</f>
        <v/>
      </c>
      <c r="M4220" s="309" t="str">
        <f>IF(L4220&lt;&gt;"",INDEX(ฐาน!$J$4:$M$45,MATCH(L4220,ฐาน!$K$4:$K$45,0),4),"")</f>
        <v/>
      </c>
      <c r="N4220" s="310" t="str">
        <f>IF(I4220&lt;&gt;"",INDEX(ฐาน!$A$4:$F$9,MATCH(I4220,ฐาน!$A$4:$A$9,0),IF(J4220&gt;=INDEX(ฐาน!$A$4:$F$9,MATCH(I4220,ฐาน!$A$4:$A$9,0),3),6,5)),"")</f>
        <v/>
      </c>
      <c r="O4220" s="311" t="str">
        <f>IF(I4220&lt;&gt;"",IF(J4220&gt;=INDEX(ฐาน!$A$4:$G$9,MATCH(I4220,ฐาน!$A$4:$A$9,0),4),INDEX(ฐาน!$A$4:$G$9,MATCH(I4220,ฐาน!$A$4:$A$9,0),7),INDEX(ฐาน!$A$4:$G$9,MATCH(I4220,ฐาน!$A$4:$A$9,0),4)),"")</f>
        <v/>
      </c>
      <c r="P4220" s="312">
        <f>IF(M4220&lt;&gt;ฐาน!$M$45,IF(L4220&lt;&gt;"",($L4220*$N4220/100),0),0)</f>
        <v>0</v>
      </c>
      <c r="Q4220" s="311">
        <f>IF(M4220&lt;&gt;ฐาน!$M$45,IF(L4220&lt;&gt;"",ROUNDUP(($L4220*$N4220/100),-1),0),0)</f>
        <v>0</v>
      </c>
      <c r="R4220" s="311">
        <f t="shared" si="130"/>
        <v>0</v>
      </c>
      <c r="S4220" s="313">
        <f t="shared" si="131"/>
        <v>0</v>
      </c>
      <c r="T4220" s="314">
        <f>IF(M4220&lt;&gt;ฐาน!$M$45,IF(S4220&lt;&gt;"",S4220+R4220,0),0)</f>
        <v>0</v>
      </c>
      <c r="U4220" s="311">
        <f>IF(M4220&lt;&gt;ฐาน!$M$45,IF(S4220=0,J4220+T4220,O4220),J4220)</f>
        <v>0</v>
      </c>
      <c r="V4220" s="98"/>
    </row>
    <row r="4221" spans="1:22" x14ac:dyDescent="0.35">
      <c r="A4221" s="93">
        <v>4213</v>
      </c>
      <c r="B4221" s="84"/>
      <c r="C4221" s="98"/>
      <c r="D4221" s="91"/>
      <c r="E4221" s="89"/>
      <c r="F4221" s="88"/>
      <c r="G4221" s="91"/>
      <c r="H4221" s="91"/>
      <c r="I4221" s="88"/>
      <c r="J4221" s="92"/>
      <c r="K4221" s="212"/>
      <c r="L4221" s="308" t="str">
        <f>IF(K4221&lt;&gt;"",INDEX(ฐาน!$J$4:$M$44,MATCH(INT(K4221),ฐาน!$J$4:$J$44,0),2),"")</f>
        <v/>
      </c>
      <c r="M4221" s="309" t="str">
        <f>IF(L4221&lt;&gt;"",INDEX(ฐาน!$J$4:$M$45,MATCH(L4221,ฐาน!$K$4:$K$45,0),4),"")</f>
        <v/>
      </c>
      <c r="N4221" s="310" t="str">
        <f>IF(I4221&lt;&gt;"",INDEX(ฐาน!$A$4:$F$9,MATCH(I4221,ฐาน!$A$4:$A$9,0),IF(J4221&gt;=INDEX(ฐาน!$A$4:$F$9,MATCH(I4221,ฐาน!$A$4:$A$9,0),3),6,5)),"")</f>
        <v/>
      </c>
      <c r="O4221" s="311" t="str">
        <f>IF(I4221&lt;&gt;"",IF(J4221&gt;=INDEX(ฐาน!$A$4:$G$9,MATCH(I4221,ฐาน!$A$4:$A$9,0),4),INDEX(ฐาน!$A$4:$G$9,MATCH(I4221,ฐาน!$A$4:$A$9,0),7),INDEX(ฐาน!$A$4:$G$9,MATCH(I4221,ฐาน!$A$4:$A$9,0),4)),"")</f>
        <v/>
      </c>
      <c r="P4221" s="312">
        <f>IF(M4221&lt;&gt;ฐาน!$M$45,IF(L4221&lt;&gt;"",($L4221*$N4221/100),0),0)</f>
        <v>0</v>
      </c>
      <c r="Q4221" s="311">
        <f>IF(M4221&lt;&gt;ฐาน!$M$45,IF(L4221&lt;&gt;"",ROUNDUP(($L4221*$N4221/100),-1),0),0)</f>
        <v>0</v>
      </c>
      <c r="R4221" s="311">
        <f t="shared" si="130"/>
        <v>0</v>
      </c>
      <c r="S4221" s="313">
        <f t="shared" si="131"/>
        <v>0</v>
      </c>
      <c r="T4221" s="314">
        <f>IF(M4221&lt;&gt;ฐาน!$M$45,IF(S4221&lt;&gt;"",S4221+R4221,0),0)</f>
        <v>0</v>
      </c>
      <c r="U4221" s="311">
        <f>IF(M4221&lt;&gt;ฐาน!$M$45,IF(S4221=0,J4221+T4221,O4221),J4221)</f>
        <v>0</v>
      </c>
      <c r="V4221" s="98"/>
    </row>
    <row r="4222" spans="1:22" x14ac:dyDescent="0.35">
      <c r="A4222" s="93">
        <v>4214</v>
      </c>
      <c r="B4222" s="84"/>
      <c r="C4222" s="98"/>
      <c r="D4222" s="91"/>
      <c r="E4222" s="89"/>
      <c r="F4222" s="88"/>
      <c r="G4222" s="91"/>
      <c r="H4222" s="91"/>
      <c r="I4222" s="88"/>
      <c r="J4222" s="92"/>
      <c r="K4222" s="212"/>
      <c r="L4222" s="308" t="str">
        <f>IF(K4222&lt;&gt;"",INDEX(ฐาน!$J$4:$M$44,MATCH(INT(K4222),ฐาน!$J$4:$J$44,0),2),"")</f>
        <v/>
      </c>
      <c r="M4222" s="309" t="str">
        <f>IF(L4222&lt;&gt;"",INDEX(ฐาน!$J$4:$M$45,MATCH(L4222,ฐาน!$K$4:$K$45,0),4),"")</f>
        <v/>
      </c>
      <c r="N4222" s="310" t="str">
        <f>IF(I4222&lt;&gt;"",INDEX(ฐาน!$A$4:$F$9,MATCH(I4222,ฐาน!$A$4:$A$9,0),IF(J4222&gt;=INDEX(ฐาน!$A$4:$F$9,MATCH(I4222,ฐาน!$A$4:$A$9,0),3),6,5)),"")</f>
        <v/>
      </c>
      <c r="O4222" s="311" t="str">
        <f>IF(I4222&lt;&gt;"",IF(J4222&gt;=INDEX(ฐาน!$A$4:$G$9,MATCH(I4222,ฐาน!$A$4:$A$9,0),4),INDEX(ฐาน!$A$4:$G$9,MATCH(I4222,ฐาน!$A$4:$A$9,0),7),INDEX(ฐาน!$A$4:$G$9,MATCH(I4222,ฐาน!$A$4:$A$9,0),4)),"")</f>
        <v/>
      </c>
      <c r="P4222" s="312">
        <f>IF(M4222&lt;&gt;ฐาน!$M$45,IF(L4222&lt;&gt;"",($L4222*$N4222/100),0),0)</f>
        <v>0</v>
      </c>
      <c r="Q4222" s="311">
        <f>IF(M4222&lt;&gt;ฐาน!$M$45,IF(L4222&lt;&gt;"",ROUNDUP(($L4222*$N4222/100),-1),0),0)</f>
        <v>0</v>
      </c>
      <c r="R4222" s="311">
        <f t="shared" si="130"/>
        <v>0</v>
      </c>
      <c r="S4222" s="313">
        <f t="shared" si="131"/>
        <v>0</v>
      </c>
      <c r="T4222" s="314">
        <f>IF(M4222&lt;&gt;ฐาน!$M$45,IF(S4222&lt;&gt;"",S4222+R4222,0),0)</f>
        <v>0</v>
      </c>
      <c r="U4222" s="311">
        <f>IF(M4222&lt;&gt;ฐาน!$M$45,IF(S4222=0,J4222+T4222,O4222),J4222)</f>
        <v>0</v>
      </c>
      <c r="V4222" s="98"/>
    </row>
    <row r="4223" spans="1:22" x14ac:dyDescent="0.35">
      <c r="A4223" s="93">
        <v>4215</v>
      </c>
      <c r="B4223" s="84"/>
      <c r="C4223" s="98"/>
      <c r="D4223" s="91"/>
      <c r="E4223" s="89"/>
      <c r="F4223" s="88"/>
      <c r="G4223" s="91"/>
      <c r="H4223" s="91"/>
      <c r="I4223" s="88"/>
      <c r="J4223" s="92"/>
      <c r="K4223" s="212"/>
      <c r="L4223" s="308" t="str">
        <f>IF(K4223&lt;&gt;"",INDEX(ฐาน!$J$4:$M$44,MATCH(INT(K4223),ฐาน!$J$4:$J$44,0),2),"")</f>
        <v/>
      </c>
      <c r="M4223" s="309" t="str">
        <f>IF(L4223&lt;&gt;"",INDEX(ฐาน!$J$4:$M$45,MATCH(L4223,ฐาน!$K$4:$K$45,0),4),"")</f>
        <v/>
      </c>
      <c r="N4223" s="310" t="str">
        <f>IF(I4223&lt;&gt;"",INDEX(ฐาน!$A$4:$F$9,MATCH(I4223,ฐาน!$A$4:$A$9,0),IF(J4223&gt;=INDEX(ฐาน!$A$4:$F$9,MATCH(I4223,ฐาน!$A$4:$A$9,0),3),6,5)),"")</f>
        <v/>
      </c>
      <c r="O4223" s="311" t="str">
        <f>IF(I4223&lt;&gt;"",IF(J4223&gt;=INDEX(ฐาน!$A$4:$G$9,MATCH(I4223,ฐาน!$A$4:$A$9,0),4),INDEX(ฐาน!$A$4:$G$9,MATCH(I4223,ฐาน!$A$4:$A$9,0),7),INDEX(ฐาน!$A$4:$G$9,MATCH(I4223,ฐาน!$A$4:$A$9,0),4)),"")</f>
        <v/>
      </c>
      <c r="P4223" s="312">
        <f>IF(M4223&lt;&gt;ฐาน!$M$45,IF(L4223&lt;&gt;"",($L4223*$N4223/100),0),0)</f>
        <v>0</v>
      </c>
      <c r="Q4223" s="311">
        <f>IF(M4223&lt;&gt;ฐาน!$M$45,IF(L4223&lt;&gt;"",ROUNDUP(($L4223*$N4223/100),-1),0),0)</f>
        <v>0</v>
      </c>
      <c r="R4223" s="311">
        <f t="shared" si="130"/>
        <v>0</v>
      </c>
      <c r="S4223" s="313">
        <f t="shared" si="131"/>
        <v>0</v>
      </c>
      <c r="T4223" s="314">
        <f>IF(M4223&lt;&gt;ฐาน!$M$45,IF(S4223&lt;&gt;"",S4223+R4223,0),0)</f>
        <v>0</v>
      </c>
      <c r="U4223" s="311">
        <f>IF(M4223&lt;&gt;ฐาน!$M$45,IF(S4223=0,J4223+T4223,O4223),J4223)</f>
        <v>0</v>
      </c>
      <c r="V4223" s="98"/>
    </row>
    <row r="4224" spans="1:22" x14ac:dyDescent="0.35">
      <c r="A4224" s="93">
        <v>4216</v>
      </c>
      <c r="B4224" s="84"/>
      <c r="C4224" s="98"/>
      <c r="D4224" s="91"/>
      <c r="E4224" s="89"/>
      <c r="F4224" s="88"/>
      <c r="G4224" s="91"/>
      <c r="H4224" s="91"/>
      <c r="I4224" s="88"/>
      <c r="J4224" s="92"/>
      <c r="K4224" s="212"/>
      <c r="L4224" s="308" t="str">
        <f>IF(K4224&lt;&gt;"",INDEX(ฐาน!$J$4:$M$44,MATCH(INT(K4224),ฐาน!$J$4:$J$44,0),2),"")</f>
        <v/>
      </c>
      <c r="M4224" s="309" t="str">
        <f>IF(L4224&lt;&gt;"",INDEX(ฐาน!$J$4:$M$45,MATCH(L4224,ฐาน!$K$4:$K$45,0),4),"")</f>
        <v/>
      </c>
      <c r="N4224" s="310" t="str">
        <f>IF(I4224&lt;&gt;"",INDEX(ฐาน!$A$4:$F$9,MATCH(I4224,ฐาน!$A$4:$A$9,0),IF(J4224&gt;=INDEX(ฐาน!$A$4:$F$9,MATCH(I4224,ฐาน!$A$4:$A$9,0),3),6,5)),"")</f>
        <v/>
      </c>
      <c r="O4224" s="311" t="str">
        <f>IF(I4224&lt;&gt;"",IF(J4224&gt;=INDEX(ฐาน!$A$4:$G$9,MATCH(I4224,ฐาน!$A$4:$A$9,0),4),INDEX(ฐาน!$A$4:$G$9,MATCH(I4224,ฐาน!$A$4:$A$9,0),7),INDEX(ฐาน!$A$4:$G$9,MATCH(I4224,ฐาน!$A$4:$A$9,0),4)),"")</f>
        <v/>
      </c>
      <c r="P4224" s="312">
        <f>IF(M4224&lt;&gt;ฐาน!$M$45,IF(L4224&lt;&gt;"",($L4224*$N4224/100),0),0)</f>
        <v>0</v>
      </c>
      <c r="Q4224" s="311">
        <f>IF(M4224&lt;&gt;ฐาน!$M$45,IF(L4224&lt;&gt;"",ROUNDUP(($L4224*$N4224/100),-1),0),0)</f>
        <v>0</v>
      </c>
      <c r="R4224" s="311">
        <f t="shared" si="130"/>
        <v>0</v>
      </c>
      <c r="S4224" s="313">
        <f t="shared" si="131"/>
        <v>0</v>
      </c>
      <c r="T4224" s="314">
        <f>IF(M4224&lt;&gt;ฐาน!$M$45,IF(S4224&lt;&gt;"",S4224+R4224,0),0)</f>
        <v>0</v>
      </c>
      <c r="U4224" s="311">
        <f>IF(M4224&lt;&gt;ฐาน!$M$45,IF(S4224=0,J4224+T4224,O4224),J4224)</f>
        <v>0</v>
      </c>
      <c r="V4224" s="98"/>
    </row>
    <row r="4225" spans="1:22" x14ac:dyDescent="0.35">
      <c r="A4225" s="93">
        <v>4217</v>
      </c>
      <c r="B4225" s="84"/>
      <c r="C4225" s="98"/>
      <c r="D4225" s="91"/>
      <c r="E4225" s="89"/>
      <c r="F4225" s="88"/>
      <c r="G4225" s="91"/>
      <c r="H4225" s="91"/>
      <c r="I4225" s="88"/>
      <c r="J4225" s="92"/>
      <c r="K4225" s="212"/>
      <c r="L4225" s="308" t="str">
        <f>IF(K4225&lt;&gt;"",INDEX(ฐาน!$J$4:$M$44,MATCH(INT(K4225),ฐาน!$J$4:$J$44,0),2),"")</f>
        <v/>
      </c>
      <c r="M4225" s="309" t="str">
        <f>IF(L4225&lt;&gt;"",INDEX(ฐาน!$J$4:$M$45,MATCH(L4225,ฐาน!$K$4:$K$45,0),4),"")</f>
        <v/>
      </c>
      <c r="N4225" s="310" t="str">
        <f>IF(I4225&lt;&gt;"",INDEX(ฐาน!$A$4:$F$9,MATCH(I4225,ฐาน!$A$4:$A$9,0),IF(J4225&gt;=INDEX(ฐาน!$A$4:$F$9,MATCH(I4225,ฐาน!$A$4:$A$9,0),3),6,5)),"")</f>
        <v/>
      </c>
      <c r="O4225" s="311" t="str">
        <f>IF(I4225&lt;&gt;"",IF(J4225&gt;=INDEX(ฐาน!$A$4:$G$9,MATCH(I4225,ฐาน!$A$4:$A$9,0),4),INDEX(ฐาน!$A$4:$G$9,MATCH(I4225,ฐาน!$A$4:$A$9,0),7),INDEX(ฐาน!$A$4:$G$9,MATCH(I4225,ฐาน!$A$4:$A$9,0),4)),"")</f>
        <v/>
      </c>
      <c r="P4225" s="312">
        <f>IF(M4225&lt;&gt;ฐาน!$M$45,IF(L4225&lt;&gt;"",($L4225*$N4225/100),0),0)</f>
        <v>0</v>
      </c>
      <c r="Q4225" s="311">
        <f>IF(M4225&lt;&gt;ฐาน!$M$45,IF(L4225&lt;&gt;"",ROUNDUP(($L4225*$N4225/100),-1),0),0)</f>
        <v>0</v>
      </c>
      <c r="R4225" s="311">
        <f t="shared" si="130"/>
        <v>0</v>
      </c>
      <c r="S4225" s="313">
        <f t="shared" si="131"/>
        <v>0</v>
      </c>
      <c r="T4225" s="314">
        <f>IF(M4225&lt;&gt;ฐาน!$M$45,IF(S4225&lt;&gt;"",S4225+R4225,0),0)</f>
        <v>0</v>
      </c>
      <c r="U4225" s="311">
        <f>IF(M4225&lt;&gt;ฐาน!$M$45,IF(S4225=0,J4225+T4225,O4225),J4225)</f>
        <v>0</v>
      </c>
      <c r="V4225" s="98"/>
    </row>
    <row r="4226" spans="1:22" x14ac:dyDescent="0.35">
      <c r="A4226" s="93">
        <v>4218</v>
      </c>
      <c r="B4226" s="84"/>
      <c r="C4226" s="98"/>
      <c r="D4226" s="91"/>
      <c r="E4226" s="89"/>
      <c r="F4226" s="88"/>
      <c r="G4226" s="91"/>
      <c r="H4226" s="91"/>
      <c r="I4226" s="88"/>
      <c r="J4226" s="92"/>
      <c r="K4226" s="212"/>
      <c r="L4226" s="308" t="str">
        <f>IF(K4226&lt;&gt;"",INDEX(ฐาน!$J$4:$M$44,MATCH(INT(K4226),ฐาน!$J$4:$J$44,0),2),"")</f>
        <v/>
      </c>
      <c r="M4226" s="309" t="str">
        <f>IF(L4226&lt;&gt;"",INDEX(ฐาน!$J$4:$M$45,MATCH(L4226,ฐาน!$K$4:$K$45,0),4),"")</f>
        <v/>
      </c>
      <c r="N4226" s="310" t="str">
        <f>IF(I4226&lt;&gt;"",INDEX(ฐาน!$A$4:$F$9,MATCH(I4226,ฐาน!$A$4:$A$9,0),IF(J4226&gt;=INDEX(ฐาน!$A$4:$F$9,MATCH(I4226,ฐาน!$A$4:$A$9,0),3),6,5)),"")</f>
        <v/>
      </c>
      <c r="O4226" s="311" t="str">
        <f>IF(I4226&lt;&gt;"",IF(J4226&gt;=INDEX(ฐาน!$A$4:$G$9,MATCH(I4226,ฐาน!$A$4:$A$9,0),4),INDEX(ฐาน!$A$4:$G$9,MATCH(I4226,ฐาน!$A$4:$A$9,0),7),INDEX(ฐาน!$A$4:$G$9,MATCH(I4226,ฐาน!$A$4:$A$9,0),4)),"")</f>
        <v/>
      </c>
      <c r="P4226" s="312">
        <f>IF(M4226&lt;&gt;ฐาน!$M$45,IF(L4226&lt;&gt;"",($L4226*$N4226/100),0),0)</f>
        <v>0</v>
      </c>
      <c r="Q4226" s="311">
        <f>IF(M4226&lt;&gt;ฐาน!$M$45,IF(L4226&lt;&gt;"",ROUNDUP(($L4226*$N4226/100),-1),0),0)</f>
        <v>0</v>
      </c>
      <c r="R4226" s="311">
        <f t="shared" si="130"/>
        <v>0</v>
      </c>
      <c r="S4226" s="313">
        <f t="shared" si="131"/>
        <v>0</v>
      </c>
      <c r="T4226" s="314">
        <f>IF(M4226&lt;&gt;ฐาน!$M$45,IF(S4226&lt;&gt;"",S4226+R4226,0),0)</f>
        <v>0</v>
      </c>
      <c r="U4226" s="311">
        <f>IF(M4226&lt;&gt;ฐาน!$M$45,IF(S4226=0,J4226+T4226,O4226),J4226)</f>
        <v>0</v>
      </c>
      <c r="V4226" s="98"/>
    </row>
    <row r="4227" spans="1:22" x14ac:dyDescent="0.35">
      <c r="A4227" s="93">
        <v>4219</v>
      </c>
      <c r="B4227" s="84"/>
      <c r="C4227" s="98"/>
      <c r="D4227" s="91"/>
      <c r="E4227" s="89"/>
      <c r="F4227" s="88"/>
      <c r="G4227" s="91"/>
      <c r="H4227" s="91"/>
      <c r="I4227" s="88"/>
      <c r="J4227" s="92"/>
      <c r="K4227" s="212"/>
      <c r="L4227" s="308" t="str">
        <f>IF(K4227&lt;&gt;"",INDEX(ฐาน!$J$4:$M$44,MATCH(INT(K4227),ฐาน!$J$4:$J$44,0),2),"")</f>
        <v/>
      </c>
      <c r="M4227" s="309" t="str">
        <f>IF(L4227&lt;&gt;"",INDEX(ฐาน!$J$4:$M$45,MATCH(L4227,ฐาน!$K$4:$K$45,0),4),"")</f>
        <v/>
      </c>
      <c r="N4227" s="310" t="str">
        <f>IF(I4227&lt;&gt;"",INDEX(ฐาน!$A$4:$F$9,MATCH(I4227,ฐาน!$A$4:$A$9,0),IF(J4227&gt;=INDEX(ฐาน!$A$4:$F$9,MATCH(I4227,ฐาน!$A$4:$A$9,0),3),6,5)),"")</f>
        <v/>
      </c>
      <c r="O4227" s="311" t="str">
        <f>IF(I4227&lt;&gt;"",IF(J4227&gt;=INDEX(ฐาน!$A$4:$G$9,MATCH(I4227,ฐาน!$A$4:$A$9,0),4),INDEX(ฐาน!$A$4:$G$9,MATCH(I4227,ฐาน!$A$4:$A$9,0),7),INDEX(ฐาน!$A$4:$G$9,MATCH(I4227,ฐาน!$A$4:$A$9,0),4)),"")</f>
        <v/>
      </c>
      <c r="P4227" s="312">
        <f>IF(M4227&lt;&gt;ฐาน!$M$45,IF(L4227&lt;&gt;"",($L4227*$N4227/100),0),0)</f>
        <v>0</v>
      </c>
      <c r="Q4227" s="311">
        <f>IF(M4227&lt;&gt;ฐาน!$M$45,IF(L4227&lt;&gt;"",ROUNDUP(($L4227*$N4227/100),-1),0),0)</f>
        <v>0</v>
      </c>
      <c r="R4227" s="311">
        <f t="shared" si="130"/>
        <v>0</v>
      </c>
      <c r="S4227" s="313">
        <f t="shared" si="131"/>
        <v>0</v>
      </c>
      <c r="T4227" s="314">
        <f>IF(M4227&lt;&gt;ฐาน!$M$45,IF(S4227&lt;&gt;"",S4227+R4227,0),0)</f>
        <v>0</v>
      </c>
      <c r="U4227" s="311">
        <f>IF(M4227&lt;&gt;ฐาน!$M$45,IF(S4227=0,J4227+T4227,O4227),J4227)</f>
        <v>0</v>
      </c>
      <c r="V4227" s="98"/>
    </row>
    <row r="4228" spans="1:22" x14ac:dyDescent="0.35">
      <c r="A4228" s="93">
        <v>4220</v>
      </c>
      <c r="B4228" s="84"/>
      <c r="C4228" s="98"/>
      <c r="D4228" s="91"/>
      <c r="E4228" s="89"/>
      <c r="F4228" s="88"/>
      <c r="G4228" s="91"/>
      <c r="H4228" s="91"/>
      <c r="I4228" s="88"/>
      <c r="J4228" s="92"/>
      <c r="K4228" s="212"/>
      <c r="L4228" s="308" t="str">
        <f>IF(K4228&lt;&gt;"",INDEX(ฐาน!$J$4:$M$44,MATCH(INT(K4228),ฐาน!$J$4:$J$44,0),2),"")</f>
        <v/>
      </c>
      <c r="M4228" s="309" t="str">
        <f>IF(L4228&lt;&gt;"",INDEX(ฐาน!$J$4:$M$45,MATCH(L4228,ฐาน!$K$4:$K$45,0),4),"")</f>
        <v/>
      </c>
      <c r="N4228" s="310" t="str">
        <f>IF(I4228&lt;&gt;"",INDEX(ฐาน!$A$4:$F$9,MATCH(I4228,ฐาน!$A$4:$A$9,0),IF(J4228&gt;=INDEX(ฐาน!$A$4:$F$9,MATCH(I4228,ฐาน!$A$4:$A$9,0),3),6,5)),"")</f>
        <v/>
      </c>
      <c r="O4228" s="311" t="str">
        <f>IF(I4228&lt;&gt;"",IF(J4228&gt;=INDEX(ฐาน!$A$4:$G$9,MATCH(I4228,ฐาน!$A$4:$A$9,0),4),INDEX(ฐาน!$A$4:$G$9,MATCH(I4228,ฐาน!$A$4:$A$9,0),7),INDEX(ฐาน!$A$4:$G$9,MATCH(I4228,ฐาน!$A$4:$A$9,0),4)),"")</f>
        <v/>
      </c>
      <c r="P4228" s="312">
        <f>IF(M4228&lt;&gt;ฐาน!$M$45,IF(L4228&lt;&gt;"",($L4228*$N4228/100),0),0)</f>
        <v>0</v>
      </c>
      <c r="Q4228" s="311">
        <f>IF(M4228&lt;&gt;ฐาน!$M$45,IF(L4228&lt;&gt;"",ROUNDUP(($L4228*$N4228/100),-1),0),0)</f>
        <v>0</v>
      </c>
      <c r="R4228" s="311">
        <f t="shared" si="130"/>
        <v>0</v>
      </c>
      <c r="S4228" s="313">
        <f t="shared" si="131"/>
        <v>0</v>
      </c>
      <c r="T4228" s="314">
        <f>IF(M4228&lt;&gt;ฐาน!$M$45,IF(S4228&lt;&gt;"",S4228+R4228,0),0)</f>
        <v>0</v>
      </c>
      <c r="U4228" s="311">
        <f>IF(M4228&lt;&gt;ฐาน!$M$45,IF(S4228=0,J4228+T4228,O4228),J4228)</f>
        <v>0</v>
      </c>
      <c r="V4228" s="98"/>
    </row>
    <row r="4229" spans="1:22" x14ac:dyDescent="0.35">
      <c r="A4229" s="93">
        <v>4221</v>
      </c>
      <c r="B4229" s="84"/>
      <c r="C4229" s="98"/>
      <c r="D4229" s="91"/>
      <c r="E4229" s="89"/>
      <c r="F4229" s="88"/>
      <c r="G4229" s="91"/>
      <c r="H4229" s="91"/>
      <c r="I4229" s="88"/>
      <c r="J4229" s="92"/>
      <c r="K4229" s="212"/>
      <c r="L4229" s="308" t="str">
        <f>IF(K4229&lt;&gt;"",INDEX(ฐาน!$J$4:$M$44,MATCH(INT(K4229),ฐาน!$J$4:$J$44,0),2),"")</f>
        <v/>
      </c>
      <c r="M4229" s="309" t="str">
        <f>IF(L4229&lt;&gt;"",INDEX(ฐาน!$J$4:$M$45,MATCH(L4229,ฐาน!$K$4:$K$45,0),4),"")</f>
        <v/>
      </c>
      <c r="N4229" s="310" t="str">
        <f>IF(I4229&lt;&gt;"",INDEX(ฐาน!$A$4:$F$9,MATCH(I4229,ฐาน!$A$4:$A$9,0),IF(J4229&gt;=INDEX(ฐาน!$A$4:$F$9,MATCH(I4229,ฐาน!$A$4:$A$9,0),3),6,5)),"")</f>
        <v/>
      </c>
      <c r="O4229" s="311" t="str">
        <f>IF(I4229&lt;&gt;"",IF(J4229&gt;=INDEX(ฐาน!$A$4:$G$9,MATCH(I4229,ฐาน!$A$4:$A$9,0),4),INDEX(ฐาน!$A$4:$G$9,MATCH(I4229,ฐาน!$A$4:$A$9,0),7),INDEX(ฐาน!$A$4:$G$9,MATCH(I4229,ฐาน!$A$4:$A$9,0),4)),"")</f>
        <v/>
      </c>
      <c r="P4229" s="312">
        <f>IF(M4229&lt;&gt;ฐาน!$M$45,IF(L4229&lt;&gt;"",($L4229*$N4229/100),0),0)</f>
        <v>0</v>
      </c>
      <c r="Q4229" s="311">
        <f>IF(M4229&lt;&gt;ฐาน!$M$45,IF(L4229&lt;&gt;"",ROUNDUP(($L4229*$N4229/100),-1),0),0)</f>
        <v>0</v>
      </c>
      <c r="R4229" s="311">
        <f t="shared" si="130"/>
        <v>0</v>
      </c>
      <c r="S4229" s="313">
        <f t="shared" si="131"/>
        <v>0</v>
      </c>
      <c r="T4229" s="314">
        <f>IF(M4229&lt;&gt;ฐาน!$M$45,IF(S4229&lt;&gt;"",S4229+R4229,0),0)</f>
        <v>0</v>
      </c>
      <c r="U4229" s="311">
        <f>IF(M4229&lt;&gt;ฐาน!$M$45,IF(S4229=0,J4229+T4229,O4229),J4229)</f>
        <v>0</v>
      </c>
      <c r="V4229" s="98"/>
    </row>
    <row r="4230" spans="1:22" x14ac:dyDescent="0.35">
      <c r="A4230" s="93">
        <v>4222</v>
      </c>
      <c r="B4230" s="84"/>
      <c r="C4230" s="98"/>
      <c r="D4230" s="91"/>
      <c r="E4230" s="89"/>
      <c r="F4230" s="88"/>
      <c r="G4230" s="91"/>
      <c r="H4230" s="91"/>
      <c r="I4230" s="88"/>
      <c r="J4230" s="92"/>
      <c r="K4230" s="212"/>
      <c r="L4230" s="308" t="str">
        <f>IF(K4230&lt;&gt;"",INDEX(ฐาน!$J$4:$M$44,MATCH(INT(K4230),ฐาน!$J$4:$J$44,0),2),"")</f>
        <v/>
      </c>
      <c r="M4230" s="309" t="str">
        <f>IF(L4230&lt;&gt;"",INDEX(ฐาน!$J$4:$M$45,MATCH(L4230,ฐาน!$K$4:$K$45,0),4),"")</f>
        <v/>
      </c>
      <c r="N4230" s="310" t="str">
        <f>IF(I4230&lt;&gt;"",INDEX(ฐาน!$A$4:$F$9,MATCH(I4230,ฐาน!$A$4:$A$9,0),IF(J4230&gt;=INDEX(ฐาน!$A$4:$F$9,MATCH(I4230,ฐาน!$A$4:$A$9,0),3),6,5)),"")</f>
        <v/>
      </c>
      <c r="O4230" s="311" t="str">
        <f>IF(I4230&lt;&gt;"",IF(J4230&gt;=INDEX(ฐาน!$A$4:$G$9,MATCH(I4230,ฐาน!$A$4:$A$9,0),4),INDEX(ฐาน!$A$4:$G$9,MATCH(I4230,ฐาน!$A$4:$A$9,0),7),INDEX(ฐาน!$A$4:$G$9,MATCH(I4230,ฐาน!$A$4:$A$9,0),4)),"")</f>
        <v/>
      </c>
      <c r="P4230" s="312">
        <f>IF(M4230&lt;&gt;ฐาน!$M$45,IF(L4230&lt;&gt;"",($L4230*$N4230/100),0),0)</f>
        <v>0</v>
      </c>
      <c r="Q4230" s="311">
        <f>IF(M4230&lt;&gt;ฐาน!$M$45,IF(L4230&lt;&gt;"",ROUNDUP(($L4230*$N4230/100),-1),0),0)</f>
        <v>0</v>
      </c>
      <c r="R4230" s="311">
        <f t="shared" si="130"/>
        <v>0</v>
      </c>
      <c r="S4230" s="313">
        <f t="shared" si="131"/>
        <v>0</v>
      </c>
      <c r="T4230" s="314">
        <f>IF(M4230&lt;&gt;ฐาน!$M$45,IF(S4230&lt;&gt;"",S4230+R4230,0),0)</f>
        <v>0</v>
      </c>
      <c r="U4230" s="311">
        <f>IF(M4230&lt;&gt;ฐาน!$M$45,IF(S4230=0,J4230+T4230,O4230),J4230)</f>
        <v>0</v>
      </c>
      <c r="V4230" s="98"/>
    </row>
    <row r="4231" spans="1:22" x14ac:dyDescent="0.35">
      <c r="A4231" s="93">
        <v>4223</v>
      </c>
      <c r="B4231" s="84"/>
      <c r="C4231" s="98"/>
      <c r="D4231" s="91"/>
      <c r="E4231" s="89"/>
      <c r="F4231" s="88"/>
      <c r="G4231" s="91"/>
      <c r="H4231" s="91"/>
      <c r="I4231" s="88"/>
      <c r="J4231" s="92"/>
      <c r="K4231" s="212"/>
      <c r="L4231" s="308" t="str">
        <f>IF(K4231&lt;&gt;"",INDEX(ฐาน!$J$4:$M$44,MATCH(INT(K4231),ฐาน!$J$4:$J$44,0),2),"")</f>
        <v/>
      </c>
      <c r="M4231" s="309" t="str">
        <f>IF(L4231&lt;&gt;"",INDEX(ฐาน!$J$4:$M$45,MATCH(L4231,ฐาน!$K$4:$K$45,0),4),"")</f>
        <v/>
      </c>
      <c r="N4231" s="310" t="str">
        <f>IF(I4231&lt;&gt;"",INDEX(ฐาน!$A$4:$F$9,MATCH(I4231,ฐาน!$A$4:$A$9,0),IF(J4231&gt;=INDEX(ฐาน!$A$4:$F$9,MATCH(I4231,ฐาน!$A$4:$A$9,0),3),6,5)),"")</f>
        <v/>
      </c>
      <c r="O4231" s="311" t="str">
        <f>IF(I4231&lt;&gt;"",IF(J4231&gt;=INDEX(ฐาน!$A$4:$G$9,MATCH(I4231,ฐาน!$A$4:$A$9,0),4),INDEX(ฐาน!$A$4:$G$9,MATCH(I4231,ฐาน!$A$4:$A$9,0),7),INDEX(ฐาน!$A$4:$G$9,MATCH(I4231,ฐาน!$A$4:$A$9,0),4)),"")</f>
        <v/>
      </c>
      <c r="P4231" s="312">
        <f>IF(M4231&lt;&gt;ฐาน!$M$45,IF(L4231&lt;&gt;"",($L4231*$N4231/100),0),0)</f>
        <v>0</v>
      </c>
      <c r="Q4231" s="311">
        <f>IF(M4231&lt;&gt;ฐาน!$M$45,IF(L4231&lt;&gt;"",ROUNDUP(($L4231*$N4231/100),-1),0),0)</f>
        <v>0</v>
      </c>
      <c r="R4231" s="311">
        <f t="shared" si="130"/>
        <v>0</v>
      </c>
      <c r="S4231" s="313">
        <f t="shared" si="131"/>
        <v>0</v>
      </c>
      <c r="T4231" s="314">
        <f>IF(M4231&lt;&gt;ฐาน!$M$45,IF(S4231&lt;&gt;"",S4231+R4231,0),0)</f>
        <v>0</v>
      </c>
      <c r="U4231" s="311">
        <f>IF(M4231&lt;&gt;ฐาน!$M$45,IF(S4231=0,J4231+T4231,O4231),J4231)</f>
        <v>0</v>
      </c>
      <c r="V4231" s="98"/>
    </row>
    <row r="4232" spans="1:22" x14ac:dyDescent="0.35">
      <c r="A4232" s="93">
        <v>4224</v>
      </c>
      <c r="B4232" s="84"/>
      <c r="C4232" s="98"/>
      <c r="D4232" s="91"/>
      <c r="E4232" s="89"/>
      <c r="F4232" s="88"/>
      <c r="G4232" s="91"/>
      <c r="H4232" s="91"/>
      <c r="I4232" s="88"/>
      <c r="J4232" s="92"/>
      <c r="K4232" s="212"/>
      <c r="L4232" s="308" t="str">
        <f>IF(K4232&lt;&gt;"",INDEX(ฐาน!$J$4:$M$44,MATCH(INT(K4232),ฐาน!$J$4:$J$44,0),2),"")</f>
        <v/>
      </c>
      <c r="M4232" s="309" t="str">
        <f>IF(L4232&lt;&gt;"",INDEX(ฐาน!$J$4:$M$45,MATCH(L4232,ฐาน!$K$4:$K$45,0),4),"")</f>
        <v/>
      </c>
      <c r="N4232" s="310" t="str">
        <f>IF(I4232&lt;&gt;"",INDEX(ฐาน!$A$4:$F$9,MATCH(I4232,ฐาน!$A$4:$A$9,0),IF(J4232&gt;=INDEX(ฐาน!$A$4:$F$9,MATCH(I4232,ฐาน!$A$4:$A$9,0),3),6,5)),"")</f>
        <v/>
      </c>
      <c r="O4232" s="311" t="str">
        <f>IF(I4232&lt;&gt;"",IF(J4232&gt;=INDEX(ฐาน!$A$4:$G$9,MATCH(I4232,ฐาน!$A$4:$A$9,0),4),INDEX(ฐาน!$A$4:$G$9,MATCH(I4232,ฐาน!$A$4:$A$9,0),7),INDEX(ฐาน!$A$4:$G$9,MATCH(I4232,ฐาน!$A$4:$A$9,0),4)),"")</f>
        <v/>
      </c>
      <c r="P4232" s="312">
        <f>IF(M4232&lt;&gt;ฐาน!$M$45,IF(L4232&lt;&gt;"",($L4232*$N4232/100),0),0)</f>
        <v>0</v>
      </c>
      <c r="Q4232" s="311">
        <f>IF(M4232&lt;&gt;ฐาน!$M$45,IF(L4232&lt;&gt;"",ROUNDUP(($L4232*$N4232/100),-1),0),0)</f>
        <v>0</v>
      </c>
      <c r="R4232" s="311">
        <f t="shared" si="130"/>
        <v>0</v>
      </c>
      <c r="S4232" s="313">
        <f t="shared" si="131"/>
        <v>0</v>
      </c>
      <c r="T4232" s="314">
        <f>IF(M4232&lt;&gt;ฐาน!$M$45,IF(S4232&lt;&gt;"",S4232+R4232,0),0)</f>
        <v>0</v>
      </c>
      <c r="U4232" s="311">
        <f>IF(M4232&lt;&gt;ฐาน!$M$45,IF(S4232=0,J4232+T4232,O4232),J4232)</f>
        <v>0</v>
      </c>
      <c r="V4232" s="98"/>
    </row>
    <row r="4233" spans="1:22" x14ac:dyDescent="0.35">
      <c r="A4233" s="93">
        <v>4225</v>
      </c>
      <c r="B4233" s="84"/>
      <c r="C4233" s="98"/>
      <c r="D4233" s="91"/>
      <c r="E4233" s="89"/>
      <c r="F4233" s="88"/>
      <c r="G4233" s="91"/>
      <c r="H4233" s="91"/>
      <c r="I4233" s="88"/>
      <c r="J4233" s="92"/>
      <c r="K4233" s="212"/>
      <c r="L4233" s="308" t="str">
        <f>IF(K4233&lt;&gt;"",INDEX(ฐาน!$J$4:$M$44,MATCH(INT(K4233),ฐาน!$J$4:$J$44,0),2),"")</f>
        <v/>
      </c>
      <c r="M4233" s="309" t="str">
        <f>IF(L4233&lt;&gt;"",INDEX(ฐาน!$J$4:$M$45,MATCH(L4233,ฐาน!$K$4:$K$45,0),4),"")</f>
        <v/>
      </c>
      <c r="N4233" s="310" t="str">
        <f>IF(I4233&lt;&gt;"",INDEX(ฐาน!$A$4:$F$9,MATCH(I4233,ฐาน!$A$4:$A$9,0),IF(J4233&gt;=INDEX(ฐาน!$A$4:$F$9,MATCH(I4233,ฐาน!$A$4:$A$9,0),3),6,5)),"")</f>
        <v/>
      </c>
      <c r="O4233" s="311" t="str">
        <f>IF(I4233&lt;&gt;"",IF(J4233&gt;=INDEX(ฐาน!$A$4:$G$9,MATCH(I4233,ฐาน!$A$4:$A$9,0),4),INDEX(ฐาน!$A$4:$G$9,MATCH(I4233,ฐาน!$A$4:$A$9,0),7),INDEX(ฐาน!$A$4:$G$9,MATCH(I4233,ฐาน!$A$4:$A$9,0),4)),"")</f>
        <v/>
      </c>
      <c r="P4233" s="312">
        <f>IF(M4233&lt;&gt;ฐาน!$M$45,IF(L4233&lt;&gt;"",($L4233*$N4233/100),0),0)</f>
        <v>0</v>
      </c>
      <c r="Q4233" s="311">
        <f>IF(M4233&lt;&gt;ฐาน!$M$45,IF(L4233&lt;&gt;"",ROUNDUP(($L4233*$N4233/100),-1),0),0)</f>
        <v>0</v>
      </c>
      <c r="R4233" s="311">
        <f t="shared" si="130"/>
        <v>0</v>
      </c>
      <c r="S4233" s="313">
        <f t="shared" si="131"/>
        <v>0</v>
      </c>
      <c r="T4233" s="314">
        <f>IF(M4233&lt;&gt;ฐาน!$M$45,IF(S4233&lt;&gt;"",S4233+R4233,0),0)</f>
        <v>0</v>
      </c>
      <c r="U4233" s="311">
        <f>IF(M4233&lt;&gt;ฐาน!$M$45,IF(S4233=0,J4233+T4233,O4233),J4233)</f>
        <v>0</v>
      </c>
      <c r="V4233" s="98"/>
    </row>
    <row r="4234" spans="1:22" x14ac:dyDescent="0.35">
      <c r="A4234" s="93">
        <v>4226</v>
      </c>
      <c r="B4234" s="84"/>
      <c r="C4234" s="98"/>
      <c r="D4234" s="91"/>
      <c r="E4234" s="89"/>
      <c r="F4234" s="88"/>
      <c r="G4234" s="91"/>
      <c r="H4234" s="91"/>
      <c r="I4234" s="88"/>
      <c r="J4234" s="92"/>
      <c r="K4234" s="212"/>
      <c r="L4234" s="308" t="str">
        <f>IF(K4234&lt;&gt;"",INDEX(ฐาน!$J$4:$M$44,MATCH(INT(K4234),ฐาน!$J$4:$J$44,0),2),"")</f>
        <v/>
      </c>
      <c r="M4234" s="309" t="str">
        <f>IF(L4234&lt;&gt;"",INDEX(ฐาน!$J$4:$M$45,MATCH(L4234,ฐาน!$K$4:$K$45,0),4),"")</f>
        <v/>
      </c>
      <c r="N4234" s="310" t="str">
        <f>IF(I4234&lt;&gt;"",INDEX(ฐาน!$A$4:$F$9,MATCH(I4234,ฐาน!$A$4:$A$9,0),IF(J4234&gt;=INDEX(ฐาน!$A$4:$F$9,MATCH(I4234,ฐาน!$A$4:$A$9,0),3),6,5)),"")</f>
        <v/>
      </c>
      <c r="O4234" s="311" t="str">
        <f>IF(I4234&lt;&gt;"",IF(J4234&gt;=INDEX(ฐาน!$A$4:$G$9,MATCH(I4234,ฐาน!$A$4:$A$9,0),4),INDEX(ฐาน!$A$4:$G$9,MATCH(I4234,ฐาน!$A$4:$A$9,0),7),INDEX(ฐาน!$A$4:$G$9,MATCH(I4234,ฐาน!$A$4:$A$9,0),4)),"")</f>
        <v/>
      </c>
      <c r="P4234" s="312">
        <f>IF(M4234&lt;&gt;ฐาน!$M$45,IF(L4234&lt;&gt;"",($L4234*$N4234/100),0),0)</f>
        <v>0</v>
      </c>
      <c r="Q4234" s="311">
        <f>IF(M4234&lt;&gt;ฐาน!$M$45,IF(L4234&lt;&gt;"",ROUNDUP(($L4234*$N4234/100),-1),0),0)</f>
        <v>0</v>
      </c>
      <c r="R4234" s="311">
        <f t="shared" ref="R4234:R4297" si="132">IF(Q4234&lt;&gt;"",IF($J4234+$P4234&lt;=$O4234,$Q4234,$O4234-$J4234),"")</f>
        <v>0</v>
      </c>
      <c r="S4234" s="313">
        <f t="shared" ref="S4234:S4297" si="133">IF(Q4234&lt;&gt;R4234,P4234-R4234,0)</f>
        <v>0</v>
      </c>
      <c r="T4234" s="314">
        <f>IF(M4234&lt;&gt;ฐาน!$M$45,IF(S4234&lt;&gt;"",S4234+R4234,0),0)</f>
        <v>0</v>
      </c>
      <c r="U4234" s="311">
        <f>IF(M4234&lt;&gt;ฐาน!$M$45,IF(S4234=0,J4234+T4234,O4234),J4234)</f>
        <v>0</v>
      </c>
      <c r="V4234" s="98"/>
    </row>
    <row r="4235" spans="1:22" x14ac:dyDescent="0.35">
      <c r="A4235" s="93">
        <v>4227</v>
      </c>
      <c r="B4235" s="84"/>
      <c r="C4235" s="98"/>
      <c r="D4235" s="91"/>
      <c r="E4235" s="89"/>
      <c r="F4235" s="88"/>
      <c r="G4235" s="91"/>
      <c r="H4235" s="91"/>
      <c r="I4235" s="88"/>
      <c r="J4235" s="92"/>
      <c r="K4235" s="212"/>
      <c r="L4235" s="308" t="str">
        <f>IF(K4235&lt;&gt;"",INDEX(ฐาน!$J$4:$M$44,MATCH(INT(K4235),ฐาน!$J$4:$J$44,0),2),"")</f>
        <v/>
      </c>
      <c r="M4235" s="309" t="str">
        <f>IF(L4235&lt;&gt;"",INDEX(ฐาน!$J$4:$M$45,MATCH(L4235,ฐาน!$K$4:$K$45,0),4),"")</f>
        <v/>
      </c>
      <c r="N4235" s="310" t="str">
        <f>IF(I4235&lt;&gt;"",INDEX(ฐาน!$A$4:$F$9,MATCH(I4235,ฐาน!$A$4:$A$9,0),IF(J4235&gt;=INDEX(ฐาน!$A$4:$F$9,MATCH(I4235,ฐาน!$A$4:$A$9,0),3),6,5)),"")</f>
        <v/>
      </c>
      <c r="O4235" s="311" t="str">
        <f>IF(I4235&lt;&gt;"",IF(J4235&gt;=INDEX(ฐาน!$A$4:$G$9,MATCH(I4235,ฐาน!$A$4:$A$9,0),4),INDEX(ฐาน!$A$4:$G$9,MATCH(I4235,ฐาน!$A$4:$A$9,0),7),INDEX(ฐาน!$A$4:$G$9,MATCH(I4235,ฐาน!$A$4:$A$9,0),4)),"")</f>
        <v/>
      </c>
      <c r="P4235" s="312">
        <f>IF(M4235&lt;&gt;ฐาน!$M$45,IF(L4235&lt;&gt;"",($L4235*$N4235/100),0),0)</f>
        <v>0</v>
      </c>
      <c r="Q4235" s="311">
        <f>IF(M4235&lt;&gt;ฐาน!$M$45,IF(L4235&lt;&gt;"",ROUNDUP(($L4235*$N4235/100),-1),0),0)</f>
        <v>0</v>
      </c>
      <c r="R4235" s="311">
        <f t="shared" si="132"/>
        <v>0</v>
      </c>
      <c r="S4235" s="313">
        <f t="shared" si="133"/>
        <v>0</v>
      </c>
      <c r="T4235" s="314">
        <f>IF(M4235&lt;&gt;ฐาน!$M$45,IF(S4235&lt;&gt;"",S4235+R4235,0),0)</f>
        <v>0</v>
      </c>
      <c r="U4235" s="311">
        <f>IF(M4235&lt;&gt;ฐาน!$M$45,IF(S4235=0,J4235+T4235,O4235),J4235)</f>
        <v>0</v>
      </c>
      <c r="V4235" s="98"/>
    </row>
    <row r="4236" spans="1:22" x14ac:dyDescent="0.35">
      <c r="A4236" s="93">
        <v>4228</v>
      </c>
      <c r="B4236" s="84"/>
      <c r="C4236" s="98"/>
      <c r="D4236" s="91"/>
      <c r="E4236" s="89"/>
      <c r="F4236" s="88"/>
      <c r="G4236" s="91"/>
      <c r="H4236" s="91"/>
      <c r="I4236" s="88"/>
      <c r="J4236" s="92"/>
      <c r="K4236" s="212"/>
      <c r="L4236" s="308" t="str">
        <f>IF(K4236&lt;&gt;"",INDEX(ฐาน!$J$4:$M$44,MATCH(INT(K4236),ฐาน!$J$4:$J$44,0),2),"")</f>
        <v/>
      </c>
      <c r="M4236" s="309" t="str">
        <f>IF(L4236&lt;&gt;"",INDEX(ฐาน!$J$4:$M$45,MATCH(L4236,ฐาน!$K$4:$K$45,0),4),"")</f>
        <v/>
      </c>
      <c r="N4236" s="310" t="str">
        <f>IF(I4236&lt;&gt;"",INDEX(ฐาน!$A$4:$F$9,MATCH(I4236,ฐาน!$A$4:$A$9,0),IF(J4236&gt;=INDEX(ฐาน!$A$4:$F$9,MATCH(I4236,ฐาน!$A$4:$A$9,0),3),6,5)),"")</f>
        <v/>
      </c>
      <c r="O4236" s="311" t="str">
        <f>IF(I4236&lt;&gt;"",IF(J4236&gt;=INDEX(ฐาน!$A$4:$G$9,MATCH(I4236,ฐาน!$A$4:$A$9,0),4),INDEX(ฐาน!$A$4:$G$9,MATCH(I4236,ฐาน!$A$4:$A$9,0),7),INDEX(ฐาน!$A$4:$G$9,MATCH(I4236,ฐาน!$A$4:$A$9,0),4)),"")</f>
        <v/>
      </c>
      <c r="P4236" s="312">
        <f>IF(M4236&lt;&gt;ฐาน!$M$45,IF(L4236&lt;&gt;"",($L4236*$N4236/100),0),0)</f>
        <v>0</v>
      </c>
      <c r="Q4236" s="311">
        <f>IF(M4236&lt;&gt;ฐาน!$M$45,IF(L4236&lt;&gt;"",ROUNDUP(($L4236*$N4236/100),-1),0),0)</f>
        <v>0</v>
      </c>
      <c r="R4236" s="311">
        <f t="shared" si="132"/>
        <v>0</v>
      </c>
      <c r="S4236" s="313">
        <f t="shared" si="133"/>
        <v>0</v>
      </c>
      <c r="T4236" s="314">
        <f>IF(M4236&lt;&gt;ฐาน!$M$45,IF(S4236&lt;&gt;"",S4236+R4236,0),0)</f>
        <v>0</v>
      </c>
      <c r="U4236" s="311">
        <f>IF(M4236&lt;&gt;ฐาน!$M$45,IF(S4236=0,J4236+T4236,O4236),J4236)</f>
        <v>0</v>
      </c>
      <c r="V4236" s="98"/>
    </row>
    <row r="4237" spans="1:22" x14ac:dyDescent="0.35">
      <c r="A4237" s="93">
        <v>4229</v>
      </c>
      <c r="B4237" s="84"/>
      <c r="C4237" s="98"/>
      <c r="D4237" s="91"/>
      <c r="E4237" s="89"/>
      <c r="F4237" s="88"/>
      <c r="G4237" s="91"/>
      <c r="H4237" s="91"/>
      <c r="I4237" s="88"/>
      <c r="J4237" s="92"/>
      <c r="K4237" s="212"/>
      <c r="L4237" s="308" t="str">
        <f>IF(K4237&lt;&gt;"",INDEX(ฐาน!$J$4:$M$44,MATCH(INT(K4237),ฐาน!$J$4:$J$44,0),2),"")</f>
        <v/>
      </c>
      <c r="M4237" s="309" t="str">
        <f>IF(L4237&lt;&gt;"",INDEX(ฐาน!$J$4:$M$45,MATCH(L4237,ฐาน!$K$4:$K$45,0),4),"")</f>
        <v/>
      </c>
      <c r="N4237" s="310" t="str">
        <f>IF(I4237&lt;&gt;"",INDEX(ฐาน!$A$4:$F$9,MATCH(I4237,ฐาน!$A$4:$A$9,0),IF(J4237&gt;=INDEX(ฐาน!$A$4:$F$9,MATCH(I4237,ฐาน!$A$4:$A$9,0),3),6,5)),"")</f>
        <v/>
      </c>
      <c r="O4237" s="311" t="str">
        <f>IF(I4237&lt;&gt;"",IF(J4237&gt;=INDEX(ฐาน!$A$4:$G$9,MATCH(I4237,ฐาน!$A$4:$A$9,0),4),INDEX(ฐาน!$A$4:$G$9,MATCH(I4237,ฐาน!$A$4:$A$9,0),7),INDEX(ฐาน!$A$4:$G$9,MATCH(I4237,ฐาน!$A$4:$A$9,0),4)),"")</f>
        <v/>
      </c>
      <c r="P4237" s="312">
        <f>IF(M4237&lt;&gt;ฐาน!$M$45,IF(L4237&lt;&gt;"",($L4237*$N4237/100),0),0)</f>
        <v>0</v>
      </c>
      <c r="Q4237" s="311">
        <f>IF(M4237&lt;&gt;ฐาน!$M$45,IF(L4237&lt;&gt;"",ROUNDUP(($L4237*$N4237/100),-1),0),0)</f>
        <v>0</v>
      </c>
      <c r="R4237" s="311">
        <f t="shared" si="132"/>
        <v>0</v>
      </c>
      <c r="S4237" s="313">
        <f t="shared" si="133"/>
        <v>0</v>
      </c>
      <c r="T4237" s="314">
        <f>IF(M4237&lt;&gt;ฐาน!$M$45,IF(S4237&lt;&gt;"",S4237+R4237,0),0)</f>
        <v>0</v>
      </c>
      <c r="U4237" s="311">
        <f>IF(M4237&lt;&gt;ฐาน!$M$45,IF(S4237=0,J4237+T4237,O4237),J4237)</f>
        <v>0</v>
      </c>
      <c r="V4237" s="98"/>
    </row>
    <row r="4238" spans="1:22" x14ac:dyDescent="0.35">
      <c r="A4238" s="93">
        <v>4230</v>
      </c>
      <c r="B4238" s="84"/>
      <c r="C4238" s="98"/>
      <c r="D4238" s="91"/>
      <c r="E4238" s="89"/>
      <c r="F4238" s="88"/>
      <c r="G4238" s="91"/>
      <c r="H4238" s="91"/>
      <c r="I4238" s="88"/>
      <c r="J4238" s="92"/>
      <c r="K4238" s="212"/>
      <c r="L4238" s="308" t="str">
        <f>IF(K4238&lt;&gt;"",INDEX(ฐาน!$J$4:$M$44,MATCH(INT(K4238),ฐาน!$J$4:$J$44,0),2),"")</f>
        <v/>
      </c>
      <c r="M4238" s="309" t="str">
        <f>IF(L4238&lt;&gt;"",INDEX(ฐาน!$J$4:$M$45,MATCH(L4238,ฐาน!$K$4:$K$45,0),4),"")</f>
        <v/>
      </c>
      <c r="N4238" s="310" t="str">
        <f>IF(I4238&lt;&gt;"",INDEX(ฐาน!$A$4:$F$9,MATCH(I4238,ฐาน!$A$4:$A$9,0),IF(J4238&gt;=INDEX(ฐาน!$A$4:$F$9,MATCH(I4238,ฐาน!$A$4:$A$9,0),3),6,5)),"")</f>
        <v/>
      </c>
      <c r="O4238" s="311" t="str">
        <f>IF(I4238&lt;&gt;"",IF(J4238&gt;=INDEX(ฐาน!$A$4:$G$9,MATCH(I4238,ฐาน!$A$4:$A$9,0),4),INDEX(ฐาน!$A$4:$G$9,MATCH(I4238,ฐาน!$A$4:$A$9,0),7),INDEX(ฐาน!$A$4:$G$9,MATCH(I4238,ฐาน!$A$4:$A$9,0),4)),"")</f>
        <v/>
      </c>
      <c r="P4238" s="312">
        <f>IF(M4238&lt;&gt;ฐาน!$M$45,IF(L4238&lt;&gt;"",($L4238*$N4238/100),0),0)</f>
        <v>0</v>
      </c>
      <c r="Q4238" s="311">
        <f>IF(M4238&lt;&gt;ฐาน!$M$45,IF(L4238&lt;&gt;"",ROUNDUP(($L4238*$N4238/100),-1),0),0)</f>
        <v>0</v>
      </c>
      <c r="R4238" s="311">
        <f t="shared" si="132"/>
        <v>0</v>
      </c>
      <c r="S4238" s="313">
        <f t="shared" si="133"/>
        <v>0</v>
      </c>
      <c r="T4238" s="314">
        <f>IF(M4238&lt;&gt;ฐาน!$M$45,IF(S4238&lt;&gt;"",S4238+R4238,0),0)</f>
        <v>0</v>
      </c>
      <c r="U4238" s="311">
        <f>IF(M4238&lt;&gt;ฐาน!$M$45,IF(S4238=0,J4238+T4238,O4238),J4238)</f>
        <v>0</v>
      </c>
      <c r="V4238" s="98"/>
    </row>
    <row r="4239" spans="1:22" x14ac:dyDescent="0.35">
      <c r="A4239" s="93">
        <v>4231</v>
      </c>
      <c r="B4239" s="84"/>
      <c r="C4239" s="98"/>
      <c r="D4239" s="91"/>
      <c r="E4239" s="89"/>
      <c r="F4239" s="88"/>
      <c r="G4239" s="91"/>
      <c r="H4239" s="91"/>
      <c r="I4239" s="88"/>
      <c r="J4239" s="92"/>
      <c r="K4239" s="212"/>
      <c r="L4239" s="308" t="str">
        <f>IF(K4239&lt;&gt;"",INDEX(ฐาน!$J$4:$M$44,MATCH(INT(K4239),ฐาน!$J$4:$J$44,0),2),"")</f>
        <v/>
      </c>
      <c r="M4239" s="309" t="str">
        <f>IF(L4239&lt;&gt;"",INDEX(ฐาน!$J$4:$M$45,MATCH(L4239,ฐาน!$K$4:$K$45,0),4),"")</f>
        <v/>
      </c>
      <c r="N4239" s="310" t="str">
        <f>IF(I4239&lt;&gt;"",INDEX(ฐาน!$A$4:$F$9,MATCH(I4239,ฐาน!$A$4:$A$9,0),IF(J4239&gt;=INDEX(ฐาน!$A$4:$F$9,MATCH(I4239,ฐาน!$A$4:$A$9,0),3),6,5)),"")</f>
        <v/>
      </c>
      <c r="O4239" s="311" t="str">
        <f>IF(I4239&lt;&gt;"",IF(J4239&gt;=INDEX(ฐาน!$A$4:$G$9,MATCH(I4239,ฐาน!$A$4:$A$9,0),4),INDEX(ฐาน!$A$4:$G$9,MATCH(I4239,ฐาน!$A$4:$A$9,0),7),INDEX(ฐาน!$A$4:$G$9,MATCH(I4239,ฐาน!$A$4:$A$9,0),4)),"")</f>
        <v/>
      </c>
      <c r="P4239" s="312">
        <f>IF(M4239&lt;&gt;ฐาน!$M$45,IF(L4239&lt;&gt;"",($L4239*$N4239/100),0),0)</f>
        <v>0</v>
      </c>
      <c r="Q4239" s="311">
        <f>IF(M4239&lt;&gt;ฐาน!$M$45,IF(L4239&lt;&gt;"",ROUNDUP(($L4239*$N4239/100),-1),0),0)</f>
        <v>0</v>
      </c>
      <c r="R4239" s="311">
        <f t="shared" si="132"/>
        <v>0</v>
      </c>
      <c r="S4239" s="313">
        <f t="shared" si="133"/>
        <v>0</v>
      </c>
      <c r="T4239" s="314">
        <f>IF(M4239&lt;&gt;ฐาน!$M$45,IF(S4239&lt;&gt;"",S4239+R4239,0),0)</f>
        <v>0</v>
      </c>
      <c r="U4239" s="311">
        <f>IF(M4239&lt;&gt;ฐาน!$M$45,IF(S4239=0,J4239+T4239,O4239),J4239)</f>
        <v>0</v>
      </c>
      <c r="V4239" s="98"/>
    </row>
    <row r="4240" spans="1:22" x14ac:dyDescent="0.35">
      <c r="A4240" s="93">
        <v>4232</v>
      </c>
      <c r="B4240" s="84"/>
      <c r="C4240" s="98"/>
      <c r="D4240" s="91"/>
      <c r="E4240" s="89"/>
      <c r="F4240" s="88"/>
      <c r="G4240" s="91"/>
      <c r="H4240" s="91"/>
      <c r="I4240" s="88"/>
      <c r="J4240" s="92"/>
      <c r="K4240" s="212"/>
      <c r="L4240" s="308" t="str">
        <f>IF(K4240&lt;&gt;"",INDEX(ฐาน!$J$4:$M$44,MATCH(INT(K4240),ฐาน!$J$4:$J$44,0),2),"")</f>
        <v/>
      </c>
      <c r="M4240" s="309" t="str">
        <f>IF(L4240&lt;&gt;"",INDEX(ฐาน!$J$4:$M$45,MATCH(L4240,ฐาน!$K$4:$K$45,0),4),"")</f>
        <v/>
      </c>
      <c r="N4240" s="310" t="str">
        <f>IF(I4240&lt;&gt;"",INDEX(ฐาน!$A$4:$F$9,MATCH(I4240,ฐาน!$A$4:$A$9,0),IF(J4240&gt;=INDEX(ฐาน!$A$4:$F$9,MATCH(I4240,ฐาน!$A$4:$A$9,0),3),6,5)),"")</f>
        <v/>
      </c>
      <c r="O4240" s="311" t="str">
        <f>IF(I4240&lt;&gt;"",IF(J4240&gt;=INDEX(ฐาน!$A$4:$G$9,MATCH(I4240,ฐาน!$A$4:$A$9,0),4),INDEX(ฐาน!$A$4:$G$9,MATCH(I4240,ฐาน!$A$4:$A$9,0),7),INDEX(ฐาน!$A$4:$G$9,MATCH(I4240,ฐาน!$A$4:$A$9,0),4)),"")</f>
        <v/>
      </c>
      <c r="P4240" s="312">
        <f>IF(M4240&lt;&gt;ฐาน!$M$45,IF(L4240&lt;&gt;"",($L4240*$N4240/100),0),0)</f>
        <v>0</v>
      </c>
      <c r="Q4240" s="311">
        <f>IF(M4240&lt;&gt;ฐาน!$M$45,IF(L4240&lt;&gt;"",ROUNDUP(($L4240*$N4240/100),-1),0),0)</f>
        <v>0</v>
      </c>
      <c r="R4240" s="311">
        <f t="shared" si="132"/>
        <v>0</v>
      </c>
      <c r="S4240" s="313">
        <f t="shared" si="133"/>
        <v>0</v>
      </c>
      <c r="T4240" s="314">
        <f>IF(M4240&lt;&gt;ฐาน!$M$45,IF(S4240&lt;&gt;"",S4240+R4240,0),0)</f>
        <v>0</v>
      </c>
      <c r="U4240" s="311">
        <f>IF(M4240&lt;&gt;ฐาน!$M$45,IF(S4240=0,J4240+T4240,O4240),J4240)</f>
        <v>0</v>
      </c>
      <c r="V4240" s="98"/>
    </row>
    <row r="4241" spans="1:22" x14ac:dyDescent="0.35">
      <c r="A4241" s="93">
        <v>4233</v>
      </c>
      <c r="B4241" s="84"/>
      <c r="C4241" s="98"/>
      <c r="D4241" s="91"/>
      <c r="E4241" s="89"/>
      <c r="F4241" s="88"/>
      <c r="G4241" s="91"/>
      <c r="H4241" s="91"/>
      <c r="I4241" s="88"/>
      <c r="J4241" s="92"/>
      <c r="K4241" s="212"/>
      <c r="L4241" s="308" t="str">
        <f>IF(K4241&lt;&gt;"",INDEX(ฐาน!$J$4:$M$44,MATCH(INT(K4241),ฐาน!$J$4:$J$44,0),2),"")</f>
        <v/>
      </c>
      <c r="M4241" s="309" t="str">
        <f>IF(L4241&lt;&gt;"",INDEX(ฐาน!$J$4:$M$45,MATCH(L4241,ฐาน!$K$4:$K$45,0),4),"")</f>
        <v/>
      </c>
      <c r="N4241" s="310" t="str">
        <f>IF(I4241&lt;&gt;"",INDEX(ฐาน!$A$4:$F$9,MATCH(I4241,ฐาน!$A$4:$A$9,0),IF(J4241&gt;=INDEX(ฐาน!$A$4:$F$9,MATCH(I4241,ฐาน!$A$4:$A$9,0),3),6,5)),"")</f>
        <v/>
      </c>
      <c r="O4241" s="311" t="str">
        <f>IF(I4241&lt;&gt;"",IF(J4241&gt;=INDEX(ฐาน!$A$4:$G$9,MATCH(I4241,ฐาน!$A$4:$A$9,0),4),INDEX(ฐาน!$A$4:$G$9,MATCH(I4241,ฐาน!$A$4:$A$9,0),7),INDEX(ฐาน!$A$4:$G$9,MATCH(I4241,ฐาน!$A$4:$A$9,0),4)),"")</f>
        <v/>
      </c>
      <c r="P4241" s="312">
        <f>IF(M4241&lt;&gt;ฐาน!$M$45,IF(L4241&lt;&gt;"",($L4241*$N4241/100),0),0)</f>
        <v>0</v>
      </c>
      <c r="Q4241" s="311">
        <f>IF(M4241&lt;&gt;ฐาน!$M$45,IF(L4241&lt;&gt;"",ROUNDUP(($L4241*$N4241/100),-1),0),0)</f>
        <v>0</v>
      </c>
      <c r="R4241" s="311">
        <f t="shared" si="132"/>
        <v>0</v>
      </c>
      <c r="S4241" s="313">
        <f t="shared" si="133"/>
        <v>0</v>
      </c>
      <c r="T4241" s="314">
        <f>IF(M4241&lt;&gt;ฐาน!$M$45,IF(S4241&lt;&gt;"",S4241+R4241,0),0)</f>
        <v>0</v>
      </c>
      <c r="U4241" s="311">
        <f>IF(M4241&lt;&gt;ฐาน!$M$45,IF(S4241=0,J4241+T4241,O4241),J4241)</f>
        <v>0</v>
      </c>
      <c r="V4241" s="98"/>
    </row>
    <row r="4242" spans="1:22" x14ac:dyDescent="0.35">
      <c r="A4242" s="93">
        <v>4234</v>
      </c>
      <c r="B4242" s="84"/>
      <c r="C4242" s="98"/>
      <c r="D4242" s="91"/>
      <c r="E4242" s="89"/>
      <c r="F4242" s="88"/>
      <c r="G4242" s="91"/>
      <c r="H4242" s="91"/>
      <c r="I4242" s="88"/>
      <c r="J4242" s="92"/>
      <c r="K4242" s="212"/>
      <c r="L4242" s="308" t="str">
        <f>IF(K4242&lt;&gt;"",INDEX(ฐาน!$J$4:$M$44,MATCH(INT(K4242),ฐาน!$J$4:$J$44,0),2),"")</f>
        <v/>
      </c>
      <c r="M4242" s="309" t="str">
        <f>IF(L4242&lt;&gt;"",INDEX(ฐาน!$J$4:$M$45,MATCH(L4242,ฐาน!$K$4:$K$45,0),4),"")</f>
        <v/>
      </c>
      <c r="N4242" s="310" t="str">
        <f>IF(I4242&lt;&gt;"",INDEX(ฐาน!$A$4:$F$9,MATCH(I4242,ฐาน!$A$4:$A$9,0),IF(J4242&gt;=INDEX(ฐาน!$A$4:$F$9,MATCH(I4242,ฐาน!$A$4:$A$9,0),3),6,5)),"")</f>
        <v/>
      </c>
      <c r="O4242" s="311" t="str">
        <f>IF(I4242&lt;&gt;"",IF(J4242&gt;=INDEX(ฐาน!$A$4:$G$9,MATCH(I4242,ฐาน!$A$4:$A$9,0),4),INDEX(ฐาน!$A$4:$G$9,MATCH(I4242,ฐาน!$A$4:$A$9,0),7),INDEX(ฐาน!$A$4:$G$9,MATCH(I4242,ฐาน!$A$4:$A$9,0),4)),"")</f>
        <v/>
      </c>
      <c r="P4242" s="312">
        <f>IF(M4242&lt;&gt;ฐาน!$M$45,IF(L4242&lt;&gt;"",($L4242*$N4242/100),0),0)</f>
        <v>0</v>
      </c>
      <c r="Q4242" s="311">
        <f>IF(M4242&lt;&gt;ฐาน!$M$45,IF(L4242&lt;&gt;"",ROUNDUP(($L4242*$N4242/100),-1),0),0)</f>
        <v>0</v>
      </c>
      <c r="R4242" s="311">
        <f t="shared" si="132"/>
        <v>0</v>
      </c>
      <c r="S4242" s="313">
        <f t="shared" si="133"/>
        <v>0</v>
      </c>
      <c r="T4242" s="314">
        <f>IF(M4242&lt;&gt;ฐาน!$M$45,IF(S4242&lt;&gt;"",S4242+R4242,0),0)</f>
        <v>0</v>
      </c>
      <c r="U4242" s="311">
        <f>IF(M4242&lt;&gt;ฐาน!$M$45,IF(S4242=0,J4242+T4242,O4242),J4242)</f>
        <v>0</v>
      </c>
      <c r="V4242" s="98"/>
    </row>
    <row r="4243" spans="1:22" x14ac:dyDescent="0.35">
      <c r="A4243" s="93">
        <v>4235</v>
      </c>
      <c r="B4243" s="84"/>
      <c r="C4243" s="98"/>
      <c r="D4243" s="91"/>
      <c r="E4243" s="89"/>
      <c r="F4243" s="88"/>
      <c r="G4243" s="91"/>
      <c r="H4243" s="91"/>
      <c r="I4243" s="88"/>
      <c r="J4243" s="92"/>
      <c r="K4243" s="212"/>
      <c r="L4243" s="308" t="str">
        <f>IF(K4243&lt;&gt;"",INDEX(ฐาน!$J$4:$M$44,MATCH(INT(K4243),ฐาน!$J$4:$J$44,0),2),"")</f>
        <v/>
      </c>
      <c r="M4243" s="309" t="str">
        <f>IF(L4243&lt;&gt;"",INDEX(ฐาน!$J$4:$M$45,MATCH(L4243,ฐาน!$K$4:$K$45,0),4),"")</f>
        <v/>
      </c>
      <c r="N4243" s="310" t="str">
        <f>IF(I4243&lt;&gt;"",INDEX(ฐาน!$A$4:$F$9,MATCH(I4243,ฐาน!$A$4:$A$9,0),IF(J4243&gt;=INDEX(ฐาน!$A$4:$F$9,MATCH(I4243,ฐาน!$A$4:$A$9,0),3),6,5)),"")</f>
        <v/>
      </c>
      <c r="O4243" s="311" t="str">
        <f>IF(I4243&lt;&gt;"",IF(J4243&gt;=INDEX(ฐาน!$A$4:$G$9,MATCH(I4243,ฐาน!$A$4:$A$9,0),4),INDEX(ฐาน!$A$4:$G$9,MATCH(I4243,ฐาน!$A$4:$A$9,0),7),INDEX(ฐาน!$A$4:$G$9,MATCH(I4243,ฐาน!$A$4:$A$9,0),4)),"")</f>
        <v/>
      </c>
      <c r="P4243" s="312">
        <f>IF(M4243&lt;&gt;ฐาน!$M$45,IF(L4243&lt;&gt;"",($L4243*$N4243/100),0),0)</f>
        <v>0</v>
      </c>
      <c r="Q4243" s="311">
        <f>IF(M4243&lt;&gt;ฐาน!$M$45,IF(L4243&lt;&gt;"",ROUNDUP(($L4243*$N4243/100),-1),0),0)</f>
        <v>0</v>
      </c>
      <c r="R4243" s="311">
        <f t="shared" si="132"/>
        <v>0</v>
      </c>
      <c r="S4243" s="313">
        <f t="shared" si="133"/>
        <v>0</v>
      </c>
      <c r="T4243" s="314">
        <f>IF(M4243&lt;&gt;ฐาน!$M$45,IF(S4243&lt;&gt;"",S4243+R4243,0),0)</f>
        <v>0</v>
      </c>
      <c r="U4243" s="311">
        <f>IF(M4243&lt;&gt;ฐาน!$M$45,IF(S4243=0,J4243+T4243,O4243),J4243)</f>
        <v>0</v>
      </c>
      <c r="V4243" s="98"/>
    </row>
    <row r="4244" spans="1:22" x14ac:dyDescent="0.35">
      <c r="A4244" s="93">
        <v>4236</v>
      </c>
      <c r="B4244" s="84"/>
      <c r="C4244" s="98"/>
      <c r="D4244" s="91"/>
      <c r="E4244" s="89"/>
      <c r="F4244" s="88"/>
      <c r="G4244" s="91"/>
      <c r="H4244" s="91"/>
      <c r="I4244" s="88"/>
      <c r="J4244" s="92"/>
      <c r="K4244" s="212"/>
      <c r="L4244" s="308" t="str">
        <f>IF(K4244&lt;&gt;"",INDEX(ฐาน!$J$4:$M$44,MATCH(INT(K4244),ฐาน!$J$4:$J$44,0),2),"")</f>
        <v/>
      </c>
      <c r="M4244" s="309" t="str">
        <f>IF(L4244&lt;&gt;"",INDEX(ฐาน!$J$4:$M$45,MATCH(L4244,ฐาน!$K$4:$K$45,0),4),"")</f>
        <v/>
      </c>
      <c r="N4244" s="310" t="str">
        <f>IF(I4244&lt;&gt;"",INDEX(ฐาน!$A$4:$F$9,MATCH(I4244,ฐาน!$A$4:$A$9,0),IF(J4244&gt;=INDEX(ฐาน!$A$4:$F$9,MATCH(I4244,ฐาน!$A$4:$A$9,0),3),6,5)),"")</f>
        <v/>
      </c>
      <c r="O4244" s="311" t="str">
        <f>IF(I4244&lt;&gt;"",IF(J4244&gt;=INDEX(ฐาน!$A$4:$G$9,MATCH(I4244,ฐาน!$A$4:$A$9,0),4),INDEX(ฐาน!$A$4:$G$9,MATCH(I4244,ฐาน!$A$4:$A$9,0),7),INDEX(ฐาน!$A$4:$G$9,MATCH(I4244,ฐาน!$A$4:$A$9,0),4)),"")</f>
        <v/>
      </c>
      <c r="P4244" s="312">
        <f>IF(M4244&lt;&gt;ฐาน!$M$45,IF(L4244&lt;&gt;"",($L4244*$N4244/100),0),0)</f>
        <v>0</v>
      </c>
      <c r="Q4244" s="311">
        <f>IF(M4244&lt;&gt;ฐาน!$M$45,IF(L4244&lt;&gt;"",ROUNDUP(($L4244*$N4244/100),-1),0),0)</f>
        <v>0</v>
      </c>
      <c r="R4244" s="311">
        <f t="shared" si="132"/>
        <v>0</v>
      </c>
      <c r="S4244" s="313">
        <f t="shared" si="133"/>
        <v>0</v>
      </c>
      <c r="T4244" s="314">
        <f>IF(M4244&lt;&gt;ฐาน!$M$45,IF(S4244&lt;&gt;"",S4244+R4244,0),0)</f>
        <v>0</v>
      </c>
      <c r="U4244" s="311">
        <f>IF(M4244&lt;&gt;ฐาน!$M$45,IF(S4244=0,J4244+T4244,O4244),J4244)</f>
        <v>0</v>
      </c>
      <c r="V4244" s="98"/>
    </row>
    <row r="4245" spans="1:22" x14ac:dyDescent="0.35">
      <c r="A4245" s="93">
        <v>4237</v>
      </c>
      <c r="B4245" s="84"/>
      <c r="C4245" s="98"/>
      <c r="D4245" s="91"/>
      <c r="E4245" s="89"/>
      <c r="F4245" s="88"/>
      <c r="G4245" s="91"/>
      <c r="H4245" s="91"/>
      <c r="I4245" s="88"/>
      <c r="J4245" s="92"/>
      <c r="K4245" s="212"/>
      <c r="L4245" s="308" t="str">
        <f>IF(K4245&lt;&gt;"",INDEX(ฐาน!$J$4:$M$44,MATCH(INT(K4245),ฐาน!$J$4:$J$44,0),2),"")</f>
        <v/>
      </c>
      <c r="M4245" s="309" t="str">
        <f>IF(L4245&lt;&gt;"",INDEX(ฐาน!$J$4:$M$45,MATCH(L4245,ฐาน!$K$4:$K$45,0),4),"")</f>
        <v/>
      </c>
      <c r="N4245" s="310" t="str">
        <f>IF(I4245&lt;&gt;"",INDEX(ฐาน!$A$4:$F$9,MATCH(I4245,ฐาน!$A$4:$A$9,0),IF(J4245&gt;=INDEX(ฐาน!$A$4:$F$9,MATCH(I4245,ฐาน!$A$4:$A$9,0),3),6,5)),"")</f>
        <v/>
      </c>
      <c r="O4245" s="311" t="str">
        <f>IF(I4245&lt;&gt;"",IF(J4245&gt;=INDEX(ฐาน!$A$4:$G$9,MATCH(I4245,ฐาน!$A$4:$A$9,0),4),INDEX(ฐาน!$A$4:$G$9,MATCH(I4245,ฐาน!$A$4:$A$9,0),7),INDEX(ฐาน!$A$4:$G$9,MATCH(I4245,ฐาน!$A$4:$A$9,0),4)),"")</f>
        <v/>
      </c>
      <c r="P4245" s="312">
        <f>IF(M4245&lt;&gt;ฐาน!$M$45,IF(L4245&lt;&gt;"",($L4245*$N4245/100),0),0)</f>
        <v>0</v>
      </c>
      <c r="Q4245" s="311">
        <f>IF(M4245&lt;&gt;ฐาน!$M$45,IF(L4245&lt;&gt;"",ROUNDUP(($L4245*$N4245/100),-1),0),0)</f>
        <v>0</v>
      </c>
      <c r="R4245" s="311">
        <f t="shared" si="132"/>
        <v>0</v>
      </c>
      <c r="S4245" s="313">
        <f t="shared" si="133"/>
        <v>0</v>
      </c>
      <c r="T4245" s="314">
        <f>IF(M4245&lt;&gt;ฐาน!$M$45,IF(S4245&lt;&gt;"",S4245+R4245,0),0)</f>
        <v>0</v>
      </c>
      <c r="U4245" s="311">
        <f>IF(M4245&lt;&gt;ฐาน!$M$45,IF(S4245=0,J4245+T4245,O4245),J4245)</f>
        <v>0</v>
      </c>
      <c r="V4245" s="98"/>
    </row>
    <row r="4246" spans="1:22" x14ac:dyDescent="0.35">
      <c r="A4246" s="93">
        <v>4238</v>
      </c>
      <c r="B4246" s="84"/>
      <c r="C4246" s="98"/>
      <c r="D4246" s="91"/>
      <c r="E4246" s="89"/>
      <c r="F4246" s="88"/>
      <c r="G4246" s="91"/>
      <c r="H4246" s="91"/>
      <c r="I4246" s="88"/>
      <c r="J4246" s="92"/>
      <c r="K4246" s="212"/>
      <c r="L4246" s="308" t="str">
        <f>IF(K4246&lt;&gt;"",INDEX(ฐาน!$J$4:$M$44,MATCH(INT(K4246),ฐาน!$J$4:$J$44,0),2),"")</f>
        <v/>
      </c>
      <c r="M4246" s="309" t="str">
        <f>IF(L4246&lt;&gt;"",INDEX(ฐาน!$J$4:$M$45,MATCH(L4246,ฐาน!$K$4:$K$45,0),4),"")</f>
        <v/>
      </c>
      <c r="N4246" s="310" t="str">
        <f>IF(I4246&lt;&gt;"",INDEX(ฐาน!$A$4:$F$9,MATCH(I4246,ฐาน!$A$4:$A$9,0),IF(J4246&gt;=INDEX(ฐาน!$A$4:$F$9,MATCH(I4246,ฐาน!$A$4:$A$9,0),3),6,5)),"")</f>
        <v/>
      </c>
      <c r="O4246" s="311" t="str">
        <f>IF(I4246&lt;&gt;"",IF(J4246&gt;=INDEX(ฐาน!$A$4:$G$9,MATCH(I4246,ฐาน!$A$4:$A$9,0),4),INDEX(ฐาน!$A$4:$G$9,MATCH(I4246,ฐาน!$A$4:$A$9,0),7),INDEX(ฐาน!$A$4:$G$9,MATCH(I4246,ฐาน!$A$4:$A$9,0),4)),"")</f>
        <v/>
      </c>
      <c r="P4246" s="312">
        <f>IF(M4246&lt;&gt;ฐาน!$M$45,IF(L4246&lt;&gt;"",($L4246*$N4246/100),0),0)</f>
        <v>0</v>
      </c>
      <c r="Q4246" s="311">
        <f>IF(M4246&lt;&gt;ฐาน!$M$45,IF(L4246&lt;&gt;"",ROUNDUP(($L4246*$N4246/100),-1),0),0)</f>
        <v>0</v>
      </c>
      <c r="R4246" s="311">
        <f t="shared" si="132"/>
        <v>0</v>
      </c>
      <c r="S4246" s="313">
        <f t="shared" si="133"/>
        <v>0</v>
      </c>
      <c r="T4246" s="314">
        <f>IF(M4246&lt;&gt;ฐาน!$M$45,IF(S4246&lt;&gt;"",S4246+R4246,0),0)</f>
        <v>0</v>
      </c>
      <c r="U4246" s="311">
        <f>IF(M4246&lt;&gt;ฐาน!$M$45,IF(S4246=0,J4246+T4246,O4246),J4246)</f>
        <v>0</v>
      </c>
      <c r="V4246" s="98"/>
    </row>
    <row r="4247" spans="1:22" x14ac:dyDescent="0.35">
      <c r="A4247" s="93">
        <v>4239</v>
      </c>
      <c r="B4247" s="84"/>
      <c r="C4247" s="98"/>
      <c r="D4247" s="91"/>
      <c r="E4247" s="89"/>
      <c r="F4247" s="88"/>
      <c r="G4247" s="91"/>
      <c r="H4247" s="91"/>
      <c r="I4247" s="88"/>
      <c r="J4247" s="92"/>
      <c r="K4247" s="212"/>
      <c r="L4247" s="308" t="str">
        <f>IF(K4247&lt;&gt;"",INDEX(ฐาน!$J$4:$M$44,MATCH(INT(K4247),ฐาน!$J$4:$J$44,0),2),"")</f>
        <v/>
      </c>
      <c r="M4247" s="309" t="str">
        <f>IF(L4247&lt;&gt;"",INDEX(ฐาน!$J$4:$M$45,MATCH(L4247,ฐาน!$K$4:$K$45,0),4),"")</f>
        <v/>
      </c>
      <c r="N4247" s="310" t="str">
        <f>IF(I4247&lt;&gt;"",INDEX(ฐาน!$A$4:$F$9,MATCH(I4247,ฐาน!$A$4:$A$9,0),IF(J4247&gt;=INDEX(ฐาน!$A$4:$F$9,MATCH(I4247,ฐาน!$A$4:$A$9,0),3),6,5)),"")</f>
        <v/>
      </c>
      <c r="O4247" s="311" t="str">
        <f>IF(I4247&lt;&gt;"",IF(J4247&gt;=INDEX(ฐาน!$A$4:$G$9,MATCH(I4247,ฐาน!$A$4:$A$9,0),4),INDEX(ฐาน!$A$4:$G$9,MATCH(I4247,ฐาน!$A$4:$A$9,0),7),INDEX(ฐาน!$A$4:$G$9,MATCH(I4247,ฐาน!$A$4:$A$9,0),4)),"")</f>
        <v/>
      </c>
      <c r="P4247" s="312">
        <f>IF(M4247&lt;&gt;ฐาน!$M$45,IF(L4247&lt;&gt;"",($L4247*$N4247/100),0),0)</f>
        <v>0</v>
      </c>
      <c r="Q4247" s="311">
        <f>IF(M4247&lt;&gt;ฐาน!$M$45,IF(L4247&lt;&gt;"",ROUNDUP(($L4247*$N4247/100),-1),0),0)</f>
        <v>0</v>
      </c>
      <c r="R4247" s="311">
        <f t="shared" si="132"/>
        <v>0</v>
      </c>
      <c r="S4247" s="313">
        <f t="shared" si="133"/>
        <v>0</v>
      </c>
      <c r="T4247" s="314">
        <f>IF(M4247&lt;&gt;ฐาน!$M$45,IF(S4247&lt;&gt;"",S4247+R4247,0),0)</f>
        <v>0</v>
      </c>
      <c r="U4247" s="311">
        <f>IF(M4247&lt;&gt;ฐาน!$M$45,IF(S4247=0,J4247+T4247,O4247),J4247)</f>
        <v>0</v>
      </c>
      <c r="V4247" s="98"/>
    </row>
    <row r="4248" spans="1:22" x14ac:dyDescent="0.35">
      <c r="A4248" s="93">
        <v>4240</v>
      </c>
      <c r="B4248" s="84"/>
      <c r="C4248" s="98"/>
      <c r="D4248" s="91"/>
      <c r="E4248" s="89"/>
      <c r="F4248" s="88"/>
      <c r="G4248" s="91"/>
      <c r="H4248" s="91"/>
      <c r="I4248" s="88"/>
      <c r="J4248" s="92"/>
      <c r="K4248" s="212"/>
      <c r="L4248" s="308" t="str">
        <f>IF(K4248&lt;&gt;"",INDEX(ฐาน!$J$4:$M$44,MATCH(INT(K4248),ฐาน!$J$4:$J$44,0),2),"")</f>
        <v/>
      </c>
      <c r="M4248" s="309" t="str">
        <f>IF(L4248&lt;&gt;"",INDEX(ฐาน!$J$4:$M$45,MATCH(L4248,ฐาน!$K$4:$K$45,0),4),"")</f>
        <v/>
      </c>
      <c r="N4248" s="310" t="str">
        <f>IF(I4248&lt;&gt;"",INDEX(ฐาน!$A$4:$F$9,MATCH(I4248,ฐาน!$A$4:$A$9,0),IF(J4248&gt;=INDEX(ฐาน!$A$4:$F$9,MATCH(I4248,ฐาน!$A$4:$A$9,0),3),6,5)),"")</f>
        <v/>
      </c>
      <c r="O4248" s="311" t="str">
        <f>IF(I4248&lt;&gt;"",IF(J4248&gt;=INDEX(ฐาน!$A$4:$G$9,MATCH(I4248,ฐาน!$A$4:$A$9,0),4),INDEX(ฐาน!$A$4:$G$9,MATCH(I4248,ฐาน!$A$4:$A$9,0),7),INDEX(ฐาน!$A$4:$G$9,MATCH(I4248,ฐาน!$A$4:$A$9,0),4)),"")</f>
        <v/>
      </c>
      <c r="P4248" s="312">
        <f>IF(M4248&lt;&gt;ฐาน!$M$45,IF(L4248&lt;&gt;"",($L4248*$N4248/100),0),0)</f>
        <v>0</v>
      </c>
      <c r="Q4248" s="311">
        <f>IF(M4248&lt;&gt;ฐาน!$M$45,IF(L4248&lt;&gt;"",ROUNDUP(($L4248*$N4248/100),-1),0),0)</f>
        <v>0</v>
      </c>
      <c r="R4248" s="311">
        <f t="shared" si="132"/>
        <v>0</v>
      </c>
      <c r="S4248" s="313">
        <f t="shared" si="133"/>
        <v>0</v>
      </c>
      <c r="T4248" s="314">
        <f>IF(M4248&lt;&gt;ฐาน!$M$45,IF(S4248&lt;&gt;"",S4248+R4248,0),0)</f>
        <v>0</v>
      </c>
      <c r="U4248" s="311">
        <f>IF(M4248&lt;&gt;ฐาน!$M$45,IF(S4248=0,J4248+T4248,O4248),J4248)</f>
        <v>0</v>
      </c>
      <c r="V4248" s="98"/>
    </row>
    <row r="4249" spans="1:22" x14ac:dyDescent="0.35">
      <c r="A4249" s="93">
        <v>4241</v>
      </c>
      <c r="B4249" s="84"/>
      <c r="C4249" s="98"/>
      <c r="D4249" s="91"/>
      <c r="E4249" s="89"/>
      <c r="F4249" s="88"/>
      <c r="G4249" s="91"/>
      <c r="H4249" s="91"/>
      <c r="I4249" s="88"/>
      <c r="J4249" s="92"/>
      <c r="K4249" s="212"/>
      <c r="L4249" s="308" t="str">
        <f>IF(K4249&lt;&gt;"",INDEX(ฐาน!$J$4:$M$44,MATCH(INT(K4249),ฐาน!$J$4:$J$44,0),2),"")</f>
        <v/>
      </c>
      <c r="M4249" s="309" t="str">
        <f>IF(L4249&lt;&gt;"",INDEX(ฐาน!$J$4:$M$45,MATCH(L4249,ฐาน!$K$4:$K$45,0),4),"")</f>
        <v/>
      </c>
      <c r="N4249" s="310" t="str">
        <f>IF(I4249&lt;&gt;"",INDEX(ฐาน!$A$4:$F$9,MATCH(I4249,ฐาน!$A$4:$A$9,0),IF(J4249&gt;=INDEX(ฐาน!$A$4:$F$9,MATCH(I4249,ฐาน!$A$4:$A$9,0),3),6,5)),"")</f>
        <v/>
      </c>
      <c r="O4249" s="311" t="str">
        <f>IF(I4249&lt;&gt;"",IF(J4249&gt;=INDEX(ฐาน!$A$4:$G$9,MATCH(I4249,ฐาน!$A$4:$A$9,0),4),INDEX(ฐาน!$A$4:$G$9,MATCH(I4249,ฐาน!$A$4:$A$9,0),7),INDEX(ฐาน!$A$4:$G$9,MATCH(I4249,ฐาน!$A$4:$A$9,0),4)),"")</f>
        <v/>
      </c>
      <c r="P4249" s="312">
        <f>IF(M4249&lt;&gt;ฐาน!$M$45,IF(L4249&lt;&gt;"",($L4249*$N4249/100),0),0)</f>
        <v>0</v>
      </c>
      <c r="Q4249" s="311">
        <f>IF(M4249&lt;&gt;ฐาน!$M$45,IF(L4249&lt;&gt;"",ROUNDUP(($L4249*$N4249/100),-1),0),0)</f>
        <v>0</v>
      </c>
      <c r="R4249" s="311">
        <f t="shared" si="132"/>
        <v>0</v>
      </c>
      <c r="S4249" s="313">
        <f t="shared" si="133"/>
        <v>0</v>
      </c>
      <c r="T4249" s="314">
        <f>IF(M4249&lt;&gt;ฐาน!$M$45,IF(S4249&lt;&gt;"",S4249+R4249,0),0)</f>
        <v>0</v>
      </c>
      <c r="U4249" s="311">
        <f>IF(M4249&lt;&gt;ฐาน!$M$45,IF(S4249=0,J4249+T4249,O4249),J4249)</f>
        <v>0</v>
      </c>
      <c r="V4249" s="98"/>
    </row>
    <row r="4250" spans="1:22" x14ac:dyDescent="0.35">
      <c r="A4250" s="93">
        <v>4242</v>
      </c>
      <c r="B4250" s="84"/>
      <c r="C4250" s="98"/>
      <c r="D4250" s="91"/>
      <c r="E4250" s="89"/>
      <c r="F4250" s="88"/>
      <c r="G4250" s="91"/>
      <c r="H4250" s="91"/>
      <c r="I4250" s="88"/>
      <c r="J4250" s="92"/>
      <c r="K4250" s="212"/>
      <c r="L4250" s="308" t="str">
        <f>IF(K4250&lt;&gt;"",INDEX(ฐาน!$J$4:$M$44,MATCH(INT(K4250),ฐาน!$J$4:$J$44,0),2),"")</f>
        <v/>
      </c>
      <c r="M4250" s="309" t="str">
        <f>IF(L4250&lt;&gt;"",INDEX(ฐาน!$J$4:$M$45,MATCH(L4250,ฐาน!$K$4:$K$45,0),4),"")</f>
        <v/>
      </c>
      <c r="N4250" s="310" t="str">
        <f>IF(I4250&lt;&gt;"",INDEX(ฐาน!$A$4:$F$9,MATCH(I4250,ฐาน!$A$4:$A$9,0),IF(J4250&gt;=INDEX(ฐาน!$A$4:$F$9,MATCH(I4250,ฐาน!$A$4:$A$9,0),3),6,5)),"")</f>
        <v/>
      </c>
      <c r="O4250" s="311" t="str">
        <f>IF(I4250&lt;&gt;"",IF(J4250&gt;=INDEX(ฐาน!$A$4:$G$9,MATCH(I4250,ฐาน!$A$4:$A$9,0),4),INDEX(ฐาน!$A$4:$G$9,MATCH(I4250,ฐาน!$A$4:$A$9,0),7),INDEX(ฐาน!$A$4:$G$9,MATCH(I4250,ฐาน!$A$4:$A$9,0),4)),"")</f>
        <v/>
      </c>
      <c r="P4250" s="312">
        <f>IF(M4250&lt;&gt;ฐาน!$M$45,IF(L4250&lt;&gt;"",($L4250*$N4250/100),0),0)</f>
        <v>0</v>
      </c>
      <c r="Q4250" s="311">
        <f>IF(M4250&lt;&gt;ฐาน!$M$45,IF(L4250&lt;&gt;"",ROUNDUP(($L4250*$N4250/100),-1),0),0)</f>
        <v>0</v>
      </c>
      <c r="R4250" s="311">
        <f t="shared" si="132"/>
        <v>0</v>
      </c>
      <c r="S4250" s="313">
        <f t="shared" si="133"/>
        <v>0</v>
      </c>
      <c r="T4250" s="314">
        <f>IF(M4250&lt;&gt;ฐาน!$M$45,IF(S4250&lt;&gt;"",S4250+R4250,0),0)</f>
        <v>0</v>
      </c>
      <c r="U4250" s="311">
        <f>IF(M4250&lt;&gt;ฐาน!$M$45,IF(S4250=0,J4250+T4250,O4250),J4250)</f>
        <v>0</v>
      </c>
      <c r="V4250" s="98"/>
    </row>
    <row r="4251" spans="1:22" x14ac:dyDescent="0.35">
      <c r="A4251" s="93">
        <v>4243</v>
      </c>
      <c r="B4251" s="84"/>
      <c r="C4251" s="98"/>
      <c r="D4251" s="91"/>
      <c r="E4251" s="89"/>
      <c r="F4251" s="88"/>
      <c r="G4251" s="91"/>
      <c r="H4251" s="91"/>
      <c r="I4251" s="88"/>
      <c r="J4251" s="92"/>
      <c r="K4251" s="212"/>
      <c r="L4251" s="308" t="str">
        <f>IF(K4251&lt;&gt;"",INDEX(ฐาน!$J$4:$M$44,MATCH(INT(K4251),ฐาน!$J$4:$J$44,0),2),"")</f>
        <v/>
      </c>
      <c r="M4251" s="309" t="str">
        <f>IF(L4251&lt;&gt;"",INDEX(ฐาน!$J$4:$M$45,MATCH(L4251,ฐาน!$K$4:$K$45,0),4),"")</f>
        <v/>
      </c>
      <c r="N4251" s="310" t="str">
        <f>IF(I4251&lt;&gt;"",INDEX(ฐาน!$A$4:$F$9,MATCH(I4251,ฐาน!$A$4:$A$9,0),IF(J4251&gt;=INDEX(ฐาน!$A$4:$F$9,MATCH(I4251,ฐาน!$A$4:$A$9,0),3),6,5)),"")</f>
        <v/>
      </c>
      <c r="O4251" s="311" t="str">
        <f>IF(I4251&lt;&gt;"",IF(J4251&gt;=INDEX(ฐาน!$A$4:$G$9,MATCH(I4251,ฐาน!$A$4:$A$9,0),4),INDEX(ฐาน!$A$4:$G$9,MATCH(I4251,ฐาน!$A$4:$A$9,0),7),INDEX(ฐาน!$A$4:$G$9,MATCH(I4251,ฐาน!$A$4:$A$9,0),4)),"")</f>
        <v/>
      </c>
      <c r="P4251" s="312">
        <f>IF(M4251&lt;&gt;ฐาน!$M$45,IF(L4251&lt;&gt;"",($L4251*$N4251/100),0),0)</f>
        <v>0</v>
      </c>
      <c r="Q4251" s="311">
        <f>IF(M4251&lt;&gt;ฐาน!$M$45,IF(L4251&lt;&gt;"",ROUNDUP(($L4251*$N4251/100),-1),0),0)</f>
        <v>0</v>
      </c>
      <c r="R4251" s="311">
        <f t="shared" si="132"/>
        <v>0</v>
      </c>
      <c r="S4251" s="313">
        <f t="shared" si="133"/>
        <v>0</v>
      </c>
      <c r="T4251" s="314">
        <f>IF(M4251&lt;&gt;ฐาน!$M$45,IF(S4251&lt;&gt;"",S4251+R4251,0),0)</f>
        <v>0</v>
      </c>
      <c r="U4251" s="311">
        <f>IF(M4251&lt;&gt;ฐาน!$M$45,IF(S4251=0,J4251+T4251,O4251),J4251)</f>
        <v>0</v>
      </c>
      <c r="V4251" s="98"/>
    </row>
    <row r="4252" spans="1:22" x14ac:dyDescent="0.35">
      <c r="A4252" s="93">
        <v>4244</v>
      </c>
      <c r="B4252" s="84"/>
      <c r="C4252" s="98"/>
      <c r="D4252" s="91"/>
      <c r="E4252" s="89"/>
      <c r="F4252" s="88"/>
      <c r="G4252" s="91"/>
      <c r="H4252" s="91"/>
      <c r="I4252" s="88"/>
      <c r="J4252" s="92"/>
      <c r="K4252" s="212"/>
      <c r="L4252" s="308" t="str">
        <f>IF(K4252&lt;&gt;"",INDEX(ฐาน!$J$4:$M$44,MATCH(INT(K4252),ฐาน!$J$4:$J$44,0),2),"")</f>
        <v/>
      </c>
      <c r="M4252" s="309" t="str">
        <f>IF(L4252&lt;&gt;"",INDEX(ฐาน!$J$4:$M$45,MATCH(L4252,ฐาน!$K$4:$K$45,0),4),"")</f>
        <v/>
      </c>
      <c r="N4252" s="310" t="str">
        <f>IF(I4252&lt;&gt;"",INDEX(ฐาน!$A$4:$F$9,MATCH(I4252,ฐาน!$A$4:$A$9,0),IF(J4252&gt;=INDEX(ฐาน!$A$4:$F$9,MATCH(I4252,ฐาน!$A$4:$A$9,0),3),6,5)),"")</f>
        <v/>
      </c>
      <c r="O4252" s="311" t="str">
        <f>IF(I4252&lt;&gt;"",IF(J4252&gt;=INDEX(ฐาน!$A$4:$G$9,MATCH(I4252,ฐาน!$A$4:$A$9,0),4),INDEX(ฐาน!$A$4:$G$9,MATCH(I4252,ฐาน!$A$4:$A$9,0),7),INDEX(ฐาน!$A$4:$G$9,MATCH(I4252,ฐาน!$A$4:$A$9,0),4)),"")</f>
        <v/>
      </c>
      <c r="P4252" s="312">
        <f>IF(M4252&lt;&gt;ฐาน!$M$45,IF(L4252&lt;&gt;"",($L4252*$N4252/100),0),0)</f>
        <v>0</v>
      </c>
      <c r="Q4252" s="311">
        <f>IF(M4252&lt;&gt;ฐาน!$M$45,IF(L4252&lt;&gt;"",ROUNDUP(($L4252*$N4252/100),-1),0),0)</f>
        <v>0</v>
      </c>
      <c r="R4252" s="311">
        <f t="shared" si="132"/>
        <v>0</v>
      </c>
      <c r="S4252" s="313">
        <f t="shared" si="133"/>
        <v>0</v>
      </c>
      <c r="T4252" s="314">
        <f>IF(M4252&lt;&gt;ฐาน!$M$45,IF(S4252&lt;&gt;"",S4252+R4252,0),0)</f>
        <v>0</v>
      </c>
      <c r="U4252" s="311">
        <f>IF(M4252&lt;&gt;ฐาน!$M$45,IF(S4252=0,J4252+T4252,O4252),J4252)</f>
        <v>0</v>
      </c>
      <c r="V4252" s="98"/>
    </row>
    <row r="4253" spans="1:22" x14ac:dyDescent="0.35">
      <c r="A4253" s="93">
        <v>4245</v>
      </c>
      <c r="B4253" s="84"/>
      <c r="C4253" s="98"/>
      <c r="D4253" s="91"/>
      <c r="E4253" s="89"/>
      <c r="F4253" s="88"/>
      <c r="G4253" s="91"/>
      <c r="H4253" s="91"/>
      <c r="I4253" s="88"/>
      <c r="J4253" s="92"/>
      <c r="K4253" s="212"/>
      <c r="L4253" s="308" t="str">
        <f>IF(K4253&lt;&gt;"",INDEX(ฐาน!$J$4:$M$44,MATCH(INT(K4253),ฐาน!$J$4:$J$44,0),2),"")</f>
        <v/>
      </c>
      <c r="M4253" s="309" t="str">
        <f>IF(L4253&lt;&gt;"",INDEX(ฐาน!$J$4:$M$45,MATCH(L4253,ฐาน!$K$4:$K$45,0),4),"")</f>
        <v/>
      </c>
      <c r="N4253" s="310" t="str">
        <f>IF(I4253&lt;&gt;"",INDEX(ฐาน!$A$4:$F$9,MATCH(I4253,ฐาน!$A$4:$A$9,0),IF(J4253&gt;=INDEX(ฐาน!$A$4:$F$9,MATCH(I4253,ฐาน!$A$4:$A$9,0),3),6,5)),"")</f>
        <v/>
      </c>
      <c r="O4253" s="311" t="str">
        <f>IF(I4253&lt;&gt;"",IF(J4253&gt;=INDEX(ฐาน!$A$4:$G$9,MATCH(I4253,ฐาน!$A$4:$A$9,0),4),INDEX(ฐาน!$A$4:$G$9,MATCH(I4253,ฐาน!$A$4:$A$9,0),7),INDEX(ฐาน!$A$4:$G$9,MATCH(I4253,ฐาน!$A$4:$A$9,0),4)),"")</f>
        <v/>
      </c>
      <c r="P4253" s="312">
        <f>IF(M4253&lt;&gt;ฐาน!$M$45,IF(L4253&lt;&gt;"",($L4253*$N4253/100),0),0)</f>
        <v>0</v>
      </c>
      <c r="Q4253" s="311">
        <f>IF(M4253&lt;&gt;ฐาน!$M$45,IF(L4253&lt;&gt;"",ROUNDUP(($L4253*$N4253/100),-1),0),0)</f>
        <v>0</v>
      </c>
      <c r="R4253" s="311">
        <f t="shared" si="132"/>
        <v>0</v>
      </c>
      <c r="S4253" s="313">
        <f t="shared" si="133"/>
        <v>0</v>
      </c>
      <c r="T4253" s="314">
        <f>IF(M4253&lt;&gt;ฐาน!$M$45,IF(S4253&lt;&gt;"",S4253+R4253,0),0)</f>
        <v>0</v>
      </c>
      <c r="U4253" s="311">
        <f>IF(M4253&lt;&gt;ฐาน!$M$45,IF(S4253=0,J4253+T4253,O4253),J4253)</f>
        <v>0</v>
      </c>
      <c r="V4253" s="98"/>
    </row>
    <row r="4254" spans="1:22" x14ac:dyDescent="0.35">
      <c r="A4254" s="93">
        <v>4246</v>
      </c>
      <c r="B4254" s="84"/>
      <c r="C4254" s="98"/>
      <c r="D4254" s="91"/>
      <c r="E4254" s="89"/>
      <c r="F4254" s="88"/>
      <c r="G4254" s="91"/>
      <c r="H4254" s="91"/>
      <c r="I4254" s="88"/>
      <c r="J4254" s="92"/>
      <c r="K4254" s="212"/>
      <c r="L4254" s="308" t="str">
        <f>IF(K4254&lt;&gt;"",INDEX(ฐาน!$J$4:$M$44,MATCH(INT(K4254),ฐาน!$J$4:$J$44,0),2),"")</f>
        <v/>
      </c>
      <c r="M4254" s="309" t="str">
        <f>IF(L4254&lt;&gt;"",INDEX(ฐาน!$J$4:$M$45,MATCH(L4254,ฐาน!$K$4:$K$45,0),4),"")</f>
        <v/>
      </c>
      <c r="N4254" s="310" t="str">
        <f>IF(I4254&lt;&gt;"",INDEX(ฐาน!$A$4:$F$9,MATCH(I4254,ฐาน!$A$4:$A$9,0),IF(J4254&gt;=INDEX(ฐาน!$A$4:$F$9,MATCH(I4254,ฐาน!$A$4:$A$9,0),3),6,5)),"")</f>
        <v/>
      </c>
      <c r="O4254" s="311" t="str">
        <f>IF(I4254&lt;&gt;"",IF(J4254&gt;=INDEX(ฐาน!$A$4:$G$9,MATCH(I4254,ฐาน!$A$4:$A$9,0),4),INDEX(ฐาน!$A$4:$G$9,MATCH(I4254,ฐาน!$A$4:$A$9,0),7),INDEX(ฐาน!$A$4:$G$9,MATCH(I4254,ฐาน!$A$4:$A$9,0),4)),"")</f>
        <v/>
      </c>
      <c r="P4254" s="312">
        <f>IF(M4254&lt;&gt;ฐาน!$M$45,IF(L4254&lt;&gt;"",($L4254*$N4254/100),0),0)</f>
        <v>0</v>
      </c>
      <c r="Q4254" s="311">
        <f>IF(M4254&lt;&gt;ฐาน!$M$45,IF(L4254&lt;&gt;"",ROUNDUP(($L4254*$N4254/100),-1),0),0)</f>
        <v>0</v>
      </c>
      <c r="R4254" s="311">
        <f t="shared" si="132"/>
        <v>0</v>
      </c>
      <c r="S4254" s="313">
        <f t="shared" si="133"/>
        <v>0</v>
      </c>
      <c r="T4254" s="314">
        <f>IF(M4254&lt;&gt;ฐาน!$M$45,IF(S4254&lt;&gt;"",S4254+R4254,0),0)</f>
        <v>0</v>
      </c>
      <c r="U4254" s="311">
        <f>IF(M4254&lt;&gt;ฐาน!$M$45,IF(S4254=0,J4254+T4254,O4254),J4254)</f>
        <v>0</v>
      </c>
      <c r="V4254" s="98"/>
    </row>
    <row r="4255" spans="1:22" x14ac:dyDescent="0.35">
      <c r="A4255" s="93">
        <v>4247</v>
      </c>
      <c r="B4255" s="84"/>
      <c r="C4255" s="98"/>
      <c r="D4255" s="91"/>
      <c r="E4255" s="89"/>
      <c r="F4255" s="88"/>
      <c r="G4255" s="91"/>
      <c r="H4255" s="91"/>
      <c r="I4255" s="88"/>
      <c r="J4255" s="92"/>
      <c r="K4255" s="212"/>
      <c r="L4255" s="308" t="str">
        <f>IF(K4255&lt;&gt;"",INDEX(ฐาน!$J$4:$M$44,MATCH(INT(K4255),ฐาน!$J$4:$J$44,0),2),"")</f>
        <v/>
      </c>
      <c r="M4255" s="309" t="str">
        <f>IF(L4255&lt;&gt;"",INDEX(ฐาน!$J$4:$M$45,MATCH(L4255,ฐาน!$K$4:$K$45,0),4),"")</f>
        <v/>
      </c>
      <c r="N4255" s="310" t="str">
        <f>IF(I4255&lt;&gt;"",INDEX(ฐาน!$A$4:$F$9,MATCH(I4255,ฐาน!$A$4:$A$9,0),IF(J4255&gt;=INDEX(ฐาน!$A$4:$F$9,MATCH(I4255,ฐาน!$A$4:$A$9,0),3),6,5)),"")</f>
        <v/>
      </c>
      <c r="O4255" s="311" t="str">
        <f>IF(I4255&lt;&gt;"",IF(J4255&gt;=INDEX(ฐาน!$A$4:$G$9,MATCH(I4255,ฐาน!$A$4:$A$9,0),4),INDEX(ฐาน!$A$4:$G$9,MATCH(I4255,ฐาน!$A$4:$A$9,0),7),INDEX(ฐาน!$A$4:$G$9,MATCH(I4255,ฐาน!$A$4:$A$9,0),4)),"")</f>
        <v/>
      </c>
      <c r="P4255" s="312">
        <f>IF(M4255&lt;&gt;ฐาน!$M$45,IF(L4255&lt;&gt;"",($L4255*$N4255/100),0),0)</f>
        <v>0</v>
      </c>
      <c r="Q4255" s="311">
        <f>IF(M4255&lt;&gt;ฐาน!$M$45,IF(L4255&lt;&gt;"",ROUNDUP(($L4255*$N4255/100),-1),0),0)</f>
        <v>0</v>
      </c>
      <c r="R4255" s="311">
        <f t="shared" si="132"/>
        <v>0</v>
      </c>
      <c r="S4255" s="313">
        <f t="shared" si="133"/>
        <v>0</v>
      </c>
      <c r="T4255" s="314">
        <f>IF(M4255&lt;&gt;ฐาน!$M$45,IF(S4255&lt;&gt;"",S4255+R4255,0),0)</f>
        <v>0</v>
      </c>
      <c r="U4255" s="311">
        <f>IF(M4255&lt;&gt;ฐาน!$M$45,IF(S4255=0,J4255+T4255,O4255),J4255)</f>
        <v>0</v>
      </c>
      <c r="V4255" s="98"/>
    </row>
    <row r="4256" spans="1:22" x14ac:dyDescent="0.35">
      <c r="A4256" s="93">
        <v>4248</v>
      </c>
      <c r="B4256" s="84"/>
      <c r="C4256" s="98"/>
      <c r="D4256" s="91"/>
      <c r="E4256" s="89"/>
      <c r="F4256" s="88"/>
      <c r="G4256" s="91"/>
      <c r="H4256" s="91"/>
      <c r="I4256" s="88"/>
      <c r="J4256" s="92"/>
      <c r="K4256" s="212"/>
      <c r="L4256" s="308" t="str">
        <f>IF(K4256&lt;&gt;"",INDEX(ฐาน!$J$4:$M$44,MATCH(INT(K4256),ฐาน!$J$4:$J$44,0),2),"")</f>
        <v/>
      </c>
      <c r="M4256" s="309" t="str">
        <f>IF(L4256&lt;&gt;"",INDEX(ฐาน!$J$4:$M$45,MATCH(L4256,ฐาน!$K$4:$K$45,0),4),"")</f>
        <v/>
      </c>
      <c r="N4256" s="310" t="str">
        <f>IF(I4256&lt;&gt;"",INDEX(ฐาน!$A$4:$F$9,MATCH(I4256,ฐาน!$A$4:$A$9,0),IF(J4256&gt;=INDEX(ฐาน!$A$4:$F$9,MATCH(I4256,ฐาน!$A$4:$A$9,0),3),6,5)),"")</f>
        <v/>
      </c>
      <c r="O4256" s="311" t="str">
        <f>IF(I4256&lt;&gt;"",IF(J4256&gt;=INDEX(ฐาน!$A$4:$G$9,MATCH(I4256,ฐาน!$A$4:$A$9,0),4),INDEX(ฐาน!$A$4:$G$9,MATCH(I4256,ฐาน!$A$4:$A$9,0),7),INDEX(ฐาน!$A$4:$G$9,MATCH(I4256,ฐาน!$A$4:$A$9,0),4)),"")</f>
        <v/>
      </c>
      <c r="P4256" s="312">
        <f>IF(M4256&lt;&gt;ฐาน!$M$45,IF(L4256&lt;&gt;"",($L4256*$N4256/100),0),0)</f>
        <v>0</v>
      </c>
      <c r="Q4256" s="311">
        <f>IF(M4256&lt;&gt;ฐาน!$M$45,IF(L4256&lt;&gt;"",ROUNDUP(($L4256*$N4256/100),-1),0),0)</f>
        <v>0</v>
      </c>
      <c r="R4256" s="311">
        <f t="shared" si="132"/>
        <v>0</v>
      </c>
      <c r="S4256" s="313">
        <f t="shared" si="133"/>
        <v>0</v>
      </c>
      <c r="T4256" s="314">
        <f>IF(M4256&lt;&gt;ฐาน!$M$45,IF(S4256&lt;&gt;"",S4256+R4256,0),0)</f>
        <v>0</v>
      </c>
      <c r="U4256" s="311">
        <f>IF(M4256&lt;&gt;ฐาน!$M$45,IF(S4256=0,J4256+T4256,O4256),J4256)</f>
        <v>0</v>
      </c>
      <c r="V4256" s="98"/>
    </row>
    <row r="4257" spans="1:22" x14ac:dyDescent="0.35">
      <c r="A4257" s="93">
        <v>4249</v>
      </c>
      <c r="B4257" s="84"/>
      <c r="C4257" s="98"/>
      <c r="D4257" s="91"/>
      <c r="E4257" s="89"/>
      <c r="F4257" s="88"/>
      <c r="G4257" s="91"/>
      <c r="H4257" s="91"/>
      <c r="I4257" s="88"/>
      <c r="J4257" s="92"/>
      <c r="K4257" s="212"/>
      <c r="L4257" s="308" t="str">
        <f>IF(K4257&lt;&gt;"",INDEX(ฐาน!$J$4:$M$44,MATCH(INT(K4257),ฐาน!$J$4:$J$44,0),2),"")</f>
        <v/>
      </c>
      <c r="M4257" s="309" t="str">
        <f>IF(L4257&lt;&gt;"",INDEX(ฐาน!$J$4:$M$45,MATCH(L4257,ฐาน!$K$4:$K$45,0),4),"")</f>
        <v/>
      </c>
      <c r="N4257" s="310" t="str">
        <f>IF(I4257&lt;&gt;"",INDEX(ฐาน!$A$4:$F$9,MATCH(I4257,ฐาน!$A$4:$A$9,0),IF(J4257&gt;=INDEX(ฐาน!$A$4:$F$9,MATCH(I4257,ฐาน!$A$4:$A$9,0),3),6,5)),"")</f>
        <v/>
      </c>
      <c r="O4257" s="311" t="str">
        <f>IF(I4257&lt;&gt;"",IF(J4257&gt;=INDEX(ฐาน!$A$4:$G$9,MATCH(I4257,ฐาน!$A$4:$A$9,0),4),INDEX(ฐาน!$A$4:$G$9,MATCH(I4257,ฐาน!$A$4:$A$9,0),7),INDEX(ฐาน!$A$4:$G$9,MATCH(I4257,ฐาน!$A$4:$A$9,0),4)),"")</f>
        <v/>
      </c>
      <c r="P4257" s="312">
        <f>IF(M4257&lt;&gt;ฐาน!$M$45,IF(L4257&lt;&gt;"",($L4257*$N4257/100),0),0)</f>
        <v>0</v>
      </c>
      <c r="Q4257" s="311">
        <f>IF(M4257&lt;&gt;ฐาน!$M$45,IF(L4257&lt;&gt;"",ROUNDUP(($L4257*$N4257/100),-1),0),0)</f>
        <v>0</v>
      </c>
      <c r="R4257" s="311">
        <f t="shared" si="132"/>
        <v>0</v>
      </c>
      <c r="S4257" s="313">
        <f t="shared" si="133"/>
        <v>0</v>
      </c>
      <c r="T4257" s="314">
        <f>IF(M4257&lt;&gt;ฐาน!$M$45,IF(S4257&lt;&gt;"",S4257+R4257,0),0)</f>
        <v>0</v>
      </c>
      <c r="U4257" s="311">
        <f>IF(M4257&lt;&gt;ฐาน!$M$45,IF(S4257=0,J4257+T4257,O4257),J4257)</f>
        <v>0</v>
      </c>
      <c r="V4257" s="98"/>
    </row>
    <row r="4258" spans="1:22" x14ac:dyDescent="0.35">
      <c r="A4258" s="93">
        <v>4250</v>
      </c>
      <c r="B4258" s="84"/>
      <c r="C4258" s="98"/>
      <c r="D4258" s="91"/>
      <c r="E4258" s="89"/>
      <c r="F4258" s="88"/>
      <c r="G4258" s="91"/>
      <c r="H4258" s="91"/>
      <c r="I4258" s="88"/>
      <c r="J4258" s="92"/>
      <c r="K4258" s="212"/>
      <c r="L4258" s="308" t="str">
        <f>IF(K4258&lt;&gt;"",INDEX(ฐาน!$J$4:$M$44,MATCH(INT(K4258),ฐาน!$J$4:$J$44,0),2),"")</f>
        <v/>
      </c>
      <c r="M4258" s="309" t="str">
        <f>IF(L4258&lt;&gt;"",INDEX(ฐาน!$J$4:$M$45,MATCH(L4258,ฐาน!$K$4:$K$45,0),4),"")</f>
        <v/>
      </c>
      <c r="N4258" s="310" t="str">
        <f>IF(I4258&lt;&gt;"",INDEX(ฐาน!$A$4:$F$9,MATCH(I4258,ฐาน!$A$4:$A$9,0),IF(J4258&gt;=INDEX(ฐาน!$A$4:$F$9,MATCH(I4258,ฐาน!$A$4:$A$9,0),3),6,5)),"")</f>
        <v/>
      </c>
      <c r="O4258" s="311" t="str">
        <f>IF(I4258&lt;&gt;"",IF(J4258&gt;=INDEX(ฐาน!$A$4:$G$9,MATCH(I4258,ฐาน!$A$4:$A$9,0),4),INDEX(ฐาน!$A$4:$G$9,MATCH(I4258,ฐาน!$A$4:$A$9,0),7),INDEX(ฐาน!$A$4:$G$9,MATCH(I4258,ฐาน!$A$4:$A$9,0),4)),"")</f>
        <v/>
      </c>
      <c r="P4258" s="312">
        <f>IF(M4258&lt;&gt;ฐาน!$M$45,IF(L4258&lt;&gt;"",($L4258*$N4258/100),0),0)</f>
        <v>0</v>
      </c>
      <c r="Q4258" s="311">
        <f>IF(M4258&lt;&gt;ฐาน!$M$45,IF(L4258&lt;&gt;"",ROUNDUP(($L4258*$N4258/100),-1),0),0)</f>
        <v>0</v>
      </c>
      <c r="R4258" s="311">
        <f t="shared" si="132"/>
        <v>0</v>
      </c>
      <c r="S4258" s="313">
        <f t="shared" si="133"/>
        <v>0</v>
      </c>
      <c r="T4258" s="314">
        <f>IF(M4258&lt;&gt;ฐาน!$M$45,IF(S4258&lt;&gt;"",S4258+R4258,0),0)</f>
        <v>0</v>
      </c>
      <c r="U4258" s="311">
        <f>IF(M4258&lt;&gt;ฐาน!$M$45,IF(S4258=0,J4258+T4258,O4258),J4258)</f>
        <v>0</v>
      </c>
      <c r="V4258" s="98"/>
    </row>
    <row r="4259" spans="1:22" x14ac:dyDescent="0.35">
      <c r="A4259" s="93">
        <v>4251</v>
      </c>
      <c r="B4259" s="84"/>
      <c r="C4259" s="98"/>
      <c r="D4259" s="91"/>
      <c r="E4259" s="89"/>
      <c r="F4259" s="88"/>
      <c r="G4259" s="91"/>
      <c r="H4259" s="91"/>
      <c r="I4259" s="88"/>
      <c r="J4259" s="92"/>
      <c r="K4259" s="212"/>
      <c r="L4259" s="308" t="str">
        <f>IF(K4259&lt;&gt;"",INDEX(ฐาน!$J$4:$M$44,MATCH(INT(K4259),ฐาน!$J$4:$J$44,0),2),"")</f>
        <v/>
      </c>
      <c r="M4259" s="309" t="str">
        <f>IF(L4259&lt;&gt;"",INDEX(ฐาน!$J$4:$M$45,MATCH(L4259,ฐาน!$K$4:$K$45,0),4),"")</f>
        <v/>
      </c>
      <c r="N4259" s="310" t="str">
        <f>IF(I4259&lt;&gt;"",INDEX(ฐาน!$A$4:$F$9,MATCH(I4259,ฐาน!$A$4:$A$9,0),IF(J4259&gt;=INDEX(ฐาน!$A$4:$F$9,MATCH(I4259,ฐาน!$A$4:$A$9,0),3),6,5)),"")</f>
        <v/>
      </c>
      <c r="O4259" s="311" t="str">
        <f>IF(I4259&lt;&gt;"",IF(J4259&gt;=INDEX(ฐาน!$A$4:$G$9,MATCH(I4259,ฐาน!$A$4:$A$9,0),4),INDEX(ฐาน!$A$4:$G$9,MATCH(I4259,ฐาน!$A$4:$A$9,0),7),INDEX(ฐาน!$A$4:$G$9,MATCH(I4259,ฐาน!$A$4:$A$9,0),4)),"")</f>
        <v/>
      </c>
      <c r="P4259" s="312">
        <f>IF(M4259&lt;&gt;ฐาน!$M$45,IF(L4259&lt;&gt;"",($L4259*$N4259/100),0),0)</f>
        <v>0</v>
      </c>
      <c r="Q4259" s="311">
        <f>IF(M4259&lt;&gt;ฐาน!$M$45,IF(L4259&lt;&gt;"",ROUNDUP(($L4259*$N4259/100),-1),0),0)</f>
        <v>0</v>
      </c>
      <c r="R4259" s="311">
        <f t="shared" si="132"/>
        <v>0</v>
      </c>
      <c r="S4259" s="313">
        <f t="shared" si="133"/>
        <v>0</v>
      </c>
      <c r="T4259" s="314">
        <f>IF(M4259&lt;&gt;ฐาน!$M$45,IF(S4259&lt;&gt;"",S4259+R4259,0),0)</f>
        <v>0</v>
      </c>
      <c r="U4259" s="311">
        <f>IF(M4259&lt;&gt;ฐาน!$M$45,IF(S4259=0,J4259+T4259,O4259),J4259)</f>
        <v>0</v>
      </c>
      <c r="V4259" s="98"/>
    </row>
    <row r="4260" spans="1:22" x14ac:dyDescent="0.35">
      <c r="A4260" s="93">
        <v>4252</v>
      </c>
      <c r="B4260" s="84"/>
      <c r="C4260" s="98"/>
      <c r="D4260" s="91"/>
      <c r="E4260" s="89"/>
      <c r="F4260" s="88"/>
      <c r="G4260" s="91"/>
      <c r="H4260" s="91"/>
      <c r="I4260" s="88"/>
      <c r="J4260" s="92"/>
      <c r="K4260" s="212"/>
      <c r="L4260" s="308" t="str">
        <f>IF(K4260&lt;&gt;"",INDEX(ฐาน!$J$4:$M$44,MATCH(INT(K4260),ฐาน!$J$4:$J$44,0),2),"")</f>
        <v/>
      </c>
      <c r="M4260" s="309" t="str">
        <f>IF(L4260&lt;&gt;"",INDEX(ฐาน!$J$4:$M$45,MATCH(L4260,ฐาน!$K$4:$K$45,0),4),"")</f>
        <v/>
      </c>
      <c r="N4260" s="310" t="str">
        <f>IF(I4260&lt;&gt;"",INDEX(ฐาน!$A$4:$F$9,MATCH(I4260,ฐาน!$A$4:$A$9,0),IF(J4260&gt;=INDEX(ฐาน!$A$4:$F$9,MATCH(I4260,ฐาน!$A$4:$A$9,0),3),6,5)),"")</f>
        <v/>
      </c>
      <c r="O4260" s="311" t="str">
        <f>IF(I4260&lt;&gt;"",IF(J4260&gt;=INDEX(ฐาน!$A$4:$G$9,MATCH(I4260,ฐาน!$A$4:$A$9,0),4),INDEX(ฐาน!$A$4:$G$9,MATCH(I4260,ฐาน!$A$4:$A$9,0),7),INDEX(ฐาน!$A$4:$G$9,MATCH(I4260,ฐาน!$A$4:$A$9,0),4)),"")</f>
        <v/>
      </c>
      <c r="P4260" s="312">
        <f>IF(M4260&lt;&gt;ฐาน!$M$45,IF(L4260&lt;&gt;"",($L4260*$N4260/100),0),0)</f>
        <v>0</v>
      </c>
      <c r="Q4260" s="311">
        <f>IF(M4260&lt;&gt;ฐาน!$M$45,IF(L4260&lt;&gt;"",ROUNDUP(($L4260*$N4260/100),-1),0),0)</f>
        <v>0</v>
      </c>
      <c r="R4260" s="311">
        <f t="shared" si="132"/>
        <v>0</v>
      </c>
      <c r="S4260" s="313">
        <f t="shared" si="133"/>
        <v>0</v>
      </c>
      <c r="T4260" s="314">
        <f>IF(M4260&lt;&gt;ฐาน!$M$45,IF(S4260&lt;&gt;"",S4260+R4260,0),0)</f>
        <v>0</v>
      </c>
      <c r="U4260" s="311">
        <f>IF(M4260&lt;&gt;ฐาน!$M$45,IF(S4260=0,J4260+T4260,O4260),J4260)</f>
        <v>0</v>
      </c>
      <c r="V4260" s="98"/>
    </row>
    <row r="4261" spans="1:22" x14ac:dyDescent="0.35">
      <c r="A4261" s="93">
        <v>4253</v>
      </c>
      <c r="B4261" s="84"/>
      <c r="C4261" s="98"/>
      <c r="D4261" s="91"/>
      <c r="E4261" s="89"/>
      <c r="F4261" s="88"/>
      <c r="G4261" s="91"/>
      <c r="H4261" s="91"/>
      <c r="I4261" s="88"/>
      <c r="J4261" s="92"/>
      <c r="K4261" s="212"/>
      <c r="L4261" s="308" t="str">
        <f>IF(K4261&lt;&gt;"",INDEX(ฐาน!$J$4:$M$44,MATCH(INT(K4261),ฐาน!$J$4:$J$44,0),2),"")</f>
        <v/>
      </c>
      <c r="M4261" s="309" t="str">
        <f>IF(L4261&lt;&gt;"",INDEX(ฐาน!$J$4:$M$45,MATCH(L4261,ฐาน!$K$4:$K$45,0),4),"")</f>
        <v/>
      </c>
      <c r="N4261" s="310" t="str">
        <f>IF(I4261&lt;&gt;"",INDEX(ฐาน!$A$4:$F$9,MATCH(I4261,ฐาน!$A$4:$A$9,0),IF(J4261&gt;=INDEX(ฐาน!$A$4:$F$9,MATCH(I4261,ฐาน!$A$4:$A$9,0),3),6,5)),"")</f>
        <v/>
      </c>
      <c r="O4261" s="311" t="str">
        <f>IF(I4261&lt;&gt;"",IF(J4261&gt;=INDEX(ฐาน!$A$4:$G$9,MATCH(I4261,ฐาน!$A$4:$A$9,0),4),INDEX(ฐาน!$A$4:$G$9,MATCH(I4261,ฐาน!$A$4:$A$9,0),7),INDEX(ฐาน!$A$4:$G$9,MATCH(I4261,ฐาน!$A$4:$A$9,0),4)),"")</f>
        <v/>
      </c>
      <c r="P4261" s="312">
        <f>IF(M4261&lt;&gt;ฐาน!$M$45,IF(L4261&lt;&gt;"",($L4261*$N4261/100),0),0)</f>
        <v>0</v>
      </c>
      <c r="Q4261" s="311">
        <f>IF(M4261&lt;&gt;ฐาน!$M$45,IF(L4261&lt;&gt;"",ROUNDUP(($L4261*$N4261/100),-1),0),0)</f>
        <v>0</v>
      </c>
      <c r="R4261" s="311">
        <f t="shared" si="132"/>
        <v>0</v>
      </c>
      <c r="S4261" s="313">
        <f t="shared" si="133"/>
        <v>0</v>
      </c>
      <c r="T4261" s="314">
        <f>IF(M4261&lt;&gt;ฐาน!$M$45,IF(S4261&lt;&gt;"",S4261+R4261,0),0)</f>
        <v>0</v>
      </c>
      <c r="U4261" s="311">
        <f>IF(M4261&lt;&gt;ฐาน!$M$45,IF(S4261=0,J4261+T4261,O4261),J4261)</f>
        <v>0</v>
      </c>
      <c r="V4261" s="98"/>
    </row>
    <row r="4262" spans="1:22" x14ac:dyDescent="0.35">
      <c r="A4262" s="93">
        <v>4254</v>
      </c>
      <c r="B4262" s="84"/>
      <c r="C4262" s="98"/>
      <c r="D4262" s="91"/>
      <c r="E4262" s="89"/>
      <c r="F4262" s="88"/>
      <c r="G4262" s="91"/>
      <c r="H4262" s="91"/>
      <c r="I4262" s="88"/>
      <c r="J4262" s="92"/>
      <c r="K4262" s="212"/>
      <c r="L4262" s="308" t="str">
        <f>IF(K4262&lt;&gt;"",INDEX(ฐาน!$J$4:$M$44,MATCH(INT(K4262),ฐาน!$J$4:$J$44,0),2),"")</f>
        <v/>
      </c>
      <c r="M4262" s="309" t="str">
        <f>IF(L4262&lt;&gt;"",INDEX(ฐาน!$J$4:$M$45,MATCH(L4262,ฐาน!$K$4:$K$45,0),4),"")</f>
        <v/>
      </c>
      <c r="N4262" s="310" t="str">
        <f>IF(I4262&lt;&gt;"",INDEX(ฐาน!$A$4:$F$9,MATCH(I4262,ฐาน!$A$4:$A$9,0),IF(J4262&gt;=INDEX(ฐาน!$A$4:$F$9,MATCH(I4262,ฐาน!$A$4:$A$9,0),3),6,5)),"")</f>
        <v/>
      </c>
      <c r="O4262" s="311" t="str">
        <f>IF(I4262&lt;&gt;"",IF(J4262&gt;=INDEX(ฐาน!$A$4:$G$9,MATCH(I4262,ฐาน!$A$4:$A$9,0),4),INDEX(ฐาน!$A$4:$G$9,MATCH(I4262,ฐาน!$A$4:$A$9,0),7),INDEX(ฐาน!$A$4:$G$9,MATCH(I4262,ฐาน!$A$4:$A$9,0),4)),"")</f>
        <v/>
      </c>
      <c r="P4262" s="312">
        <f>IF(M4262&lt;&gt;ฐาน!$M$45,IF(L4262&lt;&gt;"",($L4262*$N4262/100),0),0)</f>
        <v>0</v>
      </c>
      <c r="Q4262" s="311">
        <f>IF(M4262&lt;&gt;ฐาน!$M$45,IF(L4262&lt;&gt;"",ROUNDUP(($L4262*$N4262/100),-1),0),0)</f>
        <v>0</v>
      </c>
      <c r="R4262" s="311">
        <f t="shared" si="132"/>
        <v>0</v>
      </c>
      <c r="S4262" s="313">
        <f t="shared" si="133"/>
        <v>0</v>
      </c>
      <c r="T4262" s="314">
        <f>IF(M4262&lt;&gt;ฐาน!$M$45,IF(S4262&lt;&gt;"",S4262+R4262,0),0)</f>
        <v>0</v>
      </c>
      <c r="U4262" s="311">
        <f>IF(M4262&lt;&gt;ฐาน!$M$45,IF(S4262=0,J4262+T4262,O4262),J4262)</f>
        <v>0</v>
      </c>
      <c r="V4262" s="98"/>
    </row>
    <row r="4263" spans="1:22" x14ac:dyDescent="0.35">
      <c r="A4263" s="93">
        <v>4255</v>
      </c>
      <c r="B4263" s="84"/>
      <c r="C4263" s="98"/>
      <c r="D4263" s="91"/>
      <c r="E4263" s="89"/>
      <c r="F4263" s="88"/>
      <c r="G4263" s="91"/>
      <c r="H4263" s="91"/>
      <c r="I4263" s="88"/>
      <c r="J4263" s="92"/>
      <c r="K4263" s="212"/>
      <c r="L4263" s="308" t="str">
        <f>IF(K4263&lt;&gt;"",INDEX(ฐาน!$J$4:$M$44,MATCH(INT(K4263),ฐาน!$J$4:$J$44,0),2),"")</f>
        <v/>
      </c>
      <c r="M4263" s="309" t="str">
        <f>IF(L4263&lt;&gt;"",INDEX(ฐาน!$J$4:$M$45,MATCH(L4263,ฐาน!$K$4:$K$45,0),4),"")</f>
        <v/>
      </c>
      <c r="N4263" s="310" t="str">
        <f>IF(I4263&lt;&gt;"",INDEX(ฐาน!$A$4:$F$9,MATCH(I4263,ฐาน!$A$4:$A$9,0),IF(J4263&gt;=INDEX(ฐาน!$A$4:$F$9,MATCH(I4263,ฐาน!$A$4:$A$9,0),3),6,5)),"")</f>
        <v/>
      </c>
      <c r="O4263" s="311" t="str">
        <f>IF(I4263&lt;&gt;"",IF(J4263&gt;=INDEX(ฐาน!$A$4:$G$9,MATCH(I4263,ฐาน!$A$4:$A$9,0),4),INDEX(ฐาน!$A$4:$G$9,MATCH(I4263,ฐาน!$A$4:$A$9,0),7),INDEX(ฐาน!$A$4:$G$9,MATCH(I4263,ฐาน!$A$4:$A$9,0),4)),"")</f>
        <v/>
      </c>
      <c r="P4263" s="312">
        <f>IF(M4263&lt;&gt;ฐาน!$M$45,IF(L4263&lt;&gt;"",($L4263*$N4263/100),0),0)</f>
        <v>0</v>
      </c>
      <c r="Q4263" s="311">
        <f>IF(M4263&lt;&gt;ฐาน!$M$45,IF(L4263&lt;&gt;"",ROUNDUP(($L4263*$N4263/100),-1),0),0)</f>
        <v>0</v>
      </c>
      <c r="R4263" s="311">
        <f t="shared" si="132"/>
        <v>0</v>
      </c>
      <c r="S4263" s="313">
        <f t="shared" si="133"/>
        <v>0</v>
      </c>
      <c r="T4263" s="314">
        <f>IF(M4263&lt;&gt;ฐาน!$M$45,IF(S4263&lt;&gt;"",S4263+R4263,0),0)</f>
        <v>0</v>
      </c>
      <c r="U4263" s="311">
        <f>IF(M4263&lt;&gt;ฐาน!$M$45,IF(S4263=0,J4263+T4263,O4263),J4263)</f>
        <v>0</v>
      </c>
      <c r="V4263" s="98"/>
    </row>
    <row r="4264" spans="1:22" x14ac:dyDescent="0.35">
      <c r="A4264" s="93">
        <v>4256</v>
      </c>
      <c r="B4264" s="84"/>
      <c r="C4264" s="98"/>
      <c r="D4264" s="91"/>
      <c r="E4264" s="89"/>
      <c r="F4264" s="88"/>
      <c r="G4264" s="91"/>
      <c r="H4264" s="91"/>
      <c r="I4264" s="88"/>
      <c r="J4264" s="92"/>
      <c r="K4264" s="212"/>
      <c r="L4264" s="308" t="str">
        <f>IF(K4264&lt;&gt;"",INDEX(ฐาน!$J$4:$M$44,MATCH(INT(K4264),ฐาน!$J$4:$J$44,0),2),"")</f>
        <v/>
      </c>
      <c r="M4264" s="309" t="str">
        <f>IF(L4264&lt;&gt;"",INDEX(ฐาน!$J$4:$M$45,MATCH(L4264,ฐาน!$K$4:$K$45,0),4),"")</f>
        <v/>
      </c>
      <c r="N4264" s="310" t="str">
        <f>IF(I4264&lt;&gt;"",INDEX(ฐาน!$A$4:$F$9,MATCH(I4264,ฐาน!$A$4:$A$9,0),IF(J4264&gt;=INDEX(ฐาน!$A$4:$F$9,MATCH(I4264,ฐาน!$A$4:$A$9,0),3),6,5)),"")</f>
        <v/>
      </c>
      <c r="O4264" s="311" t="str">
        <f>IF(I4264&lt;&gt;"",IF(J4264&gt;=INDEX(ฐาน!$A$4:$G$9,MATCH(I4264,ฐาน!$A$4:$A$9,0),4),INDEX(ฐาน!$A$4:$G$9,MATCH(I4264,ฐาน!$A$4:$A$9,0),7),INDEX(ฐาน!$A$4:$G$9,MATCH(I4264,ฐาน!$A$4:$A$9,0),4)),"")</f>
        <v/>
      </c>
      <c r="P4264" s="312">
        <f>IF(M4264&lt;&gt;ฐาน!$M$45,IF(L4264&lt;&gt;"",($L4264*$N4264/100),0),0)</f>
        <v>0</v>
      </c>
      <c r="Q4264" s="311">
        <f>IF(M4264&lt;&gt;ฐาน!$M$45,IF(L4264&lt;&gt;"",ROUNDUP(($L4264*$N4264/100),-1),0),0)</f>
        <v>0</v>
      </c>
      <c r="R4264" s="311">
        <f t="shared" si="132"/>
        <v>0</v>
      </c>
      <c r="S4264" s="313">
        <f t="shared" si="133"/>
        <v>0</v>
      </c>
      <c r="T4264" s="314">
        <f>IF(M4264&lt;&gt;ฐาน!$M$45,IF(S4264&lt;&gt;"",S4264+R4264,0),0)</f>
        <v>0</v>
      </c>
      <c r="U4264" s="311">
        <f>IF(M4264&lt;&gt;ฐาน!$M$45,IF(S4264=0,J4264+T4264,O4264),J4264)</f>
        <v>0</v>
      </c>
      <c r="V4264" s="98"/>
    </row>
    <row r="4265" spans="1:22" x14ac:dyDescent="0.35">
      <c r="A4265" s="93">
        <v>4257</v>
      </c>
      <c r="B4265" s="84"/>
      <c r="C4265" s="98"/>
      <c r="D4265" s="91"/>
      <c r="E4265" s="89"/>
      <c r="F4265" s="88"/>
      <c r="G4265" s="91"/>
      <c r="H4265" s="91"/>
      <c r="I4265" s="88"/>
      <c r="J4265" s="92"/>
      <c r="K4265" s="212"/>
      <c r="L4265" s="308" t="str">
        <f>IF(K4265&lt;&gt;"",INDEX(ฐาน!$J$4:$M$44,MATCH(INT(K4265),ฐาน!$J$4:$J$44,0),2),"")</f>
        <v/>
      </c>
      <c r="M4265" s="309" t="str">
        <f>IF(L4265&lt;&gt;"",INDEX(ฐาน!$J$4:$M$45,MATCH(L4265,ฐาน!$K$4:$K$45,0),4),"")</f>
        <v/>
      </c>
      <c r="N4265" s="310" t="str">
        <f>IF(I4265&lt;&gt;"",INDEX(ฐาน!$A$4:$F$9,MATCH(I4265,ฐาน!$A$4:$A$9,0),IF(J4265&gt;=INDEX(ฐาน!$A$4:$F$9,MATCH(I4265,ฐาน!$A$4:$A$9,0),3),6,5)),"")</f>
        <v/>
      </c>
      <c r="O4265" s="311" t="str">
        <f>IF(I4265&lt;&gt;"",IF(J4265&gt;=INDEX(ฐาน!$A$4:$G$9,MATCH(I4265,ฐาน!$A$4:$A$9,0),4),INDEX(ฐาน!$A$4:$G$9,MATCH(I4265,ฐาน!$A$4:$A$9,0),7),INDEX(ฐาน!$A$4:$G$9,MATCH(I4265,ฐาน!$A$4:$A$9,0),4)),"")</f>
        <v/>
      </c>
      <c r="P4265" s="312">
        <f>IF(M4265&lt;&gt;ฐาน!$M$45,IF(L4265&lt;&gt;"",($L4265*$N4265/100),0),0)</f>
        <v>0</v>
      </c>
      <c r="Q4265" s="311">
        <f>IF(M4265&lt;&gt;ฐาน!$M$45,IF(L4265&lt;&gt;"",ROUNDUP(($L4265*$N4265/100),-1),0),0)</f>
        <v>0</v>
      </c>
      <c r="R4265" s="311">
        <f t="shared" si="132"/>
        <v>0</v>
      </c>
      <c r="S4265" s="313">
        <f t="shared" si="133"/>
        <v>0</v>
      </c>
      <c r="T4265" s="314">
        <f>IF(M4265&lt;&gt;ฐาน!$M$45,IF(S4265&lt;&gt;"",S4265+R4265,0),0)</f>
        <v>0</v>
      </c>
      <c r="U4265" s="311">
        <f>IF(M4265&lt;&gt;ฐาน!$M$45,IF(S4265=0,J4265+T4265,O4265),J4265)</f>
        <v>0</v>
      </c>
      <c r="V4265" s="98"/>
    </row>
    <row r="4266" spans="1:22" x14ac:dyDescent="0.35">
      <c r="A4266" s="93">
        <v>4258</v>
      </c>
      <c r="B4266" s="84"/>
      <c r="C4266" s="98"/>
      <c r="D4266" s="91"/>
      <c r="E4266" s="89"/>
      <c r="F4266" s="88"/>
      <c r="G4266" s="91"/>
      <c r="H4266" s="91"/>
      <c r="I4266" s="88"/>
      <c r="J4266" s="92"/>
      <c r="K4266" s="212"/>
      <c r="L4266" s="308" t="str">
        <f>IF(K4266&lt;&gt;"",INDEX(ฐาน!$J$4:$M$44,MATCH(INT(K4266),ฐาน!$J$4:$J$44,0),2),"")</f>
        <v/>
      </c>
      <c r="M4266" s="309" t="str">
        <f>IF(L4266&lt;&gt;"",INDEX(ฐาน!$J$4:$M$45,MATCH(L4266,ฐาน!$K$4:$K$45,0),4),"")</f>
        <v/>
      </c>
      <c r="N4266" s="310" t="str">
        <f>IF(I4266&lt;&gt;"",INDEX(ฐาน!$A$4:$F$9,MATCH(I4266,ฐาน!$A$4:$A$9,0),IF(J4266&gt;=INDEX(ฐาน!$A$4:$F$9,MATCH(I4266,ฐาน!$A$4:$A$9,0),3),6,5)),"")</f>
        <v/>
      </c>
      <c r="O4266" s="311" t="str">
        <f>IF(I4266&lt;&gt;"",IF(J4266&gt;=INDEX(ฐาน!$A$4:$G$9,MATCH(I4266,ฐาน!$A$4:$A$9,0),4),INDEX(ฐาน!$A$4:$G$9,MATCH(I4266,ฐาน!$A$4:$A$9,0),7),INDEX(ฐาน!$A$4:$G$9,MATCH(I4266,ฐาน!$A$4:$A$9,0),4)),"")</f>
        <v/>
      </c>
      <c r="P4266" s="312">
        <f>IF(M4266&lt;&gt;ฐาน!$M$45,IF(L4266&lt;&gt;"",($L4266*$N4266/100),0),0)</f>
        <v>0</v>
      </c>
      <c r="Q4266" s="311">
        <f>IF(M4266&lt;&gt;ฐาน!$M$45,IF(L4266&lt;&gt;"",ROUNDUP(($L4266*$N4266/100),-1),0),0)</f>
        <v>0</v>
      </c>
      <c r="R4266" s="311">
        <f t="shared" si="132"/>
        <v>0</v>
      </c>
      <c r="S4266" s="313">
        <f t="shared" si="133"/>
        <v>0</v>
      </c>
      <c r="T4266" s="314">
        <f>IF(M4266&lt;&gt;ฐาน!$M$45,IF(S4266&lt;&gt;"",S4266+R4266,0),0)</f>
        <v>0</v>
      </c>
      <c r="U4266" s="311">
        <f>IF(M4266&lt;&gt;ฐาน!$M$45,IF(S4266=0,J4266+T4266,O4266),J4266)</f>
        <v>0</v>
      </c>
      <c r="V4266" s="98"/>
    </row>
    <row r="4267" spans="1:22" x14ac:dyDescent="0.35">
      <c r="A4267" s="93">
        <v>4259</v>
      </c>
      <c r="B4267" s="84"/>
      <c r="C4267" s="98"/>
      <c r="D4267" s="91"/>
      <c r="E4267" s="89"/>
      <c r="F4267" s="88"/>
      <c r="G4267" s="91"/>
      <c r="H4267" s="91"/>
      <c r="I4267" s="88"/>
      <c r="J4267" s="92"/>
      <c r="K4267" s="212"/>
      <c r="L4267" s="308" t="str">
        <f>IF(K4267&lt;&gt;"",INDEX(ฐาน!$J$4:$M$44,MATCH(INT(K4267),ฐาน!$J$4:$J$44,0),2),"")</f>
        <v/>
      </c>
      <c r="M4267" s="309" t="str">
        <f>IF(L4267&lt;&gt;"",INDEX(ฐาน!$J$4:$M$45,MATCH(L4267,ฐาน!$K$4:$K$45,0),4),"")</f>
        <v/>
      </c>
      <c r="N4267" s="310" t="str">
        <f>IF(I4267&lt;&gt;"",INDEX(ฐาน!$A$4:$F$9,MATCH(I4267,ฐาน!$A$4:$A$9,0),IF(J4267&gt;=INDEX(ฐาน!$A$4:$F$9,MATCH(I4267,ฐาน!$A$4:$A$9,0),3),6,5)),"")</f>
        <v/>
      </c>
      <c r="O4267" s="311" t="str">
        <f>IF(I4267&lt;&gt;"",IF(J4267&gt;=INDEX(ฐาน!$A$4:$G$9,MATCH(I4267,ฐาน!$A$4:$A$9,0),4),INDEX(ฐาน!$A$4:$G$9,MATCH(I4267,ฐาน!$A$4:$A$9,0),7),INDEX(ฐาน!$A$4:$G$9,MATCH(I4267,ฐาน!$A$4:$A$9,0),4)),"")</f>
        <v/>
      </c>
      <c r="P4267" s="312">
        <f>IF(M4267&lt;&gt;ฐาน!$M$45,IF(L4267&lt;&gt;"",($L4267*$N4267/100),0),0)</f>
        <v>0</v>
      </c>
      <c r="Q4267" s="311">
        <f>IF(M4267&lt;&gt;ฐาน!$M$45,IF(L4267&lt;&gt;"",ROUNDUP(($L4267*$N4267/100),-1),0),0)</f>
        <v>0</v>
      </c>
      <c r="R4267" s="311">
        <f t="shared" si="132"/>
        <v>0</v>
      </c>
      <c r="S4267" s="313">
        <f t="shared" si="133"/>
        <v>0</v>
      </c>
      <c r="T4267" s="314">
        <f>IF(M4267&lt;&gt;ฐาน!$M$45,IF(S4267&lt;&gt;"",S4267+R4267,0),0)</f>
        <v>0</v>
      </c>
      <c r="U4267" s="311">
        <f>IF(M4267&lt;&gt;ฐาน!$M$45,IF(S4267=0,J4267+T4267,O4267),J4267)</f>
        <v>0</v>
      </c>
      <c r="V4267" s="98"/>
    </row>
    <row r="4268" spans="1:22" x14ac:dyDescent="0.35">
      <c r="A4268" s="93">
        <v>4260</v>
      </c>
      <c r="B4268" s="84"/>
      <c r="C4268" s="98"/>
      <c r="D4268" s="91"/>
      <c r="E4268" s="89"/>
      <c r="F4268" s="88"/>
      <c r="G4268" s="91"/>
      <c r="H4268" s="91"/>
      <c r="I4268" s="88"/>
      <c r="J4268" s="92"/>
      <c r="K4268" s="212"/>
      <c r="L4268" s="308" t="str">
        <f>IF(K4268&lt;&gt;"",INDEX(ฐาน!$J$4:$M$44,MATCH(INT(K4268),ฐาน!$J$4:$J$44,0),2),"")</f>
        <v/>
      </c>
      <c r="M4268" s="309" t="str">
        <f>IF(L4268&lt;&gt;"",INDEX(ฐาน!$J$4:$M$45,MATCH(L4268,ฐาน!$K$4:$K$45,0),4),"")</f>
        <v/>
      </c>
      <c r="N4268" s="310" t="str">
        <f>IF(I4268&lt;&gt;"",INDEX(ฐาน!$A$4:$F$9,MATCH(I4268,ฐาน!$A$4:$A$9,0),IF(J4268&gt;=INDEX(ฐาน!$A$4:$F$9,MATCH(I4268,ฐาน!$A$4:$A$9,0),3),6,5)),"")</f>
        <v/>
      </c>
      <c r="O4268" s="311" t="str">
        <f>IF(I4268&lt;&gt;"",IF(J4268&gt;=INDEX(ฐาน!$A$4:$G$9,MATCH(I4268,ฐาน!$A$4:$A$9,0),4),INDEX(ฐาน!$A$4:$G$9,MATCH(I4268,ฐาน!$A$4:$A$9,0),7),INDEX(ฐาน!$A$4:$G$9,MATCH(I4268,ฐาน!$A$4:$A$9,0),4)),"")</f>
        <v/>
      </c>
      <c r="P4268" s="312">
        <f>IF(M4268&lt;&gt;ฐาน!$M$45,IF(L4268&lt;&gt;"",($L4268*$N4268/100),0),0)</f>
        <v>0</v>
      </c>
      <c r="Q4268" s="311">
        <f>IF(M4268&lt;&gt;ฐาน!$M$45,IF(L4268&lt;&gt;"",ROUNDUP(($L4268*$N4268/100),-1),0),0)</f>
        <v>0</v>
      </c>
      <c r="R4268" s="311">
        <f t="shared" si="132"/>
        <v>0</v>
      </c>
      <c r="S4268" s="313">
        <f t="shared" si="133"/>
        <v>0</v>
      </c>
      <c r="T4268" s="314">
        <f>IF(M4268&lt;&gt;ฐาน!$M$45,IF(S4268&lt;&gt;"",S4268+R4268,0),0)</f>
        <v>0</v>
      </c>
      <c r="U4268" s="311">
        <f>IF(M4268&lt;&gt;ฐาน!$M$45,IF(S4268=0,J4268+T4268,O4268),J4268)</f>
        <v>0</v>
      </c>
      <c r="V4268" s="98"/>
    </row>
    <row r="4269" spans="1:22" x14ac:dyDescent="0.35">
      <c r="A4269" s="93">
        <v>4261</v>
      </c>
      <c r="B4269" s="84"/>
      <c r="C4269" s="98"/>
      <c r="D4269" s="91"/>
      <c r="E4269" s="89"/>
      <c r="F4269" s="88"/>
      <c r="G4269" s="91"/>
      <c r="H4269" s="91"/>
      <c r="I4269" s="88"/>
      <c r="J4269" s="92"/>
      <c r="K4269" s="212"/>
      <c r="L4269" s="308" t="str">
        <f>IF(K4269&lt;&gt;"",INDEX(ฐาน!$J$4:$M$44,MATCH(INT(K4269),ฐาน!$J$4:$J$44,0),2),"")</f>
        <v/>
      </c>
      <c r="M4269" s="309" t="str">
        <f>IF(L4269&lt;&gt;"",INDEX(ฐาน!$J$4:$M$45,MATCH(L4269,ฐาน!$K$4:$K$45,0),4),"")</f>
        <v/>
      </c>
      <c r="N4269" s="310" t="str">
        <f>IF(I4269&lt;&gt;"",INDEX(ฐาน!$A$4:$F$9,MATCH(I4269,ฐาน!$A$4:$A$9,0),IF(J4269&gt;=INDEX(ฐาน!$A$4:$F$9,MATCH(I4269,ฐาน!$A$4:$A$9,0),3),6,5)),"")</f>
        <v/>
      </c>
      <c r="O4269" s="311" t="str">
        <f>IF(I4269&lt;&gt;"",IF(J4269&gt;=INDEX(ฐาน!$A$4:$G$9,MATCH(I4269,ฐาน!$A$4:$A$9,0),4),INDEX(ฐาน!$A$4:$G$9,MATCH(I4269,ฐาน!$A$4:$A$9,0),7),INDEX(ฐาน!$A$4:$G$9,MATCH(I4269,ฐาน!$A$4:$A$9,0),4)),"")</f>
        <v/>
      </c>
      <c r="P4269" s="312">
        <f>IF(M4269&lt;&gt;ฐาน!$M$45,IF(L4269&lt;&gt;"",($L4269*$N4269/100),0),0)</f>
        <v>0</v>
      </c>
      <c r="Q4269" s="311">
        <f>IF(M4269&lt;&gt;ฐาน!$M$45,IF(L4269&lt;&gt;"",ROUNDUP(($L4269*$N4269/100),-1),0),0)</f>
        <v>0</v>
      </c>
      <c r="R4269" s="311">
        <f t="shared" si="132"/>
        <v>0</v>
      </c>
      <c r="S4269" s="313">
        <f t="shared" si="133"/>
        <v>0</v>
      </c>
      <c r="T4269" s="314">
        <f>IF(M4269&lt;&gt;ฐาน!$M$45,IF(S4269&lt;&gt;"",S4269+R4269,0),0)</f>
        <v>0</v>
      </c>
      <c r="U4269" s="311">
        <f>IF(M4269&lt;&gt;ฐาน!$M$45,IF(S4269=0,J4269+T4269,O4269),J4269)</f>
        <v>0</v>
      </c>
      <c r="V4269" s="98"/>
    </row>
    <row r="4270" spans="1:22" x14ac:dyDescent="0.35">
      <c r="A4270" s="93">
        <v>4262</v>
      </c>
      <c r="B4270" s="84"/>
      <c r="C4270" s="98"/>
      <c r="D4270" s="91"/>
      <c r="E4270" s="89"/>
      <c r="F4270" s="88"/>
      <c r="G4270" s="91"/>
      <c r="H4270" s="91"/>
      <c r="I4270" s="88"/>
      <c r="J4270" s="92"/>
      <c r="K4270" s="212"/>
      <c r="L4270" s="308" t="str">
        <f>IF(K4270&lt;&gt;"",INDEX(ฐาน!$J$4:$M$44,MATCH(INT(K4270),ฐาน!$J$4:$J$44,0),2),"")</f>
        <v/>
      </c>
      <c r="M4270" s="309" t="str">
        <f>IF(L4270&lt;&gt;"",INDEX(ฐาน!$J$4:$M$45,MATCH(L4270,ฐาน!$K$4:$K$45,0),4),"")</f>
        <v/>
      </c>
      <c r="N4270" s="310" t="str">
        <f>IF(I4270&lt;&gt;"",INDEX(ฐาน!$A$4:$F$9,MATCH(I4270,ฐาน!$A$4:$A$9,0),IF(J4270&gt;=INDEX(ฐาน!$A$4:$F$9,MATCH(I4270,ฐาน!$A$4:$A$9,0),3),6,5)),"")</f>
        <v/>
      </c>
      <c r="O4270" s="311" t="str">
        <f>IF(I4270&lt;&gt;"",IF(J4270&gt;=INDEX(ฐาน!$A$4:$G$9,MATCH(I4270,ฐาน!$A$4:$A$9,0),4),INDEX(ฐาน!$A$4:$G$9,MATCH(I4270,ฐาน!$A$4:$A$9,0),7),INDEX(ฐาน!$A$4:$G$9,MATCH(I4270,ฐาน!$A$4:$A$9,0),4)),"")</f>
        <v/>
      </c>
      <c r="P4270" s="312">
        <f>IF(M4270&lt;&gt;ฐาน!$M$45,IF(L4270&lt;&gt;"",($L4270*$N4270/100),0),0)</f>
        <v>0</v>
      </c>
      <c r="Q4270" s="311">
        <f>IF(M4270&lt;&gt;ฐาน!$M$45,IF(L4270&lt;&gt;"",ROUNDUP(($L4270*$N4270/100),-1),0),0)</f>
        <v>0</v>
      </c>
      <c r="R4270" s="311">
        <f t="shared" si="132"/>
        <v>0</v>
      </c>
      <c r="S4270" s="313">
        <f t="shared" si="133"/>
        <v>0</v>
      </c>
      <c r="T4270" s="314">
        <f>IF(M4270&lt;&gt;ฐาน!$M$45,IF(S4270&lt;&gt;"",S4270+R4270,0),0)</f>
        <v>0</v>
      </c>
      <c r="U4270" s="311">
        <f>IF(M4270&lt;&gt;ฐาน!$M$45,IF(S4270=0,J4270+T4270,O4270),J4270)</f>
        <v>0</v>
      </c>
      <c r="V4270" s="98"/>
    </row>
    <row r="4271" spans="1:22" x14ac:dyDescent="0.35">
      <c r="A4271" s="93">
        <v>4263</v>
      </c>
      <c r="B4271" s="84"/>
      <c r="C4271" s="98"/>
      <c r="D4271" s="91"/>
      <c r="E4271" s="89"/>
      <c r="F4271" s="88"/>
      <c r="G4271" s="91"/>
      <c r="H4271" s="91"/>
      <c r="I4271" s="88"/>
      <c r="J4271" s="92"/>
      <c r="K4271" s="212"/>
      <c r="L4271" s="308" t="str">
        <f>IF(K4271&lt;&gt;"",INDEX(ฐาน!$J$4:$M$44,MATCH(INT(K4271),ฐาน!$J$4:$J$44,0),2),"")</f>
        <v/>
      </c>
      <c r="M4271" s="309" t="str">
        <f>IF(L4271&lt;&gt;"",INDEX(ฐาน!$J$4:$M$45,MATCH(L4271,ฐาน!$K$4:$K$45,0),4),"")</f>
        <v/>
      </c>
      <c r="N4271" s="310" t="str">
        <f>IF(I4271&lt;&gt;"",INDEX(ฐาน!$A$4:$F$9,MATCH(I4271,ฐาน!$A$4:$A$9,0),IF(J4271&gt;=INDEX(ฐาน!$A$4:$F$9,MATCH(I4271,ฐาน!$A$4:$A$9,0),3),6,5)),"")</f>
        <v/>
      </c>
      <c r="O4271" s="311" t="str">
        <f>IF(I4271&lt;&gt;"",IF(J4271&gt;=INDEX(ฐาน!$A$4:$G$9,MATCH(I4271,ฐาน!$A$4:$A$9,0),4),INDEX(ฐาน!$A$4:$G$9,MATCH(I4271,ฐาน!$A$4:$A$9,0),7),INDEX(ฐาน!$A$4:$G$9,MATCH(I4271,ฐาน!$A$4:$A$9,0),4)),"")</f>
        <v/>
      </c>
      <c r="P4271" s="312">
        <f>IF(M4271&lt;&gt;ฐาน!$M$45,IF(L4271&lt;&gt;"",($L4271*$N4271/100),0),0)</f>
        <v>0</v>
      </c>
      <c r="Q4271" s="311">
        <f>IF(M4271&lt;&gt;ฐาน!$M$45,IF(L4271&lt;&gt;"",ROUNDUP(($L4271*$N4271/100),-1),0),0)</f>
        <v>0</v>
      </c>
      <c r="R4271" s="311">
        <f t="shared" si="132"/>
        <v>0</v>
      </c>
      <c r="S4271" s="313">
        <f t="shared" si="133"/>
        <v>0</v>
      </c>
      <c r="T4271" s="314">
        <f>IF(M4271&lt;&gt;ฐาน!$M$45,IF(S4271&lt;&gt;"",S4271+R4271,0),0)</f>
        <v>0</v>
      </c>
      <c r="U4271" s="311">
        <f>IF(M4271&lt;&gt;ฐาน!$M$45,IF(S4271=0,J4271+T4271,O4271),J4271)</f>
        <v>0</v>
      </c>
      <c r="V4271" s="98"/>
    </row>
    <row r="4272" spans="1:22" x14ac:dyDescent="0.35">
      <c r="A4272" s="93">
        <v>4264</v>
      </c>
      <c r="B4272" s="84"/>
      <c r="C4272" s="98"/>
      <c r="D4272" s="91"/>
      <c r="E4272" s="89"/>
      <c r="F4272" s="88"/>
      <c r="G4272" s="91"/>
      <c r="H4272" s="91"/>
      <c r="I4272" s="88"/>
      <c r="J4272" s="92"/>
      <c r="K4272" s="212"/>
      <c r="L4272" s="308" t="str">
        <f>IF(K4272&lt;&gt;"",INDEX(ฐาน!$J$4:$M$44,MATCH(INT(K4272),ฐาน!$J$4:$J$44,0),2),"")</f>
        <v/>
      </c>
      <c r="M4272" s="309" t="str">
        <f>IF(L4272&lt;&gt;"",INDEX(ฐาน!$J$4:$M$45,MATCH(L4272,ฐาน!$K$4:$K$45,0),4),"")</f>
        <v/>
      </c>
      <c r="N4272" s="310" t="str">
        <f>IF(I4272&lt;&gt;"",INDEX(ฐาน!$A$4:$F$9,MATCH(I4272,ฐาน!$A$4:$A$9,0),IF(J4272&gt;=INDEX(ฐาน!$A$4:$F$9,MATCH(I4272,ฐาน!$A$4:$A$9,0),3),6,5)),"")</f>
        <v/>
      </c>
      <c r="O4272" s="311" t="str">
        <f>IF(I4272&lt;&gt;"",IF(J4272&gt;=INDEX(ฐาน!$A$4:$G$9,MATCH(I4272,ฐาน!$A$4:$A$9,0),4),INDEX(ฐาน!$A$4:$G$9,MATCH(I4272,ฐาน!$A$4:$A$9,0),7),INDEX(ฐาน!$A$4:$G$9,MATCH(I4272,ฐาน!$A$4:$A$9,0),4)),"")</f>
        <v/>
      </c>
      <c r="P4272" s="312">
        <f>IF(M4272&lt;&gt;ฐาน!$M$45,IF(L4272&lt;&gt;"",($L4272*$N4272/100),0),0)</f>
        <v>0</v>
      </c>
      <c r="Q4272" s="311">
        <f>IF(M4272&lt;&gt;ฐาน!$M$45,IF(L4272&lt;&gt;"",ROUNDUP(($L4272*$N4272/100),-1),0),0)</f>
        <v>0</v>
      </c>
      <c r="R4272" s="311">
        <f t="shared" si="132"/>
        <v>0</v>
      </c>
      <c r="S4272" s="313">
        <f t="shared" si="133"/>
        <v>0</v>
      </c>
      <c r="T4272" s="314">
        <f>IF(M4272&lt;&gt;ฐาน!$M$45,IF(S4272&lt;&gt;"",S4272+R4272,0),0)</f>
        <v>0</v>
      </c>
      <c r="U4272" s="311">
        <f>IF(M4272&lt;&gt;ฐาน!$M$45,IF(S4272=0,J4272+T4272,O4272),J4272)</f>
        <v>0</v>
      </c>
      <c r="V4272" s="98"/>
    </row>
    <row r="4273" spans="1:22" x14ac:dyDescent="0.35">
      <c r="A4273" s="93">
        <v>4265</v>
      </c>
      <c r="B4273" s="84"/>
      <c r="C4273" s="98"/>
      <c r="D4273" s="91"/>
      <c r="E4273" s="89"/>
      <c r="F4273" s="88"/>
      <c r="G4273" s="91"/>
      <c r="H4273" s="91"/>
      <c r="I4273" s="88"/>
      <c r="J4273" s="92"/>
      <c r="K4273" s="212"/>
      <c r="L4273" s="308" t="str">
        <f>IF(K4273&lt;&gt;"",INDEX(ฐาน!$J$4:$M$44,MATCH(INT(K4273),ฐาน!$J$4:$J$44,0),2),"")</f>
        <v/>
      </c>
      <c r="M4273" s="309" t="str">
        <f>IF(L4273&lt;&gt;"",INDEX(ฐาน!$J$4:$M$45,MATCH(L4273,ฐาน!$K$4:$K$45,0),4),"")</f>
        <v/>
      </c>
      <c r="N4273" s="310" t="str">
        <f>IF(I4273&lt;&gt;"",INDEX(ฐาน!$A$4:$F$9,MATCH(I4273,ฐาน!$A$4:$A$9,0),IF(J4273&gt;=INDEX(ฐาน!$A$4:$F$9,MATCH(I4273,ฐาน!$A$4:$A$9,0),3),6,5)),"")</f>
        <v/>
      </c>
      <c r="O4273" s="311" t="str">
        <f>IF(I4273&lt;&gt;"",IF(J4273&gt;=INDEX(ฐาน!$A$4:$G$9,MATCH(I4273,ฐาน!$A$4:$A$9,0),4),INDEX(ฐาน!$A$4:$G$9,MATCH(I4273,ฐาน!$A$4:$A$9,0),7),INDEX(ฐาน!$A$4:$G$9,MATCH(I4273,ฐาน!$A$4:$A$9,0),4)),"")</f>
        <v/>
      </c>
      <c r="P4273" s="312">
        <f>IF(M4273&lt;&gt;ฐาน!$M$45,IF(L4273&lt;&gt;"",($L4273*$N4273/100),0),0)</f>
        <v>0</v>
      </c>
      <c r="Q4273" s="311">
        <f>IF(M4273&lt;&gt;ฐาน!$M$45,IF(L4273&lt;&gt;"",ROUNDUP(($L4273*$N4273/100),-1),0),0)</f>
        <v>0</v>
      </c>
      <c r="R4273" s="311">
        <f t="shared" si="132"/>
        <v>0</v>
      </c>
      <c r="S4273" s="313">
        <f t="shared" si="133"/>
        <v>0</v>
      </c>
      <c r="T4273" s="314">
        <f>IF(M4273&lt;&gt;ฐาน!$M$45,IF(S4273&lt;&gt;"",S4273+R4273,0),0)</f>
        <v>0</v>
      </c>
      <c r="U4273" s="311">
        <f>IF(M4273&lt;&gt;ฐาน!$M$45,IF(S4273=0,J4273+T4273,O4273),J4273)</f>
        <v>0</v>
      </c>
      <c r="V4273" s="98"/>
    </row>
    <row r="4274" spans="1:22" x14ac:dyDescent="0.35">
      <c r="A4274" s="93">
        <v>4266</v>
      </c>
      <c r="B4274" s="84"/>
      <c r="C4274" s="98"/>
      <c r="D4274" s="91"/>
      <c r="E4274" s="89"/>
      <c r="F4274" s="88"/>
      <c r="G4274" s="91"/>
      <c r="H4274" s="91"/>
      <c r="I4274" s="88"/>
      <c r="J4274" s="92"/>
      <c r="K4274" s="212"/>
      <c r="L4274" s="308" t="str">
        <f>IF(K4274&lt;&gt;"",INDEX(ฐาน!$J$4:$M$44,MATCH(INT(K4274),ฐาน!$J$4:$J$44,0),2),"")</f>
        <v/>
      </c>
      <c r="M4274" s="309" t="str">
        <f>IF(L4274&lt;&gt;"",INDEX(ฐาน!$J$4:$M$45,MATCH(L4274,ฐาน!$K$4:$K$45,0),4),"")</f>
        <v/>
      </c>
      <c r="N4274" s="310" t="str">
        <f>IF(I4274&lt;&gt;"",INDEX(ฐาน!$A$4:$F$9,MATCH(I4274,ฐาน!$A$4:$A$9,0),IF(J4274&gt;=INDEX(ฐาน!$A$4:$F$9,MATCH(I4274,ฐาน!$A$4:$A$9,0),3),6,5)),"")</f>
        <v/>
      </c>
      <c r="O4274" s="311" t="str">
        <f>IF(I4274&lt;&gt;"",IF(J4274&gt;=INDEX(ฐาน!$A$4:$G$9,MATCH(I4274,ฐาน!$A$4:$A$9,0),4),INDEX(ฐาน!$A$4:$G$9,MATCH(I4274,ฐาน!$A$4:$A$9,0),7),INDEX(ฐาน!$A$4:$G$9,MATCH(I4274,ฐาน!$A$4:$A$9,0),4)),"")</f>
        <v/>
      </c>
      <c r="P4274" s="312">
        <f>IF(M4274&lt;&gt;ฐาน!$M$45,IF(L4274&lt;&gt;"",($L4274*$N4274/100),0),0)</f>
        <v>0</v>
      </c>
      <c r="Q4274" s="311">
        <f>IF(M4274&lt;&gt;ฐาน!$M$45,IF(L4274&lt;&gt;"",ROUNDUP(($L4274*$N4274/100),-1),0),0)</f>
        <v>0</v>
      </c>
      <c r="R4274" s="311">
        <f t="shared" si="132"/>
        <v>0</v>
      </c>
      <c r="S4274" s="313">
        <f t="shared" si="133"/>
        <v>0</v>
      </c>
      <c r="T4274" s="314">
        <f>IF(M4274&lt;&gt;ฐาน!$M$45,IF(S4274&lt;&gt;"",S4274+R4274,0),0)</f>
        <v>0</v>
      </c>
      <c r="U4274" s="311">
        <f>IF(M4274&lt;&gt;ฐาน!$M$45,IF(S4274=0,J4274+T4274,O4274),J4274)</f>
        <v>0</v>
      </c>
      <c r="V4274" s="98"/>
    </row>
    <row r="4275" spans="1:22" x14ac:dyDescent="0.35">
      <c r="A4275" s="93">
        <v>4267</v>
      </c>
      <c r="B4275" s="84"/>
      <c r="C4275" s="98"/>
      <c r="D4275" s="91"/>
      <c r="E4275" s="89"/>
      <c r="F4275" s="88"/>
      <c r="G4275" s="91"/>
      <c r="H4275" s="91"/>
      <c r="I4275" s="88"/>
      <c r="J4275" s="92"/>
      <c r="K4275" s="212"/>
      <c r="L4275" s="308" t="str">
        <f>IF(K4275&lt;&gt;"",INDEX(ฐาน!$J$4:$M$44,MATCH(INT(K4275),ฐาน!$J$4:$J$44,0),2),"")</f>
        <v/>
      </c>
      <c r="M4275" s="309" t="str">
        <f>IF(L4275&lt;&gt;"",INDEX(ฐาน!$J$4:$M$45,MATCH(L4275,ฐาน!$K$4:$K$45,0),4),"")</f>
        <v/>
      </c>
      <c r="N4275" s="310" t="str">
        <f>IF(I4275&lt;&gt;"",INDEX(ฐาน!$A$4:$F$9,MATCH(I4275,ฐาน!$A$4:$A$9,0),IF(J4275&gt;=INDEX(ฐาน!$A$4:$F$9,MATCH(I4275,ฐาน!$A$4:$A$9,0),3),6,5)),"")</f>
        <v/>
      </c>
      <c r="O4275" s="311" t="str">
        <f>IF(I4275&lt;&gt;"",IF(J4275&gt;=INDEX(ฐาน!$A$4:$G$9,MATCH(I4275,ฐาน!$A$4:$A$9,0),4),INDEX(ฐาน!$A$4:$G$9,MATCH(I4275,ฐาน!$A$4:$A$9,0),7),INDEX(ฐาน!$A$4:$G$9,MATCH(I4275,ฐาน!$A$4:$A$9,0),4)),"")</f>
        <v/>
      </c>
      <c r="P4275" s="312">
        <f>IF(M4275&lt;&gt;ฐาน!$M$45,IF(L4275&lt;&gt;"",($L4275*$N4275/100),0),0)</f>
        <v>0</v>
      </c>
      <c r="Q4275" s="311">
        <f>IF(M4275&lt;&gt;ฐาน!$M$45,IF(L4275&lt;&gt;"",ROUNDUP(($L4275*$N4275/100),-1),0),0)</f>
        <v>0</v>
      </c>
      <c r="R4275" s="311">
        <f t="shared" si="132"/>
        <v>0</v>
      </c>
      <c r="S4275" s="313">
        <f t="shared" si="133"/>
        <v>0</v>
      </c>
      <c r="T4275" s="314">
        <f>IF(M4275&lt;&gt;ฐาน!$M$45,IF(S4275&lt;&gt;"",S4275+R4275,0),0)</f>
        <v>0</v>
      </c>
      <c r="U4275" s="311">
        <f>IF(M4275&lt;&gt;ฐาน!$M$45,IF(S4275=0,J4275+T4275,O4275),J4275)</f>
        <v>0</v>
      </c>
      <c r="V4275" s="98"/>
    </row>
    <row r="4276" spans="1:22" x14ac:dyDescent="0.35">
      <c r="A4276" s="93">
        <v>4268</v>
      </c>
      <c r="B4276" s="84"/>
      <c r="C4276" s="98"/>
      <c r="D4276" s="91"/>
      <c r="E4276" s="89"/>
      <c r="F4276" s="88"/>
      <c r="G4276" s="91"/>
      <c r="H4276" s="91"/>
      <c r="I4276" s="88"/>
      <c r="J4276" s="92"/>
      <c r="K4276" s="212"/>
      <c r="L4276" s="308" t="str">
        <f>IF(K4276&lt;&gt;"",INDEX(ฐาน!$J$4:$M$44,MATCH(INT(K4276),ฐาน!$J$4:$J$44,0),2),"")</f>
        <v/>
      </c>
      <c r="M4276" s="309" t="str">
        <f>IF(L4276&lt;&gt;"",INDEX(ฐาน!$J$4:$M$45,MATCH(L4276,ฐาน!$K$4:$K$45,0),4),"")</f>
        <v/>
      </c>
      <c r="N4276" s="310" t="str">
        <f>IF(I4276&lt;&gt;"",INDEX(ฐาน!$A$4:$F$9,MATCH(I4276,ฐาน!$A$4:$A$9,0),IF(J4276&gt;=INDEX(ฐาน!$A$4:$F$9,MATCH(I4276,ฐาน!$A$4:$A$9,0),3),6,5)),"")</f>
        <v/>
      </c>
      <c r="O4276" s="311" t="str">
        <f>IF(I4276&lt;&gt;"",IF(J4276&gt;=INDEX(ฐาน!$A$4:$G$9,MATCH(I4276,ฐาน!$A$4:$A$9,0),4),INDEX(ฐาน!$A$4:$G$9,MATCH(I4276,ฐาน!$A$4:$A$9,0),7),INDEX(ฐาน!$A$4:$G$9,MATCH(I4276,ฐาน!$A$4:$A$9,0),4)),"")</f>
        <v/>
      </c>
      <c r="P4276" s="312">
        <f>IF(M4276&lt;&gt;ฐาน!$M$45,IF(L4276&lt;&gt;"",($L4276*$N4276/100),0),0)</f>
        <v>0</v>
      </c>
      <c r="Q4276" s="311">
        <f>IF(M4276&lt;&gt;ฐาน!$M$45,IF(L4276&lt;&gt;"",ROUNDUP(($L4276*$N4276/100),-1),0),0)</f>
        <v>0</v>
      </c>
      <c r="R4276" s="311">
        <f t="shared" si="132"/>
        <v>0</v>
      </c>
      <c r="S4276" s="313">
        <f t="shared" si="133"/>
        <v>0</v>
      </c>
      <c r="T4276" s="314">
        <f>IF(M4276&lt;&gt;ฐาน!$M$45,IF(S4276&lt;&gt;"",S4276+R4276,0),0)</f>
        <v>0</v>
      </c>
      <c r="U4276" s="311">
        <f>IF(M4276&lt;&gt;ฐาน!$M$45,IF(S4276=0,J4276+T4276,O4276),J4276)</f>
        <v>0</v>
      </c>
      <c r="V4276" s="98"/>
    </row>
    <row r="4277" spans="1:22" x14ac:dyDescent="0.35">
      <c r="A4277" s="93">
        <v>4269</v>
      </c>
      <c r="B4277" s="84"/>
      <c r="C4277" s="98"/>
      <c r="D4277" s="91"/>
      <c r="E4277" s="89"/>
      <c r="F4277" s="88"/>
      <c r="G4277" s="91"/>
      <c r="H4277" s="91"/>
      <c r="I4277" s="88"/>
      <c r="J4277" s="92"/>
      <c r="K4277" s="212"/>
      <c r="L4277" s="308" t="str">
        <f>IF(K4277&lt;&gt;"",INDEX(ฐาน!$J$4:$M$44,MATCH(INT(K4277),ฐาน!$J$4:$J$44,0),2),"")</f>
        <v/>
      </c>
      <c r="M4277" s="309" t="str">
        <f>IF(L4277&lt;&gt;"",INDEX(ฐาน!$J$4:$M$45,MATCH(L4277,ฐาน!$K$4:$K$45,0),4),"")</f>
        <v/>
      </c>
      <c r="N4277" s="310" t="str">
        <f>IF(I4277&lt;&gt;"",INDEX(ฐาน!$A$4:$F$9,MATCH(I4277,ฐาน!$A$4:$A$9,0),IF(J4277&gt;=INDEX(ฐาน!$A$4:$F$9,MATCH(I4277,ฐาน!$A$4:$A$9,0),3),6,5)),"")</f>
        <v/>
      </c>
      <c r="O4277" s="311" t="str">
        <f>IF(I4277&lt;&gt;"",IF(J4277&gt;=INDEX(ฐาน!$A$4:$G$9,MATCH(I4277,ฐาน!$A$4:$A$9,0),4),INDEX(ฐาน!$A$4:$G$9,MATCH(I4277,ฐาน!$A$4:$A$9,0),7),INDEX(ฐาน!$A$4:$G$9,MATCH(I4277,ฐาน!$A$4:$A$9,0),4)),"")</f>
        <v/>
      </c>
      <c r="P4277" s="312">
        <f>IF(M4277&lt;&gt;ฐาน!$M$45,IF(L4277&lt;&gt;"",($L4277*$N4277/100),0),0)</f>
        <v>0</v>
      </c>
      <c r="Q4277" s="311">
        <f>IF(M4277&lt;&gt;ฐาน!$M$45,IF(L4277&lt;&gt;"",ROUNDUP(($L4277*$N4277/100),-1),0),0)</f>
        <v>0</v>
      </c>
      <c r="R4277" s="311">
        <f t="shared" si="132"/>
        <v>0</v>
      </c>
      <c r="S4277" s="313">
        <f t="shared" si="133"/>
        <v>0</v>
      </c>
      <c r="T4277" s="314">
        <f>IF(M4277&lt;&gt;ฐาน!$M$45,IF(S4277&lt;&gt;"",S4277+R4277,0),0)</f>
        <v>0</v>
      </c>
      <c r="U4277" s="311">
        <f>IF(M4277&lt;&gt;ฐาน!$M$45,IF(S4277=0,J4277+T4277,O4277),J4277)</f>
        <v>0</v>
      </c>
      <c r="V4277" s="98"/>
    </row>
    <row r="4278" spans="1:22" x14ac:dyDescent="0.35">
      <c r="A4278" s="93">
        <v>4270</v>
      </c>
      <c r="B4278" s="84"/>
      <c r="C4278" s="98"/>
      <c r="D4278" s="91"/>
      <c r="E4278" s="89"/>
      <c r="F4278" s="88"/>
      <c r="G4278" s="91"/>
      <c r="H4278" s="91"/>
      <c r="I4278" s="88"/>
      <c r="J4278" s="92"/>
      <c r="K4278" s="212"/>
      <c r="L4278" s="308" t="str">
        <f>IF(K4278&lt;&gt;"",INDEX(ฐาน!$J$4:$M$44,MATCH(INT(K4278),ฐาน!$J$4:$J$44,0),2),"")</f>
        <v/>
      </c>
      <c r="M4278" s="309" t="str">
        <f>IF(L4278&lt;&gt;"",INDEX(ฐาน!$J$4:$M$45,MATCH(L4278,ฐาน!$K$4:$K$45,0),4),"")</f>
        <v/>
      </c>
      <c r="N4278" s="310" t="str">
        <f>IF(I4278&lt;&gt;"",INDEX(ฐาน!$A$4:$F$9,MATCH(I4278,ฐาน!$A$4:$A$9,0),IF(J4278&gt;=INDEX(ฐาน!$A$4:$F$9,MATCH(I4278,ฐาน!$A$4:$A$9,0),3),6,5)),"")</f>
        <v/>
      </c>
      <c r="O4278" s="311" t="str">
        <f>IF(I4278&lt;&gt;"",IF(J4278&gt;=INDEX(ฐาน!$A$4:$G$9,MATCH(I4278,ฐาน!$A$4:$A$9,0),4),INDEX(ฐาน!$A$4:$G$9,MATCH(I4278,ฐาน!$A$4:$A$9,0),7),INDEX(ฐาน!$A$4:$G$9,MATCH(I4278,ฐาน!$A$4:$A$9,0),4)),"")</f>
        <v/>
      </c>
      <c r="P4278" s="312">
        <f>IF(M4278&lt;&gt;ฐาน!$M$45,IF(L4278&lt;&gt;"",($L4278*$N4278/100),0),0)</f>
        <v>0</v>
      </c>
      <c r="Q4278" s="311">
        <f>IF(M4278&lt;&gt;ฐาน!$M$45,IF(L4278&lt;&gt;"",ROUNDUP(($L4278*$N4278/100),-1),0),0)</f>
        <v>0</v>
      </c>
      <c r="R4278" s="311">
        <f t="shared" si="132"/>
        <v>0</v>
      </c>
      <c r="S4278" s="313">
        <f t="shared" si="133"/>
        <v>0</v>
      </c>
      <c r="T4278" s="314">
        <f>IF(M4278&lt;&gt;ฐาน!$M$45,IF(S4278&lt;&gt;"",S4278+R4278,0),0)</f>
        <v>0</v>
      </c>
      <c r="U4278" s="311">
        <f>IF(M4278&lt;&gt;ฐาน!$M$45,IF(S4278=0,J4278+T4278,O4278),J4278)</f>
        <v>0</v>
      </c>
      <c r="V4278" s="98"/>
    </row>
    <row r="4279" spans="1:22" x14ac:dyDescent="0.35">
      <c r="A4279" s="93">
        <v>4271</v>
      </c>
      <c r="B4279" s="84"/>
      <c r="C4279" s="98"/>
      <c r="D4279" s="91"/>
      <c r="E4279" s="89"/>
      <c r="F4279" s="88"/>
      <c r="G4279" s="91"/>
      <c r="H4279" s="91"/>
      <c r="I4279" s="88"/>
      <c r="J4279" s="92"/>
      <c r="K4279" s="212"/>
      <c r="L4279" s="308" t="str">
        <f>IF(K4279&lt;&gt;"",INDEX(ฐาน!$J$4:$M$44,MATCH(INT(K4279),ฐาน!$J$4:$J$44,0),2),"")</f>
        <v/>
      </c>
      <c r="M4279" s="309" t="str">
        <f>IF(L4279&lt;&gt;"",INDEX(ฐาน!$J$4:$M$45,MATCH(L4279,ฐาน!$K$4:$K$45,0),4),"")</f>
        <v/>
      </c>
      <c r="N4279" s="310" t="str">
        <f>IF(I4279&lt;&gt;"",INDEX(ฐาน!$A$4:$F$9,MATCH(I4279,ฐาน!$A$4:$A$9,0),IF(J4279&gt;=INDEX(ฐาน!$A$4:$F$9,MATCH(I4279,ฐาน!$A$4:$A$9,0),3),6,5)),"")</f>
        <v/>
      </c>
      <c r="O4279" s="311" t="str">
        <f>IF(I4279&lt;&gt;"",IF(J4279&gt;=INDEX(ฐาน!$A$4:$G$9,MATCH(I4279,ฐาน!$A$4:$A$9,0),4),INDEX(ฐาน!$A$4:$G$9,MATCH(I4279,ฐาน!$A$4:$A$9,0),7),INDEX(ฐาน!$A$4:$G$9,MATCH(I4279,ฐาน!$A$4:$A$9,0),4)),"")</f>
        <v/>
      </c>
      <c r="P4279" s="312">
        <f>IF(M4279&lt;&gt;ฐาน!$M$45,IF(L4279&lt;&gt;"",($L4279*$N4279/100),0),0)</f>
        <v>0</v>
      </c>
      <c r="Q4279" s="311">
        <f>IF(M4279&lt;&gt;ฐาน!$M$45,IF(L4279&lt;&gt;"",ROUNDUP(($L4279*$N4279/100),-1),0),0)</f>
        <v>0</v>
      </c>
      <c r="R4279" s="311">
        <f t="shared" si="132"/>
        <v>0</v>
      </c>
      <c r="S4279" s="313">
        <f t="shared" si="133"/>
        <v>0</v>
      </c>
      <c r="T4279" s="314">
        <f>IF(M4279&lt;&gt;ฐาน!$M$45,IF(S4279&lt;&gt;"",S4279+R4279,0),0)</f>
        <v>0</v>
      </c>
      <c r="U4279" s="311">
        <f>IF(M4279&lt;&gt;ฐาน!$M$45,IF(S4279=0,J4279+T4279,O4279),J4279)</f>
        <v>0</v>
      </c>
      <c r="V4279" s="98"/>
    </row>
    <row r="4280" spans="1:22" x14ac:dyDescent="0.35">
      <c r="A4280" s="93">
        <v>4272</v>
      </c>
      <c r="B4280" s="84"/>
      <c r="C4280" s="98"/>
      <c r="D4280" s="91"/>
      <c r="E4280" s="89"/>
      <c r="F4280" s="88"/>
      <c r="G4280" s="91"/>
      <c r="H4280" s="91"/>
      <c r="I4280" s="88"/>
      <c r="J4280" s="92"/>
      <c r="K4280" s="212"/>
      <c r="L4280" s="308" t="str">
        <f>IF(K4280&lt;&gt;"",INDEX(ฐาน!$J$4:$M$44,MATCH(INT(K4280),ฐาน!$J$4:$J$44,0),2),"")</f>
        <v/>
      </c>
      <c r="M4280" s="309" t="str">
        <f>IF(L4280&lt;&gt;"",INDEX(ฐาน!$J$4:$M$45,MATCH(L4280,ฐาน!$K$4:$K$45,0),4),"")</f>
        <v/>
      </c>
      <c r="N4280" s="310" t="str">
        <f>IF(I4280&lt;&gt;"",INDEX(ฐาน!$A$4:$F$9,MATCH(I4280,ฐาน!$A$4:$A$9,0),IF(J4280&gt;=INDEX(ฐาน!$A$4:$F$9,MATCH(I4280,ฐาน!$A$4:$A$9,0),3),6,5)),"")</f>
        <v/>
      </c>
      <c r="O4280" s="311" t="str">
        <f>IF(I4280&lt;&gt;"",IF(J4280&gt;=INDEX(ฐาน!$A$4:$G$9,MATCH(I4280,ฐาน!$A$4:$A$9,0),4),INDEX(ฐาน!$A$4:$G$9,MATCH(I4280,ฐาน!$A$4:$A$9,0),7),INDEX(ฐาน!$A$4:$G$9,MATCH(I4280,ฐาน!$A$4:$A$9,0),4)),"")</f>
        <v/>
      </c>
      <c r="P4280" s="312">
        <f>IF(M4280&lt;&gt;ฐาน!$M$45,IF(L4280&lt;&gt;"",($L4280*$N4280/100),0),0)</f>
        <v>0</v>
      </c>
      <c r="Q4280" s="311">
        <f>IF(M4280&lt;&gt;ฐาน!$M$45,IF(L4280&lt;&gt;"",ROUNDUP(($L4280*$N4280/100),-1),0),0)</f>
        <v>0</v>
      </c>
      <c r="R4280" s="311">
        <f t="shared" si="132"/>
        <v>0</v>
      </c>
      <c r="S4280" s="313">
        <f t="shared" si="133"/>
        <v>0</v>
      </c>
      <c r="T4280" s="314">
        <f>IF(M4280&lt;&gt;ฐาน!$M$45,IF(S4280&lt;&gt;"",S4280+R4280,0),0)</f>
        <v>0</v>
      </c>
      <c r="U4280" s="311">
        <f>IF(M4280&lt;&gt;ฐาน!$M$45,IF(S4280=0,J4280+T4280,O4280),J4280)</f>
        <v>0</v>
      </c>
      <c r="V4280" s="98"/>
    </row>
    <row r="4281" spans="1:22" x14ac:dyDescent="0.35">
      <c r="A4281" s="93">
        <v>4273</v>
      </c>
      <c r="B4281" s="84"/>
      <c r="C4281" s="98"/>
      <c r="D4281" s="91"/>
      <c r="E4281" s="89"/>
      <c r="F4281" s="88"/>
      <c r="G4281" s="91"/>
      <c r="H4281" s="91"/>
      <c r="I4281" s="88"/>
      <c r="J4281" s="92"/>
      <c r="K4281" s="212"/>
      <c r="L4281" s="308" t="str">
        <f>IF(K4281&lt;&gt;"",INDEX(ฐาน!$J$4:$M$44,MATCH(INT(K4281),ฐาน!$J$4:$J$44,0),2),"")</f>
        <v/>
      </c>
      <c r="M4281" s="309" t="str">
        <f>IF(L4281&lt;&gt;"",INDEX(ฐาน!$J$4:$M$45,MATCH(L4281,ฐาน!$K$4:$K$45,0),4),"")</f>
        <v/>
      </c>
      <c r="N4281" s="310" t="str">
        <f>IF(I4281&lt;&gt;"",INDEX(ฐาน!$A$4:$F$9,MATCH(I4281,ฐาน!$A$4:$A$9,0),IF(J4281&gt;=INDEX(ฐาน!$A$4:$F$9,MATCH(I4281,ฐาน!$A$4:$A$9,0),3),6,5)),"")</f>
        <v/>
      </c>
      <c r="O4281" s="311" t="str">
        <f>IF(I4281&lt;&gt;"",IF(J4281&gt;=INDEX(ฐาน!$A$4:$G$9,MATCH(I4281,ฐาน!$A$4:$A$9,0),4),INDEX(ฐาน!$A$4:$G$9,MATCH(I4281,ฐาน!$A$4:$A$9,0),7),INDEX(ฐาน!$A$4:$G$9,MATCH(I4281,ฐาน!$A$4:$A$9,0),4)),"")</f>
        <v/>
      </c>
      <c r="P4281" s="312">
        <f>IF(M4281&lt;&gt;ฐาน!$M$45,IF(L4281&lt;&gt;"",($L4281*$N4281/100),0),0)</f>
        <v>0</v>
      </c>
      <c r="Q4281" s="311">
        <f>IF(M4281&lt;&gt;ฐาน!$M$45,IF(L4281&lt;&gt;"",ROUNDUP(($L4281*$N4281/100),-1),0),0)</f>
        <v>0</v>
      </c>
      <c r="R4281" s="311">
        <f t="shared" si="132"/>
        <v>0</v>
      </c>
      <c r="S4281" s="313">
        <f t="shared" si="133"/>
        <v>0</v>
      </c>
      <c r="T4281" s="314">
        <f>IF(M4281&lt;&gt;ฐาน!$M$45,IF(S4281&lt;&gt;"",S4281+R4281,0),0)</f>
        <v>0</v>
      </c>
      <c r="U4281" s="311">
        <f>IF(M4281&lt;&gt;ฐาน!$M$45,IF(S4281=0,J4281+T4281,O4281),J4281)</f>
        <v>0</v>
      </c>
      <c r="V4281" s="98"/>
    </row>
    <row r="4282" spans="1:22" x14ac:dyDescent="0.35">
      <c r="A4282" s="93">
        <v>4274</v>
      </c>
      <c r="B4282" s="84"/>
      <c r="C4282" s="98"/>
      <c r="D4282" s="91"/>
      <c r="E4282" s="89"/>
      <c r="F4282" s="88"/>
      <c r="G4282" s="91"/>
      <c r="H4282" s="91"/>
      <c r="I4282" s="88"/>
      <c r="J4282" s="92"/>
      <c r="K4282" s="212"/>
      <c r="L4282" s="308" t="str">
        <f>IF(K4282&lt;&gt;"",INDEX(ฐาน!$J$4:$M$44,MATCH(INT(K4282),ฐาน!$J$4:$J$44,0),2),"")</f>
        <v/>
      </c>
      <c r="M4282" s="309" t="str">
        <f>IF(L4282&lt;&gt;"",INDEX(ฐาน!$J$4:$M$45,MATCH(L4282,ฐาน!$K$4:$K$45,0),4),"")</f>
        <v/>
      </c>
      <c r="N4282" s="310" t="str">
        <f>IF(I4282&lt;&gt;"",INDEX(ฐาน!$A$4:$F$9,MATCH(I4282,ฐาน!$A$4:$A$9,0),IF(J4282&gt;=INDEX(ฐาน!$A$4:$F$9,MATCH(I4282,ฐาน!$A$4:$A$9,0),3),6,5)),"")</f>
        <v/>
      </c>
      <c r="O4282" s="311" t="str">
        <f>IF(I4282&lt;&gt;"",IF(J4282&gt;=INDEX(ฐาน!$A$4:$G$9,MATCH(I4282,ฐาน!$A$4:$A$9,0),4),INDEX(ฐาน!$A$4:$G$9,MATCH(I4282,ฐาน!$A$4:$A$9,0),7),INDEX(ฐาน!$A$4:$G$9,MATCH(I4282,ฐาน!$A$4:$A$9,0),4)),"")</f>
        <v/>
      </c>
      <c r="P4282" s="312">
        <f>IF(M4282&lt;&gt;ฐาน!$M$45,IF(L4282&lt;&gt;"",($L4282*$N4282/100),0),0)</f>
        <v>0</v>
      </c>
      <c r="Q4282" s="311">
        <f>IF(M4282&lt;&gt;ฐาน!$M$45,IF(L4282&lt;&gt;"",ROUNDUP(($L4282*$N4282/100),-1),0),0)</f>
        <v>0</v>
      </c>
      <c r="R4282" s="311">
        <f t="shared" si="132"/>
        <v>0</v>
      </c>
      <c r="S4282" s="313">
        <f t="shared" si="133"/>
        <v>0</v>
      </c>
      <c r="T4282" s="314">
        <f>IF(M4282&lt;&gt;ฐาน!$M$45,IF(S4282&lt;&gt;"",S4282+R4282,0),0)</f>
        <v>0</v>
      </c>
      <c r="U4282" s="311">
        <f>IF(M4282&lt;&gt;ฐาน!$M$45,IF(S4282=0,J4282+T4282,O4282),J4282)</f>
        <v>0</v>
      </c>
      <c r="V4282" s="98"/>
    </row>
    <row r="4283" spans="1:22" x14ac:dyDescent="0.35">
      <c r="A4283" s="93">
        <v>4275</v>
      </c>
      <c r="B4283" s="84"/>
      <c r="C4283" s="98"/>
      <c r="D4283" s="91"/>
      <c r="E4283" s="89"/>
      <c r="F4283" s="88"/>
      <c r="G4283" s="91"/>
      <c r="H4283" s="91"/>
      <c r="I4283" s="88"/>
      <c r="J4283" s="92"/>
      <c r="K4283" s="212"/>
      <c r="L4283" s="308" t="str">
        <f>IF(K4283&lt;&gt;"",INDEX(ฐาน!$J$4:$M$44,MATCH(INT(K4283),ฐาน!$J$4:$J$44,0),2),"")</f>
        <v/>
      </c>
      <c r="M4283" s="309" t="str">
        <f>IF(L4283&lt;&gt;"",INDEX(ฐาน!$J$4:$M$45,MATCH(L4283,ฐาน!$K$4:$K$45,0),4),"")</f>
        <v/>
      </c>
      <c r="N4283" s="310" t="str">
        <f>IF(I4283&lt;&gt;"",INDEX(ฐาน!$A$4:$F$9,MATCH(I4283,ฐาน!$A$4:$A$9,0),IF(J4283&gt;=INDEX(ฐาน!$A$4:$F$9,MATCH(I4283,ฐาน!$A$4:$A$9,0),3),6,5)),"")</f>
        <v/>
      </c>
      <c r="O4283" s="311" t="str">
        <f>IF(I4283&lt;&gt;"",IF(J4283&gt;=INDEX(ฐาน!$A$4:$G$9,MATCH(I4283,ฐาน!$A$4:$A$9,0),4),INDEX(ฐาน!$A$4:$G$9,MATCH(I4283,ฐาน!$A$4:$A$9,0),7),INDEX(ฐาน!$A$4:$G$9,MATCH(I4283,ฐาน!$A$4:$A$9,0),4)),"")</f>
        <v/>
      </c>
      <c r="P4283" s="312">
        <f>IF(M4283&lt;&gt;ฐาน!$M$45,IF(L4283&lt;&gt;"",($L4283*$N4283/100),0),0)</f>
        <v>0</v>
      </c>
      <c r="Q4283" s="311">
        <f>IF(M4283&lt;&gt;ฐาน!$M$45,IF(L4283&lt;&gt;"",ROUNDUP(($L4283*$N4283/100),-1),0),0)</f>
        <v>0</v>
      </c>
      <c r="R4283" s="311">
        <f t="shared" si="132"/>
        <v>0</v>
      </c>
      <c r="S4283" s="313">
        <f t="shared" si="133"/>
        <v>0</v>
      </c>
      <c r="T4283" s="314">
        <f>IF(M4283&lt;&gt;ฐาน!$M$45,IF(S4283&lt;&gt;"",S4283+R4283,0),0)</f>
        <v>0</v>
      </c>
      <c r="U4283" s="311">
        <f>IF(M4283&lt;&gt;ฐาน!$M$45,IF(S4283=0,J4283+T4283,O4283),J4283)</f>
        <v>0</v>
      </c>
      <c r="V4283" s="98"/>
    </row>
    <row r="4284" spans="1:22" x14ac:dyDescent="0.35">
      <c r="A4284" s="93">
        <v>4276</v>
      </c>
      <c r="B4284" s="84"/>
      <c r="C4284" s="98"/>
      <c r="D4284" s="91"/>
      <c r="E4284" s="89"/>
      <c r="F4284" s="88"/>
      <c r="G4284" s="91"/>
      <c r="H4284" s="91"/>
      <c r="I4284" s="88"/>
      <c r="J4284" s="92"/>
      <c r="K4284" s="212"/>
      <c r="L4284" s="308" t="str">
        <f>IF(K4284&lt;&gt;"",INDEX(ฐาน!$J$4:$M$44,MATCH(INT(K4284),ฐาน!$J$4:$J$44,0),2),"")</f>
        <v/>
      </c>
      <c r="M4284" s="309" t="str">
        <f>IF(L4284&lt;&gt;"",INDEX(ฐาน!$J$4:$M$45,MATCH(L4284,ฐาน!$K$4:$K$45,0),4),"")</f>
        <v/>
      </c>
      <c r="N4284" s="310" t="str">
        <f>IF(I4284&lt;&gt;"",INDEX(ฐาน!$A$4:$F$9,MATCH(I4284,ฐาน!$A$4:$A$9,0),IF(J4284&gt;=INDEX(ฐาน!$A$4:$F$9,MATCH(I4284,ฐาน!$A$4:$A$9,0),3),6,5)),"")</f>
        <v/>
      </c>
      <c r="O4284" s="311" t="str">
        <f>IF(I4284&lt;&gt;"",IF(J4284&gt;=INDEX(ฐาน!$A$4:$G$9,MATCH(I4284,ฐาน!$A$4:$A$9,0),4),INDEX(ฐาน!$A$4:$G$9,MATCH(I4284,ฐาน!$A$4:$A$9,0),7),INDEX(ฐาน!$A$4:$G$9,MATCH(I4284,ฐาน!$A$4:$A$9,0),4)),"")</f>
        <v/>
      </c>
      <c r="P4284" s="312">
        <f>IF(M4284&lt;&gt;ฐาน!$M$45,IF(L4284&lt;&gt;"",($L4284*$N4284/100),0),0)</f>
        <v>0</v>
      </c>
      <c r="Q4284" s="311">
        <f>IF(M4284&lt;&gt;ฐาน!$M$45,IF(L4284&lt;&gt;"",ROUNDUP(($L4284*$N4284/100),-1),0),0)</f>
        <v>0</v>
      </c>
      <c r="R4284" s="311">
        <f t="shared" si="132"/>
        <v>0</v>
      </c>
      <c r="S4284" s="313">
        <f t="shared" si="133"/>
        <v>0</v>
      </c>
      <c r="T4284" s="314">
        <f>IF(M4284&lt;&gt;ฐาน!$M$45,IF(S4284&lt;&gt;"",S4284+R4284,0),0)</f>
        <v>0</v>
      </c>
      <c r="U4284" s="311">
        <f>IF(M4284&lt;&gt;ฐาน!$M$45,IF(S4284=0,J4284+T4284,O4284),J4284)</f>
        <v>0</v>
      </c>
      <c r="V4284" s="98"/>
    </row>
    <row r="4285" spans="1:22" x14ac:dyDescent="0.35">
      <c r="A4285" s="93">
        <v>4277</v>
      </c>
      <c r="B4285" s="84"/>
      <c r="C4285" s="98"/>
      <c r="D4285" s="91"/>
      <c r="E4285" s="89"/>
      <c r="F4285" s="88"/>
      <c r="G4285" s="91"/>
      <c r="H4285" s="91"/>
      <c r="I4285" s="88"/>
      <c r="J4285" s="92"/>
      <c r="K4285" s="212"/>
      <c r="L4285" s="308" t="str">
        <f>IF(K4285&lt;&gt;"",INDEX(ฐาน!$J$4:$M$44,MATCH(INT(K4285),ฐาน!$J$4:$J$44,0),2),"")</f>
        <v/>
      </c>
      <c r="M4285" s="309" t="str">
        <f>IF(L4285&lt;&gt;"",INDEX(ฐาน!$J$4:$M$45,MATCH(L4285,ฐาน!$K$4:$K$45,0),4),"")</f>
        <v/>
      </c>
      <c r="N4285" s="310" t="str">
        <f>IF(I4285&lt;&gt;"",INDEX(ฐาน!$A$4:$F$9,MATCH(I4285,ฐาน!$A$4:$A$9,0),IF(J4285&gt;=INDEX(ฐาน!$A$4:$F$9,MATCH(I4285,ฐาน!$A$4:$A$9,0),3),6,5)),"")</f>
        <v/>
      </c>
      <c r="O4285" s="311" t="str">
        <f>IF(I4285&lt;&gt;"",IF(J4285&gt;=INDEX(ฐาน!$A$4:$G$9,MATCH(I4285,ฐาน!$A$4:$A$9,0),4),INDEX(ฐาน!$A$4:$G$9,MATCH(I4285,ฐาน!$A$4:$A$9,0),7),INDEX(ฐาน!$A$4:$G$9,MATCH(I4285,ฐาน!$A$4:$A$9,0),4)),"")</f>
        <v/>
      </c>
      <c r="P4285" s="312">
        <f>IF(M4285&lt;&gt;ฐาน!$M$45,IF(L4285&lt;&gt;"",($L4285*$N4285/100),0),0)</f>
        <v>0</v>
      </c>
      <c r="Q4285" s="311">
        <f>IF(M4285&lt;&gt;ฐาน!$M$45,IF(L4285&lt;&gt;"",ROUNDUP(($L4285*$N4285/100),-1),0),0)</f>
        <v>0</v>
      </c>
      <c r="R4285" s="311">
        <f t="shared" si="132"/>
        <v>0</v>
      </c>
      <c r="S4285" s="313">
        <f t="shared" si="133"/>
        <v>0</v>
      </c>
      <c r="T4285" s="314">
        <f>IF(M4285&lt;&gt;ฐาน!$M$45,IF(S4285&lt;&gt;"",S4285+R4285,0),0)</f>
        <v>0</v>
      </c>
      <c r="U4285" s="311">
        <f>IF(M4285&lt;&gt;ฐาน!$M$45,IF(S4285=0,J4285+T4285,O4285),J4285)</f>
        <v>0</v>
      </c>
      <c r="V4285" s="98"/>
    </row>
    <row r="4286" spans="1:22" x14ac:dyDescent="0.35">
      <c r="A4286" s="93">
        <v>4278</v>
      </c>
      <c r="B4286" s="84"/>
      <c r="C4286" s="98"/>
      <c r="D4286" s="91"/>
      <c r="E4286" s="89"/>
      <c r="F4286" s="88"/>
      <c r="G4286" s="91"/>
      <c r="H4286" s="91"/>
      <c r="I4286" s="88"/>
      <c r="J4286" s="92"/>
      <c r="K4286" s="212"/>
      <c r="L4286" s="308" t="str">
        <f>IF(K4286&lt;&gt;"",INDEX(ฐาน!$J$4:$M$44,MATCH(INT(K4286),ฐาน!$J$4:$J$44,0),2),"")</f>
        <v/>
      </c>
      <c r="M4286" s="309" t="str">
        <f>IF(L4286&lt;&gt;"",INDEX(ฐาน!$J$4:$M$45,MATCH(L4286,ฐาน!$K$4:$K$45,0),4),"")</f>
        <v/>
      </c>
      <c r="N4286" s="310" t="str">
        <f>IF(I4286&lt;&gt;"",INDEX(ฐาน!$A$4:$F$9,MATCH(I4286,ฐาน!$A$4:$A$9,0),IF(J4286&gt;=INDEX(ฐาน!$A$4:$F$9,MATCH(I4286,ฐาน!$A$4:$A$9,0),3),6,5)),"")</f>
        <v/>
      </c>
      <c r="O4286" s="311" t="str">
        <f>IF(I4286&lt;&gt;"",IF(J4286&gt;=INDEX(ฐาน!$A$4:$G$9,MATCH(I4286,ฐาน!$A$4:$A$9,0),4),INDEX(ฐาน!$A$4:$G$9,MATCH(I4286,ฐาน!$A$4:$A$9,0),7),INDEX(ฐาน!$A$4:$G$9,MATCH(I4286,ฐาน!$A$4:$A$9,0),4)),"")</f>
        <v/>
      </c>
      <c r="P4286" s="312">
        <f>IF(M4286&lt;&gt;ฐาน!$M$45,IF(L4286&lt;&gt;"",($L4286*$N4286/100),0),0)</f>
        <v>0</v>
      </c>
      <c r="Q4286" s="311">
        <f>IF(M4286&lt;&gt;ฐาน!$M$45,IF(L4286&lt;&gt;"",ROUNDUP(($L4286*$N4286/100),-1),0),0)</f>
        <v>0</v>
      </c>
      <c r="R4286" s="311">
        <f t="shared" si="132"/>
        <v>0</v>
      </c>
      <c r="S4286" s="313">
        <f t="shared" si="133"/>
        <v>0</v>
      </c>
      <c r="T4286" s="314">
        <f>IF(M4286&lt;&gt;ฐาน!$M$45,IF(S4286&lt;&gt;"",S4286+R4286,0),0)</f>
        <v>0</v>
      </c>
      <c r="U4286" s="311">
        <f>IF(M4286&lt;&gt;ฐาน!$M$45,IF(S4286=0,J4286+T4286,O4286),J4286)</f>
        <v>0</v>
      </c>
      <c r="V4286" s="98"/>
    </row>
    <row r="4287" spans="1:22" x14ac:dyDescent="0.35">
      <c r="A4287" s="93">
        <v>4279</v>
      </c>
      <c r="B4287" s="84"/>
      <c r="C4287" s="98"/>
      <c r="D4287" s="91"/>
      <c r="E4287" s="89"/>
      <c r="F4287" s="88"/>
      <c r="G4287" s="91"/>
      <c r="H4287" s="91"/>
      <c r="I4287" s="88"/>
      <c r="J4287" s="92"/>
      <c r="K4287" s="212"/>
      <c r="L4287" s="308" t="str">
        <f>IF(K4287&lt;&gt;"",INDEX(ฐาน!$J$4:$M$44,MATCH(INT(K4287),ฐาน!$J$4:$J$44,0),2),"")</f>
        <v/>
      </c>
      <c r="M4287" s="309" t="str">
        <f>IF(L4287&lt;&gt;"",INDEX(ฐาน!$J$4:$M$45,MATCH(L4287,ฐาน!$K$4:$K$45,0),4),"")</f>
        <v/>
      </c>
      <c r="N4287" s="310" t="str">
        <f>IF(I4287&lt;&gt;"",INDEX(ฐาน!$A$4:$F$9,MATCH(I4287,ฐาน!$A$4:$A$9,0),IF(J4287&gt;=INDEX(ฐาน!$A$4:$F$9,MATCH(I4287,ฐาน!$A$4:$A$9,0),3),6,5)),"")</f>
        <v/>
      </c>
      <c r="O4287" s="311" t="str">
        <f>IF(I4287&lt;&gt;"",IF(J4287&gt;=INDEX(ฐาน!$A$4:$G$9,MATCH(I4287,ฐาน!$A$4:$A$9,0),4),INDEX(ฐาน!$A$4:$G$9,MATCH(I4287,ฐาน!$A$4:$A$9,0),7),INDEX(ฐาน!$A$4:$G$9,MATCH(I4287,ฐาน!$A$4:$A$9,0),4)),"")</f>
        <v/>
      </c>
      <c r="P4287" s="312">
        <f>IF(M4287&lt;&gt;ฐาน!$M$45,IF(L4287&lt;&gt;"",($L4287*$N4287/100),0),0)</f>
        <v>0</v>
      </c>
      <c r="Q4287" s="311">
        <f>IF(M4287&lt;&gt;ฐาน!$M$45,IF(L4287&lt;&gt;"",ROUNDUP(($L4287*$N4287/100),-1),0),0)</f>
        <v>0</v>
      </c>
      <c r="R4287" s="311">
        <f t="shared" si="132"/>
        <v>0</v>
      </c>
      <c r="S4287" s="313">
        <f t="shared" si="133"/>
        <v>0</v>
      </c>
      <c r="T4287" s="314">
        <f>IF(M4287&lt;&gt;ฐาน!$M$45,IF(S4287&lt;&gt;"",S4287+R4287,0),0)</f>
        <v>0</v>
      </c>
      <c r="U4287" s="311">
        <f>IF(M4287&lt;&gt;ฐาน!$M$45,IF(S4287=0,J4287+T4287,O4287),J4287)</f>
        <v>0</v>
      </c>
      <c r="V4287" s="98"/>
    </row>
    <row r="4288" spans="1:22" x14ac:dyDescent="0.35">
      <c r="A4288" s="93">
        <v>4280</v>
      </c>
      <c r="B4288" s="84"/>
      <c r="C4288" s="98"/>
      <c r="D4288" s="91"/>
      <c r="E4288" s="89"/>
      <c r="F4288" s="88"/>
      <c r="G4288" s="91"/>
      <c r="H4288" s="91"/>
      <c r="I4288" s="88"/>
      <c r="J4288" s="92"/>
      <c r="K4288" s="212"/>
      <c r="L4288" s="308" t="str">
        <f>IF(K4288&lt;&gt;"",INDEX(ฐาน!$J$4:$M$44,MATCH(INT(K4288),ฐาน!$J$4:$J$44,0),2),"")</f>
        <v/>
      </c>
      <c r="M4288" s="309" t="str">
        <f>IF(L4288&lt;&gt;"",INDEX(ฐาน!$J$4:$M$45,MATCH(L4288,ฐาน!$K$4:$K$45,0),4),"")</f>
        <v/>
      </c>
      <c r="N4288" s="310" t="str">
        <f>IF(I4288&lt;&gt;"",INDEX(ฐาน!$A$4:$F$9,MATCH(I4288,ฐาน!$A$4:$A$9,0),IF(J4288&gt;=INDEX(ฐาน!$A$4:$F$9,MATCH(I4288,ฐาน!$A$4:$A$9,0),3),6,5)),"")</f>
        <v/>
      </c>
      <c r="O4288" s="311" t="str">
        <f>IF(I4288&lt;&gt;"",IF(J4288&gt;=INDEX(ฐาน!$A$4:$G$9,MATCH(I4288,ฐาน!$A$4:$A$9,0),4),INDEX(ฐาน!$A$4:$G$9,MATCH(I4288,ฐาน!$A$4:$A$9,0),7),INDEX(ฐาน!$A$4:$G$9,MATCH(I4288,ฐาน!$A$4:$A$9,0),4)),"")</f>
        <v/>
      </c>
      <c r="P4288" s="312">
        <f>IF(M4288&lt;&gt;ฐาน!$M$45,IF(L4288&lt;&gt;"",($L4288*$N4288/100),0),0)</f>
        <v>0</v>
      </c>
      <c r="Q4288" s="311">
        <f>IF(M4288&lt;&gt;ฐาน!$M$45,IF(L4288&lt;&gt;"",ROUNDUP(($L4288*$N4288/100),-1),0),0)</f>
        <v>0</v>
      </c>
      <c r="R4288" s="311">
        <f t="shared" si="132"/>
        <v>0</v>
      </c>
      <c r="S4288" s="313">
        <f t="shared" si="133"/>
        <v>0</v>
      </c>
      <c r="T4288" s="314">
        <f>IF(M4288&lt;&gt;ฐาน!$M$45,IF(S4288&lt;&gt;"",S4288+R4288,0),0)</f>
        <v>0</v>
      </c>
      <c r="U4288" s="311">
        <f>IF(M4288&lt;&gt;ฐาน!$M$45,IF(S4288=0,J4288+T4288,O4288),J4288)</f>
        <v>0</v>
      </c>
      <c r="V4288" s="98"/>
    </row>
    <row r="4289" spans="1:22" x14ac:dyDescent="0.35">
      <c r="A4289" s="93">
        <v>4281</v>
      </c>
      <c r="B4289" s="84"/>
      <c r="C4289" s="98"/>
      <c r="D4289" s="91"/>
      <c r="E4289" s="89"/>
      <c r="F4289" s="88"/>
      <c r="G4289" s="91"/>
      <c r="H4289" s="91"/>
      <c r="I4289" s="88"/>
      <c r="J4289" s="92"/>
      <c r="K4289" s="212"/>
      <c r="L4289" s="308" t="str">
        <f>IF(K4289&lt;&gt;"",INDEX(ฐาน!$J$4:$M$44,MATCH(INT(K4289),ฐาน!$J$4:$J$44,0),2),"")</f>
        <v/>
      </c>
      <c r="M4289" s="309" t="str">
        <f>IF(L4289&lt;&gt;"",INDEX(ฐาน!$J$4:$M$45,MATCH(L4289,ฐาน!$K$4:$K$45,0),4),"")</f>
        <v/>
      </c>
      <c r="N4289" s="310" t="str">
        <f>IF(I4289&lt;&gt;"",INDEX(ฐาน!$A$4:$F$9,MATCH(I4289,ฐาน!$A$4:$A$9,0),IF(J4289&gt;=INDEX(ฐาน!$A$4:$F$9,MATCH(I4289,ฐาน!$A$4:$A$9,0),3),6,5)),"")</f>
        <v/>
      </c>
      <c r="O4289" s="311" t="str">
        <f>IF(I4289&lt;&gt;"",IF(J4289&gt;=INDEX(ฐาน!$A$4:$G$9,MATCH(I4289,ฐาน!$A$4:$A$9,0),4),INDEX(ฐาน!$A$4:$G$9,MATCH(I4289,ฐาน!$A$4:$A$9,0),7),INDEX(ฐาน!$A$4:$G$9,MATCH(I4289,ฐาน!$A$4:$A$9,0),4)),"")</f>
        <v/>
      </c>
      <c r="P4289" s="312">
        <f>IF(M4289&lt;&gt;ฐาน!$M$45,IF(L4289&lt;&gt;"",($L4289*$N4289/100),0),0)</f>
        <v>0</v>
      </c>
      <c r="Q4289" s="311">
        <f>IF(M4289&lt;&gt;ฐาน!$M$45,IF(L4289&lt;&gt;"",ROUNDUP(($L4289*$N4289/100),-1),0),0)</f>
        <v>0</v>
      </c>
      <c r="R4289" s="311">
        <f t="shared" si="132"/>
        <v>0</v>
      </c>
      <c r="S4289" s="313">
        <f t="shared" si="133"/>
        <v>0</v>
      </c>
      <c r="T4289" s="314">
        <f>IF(M4289&lt;&gt;ฐาน!$M$45,IF(S4289&lt;&gt;"",S4289+R4289,0),0)</f>
        <v>0</v>
      </c>
      <c r="U4289" s="311">
        <f>IF(M4289&lt;&gt;ฐาน!$M$45,IF(S4289=0,J4289+T4289,O4289),J4289)</f>
        <v>0</v>
      </c>
      <c r="V4289" s="98"/>
    </row>
    <row r="4290" spans="1:22" x14ac:dyDescent="0.35">
      <c r="A4290" s="93">
        <v>4282</v>
      </c>
      <c r="B4290" s="84"/>
      <c r="C4290" s="98"/>
      <c r="D4290" s="91"/>
      <c r="E4290" s="89"/>
      <c r="F4290" s="88"/>
      <c r="G4290" s="91"/>
      <c r="H4290" s="91"/>
      <c r="I4290" s="88"/>
      <c r="J4290" s="92"/>
      <c r="K4290" s="212"/>
      <c r="L4290" s="308" t="str">
        <f>IF(K4290&lt;&gt;"",INDEX(ฐาน!$J$4:$M$44,MATCH(INT(K4290),ฐาน!$J$4:$J$44,0),2),"")</f>
        <v/>
      </c>
      <c r="M4290" s="309" t="str">
        <f>IF(L4290&lt;&gt;"",INDEX(ฐาน!$J$4:$M$45,MATCH(L4290,ฐาน!$K$4:$K$45,0),4),"")</f>
        <v/>
      </c>
      <c r="N4290" s="310" t="str">
        <f>IF(I4290&lt;&gt;"",INDEX(ฐาน!$A$4:$F$9,MATCH(I4290,ฐาน!$A$4:$A$9,0),IF(J4290&gt;=INDEX(ฐาน!$A$4:$F$9,MATCH(I4290,ฐาน!$A$4:$A$9,0),3),6,5)),"")</f>
        <v/>
      </c>
      <c r="O4290" s="311" t="str">
        <f>IF(I4290&lt;&gt;"",IF(J4290&gt;=INDEX(ฐาน!$A$4:$G$9,MATCH(I4290,ฐาน!$A$4:$A$9,0),4),INDEX(ฐาน!$A$4:$G$9,MATCH(I4290,ฐาน!$A$4:$A$9,0),7),INDEX(ฐาน!$A$4:$G$9,MATCH(I4290,ฐาน!$A$4:$A$9,0),4)),"")</f>
        <v/>
      </c>
      <c r="P4290" s="312">
        <f>IF(M4290&lt;&gt;ฐาน!$M$45,IF(L4290&lt;&gt;"",($L4290*$N4290/100),0),0)</f>
        <v>0</v>
      </c>
      <c r="Q4290" s="311">
        <f>IF(M4290&lt;&gt;ฐาน!$M$45,IF(L4290&lt;&gt;"",ROUNDUP(($L4290*$N4290/100),-1),0),0)</f>
        <v>0</v>
      </c>
      <c r="R4290" s="311">
        <f t="shared" si="132"/>
        <v>0</v>
      </c>
      <c r="S4290" s="313">
        <f t="shared" si="133"/>
        <v>0</v>
      </c>
      <c r="T4290" s="314">
        <f>IF(M4290&lt;&gt;ฐาน!$M$45,IF(S4290&lt;&gt;"",S4290+R4290,0),0)</f>
        <v>0</v>
      </c>
      <c r="U4290" s="311">
        <f>IF(M4290&lt;&gt;ฐาน!$M$45,IF(S4290=0,J4290+T4290,O4290),J4290)</f>
        <v>0</v>
      </c>
      <c r="V4290" s="98"/>
    </row>
    <row r="4291" spans="1:22" x14ac:dyDescent="0.35">
      <c r="A4291" s="93">
        <v>4283</v>
      </c>
      <c r="B4291" s="84"/>
      <c r="C4291" s="98"/>
      <c r="D4291" s="91"/>
      <c r="E4291" s="89"/>
      <c r="F4291" s="88"/>
      <c r="G4291" s="91"/>
      <c r="H4291" s="91"/>
      <c r="I4291" s="88"/>
      <c r="J4291" s="92"/>
      <c r="K4291" s="212"/>
      <c r="L4291" s="308" t="str">
        <f>IF(K4291&lt;&gt;"",INDEX(ฐาน!$J$4:$M$44,MATCH(INT(K4291),ฐาน!$J$4:$J$44,0),2),"")</f>
        <v/>
      </c>
      <c r="M4291" s="309" t="str">
        <f>IF(L4291&lt;&gt;"",INDEX(ฐาน!$J$4:$M$45,MATCH(L4291,ฐาน!$K$4:$K$45,0),4),"")</f>
        <v/>
      </c>
      <c r="N4291" s="310" t="str">
        <f>IF(I4291&lt;&gt;"",INDEX(ฐาน!$A$4:$F$9,MATCH(I4291,ฐาน!$A$4:$A$9,0),IF(J4291&gt;=INDEX(ฐาน!$A$4:$F$9,MATCH(I4291,ฐาน!$A$4:$A$9,0),3),6,5)),"")</f>
        <v/>
      </c>
      <c r="O4291" s="311" t="str">
        <f>IF(I4291&lt;&gt;"",IF(J4291&gt;=INDEX(ฐาน!$A$4:$G$9,MATCH(I4291,ฐาน!$A$4:$A$9,0),4),INDEX(ฐาน!$A$4:$G$9,MATCH(I4291,ฐาน!$A$4:$A$9,0),7),INDEX(ฐาน!$A$4:$G$9,MATCH(I4291,ฐาน!$A$4:$A$9,0),4)),"")</f>
        <v/>
      </c>
      <c r="P4291" s="312">
        <f>IF(M4291&lt;&gt;ฐาน!$M$45,IF(L4291&lt;&gt;"",($L4291*$N4291/100),0),0)</f>
        <v>0</v>
      </c>
      <c r="Q4291" s="311">
        <f>IF(M4291&lt;&gt;ฐาน!$M$45,IF(L4291&lt;&gt;"",ROUNDUP(($L4291*$N4291/100),-1),0),0)</f>
        <v>0</v>
      </c>
      <c r="R4291" s="311">
        <f t="shared" si="132"/>
        <v>0</v>
      </c>
      <c r="S4291" s="313">
        <f t="shared" si="133"/>
        <v>0</v>
      </c>
      <c r="T4291" s="314">
        <f>IF(M4291&lt;&gt;ฐาน!$M$45,IF(S4291&lt;&gt;"",S4291+R4291,0),0)</f>
        <v>0</v>
      </c>
      <c r="U4291" s="311">
        <f>IF(M4291&lt;&gt;ฐาน!$M$45,IF(S4291=0,J4291+T4291,O4291),J4291)</f>
        <v>0</v>
      </c>
      <c r="V4291" s="98"/>
    </row>
    <row r="4292" spans="1:22" x14ac:dyDescent="0.35">
      <c r="A4292" s="93">
        <v>4284</v>
      </c>
      <c r="B4292" s="84"/>
      <c r="C4292" s="98"/>
      <c r="D4292" s="91"/>
      <c r="E4292" s="89"/>
      <c r="F4292" s="88"/>
      <c r="G4292" s="91"/>
      <c r="H4292" s="91"/>
      <c r="I4292" s="88"/>
      <c r="J4292" s="92"/>
      <c r="K4292" s="212"/>
      <c r="L4292" s="308" t="str">
        <f>IF(K4292&lt;&gt;"",INDEX(ฐาน!$J$4:$M$44,MATCH(INT(K4292),ฐาน!$J$4:$J$44,0),2),"")</f>
        <v/>
      </c>
      <c r="M4292" s="309" t="str">
        <f>IF(L4292&lt;&gt;"",INDEX(ฐาน!$J$4:$M$45,MATCH(L4292,ฐาน!$K$4:$K$45,0),4),"")</f>
        <v/>
      </c>
      <c r="N4292" s="310" t="str">
        <f>IF(I4292&lt;&gt;"",INDEX(ฐาน!$A$4:$F$9,MATCH(I4292,ฐาน!$A$4:$A$9,0),IF(J4292&gt;=INDEX(ฐาน!$A$4:$F$9,MATCH(I4292,ฐาน!$A$4:$A$9,0),3),6,5)),"")</f>
        <v/>
      </c>
      <c r="O4292" s="311" t="str">
        <f>IF(I4292&lt;&gt;"",IF(J4292&gt;=INDEX(ฐาน!$A$4:$G$9,MATCH(I4292,ฐาน!$A$4:$A$9,0),4),INDEX(ฐาน!$A$4:$G$9,MATCH(I4292,ฐาน!$A$4:$A$9,0),7),INDEX(ฐาน!$A$4:$G$9,MATCH(I4292,ฐาน!$A$4:$A$9,0),4)),"")</f>
        <v/>
      </c>
      <c r="P4292" s="312">
        <f>IF(M4292&lt;&gt;ฐาน!$M$45,IF(L4292&lt;&gt;"",($L4292*$N4292/100),0),0)</f>
        <v>0</v>
      </c>
      <c r="Q4292" s="311">
        <f>IF(M4292&lt;&gt;ฐาน!$M$45,IF(L4292&lt;&gt;"",ROUNDUP(($L4292*$N4292/100),-1),0),0)</f>
        <v>0</v>
      </c>
      <c r="R4292" s="311">
        <f t="shared" si="132"/>
        <v>0</v>
      </c>
      <c r="S4292" s="313">
        <f t="shared" si="133"/>
        <v>0</v>
      </c>
      <c r="T4292" s="314">
        <f>IF(M4292&lt;&gt;ฐาน!$M$45,IF(S4292&lt;&gt;"",S4292+R4292,0),0)</f>
        <v>0</v>
      </c>
      <c r="U4292" s="311">
        <f>IF(M4292&lt;&gt;ฐาน!$M$45,IF(S4292=0,J4292+T4292,O4292),J4292)</f>
        <v>0</v>
      </c>
      <c r="V4292" s="98"/>
    </row>
    <row r="4293" spans="1:22" x14ac:dyDescent="0.35">
      <c r="A4293" s="93">
        <v>4285</v>
      </c>
      <c r="B4293" s="84"/>
      <c r="C4293" s="98"/>
      <c r="D4293" s="91"/>
      <c r="E4293" s="89"/>
      <c r="F4293" s="88"/>
      <c r="G4293" s="91"/>
      <c r="H4293" s="91"/>
      <c r="I4293" s="88"/>
      <c r="J4293" s="92"/>
      <c r="K4293" s="212"/>
      <c r="L4293" s="308" t="str">
        <f>IF(K4293&lt;&gt;"",INDEX(ฐาน!$J$4:$M$44,MATCH(INT(K4293),ฐาน!$J$4:$J$44,0),2),"")</f>
        <v/>
      </c>
      <c r="M4293" s="309" t="str">
        <f>IF(L4293&lt;&gt;"",INDEX(ฐาน!$J$4:$M$45,MATCH(L4293,ฐาน!$K$4:$K$45,0),4),"")</f>
        <v/>
      </c>
      <c r="N4293" s="310" t="str">
        <f>IF(I4293&lt;&gt;"",INDEX(ฐาน!$A$4:$F$9,MATCH(I4293,ฐาน!$A$4:$A$9,0),IF(J4293&gt;=INDEX(ฐาน!$A$4:$F$9,MATCH(I4293,ฐาน!$A$4:$A$9,0),3),6,5)),"")</f>
        <v/>
      </c>
      <c r="O4293" s="311" t="str">
        <f>IF(I4293&lt;&gt;"",IF(J4293&gt;=INDEX(ฐาน!$A$4:$G$9,MATCH(I4293,ฐาน!$A$4:$A$9,0),4),INDEX(ฐาน!$A$4:$G$9,MATCH(I4293,ฐาน!$A$4:$A$9,0),7),INDEX(ฐาน!$A$4:$G$9,MATCH(I4293,ฐาน!$A$4:$A$9,0),4)),"")</f>
        <v/>
      </c>
      <c r="P4293" s="312">
        <f>IF(M4293&lt;&gt;ฐาน!$M$45,IF(L4293&lt;&gt;"",($L4293*$N4293/100),0),0)</f>
        <v>0</v>
      </c>
      <c r="Q4293" s="311">
        <f>IF(M4293&lt;&gt;ฐาน!$M$45,IF(L4293&lt;&gt;"",ROUNDUP(($L4293*$N4293/100),-1),0),0)</f>
        <v>0</v>
      </c>
      <c r="R4293" s="311">
        <f t="shared" si="132"/>
        <v>0</v>
      </c>
      <c r="S4293" s="313">
        <f t="shared" si="133"/>
        <v>0</v>
      </c>
      <c r="T4293" s="314">
        <f>IF(M4293&lt;&gt;ฐาน!$M$45,IF(S4293&lt;&gt;"",S4293+R4293,0),0)</f>
        <v>0</v>
      </c>
      <c r="U4293" s="311">
        <f>IF(M4293&lt;&gt;ฐาน!$M$45,IF(S4293=0,J4293+T4293,O4293),J4293)</f>
        <v>0</v>
      </c>
      <c r="V4293" s="98"/>
    </row>
    <row r="4294" spans="1:22" x14ac:dyDescent="0.35">
      <c r="A4294" s="93">
        <v>4286</v>
      </c>
      <c r="B4294" s="84"/>
      <c r="C4294" s="98"/>
      <c r="D4294" s="91"/>
      <c r="E4294" s="89"/>
      <c r="F4294" s="88"/>
      <c r="G4294" s="91"/>
      <c r="H4294" s="91"/>
      <c r="I4294" s="88"/>
      <c r="J4294" s="92"/>
      <c r="K4294" s="212"/>
      <c r="L4294" s="308" t="str">
        <f>IF(K4294&lt;&gt;"",INDEX(ฐาน!$J$4:$M$44,MATCH(INT(K4294),ฐาน!$J$4:$J$44,0),2),"")</f>
        <v/>
      </c>
      <c r="M4294" s="309" t="str">
        <f>IF(L4294&lt;&gt;"",INDEX(ฐาน!$J$4:$M$45,MATCH(L4294,ฐาน!$K$4:$K$45,0),4),"")</f>
        <v/>
      </c>
      <c r="N4294" s="310" t="str">
        <f>IF(I4294&lt;&gt;"",INDEX(ฐาน!$A$4:$F$9,MATCH(I4294,ฐาน!$A$4:$A$9,0),IF(J4294&gt;=INDEX(ฐาน!$A$4:$F$9,MATCH(I4294,ฐาน!$A$4:$A$9,0),3),6,5)),"")</f>
        <v/>
      </c>
      <c r="O4294" s="311" t="str">
        <f>IF(I4294&lt;&gt;"",IF(J4294&gt;=INDEX(ฐาน!$A$4:$G$9,MATCH(I4294,ฐาน!$A$4:$A$9,0),4),INDEX(ฐาน!$A$4:$G$9,MATCH(I4294,ฐาน!$A$4:$A$9,0),7),INDEX(ฐาน!$A$4:$G$9,MATCH(I4294,ฐาน!$A$4:$A$9,0),4)),"")</f>
        <v/>
      </c>
      <c r="P4294" s="312">
        <f>IF(M4294&lt;&gt;ฐาน!$M$45,IF(L4294&lt;&gt;"",($L4294*$N4294/100),0),0)</f>
        <v>0</v>
      </c>
      <c r="Q4294" s="311">
        <f>IF(M4294&lt;&gt;ฐาน!$M$45,IF(L4294&lt;&gt;"",ROUNDUP(($L4294*$N4294/100),-1),0),0)</f>
        <v>0</v>
      </c>
      <c r="R4294" s="311">
        <f t="shared" si="132"/>
        <v>0</v>
      </c>
      <c r="S4294" s="313">
        <f t="shared" si="133"/>
        <v>0</v>
      </c>
      <c r="T4294" s="314">
        <f>IF(M4294&lt;&gt;ฐาน!$M$45,IF(S4294&lt;&gt;"",S4294+R4294,0),0)</f>
        <v>0</v>
      </c>
      <c r="U4294" s="311">
        <f>IF(M4294&lt;&gt;ฐาน!$M$45,IF(S4294=0,J4294+T4294,O4294),J4294)</f>
        <v>0</v>
      </c>
      <c r="V4294" s="98"/>
    </row>
    <row r="4295" spans="1:22" x14ac:dyDescent="0.35">
      <c r="A4295" s="93">
        <v>4287</v>
      </c>
      <c r="B4295" s="84"/>
      <c r="C4295" s="98"/>
      <c r="D4295" s="91"/>
      <c r="E4295" s="89"/>
      <c r="F4295" s="88"/>
      <c r="G4295" s="91"/>
      <c r="H4295" s="91"/>
      <c r="I4295" s="88"/>
      <c r="J4295" s="92"/>
      <c r="K4295" s="212"/>
      <c r="L4295" s="308" t="str">
        <f>IF(K4295&lt;&gt;"",INDEX(ฐาน!$J$4:$M$44,MATCH(INT(K4295),ฐาน!$J$4:$J$44,0),2),"")</f>
        <v/>
      </c>
      <c r="M4295" s="309" t="str">
        <f>IF(L4295&lt;&gt;"",INDEX(ฐาน!$J$4:$M$45,MATCH(L4295,ฐาน!$K$4:$K$45,0),4),"")</f>
        <v/>
      </c>
      <c r="N4295" s="310" t="str">
        <f>IF(I4295&lt;&gt;"",INDEX(ฐาน!$A$4:$F$9,MATCH(I4295,ฐาน!$A$4:$A$9,0),IF(J4295&gt;=INDEX(ฐาน!$A$4:$F$9,MATCH(I4295,ฐาน!$A$4:$A$9,0),3),6,5)),"")</f>
        <v/>
      </c>
      <c r="O4295" s="311" t="str">
        <f>IF(I4295&lt;&gt;"",IF(J4295&gt;=INDEX(ฐาน!$A$4:$G$9,MATCH(I4295,ฐาน!$A$4:$A$9,0),4),INDEX(ฐาน!$A$4:$G$9,MATCH(I4295,ฐาน!$A$4:$A$9,0),7),INDEX(ฐาน!$A$4:$G$9,MATCH(I4295,ฐาน!$A$4:$A$9,0),4)),"")</f>
        <v/>
      </c>
      <c r="P4295" s="312">
        <f>IF(M4295&lt;&gt;ฐาน!$M$45,IF(L4295&lt;&gt;"",($L4295*$N4295/100),0),0)</f>
        <v>0</v>
      </c>
      <c r="Q4295" s="311">
        <f>IF(M4295&lt;&gt;ฐาน!$M$45,IF(L4295&lt;&gt;"",ROUNDUP(($L4295*$N4295/100),-1),0),0)</f>
        <v>0</v>
      </c>
      <c r="R4295" s="311">
        <f t="shared" si="132"/>
        <v>0</v>
      </c>
      <c r="S4295" s="313">
        <f t="shared" si="133"/>
        <v>0</v>
      </c>
      <c r="T4295" s="314">
        <f>IF(M4295&lt;&gt;ฐาน!$M$45,IF(S4295&lt;&gt;"",S4295+R4295,0),0)</f>
        <v>0</v>
      </c>
      <c r="U4295" s="311">
        <f>IF(M4295&lt;&gt;ฐาน!$M$45,IF(S4295=0,J4295+T4295,O4295),J4295)</f>
        <v>0</v>
      </c>
      <c r="V4295" s="98"/>
    </row>
    <row r="4296" spans="1:22" x14ac:dyDescent="0.35">
      <c r="A4296" s="93">
        <v>4288</v>
      </c>
      <c r="B4296" s="84"/>
      <c r="C4296" s="98"/>
      <c r="D4296" s="91"/>
      <c r="E4296" s="89"/>
      <c r="F4296" s="88"/>
      <c r="G4296" s="91"/>
      <c r="H4296" s="91"/>
      <c r="I4296" s="88"/>
      <c r="J4296" s="92"/>
      <c r="K4296" s="212"/>
      <c r="L4296" s="308" t="str">
        <f>IF(K4296&lt;&gt;"",INDEX(ฐาน!$J$4:$M$44,MATCH(INT(K4296),ฐาน!$J$4:$J$44,0),2),"")</f>
        <v/>
      </c>
      <c r="M4296" s="309" t="str">
        <f>IF(L4296&lt;&gt;"",INDEX(ฐาน!$J$4:$M$45,MATCH(L4296,ฐาน!$K$4:$K$45,0),4),"")</f>
        <v/>
      </c>
      <c r="N4296" s="310" t="str">
        <f>IF(I4296&lt;&gt;"",INDEX(ฐาน!$A$4:$F$9,MATCH(I4296,ฐาน!$A$4:$A$9,0),IF(J4296&gt;=INDEX(ฐาน!$A$4:$F$9,MATCH(I4296,ฐาน!$A$4:$A$9,0),3),6,5)),"")</f>
        <v/>
      </c>
      <c r="O4296" s="311" t="str">
        <f>IF(I4296&lt;&gt;"",IF(J4296&gt;=INDEX(ฐาน!$A$4:$G$9,MATCH(I4296,ฐาน!$A$4:$A$9,0),4),INDEX(ฐาน!$A$4:$G$9,MATCH(I4296,ฐาน!$A$4:$A$9,0),7),INDEX(ฐาน!$A$4:$G$9,MATCH(I4296,ฐาน!$A$4:$A$9,0),4)),"")</f>
        <v/>
      </c>
      <c r="P4296" s="312">
        <f>IF(M4296&lt;&gt;ฐาน!$M$45,IF(L4296&lt;&gt;"",($L4296*$N4296/100),0),0)</f>
        <v>0</v>
      </c>
      <c r="Q4296" s="311">
        <f>IF(M4296&lt;&gt;ฐาน!$M$45,IF(L4296&lt;&gt;"",ROUNDUP(($L4296*$N4296/100),-1),0),0)</f>
        <v>0</v>
      </c>
      <c r="R4296" s="311">
        <f t="shared" si="132"/>
        <v>0</v>
      </c>
      <c r="S4296" s="313">
        <f t="shared" si="133"/>
        <v>0</v>
      </c>
      <c r="T4296" s="314">
        <f>IF(M4296&lt;&gt;ฐาน!$M$45,IF(S4296&lt;&gt;"",S4296+R4296,0),0)</f>
        <v>0</v>
      </c>
      <c r="U4296" s="311">
        <f>IF(M4296&lt;&gt;ฐาน!$M$45,IF(S4296=0,J4296+T4296,O4296),J4296)</f>
        <v>0</v>
      </c>
      <c r="V4296" s="98"/>
    </row>
    <row r="4297" spans="1:22" x14ac:dyDescent="0.35">
      <c r="A4297" s="93">
        <v>4289</v>
      </c>
      <c r="B4297" s="84"/>
      <c r="C4297" s="98"/>
      <c r="D4297" s="91"/>
      <c r="E4297" s="89"/>
      <c r="F4297" s="88"/>
      <c r="G4297" s="91"/>
      <c r="H4297" s="91"/>
      <c r="I4297" s="88"/>
      <c r="J4297" s="92"/>
      <c r="K4297" s="212"/>
      <c r="L4297" s="308" t="str">
        <f>IF(K4297&lt;&gt;"",INDEX(ฐาน!$J$4:$M$44,MATCH(INT(K4297),ฐาน!$J$4:$J$44,0),2),"")</f>
        <v/>
      </c>
      <c r="M4297" s="309" t="str">
        <f>IF(L4297&lt;&gt;"",INDEX(ฐาน!$J$4:$M$45,MATCH(L4297,ฐาน!$K$4:$K$45,0),4),"")</f>
        <v/>
      </c>
      <c r="N4297" s="310" t="str">
        <f>IF(I4297&lt;&gt;"",INDEX(ฐาน!$A$4:$F$9,MATCH(I4297,ฐาน!$A$4:$A$9,0),IF(J4297&gt;=INDEX(ฐาน!$A$4:$F$9,MATCH(I4297,ฐาน!$A$4:$A$9,0),3),6,5)),"")</f>
        <v/>
      </c>
      <c r="O4297" s="311" t="str">
        <f>IF(I4297&lt;&gt;"",IF(J4297&gt;=INDEX(ฐาน!$A$4:$G$9,MATCH(I4297,ฐาน!$A$4:$A$9,0),4),INDEX(ฐาน!$A$4:$G$9,MATCH(I4297,ฐาน!$A$4:$A$9,0),7),INDEX(ฐาน!$A$4:$G$9,MATCH(I4297,ฐาน!$A$4:$A$9,0),4)),"")</f>
        <v/>
      </c>
      <c r="P4297" s="312">
        <f>IF(M4297&lt;&gt;ฐาน!$M$45,IF(L4297&lt;&gt;"",($L4297*$N4297/100),0),0)</f>
        <v>0</v>
      </c>
      <c r="Q4297" s="311">
        <f>IF(M4297&lt;&gt;ฐาน!$M$45,IF(L4297&lt;&gt;"",ROUNDUP(($L4297*$N4297/100),-1),0),0)</f>
        <v>0</v>
      </c>
      <c r="R4297" s="311">
        <f t="shared" si="132"/>
        <v>0</v>
      </c>
      <c r="S4297" s="313">
        <f t="shared" si="133"/>
        <v>0</v>
      </c>
      <c r="T4297" s="314">
        <f>IF(M4297&lt;&gt;ฐาน!$M$45,IF(S4297&lt;&gt;"",S4297+R4297,0),0)</f>
        <v>0</v>
      </c>
      <c r="U4297" s="311">
        <f>IF(M4297&lt;&gt;ฐาน!$M$45,IF(S4297=0,J4297+T4297,O4297),J4297)</f>
        <v>0</v>
      </c>
      <c r="V4297" s="98"/>
    </row>
    <row r="4298" spans="1:22" x14ac:dyDescent="0.35">
      <c r="A4298" s="93">
        <v>4290</v>
      </c>
      <c r="B4298" s="84"/>
      <c r="C4298" s="98"/>
      <c r="D4298" s="91"/>
      <c r="E4298" s="89"/>
      <c r="F4298" s="88"/>
      <c r="G4298" s="91"/>
      <c r="H4298" s="91"/>
      <c r="I4298" s="88"/>
      <c r="J4298" s="92"/>
      <c r="K4298" s="212"/>
      <c r="L4298" s="308" t="str">
        <f>IF(K4298&lt;&gt;"",INDEX(ฐาน!$J$4:$M$44,MATCH(INT(K4298),ฐาน!$J$4:$J$44,0),2),"")</f>
        <v/>
      </c>
      <c r="M4298" s="309" t="str">
        <f>IF(L4298&lt;&gt;"",INDEX(ฐาน!$J$4:$M$45,MATCH(L4298,ฐาน!$K$4:$K$45,0),4),"")</f>
        <v/>
      </c>
      <c r="N4298" s="310" t="str">
        <f>IF(I4298&lt;&gt;"",INDEX(ฐาน!$A$4:$F$9,MATCH(I4298,ฐาน!$A$4:$A$9,0),IF(J4298&gt;=INDEX(ฐาน!$A$4:$F$9,MATCH(I4298,ฐาน!$A$4:$A$9,0),3),6,5)),"")</f>
        <v/>
      </c>
      <c r="O4298" s="311" t="str">
        <f>IF(I4298&lt;&gt;"",IF(J4298&gt;=INDEX(ฐาน!$A$4:$G$9,MATCH(I4298,ฐาน!$A$4:$A$9,0),4),INDEX(ฐาน!$A$4:$G$9,MATCH(I4298,ฐาน!$A$4:$A$9,0),7),INDEX(ฐาน!$A$4:$G$9,MATCH(I4298,ฐาน!$A$4:$A$9,0),4)),"")</f>
        <v/>
      </c>
      <c r="P4298" s="312">
        <f>IF(M4298&lt;&gt;ฐาน!$M$45,IF(L4298&lt;&gt;"",($L4298*$N4298/100),0),0)</f>
        <v>0</v>
      </c>
      <c r="Q4298" s="311">
        <f>IF(M4298&lt;&gt;ฐาน!$M$45,IF(L4298&lt;&gt;"",ROUNDUP(($L4298*$N4298/100),-1),0),0)</f>
        <v>0</v>
      </c>
      <c r="R4298" s="311">
        <f t="shared" ref="R4298:R4361" si="134">IF(Q4298&lt;&gt;"",IF($J4298+$P4298&lt;=$O4298,$Q4298,$O4298-$J4298),"")</f>
        <v>0</v>
      </c>
      <c r="S4298" s="313">
        <f t="shared" ref="S4298:S4361" si="135">IF(Q4298&lt;&gt;R4298,P4298-R4298,0)</f>
        <v>0</v>
      </c>
      <c r="T4298" s="314">
        <f>IF(M4298&lt;&gt;ฐาน!$M$45,IF(S4298&lt;&gt;"",S4298+R4298,0),0)</f>
        <v>0</v>
      </c>
      <c r="U4298" s="311">
        <f>IF(M4298&lt;&gt;ฐาน!$M$45,IF(S4298=0,J4298+T4298,O4298),J4298)</f>
        <v>0</v>
      </c>
      <c r="V4298" s="98"/>
    </row>
    <row r="4299" spans="1:22" x14ac:dyDescent="0.35">
      <c r="A4299" s="93">
        <v>4291</v>
      </c>
      <c r="B4299" s="84"/>
      <c r="C4299" s="98"/>
      <c r="D4299" s="91"/>
      <c r="E4299" s="89"/>
      <c r="F4299" s="88"/>
      <c r="G4299" s="91"/>
      <c r="H4299" s="91"/>
      <c r="I4299" s="88"/>
      <c r="J4299" s="92"/>
      <c r="K4299" s="212"/>
      <c r="L4299" s="308" t="str">
        <f>IF(K4299&lt;&gt;"",INDEX(ฐาน!$J$4:$M$44,MATCH(INT(K4299),ฐาน!$J$4:$J$44,0),2),"")</f>
        <v/>
      </c>
      <c r="M4299" s="309" t="str">
        <f>IF(L4299&lt;&gt;"",INDEX(ฐาน!$J$4:$M$45,MATCH(L4299,ฐาน!$K$4:$K$45,0),4),"")</f>
        <v/>
      </c>
      <c r="N4299" s="310" t="str">
        <f>IF(I4299&lt;&gt;"",INDEX(ฐาน!$A$4:$F$9,MATCH(I4299,ฐาน!$A$4:$A$9,0),IF(J4299&gt;=INDEX(ฐาน!$A$4:$F$9,MATCH(I4299,ฐาน!$A$4:$A$9,0),3),6,5)),"")</f>
        <v/>
      </c>
      <c r="O4299" s="311" t="str">
        <f>IF(I4299&lt;&gt;"",IF(J4299&gt;=INDEX(ฐาน!$A$4:$G$9,MATCH(I4299,ฐาน!$A$4:$A$9,0),4),INDEX(ฐาน!$A$4:$G$9,MATCH(I4299,ฐาน!$A$4:$A$9,0),7),INDEX(ฐาน!$A$4:$G$9,MATCH(I4299,ฐาน!$A$4:$A$9,0),4)),"")</f>
        <v/>
      </c>
      <c r="P4299" s="312">
        <f>IF(M4299&lt;&gt;ฐาน!$M$45,IF(L4299&lt;&gt;"",($L4299*$N4299/100),0),0)</f>
        <v>0</v>
      </c>
      <c r="Q4299" s="311">
        <f>IF(M4299&lt;&gt;ฐาน!$M$45,IF(L4299&lt;&gt;"",ROUNDUP(($L4299*$N4299/100),-1),0),0)</f>
        <v>0</v>
      </c>
      <c r="R4299" s="311">
        <f t="shared" si="134"/>
        <v>0</v>
      </c>
      <c r="S4299" s="313">
        <f t="shared" si="135"/>
        <v>0</v>
      </c>
      <c r="T4299" s="314">
        <f>IF(M4299&lt;&gt;ฐาน!$M$45,IF(S4299&lt;&gt;"",S4299+R4299,0),0)</f>
        <v>0</v>
      </c>
      <c r="U4299" s="311">
        <f>IF(M4299&lt;&gt;ฐาน!$M$45,IF(S4299=0,J4299+T4299,O4299),J4299)</f>
        <v>0</v>
      </c>
      <c r="V4299" s="98"/>
    </row>
    <row r="4300" spans="1:22" x14ac:dyDescent="0.35">
      <c r="A4300" s="93">
        <v>4292</v>
      </c>
      <c r="B4300" s="84"/>
      <c r="C4300" s="98"/>
      <c r="D4300" s="91"/>
      <c r="E4300" s="89"/>
      <c r="F4300" s="88"/>
      <c r="G4300" s="91"/>
      <c r="H4300" s="91"/>
      <c r="I4300" s="88"/>
      <c r="J4300" s="92"/>
      <c r="K4300" s="212"/>
      <c r="L4300" s="308" t="str">
        <f>IF(K4300&lt;&gt;"",INDEX(ฐาน!$J$4:$M$44,MATCH(INT(K4300),ฐาน!$J$4:$J$44,0),2),"")</f>
        <v/>
      </c>
      <c r="M4300" s="309" t="str">
        <f>IF(L4300&lt;&gt;"",INDEX(ฐาน!$J$4:$M$45,MATCH(L4300,ฐาน!$K$4:$K$45,0),4),"")</f>
        <v/>
      </c>
      <c r="N4300" s="310" t="str">
        <f>IF(I4300&lt;&gt;"",INDEX(ฐาน!$A$4:$F$9,MATCH(I4300,ฐาน!$A$4:$A$9,0),IF(J4300&gt;=INDEX(ฐาน!$A$4:$F$9,MATCH(I4300,ฐาน!$A$4:$A$9,0),3),6,5)),"")</f>
        <v/>
      </c>
      <c r="O4300" s="311" t="str">
        <f>IF(I4300&lt;&gt;"",IF(J4300&gt;=INDEX(ฐาน!$A$4:$G$9,MATCH(I4300,ฐาน!$A$4:$A$9,0),4),INDEX(ฐาน!$A$4:$G$9,MATCH(I4300,ฐาน!$A$4:$A$9,0),7),INDEX(ฐาน!$A$4:$G$9,MATCH(I4300,ฐาน!$A$4:$A$9,0),4)),"")</f>
        <v/>
      </c>
      <c r="P4300" s="312">
        <f>IF(M4300&lt;&gt;ฐาน!$M$45,IF(L4300&lt;&gt;"",($L4300*$N4300/100),0),0)</f>
        <v>0</v>
      </c>
      <c r="Q4300" s="311">
        <f>IF(M4300&lt;&gt;ฐาน!$M$45,IF(L4300&lt;&gt;"",ROUNDUP(($L4300*$N4300/100),-1),0),0)</f>
        <v>0</v>
      </c>
      <c r="R4300" s="311">
        <f t="shared" si="134"/>
        <v>0</v>
      </c>
      <c r="S4300" s="313">
        <f t="shared" si="135"/>
        <v>0</v>
      </c>
      <c r="T4300" s="314">
        <f>IF(M4300&lt;&gt;ฐาน!$M$45,IF(S4300&lt;&gt;"",S4300+R4300,0),0)</f>
        <v>0</v>
      </c>
      <c r="U4300" s="311">
        <f>IF(M4300&lt;&gt;ฐาน!$M$45,IF(S4300=0,J4300+T4300,O4300),J4300)</f>
        <v>0</v>
      </c>
      <c r="V4300" s="98"/>
    </row>
    <row r="4301" spans="1:22" x14ac:dyDescent="0.35">
      <c r="A4301" s="93">
        <v>4293</v>
      </c>
      <c r="B4301" s="84"/>
      <c r="C4301" s="98"/>
      <c r="D4301" s="91"/>
      <c r="E4301" s="89"/>
      <c r="F4301" s="88"/>
      <c r="G4301" s="91"/>
      <c r="H4301" s="91"/>
      <c r="I4301" s="88"/>
      <c r="J4301" s="92"/>
      <c r="K4301" s="212"/>
      <c r="L4301" s="308" t="str">
        <f>IF(K4301&lt;&gt;"",INDEX(ฐาน!$J$4:$M$44,MATCH(INT(K4301),ฐาน!$J$4:$J$44,0),2),"")</f>
        <v/>
      </c>
      <c r="M4301" s="309" t="str">
        <f>IF(L4301&lt;&gt;"",INDEX(ฐาน!$J$4:$M$45,MATCH(L4301,ฐาน!$K$4:$K$45,0),4),"")</f>
        <v/>
      </c>
      <c r="N4301" s="310" t="str">
        <f>IF(I4301&lt;&gt;"",INDEX(ฐาน!$A$4:$F$9,MATCH(I4301,ฐาน!$A$4:$A$9,0),IF(J4301&gt;=INDEX(ฐาน!$A$4:$F$9,MATCH(I4301,ฐาน!$A$4:$A$9,0),3),6,5)),"")</f>
        <v/>
      </c>
      <c r="O4301" s="311" t="str">
        <f>IF(I4301&lt;&gt;"",IF(J4301&gt;=INDEX(ฐาน!$A$4:$G$9,MATCH(I4301,ฐาน!$A$4:$A$9,0),4),INDEX(ฐาน!$A$4:$G$9,MATCH(I4301,ฐาน!$A$4:$A$9,0),7),INDEX(ฐาน!$A$4:$G$9,MATCH(I4301,ฐาน!$A$4:$A$9,0),4)),"")</f>
        <v/>
      </c>
      <c r="P4301" s="312">
        <f>IF(M4301&lt;&gt;ฐาน!$M$45,IF(L4301&lt;&gt;"",($L4301*$N4301/100),0),0)</f>
        <v>0</v>
      </c>
      <c r="Q4301" s="311">
        <f>IF(M4301&lt;&gt;ฐาน!$M$45,IF(L4301&lt;&gt;"",ROUNDUP(($L4301*$N4301/100),-1),0),0)</f>
        <v>0</v>
      </c>
      <c r="R4301" s="311">
        <f t="shared" si="134"/>
        <v>0</v>
      </c>
      <c r="S4301" s="313">
        <f t="shared" si="135"/>
        <v>0</v>
      </c>
      <c r="T4301" s="314">
        <f>IF(M4301&lt;&gt;ฐาน!$M$45,IF(S4301&lt;&gt;"",S4301+R4301,0),0)</f>
        <v>0</v>
      </c>
      <c r="U4301" s="311">
        <f>IF(M4301&lt;&gt;ฐาน!$M$45,IF(S4301=0,J4301+T4301,O4301),J4301)</f>
        <v>0</v>
      </c>
      <c r="V4301" s="98"/>
    </row>
    <row r="4302" spans="1:22" x14ac:dyDescent="0.35">
      <c r="A4302" s="93">
        <v>4294</v>
      </c>
      <c r="B4302" s="84"/>
      <c r="C4302" s="98"/>
      <c r="D4302" s="91"/>
      <c r="E4302" s="89"/>
      <c r="F4302" s="88"/>
      <c r="G4302" s="91"/>
      <c r="H4302" s="91"/>
      <c r="I4302" s="88"/>
      <c r="J4302" s="92"/>
      <c r="K4302" s="212"/>
      <c r="L4302" s="308" t="str">
        <f>IF(K4302&lt;&gt;"",INDEX(ฐาน!$J$4:$M$44,MATCH(INT(K4302),ฐาน!$J$4:$J$44,0),2),"")</f>
        <v/>
      </c>
      <c r="M4302" s="309" t="str">
        <f>IF(L4302&lt;&gt;"",INDEX(ฐาน!$J$4:$M$45,MATCH(L4302,ฐาน!$K$4:$K$45,0),4),"")</f>
        <v/>
      </c>
      <c r="N4302" s="310" t="str">
        <f>IF(I4302&lt;&gt;"",INDEX(ฐาน!$A$4:$F$9,MATCH(I4302,ฐาน!$A$4:$A$9,0),IF(J4302&gt;=INDEX(ฐาน!$A$4:$F$9,MATCH(I4302,ฐาน!$A$4:$A$9,0),3),6,5)),"")</f>
        <v/>
      </c>
      <c r="O4302" s="311" t="str">
        <f>IF(I4302&lt;&gt;"",IF(J4302&gt;=INDEX(ฐาน!$A$4:$G$9,MATCH(I4302,ฐาน!$A$4:$A$9,0),4),INDEX(ฐาน!$A$4:$G$9,MATCH(I4302,ฐาน!$A$4:$A$9,0),7),INDEX(ฐาน!$A$4:$G$9,MATCH(I4302,ฐาน!$A$4:$A$9,0),4)),"")</f>
        <v/>
      </c>
      <c r="P4302" s="312">
        <f>IF(M4302&lt;&gt;ฐาน!$M$45,IF(L4302&lt;&gt;"",($L4302*$N4302/100),0),0)</f>
        <v>0</v>
      </c>
      <c r="Q4302" s="311">
        <f>IF(M4302&lt;&gt;ฐาน!$M$45,IF(L4302&lt;&gt;"",ROUNDUP(($L4302*$N4302/100),-1),0),0)</f>
        <v>0</v>
      </c>
      <c r="R4302" s="311">
        <f t="shared" si="134"/>
        <v>0</v>
      </c>
      <c r="S4302" s="313">
        <f t="shared" si="135"/>
        <v>0</v>
      </c>
      <c r="T4302" s="314">
        <f>IF(M4302&lt;&gt;ฐาน!$M$45,IF(S4302&lt;&gt;"",S4302+R4302,0),0)</f>
        <v>0</v>
      </c>
      <c r="U4302" s="311">
        <f>IF(M4302&lt;&gt;ฐาน!$M$45,IF(S4302=0,J4302+T4302,O4302),J4302)</f>
        <v>0</v>
      </c>
      <c r="V4302" s="98"/>
    </row>
    <row r="4303" spans="1:22" x14ac:dyDescent="0.35">
      <c r="A4303" s="93">
        <v>4295</v>
      </c>
      <c r="B4303" s="84"/>
      <c r="C4303" s="98"/>
      <c r="D4303" s="91"/>
      <c r="E4303" s="89"/>
      <c r="F4303" s="88"/>
      <c r="G4303" s="91"/>
      <c r="H4303" s="91"/>
      <c r="I4303" s="88"/>
      <c r="J4303" s="92"/>
      <c r="K4303" s="212"/>
      <c r="L4303" s="308" t="str">
        <f>IF(K4303&lt;&gt;"",INDEX(ฐาน!$J$4:$M$44,MATCH(INT(K4303),ฐาน!$J$4:$J$44,0),2),"")</f>
        <v/>
      </c>
      <c r="M4303" s="309" t="str">
        <f>IF(L4303&lt;&gt;"",INDEX(ฐาน!$J$4:$M$45,MATCH(L4303,ฐาน!$K$4:$K$45,0),4),"")</f>
        <v/>
      </c>
      <c r="N4303" s="310" t="str">
        <f>IF(I4303&lt;&gt;"",INDEX(ฐาน!$A$4:$F$9,MATCH(I4303,ฐาน!$A$4:$A$9,0),IF(J4303&gt;=INDEX(ฐาน!$A$4:$F$9,MATCH(I4303,ฐาน!$A$4:$A$9,0),3),6,5)),"")</f>
        <v/>
      </c>
      <c r="O4303" s="311" t="str">
        <f>IF(I4303&lt;&gt;"",IF(J4303&gt;=INDEX(ฐาน!$A$4:$G$9,MATCH(I4303,ฐาน!$A$4:$A$9,0),4),INDEX(ฐาน!$A$4:$G$9,MATCH(I4303,ฐาน!$A$4:$A$9,0),7),INDEX(ฐาน!$A$4:$G$9,MATCH(I4303,ฐาน!$A$4:$A$9,0),4)),"")</f>
        <v/>
      </c>
      <c r="P4303" s="312">
        <f>IF(M4303&lt;&gt;ฐาน!$M$45,IF(L4303&lt;&gt;"",($L4303*$N4303/100),0),0)</f>
        <v>0</v>
      </c>
      <c r="Q4303" s="311">
        <f>IF(M4303&lt;&gt;ฐาน!$M$45,IF(L4303&lt;&gt;"",ROUNDUP(($L4303*$N4303/100),-1),0),0)</f>
        <v>0</v>
      </c>
      <c r="R4303" s="311">
        <f t="shared" si="134"/>
        <v>0</v>
      </c>
      <c r="S4303" s="313">
        <f t="shared" si="135"/>
        <v>0</v>
      </c>
      <c r="T4303" s="314">
        <f>IF(M4303&lt;&gt;ฐาน!$M$45,IF(S4303&lt;&gt;"",S4303+R4303,0),0)</f>
        <v>0</v>
      </c>
      <c r="U4303" s="311">
        <f>IF(M4303&lt;&gt;ฐาน!$M$45,IF(S4303=0,J4303+T4303,O4303),J4303)</f>
        <v>0</v>
      </c>
      <c r="V4303" s="98"/>
    </row>
    <row r="4304" spans="1:22" x14ac:dyDescent="0.35">
      <c r="A4304" s="93">
        <v>4296</v>
      </c>
      <c r="B4304" s="84"/>
      <c r="C4304" s="98"/>
      <c r="D4304" s="91"/>
      <c r="E4304" s="89"/>
      <c r="F4304" s="88"/>
      <c r="G4304" s="91"/>
      <c r="H4304" s="91"/>
      <c r="I4304" s="88"/>
      <c r="J4304" s="92"/>
      <c r="K4304" s="212"/>
      <c r="L4304" s="308" t="str">
        <f>IF(K4304&lt;&gt;"",INDEX(ฐาน!$J$4:$M$44,MATCH(INT(K4304),ฐาน!$J$4:$J$44,0),2),"")</f>
        <v/>
      </c>
      <c r="M4304" s="309" t="str">
        <f>IF(L4304&lt;&gt;"",INDEX(ฐาน!$J$4:$M$45,MATCH(L4304,ฐาน!$K$4:$K$45,0),4),"")</f>
        <v/>
      </c>
      <c r="N4304" s="310" t="str">
        <f>IF(I4304&lt;&gt;"",INDEX(ฐาน!$A$4:$F$9,MATCH(I4304,ฐาน!$A$4:$A$9,0),IF(J4304&gt;=INDEX(ฐาน!$A$4:$F$9,MATCH(I4304,ฐาน!$A$4:$A$9,0),3),6,5)),"")</f>
        <v/>
      </c>
      <c r="O4304" s="311" t="str">
        <f>IF(I4304&lt;&gt;"",IF(J4304&gt;=INDEX(ฐาน!$A$4:$G$9,MATCH(I4304,ฐาน!$A$4:$A$9,0),4),INDEX(ฐาน!$A$4:$G$9,MATCH(I4304,ฐาน!$A$4:$A$9,0),7),INDEX(ฐาน!$A$4:$G$9,MATCH(I4304,ฐาน!$A$4:$A$9,0),4)),"")</f>
        <v/>
      </c>
      <c r="P4304" s="312">
        <f>IF(M4304&lt;&gt;ฐาน!$M$45,IF(L4304&lt;&gt;"",($L4304*$N4304/100),0),0)</f>
        <v>0</v>
      </c>
      <c r="Q4304" s="311">
        <f>IF(M4304&lt;&gt;ฐาน!$M$45,IF(L4304&lt;&gt;"",ROUNDUP(($L4304*$N4304/100),-1),0),0)</f>
        <v>0</v>
      </c>
      <c r="R4304" s="311">
        <f t="shared" si="134"/>
        <v>0</v>
      </c>
      <c r="S4304" s="313">
        <f t="shared" si="135"/>
        <v>0</v>
      </c>
      <c r="T4304" s="314">
        <f>IF(M4304&lt;&gt;ฐาน!$M$45,IF(S4304&lt;&gt;"",S4304+R4304,0),0)</f>
        <v>0</v>
      </c>
      <c r="U4304" s="311">
        <f>IF(M4304&lt;&gt;ฐาน!$M$45,IF(S4304=0,J4304+T4304,O4304),J4304)</f>
        <v>0</v>
      </c>
      <c r="V4304" s="98"/>
    </row>
    <row r="4305" spans="1:22" x14ac:dyDescent="0.35">
      <c r="A4305" s="93">
        <v>4297</v>
      </c>
      <c r="B4305" s="84"/>
      <c r="C4305" s="98"/>
      <c r="D4305" s="91"/>
      <c r="E4305" s="89"/>
      <c r="F4305" s="88"/>
      <c r="G4305" s="91"/>
      <c r="H4305" s="91"/>
      <c r="I4305" s="88"/>
      <c r="J4305" s="92"/>
      <c r="K4305" s="212"/>
      <c r="L4305" s="308" t="str">
        <f>IF(K4305&lt;&gt;"",INDEX(ฐาน!$J$4:$M$44,MATCH(INT(K4305),ฐาน!$J$4:$J$44,0),2),"")</f>
        <v/>
      </c>
      <c r="M4305" s="309" t="str">
        <f>IF(L4305&lt;&gt;"",INDEX(ฐาน!$J$4:$M$45,MATCH(L4305,ฐาน!$K$4:$K$45,0),4),"")</f>
        <v/>
      </c>
      <c r="N4305" s="310" t="str">
        <f>IF(I4305&lt;&gt;"",INDEX(ฐาน!$A$4:$F$9,MATCH(I4305,ฐาน!$A$4:$A$9,0),IF(J4305&gt;=INDEX(ฐาน!$A$4:$F$9,MATCH(I4305,ฐาน!$A$4:$A$9,0),3),6,5)),"")</f>
        <v/>
      </c>
      <c r="O4305" s="311" t="str">
        <f>IF(I4305&lt;&gt;"",IF(J4305&gt;=INDEX(ฐาน!$A$4:$G$9,MATCH(I4305,ฐาน!$A$4:$A$9,0),4),INDEX(ฐาน!$A$4:$G$9,MATCH(I4305,ฐาน!$A$4:$A$9,0),7),INDEX(ฐาน!$A$4:$G$9,MATCH(I4305,ฐาน!$A$4:$A$9,0),4)),"")</f>
        <v/>
      </c>
      <c r="P4305" s="312">
        <f>IF(M4305&lt;&gt;ฐาน!$M$45,IF(L4305&lt;&gt;"",($L4305*$N4305/100),0),0)</f>
        <v>0</v>
      </c>
      <c r="Q4305" s="311">
        <f>IF(M4305&lt;&gt;ฐาน!$M$45,IF(L4305&lt;&gt;"",ROUNDUP(($L4305*$N4305/100),-1),0),0)</f>
        <v>0</v>
      </c>
      <c r="R4305" s="311">
        <f t="shared" si="134"/>
        <v>0</v>
      </c>
      <c r="S4305" s="313">
        <f t="shared" si="135"/>
        <v>0</v>
      </c>
      <c r="T4305" s="314">
        <f>IF(M4305&lt;&gt;ฐาน!$M$45,IF(S4305&lt;&gt;"",S4305+R4305,0),0)</f>
        <v>0</v>
      </c>
      <c r="U4305" s="311">
        <f>IF(M4305&lt;&gt;ฐาน!$M$45,IF(S4305=0,J4305+T4305,O4305),J4305)</f>
        <v>0</v>
      </c>
      <c r="V4305" s="98"/>
    </row>
    <row r="4306" spans="1:22" x14ac:dyDescent="0.35">
      <c r="A4306" s="93">
        <v>4298</v>
      </c>
      <c r="B4306" s="84"/>
      <c r="C4306" s="98"/>
      <c r="D4306" s="91"/>
      <c r="E4306" s="89"/>
      <c r="F4306" s="88"/>
      <c r="G4306" s="91"/>
      <c r="H4306" s="91"/>
      <c r="I4306" s="88"/>
      <c r="J4306" s="92"/>
      <c r="K4306" s="212"/>
      <c r="L4306" s="308" t="str">
        <f>IF(K4306&lt;&gt;"",INDEX(ฐาน!$J$4:$M$44,MATCH(INT(K4306),ฐาน!$J$4:$J$44,0),2),"")</f>
        <v/>
      </c>
      <c r="M4306" s="309" t="str">
        <f>IF(L4306&lt;&gt;"",INDEX(ฐาน!$J$4:$M$45,MATCH(L4306,ฐาน!$K$4:$K$45,0),4),"")</f>
        <v/>
      </c>
      <c r="N4306" s="310" t="str">
        <f>IF(I4306&lt;&gt;"",INDEX(ฐาน!$A$4:$F$9,MATCH(I4306,ฐาน!$A$4:$A$9,0),IF(J4306&gt;=INDEX(ฐาน!$A$4:$F$9,MATCH(I4306,ฐาน!$A$4:$A$9,0),3),6,5)),"")</f>
        <v/>
      </c>
      <c r="O4306" s="311" t="str">
        <f>IF(I4306&lt;&gt;"",IF(J4306&gt;=INDEX(ฐาน!$A$4:$G$9,MATCH(I4306,ฐาน!$A$4:$A$9,0),4),INDEX(ฐาน!$A$4:$G$9,MATCH(I4306,ฐาน!$A$4:$A$9,0),7),INDEX(ฐาน!$A$4:$G$9,MATCH(I4306,ฐาน!$A$4:$A$9,0),4)),"")</f>
        <v/>
      </c>
      <c r="P4306" s="312">
        <f>IF(M4306&lt;&gt;ฐาน!$M$45,IF(L4306&lt;&gt;"",($L4306*$N4306/100),0),0)</f>
        <v>0</v>
      </c>
      <c r="Q4306" s="311">
        <f>IF(M4306&lt;&gt;ฐาน!$M$45,IF(L4306&lt;&gt;"",ROUNDUP(($L4306*$N4306/100),-1),0),0)</f>
        <v>0</v>
      </c>
      <c r="R4306" s="311">
        <f t="shared" si="134"/>
        <v>0</v>
      </c>
      <c r="S4306" s="313">
        <f t="shared" si="135"/>
        <v>0</v>
      </c>
      <c r="T4306" s="314">
        <f>IF(M4306&lt;&gt;ฐาน!$M$45,IF(S4306&lt;&gt;"",S4306+R4306,0),0)</f>
        <v>0</v>
      </c>
      <c r="U4306" s="311">
        <f>IF(M4306&lt;&gt;ฐาน!$M$45,IF(S4306=0,J4306+T4306,O4306),J4306)</f>
        <v>0</v>
      </c>
      <c r="V4306" s="98"/>
    </row>
    <row r="4307" spans="1:22" x14ac:dyDescent="0.35">
      <c r="A4307" s="93">
        <v>4299</v>
      </c>
      <c r="B4307" s="84"/>
      <c r="C4307" s="98"/>
      <c r="D4307" s="91"/>
      <c r="E4307" s="89"/>
      <c r="F4307" s="88"/>
      <c r="G4307" s="91"/>
      <c r="H4307" s="91"/>
      <c r="I4307" s="88"/>
      <c r="J4307" s="92"/>
      <c r="K4307" s="212"/>
      <c r="L4307" s="308" t="str">
        <f>IF(K4307&lt;&gt;"",INDEX(ฐาน!$J$4:$M$44,MATCH(INT(K4307),ฐาน!$J$4:$J$44,0),2),"")</f>
        <v/>
      </c>
      <c r="M4307" s="309" t="str">
        <f>IF(L4307&lt;&gt;"",INDEX(ฐาน!$J$4:$M$45,MATCH(L4307,ฐาน!$K$4:$K$45,0),4),"")</f>
        <v/>
      </c>
      <c r="N4307" s="310" t="str">
        <f>IF(I4307&lt;&gt;"",INDEX(ฐาน!$A$4:$F$9,MATCH(I4307,ฐาน!$A$4:$A$9,0),IF(J4307&gt;=INDEX(ฐาน!$A$4:$F$9,MATCH(I4307,ฐาน!$A$4:$A$9,0),3),6,5)),"")</f>
        <v/>
      </c>
      <c r="O4307" s="311" t="str">
        <f>IF(I4307&lt;&gt;"",IF(J4307&gt;=INDEX(ฐาน!$A$4:$G$9,MATCH(I4307,ฐาน!$A$4:$A$9,0),4),INDEX(ฐาน!$A$4:$G$9,MATCH(I4307,ฐาน!$A$4:$A$9,0),7),INDEX(ฐาน!$A$4:$G$9,MATCH(I4307,ฐาน!$A$4:$A$9,0),4)),"")</f>
        <v/>
      </c>
      <c r="P4307" s="312">
        <f>IF(M4307&lt;&gt;ฐาน!$M$45,IF(L4307&lt;&gt;"",($L4307*$N4307/100),0),0)</f>
        <v>0</v>
      </c>
      <c r="Q4307" s="311">
        <f>IF(M4307&lt;&gt;ฐาน!$M$45,IF(L4307&lt;&gt;"",ROUNDUP(($L4307*$N4307/100),-1),0),0)</f>
        <v>0</v>
      </c>
      <c r="R4307" s="311">
        <f t="shared" si="134"/>
        <v>0</v>
      </c>
      <c r="S4307" s="313">
        <f t="shared" si="135"/>
        <v>0</v>
      </c>
      <c r="T4307" s="314">
        <f>IF(M4307&lt;&gt;ฐาน!$M$45,IF(S4307&lt;&gt;"",S4307+R4307,0),0)</f>
        <v>0</v>
      </c>
      <c r="U4307" s="311">
        <f>IF(M4307&lt;&gt;ฐาน!$M$45,IF(S4307=0,J4307+T4307,O4307),J4307)</f>
        <v>0</v>
      </c>
      <c r="V4307" s="98"/>
    </row>
    <row r="4308" spans="1:22" x14ac:dyDescent="0.35">
      <c r="A4308" s="93">
        <v>4300</v>
      </c>
      <c r="B4308" s="84"/>
      <c r="C4308" s="98"/>
      <c r="D4308" s="91"/>
      <c r="E4308" s="89"/>
      <c r="F4308" s="88"/>
      <c r="G4308" s="91"/>
      <c r="H4308" s="91"/>
      <c r="I4308" s="88"/>
      <c r="J4308" s="92"/>
      <c r="K4308" s="212"/>
      <c r="L4308" s="308" t="str">
        <f>IF(K4308&lt;&gt;"",INDEX(ฐาน!$J$4:$M$44,MATCH(INT(K4308),ฐาน!$J$4:$J$44,0),2),"")</f>
        <v/>
      </c>
      <c r="M4308" s="309" t="str">
        <f>IF(L4308&lt;&gt;"",INDEX(ฐาน!$J$4:$M$45,MATCH(L4308,ฐาน!$K$4:$K$45,0),4),"")</f>
        <v/>
      </c>
      <c r="N4308" s="310" t="str">
        <f>IF(I4308&lt;&gt;"",INDEX(ฐาน!$A$4:$F$9,MATCH(I4308,ฐาน!$A$4:$A$9,0),IF(J4308&gt;=INDEX(ฐาน!$A$4:$F$9,MATCH(I4308,ฐาน!$A$4:$A$9,0),3),6,5)),"")</f>
        <v/>
      </c>
      <c r="O4308" s="311" t="str">
        <f>IF(I4308&lt;&gt;"",IF(J4308&gt;=INDEX(ฐาน!$A$4:$G$9,MATCH(I4308,ฐาน!$A$4:$A$9,0),4),INDEX(ฐาน!$A$4:$G$9,MATCH(I4308,ฐาน!$A$4:$A$9,0),7),INDEX(ฐาน!$A$4:$G$9,MATCH(I4308,ฐาน!$A$4:$A$9,0),4)),"")</f>
        <v/>
      </c>
      <c r="P4308" s="312">
        <f>IF(M4308&lt;&gt;ฐาน!$M$45,IF(L4308&lt;&gt;"",($L4308*$N4308/100),0),0)</f>
        <v>0</v>
      </c>
      <c r="Q4308" s="311">
        <f>IF(M4308&lt;&gt;ฐาน!$M$45,IF(L4308&lt;&gt;"",ROUNDUP(($L4308*$N4308/100),-1),0),0)</f>
        <v>0</v>
      </c>
      <c r="R4308" s="311">
        <f t="shared" si="134"/>
        <v>0</v>
      </c>
      <c r="S4308" s="313">
        <f t="shared" si="135"/>
        <v>0</v>
      </c>
      <c r="T4308" s="314">
        <f>IF(M4308&lt;&gt;ฐาน!$M$45,IF(S4308&lt;&gt;"",S4308+R4308,0),0)</f>
        <v>0</v>
      </c>
      <c r="U4308" s="311">
        <f>IF(M4308&lt;&gt;ฐาน!$M$45,IF(S4308=0,J4308+T4308,O4308),J4308)</f>
        <v>0</v>
      </c>
      <c r="V4308" s="98"/>
    </row>
    <row r="4309" spans="1:22" x14ac:dyDescent="0.35">
      <c r="A4309" s="93">
        <v>4301</v>
      </c>
      <c r="B4309" s="84"/>
      <c r="C4309" s="98"/>
      <c r="D4309" s="91"/>
      <c r="E4309" s="89"/>
      <c r="F4309" s="88"/>
      <c r="G4309" s="91"/>
      <c r="H4309" s="91"/>
      <c r="I4309" s="88"/>
      <c r="J4309" s="92"/>
      <c r="K4309" s="212"/>
      <c r="L4309" s="308" t="str">
        <f>IF(K4309&lt;&gt;"",INDEX(ฐาน!$J$4:$M$44,MATCH(INT(K4309),ฐาน!$J$4:$J$44,0),2),"")</f>
        <v/>
      </c>
      <c r="M4309" s="309" t="str">
        <f>IF(L4309&lt;&gt;"",INDEX(ฐาน!$J$4:$M$45,MATCH(L4309,ฐาน!$K$4:$K$45,0),4),"")</f>
        <v/>
      </c>
      <c r="N4309" s="310" t="str">
        <f>IF(I4309&lt;&gt;"",INDEX(ฐาน!$A$4:$F$9,MATCH(I4309,ฐาน!$A$4:$A$9,0),IF(J4309&gt;=INDEX(ฐาน!$A$4:$F$9,MATCH(I4309,ฐาน!$A$4:$A$9,0),3),6,5)),"")</f>
        <v/>
      </c>
      <c r="O4309" s="311" t="str">
        <f>IF(I4309&lt;&gt;"",IF(J4309&gt;=INDEX(ฐาน!$A$4:$G$9,MATCH(I4309,ฐาน!$A$4:$A$9,0),4),INDEX(ฐาน!$A$4:$G$9,MATCH(I4309,ฐาน!$A$4:$A$9,0),7),INDEX(ฐาน!$A$4:$G$9,MATCH(I4309,ฐาน!$A$4:$A$9,0),4)),"")</f>
        <v/>
      </c>
      <c r="P4309" s="312">
        <f>IF(M4309&lt;&gt;ฐาน!$M$45,IF(L4309&lt;&gt;"",($L4309*$N4309/100),0),0)</f>
        <v>0</v>
      </c>
      <c r="Q4309" s="311">
        <f>IF(M4309&lt;&gt;ฐาน!$M$45,IF(L4309&lt;&gt;"",ROUNDUP(($L4309*$N4309/100),-1),0),0)</f>
        <v>0</v>
      </c>
      <c r="R4309" s="311">
        <f t="shared" si="134"/>
        <v>0</v>
      </c>
      <c r="S4309" s="313">
        <f t="shared" si="135"/>
        <v>0</v>
      </c>
      <c r="T4309" s="314">
        <f>IF(M4309&lt;&gt;ฐาน!$M$45,IF(S4309&lt;&gt;"",S4309+R4309,0),0)</f>
        <v>0</v>
      </c>
      <c r="U4309" s="311">
        <f>IF(M4309&lt;&gt;ฐาน!$M$45,IF(S4309=0,J4309+T4309,O4309),J4309)</f>
        <v>0</v>
      </c>
      <c r="V4309" s="98"/>
    </row>
    <row r="4310" spans="1:22" x14ac:dyDescent="0.35">
      <c r="A4310" s="93">
        <v>4302</v>
      </c>
      <c r="B4310" s="84"/>
      <c r="C4310" s="98"/>
      <c r="D4310" s="91"/>
      <c r="E4310" s="89"/>
      <c r="F4310" s="88"/>
      <c r="G4310" s="91"/>
      <c r="H4310" s="91"/>
      <c r="I4310" s="88"/>
      <c r="J4310" s="92"/>
      <c r="K4310" s="212"/>
      <c r="L4310" s="308" t="str">
        <f>IF(K4310&lt;&gt;"",INDEX(ฐาน!$J$4:$M$44,MATCH(INT(K4310),ฐาน!$J$4:$J$44,0),2),"")</f>
        <v/>
      </c>
      <c r="M4310" s="309" t="str">
        <f>IF(L4310&lt;&gt;"",INDEX(ฐาน!$J$4:$M$45,MATCH(L4310,ฐาน!$K$4:$K$45,0),4),"")</f>
        <v/>
      </c>
      <c r="N4310" s="310" t="str">
        <f>IF(I4310&lt;&gt;"",INDEX(ฐาน!$A$4:$F$9,MATCH(I4310,ฐาน!$A$4:$A$9,0),IF(J4310&gt;=INDEX(ฐาน!$A$4:$F$9,MATCH(I4310,ฐาน!$A$4:$A$9,0),3),6,5)),"")</f>
        <v/>
      </c>
      <c r="O4310" s="311" t="str">
        <f>IF(I4310&lt;&gt;"",IF(J4310&gt;=INDEX(ฐาน!$A$4:$G$9,MATCH(I4310,ฐาน!$A$4:$A$9,0),4),INDEX(ฐาน!$A$4:$G$9,MATCH(I4310,ฐาน!$A$4:$A$9,0),7),INDEX(ฐาน!$A$4:$G$9,MATCH(I4310,ฐาน!$A$4:$A$9,0),4)),"")</f>
        <v/>
      </c>
      <c r="P4310" s="312">
        <f>IF(M4310&lt;&gt;ฐาน!$M$45,IF(L4310&lt;&gt;"",($L4310*$N4310/100),0),0)</f>
        <v>0</v>
      </c>
      <c r="Q4310" s="311">
        <f>IF(M4310&lt;&gt;ฐาน!$M$45,IF(L4310&lt;&gt;"",ROUNDUP(($L4310*$N4310/100),-1),0),0)</f>
        <v>0</v>
      </c>
      <c r="R4310" s="311">
        <f t="shared" si="134"/>
        <v>0</v>
      </c>
      <c r="S4310" s="313">
        <f t="shared" si="135"/>
        <v>0</v>
      </c>
      <c r="T4310" s="314">
        <f>IF(M4310&lt;&gt;ฐาน!$M$45,IF(S4310&lt;&gt;"",S4310+R4310,0),0)</f>
        <v>0</v>
      </c>
      <c r="U4310" s="311">
        <f>IF(M4310&lt;&gt;ฐาน!$M$45,IF(S4310=0,J4310+T4310,O4310),J4310)</f>
        <v>0</v>
      </c>
      <c r="V4310" s="98"/>
    </row>
    <row r="4311" spans="1:22" x14ac:dyDescent="0.35">
      <c r="A4311" s="93">
        <v>4303</v>
      </c>
      <c r="B4311" s="84"/>
      <c r="C4311" s="98"/>
      <c r="D4311" s="91"/>
      <c r="E4311" s="89"/>
      <c r="F4311" s="88"/>
      <c r="G4311" s="91"/>
      <c r="H4311" s="91"/>
      <c r="I4311" s="88"/>
      <c r="J4311" s="92"/>
      <c r="K4311" s="212"/>
      <c r="L4311" s="308" t="str">
        <f>IF(K4311&lt;&gt;"",INDEX(ฐาน!$J$4:$M$44,MATCH(INT(K4311),ฐาน!$J$4:$J$44,0),2),"")</f>
        <v/>
      </c>
      <c r="M4311" s="309" t="str">
        <f>IF(L4311&lt;&gt;"",INDEX(ฐาน!$J$4:$M$45,MATCH(L4311,ฐาน!$K$4:$K$45,0),4),"")</f>
        <v/>
      </c>
      <c r="N4311" s="310" t="str">
        <f>IF(I4311&lt;&gt;"",INDEX(ฐาน!$A$4:$F$9,MATCH(I4311,ฐาน!$A$4:$A$9,0),IF(J4311&gt;=INDEX(ฐาน!$A$4:$F$9,MATCH(I4311,ฐาน!$A$4:$A$9,0),3),6,5)),"")</f>
        <v/>
      </c>
      <c r="O4311" s="311" t="str">
        <f>IF(I4311&lt;&gt;"",IF(J4311&gt;=INDEX(ฐาน!$A$4:$G$9,MATCH(I4311,ฐาน!$A$4:$A$9,0),4),INDEX(ฐาน!$A$4:$G$9,MATCH(I4311,ฐาน!$A$4:$A$9,0),7),INDEX(ฐาน!$A$4:$G$9,MATCH(I4311,ฐาน!$A$4:$A$9,0),4)),"")</f>
        <v/>
      </c>
      <c r="P4311" s="312">
        <f>IF(M4311&lt;&gt;ฐาน!$M$45,IF(L4311&lt;&gt;"",($L4311*$N4311/100),0),0)</f>
        <v>0</v>
      </c>
      <c r="Q4311" s="311">
        <f>IF(M4311&lt;&gt;ฐาน!$M$45,IF(L4311&lt;&gt;"",ROUNDUP(($L4311*$N4311/100),-1),0),0)</f>
        <v>0</v>
      </c>
      <c r="R4311" s="311">
        <f t="shared" si="134"/>
        <v>0</v>
      </c>
      <c r="S4311" s="313">
        <f t="shared" si="135"/>
        <v>0</v>
      </c>
      <c r="T4311" s="314">
        <f>IF(M4311&lt;&gt;ฐาน!$M$45,IF(S4311&lt;&gt;"",S4311+R4311,0),0)</f>
        <v>0</v>
      </c>
      <c r="U4311" s="311">
        <f>IF(M4311&lt;&gt;ฐาน!$M$45,IF(S4311=0,J4311+T4311,O4311),J4311)</f>
        <v>0</v>
      </c>
      <c r="V4311" s="98"/>
    </row>
    <row r="4312" spans="1:22" x14ac:dyDescent="0.35">
      <c r="A4312" s="93">
        <v>4304</v>
      </c>
      <c r="B4312" s="84"/>
      <c r="C4312" s="98"/>
      <c r="D4312" s="91"/>
      <c r="E4312" s="89"/>
      <c r="F4312" s="88"/>
      <c r="G4312" s="91"/>
      <c r="H4312" s="91"/>
      <c r="I4312" s="88"/>
      <c r="J4312" s="92"/>
      <c r="K4312" s="212"/>
      <c r="L4312" s="308" t="str">
        <f>IF(K4312&lt;&gt;"",INDEX(ฐาน!$J$4:$M$44,MATCH(INT(K4312),ฐาน!$J$4:$J$44,0),2),"")</f>
        <v/>
      </c>
      <c r="M4312" s="309" t="str">
        <f>IF(L4312&lt;&gt;"",INDEX(ฐาน!$J$4:$M$45,MATCH(L4312,ฐาน!$K$4:$K$45,0),4),"")</f>
        <v/>
      </c>
      <c r="N4312" s="310" t="str">
        <f>IF(I4312&lt;&gt;"",INDEX(ฐาน!$A$4:$F$9,MATCH(I4312,ฐาน!$A$4:$A$9,0),IF(J4312&gt;=INDEX(ฐาน!$A$4:$F$9,MATCH(I4312,ฐาน!$A$4:$A$9,0),3),6,5)),"")</f>
        <v/>
      </c>
      <c r="O4312" s="311" t="str">
        <f>IF(I4312&lt;&gt;"",IF(J4312&gt;=INDEX(ฐาน!$A$4:$G$9,MATCH(I4312,ฐาน!$A$4:$A$9,0),4),INDEX(ฐาน!$A$4:$G$9,MATCH(I4312,ฐาน!$A$4:$A$9,0),7),INDEX(ฐาน!$A$4:$G$9,MATCH(I4312,ฐาน!$A$4:$A$9,0),4)),"")</f>
        <v/>
      </c>
      <c r="P4312" s="312">
        <f>IF(M4312&lt;&gt;ฐาน!$M$45,IF(L4312&lt;&gt;"",($L4312*$N4312/100),0),0)</f>
        <v>0</v>
      </c>
      <c r="Q4312" s="311">
        <f>IF(M4312&lt;&gt;ฐาน!$M$45,IF(L4312&lt;&gt;"",ROUNDUP(($L4312*$N4312/100),-1),0),0)</f>
        <v>0</v>
      </c>
      <c r="R4312" s="311">
        <f t="shared" si="134"/>
        <v>0</v>
      </c>
      <c r="S4312" s="313">
        <f t="shared" si="135"/>
        <v>0</v>
      </c>
      <c r="T4312" s="314">
        <f>IF(M4312&lt;&gt;ฐาน!$M$45,IF(S4312&lt;&gt;"",S4312+R4312,0),0)</f>
        <v>0</v>
      </c>
      <c r="U4312" s="311">
        <f>IF(M4312&lt;&gt;ฐาน!$M$45,IF(S4312=0,J4312+T4312,O4312),J4312)</f>
        <v>0</v>
      </c>
      <c r="V4312" s="98"/>
    </row>
    <row r="4313" spans="1:22" x14ac:dyDescent="0.35">
      <c r="A4313" s="93">
        <v>4305</v>
      </c>
      <c r="B4313" s="84"/>
      <c r="C4313" s="98"/>
      <c r="D4313" s="91"/>
      <c r="E4313" s="89"/>
      <c r="F4313" s="88"/>
      <c r="G4313" s="91"/>
      <c r="H4313" s="91"/>
      <c r="I4313" s="88"/>
      <c r="J4313" s="92"/>
      <c r="K4313" s="212"/>
      <c r="L4313" s="308" t="str">
        <f>IF(K4313&lt;&gt;"",INDEX(ฐาน!$J$4:$M$44,MATCH(INT(K4313),ฐาน!$J$4:$J$44,0),2),"")</f>
        <v/>
      </c>
      <c r="M4313" s="309" t="str">
        <f>IF(L4313&lt;&gt;"",INDEX(ฐาน!$J$4:$M$45,MATCH(L4313,ฐาน!$K$4:$K$45,0),4),"")</f>
        <v/>
      </c>
      <c r="N4313" s="310" t="str">
        <f>IF(I4313&lt;&gt;"",INDEX(ฐาน!$A$4:$F$9,MATCH(I4313,ฐาน!$A$4:$A$9,0),IF(J4313&gt;=INDEX(ฐาน!$A$4:$F$9,MATCH(I4313,ฐาน!$A$4:$A$9,0),3),6,5)),"")</f>
        <v/>
      </c>
      <c r="O4313" s="311" t="str">
        <f>IF(I4313&lt;&gt;"",IF(J4313&gt;=INDEX(ฐาน!$A$4:$G$9,MATCH(I4313,ฐาน!$A$4:$A$9,0),4),INDEX(ฐาน!$A$4:$G$9,MATCH(I4313,ฐาน!$A$4:$A$9,0),7),INDEX(ฐาน!$A$4:$G$9,MATCH(I4313,ฐาน!$A$4:$A$9,0),4)),"")</f>
        <v/>
      </c>
      <c r="P4313" s="312">
        <f>IF(M4313&lt;&gt;ฐาน!$M$45,IF(L4313&lt;&gt;"",($L4313*$N4313/100),0),0)</f>
        <v>0</v>
      </c>
      <c r="Q4313" s="311">
        <f>IF(M4313&lt;&gt;ฐาน!$M$45,IF(L4313&lt;&gt;"",ROUNDUP(($L4313*$N4313/100),-1),0),0)</f>
        <v>0</v>
      </c>
      <c r="R4313" s="311">
        <f t="shared" si="134"/>
        <v>0</v>
      </c>
      <c r="S4313" s="313">
        <f t="shared" si="135"/>
        <v>0</v>
      </c>
      <c r="T4313" s="314">
        <f>IF(M4313&lt;&gt;ฐาน!$M$45,IF(S4313&lt;&gt;"",S4313+R4313,0),0)</f>
        <v>0</v>
      </c>
      <c r="U4313" s="311">
        <f>IF(M4313&lt;&gt;ฐาน!$M$45,IF(S4313=0,J4313+T4313,O4313),J4313)</f>
        <v>0</v>
      </c>
      <c r="V4313" s="98"/>
    </row>
    <row r="4314" spans="1:22" x14ac:dyDescent="0.35">
      <c r="A4314" s="93">
        <v>4306</v>
      </c>
      <c r="B4314" s="84"/>
      <c r="C4314" s="98"/>
      <c r="D4314" s="91"/>
      <c r="E4314" s="89"/>
      <c r="F4314" s="88"/>
      <c r="G4314" s="91"/>
      <c r="H4314" s="91"/>
      <c r="I4314" s="88"/>
      <c r="J4314" s="92"/>
      <c r="K4314" s="212"/>
      <c r="L4314" s="308" t="str">
        <f>IF(K4314&lt;&gt;"",INDEX(ฐาน!$J$4:$M$44,MATCH(INT(K4314),ฐาน!$J$4:$J$44,0),2),"")</f>
        <v/>
      </c>
      <c r="M4314" s="309" t="str">
        <f>IF(L4314&lt;&gt;"",INDEX(ฐาน!$J$4:$M$45,MATCH(L4314,ฐาน!$K$4:$K$45,0),4),"")</f>
        <v/>
      </c>
      <c r="N4314" s="310" t="str">
        <f>IF(I4314&lt;&gt;"",INDEX(ฐาน!$A$4:$F$9,MATCH(I4314,ฐาน!$A$4:$A$9,0),IF(J4314&gt;=INDEX(ฐาน!$A$4:$F$9,MATCH(I4314,ฐาน!$A$4:$A$9,0),3),6,5)),"")</f>
        <v/>
      </c>
      <c r="O4314" s="311" t="str">
        <f>IF(I4314&lt;&gt;"",IF(J4314&gt;=INDEX(ฐาน!$A$4:$G$9,MATCH(I4314,ฐาน!$A$4:$A$9,0),4),INDEX(ฐาน!$A$4:$G$9,MATCH(I4314,ฐาน!$A$4:$A$9,0),7),INDEX(ฐาน!$A$4:$G$9,MATCH(I4314,ฐาน!$A$4:$A$9,0),4)),"")</f>
        <v/>
      </c>
      <c r="P4314" s="312">
        <f>IF(M4314&lt;&gt;ฐาน!$M$45,IF(L4314&lt;&gt;"",($L4314*$N4314/100),0),0)</f>
        <v>0</v>
      </c>
      <c r="Q4314" s="311">
        <f>IF(M4314&lt;&gt;ฐาน!$M$45,IF(L4314&lt;&gt;"",ROUNDUP(($L4314*$N4314/100),-1),0),0)</f>
        <v>0</v>
      </c>
      <c r="R4314" s="311">
        <f t="shared" si="134"/>
        <v>0</v>
      </c>
      <c r="S4314" s="313">
        <f t="shared" si="135"/>
        <v>0</v>
      </c>
      <c r="T4314" s="314">
        <f>IF(M4314&lt;&gt;ฐาน!$M$45,IF(S4314&lt;&gt;"",S4314+R4314,0),0)</f>
        <v>0</v>
      </c>
      <c r="U4314" s="311">
        <f>IF(M4314&lt;&gt;ฐาน!$M$45,IF(S4314=0,J4314+T4314,O4314),J4314)</f>
        <v>0</v>
      </c>
      <c r="V4314" s="98"/>
    </row>
    <row r="4315" spans="1:22" x14ac:dyDescent="0.35">
      <c r="A4315" s="93">
        <v>4307</v>
      </c>
      <c r="B4315" s="84"/>
      <c r="C4315" s="98"/>
      <c r="D4315" s="91"/>
      <c r="E4315" s="89"/>
      <c r="F4315" s="88"/>
      <c r="G4315" s="91"/>
      <c r="H4315" s="91"/>
      <c r="I4315" s="88"/>
      <c r="J4315" s="92"/>
      <c r="K4315" s="212"/>
      <c r="L4315" s="308" t="str">
        <f>IF(K4315&lt;&gt;"",INDEX(ฐาน!$J$4:$M$44,MATCH(INT(K4315),ฐาน!$J$4:$J$44,0),2),"")</f>
        <v/>
      </c>
      <c r="M4315" s="309" t="str">
        <f>IF(L4315&lt;&gt;"",INDEX(ฐาน!$J$4:$M$45,MATCH(L4315,ฐาน!$K$4:$K$45,0),4),"")</f>
        <v/>
      </c>
      <c r="N4315" s="310" t="str">
        <f>IF(I4315&lt;&gt;"",INDEX(ฐาน!$A$4:$F$9,MATCH(I4315,ฐาน!$A$4:$A$9,0),IF(J4315&gt;=INDEX(ฐาน!$A$4:$F$9,MATCH(I4315,ฐาน!$A$4:$A$9,0),3),6,5)),"")</f>
        <v/>
      </c>
      <c r="O4315" s="311" t="str">
        <f>IF(I4315&lt;&gt;"",IF(J4315&gt;=INDEX(ฐาน!$A$4:$G$9,MATCH(I4315,ฐาน!$A$4:$A$9,0),4),INDEX(ฐาน!$A$4:$G$9,MATCH(I4315,ฐาน!$A$4:$A$9,0),7),INDEX(ฐาน!$A$4:$G$9,MATCH(I4315,ฐาน!$A$4:$A$9,0),4)),"")</f>
        <v/>
      </c>
      <c r="P4315" s="312">
        <f>IF(M4315&lt;&gt;ฐาน!$M$45,IF(L4315&lt;&gt;"",($L4315*$N4315/100),0),0)</f>
        <v>0</v>
      </c>
      <c r="Q4315" s="311">
        <f>IF(M4315&lt;&gt;ฐาน!$M$45,IF(L4315&lt;&gt;"",ROUNDUP(($L4315*$N4315/100),-1),0),0)</f>
        <v>0</v>
      </c>
      <c r="R4315" s="311">
        <f t="shared" si="134"/>
        <v>0</v>
      </c>
      <c r="S4315" s="313">
        <f t="shared" si="135"/>
        <v>0</v>
      </c>
      <c r="T4315" s="314">
        <f>IF(M4315&lt;&gt;ฐาน!$M$45,IF(S4315&lt;&gt;"",S4315+R4315,0),0)</f>
        <v>0</v>
      </c>
      <c r="U4315" s="311">
        <f>IF(M4315&lt;&gt;ฐาน!$M$45,IF(S4315=0,J4315+T4315,O4315),J4315)</f>
        <v>0</v>
      </c>
      <c r="V4315" s="98"/>
    </row>
    <row r="4316" spans="1:22" x14ac:dyDescent="0.35">
      <c r="A4316" s="93">
        <v>4308</v>
      </c>
      <c r="B4316" s="84"/>
      <c r="C4316" s="98"/>
      <c r="D4316" s="91"/>
      <c r="E4316" s="89"/>
      <c r="F4316" s="88"/>
      <c r="G4316" s="91"/>
      <c r="H4316" s="91"/>
      <c r="I4316" s="88"/>
      <c r="J4316" s="92"/>
      <c r="K4316" s="212"/>
      <c r="L4316" s="308" t="str">
        <f>IF(K4316&lt;&gt;"",INDEX(ฐาน!$J$4:$M$44,MATCH(INT(K4316),ฐาน!$J$4:$J$44,0),2),"")</f>
        <v/>
      </c>
      <c r="M4316" s="309" t="str">
        <f>IF(L4316&lt;&gt;"",INDEX(ฐาน!$J$4:$M$45,MATCH(L4316,ฐาน!$K$4:$K$45,0),4),"")</f>
        <v/>
      </c>
      <c r="N4316" s="310" t="str">
        <f>IF(I4316&lt;&gt;"",INDEX(ฐาน!$A$4:$F$9,MATCH(I4316,ฐาน!$A$4:$A$9,0),IF(J4316&gt;=INDEX(ฐาน!$A$4:$F$9,MATCH(I4316,ฐาน!$A$4:$A$9,0),3),6,5)),"")</f>
        <v/>
      </c>
      <c r="O4316" s="311" t="str">
        <f>IF(I4316&lt;&gt;"",IF(J4316&gt;=INDEX(ฐาน!$A$4:$G$9,MATCH(I4316,ฐาน!$A$4:$A$9,0),4),INDEX(ฐาน!$A$4:$G$9,MATCH(I4316,ฐาน!$A$4:$A$9,0),7),INDEX(ฐาน!$A$4:$G$9,MATCH(I4316,ฐาน!$A$4:$A$9,0),4)),"")</f>
        <v/>
      </c>
      <c r="P4316" s="312">
        <f>IF(M4316&lt;&gt;ฐาน!$M$45,IF(L4316&lt;&gt;"",($L4316*$N4316/100),0),0)</f>
        <v>0</v>
      </c>
      <c r="Q4316" s="311">
        <f>IF(M4316&lt;&gt;ฐาน!$M$45,IF(L4316&lt;&gt;"",ROUNDUP(($L4316*$N4316/100),-1),0),0)</f>
        <v>0</v>
      </c>
      <c r="R4316" s="311">
        <f t="shared" si="134"/>
        <v>0</v>
      </c>
      <c r="S4316" s="313">
        <f t="shared" si="135"/>
        <v>0</v>
      </c>
      <c r="T4316" s="314">
        <f>IF(M4316&lt;&gt;ฐาน!$M$45,IF(S4316&lt;&gt;"",S4316+R4316,0),0)</f>
        <v>0</v>
      </c>
      <c r="U4316" s="311">
        <f>IF(M4316&lt;&gt;ฐาน!$M$45,IF(S4316=0,J4316+T4316,O4316),J4316)</f>
        <v>0</v>
      </c>
      <c r="V4316" s="98"/>
    </row>
    <row r="4317" spans="1:22" x14ac:dyDescent="0.35">
      <c r="A4317" s="93">
        <v>4309</v>
      </c>
      <c r="B4317" s="84"/>
      <c r="C4317" s="98"/>
      <c r="D4317" s="91"/>
      <c r="E4317" s="89"/>
      <c r="F4317" s="88"/>
      <c r="G4317" s="91"/>
      <c r="H4317" s="91"/>
      <c r="I4317" s="88"/>
      <c r="J4317" s="92"/>
      <c r="K4317" s="212"/>
      <c r="L4317" s="308" t="str">
        <f>IF(K4317&lt;&gt;"",INDEX(ฐาน!$J$4:$M$44,MATCH(INT(K4317),ฐาน!$J$4:$J$44,0),2),"")</f>
        <v/>
      </c>
      <c r="M4317" s="309" t="str">
        <f>IF(L4317&lt;&gt;"",INDEX(ฐาน!$J$4:$M$45,MATCH(L4317,ฐาน!$K$4:$K$45,0),4),"")</f>
        <v/>
      </c>
      <c r="N4317" s="310" t="str">
        <f>IF(I4317&lt;&gt;"",INDEX(ฐาน!$A$4:$F$9,MATCH(I4317,ฐาน!$A$4:$A$9,0),IF(J4317&gt;=INDEX(ฐาน!$A$4:$F$9,MATCH(I4317,ฐาน!$A$4:$A$9,0),3),6,5)),"")</f>
        <v/>
      </c>
      <c r="O4317" s="311" t="str">
        <f>IF(I4317&lt;&gt;"",IF(J4317&gt;=INDEX(ฐาน!$A$4:$G$9,MATCH(I4317,ฐาน!$A$4:$A$9,0),4),INDEX(ฐาน!$A$4:$G$9,MATCH(I4317,ฐาน!$A$4:$A$9,0),7),INDEX(ฐาน!$A$4:$G$9,MATCH(I4317,ฐาน!$A$4:$A$9,0),4)),"")</f>
        <v/>
      </c>
      <c r="P4317" s="312">
        <f>IF(M4317&lt;&gt;ฐาน!$M$45,IF(L4317&lt;&gt;"",($L4317*$N4317/100),0),0)</f>
        <v>0</v>
      </c>
      <c r="Q4317" s="311">
        <f>IF(M4317&lt;&gt;ฐาน!$M$45,IF(L4317&lt;&gt;"",ROUNDUP(($L4317*$N4317/100),-1),0),0)</f>
        <v>0</v>
      </c>
      <c r="R4317" s="311">
        <f t="shared" si="134"/>
        <v>0</v>
      </c>
      <c r="S4317" s="313">
        <f t="shared" si="135"/>
        <v>0</v>
      </c>
      <c r="T4317" s="314">
        <f>IF(M4317&lt;&gt;ฐาน!$M$45,IF(S4317&lt;&gt;"",S4317+R4317,0),0)</f>
        <v>0</v>
      </c>
      <c r="U4317" s="311">
        <f>IF(M4317&lt;&gt;ฐาน!$M$45,IF(S4317=0,J4317+T4317,O4317),J4317)</f>
        <v>0</v>
      </c>
      <c r="V4317" s="98"/>
    </row>
    <row r="4318" spans="1:22" x14ac:dyDescent="0.35">
      <c r="A4318" s="93">
        <v>4310</v>
      </c>
      <c r="B4318" s="84"/>
      <c r="C4318" s="98"/>
      <c r="D4318" s="91"/>
      <c r="E4318" s="89"/>
      <c r="F4318" s="88"/>
      <c r="G4318" s="91"/>
      <c r="H4318" s="91"/>
      <c r="I4318" s="88"/>
      <c r="J4318" s="92"/>
      <c r="K4318" s="212"/>
      <c r="L4318" s="308" t="str">
        <f>IF(K4318&lt;&gt;"",INDEX(ฐาน!$J$4:$M$44,MATCH(INT(K4318),ฐาน!$J$4:$J$44,0),2),"")</f>
        <v/>
      </c>
      <c r="M4318" s="309" t="str">
        <f>IF(L4318&lt;&gt;"",INDEX(ฐาน!$J$4:$M$45,MATCH(L4318,ฐาน!$K$4:$K$45,0),4),"")</f>
        <v/>
      </c>
      <c r="N4318" s="310" t="str">
        <f>IF(I4318&lt;&gt;"",INDEX(ฐาน!$A$4:$F$9,MATCH(I4318,ฐาน!$A$4:$A$9,0),IF(J4318&gt;=INDEX(ฐาน!$A$4:$F$9,MATCH(I4318,ฐาน!$A$4:$A$9,0),3),6,5)),"")</f>
        <v/>
      </c>
      <c r="O4318" s="311" t="str">
        <f>IF(I4318&lt;&gt;"",IF(J4318&gt;=INDEX(ฐาน!$A$4:$G$9,MATCH(I4318,ฐาน!$A$4:$A$9,0),4),INDEX(ฐาน!$A$4:$G$9,MATCH(I4318,ฐาน!$A$4:$A$9,0),7),INDEX(ฐาน!$A$4:$G$9,MATCH(I4318,ฐาน!$A$4:$A$9,0),4)),"")</f>
        <v/>
      </c>
      <c r="P4318" s="312">
        <f>IF(M4318&lt;&gt;ฐาน!$M$45,IF(L4318&lt;&gt;"",($L4318*$N4318/100),0),0)</f>
        <v>0</v>
      </c>
      <c r="Q4318" s="311">
        <f>IF(M4318&lt;&gt;ฐาน!$M$45,IF(L4318&lt;&gt;"",ROUNDUP(($L4318*$N4318/100),-1),0),0)</f>
        <v>0</v>
      </c>
      <c r="R4318" s="311">
        <f t="shared" si="134"/>
        <v>0</v>
      </c>
      <c r="S4318" s="313">
        <f t="shared" si="135"/>
        <v>0</v>
      </c>
      <c r="T4318" s="314">
        <f>IF(M4318&lt;&gt;ฐาน!$M$45,IF(S4318&lt;&gt;"",S4318+R4318,0),0)</f>
        <v>0</v>
      </c>
      <c r="U4318" s="311">
        <f>IF(M4318&lt;&gt;ฐาน!$M$45,IF(S4318=0,J4318+T4318,O4318),J4318)</f>
        <v>0</v>
      </c>
      <c r="V4318" s="98"/>
    </row>
    <row r="4319" spans="1:22" x14ac:dyDescent="0.35">
      <c r="A4319" s="93">
        <v>4311</v>
      </c>
      <c r="B4319" s="84"/>
      <c r="C4319" s="98"/>
      <c r="D4319" s="91"/>
      <c r="E4319" s="89"/>
      <c r="F4319" s="88"/>
      <c r="G4319" s="91"/>
      <c r="H4319" s="91"/>
      <c r="I4319" s="88"/>
      <c r="J4319" s="92"/>
      <c r="K4319" s="212"/>
      <c r="L4319" s="308" t="str">
        <f>IF(K4319&lt;&gt;"",INDEX(ฐาน!$J$4:$M$44,MATCH(INT(K4319),ฐาน!$J$4:$J$44,0),2),"")</f>
        <v/>
      </c>
      <c r="M4319" s="309" t="str">
        <f>IF(L4319&lt;&gt;"",INDEX(ฐาน!$J$4:$M$45,MATCH(L4319,ฐาน!$K$4:$K$45,0),4),"")</f>
        <v/>
      </c>
      <c r="N4319" s="310" t="str">
        <f>IF(I4319&lt;&gt;"",INDEX(ฐาน!$A$4:$F$9,MATCH(I4319,ฐาน!$A$4:$A$9,0),IF(J4319&gt;=INDEX(ฐาน!$A$4:$F$9,MATCH(I4319,ฐาน!$A$4:$A$9,0),3),6,5)),"")</f>
        <v/>
      </c>
      <c r="O4319" s="311" t="str">
        <f>IF(I4319&lt;&gt;"",IF(J4319&gt;=INDEX(ฐาน!$A$4:$G$9,MATCH(I4319,ฐาน!$A$4:$A$9,0),4),INDEX(ฐาน!$A$4:$G$9,MATCH(I4319,ฐาน!$A$4:$A$9,0),7),INDEX(ฐาน!$A$4:$G$9,MATCH(I4319,ฐาน!$A$4:$A$9,0),4)),"")</f>
        <v/>
      </c>
      <c r="P4319" s="312">
        <f>IF(M4319&lt;&gt;ฐาน!$M$45,IF(L4319&lt;&gt;"",($L4319*$N4319/100),0),0)</f>
        <v>0</v>
      </c>
      <c r="Q4319" s="311">
        <f>IF(M4319&lt;&gt;ฐาน!$M$45,IF(L4319&lt;&gt;"",ROUNDUP(($L4319*$N4319/100),-1),0),0)</f>
        <v>0</v>
      </c>
      <c r="R4319" s="311">
        <f t="shared" si="134"/>
        <v>0</v>
      </c>
      <c r="S4319" s="313">
        <f t="shared" si="135"/>
        <v>0</v>
      </c>
      <c r="T4319" s="314">
        <f>IF(M4319&lt;&gt;ฐาน!$M$45,IF(S4319&lt;&gt;"",S4319+R4319,0),0)</f>
        <v>0</v>
      </c>
      <c r="U4319" s="311">
        <f>IF(M4319&lt;&gt;ฐาน!$M$45,IF(S4319=0,J4319+T4319,O4319),J4319)</f>
        <v>0</v>
      </c>
      <c r="V4319" s="98"/>
    </row>
    <row r="4320" spans="1:22" x14ac:dyDescent="0.35">
      <c r="A4320" s="93">
        <v>4312</v>
      </c>
      <c r="B4320" s="84"/>
      <c r="C4320" s="98"/>
      <c r="D4320" s="91"/>
      <c r="E4320" s="89"/>
      <c r="F4320" s="88"/>
      <c r="G4320" s="91"/>
      <c r="H4320" s="91"/>
      <c r="I4320" s="88"/>
      <c r="J4320" s="92"/>
      <c r="K4320" s="212"/>
      <c r="L4320" s="308" t="str">
        <f>IF(K4320&lt;&gt;"",INDEX(ฐาน!$J$4:$M$44,MATCH(INT(K4320),ฐาน!$J$4:$J$44,0),2),"")</f>
        <v/>
      </c>
      <c r="M4320" s="309" t="str">
        <f>IF(L4320&lt;&gt;"",INDEX(ฐาน!$J$4:$M$45,MATCH(L4320,ฐาน!$K$4:$K$45,0),4),"")</f>
        <v/>
      </c>
      <c r="N4320" s="310" t="str">
        <f>IF(I4320&lt;&gt;"",INDEX(ฐาน!$A$4:$F$9,MATCH(I4320,ฐาน!$A$4:$A$9,0),IF(J4320&gt;=INDEX(ฐาน!$A$4:$F$9,MATCH(I4320,ฐาน!$A$4:$A$9,0),3),6,5)),"")</f>
        <v/>
      </c>
      <c r="O4320" s="311" t="str">
        <f>IF(I4320&lt;&gt;"",IF(J4320&gt;=INDEX(ฐาน!$A$4:$G$9,MATCH(I4320,ฐาน!$A$4:$A$9,0),4),INDEX(ฐาน!$A$4:$G$9,MATCH(I4320,ฐาน!$A$4:$A$9,0),7),INDEX(ฐาน!$A$4:$G$9,MATCH(I4320,ฐาน!$A$4:$A$9,0),4)),"")</f>
        <v/>
      </c>
      <c r="P4320" s="312">
        <f>IF(M4320&lt;&gt;ฐาน!$M$45,IF(L4320&lt;&gt;"",($L4320*$N4320/100),0),0)</f>
        <v>0</v>
      </c>
      <c r="Q4320" s="311">
        <f>IF(M4320&lt;&gt;ฐาน!$M$45,IF(L4320&lt;&gt;"",ROUNDUP(($L4320*$N4320/100),-1),0),0)</f>
        <v>0</v>
      </c>
      <c r="R4320" s="311">
        <f t="shared" si="134"/>
        <v>0</v>
      </c>
      <c r="S4320" s="313">
        <f t="shared" si="135"/>
        <v>0</v>
      </c>
      <c r="T4320" s="314">
        <f>IF(M4320&lt;&gt;ฐาน!$M$45,IF(S4320&lt;&gt;"",S4320+R4320,0),0)</f>
        <v>0</v>
      </c>
      <c r="U4320" s="311">
        <f>IF(M4320&lt;&gt;ฐาน!$M$45,IF(S4320=0,J4320+T4320,O4320),J4320)</f>
        <v>0</v>
      </c>
      <c r="V4320" s="98"/>
    </row>
    <row r="4321" spans="1:22" x14ac:dyDescent="0.35">
      <c r="A4321" s="93">
        <v>4313</v>
      </c>
      <c r="B4321" s="84"/>
      <c r="C4321" s="98"/>
      <c r="D4321" s="91"/>
      <c r="E4321" s="89"/>
      <c r="F4321" s="88"/>
      <c r="G4321" s="91"/>
      <c r="H4321" s="91"/>
      <c r="I4321" s="88"/>
      <c r="J4321" s="92"/>
      <c r="K4321" s="212"/>
      <c r="L4321" s="308" t="str">
        <f>IF(K4321&lt;&gt;"",INDEX(ฐาน!$J$4:$M$44,MATCH(INT(K4321),ฐาน!$J$4:$J$44,0),2),"")</f>
        <v/>
      </c>
      <c r="M4321" s="309" t="str">
        <f>IF(L4321&lt;&gt;"",INDEX(ฐาน!$J$4:$M$45,MATCH(L4321,ฐาน!$K$4:$K$45,0),4),"")</f>
        <v/>
      </c>
      <c r="N4321" s="310" t="str">
        <f>IF(I4321&lt;&gt;"",INDEX(ฐาน!$A$4:$F$9,MATCH(I4321,ฐาน!$A$4:$A$9,0),IF(J4321&gt;=INDEX(ฐาน!$A$4:$F$9,MATCH(I4321,ฐาน!$A$4:$A$9,0),3),6,5)),"")</f>
        <v/>
      </c>
      <c r="O4321" s="311" t="str">
        <f>IF(I4321&lt;&gt;"",IF(J4321&gt;=INDEX(ฐาน!$A$4:$G$9,MATCH(I4321,ฐาน!$A$4:$A$9,0),4),INDEX(ฐาน!$A$4:$G$9,MATCH(I4321,ฐาน!$A$4:$A$9,0),7),INDEX(ฐาน!$A$4:$G$9,MATCH(I4321,ฐาน!$A$4:$A$9,0),4)),"")</f>
        <v/>
      </c>
      <c r="P4321" s="312">
        <f>IF(M4321&lt;&gt;ฐาน!$M$45,IF(L4321&lt;&gt;"",($L4321*$N4321/100),0),0)</f>
        <v>0</v>
      </c>
      <c r="Q4321" s="311">
        <f>IF(M4321&lt;&gt;ฐาน!$M$45,IF(L4321&lt;&gt;"",ROUNDUP(($L4321*$N4321/100),-1),0),0)</f>
        <v>0</v>
      </c>
      <c r="R4321" s="311">
        <f t="shared" si="134"/>
        <v>0</v>
      </c>
      <c r="S4321" s="313">
        <f t="shared" si="135"/>
        <v>0</v>
      </c>
      <c r="T4321" s="314">
        <f>IF(M4321&lt;&gt;ฐาน!$M$45,IF(S4321&lt;&gt;"",S4321+R4321,0),0)</f>
        <v>0</v>
      </c>
      <c r="U4321" s="311">
        <f>IF(M4321&lt;&gt;ฐาน!$M$45,IF(S4321=0,J4321+T4321,O4321),J4321)</f>
        <v>0</v>
      </c>
      <c r="V4321" s="98"/>
    </row>
    <row r="4322" spans="1:22" x14ac:dyDescent="0.35">
      <c r="A4322" s="93">
        <v>4314</v>
      </c>
      <c r="B4322" s="84"/>
      <c r="C4322" s="98"/>
      <c r="D4322" s="91"/>
      <c r="E4322" s="89"/>
      <c r="F4322" s="88"/>
      <c r="G4322" s="91"/>
      <c r="H4322" s="91"/>
      <c r="I4322" s="88"/>
      <c r="J4322" s="92"/>
      <c r="K4322" s="212"/>
      <c r="L4322" s="308" t="str">
        <f>IF(K4322&lt;&gt;"",INDEX(ฐาน!$J$4:$M$44,MATCH(INT(K4322),ฐาน!$J$4:$J$44,0),2),"")</f>
        <v/>
      </c>
      <c r="M4322" s="309" t="str">
        <f>IF(L4322&lt;&gt;"",INDEX(ฐาน!$J$4:$M$45,MATCH(L4322,ฐาน!$K$4:$K$45,0),4),"")</f>
        <v/>
      </c>
      <c r="N4322" s="310" t="str">
        <f>IF(I4322&lt;&gt;"",INDEX(ฐาน!$A$4:$F$9,MATCH(I4322,ฐาน!$A$4:$A$9,0),IF(J4322&gt;=INDEX(ฐาน!$A$4:$F$9,MATCH(I4322,ฐาน!$A$4:$A$9,0),3),6,5)),"")</f>
        <v/>
      </c>
      <c r="O4322" s="311" t="str">
        <f>IF(I4322&lt;&gt;"",IF(J4322&gt;=INDEX(ฐาน!$A$4:$G$9,MATCH(I4322,ฐาน!$A$4:$A$9,0),4),INDEX(ฐาน!$A$4:$G$9,MATCH(I4322,ฐาน!$A$4:$A$9,0),7),INDEX(ฐาน!$A$4:$G$9,MATCH(I4322,ฐาน!$A$4:$A$9,0),4)),"")</f>
        <v/>
      </c>
      <c r="P4322" s="312">
        <f>IF(M4322&lt;&gt;ฐาน!$M$45,IF(L4322&lt;&gt;"",($L4322*$N4322/100),0),0)</f>
        <v>0</v>
      </c>
      <c r="Q4322" s="311">
        <f>IF(M4322&lt;&gt;ฐาน!$M$45,IF(L4322&lt;&gt;"",ROUNDUP(($L4322*$N4322/100),-1),0),0)</f>
        <v>0</v>
      </c>
      <c r="R4322" s="311">
        <f t="shared" si="134"/>
        <v>0</v>
      </c>
      <c r="S4322" s="313">
        <f t="shared" si="135"/>
        <v>0</v>
      </c>
      <c r="T4322" s="314">
        <f>IF(M4322&lt;&gt;ฐาน!$M$45,IF(S4322&lt;&gt;"",S4322+R4322,0),0)</f>
        <v>0</v>
      </c>
      <c r="U4322" s="311">
        <f>IF(M4322&lt;&gt;ฐาน!$M$45,IF(S4322=0,J4322+T4322,O4322),J4322)</f>
        <v>0</v>
      </c>
      <c r="V4322" s="98"/>
    </row>
    <row r="4323" spans="1:22" x14ac:dyDescent="0.35">
      <c r="A4323" s="93">
        <v>4315</v>
      </c>
      <c r="B4323" s="84"/>
      <c r="C4323" s="98"/>
      <c r="D4323" s="91"/>
      <c r="E4323" s="89"/>
      <c r="F4323" s="88"/>
      <c r="G4323" s="91"/>
      <c r="H4323" s="91"/>
      <c r="I4323" s="88"/>
      <c r="J4323" s="92"/>
      <c r="K4323" s="212"/>
      <c r="L4323" s="308" t="str">
        <f>IF(K4323&lt;&gt;"",INDEX(ฐาน!$J$4:$M$44,MATCH(INT(K4323),ฐาน!$J$4:$J$44,0),2),"")</f>
        <v/>
      </c>
      <c r="M4323" s="309" t="str">
        <f>IF(L4323&lt;&gt;"",INDEX(ฐาน!$J$4:$M$45,MATCH(L4323,ฐาน!$K$4:$K$45,0),4),"")</f>
        <v/>
      </c>
      <c r="N4323" s="310" t="str">
        <f>IF(I4323&lt;&gt;"",INDEX(ฐาน!$A$4:$F$9,MATCH(I4323,ฐาน!$A$4:$A$9,0),IF(J4323&gt;=INDEX(ฐาน!$A$4:$F$9,MATCH(I4323,ฐาน!$A$4:$A$9,0),3),6,5)),"")</f>
        <v/>
      </c>
      <c r="O4323" s="311" t="str">
        <f>IF(I4323&lt;&gt;"",IF(J4323&gt;=INDEX(ฐาน!$A$4:$G$9,MATCH(I4323,ฐาน!$A$4:$A$9,0),4),INDEX(ฐาน!$A$4:$G$9,MATCH(I4323,ฐาน!$A$4:$A$9,0),7),INDEX(ฐาน!$A$4:$G$9,MATCH(I4323,ฐาน!$A$4:$A$9,0),4)),"")</f>
        <v/>
      </c>
      <c r="P4323" s="312">
        <f>IF(M4323&lt;&gt;ฐาน!$M$45,IF(L4323&lt;&gt;"",($L4323*$N4323/100),0),0)</f>
        <v>0</v>
      </c>
      <c r="Q4323" s="311">
        <f>IF(M4323&lt;&gt;ฐาน!$M$45,IF(L4323&lt;&gt;"",ROUNDUP(($L4323*$N4323/100),-1),0),0)</f>
        <v>0</v>
      </c>
      <c r="R4323" s="311">
        <f t="shared" si="134"/>
        <v>0</v>
      </c>
      <c r="S4323" s="313">
        <f t="shared" si="135"/>
        <v>0</v>
      </c>
      <c r="T4323" s="314">
        <f>IF(M4323&lt;&gt;ฐาน!$M$45,IF(S4323&lt;&gt;"",S4323+R4323,0),0)</f>
        <v>0</v>
      </c>
      <c r="U4323" s="311">
        <f>IF(M4323&lt;&gt;ฐาน!$M$45,IF(S4323=0,J4323+T4323,O4323),J4323)</f>
        <v>0</v>
      </c>
      <c r="V4323" s="98"/>
    </row>
    <row r="4324" spans="1:22" x14ac:dyDescent="0.35">
      <c r="A4324" s="93">
        <v>4316</v>
      </c>
      <c r="B4324" s="84"/>
      <c r="C4324" s="98"/>
      <c r="D4324" s="91"/>
      <c r="E4324" s="89"/>
      <c r="F4324" s="88"/>
      <c r="G4324" s="91"/>
      <c r="H4324" s="91"/>
      <c r="I4324" s="88"/>
      <c r="J4324" s="92"/>
      <c r="K4324" s="212"/>
      <c r="L4324" s="308" t="str">
        <f>IF(K4324&lt;&gt;"",INDEX(ฐาน!$J$4:$M$44,MATCH(INT(K4324),ฐาน!$J$4:$J$44,0),2),"")</f>
        <v/>
      </c>
      <c r="M4324" s="309" t="str">
        <f>IF(L4324&lt;&gt;"",INDEX(ฐาน!$J$4:$M$45,MATCH(L4324,ฐาน!$K$4:$K$45,0),4),"")</f>
        <v/>
      </c>
      <c r="N4324" s="310" t="str">
        <f>IF(I4324&lt;&gt;"",INDEX(ฐาน!$A$4:$F$9,MATCH(I4324,ฐาน!$A$4:$A$9,0),IF(J4324&gt;=INDEX(ฐาน!$A$4:$F$9,MATCH(I4324,ฐาน!$A$4:$A$9,0),3),6,5)),"")</f>
        <v/>
      </c>
      <c r="O4324" s="311" t="str">
        <f>IF(I4324&lt;&gt;"",IF(J4324&gt;=INDEX(ฐาน!$A$4:$G$9,MATCH(I4324,ฐาน!$A$4:$A$9,0),4),INDEX(ฐาน!$A$4:$G$9,MATCH(I4324,ฐาน!$A$4:$A$9,0),7),INDEX(ฐาน!$A$4:$G$9,MATCH(I4324,ฐาน!$A$4:$A$9,0),4)),"")</f>
        <v/>
      </c>
      <c r="P4324" s="312">
        <f>IF(M4324&lt;&gt;ฐาน!$M$45,IF(L4324&lt;&gt;"",($L4324*$N4324/100),0),0)</f>
        <v>0</v>
      </c>
      <c r="Q4324" s="311">
        <f>IF(M4324&lt;&gt;ฐาน!$M$45,IF(L4324&lt;&gt;"",ROUNDUP(($L4324*$N4324/100),-1),0),0)</f>
        <v>0</v>
      </c>
      <c r="R4324" s="311">
        <f t="shared" si="134"/>
        <v>0</v>
      </c>
      <c r="S4324" s="313">
        <f t="shared" si="135"/>
        <v>0</v>
      </c>
      <c r="T4324" s="314">
        <f>IF(M4324&lt;&gt;ฐาน!$M$45,IF(S4324&lt;&gt;"",S4324+R4324,0),0)</f>
        <v>0</v>
      </c>
      <c r="U4324" s="311">
        <f>IF(M4324&lt;&gt;ฐาน!$M$45,IF(S4324=0,J4324+T4324,O4324),J4324)</f>
        <v>0</v>
      </c>
      <c r="V4324" s="98"/>
    </row>
    <row r="4325" spans="1:22" x14ac:dyDescent="0.35">
      <c r="A4325" s="93">
        <v>4317</v>
      </c>
      <c r="B4325" s="84"/>
      <c r="C4325" s="98"/>
      <c r="D4325" s="91"/>
      <c r="E4325" s="89"/>
      <c r="F4325" s="88"/>
      <c r="G4325" s="91"/>
      <c r="H4325" s="91"/>
      <c r="I4325" s="88"/>
      <c r="J4325" s="92"/>
      <c r="K4325" s="212"/>
      <c r="L4325" s="308" t="str">
        <f>IF(K4325&lt;&gt;"",INDEX(ฐาน!$J$4:$M$44,MATCH(INT(K4325),ฐาน!$J$4:$J$44,0),2),"")</f>
        <v/>
      </c>
      <c r="M4325" s="309" t="str">
        <f>IF(L4325&lt;&gt;"",INDEX(ฐาน!$J$4:$M$45,MATCH(L4325,ฐาน!$K$4:$K$45,0),4),"")</f>
        <v/>
      </c>
      <c r="N4325" s="310" t="str">
        <f>IF(I4325&lt;&gt;"",INDEX(ฐาน!$A$4:$F$9,MATCH(I4325,ฐาน!$A$4:$A$9,0),IF(J4325&gt;=INDEX(ฐาน!$A$4:$F$9,MATCH(I4325,ฐาน!$A$4:$A$9,0),3),6,5)),"")</f>
        <v/>
      </c>
      <c r="O4325" s="311" t="str">
        <f>IF(I4325&lt;&gt;"",IF(J4325&gt;=INDEX(ฐาน!$A$4:$G$9,MATCH(I4325,ฐาน!$A$4:$A$9,0),4),INDEX(ฐาน!$A$4:$G$9,MATCH(I4325,ฐาน!$A$4:$A$9,0),7),INDEX(ฐาน!$A$4:$G$9,MATCH(I4325,ฐาน!$A$4:$A$9,0),4)),"")</f>
        <v/>
      </c>
      <c r="P4325" s="312">
        <f>IF(M4325&lt;&gt;ฐาน!$M$45,IF(L4325&lt;&gt;"",($L4325*$N4325/100),0),0)</f>
        <v>0</v>
      </c>
      <c r="Q4325" s="311">
        <f>IF(M4325&lt;&gt;ฐาน!$M$45,IF(L4325&lt;&gt;"",ROUNDUP(($L4325*$N4325/100),-1),0),0)</f>
        <v>0</v>
      </c>
      <c r="R4325" s="311">
        <f t="shared" si="134"/>
        <v>0</v>
      </c>
      <c r="S4325" s="313">
        <f t="shared" si="135"/>
        <v>0</v>
      </c>
      <c r="T4325" s="314">
        <f>IF(M4325&lt;&gt;ฐาน!$M$45,IF(S4325&lt;&gt;"",S4325+R4325,0),0)</f>
        <v>0</v>
      </c>
      <c r="U4325" s="311">
        <f>IF(M4325&lt;&gt;ฐาน!$M$45,IF(S4325=0,J4325+T4325,O4325),J4325)</f>
        <v>0</v>
      </c>
      <c r="V4325" s="98"/>
    </row>
    <row r="4326" spans="1:22" x14ac:dyDescent="0.35">
      <c r="A4326" s="93">
        <v>4318</v>
      </c>
      <c r="B4326" s="84"/>
      <c r="C4326" s="98"/>
      <c r="D4326" s="91"/>
      <c r="E4326" s="89"/>
      <c r="F4326" s="88"/>
      <c r="G4326" s="91"/>
      <c r="H4326" s="91"/>
      <c r="I4326" s="88"/>
      <c r="J4326" s="92"/>
      <c r="K4326" s="212"/>
      <c r="L4326" s="308" t="str">
        <f>IF(K4326&lt;&gt;"",INDEX(ฐาน!$J$4:$M$44,MATCH(INT(K4326),ฐาน!$J$4:$J$44,0),2),"")</f>
        <v/>
      </c>
      <c r="M4326" s="309" t="str">
        <f>IF(L4326&lt;&gt;"",INDEX(ฐาน!$J$4:$M$45,MATCH(L4326,ฐาน!$K$4:$K$45,0),4),"")</f>
        <v/>
      </c>
      <c r="N4326" s="310" t="str">
        <f>IF(I4326&lt;&gt;"",INDEX(ฐาน!$A$4:$F$9,MATCH(I4326,ฐาน!$A$4:$A$9,0),IF(J4326&gt;=INDEX(ฐาน!$A$4:$F$9,MATCH(I4326,ฐาน!$A$4:$A$9,0),3),6,5)),"")</f>
        <v/>
      </c>
      <c r="O4326" s="311" t="str">
        <f>IF(I4326&lt;&gt;"",IF(J4326&gt;=INDEX(ฐาน!$A$4:$G$9,MATCH(I4326,ฐาน!$A$4:$A$9,0),4),INDEX(ฐาน!$A$4:$G$9,MATCH(I4326,ฐาน!$A$4:$A$9,0),7),INDEX(ฐาน!$A$4:$G$9,MATCH(I4326,ฐาน!$A$4:$A$9,0),4)),"")</f>
        <v/>
      </c>
      <c r="P4326" s="312">
        <f>IF(M4326&lt;&gt;ฐาน!$M$45,IF(L4326&lt;&gt;"",($L4326*$N4326/100),0),0)</f>
        <v>0</v>
      </c>
      <c r="Q4326" s="311">
        <f>IF(M4326&lt;&gt;ฐาน!$M$45,IF(L4326&lt;&gt;"",ROUNDUP(($L4326*$N4326/100),-1),0),0)</f>
        <v>0</v>
      </c>
      <c r="R4326" s="311">
        <f t="shared" si="134"/>
        <v>0</v>
      </c>
      <c r="S4326" s="313">
        <f t="shared" si="135"/>
        <v>0</v>
      </c>
      <c r="T4326" s="314">
        <f>IF(M4326&lt;&gt;ฐาน!$M$45,IF(S4326&lt;&gt;"",S4326+R4326,0),0)</f>
        <v>0</v>
      </c>
      <c r="U4326" s="311">
        <f>IF(M4326&lt;&gt;ฐาน!$M$45,IF(S4326=0,J4326+T4326,O4326),J4326)</f>
        <v>0</v>
      </c>
      <c r="V4326" s="98"/>
    </row>
    <row r="4327" spans="1:22" x14ac:dyDescent="0.35">
      <c r="A4327" s="93">
        <v>4319</v>
      </c>
      <c r="B4327" s="84"/>
      <c r="C4327" s="98"/>
      <c r="D4327" s="91"/>
      <c r="E4327" s="89"/>
      <c r="F4327" s="88"/>
      <c r="G4327" s="91"/>
      <c r="H4327" s="91"/>
      <c r="I4327" s="88"/>
      <c r="J4327" s="92"/>
      <c r="K4327" s="212"/>
      <c r="L4327" s="308" t="str">
        <f>IF(K4327&lt;&gt;"",INDEX(ฐาน!$J$4:$M$44,MATCH(INT(K4327),ฐาน!$J$4:$J$44,0),2),"")</f>
        <v/>
      </c>
      <c r="M4327" s="309" t="str">
        <f>IF(L4327&lt;&gt;"",INDEX(ฐาน!$J$4:$M$45,MATCH(L4327,ฐาน!$K$4:$K$45,0),4),"")</f>
        <v/>
      </c>
      <c r="N4327" s="310" t="str">
        <f>IF(I4327&lt;&gt;"",INDEX(ฐาน!$A$4:$F$9,MATCH(I4327,ฐาน!$A$4:$A$9,0),IF(J4327&gt;=INDEX(ฐาน!$A$4:$F$9,MATCH(I4327,ฐาน!$A$4:$A$9,0),3),6,5)),"")</f>
        <v/>
      </c>
      <c r="O4327" s="311" t="str">
        <f>IF(I4327&lt;&gt;"",IF(J4327&gt;=INDEX(ฐาน!$A$4:$G$9,MATCH(I4327,ฐาน!$A$4:$A$9,0),4),INDEX(ฐาน!$A$4:$G$9,MATCH(I4327,ฐาน!$A$4:$A$9,0),7),INDEX(ฐาน!$A$4:$G$9,MATCH(I4327,ฐาน!$A$4:$A$9,0),4)),"")</f>
        <v/>
      </c>
      <c r="P4327" s="312">
        <f>IF(M4327&lt;&gt;ฐาน!$M$45,IF(L4327&lt;&gt;"",($L4327*$N4327/100),0),0)</f>
        <v>0</v>
      </c>
      <c r="Q4327" s="311">
        <f>IF(M4327&lt;&gt;ฐาน!$M$45,IF(L4327&lt;&gt;"",ROUNDUP(($L4327*$N4327/100),-1),0),0)</f>
        <v>0</v>
      </c>
      <c r="R4327" s="311">
        <f t="shared" si="134"/>
        <v>0</v>
      </c>
      <c r="S4327" s="313">
        <f t="shared" si="135"/>
        <v>0</v>
      </c>
      <c r="T4327" s="314">
        <f>IF(M4327&lt;&gt;ฐาน!$M$45,IF(S4327&lt;&gt;"",S4327+R4327,0),0)</f>
        <v>0</v>
      </c>
      <c r="U4327" s="311">
        <f>IF(M4327&lt;&gt;ฐาน!$M$45,IF(S4327=0,J4327+T4327,O4327),J4327)</f>
        <v>0</v>
      </c>
      <c r="V4327" s="98"/>
    </row>
    <row r="4328" spans="1:22" x14ac:dyDescent="0.35">
      <c r="A4328" s="93">
        <v>4320</v>
      </c>
      <c r="B4328" s="84"/>
      <c r="C4328" s="98"/>
      <c r="D4328" s="91"/>
      <c r="E4328" s="89"/>
      <c r="F4328" s="88"/>
      <c r="G4328" s="91"/>
      <c r="H4328" s="91"/>
      <c r="I4328" s="88"/>
      <c r="J4328" s="92"/>
      <c r="K4328" s="212"/>
      <c r="L4328" s="308" t="str">
        <f>IF(K4328&lt;&gt;"",INDEX(ฐาน!$J$4:$M$44,MATCH(INT(K4328),ฐาน!$J$4:$J$44,0),2),"")</f>
        <v/>
      </c>
      <c r="M4328" s="309" t="str">
        <f>IF(L4328&lt;&gt;"",INDEX(ฐาน!$J$4:$M$45,MATCH(L4328,ฐาน!$K$4:$K$45,0),4),"")</f>
        <v/>
      </c>
      <c r="N4328" s="310" t="str">
        <f>IF(I4328&lt;&gt;"",INDEX(ฐาน!$A$4:$F$9,MATCH(I4328,ฐาน!$A$4:$A$9,0),IF(J4328&gt;=INDEX(ฐาน!$A$4:$F$9,MATCH(I4328,ฐาน!$A$4:$A$9,0),3),6,5)),"")</f>
        <v/>
      </c>
      <c r="O4328" s="311" t="str">
        <f>IF(I4328&lt;&gt;"",IF(J4328&gt;=INDEX(ฐาน!$A$4:$G$9,MATCH(I4328,ฐาน!$A$4:$A$9,0),4),INDEX(ฐาน!$A$4:$G$9,MATCH(I4328,ฐาน!$A$4:$A$9,0),7),INDEX(ฐาน!$A$4:$G$9,MATCH(I4328,ฐาน!$A$4:$A$9,0),4)),"")</f>
        <v/>
      </c>
      <c r="P4328" s="312">
        <f>IF(M4328&lt;&gt;ฐาน!$M$45,IF(L4328&lt;&gt;"",($L4328*$N4328/100),0),0)</f>
        <v>0</v>
      </c>
      <c r="Q4328" s="311">
        <f>IF(M4328&lt;&gt;ฐาน!$M$45,IF(L4328&lt;&gt;"",ROUNDUP(($L4328*$N4328/100),-1),0),0)</f>
        <v>0</v>
      </c>
      <c r="R4328" s="311">
        <f t="shared" si="134"/>
        <v>0</v>
      </c>
      <c r="S4328" s="313">
        <f t="shared" si="135"/>
        <v>0</v>
      </c>
      <c r="T4328" s="314">
        <f>IF(M4328&lt;&gt;ฐาน!$M$45,IF(S4328&lt;&gt;"",S4328+R4328,0),0)</f>
        <v>0</v>
      </c>
      <c r="U4328" s="311">
        <f>IF(M4328&lt;&gt;ฐาน!$M$45,IF(S4328=0,J4328+T4328,O4328),J4328)</f>
        <v>0</v>
      </c>
      <c r="V4328" s="98"/>
    </row>
    <row r="4329" spans="1:22" x14ac:dyDescent="0.35">
      <c r="A4329" s="93">
        <v>4321</v>
      </c>
      <c r="B4329" s="84"/>
      <c r="C4329" s="98"/>
      <c r="D4329" s="91"/>
      <c r="E4329" s="89"/>
      <c r="F4329" s="88"/>
      <c r="G4329" s="91"/>
      <c r="H4329" s="91"/>
      <c r="I4329" s="88"/>
      <c r="J4329" s="92"/>
      <c r="K4329" s="212"/>
      <c r="L4329" s="308" t="str">
        <f>IF(K4329&lt;&gt;"",INDEX(ฐาน!$J$4:$M$44,MATCH(INT(K4329),ฐาน!$J$4:$J$44,0),2),"")</f>
        <v/>
      </c>
      <c r="M4329" s="309" t="str">
        <f>IF(L4329&lt;&gt;"",INDEX(ฐาน!$J$4:$M$45,MATCH(L4329,ฐาน!$K$4:$K$45,0),4),"")</f>
        <v/>
      </c>
      <c r="N4329" s="310" t="str">
        <f>IF(I4329&lt;&gt;"",INDEX(ฐาน!$A$4:$F$9,MATCH(I4329,ฐาน!$A$4:$A$9,0),IF(J4329&gt;=INDEX(ฐาน!$A$4:$F$9,MATCH(I4329,ฐาน!$A$4:$A$9,0),3),6,5)),"")</f>
        <v/>
      </c>
      <c r="O4329" s="311" t="str">
        <f>IF(I4329&lt;&gt;"",IF(J4329&gt;=INDEX(ฐาน!$A$4:$G$9,MATCH(I4329,ฐาน!$A$4:$A$9,0),4),INDEX(ฐาน!$A$4:$G$9,MATCH(I4329,ฐาน!$A$4:$A$9,0),7),INDEX(ฐาน!$A$4:$G$9,MATCH(I4329,ฐาน!$A$4:$A$9,0),4)),"")</f>
        <v/>
      </c>
      <c r="P4329" s="312">
        <f>IF(M4329&lt;&gt;ฐาน!$M$45,IF(L4329&lt;&gt;"",($L4329*$N4329/100),0),0)</f>
        <v>0</v>
      </c>
      <c r="Q4329" s="311">
        <f>IF(M4329&lt;&gt;ฐาน!$M$45,IF(L4329&lt;&gt;"",ROUNDUP(($L4329*$N4329/100),-1),0),0)</f>
        <v>0</v>
      </c>
      <c r="R4329" s="311">
        <f t="shared" si="134"/>
        <v>0</v>
      </c>
      <c r="S4329" s="313">
        <f t="shared" si="135"/>
        <v>0</v>
      </c>
      <c r="T4329" s="314">
        <f>IF(M4329&lt;&gt;ฐาน!$M$45,IF(S4329&lt;&gt;"",S4329+R4329,0),0)</f>
        <v>0</v>
      </c>
      <c r="U4329" s="311">
        <f>IF(M4329&lt;&gt;ฐาน!$M$45,IF(S4329=0,J4329+T4329,O4329),J4329)</f>
        <v>0</v>
      </c>
      <c r="V4329" s="98"/>
    </row>
    <row r="4330" spans="1:22" x14ac:dyDescent="0.35">
      <c r="A4330" s="93">
        <v>4322</v>
      </c>
      <c r="B4330" s="84"/>
      <c r="C4330" s="98"/>
      <c r="D4330" s="91"/>
      <c r="E4330" s="89"/>
      <c r="F4330" s="88"/>
      <c r="G4330" s="91"/>
      <c r="H4330" s="91"/>
      <c r="I4330" s="88"/>
      <c r="J4330" s="92"/>
      <c r="K4330" s="212"/>
      <c r="L4330" s="308" t="str">
        <f>IF(K4330&lt;&gt;"",INDEX(ฐาน!$J$4:$M$44,MATCH(INT(K4330),ฐาน!$J$4:$J$44,0),2),"")</f>
        <v/>
      </c>
      <c r="M4330" s="309" t="str">
        <f>IF(L4330&lt;&gt;"",INDEX(ฐาน!$J$4:$M$45,MATCH(L4330,ฐาน!$K$4:$K$45,0),4),"")</f>
        <v/>
      </c>
      <c r="N4330" s="310" t="str">
        <f>IF(I4330&lt;&gt;"",INDEX(ฐาน!$A$4:$F$9,MATCH(I4330,ฐาน!$A$4:$A$9,0),IF(J4330&gt;=INDEX(ฐาน!$A$4:$F$9,MATCH(I4330,ฐาน!$A$4:$A$9,0),3),6,5)),"")</f>
        <v/>
      </c>
      <c r="O4330" s="311" t="str">
        <f>IF(I4330&lt;&gt;"",IF(J4330&gt;=INDEX(ฐาน!$A$4:$G$9,MATCH(I4330,ฐาน!$A$4:$A$9,0),4),INDEX(ฐาน!$A$4:$G$9,MATCH(I4330,ฐาน!$A$4:$A$9,0),7),INDEX(ฐาน!$A$4:$G$9,MATCH(I4330,ฐาน!$A$4:$A$9,0),4)),"")</f>
        <v/>
      </c>
      <c r="P4330" s="312">
        <f>IF(M4330&lt;&gt;ฐาน!$M$45,IF(L4330&lt;&gt;"",($L4330*$N4330/100),0),0)</f>
        <v>0</v>
      </c>
      <c r="Q4330" s="311">
        <f>IF(M4330&lt;&gt;ฐาน!$M$45,IF(L4330&lt;&gt;"",ROUNDUP(($L4330*$N4330/100),-1),0),0)</f>
        <v>0</v>
      </c>
      <c r="R4330" s="311">
        <f t="shared" si="134"/>
        <v>0</v>
      </c>
      <c r="S4330" s="313">
        <f t="shared" si="135"/>
        <v>0</v>
      </c>
      <c r="T4330" s="314">
        <f>IF(M4330&lt;&gt;ฐาน!$M$45,IF(S4330&lt;&gt;"",S4330+R4330,0),0)</f>
        <v>0</v>
      </c>
      <c r="U4330" s="311">
        <f>IF(M4330&lt;&gt;ฐาน!$M$45,IF(S4330=0,J4330+T4330,O4330),J4330)</f>
        <v>0</v>
      </c>
      <c r="V4330" s="98"/>
    </row>
    <row r="4331" spans="1:22" x14ac:dyDescent="0.35">
      <c r="A4331" s="93">
        <v>4323</v>
      </c>
      <c r="B4331" s="84"/>
      <c r="C4331" s="98"/>
      <c r="D4331" s="91"/>
      <c r="E4331" s="89"/>
      <c r="F4331" s="88"/>
      <c r="G4331" s="91"/>
      <c r="H4331" s="91"/>
      <c r="I4331" s="88"/>
      <c r="J4331" s="92"/>
      <c r="K4331" s="212"/>
      <c r="L4331" s="308" t="str">
        <f>IF(K4331&lt;&gt;"",INDEX(ฐาน!$J$4:$M$44,MATCH(INT(K4331),ฐาน!$J$4:$J$44,0),2),"")</f>
        <v/>
      </c>
      <c r="M4331" s="309" t="str">
        <f>IF(L4331&lt;&gt;"",INDEX(ฐาน!$J$4:$M$45,MATCH(L4331,ฐาน!$K$4:$K$45,0),4),"")</f>
        <v/>
      </c>
      <c r="N4331" s="310" t="str">
        <f>IF(I4331&lt;&gt;"",INDEX(ฐาน!$A$4:$F$9,MATCH(I4331,ฐาน!$A$4:$A$9,0),IF(J4331&gt;=INDEX(ฐาน!$A$4:$F$9,MATCH(I4331,ฐาน!$A$4:$A$9,0),3),6,5)),"")</f>
        <v/>
      </c>
      <c r="O4331" s="311" t="str">
        <f>IF(I4331&lt;&gt;"",IF(J4331&gt;=INDEX(ฐาน!$A$4:$G$9,MATCH(I4331,ฐาน!$A$4:$A$9,0),4),INDEX(ฐาน!$A$4:$G$9,MATCH(I4331,ฐาน!$A$4:$A$9,0),7),INDEX(ฐาน!$A$4:$G$9,MATCH(I4331,ฐาน!$A$4:$A$9,0),4)),"")</f>
        <v/>
      </c>
      <c r="P4331" s="312">
        <f>IF(M4331&lt;&gt;ฐาน!$M$45,IF(L4331&lt;&gt;"",($L4331*$N4331/100),0),0)</f>
        <v>0</v>
      </c>
      <c r="Q4331" s="311">
        <f>IF(M4331&lt;&gt;ฐาน!$M$45,IF(L4331&lt;&gt;"",ROUNDUP(($L4331*$N4331/100),-1),0),0)</f>
        <v>0</v>
      </c>
      <c r="R4331" s="311">
        <f t="shared" si="134"/>
        <v>0</v>
      </c>
      <c r="S4331" s="313">
        <f t="shared" si="135"/>
        <v>0</v>
      </c>
      <c r="T4331" s="314">
        <f>IF(M4331&lt;&gt;ฐาน!$M$45,IF(S4331&lt;&gt;"",S4331+R4331,0),0)</f>
        <v>0</v>
      </c>
      <c r="U4331" s="311">
        <f>IF(M4331&lt;&gt;ฐาน!$M$45,IF(S4331=0,J4331+T4331,O4331),J4331)</f>
        <v>0</v>
      </c>
      <c r="V4331" s="98"/>
    </row>
    <row r="4332" spans="1:22" x14ac:dyDescent="0.35">
      <c r="A4332" s="93">
        <v>4324</v>
      </c>
      <c r="B4332" s="84"/>
      <c r="C4332" s="98"/>
      <c r="D4332" s="91"/>
      <c r="E4332" s="89"/>
      <c r="F4332" s="88"/>
      <c r="G4332" s="91"/>
      <c r="H4332" s="91"/>
      <c r="I4332" s="88"/>
      <c r="J4332" s="92"/>
      <c r="K4332" s="212"/>
      <c r="L4332" s="308" t="str">
        <f>IF(K4332&lt;&gt;"",INDEX(ฐาน!$J$4:$M$44,MATCH(INT(K4332),ฐาน!$J$4:$J$44,0),2),"")</f>
        <v/>
      </c>
      <c r="M4332" s="309" t="str">
        <f>IF(L4332&lt;&gt;"",INDEX(ฐาน!$J$4:$M$45,MATCH(L4332,ฐาน!$K$4:$K$45,0),4),"")</f>
        <v/>
      </c>
      <c r="N4332" s="310" t="str">
        <f>IF(I4332&lt;&gt;"",INDEX(ฐาน!$A$4:$F$9,MATCH(I4332,ฐาน!$A$4:$A$9,0),IF(J4332&gt;=INDEX(ฐาน!$A$4:$F$9,MATCH(I4332,ฐาน!$A$4:$A$9,0),3),6,5)),"")</f>
        <v/>
      </c>
      <c r="O4332" s="311" t="str">
        <f>IF(I4332&lt;&gt;"",IF(J4332&gt;=INDEX(ฐาน!$A$4:$G$9,MATCH(I4332,ฐาน!$A$4:$A$9,0),4),INDEX(ฐาน!$A$4:$G$9,MATCH(I4332,ฐาน!$A$4:$A$9,0),7),INDEX(ฐาน!$A$4:$G$9,MATCH(I4332,ฐาน!$A$4:$A$9,0),4)),"")</f>
        <v/>
      </c>
      <c r="P4332" s="312">
        <f>IF(M4332&lt;&gt;ฐาน!$M$45,IF(L4332&lt;&gt;"",($L4332*$N4332/100),0),0)</f>
        <v>0</v>
      </c>
      <c r="Q4332" s="311">
        <f>IF(M4332&lt;&gt;ฐาน!$M$45,IF(L4332&lt;&gt;"",ROUNDUP(($L4332*$N4332/100),-1),0),0)</f>
        <v>0</v>
      </c>
      <c r="R4332" s="311">
        <f t="shared" si="134"/>
        <v>0</v>
      </c>
      <c r="S4332" s="313">
        <f t="shared" si="135"/>
        <v>0</v>
      </c>
      <c r="T4332" s="314">
        <f>IF(M4332&lt;&gt;ฐาน!$M$45,IF(S4332&lt;&gt;"",S4332+R4332,0),0)</f>
        <v>0</v>
      </c>
      <c r="U4332" s="311">
        <f>IF(M4332&lt;&gt;ฐาน!$M$45,IF(S4332=0,J4332+T4332,O4332),J4332)</f>
        <v>0</v>
      </c>
      <c r="V4332" s="98"/>
    </row>
    <row r="4333" spans="1:22" x14ac:dyDescent="0.35">
      <c r="A4333" s="93">
        <v>4325</v>
      </c>
      <c r="B4333" s="84"/>
      <c r="C4333" s="98"/>
      <c r="D4333" s="91"/>
      <c r="E4333" s="89"/>
      <c r="F4333" s="88"/>
      <c r="G4333" s="91"/>
      <c r="H4333" s="91"/>
      <c r="I4333" s="88"/>
      <c r="J4333" s="92"/>
      <c r="K4333" s="212"/>
      <c r="L4333" s="308" t="str">
        <f>IF(K4333&lt;&gt;"",INDEX(ฐาน!$J$4:$M$44,MATCH(INT(K4333),ฐาน!$J$4:$J$44,0),2),"")</f>
        <v/>
      </c>
      <c r="M4333" s="309" t="str">
        <f>IF(L4333&lt;&gt;"",INDEX(ฐาน!$J$4:$M$45,MATCH(L4333,ฐาน!$K$4:$K$45,0),4),"")</f>
        <v/>
      </c>
      <c r="N4333" s="310" t="str">
        <f>IF(I4333&lt;&gt;"",INDEX(ฐาน!$A$4:$F$9,MATCH(I4333,ฐาน!$A$4:$A$9,0),IF(J4333&gt;=INDEX(ฐาน!$A$4:$F$9,MATCH(I4333,ฐาน!$A$4:$A$9,0),3),6,5)),"")</f>
        <v/>
      </c>
      <c r="O4333" s="311" t="str">
        <f>IF(I4333&lt;&gt;"",IF(J4333&gt;=INDEX(ฐาน!$A$4:$G$9,MATCH(I4333,ฐาน!$A$4:$A$9,0),4),INDEX(ฐาน!$A$4:$G$9,MATCH(I4333,ฐาน!$A$4:$A$9,0),7),INDEX(ฐาน!$A$4:$G$9,MATCH(I4333,ฐาน!$A$4:$A$9,0),4)),"")</f>
        <v/>
      </c>
      <c r="P4333" s="312">
        <f>IF(M4333&lt;&gt;ฐาน!$M$45,IF(L4333&lt;&gt;"",($L4333*$N4333/100),0),0)</f>
        <v>0</v>
      </c>
      <c r="Q4333" s="311">
        <f>IF(M4333&lt;&gt;ฐาน!$M$45,IF(L4333&lt;&gt;"",ROUNDUP(($L4333*$N4333/100),-1),0),0)</f>
        <v>0</v>
      </c>
      <c r="R4333" s="311">
        <f t="shared" si="134"/>
        <v>0</v>
      </c>
      <c r="S4333" s="313">
        <f t="shared" si="135"/>
        <v>0</v>
      </c>
      <c r="T4333" s="314">
        <f>IF(M4333&lt;&gt;ฐาน!$M$45,IF(S4333&lt;&gt;"",S4333+R4333,0),0)</f>
        <v>0</v>
      </c>
      <c r="U4333" s="311">
        <f>IF(M4333&lt;&gt;ฐาน!$M$45,IF(S4333=0,J4333+T4333,O4333),J4333)</f>
        <v>0</v>
      </c>
      <c r="V4333" s="98"/>
    </row>
    <row r="4334" spans="1:22" x14ac:dyDescent="0.35">
      <c r="A4334" s="93">
        <v>4326</v>
      </c>
      <c r="B4334" s="84"/>
      <c r="C4334" s="98"/>
      <c r="D4334" s="91"/>
      <c r="E4334" s="89"/>
      <c r="F4334" s="88"/>
      <c r="G4334" s="91"/>
      <c r="H4334" s="91"/>
      <c r="I4334" s="88"/>
      <c r="J4334" s="92"/>
      <c r="K4334" s="212"/>
      <c r="L4334" s="308" t="str">
        <f>IF(K4334&lt;&gt;"",INDEX(ฐาน!$J$4:$M$44,MATCH(INT(K4334),ฐาน!$J$4:$J$44,0),2),"")</f>
        <v/>
      </c>
      <c r="M4334" s="309" t="str">
        <f>IF(L4334&lt;&gt;"",INDEX(ฐาน!$J$4:$M$45,MATCH(L4334,ฐาน!$K$4:$K$45,0),4),"")</f>
        <v/>
      </c>
      <c r="N4334" s="310" t="str">
        <f>IF(I4334&lt;&gt;"",INDEX(ฐาน!$A$4:$F$9,MATCH(I4334,ฐาน!$A$4:$A$9,0),IF(J4334&gt;=INDEX(ฐาน!$A$4:$F$9,MATCH(I4334,ฐาน!$A$4:$A$9,0),3),6,5)),"")</f>
        <v/>
      </c>
      <c r="O4334" s="311" t="str">
        <f>IF(I4334&lt;&gt;"",IF(J4334&gt;=INDEX(ฐาน!$A$4:$G$9,MATCH(I4334,ฐาน!$A$4:$A$9,0),4),INDEX(ฐาน!$A$4:$G$9,MATCH(I4334,ฐาน!$A$4:$A$9,0),7),INDEX(ฐาน!$A$4:$G$9,MATCH(I4334,ฐาน!$A$4:$A$9,0),4)),"")</f>
        <v/>
      </c>
      <c r="P4334" s="312">
        <f>IF(M4334&lt;&gt;ฐาน!$M$45,IF(L4334&lt;&gt;"",($L4334*$N4334/100),0),0)</f>
        <v>0</v>
      </c>
      <c r="Q4334" s="311">
        <f>IF(M4334&lt;&gt;ฐาน!$M$45,IF(L4334&lt;&gt;"",ROUNDUP(($L4334*$N4334/100),-1),0),0)</f>
        <v>0</v>
      </c>
      <c r="R4334" s="311">
        <f t="shared" si="134"/>
        <v>0</v>
      </c>
      <c r="S4334" s="313">
        <f t="shared" si="135"/>
        <v>0</v>
      </c>
      <c r="T4334" s="314">
        <f>IF(M4334&lt;&gt;ฐาน!$M$45,IF(S4334&lt;&gt;"",S4334+R4334,0),0)</f>
        <v>0</v>
      </c>
      <c r="U4334" s="311">
        <f>IF(M4334&lt;&gt;ฐาน!$M$45,IF(S4334=0,J4334+T4334,O4334),J4334)</f>
        <v>0</v>
      </c>
      <c r="V4334" s="98"/>
    </row>
    <row r="4335" spans="1:22" x14ac:dyDescent="0.35">
      <c r="A4335" s="93">
        <v>4327</v>
      </c>
      <c r="B4335" s="84"/>
      <c r="C4335" s="98"/>
      <c r="D4335" s="91"/>
      <c r="E4335" s="89"/>
      <c r="F4335" s="88"/>
      <c r="G4335" s="91"/>
      <c r="H4335" s="91"/>
      <c r="I4335" s="88"/>
      <c r="J4335" s="92"/>
      <c r="K4335" s="212"/>
      <c r="L4335" s="308" t="str">
        <f>IF(K4335&lt;&gt;"",INDEX(ฐาน!$J$4:$M$44,MATCH(INT(K4335),ฐาน!$J$4:$J$44,0),2),"")</f>
        <v/>
      </c>
      <c r="M4335" s="309" t="str">
        <f>IF(L4335&lt;&gt;"",INDEX(ฐาน!$J$4:$M$45,MATCH(L4335,ฐาน!$K$4:$K$45,0),4),"")</f>
        <v/>
      </c>
      <c r="N4335" s="310" t="str">
        <f>IF(I4335&lt;&gt;"",INDEX(ฐาน!$A$4:$F$9,MATCH(I4335,ฐาน!$A$4:$A$9,0),IF(J4335&gt;=INDEX(ฐาน!$A$4:$F$9,MATCH(I4335,ฐาน!$A$4:$A$9,0),3),6,5)),"")</f>
        <v/>
      </c>
      <c r="O4335" s="311" t="str">
        <f>IF(I4335&lt;&gt;"",IF(J4335&gt;=INDEX(ฐาน!$A$4:$G$9,MATCH(I4335,ฐาน!$A$4:$A$9,0),4),INDEX(ฐาน!$A$4:$G$9,MATCH(I4335,ฐาน!$A$4:$A$9,0),7),INDEX(ฐาน!$A$4:$G$9,MATCH(I4335,ฐาน!$A$4:$A$9,0),4)),"")</f>
        <v/>
      </c>
      <c r="P4335" s="312">
        <f>IF(M4335&lt;&gt;ฐาน!$M$45,IF(L4335&lt;&gt;"",($L4335*$N4335/100),0),0)</f>
        <v>0</v>
      </c>
      <c r="Q4335" s="311">
        <f>IF(M4335&lt;&gt;ฐาน!$M$45,IF(L4335&lt;&gt;"",ROUNDUP(($L4335*$N4335/100),-1),0),0)</f>
        <v>0</v>
      </c>
      <c r="R4335" s="311">
        <f t="shared" si="134"/>
        <v>0</v>
      </c>
      <c r="S4335" s="313">
        <f t="shared" si="135"/>
        <v>0</v>
      </c>
      <c r="T4335" s="314">
        <f>IF(M4335&lt;&gt;ฐาน!$M$45,IF(S4335&lt;&gt;"",S4335+R4335,0),0)</f>
        <v>0</v>
      </c>
      <c r="U4335" s="311">
        <f>IF(M4335&lt;&gt;ฐาน!$M$45,IF(S4335=0,J4335+T4335,O4335),J4335)</f>
        <v>0</v>
      </c>
      <c r="V4335" s="98"/>
    </row>
    <row r="4336" spans="1:22" x14ac:dyDescent="0.35">
      <c r="A4336" s="93">
        <v>4328</v>
      </c>
      <c r="B4336" s="84"/>
      <c r="C4336" s="98"/>
      <c r="D4336" s="91"/>
      <c r="E4336" s="89"/>
      <c r="F4336" s="88"/>
      <c r="G4336" s="91"/>
      <c r="H4336" s="91"/>
      <c r="I4336" s="88"/>
      <c r="J4336" s="92"/>
      <c r="K4336" s="212"/>
      <c r="L4336" s="308" t="str">
        <f>IF(K4336&lt;&gt;"",INDEX(ฐาน!$J$4:$M$44,MATCH(INT(K4336),ฐาน!$J$4:$J$44,0),2),"")</f>
        <v/>
      </c>
      <c r="M4336" s="309" t="str">
        <f>IF(L4336&lt;&gt;"",INDEX(ฐาน!$J$4:$M$45,MATCH(L4336,ฐาน!$K$4:$K$45,0),4),"")</f>
        <v/>
      </c>
      <c r="N4336" s="310" t="str">
        <f>IF(I4336&lt;&gt;"",INDEX(ฐาน!$A$4:$F$9,MATCH(I4336,ฐาน!$A$4:$A$9,0),IF(J4336&gt;=INDEX(ฐาน!$A$4:$F$9,MATCH(I4336,ฐาน!$A$4:$A$9,0),3),6,5)),"")</f>
        <v/>
      </c>
      <c r="O4336" s="311" t="str">
        <f>IF(I4336&lt;&gt;"",IF(J4336&gt;=INDEX(ฐาน!$A$4:$G$9,MATCH(I4336,ฐาน!$A$4:$A$9,0),4),INDEX(ฐาน!$A$4:$G$9,MATCH(I4336,ฐาน!$A$4:$A$9,0),7),INDEX(ฐาน!$A$4:$G$9,MATCH(I4336,ฐาน!$A$4:$A$9,0),4)),"")</f>
        <v/>
      </c>
      <c r="P4336" s="312">
        <f>IF(M4336&lt;&gt;ฐาน!$M$45,IF(L4336&lt;&gt;"",($L4336*$N4336/100),0),0)</f>
        <v>0</v>
      </c>
      <c r="Q4336" s="311">
        <f>IF(M4336&lt;&gt;ฐาน!$M$45,IF(L4336&lt;&gt;"",ROUNDUP(($L4336*$N4336/100),-1),0),0)</f>
        <v>0</v>
      </c>
      <c r="R4336" s="311">
        <f t="shared" si="134"/>
        <v>0</v>
      </c>
      <c r="S4336" s="313">
        <f t="shared" si="135"/>
        <v>0</v>
      </c>
      <c r="T4336" s="314">
        <f>IF(M4336&lt;&gt;ฐาน!$M$45,IF(S4336&lt;&gt;"",S4336+R4336,0),0)</f>
        <v>0</v>
      </c>
      <c r="U4336" s="311">
        <f>IF(M4336&lt;&gt;ฐาน!$M$45,IF(S4336=0,J4336+T4336,O4336),J4336)</f>
        <v>0</v>
      </c>
      <c r="V4336" s="98"/>
    </row>
    <row r="4337" spans="1:22" x14ac:dyDescent="0.35">
      <c r="A4337" s="93">
        <v>4329</v>
      </c>
      <c r="B4337" s="84"/>
      <c r="C4337" s="98"/>
      <c r="D4337" s="91"/>
      <c r="E4337" s="89"/>
      <c r="F4337" s="88"/>
      <c r="G4337" s="91"/>
      <c r="H4337" s="91"/>
      <c r="I4337" s="88"/>
      <c r="J4337" s="92"/>
      <c r="K4337" s="212"/>
      <c r="L4337" s="308" t="str">
        <f>IF(K4337&lt;&gt;"",INDEX(ฐาน!$J$4:$M$44,MATCH(INT(K4337),ฐาน!$J$4:$J$44,0),2),"")</f>
        <v/>
      </c>
      <c r="M4337" s="309" t="str">
        <f>IF(L4337&lt;&gt;"",INDEX(ฐาน!$J$4:$M$45,MATCH(L4337,ฐาน!$K$4:$K$45,0),4),"")</f>
        <v/>
      </c>
      <c r="N4337" s="310" t="str">
        <f>IF(I4337&lt;&gt;"",INDEX(ฐาน!$A$4:$F$9,MATCH(I4337,ฐาน!$A$4:$A$9,0),IF(J4337&gt;=INDEX(ฐาน!$A$4:$F$9,MATCH(I4337,ฐาน!$A$4:$A$9,0),3),6,5)),"")</f>
        <v/>
      </c>
      <c r="O4337" s="311" t="str">
        <f>IF(I4337&lt;&gt;"",IF(J4337&gt;=INDEX(ฐาน!$A$4:$G$9,MATCH(I4337,ฐาน!$A$4:$A$9,0),4),INDEX(ฐาน!$A$4:$G$9,MATCH(I4337,ฐาน!$A$4:$A$9,0),7),INDEX(ฐาน!$A$4:$G$9,MATCH(I4337,ฐาน!$A$4:$A$9,0),4)),"")</f>
        <v/>
      </c>
      <c r="P4337" s="312">
        <f>IF(M4337&lt;&gt;ฐาน!$M$45,IF(L4337&lt;&gt;"",($L4337*$N4337/100),0),0)</f>
        <v>0</v>
      </c>
      <c r="Q4337" s="311">
        <f>IF(M4337&lt;&gt;ฐาน!$M$45,IF(L4337&lt;&gt;"",ROUNDUP(($L4337*$N4337/100),-1),0),0)</f>
        <v>0</v>
      </c>
      <c r="R4337" s="311">
        <f t="shared" si="134"/>
        <v>0</v>
      </c>
      <c r="S4337" s="313">
        <f t="shared" si="135"/>
        <v>0</v>
      </c>
      <c r="T4337" s="314">
        <f>IF(M4337&lt;&gt;ฐาน!$M$45,IF(S4337&lt;&gt;"",S4337+R4337,0),0)</f>
        <v>0</v>
      </c>
      <c r="U4337" s="311">
        <f>IF(M4337&lt;&gt;ฐาน!$M$45,IF(S4337=0,J4337+T4337,O4337),J4337)</f>
        <v>0</v>
      </c>
      <c r="V4337" s="98"/>
    </row>
    <row r="4338" spans="1:22" x14ac:dyDescent="0.35">
      <c r="A4338" s="93">
        <v>4330</v>
      </c>
      <c r="B4338" s="84"/>
      <c r="C4338" s="98"/>
      <c r="D4338" s="91"/>
      <c r="E4338" s="89"/>
      <c r="F4338" s="88"/>
      <c r="G4338" s="91"/>
      <c r="H4338" s="91"/>
      <c r="I4338" s="88"/>
      <c r="J4338" s="92"/>
      <c r="K4338" s="212"/>
      <c r="L4338" s="308" t="str">
        <f>IF(K4338&lt;&gt;"",INDEX(ฐาน!$J$4:$M$44,MATCH(INT(K4338),ฐาน!$J$4:$J$44,0),2),"")</f>
        <v/>
      </c>
      <c r="M4338" s="309" t="str">
        <f>IF(L4338&lt;&gt;"",INDEX(ฐาน!$J$4:$M$45,MATCH(L4338,ฐาน!$K$4:$K$45,0),4),"")</f>
        <v/>
      </c>
      <c r="N4338" s="310" t="str">
        <f>IF(I4338&lt;&gt;"",INDEX(ฐาน!$A$4:$F$9,MATCH(I4338,ฐาน!$A$4:$A$9,0),IF(J4338&gt;=INDEX(ฐาน!$A$4:$F$9,MATCH(I4338,ฐาน!$A$4:$A$9,0),3),6,5)),"")</f>
        <v/>
      </c>
      <c r="O4338" s="311" t="str">
        <f>IF(I4338&lt;&gt;"",IF(J4338&gt;=INDEX(ฐาน!$A$4:$G$9,MATCH(I4338,ฐาน!$A$4:$A$9,0),4),INDEX(ฐาน!$A$4:$G$9,MATCH(I4338,ฐาน!$A$4:$A$9,0),7),INDEX(ฐาน!$A$4:$G$9,MATCH(I4338,ฐาน!$A$4:$A$9,0),4)),"")</f>
        <v/>
      </c>
      <c r="P4338" s="312">
        <f>IF(M4338&lt;&gt;ฐาน!$M$45,IF(L4338&lt;&gt;"",($L4338*$N4338/100),0),0)</f>
        <v>0</v>
      </c>
      <c r="Q4338" s="311">
        <f>IF(M4338&lt;&gt;ฐาน!$M$45,IF(L4338&lt;&gt;"",ROUNDUP(($L4338*$N4338/100),-1),0),0)</f>
        <v>0</v>
      </c>
      <c r="R4338" s="311">
        <f t="shared" si="134"/>
        <v>0</v>
      </c>
      <c r="S4338" s="313">
        <f t="shared" si="135"/>
        <v>0</v>
      </c>
      <c r="T4338" s="314">
        <f>IF(M4338&lt;&gt;ฐาน!$M$45,IF(S4338&lt;&gt;"",S4338+R4338,0),0)</f>
        <v>0</v>
      </c>
      <c r="U4338" s="311">
        <f>IF(M4338&lt;&gt;ฐาน!$M$45,IF(S4338=0,J4338+T4338,O4338),J4338)</f>
        <v>0</v>
      </c>
      <c r="V4338" s="98"/>
    </row>
    <row r="4339" spans="1:22" x14ac:dyDescent="0.35">
      <c r="A4339" s="93">
        <v>4331</v>
      </c>
      <c r="B4339" s="84"/>
      <c r="C4339" s="98"/>
      <c r="D4339" s="91"/>
      <c r="E4339" s="89"/>
      <c r="F4339" s="88"/>
      <c r="G4339" s="91"/>
      <c r="H4339" s="91"/>
      <c r="I4339" s="88"/>
      <c r="J4339" s="92"/>
      <c r="K4339" s="212"/>
      <c r="L4339" s="308" t="str">
        <f>IF(K4339&lt;&gt;"",INDEX(ฐาน!$J$4:$M$44,MATCH(INT(K4339),ฐาน!$J$4:$J$44,0),2),"")</f>
        <v/>
      </c>
      <c r="M4339" s="309" t="str">
        <f>IF(L4339&lt;&gt;"",INDEX(ฐาน!$J$4:$M$45,MATCH(L4339,ฐาน!$K$4:$K$45,0),4),"")</f>
        <v/>
      </c>
      <c r="N4339" s="310" t="str">
        <f>IF(I4339&lt;&gt;"",INDEX(ฐาน!$A$4:$F$9,MATCH(I4339,ฐาน!$A$4:$A$9,0),IF(J4339&gt;=INDEX(ฐาน!$A$4:$F$9,MATCH(I4339,ฐาน!$A$4:$A$9,0),3),6,5)),"")</f>
        <v/>
      </c>
      <c r="O4339" s="311" t="str">
        <f>IF(I4339&lt;&gt;"",IF(J4339&gt;=INDEX(ฐาน!$A$4:$G$9,MATCH(I4339,ฐาน!$A$4:$A$9,0),4),INDEX(ฐาน!$A$4:$G$9,MATCH(I4339,ฐาน!$A$4:$A$9,0),7),INDEX(ฐาน!$A$4:$G$9,MATCH(I4339,ฐาน!$A$4:$A$9,0),4)),"")</f>
        <v/>
      </c>
      <c r="P4339" s="312">
        <f>IF(M4339&lt;&gt;ฐาน!$M$45,IF(L4339&lt;&gt;"",($L4339*$N4339/100),0),0)</f>
        <v>0</v>
      </c>
      <c r="Q4339" s="311">
        <f>IF(M4339&lt;&gt;ฐาน!$M$45,IF(L4339&lt;&gt;"",ROUNDUP(($L4339*$N4339/100),-1),0),0)</f>
        <v>0</v>
      </c>
      <c r="R4339" s="311">
        <f t="shared" si="134"/>
        <v>0</v>
      </c>
      <c r="S4339" s="313">
        <f t="shared" si="135"/>
        <v>0</v>
      </c>
      <c r="T4339" s="314">
        <f>IF(M4339&lt;&gt;ฐาน!$M$45,IF(S4339&lt;&gt;"",S4339+R4339,0),0)</f>
        <v>0</v>
      </c>
      <c r="U4339" s="311">
        <f>IF(M4339&lt;&gt;ฐาน!$M$45,IF(S4339=0,J4339+T4339,O4339),J4339)</f>
        <v>0</v>
      </c>
      <c r="V4339" s="98"/>
    </row>
    <row r="4340" spans="1:22" x14ac:dyDescent="0.35">
      <c r="A4340" s="93">
        <v>4332</v>
      </c>
      <c r="B4340" s="84"/>
      <c r="C4340" s="98"/>
      <c r="D4340" s="91"/>
      <c r="E4340" s="89"/>
      <c r="F4340" s="88"/>
      <c r="G4340" s="91"/>
      <c r="H4340" s="91"/>
      <c r="I4340" s="88"/>
      <c r="J4340" s="92"/>
      <c r="K4340" s="212"/>
      <c r="L4340" s="308" t="str">
        <f>IF(K4340&lt;&gt;"",INDEX(ฐาน!$J$4:$M$44,MATCH(INT(K4340),ฐาน!$J$4:$J$44,0),2),"")</f>
        <v/>
      </c>
      <c r="M4340" s="309" t="str">
        <f>IF(L4340&lt;&gt;"",INDEX(ฐาน!$J$4:$M$45,MATCH(L4340,ฐาน!$K$4:$K$45,0),4),"")</f>
        <v/>
      </c>
      <c r="N4340" s="310" t="str">
        <f>IF(I4340&lt;&gt;"",INDEX(ฐาน!$A$4:$F$9,MATCH(I4340,ฐาน!$A$4:$A$9,0),IF(J4340&gt;=INDEX(ฐาน!$A$4:$F$9,MATCH(I4340,ฐาน!$A$4:$A$9,0),3),6,5)),"")</f>
        <v/>
      </c>
      <c r="O4340" s="311" t="str">
        <f>IF(I4340&lt;&gt;"",IF(J4340&gt;=INDEX(ฐาน!$A$4:$G$9,MATCH(I4340,ฐาน!$A$4:$A$9,0),4),INDEX(ฐาน!$A$4:$G$9,MATCH(I4340,ฐาน!$A$4:$A$9,0),7),INDEX(ฐาน!$A$4:$G$9,MATCH(I4340,ฐาน!$A$4:$A$9,0),4)),"")</f>
        <v/>
      </c>
      <c r="P4340" s="312">
        <f>IF(M4340&lt;&gt;ฐาน!$M$45,IF(L4340&lt;&gt;"",($L4340*$N4340/100),0),0)</f>
        <v>0</v>
      </c>
      <c r="Q4340" s="311">
        <f>IF(M4340&lt;&gt;ฐาน!$M$45,IF(L4340&lt;&gt;"",ROUNDUP(($L4340*$N4340/100),-1),0),0)</f>
        <v>0</v>
      </c>
      <c r="R4340" s="311">
        <f t="shared" si="134"/>
        <v>0</v>
      </c>
      <c r="S4340" s="313">
        <f t="shared" si="135"/>
        <v>0</v>
      </c>
      <c r="T4340" s="314">
        <f>IF(M4340&lt;&gt;ฐาน!$M$45,IF(S4340&lt;&gt;"",S4340+R4340,0),0)</f>
        <v>0</v>
      </c>
      <c r="U4340" s="311">
        <f>IF(M4340&lt;&gt;ฐาน!$M$45,IF(S4340=0,J4340+T4340,O4340),J4340)</f>
        <v>0</v>
      </c>
      <c r="V4340" s="98"/>
    </row>
    <row r="4341" spans="1:22" x14ac:dyDescent="0.35">
      <c r="A4341" s="93">
        <v>4333</v>
      </c>
      <c r="B4341" s="84"/>
      <c r="C4341" s="98"/>
      <c r="D4341" s="91"/>
      <c r="E4341" s="89"/>
      <c r="F4341" s="88"/>
      <c r="G4341" s="91"/>
      <c r="H4341" s="91"/>
      <c r="I4341" s="88"/>
      <c r="J4341" s="92"/>
      <c r="K4341" s="212"/>
      <c r="L4341" s="308" t="str">
        <f>IF(K4341&lt;&gt;"",INDEX(ฐาน!$J$4:$M$44,MATCH(INT(K4341),ฐาน!$J$4:$J$44,0),2),"")</f>
        <v/>
      </c>
      <c r="M4341" s="309" t="str">
        <f>IF(L4341&lt;&gt;"",INDEX(ฐาน!$J$4:$M$45,MATCH(L4341,ฐาน!$K$4:$K$45,0),4),"")</f>
        <v/>
      </c>
      <c r="N4341" s="310" t="str">
        <f>IF(I4341&lt;&gt;"",INDEX(ฐาน!$A$4:$F$9,MATCH(I4341,ฐาน!$A$4:$A$9,0),IF(J4341&gt;=INDEX(ฐาน!$A$4:$F$9,MATCH(I4341,ฐาน!$A$4:$A$9,0),3),6,5)),"")</f>
        <v/>
      </c>
      <c r="O4341" s="311" t="str">
        <f>IF(I4341&lt;&gt;"",IF(J4341&gt;=INDEX(ฐาน!$A$4:$G$9,MATCH(I4341,ฐาน!$A$4:$A$9,0),4),INDEX(ฐาน!$A$4:$G$9,MATCH(I4341,ฐาน!$A$4:$A$9,0),7),INDEX(ฐาน!$A$4:$G$9,MATCH(I4341,ฐาน!$A$4:$A$9,0),4)),"")</f>
        <v/>
      </c>
      <c r="P4341" s="312">
        <f>IF(M4341&lt;&gt;ฐาน!$M$45,IF(L4341&lt;&gt;"",($L4341*$N4341/100),0),0)</f>
        <v>0</v>
      </c>
      <c r="Q4341" s="311">
        <f>IF(M4341&lt;&gt;ฐาน!$M$45,IF(L4341&lt;&gt;"",ROUNDUP(($L4341*$N4341/100),-1),0),0)</f>
        <v>0</v>
      </c>
      <c r="R4341" s="311">
        <f t="shared" si="134"/>
        <v>0</v>
      </c>
      <c r="S4341" s="313">
        <f t="shared" si="135"/>
        <v>0</v>
      </c>
      <c r="T4341" s="314">
        <f>IF(M4341&lt;&gt;ฐาน!$M$45,IF(S4341&lt;&gt;"",S4341+R4341,0),0)</f>
        <v>0</v>
      </c>
      <c r="U4341" s="311">
        <f>IF(M4341&lt;&gt;ฐาน!$M$45,IF(S4341=0,J4341+T4341,O4341),J4341)</f>
        <v>0</v>
      </c>
      <c r="V4341" s="98"/>
    </row>
    <row r="4342" spans="1:22" x14ac:dyDescent="0.35">
      <c r="A4342" s="93">
        <v>4334</v>
      </c>
      <c r="B4342" s="84"/>
      <c r="C4342" s="98"/>
      <c r="D4342" s="91"/>
      <c r="E4342" s="89"/>
      <c r="F4342" s="88"/>
      <c r="G4342" s="91"/>
      <c r="H4342" s="91"/>
      <c r="I4342" s="88"/>
      <c r="J4342" s="92"/>
      <c r="K4342" s="212"/>
      <c r="L4342" s="308" t="str">
        <f>IF(K4342&lt;&gt;"",INDEX(ฐาน!$J$4:$M$44,MATCH(INT(K4342),ฐาน!$J$4:$J$44,0),2),"")</f>
        <v/>
      </c>
      <c r="M4342" s="309" t="str">
        <f>IF(L4342&lt;&gt;"",INDEX(ฐาน!$J$4:$M$45,MATCH(L4342,ฐาน!$K$4:$K$45,0),4),"")</f>
        <v/>
      </c>
      <c r="N4342" s="310" t="str">
        <f>IF(I4342&lt;&gt;"",INDEX(ฐาน!$A$4:$F$9,MATCH(I4342,ฐาน!$A$4:$A$9,0),IF(J4342&gt;=INDEX(ฐาน!$A$4:$F$9,MATCH(I4342,ฐาน!$A$4:$A$9,0),3),6,5)),"")</f>
        <v/>
      </c>
      <c r="O4342" s="311" t="str">
        <f>IF(I4342&lt;&gt;"",IF(J4342&gt;=INDEX(ฐาน!$A$4:$G$9,MATCH(I4342,ฐาน!$A$4:$A$9,0),4),INDEX(ฐาน!$A$4:$G$9,MATCH(I4342,ฐาน!$A$4:$A$9,0),7),INDEX(ฐาน!$A$4:$G$9,MATCH(I4342,ฐาน!$A$4:$A$9,0),4)),"")</f>
        <v/>
      </c>
      <c r="P4342" s="312">
        <f>IF(M4342&lt;&gt;ฐาน!$M$45,IF(L4342&lt;&gt;"",($L4342*$N4342/100),0),0)</f>
        <v>0</v>
      </c>
      <c r="Q4342" s="311">
        <f>IF(M4342&lt;&gt;ฐาน!$M$45,IF(L4342&lt;&gt;"",ROUNDUP(($L4342*$N4342/100),-1),0),0)</f>
        <v>0</v>
      </c>
      <c r="R4342" s="311">
        <f t="shared" si="134"/>
        <v>0</v>
      </c>
      <c r="S4342" s="313">
        <f t="shared" si="135"/>
        <v>0</v>
      </c>
      <c r="T4342" s="314">
        <f>IF(M4342&lt;&gt;ฐาน!$M$45,IF(S4342&lt;&gt;"",S4342+R4342,0),0)</f>
        <v>0</v>
      </c>
      <c r="U4342" s="311">
        <f>IF(M4342&lt;&gt;ฐาน!$M$45,IF(S4342=0,J4342+T4342,O4342),J4342)</f>
        <v>0</v>
      </c>
      <c r="V4342" s="98"/>
    </row>
    <row r="4343" spans="1:22" x14ac:dyDescent="0.35">
      <c r="A4343" s="93">
        <v>4335</v>
      </c>
      <c r="B4343" s="84"/>
      <c r="C4343" s="98"/>
      <c r="D4343" s="91"/>
      <c r="E4343" s="89"/>
      <c r="F4343" s="88"/>
      <c r="G4343" s="91"/>
      <c r="H4343" s="91"/>
      <c r="I4343" s="88"/>
      <c r="J4343" s="92"/>
      <c r="K4343" s="212"/>
      <c r="L4343" s="308" t="str">
        <f>IF(K4343&lt;&gt;"",INDEX(ฐาน!$J$4:$M$44,MATCH(INT(K4343),ฐาน!$J$4:$J$44,0),2),"")</f>
        <v/>
      </c>
      <c r="M4343" s="309" t="str">
        <f>IF(L4343&lt;&gt;"",INDEX(ฐาน!$J$4:$M$45,MATCH(L4343,ฐาน!$K$4:$K$45,0),4),"")</f>
        <v/>
      </c>
      <c r="N4343" s="310" t="str">
        <f>IF(I4343&lt;&gt;"",INDEX(ฐาน!$A$4:$F$9,MATCH(I4343,ฐาน!$A$4:$A$9,0),IF(J4343&gt;=INDEX(ฐาน!$A$4:$F$9,MATCH(I4343,ฐาน!$A$4:$A$9,0),3),6,5)),"")</f>
        <v/>
      </c>
      <c r="O4343" s="311" t="str">
        <f>IF(I4343&lt;&gt;"",IF(J4343&gt;=INDEX(ฐาน!$A$4:$G$9,MATCH(I4343,ฐาน!$A$4:$A$9,0),4),INDEX(ฐาน!$A$4:$G$9,MATCH(I4343,ฐาน!$A$4:$A$9,0),7),INDEX(ฐาน!$A$4:$G$9,MATCH(I4343,ฐาน!$A$4:$A$9,0),4)),"")</f>
        <v/>
      </c>
      <c r="P4343" s="312">
        <f>IF(M4343&lt;&gt;ฐาน!$M$45,IF(L4343&lt;&gt;"",($L4343*$N4343/100),0),0)</f>
        <v>0</v>
      </c>
      <c r="Q4343" s="311">
        <f>IF(M4343&lt;&gt;ฐาน!$M$45,IF(L4343&lt;&gt;"",ROUNDUP(($L4343*$N4343/100),-1),0),0)</f>
        <v>0</v>
      </c>
      <c r="R4343" s="311">
        <f t="shared" si="134"/>
        <v>0</v>
      </c>
      <c r="S4343" s="313">
        <f t="shared" si="135"/>
        <v>0</v>
      </c>
      <c r="T4343" s="314">
        <f>IF(M4343&lt;&gt;ฐาน!$M$45,IF(S4343&lt;&gt;"",S4343+R4343,0),0)</f>
        <v>0</v>
      </c>
      <c r="U4343" s="311">
        <f>IF(M4343&lt;&gt;ฐาน!$M$45,IF(S4343=0,J4343+T4343,O4343),J4343)</f>
        <v>0</v>
      </c>
      <c r="V4343" s="98"/>
    </row>
    <row r="4344" spans="1:22" x14ac:dyDescent="0.35">
      <c r="A4344" s="93">
        <v>4336</v>
      </c>
      <c r="B4344" s="84"/>
      <c r="C4344" s="98"/>
      <c r="D4344" s="91"/>
      <c r="E4344" s="89"/>
      <c r="F4344" s="88"/>
      <c r="G4344" s="91"/>
      <c r="H4344" s="91"/>
      <c r="I4344" s="88"/>
      <c r="J4344" s="92"/>
      <c r="K4344" s="212"/>
      <c r="L4344" s="308" t="str">
        <f>IF(K4344&lt;&gt;"",INDEX(ฐาน!$J$4:$M$44,MATCH(INT(K4344),ฐาน!$J$4:$J$44,0),2),"")</f>
        <v/>
      </c>
      <c r="M4344" s="309" t="str">
        <f>IF(L4344&lt;&gt;"",INDEX(ฐาน!$J$4:$M$45,MATCH(L4344,ฐาน!$K$4:$K$45,0),4),"")</f>
        <v/>
      </c>
      <c r="N4344" s="310" t="str">
        <f>IF(I4344&lt;&gt;"",INDEX(ฐาน!$A$4:$F$9,MATCH(I4344,ฐาน!$A$4:$A$9,0),IF(J4344&gt;=INDEX(ฐาน!$A$4:$F$9,MATCH(I4344,ฐาน!$A$4:$A$9,0),3),6,5)),"")</f>
        <v/>
      </c>
      <c r="O4344" s="311" t="str">
        <f>IF(I4344&lt;&gt;"",IF(J4344&gt;=INDEX(ฐาน!$A$4:$G$9,MATCH(I4344,ฐาน!$A$4:$A$9,0),4),INDEX(ฐาน!$A$4:$G$9,MATCH(I4344,ฐาน!$A$4:$A$9,0),7),INDEX(ฐาน!$A$4:$G$9,MATCH(I4344,ฐาน!$A$4:$A$9,0),4)),"")</f>
        <v/>
      </c>
      <c r="P4344" s="312">
        <f>IF(M4344&lt;&gt;ฐาน!$M$45,IF(L4344&lt;&gt;"",($L4344*$N4344/100),0),0)</f>
        <v>0</v>
      </c>
      <c r="Q4344" s="311">
        <f>IF(M4344&lt;&gt;ฐาน!$M$45,IF(L4344&lt;&gt;"",ROUNDUP(($L4344*$N4344/100),-1),0),0)</f>
        <v>0</v>
      </c>
      <c r="R4344" s="311">
        <f t="shared" si="134"/>
        <v>0</v>
      </c>
      <c r="S4344" s="313">
        <f t="shared" si="135"/>
        <v>0</v>
      </c>
      <c r="T4344" s="314">
        <f>IF(M4344&lt;&gt;ฐาน!$M$45,IF(S4344&lt;&gt;"",S4344+R4344,0),0)</f>
        <v>0</v>
      </c>
      <c r="U4344" s="311">
        <f>IF(M4344&lt;&gt;ฐาน!$M$45,IF(S4344=0,J4344+T4344,O4344),J4344)</f>
        <v>0</v>
      </c>
      <c r="V4344" s="98"/>
    </row>
    <row r="4345" spans="1:22" x14ac:dyDescent="0.35">
      <c r="A4345" s="93">
        <v>4337</v>
      </c>
      <c r="B4345" s="84"/>
      <c r="C4345" s="98"/>
      <c r="D4345" s="91"/>
      <c r="E4345" s="89"/>
      <c r="F4345" s="88"/>
      <c r="G4345" s="91"/>
      <c r="H4345" s="91"/>
      <c r="I4345" s="88"/>
      <c r="J4345" s="92"/>
      <c r="K4345" s="212"/>
      <c r="L4345" s="308" t="str">
        <f>IF(K4345&lt;&gt;"",INDEX(ฐาน!$J$4:$M$44,MATCH(INT(K4345),ฐาน!$J$4:$J$44,0),2),"")</f>
        <v/>
      </c>
      <c r="M4345" s="309" t="str">
        <f>IF(L4345&lt;&gt;"",INDEX(ฐาน!$J$4:$M$45,MATCH(L4345,ฐาน!$K$4:$K$45,0),4),"")</f>
        <v/>
      </c>
      <c r="N4345" s="310" t="str">
        <f>IF(I4345&lt;&gt;"",INDEX(ฐาน!$A$4:$F$9,MATCH(I4345,ฐาน!$A$4:$A$9,0),IF(J4345&gt;=INDEX(ฐาน!$A$4:$F$9,MATCH(I4345,ฐาน!$A$4:$A$9,0),3),6,5)),"")</f>
        <v/>
      </c>
      <c r="O4345" s="311" t="str">
        <f>IF(I4345&lt;&gt;"",IF(J4345&gt;=INDEX(ฐาน!$A$4:$G$9,MATCH(I4345,ฐาน!$A$4:$A$9,0),4),INDEX(ฐาน!$A$4:$G$9,MATCH(I4345,ฐาน!$A$4:$A$9,0),7),INDEX(ฐาน!$A$4:$G$9,MATCH(I4345,ฐาน!$A$4:$A$9,0),4)),"")</f>
        <v/>
      </c>
      <c r="P4345" s="312">
        <f>IF(M4345&lt;&gt;ฐาน!$M$45,IF(L4345&lt;&gt;"",($L4345*$N4345/100),0),0)</f>
        <v>0</v>
      </c>
      <c r="Q4345" s="311">
        <f>IF(M4345&lt;&gt;ฐาน!$M$45,IF(L4345&lt;&gt;"",ROUNDUP(($L4345*$N4345/100),-1),0),0)</f>
        <v>0</v>
      </c>
      <c r="R4345" s="311">
        <f t="shared" si="134"/>
        <v>0</v>
      </c>
      <c r="S4345" s="313">
        <f t="shared" si="135"/>
        <v>0</v>
      </c>
      <c r="T4345" s="314">
        <f>IF(M4345&lt;&gt;ฐาน!$M$45,IF(S4345&lt;&gt;"",S4345+R4345,0),0)</f>
        <v>0</v>
      </c>
      <c r="U4345" s="311">
        <f>IF(M4345&lt;&gt;ฐาน!$M$45,IF(S4345=0,J4345+T4345,O4345),J4345)</f>
        <v>0</v>
      </c>
      <c r="V4345" s="98"/>
    </row>
    <row r="4346" spans="1:22" x14ac:dyDescent="0.35">
      <c r="A4346" s="93">
        <v>4338</v>
      </c>
      <c r="B4346" s="84"/>
      <c r="C4346" s="98"/>
      <c r="D4346" s="91"/>
      <c r="E4346" s="89"/>
      <c r="F4346" s="88"/>
      <c r="G4346" s="91"/>
      <c r="H4346" s="91"/>
      <c r="I4346" s="88"/>
      <c r="J4346" s="92"/>
      <c r="K4346" s="212"/>
      <c r="L4346" s="308" t="str">
        <f>IF(K4346&lt;&gt;"",INDEX(ฐาน!$J$4:$M$44,MATCH(INT(K4346),ฐาน!$J$4:$J$44,0),2),"")</f>
        <v/>
      </c>
      <c r="M4346" s="309" t="str">
        <f>IF(L4346&lt;&gt;"",INDEX(ฐาน!$J$4:$M$45,MATCH(L4346,ฐาน!$K$4:$K$45,0),4),"")</f>
        <v/>
      </c>
      <c r="N4346" s="310" t="str">
        <f>IF(I4346&lt;&gt;"",INDEX(ฐาน!$A$4:$F$9,MATCH(I4346,ฐาน!$A$4:$A$9,0),IF(J4346&gt;=INDEX(ฐาน!$A$4:$F$9,MATCH(I4346,ฐาน!$A$4:$A$9,0),3),6,5)),"")</f>
        <v/>
      </c>
      <c r="O4346" s="311" t="str">
        <f>IF(I4346&lt;&gt;"",IF(J4346&gt;=INDEX(ฐาน!$A$4:$G$9,MATCH(I4346,ฐาน!$A$4:$A$9,0),4),INDEX(ฐาน!$A$4:$G$9,MATCH(I4346,ฐาน!$A$4:$A$9,0),7),INDEX(ฐาน!$A$4:$G$9,MATCH(I4346,ฐาน!$A$4:$A$9,0),4)),"")</f>
        <v/>
      </c>
      <c r="P4346" s="312">
        <f>IF(M4346&lt;&gt;ฐาน!$M$45,IF(L4346&lt;&gt;"",($L4346*$N4346/100),0),0)</f>
        <v>0</v>
      </c>
      <c r="Q4346" s="311">
        <f>IF(M4346&lt;&gt;ฐาน!$M$45,IF(L4346&lt;&gt;"",ROUNDUP(($L4346*$N4346/100),-1),0),0)</f>
        <v>0</v>
      </c>
      <c r="R4346" s="311">
        <f t="shared" si="134"/>
        <v>0</v>
      </c>
      <c r="S4346" s="313">
        <f t="shared" si="135"/>
        <v>0</v>
      </c>
      <c r="T4346" s="314">
        <f>IF(M4346&lt;&gt;ฐาน!$M$45,IF(S4346&lt;&gt;"",S4346+R4346,0),0)</f>
        <v>0</v>
      </c>
      <c r="U4346" s="311">
        <f>IF(M4346&lt;&gt;ฐาน!$M$45,IF(S4346=0,J4346+T4346,O4346),J4346)</f>
        <v>0</v>
      </c>
      <c r="V4346" s="98"/>
    </row>
    <row r="4347" spans="1:22" x14ac:dyDescent="0.35">
      <c r="A4347" s="93">
        <v>4339</v>
      </c>
      <c r="B4347" s="84"/>
      <c r="C4347" s="98"/>
      <c r="D4347" s="91"/>
      <c r="E4347" s="89"/>
      <c r="F4347" s="88"/>
      <c r="G4347" s="91"/>
      <c r="H4347" s="91"/>
      <c r="I4347" s="88"/>
      <c r="J4347" s="92"/>
      <c r="K4347" s="212"/>
      <c r="L4347" s="308" t="str">
        <f>IF(K4347&lt;&gt;"",INDEX(ฐาน!$J$4:$M$44,MATCH(INT(K4347),ฐาน!$J$4:$J$44,0),2),"")</f>
        <v/>
      </c>
      <c r="M4347" s="309" t="str">
        <f>IF(L4347&lt;&gt;"",INDEX(ฐาน!$J$4:$M$45,MATCH(L4347,ฐาน!$K$4:$K$45,0),4),"")</f>
        <v/>
      </c>
      <c r="N4347" s="310" t="str">
        <f>IF(I4347&lt;&gt;"",INDEX(ฐาน!$A$4:$F$9,MATCH(I4347,ฐาน!$A$4:$A$9,0),IF(J4347&gt;=INDEX(ฐาน!$A$4:$F$9,MATCH(I4347,ฐาน!$A$4:$A$9,0),3),6,5)),"")</f>
        <v/>
      </c>
      <c r="O4347" s="311" t="str">
        <f>IF(I4347&lt;&gt;"",IF(J4347&gt;=INDEX(ฐาน!$A$4:$G$9,MATCH(I4347,ฐาน!$A$4:$A$9,0),4),INDEX(ฐาน!$A$4:$G$9,MATCH(I4347,ฐาน!$A$4:$A$9,0),7),INDEX(ฐาน!$A$4:$G$9,MATCH(I4347,ฐาน!$A$4:$A$9,0),4)),"")</f>
        <v/>
      </c>
      <c r="P4347" s="312">
        <f>IF(M4347&lt;&gt;ฐาน!$M$45,IF(L4347&lt;&gt;"",($L4347*$N4347/100),0),0)</f>
        <v>0</v>
      </c>
      <c r="Q4347" s="311">
        <f>IF(M4347&lt;&gt;ฐาน!$M$45,IF(L4347&lt;&gt;"",ROUNDUP(($L4347*$N4347/100),-1),0),0)</f>
        <v>0</v>
      </c>
      <c r="R4347" s="311">
        <f t="shared" si="134"/>
        <v>0</v>
      </c>
      <c r="S4347" s="313">
        <f t="shared" si="135"/>
        <v>0</v>
      </c>
      <c r="T4347" s="314">
        <f>IF(M4347&lt;&gt;ฐาน!$M$45,IF(S4347&lt;&gt;"",S4347+R4347,0),0)</f>
        <v>0</v>
      </c>
      <c r="U4347" s="311">
        <f>IF(M4347&lt;&gt;ฐาน!$M$45,IF(S4347=0,J4347+T4347,O4347),J4347)</f>
        <v>0</v>
      </c>
      <c r="V4347" s="98"/>
    </row>
    <row r="4348" spans="1:22" x14ac:dyDescent="0.35">
      <c r="A4348" s="93">
        <v>4340</v>
      </c>
      <c r="B4348" s="84"/>
      <c r="C4348" s="98"/>
      <c r="D4348" s="91"/>
      <c r="E4348" s="89"/>
      <c r="F4348" s="88"/>
      <c r="G4348" s="91"/>
      <c r="H4348" s="91"/>
      <c r="I4348" s="88"/>
      <c r="J4348" s="92"/>
      <c r="K4348" s="212"/>
      <c r="L4348" s="308" t="str">
        <f>IF(K4348&lt;&gt;"",INDEX(ฐาน!$J$4:$M$44,MATCH(INT(K4348),ฐาน!$J$4:$J$44,0),2),"")</f>
        <v/>
      </c>
      <c r="M4348" s="309" t="str">
        <f>IF(L4348&lt;&gt;"",INDEX(ฐาน!$J$4:$M$45,MATCH(L4348,ฐาน!$K$4:$K$45,0),4),"")</f>
        <v/>
      </c>
      <c r="N4348" s="310" t="str">
        <f>IF(I4348&lt;&gt;"",INDEX(ฐาน!$A$4:$F$9,MATCH(I4348,ฐาน!$A$4:$A$9,0),IF(J4348&gt;=INDEX(ฐาน!$A$4:$F$9,MATCH(I4348,ฐาน!$A$4:$A$9,0),3),6,5)),"")</f>
        <v/>
      </c>
      <c r="O4348" s="311" t="str">
        <f>IF(I4348&lt;&gt;"",IF(J4348&gt;=INDEX(ฐาน!$A$4:$G$9,MATCH(I4348,ฐาน!$A$4:$A$9,0),4),INDEX(ฐาน!$A$4:$G$9,MATCH(I4348,ฐาน!$A$4:$A$9,0),7),INDEX(ฐาน!$A$4:$G$9,MATCH(I4348,ฐาน!$A$4:$A$9,0),4)),"")</f>
        <v/>
      </c>
      <c r="P4348" s="312">
        <f>IF(M4348&lt;&gt;ฐาน!$M$45,IF(L4348&lt;&gt;"",($L4348*$N4348/100),0),0)</f>
        <v>0</v>
      </c>
      <c r="Q4348" s="311">
        <f>IF(M4348&lt;&gt;ฐาน!$M$45,IF(L4348&lt;&gt;"",ROUNDUP(($L4348*$N4348/100),-1),0),0)</f>
        <v>0</v>
      </c>
      <c r="R4348" s="311">
        <f t="shared" si="134"/>
        <v>0</v>
      </c>
      <c r="S4348" s="313">
        <f t="shared" si="135"/>
        <v>0</v>
      </c>
      <c r="T4348" s="314">
        <f>IF(M4348&lt;&gt;ฐาน!$M$45,IF(S4348&lt;&gt;"",S4348+R4348,0),0)</f>
        <v>0</v>
      </c>
      <c r="U4348" s="311">
        <f>IF(M4348&lt;&gt;ฐาน!$M$45,IF(S4348=0,J4348+T4348,O4348),J4348)</f>
        <v>0</v>
      </c>
      <c r="V4348" s="98"/>
    </row>
    <row r="4349" spans="1:22" x14ac:dyDescent="0.35">
      <c r="A4349" s="93">
        <v>4341</v>
      </c>
      <c r="B4349" s="84"/>
      <c r="C4349" s="98"/>
      <c r="D4349" s="91"/>
      <c r="E4349" s="89"/>
      <c r="F4349" s="88"/>
      <c r="G4349" s="91"/>
      <c r="H4349" s="91"/>
      <c r="I4349" s="88"/>
      <c r="J4349" s="92"/>
      <c r="K4349" s="212"/>
      <c r="L4349" s="308" t="str">
        <f>IF(K4349&lt;&gt;"",INDEX(ฐาน!$J$4:$M$44,MATCH(INT(K4349),ฐาน!$J$4:$J$44,0),2),"")</f>
        <v/>
      </c>
      <c r="M4349" s="309" t="str">
        <f>IF(L4349&lt;&gt;"",INDEX(ฐาน!$J$4:$M$45,MATCH(L4349,ฐาน!$K$4:$K$45,0),4),"")</f>
        <v/>
      </c>
      <c r="N4349" s="310" t="str">
        <f>IF(I4349&lt;&gt;"",INDEX(ฐาน!$A$4:$F$9,MATCH(I4349,ฐาน!$A$4:$A$9,0),IF(J4349&gt;=INDEX(ฐาน!$A$4:$F$9,MATCH(I4349,ฐาน!$A$4:$A$9,0),3),6,5)),"")</f>
        <v/>
      </c>
      <c r="O4349" s="311" t="str">
        <f>IF(I4349&lt;&gt;"",IF(J4349&gt;=INDEX(ฐาน!$A$4:$G$9,MATCH(I4349,ฐาน!$A$4:$A$9,0),4),INDEX(ฐาน!$A$4:$G$9,MATCH(I4349,ฐาน!$A$4:$A$9,0),7),INDEX(ฐาน!$A$4:$G$9,MATCH(I4349,ฐาน!$A$4:$A$9,0),4)),"")</f>
        <v/>
      </c>
      <c r="P4349" s="312">
        <f>IF(M4349&lt;&gt;ฐาน!$M$45,IF(L4349&lt;&gt;"",($L4349*$N4349/100),0),0)</f>
        <v>0</v>
      </c>
      <c r="Q4349" s="311">
        <f>IF(M4349&lt;&gt;ฐาน!$M$45,IF(L4349&lt;&gt;"",ROUNDUP(($L4349*$N4349/100),-1),0),0)</f>
        <v>0</v>
      </c>
      <c r="R4349" s="311">
        <f t="shared" si="134"/>
        <v>0</v>
      </c>
      <c r="S4349" s="313">
        <f t="shared" si="135"/>
        <v>0</v>
      </c>
      <c r="T4349" s="314">
        <f>IF(M4349&lt;&gt;ฐาน!$M$45,IF(S4349&lt;&gt;"",S4349+R4349,0),0)</f>
        <v>0</v>
      </c>
      <c r="U4349" s="311">
        <f>IF(M4349&lt;&gt;ฐาน!$M$45,IF(S4349=0,J4349+T4349,O4349),J4349)</f>
        <v>0</v>
      </c>
      <c r="V4349" s="98"/>
    </row>
    <row r="4350" spans="1:22" x14ac:dyDescent="0.35">
      <c r="A4350" s="93">
        <v>4342</v>
      </c>
      <c r="B4350" s="84"/>
      <c r="C4350" s="98"/>
      <c r="D4350" s="91"/>
      <c r="E4350" s="89"/>
      <c r="F4350" s="88"/>
      <c r="G4350" s="91"/>
      <c r="H4350" s="91"/>
      <c r="I4350" s="88"/>
      <c r="J4350" s="92"/>
      <c r="K4350" s="212"/>
      <c r="L4350" s="308" t="str">
        <f>IF(K4350&lt;&gt;"",INDEX(ฐาน!$J$4:$M$44,MATCH(INT(K4350),ฐาน!$J$4:$J$44,0),2),"")</f>
        <v/>
      </c>
      <c r="M4350" s="309" t="str">
        <f>IF(L4350&lt;&gt;"",INDEX(ฐาน!$J$4:$M$45,MATCH(L4350,ฐาน!$K$4:$K$45,0),4),"")</f>
        <v/>
      </c>
      <c r="N4350" s="310" t="str">
        <f>IF(I4350&lt;&gt;"",INDEX(ฐาน!$A$4:$F$9,MATCH(I4350,ฐาน!$A$4:$A$9,0),IF(J4350&gt;=INDEX(ฐาน!$A$4:$F$9,MATCH(I4350,ฐาน!$A$4:$A$9,0),3),6,5)),"")</f>
        <v/>
      </c>
      <c r="O4350" s="311" t="str">
        <f>IF(I4350&lt;&gt;"",IF(J4350&gt;=INDEX(ฐาน!$A$4:$G$9,MATCH(I4350,ฐาน!$A$4:$A$9,0),4),INDEX(ฐาน!$A$4:$G$9,MATCH(I4350,ฐาน!$A$4:$A$9,0),7),INDEX(ฐาน!$A$4:$G$9,MATCH(I4350,ฐาน!$A$4:$A$9,0),4)),"")</f>
        <v/>
      </c>
      <c r="P4350" s="312">
        <f>IF(M4350&lt;&gt;ฐาน!$M$45,IF(L4350&lt;&gt;"",($L4350*$N4350/100),0),0)</f>
        <v>0</v>
      </c>
      <c r="Q4350" s="311">
        <f>IF(M4350&lt;&gt;ฐาน!$M$45,IF(L4350&lt;&gt;"",ROUNDUP(($L4350*$N4350/100),-1),0),0)</f>
        <v>0</v>
      </c>
      <c r="R4350" s="311">
        <f t="shared" si="134"/>
        <v>0</v>
      </c>
      <c r="S4350" s="313">
        <f t="shared" si="135"/>
        <v>0</v>
      </c>
      <c r="T4350" s="314">
        <f>IF(M4350&lt;&gt;ฐาน!$M$45,IF(S4350&lt;&gt;"",S4350+R4350,0),0)</f>
        <v>0</v>
      </c>
      <c r="U4350" s="311">
        <f>IF(M4350&lt;&gt;ฐาน!$M$45,IF(S4350=0,J4350+T4350,O4350),J4350)</f>
        <v>0</v>
      </c>
      <c r="V4350" s="98"/>
    </row>
    <row r="4351" spans="1:22" x14ac:dyDescent="0.35">
      <c r="A4351" s="93">
        <v>4343</v>
      </c>
      <c r="B4351" s="84"/>
      <c r="C4351" s="98"/>
      <c r="D4351" s="91"/>
      <c r="E4351" s="89"/>
      <c r="F4351" s="88"/>
      <c r="G4351" s="91"/>
      <c r="H4351" s="91"/>
      <c r="I4351" s="88"/>
      <c r="J4351" s="92"/>
      <c r="K4351" s="212"/>
      <c r="L4351" s="308" t="str">
        <f>IF(K4351&lt;&gt;"",INDEX(ฐาน!$J$4:$M$44,MATCH(INT(K4351),ฐาน!$J$4:$J$44,0),2),"")</f>
        <v/>
      </c>
      <c r="M4351" s="309" t="str">
        <f>IF(L4351&lt;&gt;"",INDEX(ฐาน!$J$4:$M$45,MATCH(L4351,ฐาน!$K$4:$K$45,0),4),"")</f>
        <v/>
      </c>
      <c r="N4351" s="310" t="str">
        <f>IF(I4351&lt;&gt;"",INDEX(ฐาน!$A$4:$F$9,MATCH(I4351,ฐาน!$A$4:$A$9,0),IF(J4351&gt;=INDEX(ฐาน!$A$4:$F$9,MATCH(I4351,ฐาน!$A$4:$A$9,0),3),6,5)),"")</f>
        <v/>
      </c>
      <c r="O4351" s="311" t="str">
        <f>IF(I4351&lt;&gt;"",IF(J4351&gt;=INDEX(ฐาน!$A$4:$G$9,MATCH(I4351,ฐาน!$A$4:$A$9,0),4),INDEX(ฐาน!$A$4:$G$9,MATCH(I4351,ฐาน!$A$4:$A$9,0),7),INDEX(ฐาน!$A$4:$G$9,MATCH(I4351,ฐาน!$A$4:$A$9,0),4)),"")</f>
        <v/>
      </c>
      <c r="P4351" s="312">
        <f>IF(M4351&lt;&gt;ฐาน!$M$45,IF(L4351&lt;&gt;"",($L4351*$N4351/100),0),0)</f>
        <v>0</v>
      </c>
      <c r="Q4351" s="311">
        <f>IF(M4351&lt;&gt;ฐาน!$M$45,IF(L4351&lt;&gt;"",ROUNDUP(($L4351*$N4351/100),-1),0),0)</f>
        <v>0</v>
      </c>
      <c r="R4351" s="311">
        <f t="shared" si="134"/>
        <v>0</v>
      </c>
      <c r="S4351" s="313">
        <f t="shared" si="135"/>
        <v>0</v>
      </c>
      <c r="T4351" s="314">
        <f>IF(M4351&lt;&gt;ฐาน!$M$45,IF(S4351&lt;&gt;"",S4351+R4351,0),0)</f>
        <v>0</v>
      </c>
      <c r="U4351" s="311">
        <f>IF(M4351&lt;&gt;ฐาน!$M$45,IF(S4351=0,J4351+T4351,O4351),J4351)</f>
        <v>0</v>
      </c>
      <c r="V4351" s="98"/>
    </row>
    <row r="4352" spans="1:22" x14ac:dyDescent="0.35">
      <c r="A4352" s="93">
        <v>4344</v>
      </c>
      <c r="B4352" s="84"/>
      <c r="C4352" s="98"/>
      <c r="D4352" s="91"/>
      <c r="E4352" s="89"/>
      <c r="F4352" s="88"/>
      <c r="G4352" s="91"/>
      <c r="H4352" s="91"/>
      <c r="I4352" s="88"/>
      <c r="J4352" s="92"/>
      <c r="K4352" s="212"/>
      <c r="L4352" s="308" t="str">
        <f>IF(K4352&lt;&gt;"",INDEX(ฐาน!$J$4:$M$44,MATCH(INT(K4352),ฐาน!$J$4:$J$44,0),2),"")</f>
        <v/>
      </c>
      <c r="M4352" s="309" t="str">
        <f>IF(L4352&lt;&gt;"",INDEX(ฐาน!$J$4:$M$45,MATCH(L4352,ฐาน!$K$4:$K$45,0),4),"")</f>
        <v/>
      </c>
      <c r="N4352" s="310" t="str">
        <f>IF(I4352&lt;&gt;"",INDEX(ฐาน!$A$4:$F$9,MATCH(I4352,ฐาน!$A$4:$A$9,0),IF(J4352&gt;=INDEX(ฐาน!$A$4:$F$9,MATCH(I4352,ฐาน!$A$4:$A$9,0),3),6,5)),"")</f>
        <v/>
      </c>
      <c r="O4352" s="311" t="str">
        <f>IF(I4352&lt;&gt;"",IF(J4352&gt;=INDEX(ฐาน!$A$4:$G$9,MATCH(I4352,ฐาน!$A$4:$A$9,0),4),INDEX(ฐาน!$A$4:$G$9,MATCH(I4352,ฐาน!$A$4:$A$9,0),7),INDEX(ฐาน!$A$4:$G$9,MATCH(I4352,ฐาน!$A$4:$A$9,0),4)),"")</f>
        <v/>
      </c>
      <c r="P4352" s="312">
        <f>IF(M4352&lt;&gt;ฐาน!$M$45,IF(L4352&lt;&gt;"",($L4352*$N4352/100),0),0)</f>
        <v>0</v>
      </c>
      <c r="Q4352" s="311">
        <f>IF(M4352&lt;&gt;ฐาน!$M$45,IF(L4352&lt;&gt;"",ROUNDUP(($L4352*$N4352/100),-1),0),0)</f>
        <v>0</v>
      </c>
      <c r="R4352" s="311">
        <f t="shared" si="134"/>
        <v>0</v>
      </c>
      <c r="S4352" s="313">
        <f t="shared" si="135"/>
        <v>0</v>
      </c>
      <c r="T4352" s="314">
        <f>IF(M4352&lt;&gt;ฐาน!$M$45,IF(S4352&lt;&gt;"",S4352+R4352,0),0)</f>
        <v>0</v>
      </c>
      <c r="U4352" s="311">
        <f>IF(M4352&lt;&gt;ฐาน!$M$45,IF(S4352=0,J4352+T4352,O4352),J4352)</f>
        <v>0</v>
      </c>
      <c r="V4352" s="98"/>
    </row>
    <row r="4353" spans="1:22" x14ac:dyDescent="0.35">
      <c r="A4353" s="93">
        <v>4345</v>
      </c>
      <c r="B4353" s="84"/>
      <c r="C4353" s="98"/>
      <c r="D4353" s="91"/>
      <c r="E4353" s="89"/>
      <c r="F4353" s="88"/>
      <c r="G4353" s="91"/>
      <c r="H4353" s="91"/>
      <c r="I4353" s="88"/>
      <c r="J4353" s="92"/>
      <c r="K4353" s="212"/>
      <c r="L4353" s="308" t="str">
        <f>IF(K4353&lt;&gt;"",INDEX(ฐาน!$J$4:$M$44,MATCH(INT(K4353),ฐาน!$J$4:$J$44,0),2),"")</f>
        <v/>
      </c>
      <c r="M4353" s="309" t="str">
        <f>IF(L4353&lt;&gt;"",INDEX(ฐาน!$J$4:$M$45,MATCH(L4353,ฐาน!$K$4:$K$45,0),4),"")</f>
        <v/>
      </c>
      <c r="N4353" s="310" t="str">
        <f>IF(I4353&lt;&gt;"",INDEX(ฐาน!$A$4:$F$9,MATCH(I4353,ฐาน!$A$4:$A$9,0),IF(J4353&gt;=INDEX(ฐาน!$A$4:$F$9,MATCH(I4353,ฐาน!$A$4:$A$9,0),3),6,5)),"")</f>
        <v/>
      </c>
      <c r="O4353" s="311" t="str">
        <f>IF(I4353&lt;&gt;"",IF(J4353&gt;=INDEX(ฐาน!$A$4:$G$9,MATCH(I4353,ฐาน!$A$4:$A$9,0),4),INDEX(ฐาน!$A$4:$G$9,MATCH(I4353,ฐาน!$A$4:$A$9,0),7),INDEX(ฐาน!$A$4:$G$9,MATCH(I4353,ฐาน!$A$4:$A$9,0),4)),"")</f>
        <v/>
      </c>
      <c r="P4353" s="312">
        <f>IF(M4353&lt;&gt;ฐาน!$M$45,IF(L4353&lt;&gt;"",($L4353*$N4353/100),0),0)</f>
        <v>0</v>
      </c>
      <c r="Q4353" s="311">
        <f>IF(M4353&lt;&gt;ฐาน!$M$45,IF(L4353&lt;&gt;"",ROUNDUP(($L4353*$N4353/100),-1),0),0)</f>
        <v>0</v>
      </c>
      <c r="R4353" s="311">
        <f t="shared" si="134"/>
        <v>0</v>
      </c>
      <c r="S4353" s="313">
        <f t="shared" si="135"/>
        <v>0</v>
      </c>
      <c r="T4353" s="314">
        <f>IF(M4353&lt;&gt;ฐาน!$M$45,IF(S4353&lt;&gt;"",S4353+R4353,0),0)</f>
        <v>0</v>
      </c>
      <c r="U4353" s="311">
        <f>IF(M4353&lt;&gt;ฐาน!$M$45,IF(S4353=0,J4353+T4353,O4353),J4353)</f>
        <v>0</v>
      </c>
      <c r="V4353" s="98"/>
    </row>
    <row r="4354" spans="1:22" x14ac:dyDescent="0.35">
      <c r="A4354" s="93">
        <v>4346</v>
      </c>
      <c r="B4354" s="84"/>
      <c r="C4354" s="98"/>
      <c r="D4354" s="91"/>
      <c r="E4354" s="89"/>
      <c r="F4354" s="88"/>
      <c r="G4354" s="91"/>
      <c r="H4354" s="91"/>
      <c r="I4354" s="88"/>
      <c r="J4354" s="92"/>
      <c r="K4354" s="212"/>
      <c r="L4354" s="308" t="str">
        <f>IF(K4354&lt;&gt;"",INDEX(ฐาน!$J$4:$M$44,MATCH(INT(K4354),ฐาน!$J$4:$J$44,0),2),"")</f>
        <v/>
      </c>
      <c r="M4354" s="309" t="str">
        <f>IF(L4354&lt;&gt;"",INDEX(ฐาน!$J$4:$M$45,MATCH(L4354,ฐาน!$K$4:$K$45,0),4),"")</f>
        <v/>
      </c>
      <c r="N4354" s="310" t="str">
        <f>IF(I4354&lt;&gt;"",INDEX(ฐาน!$A$4:$F$9,MATCH(I4354,ฐาน!$A$4:$A$9,0),IF(J4354&gt;=INDEX(ฐาน!$A$4:$F$9,MATCH(I4354,ฐาน!$A$4:$A$9,0),3),6,5)),"")</f>
        <v/>
      </c>
      <c r="O4354" s="311" t="str">
        <f>IF(I4354&lt;&gt;"",IF(J4354&gt;=INDEX(ฐาน!$A$4:$G$9,MATCH(I4354,ฐาน!$A$4:$A$9,0),4),INDEX(ฐาน!$A$4:$G$9,MATCH(I4354,ฐาน!$A$4:$A$9,0),7),INDEX(ฐาน!$A$4:$G$9,MATCH(I4354,ฐาน!$A$4:$A$9,0),4)),"")</f>
        <v/>
      </c>
      <c r="P4354" s="312">
        <f>IF(M4354&lt;&gt;ฐาน!$M$45,IF(L4354&lt;&gt;"",($L4354*$N4354/100),0),0)</f>
        <v>0</v>
      </c>
      <c r="Q4354" s="311">
        <f>IF(M4354&lt;&gt;ฐาน!$M$45,IF(L4354&lt;&gt;"",ROUNDUP(($L4354*$N4354/100),-1),0),0)</f>
        <v>0</v>
      </c>
      <c r="R4354" s="311">
        <f t="shared" si="134"/>
        <v>0</v>
      </c>
      <c r="S4354" s="313">
        <f t="shared" si="135"/>
        <v>0</v>
      </c>
      <c r="T4354" s="314">
        <f>IF(M4354&lt;&gt;ฐาน!$M$45,IF(S4354&lt;&gt;"",S4354+R4354,0),0)</f>
        <v>0</v>
      </c>
      <c r="U4354" s="311">
        <f>IF(M4354&lt;&gt;ฐาน!$M$45,IF(S4354=0,J4354+T4354,O4354),J4354)</f>
        <v>0</v>
      </c>
      <c r="V4354" s="98"/>
    </row>
    <row r="4355" spans="1:22" x14ac:dyDescent="0.35">
      <c r="A4355" s="93">
        <v>4347</v>
      </c>
      <c r="B4355" s="84"/>
      <c r="C4355" s="98"/>
      <c r="D4355" s="91"/>
      <c r="E4355" s="89"/>
      <c r="F4355" s="88"/>
      <c r="G4355" s="91"/>
      <c r="H4355" s="91"/>
      <c r="I4355" s="88"/>
      <c r="J4355" s="92"/>
      <c r="K4355" s="212"/>
      <c r="L4355" s="308" t="str">
        <f>IF(K4355&lt;&gt;"",INDEX(ฐาน!$J$4:$M$44,MATCH(INT(K4355),ฐาน!$J$4:$J$44,0),2),"")</f>
        <v/>
      </c>
      <c r="M4355" s="309" t="str">
        <f>IF(L4355&lt;&gt;"",INDEX(ฐาน!$J$4:$M$45,MATCH(L4355,ฐาน!$K$4:$K$45,0),4),"")</f>
        <v/>
      </c>
      <c r="N4355" s="310" t="str">
        <f>IF(I4355&lt;&gt;"",INDEX(ฐาน!$A$4:$F$9,MATCH(I4355,ฐาน!$A$4:$A$9,0),IF(J4355&gt;=INDEX(ฐาน!$A$4:$F$9,MATCH(I4355,ฐาน!$A$4:$A$9,0),3),6,5)),"")</f>
        <v/>
      </c>
      <c r="O4355" s="311" t="str">
        <f>IF(I4355&lt;&gt;"",IF(J4355&gt;=INDEX(ฐาน!$A$4:$G$9,MATCH(I4355,ฐาน!$A$4:$A$9,0),4),INDEX(ฐาน!$A$4:$G$9,MATCH(I4355,ฐาน!$A$4:$A$9,0),7),INDEX(ฐาน!$A$4:$G$9,MATCH(I4355,ฐาน!$A$4:$A$9,0),4)),"")</f>
        <v/>
      </c>
      <c r="P4355" s="312">
        <f>IF(M4355&lt;&gt;ฐาน!$M$45,IF(L4355&lt;&gt;"",($L4355*$N4355/100),0),0)</f>
        <v>0</v>
      </c>
      <c r="Q4355" s="311">
        <f>IF(M4355&lt;&gt;ฐาน!$M$45,IF(L4355&lt;&gt;"",ROUNDUP(($L4355*$N4355/100),-1),0),0)</f>
        <v>0</v>
      </c>
      <c r="R4355" s="311">
        <f t="shared" si="134"/>
        <v>0</v>
      </c>
      <c r="S4355" s="313">
        <f t="shared" si="135"/>
        <v>0</v>
      </c>
      <c r="T4355" s="314">
        <f>IF(M4355&lt;&gt;ฐาน!$M$45,IF(S4355&lt;&gt;"",S4355+R4355,0),0)</f>
        <v>0</v>
      </c>
      <c r="U4355" s="311">
        <f>IF(M4355&lt;&gt;ฐาน!$M$45,IF(S4355=0,J4355+T4355,O4355),J4355)</f>
        <v>0</v>
      </c>
      <c r="V4355" s="98"/>
    </row>
    <row r="4356" spans="1:22" x14ac:dyDescent="0.35">
      <c r="A4356" s="93">
        <v>4348</v>
      </c>
      <c r="B4356" s="84"/>
      <c r="C4356" s="98"/>
      <c r="D4356" s="91"/>
      <c r="E4356" s="89"/>
      <c r="F4356" s="88"/>
      <c r="G4356" s="91"/>
      <c r="H4356" s="91"/>
      <c r="I4356" s="88"/>
      <c r="J4356" s="92"/>
      <c r="K4356" s="212"/>
      <c r="L4356" s="308" t="str">
        <f>IF(K4356&lt;&gt;"",INDEX(ฐาน!$J$4:$M$44,MATCH(INT(K4356),ฐาน!$J$4:$J$44,0),2),"")</f>
        <v/>
      </c>
      <c r="M4356" s="309" t="str">
        <f>IF(L4356&lt;&gt;"",INDEX(ฐาน!$J$4:$M$45,MATCH(L4356,ฐาน!$K$4:$K$45,0),4),"")</f>
        <v/>
      </c>
      <c r="N4356" s="310" t="str">
        <f>IF(I4356&lt;&gt;"",INDEX(ฐาน!$A$4:$F$9,MATCH(I4356,ฐาน!$A$4:$A$9,0),IF(J4356&gt;=INDEX(ฐาน!$A$4:$F$9,MATCH(I4356,ฐาน!$A$4:$A$9,0),3),6,5)),"")</f>
        <v/>
      </c>
      <c r="O4356" s="311" t="str">
        <f>IF(I4356&lt;&gt;"",IF(J4356&gt;=INDEX(ฐาน!$A$4:$G$9,MATCH(I4356,ฐาน!$A$4:$A$9,0),4),INDEX(ฐาน!$A$4:$G$9,MATCH(I4356,ฐาน!$A$4:$A$9,0),7),INDEX(ฐาน!$A$4:$G$9,MATCH(I4356,ฐาน!$A$4:$A$9,0),4)),"")</f>
        <v/>
      </c>
      <c r="P4356" s="312">
        <f>IF(M4356&lt;&gt;ฐาน!$M$45,IF(L4356&lt;&gt;"",($L4356*$N4356/100),0),0)</f>
        <v>0</v>
      </c>
      <c r="Q4356" s="311">
        <f>IF(M4356&lt;&gt;ฐาน!$M$45,IF(L4356&lt;&gt;"",ROUNDUP(($L4356*$N4356/100),-1),0),0)</f>
        <v>0</v>
      </c>
      <c r="R4356" s="311">
        <f t="shared" si="134"/>
        <v>0</v>
      </c>
      <c r="S4356" s="313">
        <f t="shared" si="135"/>
        <v>0</v>
      </c>
      <c r="T4356" s="314">
        <f>IF(M4356&lt;&gt;ฐาน!$M$45,IF(S4356&lt;&gt;"",S4356+R4356,0),0)</f>
        <v>0</v>
      </c>
      <c r="U4356" s="311">
        <f>IF(M4356&lt;&gt;ฐาน!$M$45,IF(S4356=0,J4356+T4356,O4356),J4356)</f>
        <v>0</v>
      </c>
      <c r="V4356" s="98"/>
    </row>
    <row r="4357" spans="1:22" x14ac:dyDescent="0.35">
      <c r="A4357" s="93">
        <v>4349</v>
      </c>
      <c r="B4357" s="84"/>
      <c r="C4357" s="98"/>
      <c r="D4357" s="91"/>
      <c r="E4357" s="89"/>
      <c r="F4357" s="88"/>
      <c r="G4357" s="91"/>
      <c r="H4357" s="91"/>
      <c r="I4357" s="88"/>
      <c r="J4357" s="92"/>
      <c r="K4357" s="212"/>
      <c r="L4357" s="308" t="str">
        <f>IF(K4357&lt;&gt;"",INDEX(ฐาน!$J$4:$M$44,MATCH(INT(K4357),ฐาน!$J$4:$J$44,0),2),"")</f>
        <v/>
      </c>
      <c r="M4357" s="309" t="str">
        <f>IF(L4357&lt;&gt;"",INDEX(ฐาน!$J$4:$M$45,MATCH(L4357,ฐาน!$K$4:$K$45,0),4),"")</f>
        <v/>
      </c>
      <c r="N4357" s="310" t="str">
        <f>IF(I4357&lt;&gt;"",INDEX(ฐาน!$A$4:$F$9,MATCH(I4357,ฐาน!$A$4:$A$9,0),IF(J4357&gt;=INDEX(ฐาน!$A$4:$F$9,MATCH(I4357,ฐาน!$A$4:$A$9,0),3),6,5)),"")</f>
        <v/>
      </c>
      <c r="O4357" s="311" t="str">
        <f>IF(I4357&lt;&gt;"",IF(J4357&gt;=INDEX(ฐาน!$A$4:$G$9,MATCH(I4357,ฐาน!$A$4:$A$9,0),4),INDEX(ฐาน!$A$4:$G$9,MATCH(I4357,ฐาน!$A$4:$A$9,0),7),INDEX(ฐาน!$A$4:$G$9,MATCH(I4357,ฐาน!$A$4:$A$9,0),4)),"")</f>
        <v/>
      </c>
      <c r="P4357" s="312">
        <f>IF(M4357&lt;&gt;ฐาน!$M$45,IF(L4357&lt;&gt;"",($L4357*$N4357/100),0),0)</f>
        <v>0</v>
      </c>
      <c r="Q4357" s="311">
        <f>IF(M4357&lt;&gt;ฐาน!$M$45,IF(L4357&lt;&gt;"",ROUNDUP(($L4357*$N4357/100),-1),0),0)</f>
        <v>0</v>
      </c>
      <c r="R4357" s="311">
        <f t="shared" si="134"/>
        <v>0</v>
      </c>
      <c r="S4357" s="313">
        <f t="shared" si="135"/>
        <v>0</v>
      </c>
      <c r="T4357" s="314">
        <f>IF(M4357&lt;&gt;ฐาน!$M$45,IF(S4357&lt;&gt;"",S4357+R4357,0),0)</f>
        <v>0</v>
      </c>
      <c r="U4357" s="311">
        <f>IF(M4357&lt;&gt;ฐาน!$M$45,IF(S4357=0,J4357+T4357,O4357),J4357)</f>
        <v>0</v>
      </c>
      <c r="V4357" s="98"/>
    </row>
    <row r="4358" spans="1:22" x14ac:dyDescent="0.35">
      <c r="A4358" s="93">
        <v>4350</v>
      </c>
      <c r="B4358" s="84"/>
      <c r="C4358" s="98"/>
      <c r="D4358" s="91"/>
      <c r="E4358" s="89"/>
      <c r="F4358" s="88"/>
      <c r="G4358" s="91"/>
      <c r="H4358" s="91"/>
      <c r="I4358" s="88"/>
      <c r="J4358" s="92"/>
      <c r="K4358" s="212"/>
      <c r="L4358" s="308" t="str">
        <f>IF(K4358&lt;&gt;"",INDEX(ฐาน!$J$4:$M$44,MATCH(INT(K4358),ฐาน!$J$4:$J$44,0),2),"")</f>
        <v/>
      </c>
      <c r="M4358" s="309" t="str">
        <f>IF(L4358&lt;&gt;"",INDEX(ฐาน!$J$4:$M$45,MATCH(L4358,ฐาน!$K$4:$K$45,0),4),"")</f>
        <v/>
      </c>
      <c r="N4358" s="310" t="str">
        <f>IF(I4358&lt;&gt;"",INDEX(ฐาน!$A$4:$F$9,MATCH(I4358,ฐาน!$A$4:$A$9,0),IF(J4358&gt;=INDEX(ฐาน!$A$4:$F$9,MATCH(I4358,ฐาน!$A$4:$A$9,0),3),6,5)),"")</f>
        <v/>
      </c>
      <c r="O4358" s="311" t="str">
        <f>IF(I4358&lt;&gt;"",IF(J4358&gt;=INDEX(ฐาน!$A$4:$G$9,MATCH(I4358,ฐาน!$A$4:$A$9,0),4),INDEX(ฐาน!$A$4:$G$9,MATCH(I4358,ฐาน!$A$4:$A$9,0),7),INDEX(ฐาน!$A$4:$G$9,MATCH(I4358,ฐาน!$A$4:$A$9,0),4)),"")</f>
        <v/>
      </c>
      <c r="P4358" s="312">
        <f>IF(M4358&lt;&gt;ฐาน!$M$45,IF(L4358&lt;&gt;"",($L4358*$N4358/100),0),0)</f>
        <v>0</v>
      </c>
      <c r="Q4358" s="311">
        <f>IF(M4358&lt;&gt;ฐาน!$M$45,IF(L4358&lt;&gt;"",ROUNDUP(($L4358*$N4358/100),-1),0),0)</f>
        <v>0</v>
      </c>
      <c r="R4358" s="311">
        <f t="shared" si="134"/>
        <v>0</v>
      </c>
      <c r="S4358" s="313">
        <f t="shared" si="135"/>
        <v>0</v>
      </c>
      <c r="T4358" s="314">
        <f>IF(M4358&lt;&gt;ฐาน!$M$45,IF(S4358&lt;&gt;"",S4358+R4358,0),0)</f>
        <v>0</v>
      </c>
      <c r="U4358" s="311">
        <f>IF(M4358&lt;&gt;ฐาน!$M$45,IF(S4358=0,J4358+T4358,O4358),J4358)</f>
        <v>0</v>
      </c>
      <c r="V4358" s="98"/>
    </row>
    <row r="4359" spans="1:22" x14ac:dyDescent="0.35">
      <c r="A4359" s="93">
        <v>4351</v>
      </c>
      <c r="B4359" s="84"/>
      <c r="C4359" s="98"/>
      <c r="D4359" s="91"/>
      <c r="E4359" s="89"/>
      <c r="F4359" s="88"/>
      <c r="G4359" s="91"/>
      <c r="H4359" s="91"/>
      <c r="I4359" s="88"/>
      <c r="J4359" s="92"/>
      <c r="K4359" s="212"/>
      <c r="L4359" s="308" t="str">
        <f>IF(K4359&lt;&gt;"",INDEX(ฐาน!$J$4:$M$44,MATCH(INT(K4359),ฐาน!$J$4:$J$44,0),2),"")</f>
        <v/>
      </c>
      <c r="M4359" s="309" t="str">
        <f>IF(L4359&lt;&gt;"",INDEX(ฐาน!$J$4:$M$45,MATCH(L4359,ฐาน!$K$4:$K$45,0),4),"")</f>
        <v/>
      </c>
      <c r="N4359" s="310" t="str">
        <f>IF(I4359&lt;&gt;"",INDEX(ฐาน!$A$4:$F$9,MATCH(I4359,ฐาน!$A$4:$A$9,0),IF(J4359&gt;=INDEX(ฐาน!$A$4:$F$9,MATCH(I4359,ฐาน!$A$4:$A$9,0),3),6,5)),"")</f>
        <v/>
      </c>
      <c r="O4359" s="311" t="str">
        <f>IF(I4359&lt;&gt;"",IF(J4359&gt;=INDEX(ฐาน!$A$4:$G$9,MATCH(I4359,ฐาน!$A$4:$A$9,0),4),INDEX(ฐาน!$A$4:$G$9,MATCH(I4359,ฐาน!$A$4:$A$9,0),7),INDEX(ฐาน!$A$4:$G$9,MATCH(I4359,ฐาน!$A$4:$A$9,0),4)),"")</f>
        <v/>
      </c>
      <c r="P4359" s="312">
        <f>IF(M4359&lt;&gt;ฐาน!$M$45,IF(L4359&lt;&gt;"",($L4359*$N4359/100),0),0)</f>
        <v>0</v>
      </c>
      <c r="Q4359" s="311">
        <f>IF(M4359&lt;&gt;ฐาน!$M$45,IF(L4359&lt;&gt;"",ROUNDUP(($L4359*$N4359/100),-1),0),0)</f>
        <v>0</v>
      </c>
      <c r="R4359" s="311">
        <f t="shared" si="134"/>
        <v>0</v>
      </c>
      <c r="S4359" s="313">
        <f t="shared" si="135"/>
        <v>0</v>
      </c>
      <c r="T4359" s="314">
        <f>IF(M4359&lt;&gt;ฐาน!$M$45,IF(S4359&lt;&gt;"",S4359+R4359,0),0)</f>
        <v>0</v>
      </c>
      <c r="U4359" s="311">
        <f>IF(M4359&lt;&gt;ฐาน!$M$45,IF(S4359=0,J4359+T4359,O4359),J4359)</f>
        <v>0</v>
      </c>
      <c r="V4359" s="98"/>
    </row>
    <row r="4360" spans="1:22" x14ac:dyDescent="0.35">
      <c r="A4360" s="93">
        <v>4352</v>
      </c>
      <c r="B4360" s="84"/>
      <c r="C4360" s="98"/>
      <c r="D4360" s="91"/>
      <c r="E4360" s="89"/>
      <c r="F4360" s="88"/>
      <c r="G4360" s="91"/>
      <c r="H4360" s="91"/>
      <c r="I4360" s="88"/>
      <c r="J4360" s="92"/>
      <c r="K4360" s="212"/>
      <c r="L4360" s="308" t="str">
        <f>IF(K4360&lt;&gt;"",INDEX(ฐาน!$J$4:$M$44,MATCH(INT(K4360),ฐาน!$J$4:$J$44,0),2),"")</f>
        <v/>
      </c>
      <c r="M4360" s="309" t="str">
        <f>IF(L4360&lt;&gt;"",INDEX(ฐาน!$J$4:$M$45,MATCH(L4360,ฐาน!$K$4:$K$45,0),4),"")</f>
        <v/>
      </c>
      <c r="N4360" s="310" t="str">
        <f>IF(I4360&lt;&gt;"",INDEX(ฐาน!$A$4:$F$9,MATCH(I4360,ฐาน!$A$4:$A$9,0),IF(J4360&gt;=INDEX(ฐาน!$A$4:$F$9,MATCH(I4360,ฐาน!$A$4:$A$9,0),3),6,5)),"")</f>
        <v/>
      </c>
      <c r="O4360" s="311" t="str">
        <f>IF(I4360&lt;&gt;"",IF(J4360&gt;=INDEX(ฐาน!$A$4:$G$9,MATCH(I4360,ฐาน!$A$4:$A$9,0),4),INDEX(ฐาน!$A$4:$G$9,MATCH(I4360,ฐาน!$A$4:$A$9,0),7),INDEX(ฐาน!$A$4:$G$9,MATCH(I4360,ฐาน!$A$4:$A$9,0),4)),"")</f>
        <v/>
      </c>
      <c r="P4360" s="312">
        <f>IF(M4360&lt;&gt;ฐาน!$M$45,IF(L4360&lt;&gt;"",($L4360*$N4360/100),0),0)</f>
        <v>0</v>
      </c>
      <c r="Q4360" s="311">
        <f>IF(M4360&lt;&gt;ฐาน!$M$45,IF(L4360&lt;&gt;"",ROUNDUP(($L4360*$N4360/100),-1),0),0)</f>
        <v>0</v>
      </c>
      <c r="R4360" s="311">
        <f t="shared" si="134"/>
        <v>0</v>
      </c>
      <c r="S4360" s="313">
        <f t="shared" si="135"/>
        <v>0</v>
      </c>
      <c r="T4360" s="314">
        <f>IF(M4360&lt;&gt;ฐาน!$M$45,IF(S4360&lt;&gt;"",S4360+R4360,0),0)</f>
        <v>0</v>
      </c>
      <c r="U4360" s="311">
        <f>IF(M4360&lt;&gt;ฐาน!$M$45,IF(S4360=0,J4360+T4360,O4360),J4360)</f>
        <v>0</v>
      </c>
      <c r="V4360" s="98"/>
    </row>
    <row r="4361" spans="1:22" x14ac:dyDescent="0.35">
      <c r="A4361" s="93">
        <v>4353</v>
      </c>
      <c r="B4361" s="84"/>
      <c r="C4361" s="98"/>
      <c r="D4361" s="91"/>
      <c r="E4361" s="89"/>
      <c r="F4361" s="88"/>
      <c r="G4361" s="91"/>
      <c r="H4361" s="91"/>
      <c r="I4361" s="88"/>
      <c r="J4361" s="92"/>
      <c r="K4361" s="212"/>
      <c r="L4361" s="308" t="str">
        <f>IF(K4361&lt;&gt;"",INDEX(ฐาน!$J$4:$M$44,MATCH(INT(K4361),ฐาน!$J$4:$J$44,0),2),"")</f>
        <v/>
      </c>
      <c r="M4361" s="309" t="str">
        <f>IF(L4361&lt;&gt;"",INDEX(ฐาน!$J$4:$M$45,MATCH(L4361,ฐาน!$K$4:$K$45,0),4),"")</f>
        <v/>
      </c>
      <c r="N4361" s="310" t="str">
        <f>IF(I4361&lt;&gt;"",INDEX(ฐาน!$A$4:$F$9,MATCH(I4361,ฐาน!$A$4:$A$9,0),IF(J4361&gt;=INDEX(ฐาน!$A$4:$F$9,MATCH(I4361,ฐาน!$A$4:$A$9,0),3),6,5)),"")</f>
        <v/>
      </c>
      <c r="O4361" s="311" t="str">
        <f>IF(I4361&lt;&gt;"",IF(J4361&gt;=INDEX(ฐาน!$A$4:$G$9,MATCH(I4361,ฐาน!$A$4:$A$9,0),4),INDEX(ฐาน!$A$4:$G$9,MATCH(I4361,ฐาน!$A$4:$A$9,0),7),INDEX(ฐาน!$A$4:$G$9,MATCH(I4361,ฐาน!$A$4:$A$9,0),4)),"")</f>
        <v/>
      </c>
      <c r="P4361" s="312">
        <f>IF(M4361&lt;&gt;ฐาน!$M$45,IF(L4361&lt;&gt;"",($L4361*$N4361/100),0),0)</f>
        <v>0</v>
      </c>
      <c r="Q4361" s="311">
        <f>IF(M4361&lt;&gt;ฐาน!$M$45,IF(L4361&lt;&gt;"",ROUNDUP(($L4361*$N4361/100),-1),0),0)</f>
        <v>0</v>
      </c>
      <c r="R4361" s="311">
        <f t="shared" si="134"/>
        <v>0</v>
      </c>
      <c r="S4361" s="313">
        <f t="shared" si="135"/>
        <v>0</v>
      </c>
      <c r="T4361" s="314">
        <f>IF(M4361&lt;&gt;ฐาน!$M$45,IF(S4361&lt;&gt;"",S4361+R4361,0),0)</f>
        <v>0</v>
      </c>
      <c r="U4361" s="311">
        <f>IF(M4361&lt;&gt;ฐาน!$M$45,IF(S4361=0,J4361+T4361,O4361),J4361)</f>
        <v>0</v>
      </c>
      <c r="V4361" s="98"/>
    </row>
    <row r="4362" spans="1:22" x14ac:dyDescent="0.35">
      <c r="A4362" s="93">
        <v>4354</v>
      </c>
      <c r="B4362" s="84"/>
      <c r="C4362" s="98"/>
      <c r="D4362" s="91"/>
      <c r="E4362" s="89"/>
      <c r="F4362" s="88"/>
      <c r="G4362" s="91"/>
      <c r="H4362" s="91"/>
      <c r="I4362" s="88"/>
      <c r="J4362" s="92"/>
      <c r="K4362" s="212"/>
      <c r="L4362" s="308" t="str">
        <f>IF(K4362&lt;&gt;"",INDEX(ฐาน!$J$4:$M$44,MATCH(INT(K4362),ฐาน!$J$4:$J$44,0),2),"")</f>
        <v/>
      </c>
      <c r="M4362" s="309" t="str">
        <f>IF(L4362&lt;&gt;"",INDEX(ฐาน!$J$4:$M$45,MATCH(L4362,ฐาน!$K$4:$K$45,0),4),"")</f>
        <v/>
      </c>
      <c r="N4362" s="310" t="str">
        <f>IF(I4362&lt;&gt;"",INDEX(ฐาน!$A$4:$F$9,MATCH(I4362,ฐาน!$A$4:$A$9,0),IF(J4362&gt;=INDEX(ฐาน!$A$4:$F$9,MATCH(I4362,ฐาน!$A$4:$A$9,0),3),6,5)),"")</f>
        <v/>
      </c>
      <c r="O4362" s="311" t="str">
        <f>IF(I4362&lt;&gt;"",IF(J4362&gt;=INDEX(ฐาน!$A$4:$G$9,MATCH(I4362,ฐาน!$A$4:$A$9,0),4),INDEX(ฐาน!$A$4:$G$9,MATCH(I4362,ฐาน!$A$4:$A$9,0),7),INDEX(ฐาน!$A$4:$G$9,MATCH(I4362,ฐาน!$A$4:$A$9,0),4)),"")</f>
        <v/>
      </c>
      <c r="P4362" s="312">
        <f>IF(M4362&lt;&gt;ฐาน!$M$45,IF(L4362&lt;&gt;"",($L4362*$N4362/100),0),0)</f>
        <v>0</v>
      </c>
      <c r="Q4362" s="311">
        <f>IF(M4362&lt;&gt;ฐาน!$M$45,IF(L4362&lt;&gt;"",ROUNDUP(($L4362*$N4362/100),-1),0),0)</f>
        <v>0</v>
      </c>
      <c r="R4362" s="311">
        <f t="shared" ref="R4362:R4425" si="136">IF(Q4362&lt;&gt;"",IF($J4362+$P4362&lt;=$O4362,$Q4362,$O4362-$J4362),"")</f>
        <v>0</v>
      </c>
      <c r="S4362" s="313">
        <f t="shared" ref="S4362:S4425" si="137">IF(Q4362&lt;&gt;R4362,P4362-R4362,0)</f>
        <v>0</v>
      </c>
      <c r="T4362" s="314">
        <f>IF(M4362&lt;&gt;ฐาน!$M$45,IF(S4362&lt;&gt;"",S4362+R4362,0),0)</f>
        <v>0</v>
      </c>
      <c r="U4362" s="311">
        <f>IF(M4362&lt;&gt;ฐาน!$M$45,IF(S4362=0,J4362+T4362,O4362),J4362)</f>
        <v>0</v>
      </c>
      <c r="V4362" s="98"/>
    </row>
    <row r="4363" spans="1:22" x14ac:dyDescent="0.35">
      <c r="A4363" s="93">
        <v>4355</v>
      </c>
      <c r="B4363" s="84"/>
      <c r="C4363" s="98"/>
      <c r="D4363" s="91"/>
      <c r="E4363" s="89"/>
      <c r="F4363" s="88"/>
      <c r="G4363" s="91"/>
      <c r="H4363" s="91"/>
      <c r="I4363" s="88"/>
      <c r="J4363" s="92"/>
      <c r="K4363" s="212"/>
      <c r="L4363" s="308" t="str">
        <f>IF(K4363&lt;&gt;"",INDEX(ฐาน!$J$4:$M$44,MATCH(INT(K4363),ฐาน!$J$4:$J$44,0),2),"")</f>
        <v/>
      </c>
      <c r="M4363" s="309" t="str">
        <f>IF(L4363&lt;&gt;"",INDEX(ฐาน!$J$4:$M$45,MATCH(L4363,ฐาน!$K$4:$K$45,0),4),"")</f>
        <v/>
      </c>
      <c r="N4363" s="310" t="str">
        <f>IF(I4363&lt;&gt;"",INDEX(ฐาน!$A$4:$F$9,MATCH(I4363,ฐาน!$A$4:$A$9,0),IF(J4363&gt;=INDEX(ฐาน!$A$4:$F$9,MATCH(I4363,ฐาน!$A$4:$A$9,0),3),6,5)),"")</f>
        <v/>
      </c>
      <c r="O4363" s="311" t="str">
        <f>IF(I4363&lt;&gt;"",IF(J4363&gt;=INDEX(ฐาน!$A$4:$G$9,MATCH(I4363,ฐาน!$A$4:$A$9,0),4),INDEX(ฐาน!$A$4:$G$9,MATCH(I4363,ฐาน!$A$4:$A$9,0),7),INDEX(ฐาน!$A$4:$G$9,MATCH(I4363,ฐาน!$A$4:$A$9,0),4)),"")</f>
        <v/>
      </c>
      <c r="P4363" s="312">
        <f>IF(M4363&lt;&gt;ฐาน!$M$45,IF(L4363&lt;&gt;"",($L4363*$N4363/100),0),0)</f>
        <v>0</v>
      </c>
      <c r="Q4363" s="311">
        <f>IF(M4363&lt;&gt;ฐาน!$M$45,IF(L4363&lt;&gt;"",ROUNDUP(($L4363*$N4363/100),-1),0),0)</f>
        <v>0</v>
      </c>
      <c r="R4363" s="311">
        <f t="shared" si="136"/>
        <v>0</v>
      </c>
      <c r="S4363" s="313">
        <f t="shared" si="137"/>
        <v>0</v>
      </c>
      <c r="T4363" s="314">
        <f>IF(M4363&lt;&gt;ฐาน!$M$45,IF(S4363&lt;&gt;"",S4363+R4363,0),0)</f>
        <v>0</v>
      </c>
      <c r="U4363" s="311">
        <f>IF(M4363&lt;&gt;ฐาน!$M$45,IF(S4363=0,J4363+T4363,O4363),J4363)</f>
        <v>0</v>
      </c>
      <c r="V4363" s="98"/>
    </row>
    <row r="4364" spans="1:22" x14ac:dyDescent="0.35">
      <c r="A4364" s="93">
        <v>4356</v>
      </c>
      <c r="B4364" s="84"/>
      <c r="C4364" s="98"/>
      <c r="D4364" s="91"/>
      <c r="E4364" s="89"/>
      <c r="F4364" s="88"/>
      <c r="G4364" s="91"/>
      <c r="H4364" s="91"/>
      <c r="I4364" s="88"/>
      <c r="J4364" s="92"/>
      <c r="K4364" s="212"/>
      <c r="L4364" s="308" t="str">
        <f>IF(K4364&lt;&gt;"",INDEX(ฐาน!$J$4:$M$44,MATCH(INT(K4364),ฐาน!$J$4:$J$44,0),2),"")</f>
        <v/>
      </c>
      <c r="M4364" s="309" t="str">
        <f>IF(L4364&lt;&gt;"",INDEX(ฐาน!$J$4:$M$45,MATCH(L4364,ฐาน!$K$4:$K$45,0),4),"")</f>
        <v/>
      </c>
      <c r="N4364" s="310" t="str">
        <f>IF(I4364&lt;&gt;"",INDEX(ฐาน!$A$4:$F$9,MATCH(I4364,ฐาน!$A$4:$A$9,0),IF(J4364&gt;=INDEX(ฐาน!$A$4:$F$9,MATCH(I4364,ฐาน!$A$4:$A$9,0),3),6,5)),"")</f>
        <v/>
      </c>
      <c r="O4364" s="311" t="str">
        <f>IF(I4364&lt;&gt;"",IF(J4364&gt;=INDEX(ฐาน!$A$4:$G$9,MATCH(I4364,ฐาน!$A$4:$A$9,0),4),INDEX(ฐาน!$A$4:$G$9,MATCH(I4364,ฐาน!$A$4:$A$9,0),7),INDEX(ฐาน!$A$4:$G$9,MATCH(I4364,ฐาน!$A$4:$A$9,0),4)),"")</f>
        <v/>
      </c>
      <c r="P4364" s="312">
        <f>IF(M4364&lt;&gt;ฐาน!$M$45,IF(L4364&lt;&gt;"",($L4364*$N4364/100),0),0)</f>
        <v>0</v>
      </c>
      <c r="Q4364" s="311">
        <f>IF(M4364&lt;&gt;ฐาน!$M$45,IF(L4364&lt;&gt;"",ROUNDUP(($L4364*$N4364/100),-1),0),0)</f>
        <v>0</v>
      </c>
      <c r="R4364" s="311">
        <f t="shared" si="136"/>
        <v>0</v>
      </c>
      <c r="S4364" s="313">
        <f t="shared" si="137"/>
        <v>0</v>
      </c>
      <c r="T4364" s="314">
        <f>IF(M4364&lt;&gt;ฐาน!$M$45,IF(S4364&lt;&gt;"",S4364+R4364,0),0)</f>
        <v>0</v>
      </c>
      <c r="U4364" s="311">
        <f>IF(M4364&lt;&gt;ฐาน!$M$45,IF(S4364=0,J4364+T4364,O4364),J4364)</f>
        <v>0</v>
      </c>
      <c r="V4364" s="98"/>
    </row>
    <row r="4365" spans="1:22" x14ac:dyDescent="0.35">
      <c r="A4365" s="93">
        <v>4357</v>
      </c>
      <c r="B4365" s="84"/>
      <c r="C4365" s="98"/>
      <c r="D4365" s="91"/>
      <c r="E4365" s="89"/>
      <c r="F4365" s="88"/>
      <c r="G4365" s="91"/>
      <c r="H4365" s="91"/>
      <c r="I4365" s="88"/>
      <c r="J4365" s="92"/>
      <c r="K4365" s="212"/>
      <c r="L4365" s="308" t="str">
        <f>IF(K4365&lt;&gt;"",INDEX(ฐาน!$J$4:$M$44,MATCH(INT(K4365),ฐาน!$J$4:$J$44,0),2),"")</f>
        <v/>
      </c>
      <c r="M4365" s="309" t="str">
        <f>IF(L4365&lt;&gt;"",INDEX(ฐาน!$J$4:$M$45,MATCH(L4365,ฐาน!$K$4:$K$45,0),4),"")</f>
        <v/>
      </c>
      <c r="N4365" s="310" t="str">
        <f>IF(I4365&lt;&gt;"",INDEX(ฐาน!$A$4:$F$9,MATCH(I4365,ฐาน!$A$4:$A$9,0),IF(J4365&gt;=INDEX(ฐาน!$A$4:$F$9,MATCH(I4365,ฐาน!$A$4:$A$9,0),3),6,5)),"")</f>
        <v/>
      </c>
      <c r="O4365" s="311" t="str">
        <f>IF(I4365&lt;&gt;"",IF(J4365&gt;=INDEX(ฐาน!$A$4:$G$9,MATCH(I4365,ฐาน!$A$4:$A$9,0),4),INDEX(ฐาน!$A$4:$G$9,MATCH(I4365,ฐาน!$A$4:$A$9,0),7),INDEX(ฐาน!$A$4:$G$9,MATCH(I4365,ฐาน!$A$4:$A$9,0),4)),"")</f>
        <v/>
      </c>
      <c r="P4365" s="312">
        <f>IF(M4365&lt;&gt;ฐาน!$M$45,IF(L4365&lt;&gt;"",($L4365*$N4365/100),0),0)</f>
        <v>0</v>
      </c>
      <c r="Q4365" s="311">
        <f>IF(M4365&lt;&gt;ฐาน!$M$45,IF(L4365&lt;&gt;"",ROUNDUP(($L4365*$N4365/100),-1),0),0)</f>
        <v>0</v>
      </c>
      <c r="R4365" s="311">
        <f t="shared" si="136"/>
        <v>0</v>
      </c>
      <c r="S4365" s="313">
        <f t="shared" si="137"/>
        <v>0</v>
      </c>
      <c r="T4365" s="314">
        <f>IF(M4365&lt;&gt;ฐาน!$M$45,IF(S4365&lt;&gt;"",S4365+R4365,0),0)</f>
        <v>0</v>
      </c>
      <c r="U4365" s="311">
        <f>IF(M4365&lt;&gt;ฐาน!$M$45,IF(S4365=0,J4365+T4365,O4365),J4365)</f>
        <v>0</v>
      </c>
      <c r="V4365" s="98"/>
    </row>
    <row r="4366" spans="1:22" x14ac:dyDescent="0.35">
      <c r="A4366" s="93">
        <v>4358</v>
      </c>
      <c r="B4366" s="84"/>
      <c r="C4366" s="98"/>
      <c r="D4366" s="91"/>
      <c r="E4366" s="89"/>
      <c r="F4366" s="88"/>
      <c r="G4366" s="91"/>
      <c r="H4366" s="91"/>
      <c r="I4366" s="88"/>
      <c r="J4366" s="92"/>
      <c r="K4366" s="212"/>
      <c r="L4366" s="308" t="str">
        <f>IF(K4366&lt;&gt;"",INDEX(ฐาน!$J$4:$M$44,MATCH(INT(K4366),ฐาน!$J$4:$J$44,0),2),"")</f>
        <v/>
      </c>
      <c r="M4366" s="309" t="str">
        <f>IF(L4366&lt;&gt;"",INDEX(ฐาน!$J$4:$M$45,MATCH(L4366,ฐาน!$K$4:$K$45,0),4),"")</f>
        <v/>
      </c>
      <c r="N4366" s="310" t="str">
        <f>IF(I4366&lt;&gt;"",INDEX(ฐาน!$A$4:$F$9,MATCH(I4366,ฐาน!$A$4:$A$9,0),IF(J4366&gt;=INDEX(ฐาน!$A$4:$F$9,MATCH(I4366,ฐาน!$A$4:$A$9,0),3),6,5)),"")</f>
        <v/>
      </c>
      <c r="O4366" s="311" t="str">
        <f>IF(I4366&lt;&gt;"",IF(J4366&gt;=INDEX(ฐาน!$A$4:$G$9,MATCH(I4366,ฐาน!$A$4:$A$9,0),4),INDEX(ฐาน!$A$4:$G$9,MATCH(I4366,ฐาน!$A$4:$A$9,0),7),INDEX(ฐาน!$A$4:$G$9,MATCH(I4366,ฐาน!$A$4:$A$9,0),4)),"")</f>
        <v/>
      </c>
      <c r="P4366" s="312">
        <f>IF(M4366&lt;&gt;ฐาน!$M$45,IF(L4366&lt;&gt;"",($L4366*$N4366/100),0),0)</f>
        <v>0</v>
      </c>
      <c r="Q4366" s="311">
        <f>IF(M4366&lt;&gt;ฐาน!$M$45,IF(L4366&lt;&gt;"",ROUNDUP(($L4366*$N4366/100),-1),0),0)</f>
        <v>0</v>
      </c>
      <c r="R4366" s="311">
        <f t="shared" si="136"/>
        <v>0</v>
      </c>
      <c r="S4366" s="313">
        <f t="shared" si="137"/>
        <v>0</v>
      </c>
      <c r="T4366" s="314">
        <f>IF(M4366&lt;&gt;ฐาน!$M$45,IF(S4366&lt;&gt;"",S4366+R4366,0),0)</f>
        <v>0</v>
      </c>
      <c r="U4366" s="311">
        <f>IF(M4366&lt;&gt;ฐาน!$M$45,IF(S4366=0,J4366+T4366,O4366),J4366)</f>
        <v>0</v>
      </c>
      <c r="V4366" s="98"/>
    </row>
    <row r="4367" spans="1:22" x14ac:dyDescent="0.35">
      <c r="A4367" s="93">
        <v>4359</v>
      </c>
      <c r="B4367" s="84"/>
      <c r="C4367" s="98"/>
      <c r="D4367" s="91"/>
      <c r="E4367" s="89"/>
      <c r="F4367" s="88"/>
      <c r="G4367" s="91"/>
      <c r="H4367" s="91"/>
      <c r="I4367" s="88"/>
      <c r="J4367" s="92"/>
      <c r="K4367" s="212"/>
      <c r="L4367" s="308" t="str">
        <f>IF(K4367&lt;&gt;"",INDEX(ฐาน!$J$4:$M$44,MATCH(INT(K4367),ฐาน!$J$4:$J$44,0),2),"")</f>
        <v/>
      </c>
      <c r="M4367" s="309" t="str">
        <f>IF(L4367&lt;&gt;"",INDEX(ฐาน!$J$4:$M$45,MATCH(L4367,ฐาน!$K$4:$K$45,0),4),"")</f>
        <v/>
      </c>
      <c r="N4367" s="310" t="str">
        <f>IF(I4367&lt;&gt;"",INDEX(ฐาน!$A$4:$F$9,MATCH(I4367,ฐาน!$A$4:$A$9,0),IF(J4367&gt;=INDEX(ฐาน!$A$4:$F$9,MATCH(I4367,ฐาน!$A$4:$A$9,0),3),6,5)),"")</f>
        <v/>
      </c>
      <c r="O4367" s="311" t="str">
        <f>IF(I4367&lt;&gt;"",IF(J4367&gt;=INDEX(ฐาน!$A$4:$G$9,MATCH(I4367,ฐาน!$A$4:$A$9,0),4),INDEX(ฐาน!$A$4:$G$9,MATCH(I4367,ฐาน!$A$4:$A$9,0),7),INDEX(ฐาน!$A$4:$G$9,MATCH(I4367,ฐาน!$A$4:$A$9,0),4)),"")</f>
        <v/>
      </c>
      <c r="P4367" s="312">
        <f>IF(M4367&lt;&gt;ฐาน!$M$45,IF(L4367&lt;&gt;"",($L4367*$N4367/100),0),0)</f>
        <v>0</v>
      </c>
      <c r="Q4367" s="311">
        <f>IF(M4367&lt;&gt;ฐาน!$M$45,IF(L4367&lt;&gt;"",ROUNDUP(($L4367*$N4367/100),-1),0),0)</f>
        <v>0</v>
      </c>
      <c r="R4367" s="311">
        <f t="shared" si="136"/>
        <v>0</v>
      </c>
      <c r="S4367" s="313">
        <f t="shared" si="137"/>
        <v>0</v>
      </c>
      <c r="T4367" s="314">
        <f>IF(M4367&lt;&gt;ฐาน!$M$45,IF(S4367&lt;&gt;"",S4367+R4367,0),0)</f>
        <v>0</v>
      </c>
      <c r="U4367" s="311">
        <f>IF(M4367&lt;&gt;ฐาน!$M$45,IF(S4367=0,J4367+T4367,O4367),J4367)</f>
        <v>0</v>
      </c>
      <c r="V4367" s="98"/>
    </row>
    <row r="4368" spans="1:22" x14ac:dyDescent="0.35">
      <c r="A4368" s="93">
        <v>4360</v>
      </c>
      <c r="B4368" s="84"/>
      <c r="C4368" s="98"/>
      <c r="D4368" s="91"/>
      <c r="E4368" s="89"/>
      <c r="F4368" s="88"/>
      <c r="G4368" s="91"/>
      <c r="H4368" s="91"/>
      <c r="I4368" s="88"/>
      <c r="J4368" s="92"/>
      <c r="K4368" s="212"/>
      <c r="L4368" s="308" t="str">
        <f>IF(K4368&lt;&gt;"",INDEX(ฐาน!$J$4:$M$44,MATCH(INT(K4368),ฐาน!$J$4:$J$44,0),2),"")</f>
        <v/>
      </c>
      <c r="M4368" s="309" t="str">
        <f>IF(L4368&lt;&gt;"",INDEX(ฐาน!$J$4:$M$45,MATCH(L4368,ฐาน!$K$4:$K$45,0),4),"")</f>
        <v/>
      </c>
      <c r="N4368" s="310" t="str">
        <f>IF(I4368&lt;&gt;"",INDEX(ฐาน!$A$4:$F$9,MATCH(I4368,ฐาน!$A$4:$A$9,0),IF(J4368&gt;=INDEX(ฐาน!$A$4:$F$9,MATCH(I4368,ฐาน!$A$4:$A$9,0),3),6,5)),"")</f>
        <v/>
      </c>
      <c r="O4368" s="311" t="str">
        <f>IF(I4368&lt;&gt;"",IF(J4368&gt;=INDEX(ฐาน!$A$4:$G$9,MATCH(I4368,ฐาน!$A$4:$A$9,0),4),INDEX(ฐาน!$A$4:$G$9,MATCH(I4368,ฐาน!$A$4:$A$9,0),7),INDEX(ฐาน!$A$4:$G$9,MATCH(I4368,ฐาน!$A$4:$A$9,0),4)),"")</f>
        <v/>
      </c>
      <c r="P4368" s="312">
        <f>IF(M4368&lt;&gt;ฐาน!$M$45,IF(L4368&lt;&gt;"",($L4368*$N4368/100),0),0)</f>
        <v>0</v>
      </c>
      <c r="Q4368" s="311">
        <f>IF(M4368&lt;&gt;ฐาน!$M$45,IF(L4368&lt;&gt;"",ROUNDUP(($L4368*$N4368/100),-1),0),0)</f>
        <v>0</v>
      </c>
      <c r="R4368" s="311">
        <f t="shared" si="136"/>
        <v>0</v>
      </c>
      <c r="S4368" s="313">
        <f t="shared" si="137"/>
        <v>0</v>
      </c>
      <c r="T4368" s="314">
        <f>IF(M4368&lt;&gt;ฐาน!$M$45,IF(S4368&lt;&gt;"",S4368+R4368,0),0)</f>
        <v>0</v>
      </c>
      <c r="U4368" s="311">
        <f>IF(M4368&lt;&gt;ฐาน!$M$45,IF(S4368=0,J4368+T4368,O4368),J4368)</f>
        <v>0</v>
      </c>
      <c r="V4368" s="98"/>
    </row>
    <row r="4369" spans="1:22" x14ac:dyDescent="0.35">
      <c r="A4369" s="93">
        <v>4361</v>
      </c>
      <c r="B4369" s="84"/>
      <c r="C4369" s="98"/>
      <c r="D4369" s="91"/>
      <c r="E4369" s="89"/>
      <c r="F4369" s="88"/>
      <c r="G4369" s="91"/>
      <c r="H4369" s="91"/>
      <c r="I4369" s="88"/>
      <c r="J4369" s="92"/>
      <c r="K4369" s="212"/>
      <c r="L4369" s="308" t="str">
        <f>IF(K4369&lt;&gt;"",INDEX(ฐาน!$J$4:$M$44,MATCH(INT(K4369),ฐาน!$J$4:$J$44,0),2),"")</f>
        <v/>
      </c>
      <c r="M4369" s="309" t="str">
        <f>IF(L4369&lt;&gt;"",INDEX(ฐาน!$J$4:$M$45,MATCH(L4369,ฐาน!$K$4:$K$45,0),4),"")</f>
        <v/>
      </c>
      <c r="N4369" s="310" t="str">
        <f>IF(I4369&lt;&gt;"",INDEX(ฐาน!$A$4:$F$9,MATCH(I4369,ฐาน!$A$4:$A$9,0),IF(J4369&gt;=INDEX(ฐาน!$A$4:$F$9,MATCH(I4369,ฐาน!$A$4:$A$9,0),3),6,5)),"")</f>
        <v/>
      </c>
      <c r="O4369" s="311" t="str">
        <f>IF(I4369&lt;&gt;"",IF(J4369&gt;=INDEX(ฐาน!$A$4:$G$9,MATCH(I4369,ฐาน!$A$4:$A$9,0),4),INDEX(ฐาน!$A$4:$G$9,MATCH(I4369,ฐาน!$A$4:$A$9,0),7),INDEX(ฐาน!$A$4:$G$9,MATCH(I4369,ฐาน!$A$4:$A$9,0),4)),"")</f>
        <v/>
      </c>
      <c r="P4369" s="312">
        <f>IF(M4369&lt;&gt;ฐาน!$M$45,IF(L4369&lt;&gt;"",($L4369*$N4369/100),0),0)</f>
        <v>0</v>
      </c>
      <c r="Q4369" s="311">
        <f>IF(M4369&lt;&gt;ฐาน!$M$45,IF(L4369&lt;&gt;"",ROUNDUP(($L4369*$N4369/100),-1),0),0)</f>
        <v>0</v>
      </c>
      <c r="R4369" s="311">
        <f t="shared" si="136"/>
        <v>0</v>
      </c>
      <c r="S4369" s="313">
        <f t="shared" si="137"/>
        <v>0</v>
      </c>
      <c r="T4369" s="314">
        <f>IF(M4369&lt;&gt;ฐาน!$M$45,IF(S4369&lt;&gt;"",S4369+R4369,0),0)</f>
        <v>0</v>
      </c>
      <c r="U4369" s="311">
        <f>IF(M4369&lt;&gt;ฐาน!$M$45,IF(S4369=0,J4369+T4369,O4369),J4369)</f>
        <v>0</v>
      </c>
      <c r="V4369" s="98"/>
    </row>
    <row r="4370" spans="1:22" x14ac:dyDescent="0.35">
      <c r="A4370" s="93">
        <v>4362</v>
      </c>
      <c r="B4370" s="84"/>
      <c r="C4370" s="98"/>
      <c r="D4370" s="91"/>
      <c r="E4370" s="89"/>
      <c r="F4370" s="88"/>
      <c r="G4370" s="91"/>
      <c r="H4370" s="91"/>
      <c r="I4370" s="88"/>
      <c r="J4370" s="92"/>
      <c r="K4370" s="212"/>
      <c r="L4370" s="308" t="str">
        <f>IF(K4370&lt;&gt;"",INDEX(ฐาน!$J$4:$M$44,MATCH(INT(K4370),ฐาน!$J$4:$J$44,0),2),"")</f>
        <v/>
      </c>
      <c r="M4370" s="309" t="str">
        <f>IF(L4370&lt;&gt;"",INDEX(ฐาน!$J$4:$M$45,MATCH(L4370,ฐาน!$K$4:$K$45,0),4),"")</f>
        <v/>
      </c>
      <c r="N4370" s="310" t="str">
        <f>IF(I4370&lt;&gt;"",INDEX(ฐาน!$A$4:$F$9,MATCH(I4370,ฐาน!$A$4:$A$9,0),IF(J4370&gt;=INDEX(ฐาน!$A$4:$F$9,MATCH(I4370,ฐาน!$A$4:$A$9,0),3),6,5)),"")</f>
        <v/>
      </c>
      <c r="O4370" s="311" t="str">
        <f>IF(I4370&lt;&gt;"",IF(J4370&gt;=INDEX(ฐาน!$A$4:$G$9,MATCH(I4370,ฐาน!$A$4:$A$9,0),4),INDEX(ฐาน!$A$4:$G$9,MATCH(I4370,ฐาน!$A$4:$A$9,0),7),INDEX(ฐาน!$A$4:$G$9,MATCH(I4370,ฐาน!$A$4:$A$9,0),4)),"")</f>
        <v/>
      </c>
      <c r="P4370" s="312">
        <f>IF(M4370&lt;&gt;ฐาน!$M$45,IF(L4370&lt;&gt;"",($L4370*$N4370/100),0),0)</f>
        <v>0</v>
      </c>
      <c r="Q4370" s="311">
        <f>IF(M4370&lt;&gt;ฐาน!$M$45,IF(L4370&lt;&gt;"",ROUNDUP(($L4370*$N4370/100),-1),0),0)</f>
        <v>0</v>
      </c>
      <c r="R4370" s="311">
        <f t="shared" si="136"/>
        <v>0</v>
      </c>
      <c r="S4370" s="313">
        <f t="shared" si="137"/>
        <v>0</v>
      </c>
      <c r="T4370" s="314">
        <f>IF(M4370&lt;&gt;ฐาน!$M$45,IF(S4370&lt;&gt;"",S4370+R4370,0),0)</f>
        <v>0</v>
      </c>
      <c r="U4370" s="311">
        <f>IF(M4370&lt;&gt;ฐาน!$M$45,IF(S4370=0,J4370+T4370,O4370),J4370)</f>
        <v>0</v>
      </c>
      <c r="V4370" s="98"/>
    </row>
    <row r="4371" spans="1:22" x14ac:dyDescent="0.35">
      <c r="A4371" s="93">
        <v>4363</v>
      </c>
      <c r="B4371" s="84"/>
      <c r="C4371" s="98"/>
      <c r="D4371" s="91"/>
      <c r="E4371" s="89"/>
      <c r="F4371" s="88"/>
      <c r="G4371" s="91"/>
      <c r="H4371" s="91"/>
      <c r="I4371" s="88"/>
      <c r="J4371" s="92"/>
      <c r="K4371" s="212"/>
      <c r="L4371" s="308" t="str">
        <f>IF(K4371&lt;&gt;"",INDEX(ฐาน!$J$4:$M$44,MATCH(INT(K4371),ฐาน!$J$4:$J$44,0),2),"")</f>
        <v/>
      </c>
      <c r="M4371" s="309" t="str">
        <f>IF(L4371&lt;&gt;"",INDEX(ฐาน!$J$4:$M$45,MATCH(L4371,ฐาน!$K$4:$K$45,0),4),"")</f>
        <v/>
      </c>
      <c r="N4371" s="310" t="str">
        <f>IF(I4371&lt;&gt;"",INDEX(ฐาน!$A$4:$F$9,MATCH(I4371,ฐาน!$A$4:$A$9,0),IF(J4371&gt;=INDEX(ฐาน!$A$4:$F$9,MATCH(I4371,ฐาน!$A$4:$A$9,0),3),6,5)),"")</f>
        <v/>
      </c>
      <c r="O4371" s="311" t="str">
        <f>IF(I4371&lt;&gt;"",IF(J4371&gt;=INDEX(ฐาน!$A$4:$G$9,MATCH(I4371,ฐาน!$A$4:$A$9,0),4),INDEX(ฐาน!$A$4:$G$9,MATCH(I4371,ฐาน!$A$4:$A$9,0),7),INDEX(ฐาน!$A$4:$G$9,MATCH(I4371,ฐาน!$A$4:$A$9,0),4)),"")</f>
        <v/>
      </c>
      <c r="P4371" s="312">
        <f>IF(M4371&lt;&gt;ฐาน!$M$45,IF(L4371&lt;&gt;"",($L4371*$N4371/100),0),0)</f>
        <v>0</v>
      </c>
      <c r="Q4371" s="311">
        <f>IF(M4371&lt;&gt;ฐาน!$M$45,IF(L4371&lt;&gt;"",ROUNDUP(($L4371*$N4371/100),-1),0),0)</f>
        <v>0</v>
      </c>
      <c r="R4371" s="311">
        <f t="shared" si="136"/>
        <v>0</v>
      </c>
      <c r="S4371" s="313">
        <f t="shared" si="137"/>
        <v>0</v>
      </c>
      <c r="T4371" s="314">
        <f>IF(M4371&lt;&gt;ฐาน!$M$45,IF(S4371&lt;&gt;"",S4371+R4371,0),0)</f>
        <v>0</v>
      </c>
      <c r="U4371" s="311">
        <f>IF(M4371&lt;&gt;ฐาน!$M$45,IF(S4371=0,J4371+T4371,O4371),J4371)</f>
        <v>0</v>
      </c>
      <c r="V4371" s="98"/>
    </row>
    <row r="4372" spans="1:22" x14ac:dyDescent="0.35">
      <c r="A4372" s="93">
        <v>4364</v>
      </c>
      <c r="B4372" s="84"/>
      <c r="C4372" s="98"/>
      <c r="D4372" s="91"/>
      <c r="E4372" s="89"/>
      <c r="F4372" s="88"/>
      <c r="G4372" s="91"/>
      <c r="H4372" s="91"/>
      <c r="I4372" s="88"/>
      <c r="J4372" s="92"/>
      <c r="K4372" s="212"/>
      <c r="L4372" s="308" t="str">
        <f>IF(K4372&lt;&gt;"",INDEX(ฐาน!$J$4:$M$44,MATCH(INT(K4372),ฐาน!$J$4:$J$44,0),2),"")</f>
        <v/>
      </c>
      <c r="M4372" s="309" t="str">
        <f>IF(L4372&lt;&gt;"",INDEX(ฐาน!$J$4:$M$45,MATCH(L4372,ฐาน!$K$4:$K$45,0),4),"")</f>
        <v/>
      </c>
      <c r="N4372" s="310" t="str">
        <f>IF(I4372&lt;&gt;"",INDEX(ฐาน!$A$4:$F$9,MATCH(I4372,ฐาน!$A$4:$A$9,0),IF(J4372&gt;=INDEX(ฐาน!$A$4:$F$9,MATCH(I4372,ฐาน!$A$4:$A$9,0),3),6,5)),"")</f>
        <v/>
      </c>
      <c r="O4372" s="311" t="str">
        <f>IF(I4372&lt;&gt;"",IF(J4372&gt;=INDEX(ฐาน!$A$4:$G$9,MATCH(I4372,ฐาน!$A$4:$A$9,0),4),INDEX(ฐาน!$A$4:$G$9,MATCH(I4372,ฐาน!$A$4:$A$9,0),7),INDEX(ฐาน!$A$4:$G$9,MATCH(I4372,ฐาน!$A$4:$A$9,0),4)),"")</f>
        <v/>
      </c>
      <c r="P4372" s="312">
        <f>IF(M4372&lt;&gt;ฐาน!$M$45,IF(L4372&lt;&gt;"",($L4372*$N4372/100),0),0)</f>
        <v>0</v>
      </c>
      <c r="Q4372" s="311">
        <f>IF(M4372&lt;&gt;ฐาน!$M$45,IF(L4372&lt;&gt;"",ROUNDUP(($L4372*$N4372/100),-1),0),0)</f>
        <v>0</v>
      </c>
      <c r="R4372" s="311">
        <f t="shared" si="136"/>
        <v>0</v>
      </c>
      <c r="S4372" s="313">
        <f t="shared" si="137"/>
        <v>0</v>
      </c>
      <c r="T4372" s="314">
        <f>IF(M4372&lt;&gt;ฐาน!$M$45,IF(S4372&lt;&gt;"",S4372+R4372,0),0)</f>
        <v>0</v>
      </c>
      <c r="U4372" s="311">
        <f>IF(M4372&lt;&gt;ฐาน!$M$45,IF(S4372=0,J4372+T4372,O4372),J4372)</f>
        <v>0</v>
      </c>
      <c r="V4372" s="98"/>
    </row>
    <row r="4373" spans="1:22" x14ac:dyDescent="0.35">
      <c r="A4373" s="93">
        <v>4365</v>
      </c>
      <c r="B4373" s="84"/>
      <c r="C4373" s="98"/>
      <c r="D4373" s="91"/>
      <c r="E4373" s="89"/>
      <c r="F4373" s="88"/>
      <c r="G4373" s="91"/>
      <c r="H4373" s="91"/>
      <c r="I4373" s="88"/>
      <c r="J4373" s="92"/>
      <c r="K4373" s="212"/>
      <c r="L4373" s="308" t="str">
        <f>IF(K4373&lt;&gt;"",INDEX(ฐาน!$J$4:$M$44,MATCH(INT(K4373),ฐาน!$J$4:$J$44,0),2),"")</f>
        <v/>
      </c>
      <c r="M4373" s="309" t="str">
        <f>IF(L4373&lt;&gt;"",INDEX(ฐาน!$J$4:$M$45,MATCH(L4373,ฐาน!$K$4:$K$45,0),4),"")</f>
        <v/>
      </c>
      <c r="N4373" s="310" t="str">
        <f>IF(I4373&lt;&gt;"",INDEX(ฐาน!$A$4:$F$9,MATCH(I4373,ฐาน!$A$4:$A$9,0),IF(J4373&gt;=INDEX(ฐาน!$A$4:$F$9,MATCH(I4373,ฐาน!$A$4:$A$9,0),3),6,5)),"")</f>
        <v/>
      </c>
      <c r="O4373" s="311" t="str">
        <f>IF(I4373&lt;&gt;"",IF(J4373&gt;=INDEX(ฐาน!$A$4:$G$9,MATCH(I4373,ฐาน!$A$4:$A$9,0),4),INDEX(ฐาน!$A$4:$G$9,MATCH(I4373,ฐาน!$A$4:$A$9,0),7),INDEX(ฐาน!$A$4:$G$9,MATCH(I4373,ฐาน!$A$4:$A$9,0),4)),"")</f>
        <v/>
      </c>
      <c r="P4373" s="312">
        <f>IF(M4373&lt;&gt;ฐาน!$M$45,IF(L4373&lt;&gt;"",($L4373*$N4373/100),0),0)</f>
        <v>0</v>
      </c>
      <c r="Q4373" s="311">
        <f>IF(M4373&lt;&gt;ฐาน!$M$45,IF(L4373&lt;&gt;"",ROUNDUP(($L4373*$N4373/100),-1),0),0)</f>
        <v>0</v>
      </c>
      <c r="R4373" s="311">
        <f t="shared" si="136"/>
        <v>0</v>
      </c>
      <c r="S4373" s="313">
        <f t="shared" si="137"/>
        <v>0</v>
      </c>
      <c r="T4373" s="314">
        <f>IF(M4373&lt;&gt;ฐาน!$M$45,IF(S4373&lt;&gt;"",S4373+R4373,0),0)</f>
        <v>0</v>
      </c>
      <c r="U4373" s="311">
        <f>IF(M4373&lt;&gt;ฐาน!$M$45,IF(S4373=0,J4373+T4373,O4373),J4373)</f>
        <v>0</v>
      </c>
      <c r="V4373" s="98"/>
    </row>
    <row r="4374" spans="1:22" x14ac:dyDescent="0.35">
      <c r="A4374" s="93">
        <v>4366</v>
      </c>
      <c r="B4374" s="84"/>
      <c r="C4374" s="98"/>
      <c r="D4374" s="91"/>
      <c r="E4374" s="89"/>
      <c r="F4374" s="88"/>
      <c r="G4374" s="91"/>
      <c r="H4374" s="91"/>
      <c r="I4374" s="88"/>
      <c r="J4374" s="92"/>
      <c r="K4374" s="212"/>
      <c r="L4374" s="308" t="str">
        <f>IF(K4374&lt;&gt;"",INDEX(ฐาน!$J$4:$M$44,MATCH(INT(K4374),ฐาน!$J$4:$J$44,0),2),"")</f>
        <v/>
      </c>
      <c r="M4374" s="309" t="str">
        <f>IF(L4374&lt;&gt;"",INDEX(ฐาน!$J$4:$M$45,MATCH(L4374,ฐาน!$K$4:$K$45,0),4),"")</f>
        <v/>
      </c>
      <c r="N4374" s="310" t="str">
        <f>IF(I4374&lt;&gt;"",INDEX(ฐาน!$A$4:$F$9,MATCH(I4374,ฐาน!$A$4:$A$9,0),IF(J4374&gt;=INDEX(ฐาน!$A$4:$F$9,MATCH(I4374,ฐาน!$A$4:$A$9,0),3),6,5)),"")</f>
        <v/>
      </c>
      <c r="O4374" s="311" t="str">
        <f>IF(I4374&lt;&gt;"",IF(J4374&gt;=INDEX(ฐาน!$A$4:$G$9,MATCH(I4374,ฐาน!$A$4:$A$9,0),4),INDEX(ฐาน!$A$4:$G$9,MATCH(I4374,ฐาน!$A$4:$A$9,0),7),INDEX(ฐาน!$A$4:$G$9,MATCH(I4374,ฐาน!$A$4:$A$9,0),4)),"")</f>
        <v/>
      </c>
      <c r="P4374" s="312">
        <f>IF(M4374&lt;&gt;ฐาน!$M$45,IF(L4374&lt;&gt;"",($L4374*$N4374/100),0),0)</f>
        <v>0</v>
      </c>
      <c r="Q4374" s="311">
        <f>IF(M4374&lt;&gt;ฐาน!$M$45,IF(L4374&lt;&gt;"",ROUNDUP(($L4374*$N4374/100),-1),0),0)</f>
        <v>0</v>
      </c>
      <c r="R4374" s="311">
        <f t="shared" si="136"/>
        <v>0</v>
      </c>
      <c r="S4374" s="313">
        <f t="shared" si="137"/>
        <v>0</v>
      </c>
      <c r="T4374" s="314">
        <f>IF(M4374&lt;&gt;ฐาน!$M$45,IF(S4374&lt;&gt;"",S4374+R4374,0),0)</f>
        <v>0</v>
      </c>
      <c r="U4374" s="311">
        <f>IF(M4374&lt;&gt;ฐาน!$M$45,IF(S4374=0,J4374+T4374,O4374),J4374)</f>
        <v>0</v>
      </c>
      <c r="V4374" s="98"/>
    </row>
    <row r="4375" spans="1:22" x14ac:dyDescent="0.35">
      <c r="A4375" s="93">
        <v>4367</v>
      </c>
      <c r="B4375" s="84"/>
      <c r="C4375" s="98"/>
      <c r="D4375" s="91"/>
      <c r="E4375" s="89"/>
      <c r="F4375" s="88"/>
      <c r="G4375" s="91"/>
      <c r="H4375" s="91"/>
      <c r="I4375" s="88"/>
      <c r="J4375" s="92"/>
      <c r="K4375" s="212"/>
      <c r="L4375" s="308" t="str">
        <f>IF(K4375&lt;&gt;"",INDEX(ฐาน!$J$4:$M$44,MATCH(INT(K4375),ฐาน!$J$4:$J$44,0),2),"")</f>
        <v/>
      </c>
      <c r="M4375" s="309" t="str">
        <f>IF(L4375&lt;&gt;"",INDEX(ฐาน!$J$4:$M$45,MATCH(L4375,ฐาน!$K$4:$K$45,0),4),"")</f>
        <v/>
      </c>
      <c r="N4375" s="310" t="str">
        <f>IF(I4375&lt;&gt;"",INDEX(ฐาน!$A$4:$F$9,MATCH(I4375,ฐาน!$A$4:$A$9,0),IF(J4375&gt;=INDEX(ฐาน!$A$4:$F$9,MATCH(I4375,ฐาน!$A$4:$A$9,0),3),6,5)),"")</f>
        <v/>
      </c>
      <c r="O4375" s="311" t="str">
        <f>IF(I4375&lt;&gt;"",IF(J4375&gt;=INDEX(ฐาน!$A$4:$G$9,MATCH(I4375,ฐาน!$A$4:$A$9,0),4),INDEX(ฐาน!$A$4:$G$9,MATCH(I4375,ฐาน!$A$4:$A$9,0),7),INDEX(ฐาน!$A$4:$G$9,MATCH(I4375,ฐาน!$A$4:$A$9,0),4)),"")</f>
        <v/>
      </c>
      <c r="P4375" s="312">
        <f>IF(M4375&lt;&gt;ฐาน!$M$45,IF(L4375&lt;&gt;"",($L4375*$N4375/100),0),0)</f>
        <v>0</v>
      </c>
      <c r="Q4375" s="311">
        <f>IF(M4375&lt;&gt;ฐาน!$M$45,IF(L4375&lt;&gt;"",ROUNDUP(($L4375*$N4375/100),-1),0),0)</f>
        <v>0</v>
      </c>
      <c r="R4375" s="311">
        <f t="shared" si="136"/>
        <v>0</v>
      </c>
      <c r="S4375" s="313">
        <f t="shared" si="137"/>
        <v>0</v>
      </c>
      <c r="T4375" s="314">
        <f>IF(M4375&lt;&gt;ฐาน!$M$45,IF(S4375&lt;&gt;"",S4375+R4375,0),0)</f>
        <v>0</v>
      </c>
      <c r="U4375" s="311">
        <f>IF(M4375&lt;&gt;ฐาน!$M$45,IF(S4375=0,J4375+T4375,O4375),J4375)</f>
        <v>0</v>
      </c>
      <c r="V4375" s="98"/>
    </row>
    <row r="4376" spans="1:22" x14ac:dyDescent="0.35">
      <c r="A4376" s="93">
        <v>4368</v>
      </c>
      <c r="B4376" s="84"/>
      <c r="C4376" s="98"/>
      <c r="D4376" s="91"/>
      <c r="E4376" s="89"/>
      <c r="F4376" s="88"/>
      <c r="G4376" s="91"/>
      <c r="H4376" s="91"/>
      <c r="I4376" s="88"/>
      <c r="J4376" s="92"/>
      <c r="K4376" s="212"/>
      <c r="L4376" s="308" t="str">
        <f>IF(K4376&lt;&gt;"",INDEX(ฐาน!$J$4:$M$44,MATCH(INT(K4376),ฐาน!$J$4:$J$44,0),2),"")</f>
        <v/>
      </c>
      <c r="M4376" s="309" t="str">
        <f>IF(L4376&lt;&gt;"",INDEX(ฐาน!$J$4:$M$45,MATCH(L4376,ฐาน!$K$4:$K$45,0),4),"")</f>
        <v/>
      </c>
      <c r="N4376" s="310" t="str">
        <f>IF(I4376&lt;&gt;"",INDEX(ฐาน!$A$4:$F$9,MATCH(I4376,ฐาน!$A$4:$A$9,0),IF(J4376&gt;=INDEX(ฐาน!$A$4:$F$9,MATCH(I4376,ฐาน!$A$4:$A$9,0),3),6,5)),"")</f>
        <v/>
      </c>
      <c r="O4376" s="311" t="str">
        <f>IF(I4376&lt;&gt;"",IF(J4376&gt;=INDEX(ฐาน!$A$4:$G$9,MATCH(I4376,ฐาน!$A$4:$A$9,0),4),INDEX(ฐาน!$A$4:$G$9,MATCH(I4376,ฐาน!$A$4:$A$9,0),7),INDEX(ฐาน!$A$4:$G$9,MATCH(I4376,ฐาน!$A$4:$A$9,0),4)),"")</f>
        <v/>
      </c>
      <c r="P4376" s="312">
        <f>IF(M4376&lt;&gt;ฐาน!$M$45,IF(L4376&lt;&gt;"",($L4376*$N4376/100),0),0)</f>
        <v>0</v>
      </c>
      <c r="Q4376" s="311">
        <f>IF(M4376&lt;&gt;ฐาน!$M$45,IF(L4376&lt;&gt;"",ROUNDUP(($L4376*$N4376/100),-1),0),0)</f>
        <v>0</v>
      </c>
      <c r="R4376" s="311">
        <f t="shared" si="136"/>
        <v>0</v>
      </c>
      <c r="S4376" s="313">
        <f t="shared" si="137"/>
        <v>0</v>
      </c>
      <c r="T4376" s="314">
        <f>IF(M4376&lt;&gt;ฐาน!$M$45,IF(S4376&lt;&gt;"",S4376+R4376,0),0)</f>
        <v>0</v>
      </c>
      <c r="U4376" s="311">
        <f>IF(M4376&lt;&gt;ฐาน!$M$45,IF(S4376=0,J4376+T4376,O4376),J4376)</f>
        <v>0</v>
      </c>
      <c r="V4376" s="98"/>
    </row>
    <row r="4377" spans="1:22" x14ac:dyDescent="0.35">
      <c r="A4377" s="93">
        <v>4369</v>
      </c>
      <c r="B4377" s="84"/>
      <c r="C4377" s="98"/>
      <c r="D4377" s="91"/>
      <c r="E4377" s="89"/>
      <c r="F4377" s="88"/>
      <c r="G4377" s="91"/>
      <c r="H4377" s="91"/>
      <c r="I4377" s="88"/>
      <c r="J4377" s="92"/>
      <c r="K4377" s="212"/>
      <c r="L4377" s="308" t="str">
        <f>IF(K4377&lt;&gt;"",INDEX(ฐาน!$J$4:$M$44,MATCH(INT(K4377),ฐาน!$J$4:$J$44,0),2),"")</f>
        <v/>
      </c>
      <c r="M4377" s="309" t="str">
        <f>IF(L4377&lt;&gt;"",INDEX(ฐาน!$J$4:$M$45,MATCH(L4377,ฐาน!$K$4:$K$45,0),4),"")</f>
        <v/>
      </c>
      <c r="N4377" s="310" t="str">
        <f>IF(I4377&lt;&gt;"",INDEX(ฐาน!$A$4:$F$9,MATCH(I4377,ฐาน!$A$4:$A$9,0),IF(J4377&gt;=INDEX(ฐาน!$A$4:$F$9,MATCH(I4377,ฐาน!$A$4:$A$9,0),3),6,5)),"")</f>
        <v/>
      </c>
      <c r="O4377" s="311" t="str">
        <f>IF(I4377&lt;&gt;"",IF(J4377&gt;=INDEX(ฐาน!$A$4:$G$9,MATCH(I4377,ฐาน!$A$4:$A$9,0),4),INDEX(ฐาน!$A$4:$G$9,MATCH(I4377,ฐาน!$A$4:$A$9,0),7),INDEX(ฐาน!$A$4:$G$9,MATCH(I4377,ฐาน!$A$4:$A$9,0),4)),"")</f>
        <v/>
      </c>
      <c r="P4377" s="312">
        <f>IF(M4377&lt;&gt;ฐาน!$M$45,IF(L4377&lt;&gt;"",($L4377*$N4377/100),0),0)</f>
        <v>0</v>
      </c>
      <c r="Q4377" s="311">
        <f>IF(M4377&lt;&gt;ฐาน!$M$45,IF(L4377&lt;&gt;"",ROUNDUP(($L4377*$N4377/100),-1),0),0)</f>
        <v>0</v>
      </c>
      <c r="R4377" s="311">
        <f t="shared" si="136"/>
        <v>0</v>
      </c>
      <c r="S4377" s="313">
        <f t="shared" si="137"/>
        <v>0</v>
      </c>
      <c r="T4377" s="314">
        <f>IF(M4377&lt;&gt;ฐาน!$M$45,IF(S4377&lt;&gt;"",S4377+R4377,0),0)</f>
        <v>0</v>
      </c>
      <c r="U4377" s="311">
        <f>IF(M4377&lt;&gt;ฐาน!$M$45,IF(S4377=0,J4377+T4377,O4377),J4377)</f>
        <v>0</v>
      </c>
      <c r="V4377" s="98"/>
    </row>
    <row r="4378" spans="1:22" x14ac:dyDescent="0.35">
      <c r="A4378" s="93">
        <v>4370</v>
      </c>
      <c r="B4378" s="84"/>
      <c r="C4378" s="98"/>
      <c r="D4378" s="91"/>
      <c r="E4378" s="89"/>
      <c r="F4378" s="88"/>
      <c r="G4378" s="91"/>
      <c r="H4378" s="91"/>
      <c r="I4378" s="88"/>
      <c r="J4378" s="92"/>
      <c r="K4378" s="212"/>
      <c r="L4378" s="308" t="str">
        <f>IF(K4378&lt;&gt;"",INDEX(ฐาน!$J$4:$M$44,MATCH(INT(K4378),ฐาน!$J$4:$J$44,0),2),"")</f>
        <v/>
      </c>
      <c r="M4378" s="309" t="str">
        <f>IF(L4378&lt;&gt;"",INDEX(ฐาน!$J$4:$M$45,MATCH(L4378,ฐาน!$K$4:$K$45,0),4),"")</f>
        <v/>
      </c>
      <c r="N4378" s="310" t="str">
        <f>IF(I4378&lt;&gt;"",INDEX(ฐาน!$A$4:$F$9,MATCH(I4378,ฐาน!$A$4:$A$9,0),IF(J4378&gt;=INDEX(ฐาน!$A$4:$F$9,MATCH(I4378,ฐาน!$A$4:$A$9,0),3),6,5)),"")</f>
        <v/>
      </c>
      <c r="O4378" s="311" t="str">
        <f>IF(I4378&lt;&gt;"",IF(J4378&gt;=INDEX(ฐาน!$A$4:$G$9,MATCH(I4378,ฐาน!$A$4:$A$9,0),4),INDEX(ฐาน!$A$4:$G$9,MATCH(I4378,ฐาน!$A$4:$A$9,0),7),INDEX(ฐาน!$A$4:$G$9,MATCH(I4378,ฐาน!$A$4:$A$9,0),4)),"")</f>
        <v/>
      </c>
      <c r="P4378" s="312">
        <f>IF(M4378&lt;&gt;ฐาน!$M$45,IF(L4378&lt;&gt;"",($L4378*$N4378/100),0),0)</f>
        <v>0</v>
      </c>
      <c r="Q4378" s="311">
        <f>IF(M4378&lt;&gt;ฐาน!$M$45,IF(L4378&lt;&gt;"",ROUNDUP(($L4378*$N4378/100),-1),0),0)</f>
        <v>0</v>
      </c>
      <c r="R4378" s="311">
        <f t="shared" si="136"/>
        <v>0</v>
      </c>
      <c r="S4378" s="313">
        <f t="shared" si="137"/>
        <v>0</v>
      </c>
      <c r="T4378" s="314">
        <f>IF(M4378&lt;&gt;ฐาน!$M$45,IF(S4378&lt;&gt;"",S4378+R4378,0),0)</f>
        <v>0</v>
      </c>
      <c r="U4378" s="311">
        <f>IF(M4378&lt;&gt;ฐาน!$M$45,IF(S4378=0,J4378+T4378,O4378),J4378)</f>
        <v>0</v>
      </c>
      <c r="V4378" s="98"/>
    </row>
    <row r="4379" spans="1:22" x14ac:dyDescent="0.35">
      <c r="A4379" s="93">
        <v>4371</v>
      </c>
      <c r="B4379" s="84"/>
      <c r="C4379" s="98"/>
      <c r="D4379" s="91"/>
      <c r="E4379" s="89"/>
      <c r="F4379" s="88"/>
      <c r="G4379" s="91"/>
      <c r="H4379" s="91"/>
      <c r="I4379" s="88"/>
      <c r="J4379" s="92"/>
      <c r="K4379" s="212"/>
      <c r="L4379" s="308" t="str">
        <f>IF(K4379&lt;&gt;"",INDEX(ฐาน!$J$4:$M$44,MATCH(INT(K4379),ฐาน!$J$4:$J$44,0),2),"")</f>
        <v/>
      </c>
      <c r="M4379" s="309" t="str">
        <f>IF(L4379&lt;&gt;"",INDEX(ฐาน!$J$4:$M$45,MATCH(L4379,ฐาน!$K$4:$K$45,0),4),"")</f>
        <v/>
      </c>
      <c r="N4379" s="310" t="str">
        <f>IF(I4379&lt;&gt;"",INDEX(ฐาน!$A$4:$F$9,MATCH(I4379,ฐาน!$A$4:$A$9,0),IF(J4379&gt;=INDEX(ฐาน!$A$4:$F$9,MATCH(I4379,ฐาน!$A$4:$A$9,0),3),6,5)),"")</f>
        <v/>
      </c>
      <c r="O4379" s="311" t="str">
        <f>IF(I4379&lt;&gt;"",IF(J4379&gt;=INDEX(ฐาน!$A$4:$G$9,MATCH(I4379,ฐาน!$A$4:$A$9,0),4),INDEX(ฐาน!$A$4:$G$9,MATCH(I4379,ฐาน!$A$4:$A$9,0),7),INDEX(ฐาน!$A$4:$G$9,MATCH(I4379,ฐาน!$A$4:$A$9,0),4)),"")</f>
        <v/>
      </c>
      <c r="P4379" s="312">
        <f>IF(M4379&lt;&gt;ฐาน!$M$45,IF(L4379&lt;&gt;"",($L4379*$N4379/100),0),0)</f>
        <v>0</v>
      </c>
      <c r="Q4379" s="311">
        <f>IF(M4379&lt;&gt;ฐาน!$M$45,IF(L4379&lt;&gt;"",ROUNDUP(($L4379*$N4379/100),-1),0),0)</f>
        <v>0</v>
      </c>
      <c r="R4379" s="311">
        <f t="shared" si="136"/>
        <v>0</v>
      </c>
      <c r="S4379" s="313">
        <f t="shared" si="137"/>
        <v>0</v>
      </c>
      <c r="T4379" s="314">
        <f>IF(M4379&lt;&gt;ฐาน!$M$45,IF(S4379&lt;&gt;"",S4379+R4379,0),0)</f>
        <v>0</v>
      </c>
      <c r="U4379" s="311">
        <f>IF(M4379&lt;&gt;ฐาน!$M$45,IF(S4379=0,J4379+T4379,O4379),J4379)</f>
        <v>0</v>
      </c>
      <c r="V4379" s="98"/>
    </row>
    <row r="4380" spans="1:22" x14ac:dyDescent="0.35">
      <c r="A4380" s="93">
        <v>4372</v>
      </c>
      <c r="B4380" s="84"/>
      <c r="C4380" s="98"/>
      <c r="D4380" s="91"/>
      <c r="E4380" s="89"/>
      <c r="F4380" s="88"/>
      <c r="G4380" s="91"/>
      <c r="H4380" s="91"/>
      <c r="I4380" s="88"/>
      <c r="J4380" s="92"/>
      <c r="K4380" s="212"/>
      <c r="L4380" s="308" t="str">
        <f>IF(K4380&lt;&gt;"",INDEX(ฐาน!$J$4:$M$44,MATCH(INT(K4380),ฐาน!$J$4:$J$44,0),2),"")</f>
        <v/>
      </c>
      <c r="M4380" s="309" t="str">
        <f>IF(L4380&lt;&gt;"",INDEX(ฐาน!$J$4:$M$45,MATCH(L4380,ฐาน!$K$4:$K$45,0),4),"")</f>
        <v/>
      </c>
      <c r="N4380" s="310" t="str">
        <f>IF(I4380&lt;&gt;"",INDEX(ฐาน!$A$4:$F$9,MATCH(I4380,ฐาน!$A$4:$A$9,0),IF(J4380&gt;=INDEX(ฐาน!$A$4:$F$9,MATCH(I4380,ฐาน!$A$4:$A$9,0),3),6,5)),"")</f>
        <v/>
      </c>
      <c r="O4380" s="311" t="str">
        <f>IF(I4380&lt;&gt;"",IF(J4380&gt;=INDEX(ฐาน!$A$4:$G$9,MATCH(I4380,ฐาน!$A$4:$A$9,0),4),INDEX(ฐาน!$A$4:$G$9,MATCH(I4380,ฐาน!$A$4:$A$9,0),7),INDEX(ฐาน!$A$4:$G$9,MATCH(I4380,ฐาน!$A$4:$A$9,0),4)),"")</f>
        <v/>
      </c>
      <c r="P4380" s="312">
        <f>IF(M4380&lt;&gt;ฐาน!$M$45,IF(L4380&lt;&gt;"",($L4380*$N4380/100),0),0)</f>
        <v>0</v>
      </c>
      <c r="Q4380" s="311">
        <f>IF(M4380&lt;&gt;ฐาน!$M$45,IF(L4380&lt;&gt;"",ROUNDUP(($L4380*$N4380/100),-1),0),0)</f>
        <v>0</v>
      </c>
      <c r="R4380" s="311">
        <f t="shared" si="136"/>
        <v>0</v>
      </c>
      <c r="S4380" s="313">
        <f t="shared" si="137"/>
        <v>0</v>
      </c>
      <c r="T4380" s="314">
        <f>IF(M4380&lt;&gt;ฐาน!$M$45,IF(S4380&lt;&gt;"",S4380+R4380,0),0)</f>
        <v>0</v>
      </c>
      <c r="U4380" s="311">
        <f>IF(M4380&lt;&gt;ฐาน!$M$45,IF(S4380=0,J4380+T4380,O4380),J4380)</f>
        <v>0</v>
      </c>
      <c r="V4380" s="98"/>
    </row>
    <row r="4381" spans="1:22" x14ac:dyDescent="0.35">
      <c r="A4381" s="93">
        <v>4373</v>
      </c>
      <c r="B4381" s="84"/>
      <c r="C4381" s="98"/>
      <c r="D4381" s="91"/>
      <c r="E4381" s="89"/>
      <c r="F4381" s="88"/>
      <c r="G4381" s="91"/>
      <c r="H4381" s="91"/>
      <c r="I4381" s="88"/>
      <c r="J4381" s="92"/>
      <c r="K4381" s="212"/>
      <c r="L4381" s="308" t="str">
        <f>IF(K4381&lt;&gt;"",INDEX(ฐาน!$J$4:$M$44,MATCH(INT(K4381),ฐาน!$J$4:$J$44,0),2),"")</f>
        <v/>
      </c>
      <c r="M4381" s="309" t="str">
        <f>IF(L4381&lt;&gt;"",INDEX(ฐาน!$J$4:$M$45,MATCH(L4381,ฐาน!$K$4:$K$45,0),4),"")</f>
        <v/>
      </c>
      <c r="N4381" s="310" t="str">
        <f>IF(I4381&lt;&gt;"",INDEX(ฐาน!$A$4:$F$9,MATCH(I4381,ฐาน!$A$4:$A$9,0),IF(J4381&gt;=INDEX(ฐาน!$A$4:$F$9,MATCH(I4381,ฐาน!$A$4:$A$9,0),3),6,5)),"")</f>
        <v/>
      </c>
      <c r="O4381" s="311" t="str">
        <f>IF(I4381&lt;&gt;"",IF(J4381&gt;=INDEX(ฐาน!$A$4:$G$9,MATCH(I4381,ฐาน!$A$4:$A$9,0),4),INDEX(ฐาน!$A$4:$G$9,MATCH(I4381,ฐาน!$A$4:$A$9,0),7),INDEX(ฐาน!$A$4:$G$9,MATCH(I4381,ฐาน!$A$4:$A$9,0),4)),"")</f>
        <v/>
      </c>
      <c r="P4381" s="312">
        <f>IF(M4381&lt;&gt;ฐาน!$M$45,IF(L4381&lt;&gt;"",($L4381*$N4381/100),0),0)</f>
        <v>0</v>
      </c>
      <c r="Q4381" s="311">
        <f>IF(M4381&lt;&gt;ฐาน!$M$45,IF(L4381&lt;&gt;"",ROUNDUP(($L4381*$N4381/100),-1),0),0)</f>
        <v>0</v>
      </c>
      <c r="R4381" s="311">
        <f t="shared" si="136"/>
        <v>0</v>
      </c>
      <c r="S4381" s="313">
        <f t="shared" si="137"/>
        <v>0</v>
      </c>
      <c r="T4381" s="314">
        <f>IF(M4381&lt;&gt;ฐาน!$M$45,IF(S4381&lt;&gt;"",S4381+R4381,0),0)</f>
        <v>0</v>
      </c>
      <c r="U4381" s="311">
        <f>IF(M4381&lt;&gt;ฐาน!$M$45,IF(S4381=0,J4381+T4381,O4381),J4381)</f>
        <v>0</v>
      </c>
      <c r="V4381" s="98"/>
    </row>
    <row r="4382" spans="1:22" x14ac:dyDescent="0.35">
      <c r="A4382" s="93">
        <v>4374</v>
      </c>
      <c r="B4382" s="84"/>
      <c r="C4382" s="98"/>
      <c r="D4382" s="91"/>
      <c r="E4382" s="89"/>
      <c r="F4382" s="88"/>
      <c r="G4382" s="91"/>
      <c r="H4382" s="91"/>
      <c r="I4382" s="88"/>
      <c r="J4382" s="92"/>
      <c r="K4382" s="212"/>
      <c r="L4382" s="308" t="str">
        <f>IF(K4382&lt;&gt;"",INDEX(ฐาน!$J$4:$M$44,MATCH(INT(K4382),ฐาน!$J$4:$J$44,0),2),"")</f>
        <v/>
      </c>
      <c r="M4382" s="309" t="str">
        <f>IF(L4382&lt;&gt;"",INDEX(ฐาน!$J$4:$M$45,MATCH(L4382,ฐาน!$K$4:$K$45,0),4),"")</f>
        <v/>
      </c>
      <c r="N4382" s="310" t="str">
        <f>IF(I4382&lt;&gt;"",INDEX(ฐาน!$A$4:$F$9,MATCH(I4382,ฐาน!$A$4:$A$9,0),IF(J4382&gt;=INDEX(ฐาน!$A$4:$F$9,MATCH(I4382,ฐาน!$A$4:$A$9,0),3),6,5)),"")</f>
        <v/>
      </c>
      <c r="O4382" s="311" t="str">
        <f>IF(I4382&lt;&gt;"",IF(J4382&gt;=INDEX(ฐาน!$A$4:$G$9,MATCH(I4382,ฐาน!$A$4:$A$9,0),4),INDEX(ฐาน!$A$4:$G$9,MATCH(I4382,ฐาน!$A$4:$A$9,0),7),INDEX(ฐาน!$A$4:$G$9,MATCH(I4382,ฐาน!$A$4:$A$9,0),4)),"")</f>
        <v/>
      </c>
      <c r="P4382" s="312">
        <f>IF(M4382&lt;&gt;ฐาน!$M$45,IF(L4382&lt;&gt;"",($L4382*$N4382/100),0),0)</f>
        <v>0</v>
      </c>
      <c r="Q4382" s="311">
        <f>IF(M4382&lt;&gt;ฐาน!$M$45,IF(L4382&lt;&gt;"",ROUNDUP(($L4382*$N4382/100),-1),0),0)</f>
        <v>0</v>
      </c>
      <c r="R4382" s="311">
        <f t="shared" si="136"/>
        <v>0</v>
      </c>
      <c r="S4382" s="313">
        <f t="shared" si="137"/>
        <v>0</v>
      </c>
      <c r="T4382" s="314">
        <f>IF(M4382&lt;&gt;ฐาน!$M$45,IF(S4382&lt;&gt;"",S4382+R4382,0),0)</f>
        <v>0</v>
      </c>
      <c r="U4382" s="311">
        <f>IF(M4382&lt;&gt;ฐาน!$M$45,IF(S4382=0,J4382+T4382,O4382),J4382)</f>
        <v>0</v>
      </c>
      <c r="V4382" s="98"/>
    </row>
    <row r="4383" spans="1:22" x14ac:dyDescent="0.35">
      <c r="A4383" s="93">
        <v>4375</v>
      </c>
      <c r="B4383" s="84"/>
      <c r="C4383" s="98"/>
      <c r="D4383" s="91"/>
      <c r="E4383" s="89"/>
      <c r="F4383" s="88"/>
      <c r="G4383" s="91"/>
      <c r="H4383" s="91"/>
      <c r="I4383" s="88"/>
      <c r="J4383" s="92"/>
      <c r="K4383" s="212"/>
      <c r="L4383" s="308" t="str">
        <f>IF(K4383&lt;&gt;"",INDEX(ฐาน!$J$4:$M$44,MATCH(INT(K4383),ฐาน!$J$4:$J$44,0),2),"")</f>
        <v/>
      </c>
      <c r="M4383" s="309" t="str">
        <f>IF(L4383&lt;&gt;"",INDEX(ฐาน!$J$4:$M$45,MATCH(L4383,ฐาน!$K$4:$K$45,0),4),"")</f>
        <v/>
      </c>
      <c r="N4383" s="310" t="str">
        <f>IF(I4383&lt;&gt;"",INDEX(ฐาน!$A$4:$F$9,MATCH(I4383,ฐาน!$A$4:$A$9,0),IF(J4383&gt;=INDEX(ฐาน!$A$4:$F$9,MATCH(I4383,ฐาน!$A$4:$A$9,0),3),6,5)),"")</f>
        <v/>
      </c>
      <c r="O4383" s="311" t="str">
        <f>IF(I4383&lt;&gt;"",IF(J4383&gt;=INDEX(ฐาน!$A$4:$G$9,MATCH(I4383,ฐาน!$A$4:$A$9,0),4),INDEX(ฐาน!$A$4:$G$9,MATCH(I4383,ฐาน!$A$4:$A$9,0),7),INDEX(ฐาน!$A$4:$G$9,MATCH(I4383,ฐาน!$A$4:$A$9,0),4)),"")</f>
        <v/>
      </c>
      <c r="P4383" s="312">
        <f>IF(M4383&lt;&gt;ฐาน!$M$45,IF(L4383&lt;&gt;"",($L4383*$N4383/100),0),0)</f>
        <v>0</v>
      </c>
      <c r="Q4383" s="311">
        <f>IF(M4383&lt;&gt;ฐาน!$M$45,IF(L4383&lt;&gt;"",ROUNDUP(($L4383*$N4383/100),-1),0),0)</f>
        <v>0</v>
      </c>
      <c r="R4383" s="311">
        <f t="shared" si="136"/>
        <v>0</v>
      </c>
      <c r="S4383" s="313">
        <f t="shared" si="137"/>
        <v>0</v>
      </c>
      <c r="T4383" s="314">
        <f>IF(M4383&lt;&gt;ฐาน!$M$45,IF(S4383&lt;&gt;"",S4383+R4383,0),0)</f>
        <v>0</v>
      </c>
      <c r="U4383" s="311">
        <f>IF(M4383&lt;&gt;ฐาน!$M$45,IF(S4383=0,J4383+T4383,O4383),J4383)</f>
        <v>0</v>
      </c>
      <c r="V4383" s="98"/>
    </row>
    <row r="4384" spans="1:22" x14ac:dyDescent="0.35">
      <c r="A4384" s="93">
        <v>4376</v>
      </c>
      <c r="B4384" s="84"/>
      <c r="C4384" s="98"/>
      <c r="D4384" s="91"/>
      <c r="E4384" s="89"/>
      <c r="F4384" s="88"/>
      <c r="G4384" s="91"/>
      <c r="H4384" s="91"/>
      <c r="I4384" s="88"/>
      <c r="J4384" s="92"/>
      <c r="K4384" s="212"/>
      <c r="L4384" s="308" t="str">
        <f>IF(K4384&lt;&gt;"",INDEX(ฐาน!$J$4:$M$44,MATCH(INT(K4384),ฐาน!$J$4:$J$44,0),2),"")</f>
        <v/>
      </c>
      <c r="M4384" s="309" t="str">
        <f>IF(L4384&lt;&gt;"",INDEX(ฐาน!$J$4:$M$45,MATCH(L4384,ฐาน!$K$4:$K$45,0),4),"")</f>
        <v/>
      </c>
      <c r="N4384" s="310" t="str">
        <f>IF(I4384&lt;&gt;"",INDEX(ฐาน!$A$4:$F$9,MATCH(I4384,ฐาน!$A$4:$A$9,0),IF(J4384&gt;=INDEX(ฐาน!$A$4:$F$9,MATCH(I4384,ฐาน!$A$4:$A$9,0),3),6,5)),"")</f>
        <v/>
      </c>
      <c r="O4384" s="311" t="str">
        <f>IF(I4384&lt;&gt;"",IF(J4384&gt;=INDEX(ฐาน!$A$4:$G$9,MATCH(I4384,ฐาน!$A$4:$A$9,0),4),INDEX(ฐาน!$A$4:$G$9,MATCH(I4384,ฐาน!$A$4:$A$9,0),7),INDEX(ฐาน!$A$4:$G$9,MATCH(I4384,ฐาน!$A$4:$A$9,0),4)),"")</f>
        <v/>
      </c>
      <c r="P4384" s="312">
        <f>IF(M4384&lt;&gt;ฐาน!$M$45,IF(L4384&lt;&gt;"",($L4384*$N4384/100),0),0)</f>
        <v>0</v>
      </c>
      <c r="Q4384" s="311">
        <f>IF(M4384&lt;&gt;ฐาน!$M$45,IF(L4384&lt;&gt;"",ROUNDUP(($L4384*$N4384/100),-1),0),0)</f>
        <v>0</v>
      </c>
      <c r="R4384" s="311">
        <f t="shared" si="136"/>
        <v>0</v>
      </c>
      <c r="S4384" s="313">
        <f t="shared" si="137"/>
        <v>0</v>
      </c>
      <c r="T4384" s="314">
        <f>IF(M4384&lt;&gt;ฐาน!$M$45,IF(S4384&lt;&gt;"",S4384+R4384,0),0)</f>
        <v>0</v>
      </c>
      <c r="U4384" s="311">
        <f>IF(M4384&lt;&gt;ฐาน!$M$45,IF(S4384=0,J4384+T4384,O4384),J4384)</f>
        <v>0</v>
      </c>
      <c r="V4384" s="98"/>
    </row>
    <row r="4385" spans="1:22" x14ac:dyDescent="0.35">
      <c r="A4385" s="93">
        <v>4377</v>
      </c>
      <c r="B4385" s="84"/>
      <c r="C4385" s="98"/>
      <c r="D4385" s="91"/>
      <c r="E4385" s="89"/>
      <c r="F4385" s="88"/>
      <c r="G4385" s="91"/>
      <c r="H4385" s="91"/>
      <c r="I4385" s="88"/>
      <c r="J4385" s="92"/>
      <c r="K4385" s="212"/>
      <c r="L4385" s="308" t="str">
        <f>IF(K4385&lt;&gt;"",INDEX(ฐาน!$J$4:$M$44,MATCH(INT(K4385),ฐาน!$J$4:$J$44,0),2),"")</f>
        <v/>
      </c>
      <c r="M4385" s="309" t="str">
        <f>IF(L4385&lt;&gt;"",INDEX(ฐาน!$J$4:$M$45,MATCH(L4385,ฐาน!$K$4:$K$45,0),4),"")</f>
        <v/>
      </c>
      <c r="N4385" s="310" t="str">
        <f>IF(I4385&lt;&gt;"",INDEX(ฐาน!$A$4:$F$9,MATCH(I4385,ฐาน!$A$4:$A$9,0),IF(J4385&gt;=INDEX(ฐาน!$A$4:$F$9,MATCH(I4385,ฐาน!$A$4:$A$9,0),3),6,5)),"")</f>
        <v/>
      </c>
      <c r="O4385" s="311" t="str">
        <f>IF(I4385&lt;&gt;"",IF(J4385&gt;=INDEX(ฐาน!$A$4:$G$9,MATCH(I4385,ฐาน!$A$4:$A$9,0),4),INDEX(ฐาน!$A$4:$G$9,MATCH(I4385,ฐาน!$A$4:$A$9,0),7),INDEX(ฐาน!$A$4:$G$9,MATCH(I4385,ฐาน!$A$4:$A$9,0),4)),"")</f>
        <v/>
      </c>
      <c r="P4385" s="312">
        <f>IF(M4385&lt;&gt;ฐาน!$M$45,IF(L4385&lt;&gt;"",($L4385*$N4385/100),0),0)</f>
        <v>0</v>
      </c>
      <c r="Q4385" s="311">
        <f>IF(M4385&lt;&gt;ฐาน!$M$45,IF(L4385&lt;&gt;"",ROUNDUP(($L4385*$N4385/100),-1),0),0)</f>
        <v>0</v>
      </c>
      <c r="R4385" s="311">
        <f t="shared" si="136"/>
        <v>0</v>
      </c>
      <c r="S4385" s="313">
        <f t="shared" si="137"/>
        <v>0</v>
      </c>
      <c r="T4385" s="314">
        <f>IF(M4385&lt;&gt;ฐาน!$M$45,IF(S4385&lt;&gt;"",S4385+R4385,0),0)</f>
        <v>0</v>
      </c>
      <c r="U4385" s="311">
        <f>IF(M4385&lt;&gt;ฐาน!$M$45,IF(S4385=0,J4385+T4385,O4385),J4385)</f>
        <v>0</v>
      </c>
      <c r="V4385" s="98"/>
    </row>
    <row r="4386" spans="1:22" x14ac:dyDescent="0.35">
      <c r="A4386" s="93">
        <v>4378</v>
      </c>
      <c r="B4386" s="84"/>
      <c r="C4386" s="98"/>
      <c r="D4386" s="91"/>
      <c r="E4386" s="89"/>
      <c r="F4386" s="88"/>
      <c r="G4386" s="91"/>
      <c r="H4386" s="91"/>
      <c r="I4386" s="88"/>
      <c r="J4386" s="92"/>
      <c r="K4386" s="212"/>
      <c r="L4386" s="308" t="str">
        <f>IF(K4386&lt;&gt;"",INDEX(ฐาน!$J$4:$M$44,MATCH(INT(K4386),ฐาน!$J$4:$J$44,0),2),"")</f>
        <v/>
      </c>
      <c r="M4386" s="309" t="str">
        <f>IF(L4386&lt;&gt;"",INDEX(ฐาน!$J$4:$M$45,MATCH(L4386,ฐาน!$K$4:$K$45,0),4),"")</f>
        <v/>
      </c>
      <c r="N4386" s="310" t="str">
        <f>IF(I4386&lt;&gt;"",INDEX(ฐาน!$A$4:$F$9,MATCH(I4386,ฐาน!$A$4:$A$9,0),IF(J4386&gt;=INDEX(ฐาน!$A$4:$F$9,MATCH(I4386,ฐาน!$A$4:$A$9,0),3),6,5)),"")</f>
        <v/>
      </c>
      <c r="O4386" s="311" t="str">
        <f>IF(I4386&lt;&gt;"",IF(J4386&gt;=INDEX(ฐาน!$A$4:$G$9,MATCH(I4386,ฐาน!$A$4:$A$9,0),4),INDEX(ฐาน!$A$4:$G$9,MATCH(I4386,ฐาน!$A$4:$A$9,0),7),INDEX(ฐาน!$A$4:$G$9,MATCH(I4386,ฐาน!$A$4:$A$9,0),4)),"")</f>
        <v/>
      </c>
      <c r="P4386" s="312">
        <f>IF(M4386&lt;&gt;ฐาน!$M$45,IF(L4386&lt;&gt;"",($L4386*$N4386/100),0),0)</f>
        <v>0</v>
      </c>
      <c r="Q4386" s="311">
        <f>IF(M4386&lt;&gt;ฐาน!$M$45,IF(L4386&lt;&gt;"",ROUNDUP(($L4386*$N4386/100),-1),0),0)</f>
        <v>0</v>
      </c>
      <c r="R4386" s="311">
        <f t="shared" si="136"/>
        <v>0</v>
      </c>
      <c r="S4386" s="313">
        <f t="shared" si="137"/>
        <v>0</v>
      </c>
      <c r="T4386" s="314">
        <f>IF(M4386&lt;&gt;ฐาน!$M$45,IF(S4386&lt;&gt;"",S4386+R4386,0),0)</f>
        <v>0</v>
      </c>
      <c r="U4386" s="311">
        <f>IF(M4386&lt;&gt;ฐาน!$M$45,IF(S4386=0,J4386+T4386,O4386),J4386)</f>
        <v>0</v>
      </c>
      <c r="V4386" s="98"/>
    </row>
    <row r="4387" spans="1:22" x14ac:dyDescent="0.35">
      <c r="A4387" s="93">
        <v>4379</v>
      </c>
      <c r="B4387" s="84"/>
      <c r="C4387" s="98"/>
      <c r="D4387" s="91"/>
      <c r="E4387" s="89"/>
      <c r="F4387" s="88"/>
      <c r="G4387" s="91"/>
      <c r="H4387" s="91"/>
      <c r="I4387" s="88"/>
      <c r="J4387" s="92"/>
      <c r="K4387" s="212"/>
      <c r="L4387" s="308" t="str">
        <f>IF(K4387&lt;&gt;"",INDEX(ฐาน!$J$4:$M$44,MATCH(INT(K4387),ฐาน!$J$4:$J$44,0),2),"")</f>
        <v/>
      </c>
      <c r="M4387" s="309" t="str">
        <f>IF(L4387&lt;&gt;"",INDEX(ฐาน!$J$4:$M$45,MATCH(L4387,ฐาน!$K$4:$K$45,0),4),"")</f>
        <v/>
      </c>
      <c r="N4387" s="310" t="str">
        <f>IF(I4387&lt;&gt;"",INDEX(ฐาน!$A$4:$F$9,MATCH(I4387,ฐาน!$A$4:$A$9,0),IF(J4387&gt;=INDEX(ฐาน!$A$4:$F$9,MATCH(I4387,ฐาน!$A$4:$A$9,0),3),6,5)),"")</f>
        <v/>
      </c>
      <c r="O4387" s="311" t="str">
        <f>IF(I4387&lt;&gt;"",IF(J4387&gt;=INDEX(ฐาน!$A$4:$G$9,MATCH(I4387,ฐาน!$A$4:$A$9,0),4),INDEX(ฐาน!$A$4:$G$9,MATCH(I4387,ฐาน!$A$4:$A$9,0),7),INDEX(ฐาน!$A$4:$G$9,MATCH(I4387,ฐาน!$A$4:$A$9,0),4)),"")</f>
        <v/>
      </c>
      <c r="P4387" s="312">
        <f>IF(M4387&lt;&gt;ฐาน!$M$45,IF(L4387&lt;&gt;"",($L4387*$N4387/100),0),0)</f>
        <v>0</v>
      </c>
      <c r="Q4387" s="311">
        <f>IF(M4387&lt;&gt;ฐาน!$M$45,IF(L4387&lt;&gt;"",ROUNDUP(($L4387*$N4387/100),-1),0),0)</f>
        <v>0</v>
      </c>
      <c r="R4387" s="311">
        <f t="shared" si="136"/>
        <v>0</v>
      </c>
      <c r="S4387" s="313">
        <f t="shared" si="137"/>
        <v>0</v>
      </c>
      <c r="T4387" s="314">
        <f>IF(M4387&lt;&gt;ฐาน!$M$45,IF(S4387&lt;&gt;"",S4387+R4387,0),0)</f>
        <v>0</v>
      </c>
      <c r="U4387" s="311">
        <f>IF(M4387&lt;&gt;ฐาน!$M$45,IF(S4387=0,J4387+T4387,O4387),J4387)</f>
        <v>0</v>
      </c>
      <c r="V4387" s="98"/>
    </row>
    <row r="4388" spans="1:22" x14ac:dyDescent="0.35">
      <c r="A4388" s="93">
        <v>4380</v>
      </c>
      <c r="B4388" s="84"/>
      <c r="C4388" s="98"/>
      <c r="D4388" s="91"/>
      <c r="E4388" s="89"/>
      <c r="F4388" s="88"/>
      <c r="G4388" s="91"/>
      <c r="H4388" s="91"/>
      <c r="I4388" s="88"/>
      <c r="J4388" s="92"/>
      <c r="K4388" s="212"/>
      <c r="L4388" s="308" t="str">
        <f>IF(K4388&lt;&gt;"",INDEX(ฐาน!$J$4:$M$44,MATCH(INT(K4388),ฐาน!$J$4:$J$44,0),2),"")</f>
        <v/>
      </c>
      <c r="M4388" s="309" t="str">
        <f>IF(L4388&lt;&gt;"",INDEX(ฐาน!$J$4:$M$45,MATCH(L4388,ฐาน!$K$4:$K$45,0),4),"")</f>
        <v/>
      </c>
      <c r="N4388" s="310" t="str">
        <f>IF(I4388&lt;&gt;"",INDEX(ฐาน!$A$4:$F$9,MATCH(I4388,ฐาน!$A$4:$A$9,0),IF(J4388&gt;=INDEX(ฐาน!$A$4:$F$9,MATCH(I4388,ฐาน!$A$4:$A$9,0),3),6,5)),"")</f>
        <v/>
      </c>
      <c r="O4388" s="311" t="str">
        <f>IF(I4388&lt;&gt;"",IF(J4388&gt;=INDEX(ฐาน!$A$4:$G$9,MATCH(I4388,ฐาน!$A$4:$A$9,0),4),INDEX(ฐาน!$A$4:$G$9,MATCH(I4388,ฐาน!$A$4:$A$9,0),7),INDEX(ฐาน!$A$4:$G$9,MATCH(I4388,ฐาน!$A$4:$A$9,0),4)),"")</f>
        <v/>
      </c>
      <c r="P4388" s="312">
        <f>IF(M4388&lt;&gt;ฐาน!$M$45,IF(L4388&lt;&gt;"",($L4388*$N4388/100),0),0)</f>
        <v>0</v>
      </c>
      <c r="Q4388" s="311">
        <f>IF(M4388&lt;&gt;ฐาน!$M$45,IF(L4388&lt;&gt;"",ROUNDUP(($L4388*$N4388/100),-1),0),0)</f>
        <v>0</v>
      </c>
      <c r="R4388" s="311">
        <f t="shared" si="136"/>
        <v>0</v>
      </c>
      <c r="S4388" s="313">
        <f t="shared" si="137"/>
        <v>0</v>
      </c>
      <c r="T4388" s="314">
        <f>IF(M4388&lt;&gt;ฐาน!$M$45,IF(S4388&lt;&gt;"",S4388+R4388,0),0)</f>
        <v>0</v>
      </c>
      <c r="U4388" s="311">
        <f>IF(M4388&lt;&gt;ฐาน!$M$45,IF(S4388=0,J4388+T4388,O4388),J4388)</f>
        <v>0</v>
      </c>
      <c r="V4388" s="98"/>
    </row>
    <row r="4389" spans="1:22" x14ac:dyDescent="0.35">
      <c r="A4389" s="93">
        <v>4381</v>
      </c>
      <c r="B4389" s="84"/>
      <c r="C4389" s="98"/>
      <c r="D4389" s="91"/>
      <c r="E4389" s="89"/>
      <c r="F4389" s="88"/>
      <c r="G4389" s="91"/>
      <c r="H4389" s="91"/>
      <c r="I4389" s="88"/>
      <c r="J4389" s="92"/>
      <c r="K4389" s="212"/>
      <c r="L4389" s="308" t="str">
        <f>IF(K4389&lt;&gt;"",INDEX(ฐาน!$J$4:$M$44,MATCH(INT(K4389),ฐาน!$J$4:$J$44,0),2),"")</f>
        <v/>
      </c>
      <c r="M4389" s="309" t="str">
        <f>IF(L4389&lt;&gt;"",INDEX(ฐาน!$J$4:$M$45,MATCH(L4389,ฐาน!$K$4:$K$45,0),4),"")</f>
        <v/>
      </c>
      <c r="N4389" s="310" t="str">
        <f>IF(I4389&lt;&gt;"",INDEX(ฐาน!$A$4:$F$9,MATCH(I4389,ฐาน!$A$4:$A$9,0),IF(J4389&gt;=INDEX(ฐาน!$A$4:$F$9,MATCH(I4389,ฐาน!$A$4:$A$9,0),3),6,5)),"")</f>
        <v/>
      </c>
      <c r="O4389" s="311" t="str">
        <f>IF(I4389&lt;&gt;"",IF(J4389&gt;=INDEX(ฐาน!$A$4:$G$9,MATCH(I4389,ฐาน!$A$4:$A$9,0),4),INDEX(ฐาน!$A$4:$G$9,MATCH(I4389,ฐาน!$A$4:$A$9,0),7),INDEX(ฐาน!$A$4:$G$9,MATCH(I4389,ฐาน!$A$4:$A$9,0),4)),"")</f>
        <v/>
      </c>
      <c r="P4389" s="312">
        <f>IF(M4389&lt;&gt;ฐาน!$M$45,IF(L4389&lt;&gt;"",($L4389*$N4389/100),0),0)</f>
        <v>0</v>
      </c>
      <c r="Q4389" s="311">
        <f>IF(M4389&lt;&gt;ฐาน!$M$45,IF(L4389&lt;&gt;"",ROUNDUP(($L4389*$N4389/100),-1),0),0)</f>
        <v>0</v>
      </c>
      <c r="R4389" s="311">
        <f t="shared" si="136"/>
        <v>0</v>
      </c>
      <c r="S4389" s="313">
        <f t="shared" si="137"/>
        <v>0</v>
      </c>
      <c r="T4389" s="314">
        <f>IF(M4389&lt;&gt;ฐาน!$M$45,IF(S4389&lt;&gt;"",S4389+R4389,0),0)</f>
        <v>0</v>
      </c>
      <c r="U4389" s="311">
        <f>IF(M4389&lt;&gt;ฐาน!$M$45,IF(S4389=0,J4389+T4389,O4389),J4389)</f>
        <v>0</v>
      </c>
      <c r="V4389" s="98"/>
    </row>
    <row r="4390" spans="1:22" x14ac:dyDescent="0.35">
      <c r="A4390" s="93">
        <v>4382</v>
      </c>
      <c r="B4390" s="84"/>
      <c r="C4390" s="98"/>
      <c r="D4390" s="91"/>
      <c r="E4390" s="89"/>
      <c r="F4390" s="88"/>
      <c r="G4390" s="91"/>
      <c r="H4390" s="91"/>
      <c r="I4390" s="88"/>
      <c r="J4390" s="92"/>
      <c r="K4390" s="212"/>
      <c r="L4390" s="308" t="str">
        <f>IF(K4390&lt;&gt;"",INDEX(ฐาน!$J$4:$M$44,MATCH(INT(K4390),ฐาน!$J$4:$J$44,0),2),"")</f>
        <v/>
      </c>
      <c r="M4390" s="309" t="str">
        <f>IF(L4390&lt;&gt;"",INDEX(ฐาน!$J$4:$M$45,MATCH(L4390,ฐาน!$K$4:$K$45,0),4),"")</f>
        <v/>
      </c>
      <c r="N4390" s="310" t="str">
        <f>IF(I4390&lt;&gt;"",INDEX(ฐาน!$A$4:$F$9,MATCH(I4390,ฐาน!$A$4:$A$9,0),IF(J4390&gt;=INDEX(ฐาน!$A$4:$F$9,MATCH(I4390,ฐาน!$A$4:$A$9,0),3),6,5)),"")</f>
        <v/>
      </c>
      <c r="O4390" s="311" t="str">
        <f>IF(I4390&lt;&gt;"",IF(J4390&gt;=INDEX(ฐาน!$A$4:$G$9,MATCH(I4390,ฐาน!$A$4:$A$9,0),4),INDEX(ฐาน!$A$4:$G$9,MATCH(I4390,ฐาน!$A$4:$A$9,0),7),INDEX(ฐาน!$A$4:$G$9,MATCH(I4390,ฐาน!$A$4:$A$9,0),4)),"")</f>
        <v/>
      </c>
      <c r="P4390" s="312">
        <f>IF(M4390&lt;&gt;ฐาน!$M$45,IF(L4390&lt;&gt;"",($L4390*$N4390/100),0),0)</f>
        <v>0</v>
      </c>
      <c r="Q4390" s="311">
        <f>IF(M4390&lt;&gt;ฐาน!$M$45,IF(L4390&lt;&gt;"",ROUNDUP(($L4390*$N4390/100),-1),0),0)</f>
        <v>0</v>
      </c>
      <c r="R4390" s="311">
        <f t="shared" si="136"/>
        <v>0</v>
      </c>
      <c r="S4390" s="313">
        <f t="shared" si="137"/>
        <v>0</v>
      </c>
      <c r="T4390" s="314">
        <f>IF(M4390&lt;&gt;ฐาน!$M$45,IF(S4390&lt;&gt;"",S4390+R4390,0),0)</f>
        <v>0</v>
      </c>
      <c r="U4390" s="311">
        <f>IF(M4390&lt;&gt;ฐาน!$M$45,IF(S4390=0,J4390+T4390,O4390),J4390)</f>
        <v>0</v>
      </c>
      <c r="V4390" s="98"/>
    </row>
    <row r="4391" spans="1:22" x14ac:dyDescent="0.35">
      <c r="A4391" s="93">
        <v>4383</v>
      </c>
      <c r="B4391" s="84"/>
      <c r="C4391" s="98"/>
      <c r="D4391" s="91"/>
      <c r="E4391" s="89"/>
      <c r="F4391" s="88"/>
      <c r="G4391" s="91"/>
      <c r="H4391" s="91"/>
      <c r="I4391" s="88"/>
      <c r="J4391" s="92"/>
      <c r="K4391" s="212"/>
      <c r="L4391" s="308" t="str">
        <f>IF(K4391&lt;&gt;"",INDEX(ฐาน!$J$4:$M$44,MATCH(INT(K4391),ฐาน!$J$4:$J$44,0),2),"")</f>
        <v/>
      </c>
      <c r="M4391" s="309" t="str">
        <f>IF(L4391&lt;&gt;"",INDEX(ฐาน!$J$4:$M$45,MATCH(L4391,ฐาน!$K$4:$K$45,0),4),"")</f>
        <v/>
      </c>
      <c r="N4391" s="310" t="str">
        <f>IF(I4391&lt;&gt;"",INDEX(ฐาน!$A$4:$F$9,MATCH(I4391,ฐาน!$A$4:$A$9,0),IF(J4391&gt;=INDEX(ฐาน!$A$4:$F$9,MATCH(I4391,ฐาน!$A$4:$A$9,0),3),6,5)),"")</f>
        <v/>
      </c>
      <c r="O4391" s="311" t="str">
        <f>IF(I4391&lt;&gt;"",IF(J4391&gt;=INDEX(ฐาน!$A$4:$G$9,MATCH(I4391,ฐาน!$A$4:$A$9,0),4),INDEX(ฐาน!$A$4:$G$9,MATCH(I4391,ฐาน!$A$4:$A$9,0),7),INDEX(ฐาน!$A$4:$G$9,MATCH(I4391,ฐาน!$A$4:$A$9,0),4)),"")</f>
        <v/>
      </c>
      <c r="P4391" s="312">
        <f>IF(M4391&lt;&gt;ฐาน!$M$45,IF(L4391&lt;&gt;"",($L4391*$N4391/100),0),0)</f>
        <v>0</v>
      </c>
      <c r="Q4391" s="311">
        <f>IF(M4391&lt;&gt;ฐาน!$M$45,IF(L4391&lt;&gt;"",ROUNDUP(($L4391*$N4391/100),-1),0),0)</f>
        <v>0</v>
      </c>
      <c r="R4391" s="311">
        <f t="shared" si="136"/>
        <v>0</v>
      </c>
      <c r="S4391" s="313">
        <f t="shared" si="137"/>
        <v>0</v>
      </c>
      <c r="T4391" s="314">
        <f>IF(M4391&lt;&gt;ฐาน!$M$45,IF(S4391&lt;&gt;"",S4391+R4391,0),0)</f>
        <v>0</v>
      </c>
      <c r="U4391" s="311">
        <f>IF(M4391&lt;&gt;ฐาน!$M$45,IF(S4391=0,J4391+T4391,O4391),J4391)</f>
        <v>0</v>
      </c>
      <c r="V4391" s="98"/>
    </row>
    <row r="4392" spans="1:22" x14ac:dyDescent="0.35">
      <c r="A4392" s="93">
        <v>4384</v>
      </c>
      <c r="B4392" s="84"/>
      <c r="C4392" s="98"/>
      <c r="D4392" s="91"/>
      <c r="E4392" s="89"/>
      <c r="F4392" s="88"/>
      <c r="G4392" s="91"/>
      <c r="H4392" s="91"/>
      <c r="I4392" s="88"/>
      <c r="J4392" s="92"/>
      <c r="K4392" s="212"/>
      <c r="L4392" s="308" t="str">
        <f>IF(K4392&lt;&gt;"",INDEX(ฐาน!$J$4:$M$44,MATCH(INT(K4392),ฐาน!$J$4:$J$44,0),2),"")</f>
        <v/>
      </c>
      <c r="M4392" s="309" t="str">
        <f>IF(L4392&lt;&gt;"",INDEX(ฐาน!$J$4:$M$45,MATCH(L4392,ฐาน!$K$4:$K$45,0),4),"")</f>
        <v/>
      </c>
      <c r="N4392" s="310" t="str">
        <f>IF(I4392&lt;&gt;"",INDEX(ฐาน!$A$4:$F$9,MATCH(I4392,ฐาน!$A$4:$A$9,0),IF(J4392&gt;=INDEX(ฐาน!$A$4:$F$9,MATCH(I4392,ฐาน!$A$4:$A$9,0),3),6,5)),"")</f>
        <v/>
      </c>
      <c r="O4392" s="311" t="str">
        <f>IF(I4392&lt;&gt;"",IF(J4392&gt;=INDEX(ฐาน!$A$4:$G$9,MATCH(I4392,ฐาน!$A$4:$A$9,0),4),INDEX(ฐาน!$A$4:$G$9,MATCH(I4392,ฐาน!$A$4:$A$9,0),7),INDEX(ฐาน!$A$4:$G$9,MATCH(I4392,ฐาน!$A$4:$A$9,0),4)),"")</f>
        <v/>
      </c>
      <c r="P4392" s="312">
        <f>IF(M4392&lt;&gt;ฐาน!$M$45,IF(L4392&lt;&gt;"",($L4392*$N4392/100),0),0)</f>
        <v>0</v>
      </c>
      <c r="Q4392" s="311">
        <f>IF(M4392&lt;&gt;ฐาน!$M$45,IF(L4392&lt;&gt;"",ROUNDUP(($L4392*$N4392/100),-1),0),0)</f>
        <v>0</v>
      </c>
      <c r="R4392" s="311">
        <f t="shared" si="136"/>
        <v>0</v>
      </c>
      <c r="S4392" s="313">
        <f t="shared" si="137"/>
        <v>0</v>
      </c>
      <c r="T4392" s="314">
        <f>IF(M4392&lt;&gt;ฐาน!$M$45,IF(S4392&lt;&gt;"",S4392+R4392,0),0)</f>
        <v>0</v>
      </c>
      <c r="U4392" s="311">
        <f>IF(M4392&lt;&gt;ฐาน!$M$45,IF(S4392=0,J4392+T4392,O4392),J4392)</f>
        <v>0</v>
      </c>
      <c r="V4392" s="98"/>
    </row>
    <row r="4393" spans="1:22" x14ac:dyDescent="0.35">
      <c r="A4393" s="93">
        <v>4385</v>
      </c>
      <c r="B4393" s="84"/>
      <c r="C4393" s="98"/>
      <c r="D4393" s="91"/>
      <c r="E4393" s="89"/>
      <c r="F4393" s="88"/>
      <c r="G4393" s="91"/>
      <c r="H4393" s="91"/>
      <c r="I4393" s="88"/>
      <c r="J4393" s="92"/>
      <c r="K4393" s="212"/>
      <c r="L4393" s="308" t="str">
        <f>IF(K4393&lt;&gt;"",INDEX(ฐาน!$J$4:$M$44,MATCH(INT(K4393),ฐาน!$J$4:$J$44,0),2),"")</f>
        <v/>
      </c>
      <c r="M4393" s="309" t="str">
        <f>IF(L4393&lt;&gt;"",INDEX(ฐาน!$J$4:$M$45,MATCH(L4393,ฐาน!$K$4:$K$45,0),4),"")</f>
        <v/>
      </c>
      <c r="N4393" s="310" t="str">
        <f>IF(I4393&lt;&gt;"",INDEX(ฐาน!$A$4:$F$9,MATCH(I4393,ฐาน!$A$4:$A$9,0),IF(J4393&gt;=INDEX(ฐาน!$A$4:$F$9,MATCH(I4393,ฐาน!$A$4:$A$9,0),3),6,5)),"")</f>
        <v/>
      </c>
      <c r="O4393" s="311" t="str">
        <f>IF(I4393&lt;&gt;"",IF(J4393&gt;=INDEX(ฐาน!$A$4:$G$9,MATCH(I4393,ฐาน!$A$4:$A$9,0),4),INDEX(ฐาน!$A$4:$G$9,MATCH(I4393,ฐาน!$A$4:$A$9,0),7),INDEX(ฐาน!$A$4:$G$9,MATCH(I4393,ฐาน!$A$4:$A$9,0),4)),"")</f>
        <v/>
      </c>
      <c r="P4393" s="312">
        <f>IF(M4393&lt;&gt;ฐาน!$M$45,IF(L4393&lt;&gt;"",($L4393*$N4393/100),0),0)</f>
        <v>0</v>
      </c>
      <c r="Q4393" s="311">
        <f>IF(M4393&lt;&gt;ฐาน!$M$45,IF(L4393&lt;&gt;"",ROUNDUP(($L4393*$N4393/100),-1),0),0)</f>
        <v>0</v>
      </c>
      <c r="R4393" s="311">
        <f t="shared" si="136"/>
        <v>0</v>
      </c>
      <c r="S4393" s="313">
        <f t="shared" si="137"/>
        <v>0</v>
      </c>
      <c r="T4393" s="314">
        <f>IF(M4393&lt;&gt;ฐาน!$M$45,IF(S4393&lt;&gt;"",S4393+R4393,0),0)</f>
        <v>0</v>
      </c>
      <c r="U4393" s="311">
        <f>IF(M4393&lt;&gt;ฐาน!$M$45,IF(S4393=0,J4393+T4393,O4393),J4393)</f>
        <v>0</v>
      </c>
      <c r="V4393" s="98"/>
    </row>
    <row r="4394" spans="1:22" x14ac:dyDescent="0.35">
      <c r="A4394" s="93">
        <v>4386</v>
      </c>
      <c r="B4394" s="84"/>
      <c r="C4394" s="98"/>
      <c r="D4394" s="91"/>
      <c r="E4394" s="89"/>
      <c r="F4394" s="88"/>
      <c r="G4394" s="91"/>
      <c r="H4394" s="91"/>
      <c r="I4394" s="88"/>
      <c r="J4394" s="92"/>
      <c r="K4394" s="212"/>
      <c r="L4394" s="308" t="str">
        <f>IF(K4394&lt;&gt;"",INDEX(ฐาน!$J$4:$M$44,MATCH(INT(K4394),ฐาน!$J$4:$J$44,0),2),"")</f>
        <v/>
      </c>
      <c r="M4394" s="309" t="str">
        <f>IF(L4394&lt;&gt;"",INDEX(ฐาน!$J$4:$M$45,MATCH(L4394,ฐาน!$K$4:$K$45,0),4),"")</f>
        <v/>
      </c>
      <c r="N4394" s="310" t="str">
        <f>IF(I4394&lt;&gt;"",INDEX(ฐาน!$A$4:$F$9,MATCH(I4394,ฐาน!$A$4:$A$9,0),IF(J4394&gt;=INDEX(ฐาน!$A$4:$F$9,MATCH(I4394,ฐาน!$A$4:$A$9,0),3),6,5)),"")</f>
        <v/>
      </c>
      <c r="O4394" s="311" t="str">
        <f>IF(I4394&lt;&gt;"",IF(J4394&gt;=INDEX(ฐาน!$A$4:$G$9,MATCH(I4394,ฐาน!$A$4:$A$9,0),4),INDEX(ฐาน!$A$4:$G$9,MATCH(I4394,ฐาน!$A$4:$A$9,0),7),INDEX(ฐาน!$A$4:$G$9,MATCH(I4394,ฐาน!$A$4:$A$9,0),4)),"")</f>
        <v/>
      </c>
      <c r="P4394" s="312">
        <f>IF(M4394&lt;&gt;ฐาน!$M$45,IF(L4394&lt;&gt;"",($L4394*$N4394/100),0),0)</f>
        <v>0</v>
      </c>
      <c r="Q4394" s="311">
        <f>IF(M4394&lt;&gt;ฐาน!$M$45,IF(L4394&lt;&gt;"",ROUNDUP(($L4394*$N4394/100),-1),0),0)</f>
        <v>0</v>
      </c>
      <c r="R4394" s="311">
        <f t="shared" si="136"/>
        <v>0</v>
      </c>
      <c r="S4394" s="313">
        <f t="shared" si="137"/>
        <v>0</v>
      </c>
      <c r="T4394" s="314">
        <f>IF(M4394&lt;&gt;ฐาน!$M$45,IF(S4394&lt;&gt;"",S4394+R4394,0),0)</f>
        <v>0</v>
      </c>
      <c r="U4394" s="311">
        <f>IF(M4394&lt;&gt;ฐาน!$M$45,IF(S4394=0,J4394+T4394,O4394),J4394)</f>
        <v>0</v>
      </c>
      <c r="V4394" s="98"/>
    </row>
    <row r="4395" spans="1:22" x14ac:dyDescent="0.35">
      <c r="A4395" s="93">
        <v>4387</v>
      </c>
      <c r="B4395" s="84"/>
      <c r="C4395" s="98"/>
      <c r="D4395" s="91"/>
      <c r="E4395" s="89"/>
      <c r="F4395" s="88"/>
      <c r="G4395" s="91"/>
      <c r="H4395" s="91"/>
      <c r="I4395" s="88"/>
      <c r="J4395" s="92"/>
      <c r="K4395" s="212"/>
      <c r="L4395" s="308" t="str">
        <f>IF(K4395&lt;&gt;"",INDEX(ฐาน!$J$4:$M$44,MATCH(INT(K4395),ฐาน!$J$4:$J$44,0),2),"")</f>
        <v/>
      </c>
      <c r="M4395" s="309" t="str">
        <f>IF(L4395&lt;&gt;"",INDEX(ฐาน!$J$4:$M$45,MATCH(L4395,ฐาน!$K$4:$K$45,0),4),"")</f>
        <v/>
      </c>
      <c r="N4395" s="310" t="str">
        <f>IF(I4395&lt;&gt;"",INDEX(ฐาน!$A$4:$F$9,MATCH(I4395,ฐาน!$A$4:$A$9,0),IF(J4395&gt;=INDEX(ฐาน!$A$4:$F$9,MATCH(I4395,ฐาน!$A$4:$A$9,0),3),6,5)),"")</f>
        <v/>
      </c>
      <c r="O4395" s="311" t="str">
        <f>IF(I4395&lt;&gt;"",IF(J4395&gt;=INDEX(ฐาน!$A$4:$G$9,MATCH(I4395,ฐาน!$A$4:$A$9,0),4),INDEX(ฐาน!$A$4:$G$9,MATCH(I4395,ฐาน!$A$4:$A$9,0),7),INDEX(ฐาน!$A$4:$G$9,MATCH(I4395,ฐาน!$A$4:$A$9,0),4)),"")</f>
        <v/>
      </c>
      <c r="P4395" s="312">
        <f>IF(M4395&lt;&gt;ฐาน!$M$45,IF(L4395&lt;&gt;"",($L4395*$N4395/100),0),0)</f>
        <v>0</v>
      </c>
      <c r="Q4395" s="311">
        <f>IF(M4395&lt;&gt;ฐาน!$M$45,IF(L4395&lt;&gt;"",ROUNDUP(($L4395*$N4395/100),-1),0),0)</f>
        <v>0</v>
      </c>
      <c r="R4395" s="311">
        <f t="shared" si="136"/>
        <v>0</v>
      </c>
      <c r="S4395" s="313">
        <f t="shared" si="137"/>
        <v>0</v>
      </c>
      <c r="T4395" s="314">
        <f>IF(M4395&lt;&gt;ฐาน!$M$45,IF(S4395&lt;&gt;"",S4395+R4395,0),0)</f>
        <v>0</v>
      </c>
      <c r="U4395" s="311">
        <f>IF(M4395&lt;&gt;ฐาน!$M$45,IF(S4395=0,J4395+T4395,O4395),J4395)</f>
        <v>0</v>
      </c>
      <c r="V4395" s="98"/>
    </row>
    <row r="4396" spans="1:22" x14ac:dyDescent="0.35">
      <c r="A4396" s="93">
        <v>4388</v>
      </c>
      <c r="B4396" s="84"/>
      <c r="C4396" s="98"/>
      <c r="D4396" s="91"/>
      <c r="E4396" s="89"/>
      <c r="F4396" s="88"/>
      <c r="G4396" s="91"/>
      <c r="H4396" s="91"/>
      <c r="I4396" s="88"/>
      <c r="J4396" s="92"/>
      <c r="K4396" s="212"/>
      <c r="L4396" s="308" t="str">
        <f>IF(K4396&lt;&gt;"",INDEX(ฐาน!$J$4:$M$44,MATCH(INT(K4396),ฐาน!$J$4:$J$44,0),2),"")</f>
        <v/>
      </c>
      <c r="M4396" s="309" t="str">
        <f>IF(L4396&lt;&gt;"",INDEX(ฐาน!$J$4:$M$45,MATCH(L4396,ฐาน!$K$4:$K$45,0),4),"")</f>
        <v/>
      </c>
      <c r="N4396" s="310" t="str">
        <f>IF(I4396&lt;&gt;"",INDEX(ฐาน!$A$4:$F$9,MATCH(I4396,ฐาน!$A$4:$A$9,0),IF(J4396&gt;=INDEX(ฐาน!$A$4:$F$9,MATCH(I4396,ฐาน!$A$4:$A$9,0),3),6,5)),"")</f>
        <v/>
      </c>
      <c r="O4396" s="311" t="str">
        <f>IF(I4396&lt;&gt;"",IF(J4396&gt;=INDEX(ฐาน!$A$4:$G$9,MATCH(I4396,ฐาน!$A$4:$A$9,0),4),INDEX(ฐาน!$A$4:$G$9,MATCH(I4396,ฐาน!$A$4:$A$9,0),7),INDEX(ฐาน!$A$4:$G$9,MATCH(I4396,ฐาน!$A$4:$A$9,0),4)),"")</f>
        <v/>
      </c>
      <c r="P4396" s="312">
        <f>IF(M4396&lt;&gt;ฐาน!$M$45,IF(L4396&lt;&gt;"",($L4396*$N4396/100),0),0)</f>
        <v>0</v>
      </c>
      <c r="Q4396" s="311">
        <f>IF(M4396&lt;&gt;ฐาน!$M$45,IF(L4396&lt;&gt;"",ROUNDUP(($L4396*$N4396/100),-1),0),0)</f>
        <v>0</v>
      </c>
      <c r="R4396" s="311">
        <f t="shared" si="136"/>
        <v>0</v>
      </c>
      <c r="S4396" s="313">
        <f t="shared" si="137"/>
        <v>0</v>
      </c>
      <c r="T4396" s="314">
        <f>IF(M4396&lt;&gt;ฐาน!$M$45,IF(S4396&lt;&gt;"",S4396+R4396,0),0)</f>
        <v>0</v>
      </c>
      <c r="U4396" s="311">
        <f>IF(M4396&lt;&gt;ฐาน!$M$45,IF(S4396=0,J4396+T4396,O4396),J4396)</f>
        <v>0</v>
      </c>
      <c r="V4396" s="98"/>
    </row>
    <row r="4397" spans="1:22" x14ac:dyDescent="0.35">
      <c r="A4397" s="93">
        <v>4389</v>
      </c>
      <c r="B4397" s="84"/>
      <c r="C4397" s="98"/>
      <c r="D4397" s="91"/>
      <c r="E4397" s="89"/>
      <c r="F4397" s="88"/>
      <c r="G4397" s="91"/>
      <c r="H4397" s="91"/>
      <c r="I4397" s="88"/>
      <c r="J4397" s="92"/>
      <c r="K4397" s="212"/>
      <c r="L4397" s="308" t="str">
        <f>IF(K4397&lt;&gt;"",INDEX(ฐาน!$J$4:$M$44,MATCH(INT(K4397),ฐาน!$J$4:$J$44,0),2),"")</f>
        <v/>
      </c>
      <c r="M4397" s="309" t="str">
        <f>IF(L4397&lt;&gt;"",INDEX(ฐาน!$J$4:$M$45,MATCH(L4397,ฐาน!$K$4:$K$45,0),4),"")</f>
        <v/>
      </c>
      <c r="N4397" s="310" t="str">
        <f>IF(I4397&lt;&gt;"",INDEX(ฐาน!$A$4:$F$9,MATCH(I4397,ฐาน!$A$4:$A$9,0),IF(J4397&gt;=INDEX(ฐาน!$A$4:$F$9,MATCH(I4397,ฐาน!$A$4:$A$9,0),3),6,5)),"")</f>
        <v/>
      </c>
      <c r="O4397" s="311" t="str">
        <f>IF(I4397&lt;&gt;"",IF(J4397&gt;=INDEX(ฐาน!$A$4:$G$9,MATCH(I4397,ฐาน!$A$4:$A$9,0),4),INDEX(ฐาน!$A$4:$G$9,MATCH(I4397,ฐาน!$A$4:$A$9,0),7),INDEX(ฐาน!$A$4:$G$9,MATCH(I4397,ฐาน!$A$4:$A$9,0),4)),"")</f>
        <v/>
      </c>
      <c r="P4397" s="312">
        <f>IF(M4397&lt;&gt;ฐาน!$M$45,IF(L4397&lt;&gt;"",($L4397*$N4397/100),0),0)</f>
        <v>0</v>
      </c>
      <c r="Q4397" s="311">
        <f>IF(M4397&lt;&gt;ฐาน!$M$45,IF(L4397&lt;&gt;"",ROUNDUP(($L4397*$N4397/100),-1),0),0)</f>
        <v>0</v>
      </c>
      <c r="R4397" s="311">
        <f t="shared" si="136"/>
        <v>0</v>
      </c>
      <c r="S4397" s="313">
        <f t="shared" si="137"/>
        <v>0</v>
      </c>
      <c r="T4397" s="314">
        <f>IF(M4397&lt;&gt;ฐาน!$M$45,IF(S4397&lt;&gt;"",S4397+R4397,0),0)</f>
        <v>0</v>
      </c>
      <c r="U4397" s="311">
        <f>IF(M4397&lt;&gt;ฐาน!$M$45,IF(S4397=0,J4397+T4397,O4397),J4397)</f>
        <v>0</v>
      </c>
      <c r="V4397" s="98"/>
    </row>
    <row r="4398" spans="1:22" x14ac:dyDescent="0.35">
      <c r="A4398" s="93">
        <v>4390</v>
      </c>
      <c r="B4398" s="84"/>
      <c r="C4398" s="98"/>
      <c r="D4398" s="91"/>
      <c r="E4398" s="89"/>
      <c r="F4398" s="88"/>
      <c r="G4398" s="91"/>
      <c r="H4398" s="91"/>
      <c r="I4398" s="88"/>
      <c r="J4398" s="92"/>
      <c r="K4398" s="212"/>
      <c r="L4398" s="308" t="str">
        <f>IF(K4398&lt;&gt;"",INDEX(ฐาน!$J$4:$M$44,MATCH(INT(K4398),ฐาน!$J$4:$J$44,0),2),"")</f>
        <v/>
      </c>
      <c r="M4398" s="309" t="str">
        <f>IF(L4398&lt;&gt;"",INDEX(ฐาน!$J$4:$M$45,MATCH(L4398,ฐาน!$K$4:$K$45,0),4),"")</f>
        <v/>
      </c>
      <c r="N4398" s="310" t="str">
        <f>IF(I4398&lt;&gt;"",INDEX(ฐาน!$A$4:$F$9,MATCH(I4398,ฐาน!$A$4:$A$9,0),IF(J4398&gt;=INDEX(ฐาน!$A$4:$F$9,MATCH(I4398,ฐาน!$A$4:$A$9,0),3),6,5)),"")</f>
        <v/>
      </c>
      <c r="O4398" s="311" t="str">
        <f>IF(I4398&lt;&gt;"",IF(J4398&gt;=INDEX(ฐาน!$A$4:$G$9,MATCH(I4398,ฐาน!$A$4:$A$9,0),4),INDEX(ฐาน!$A$4:$G$9,MATCH(I4398,ฐาน!$A$4:$A$9,0),7),INDEX(ฐาน!$A$4:$G$9,MATCH(I4398,ฐาน!$A$4:$A$9,0),4)),"")</f>
        <v/>
      </c>
      <c r="P4398" s="312">
        <f>IF(M4398&lt;&gt;ฐาน!$M$45,IF(L4398&lt;&gt;"",($L4398*$N4398/100),0),0)</f>
        <v>0</v>
      </c>
      <c r="Q4398" s="311">
        <f>IF(M4398&lt;&gt;ฐาน!$M$45,IF(L4398&lt;&gt;"",ROUNDUP(($L4398*$N4398/100),-1),0),0)</f>
        <v>0</v>
      </c>
      <c r="R4398" s="311">
        <f t="shared" si="136"/>
        <v>0</v>
      </c>
      <c r="S4398" s="313">
        <f t="shared" si="137"/>
        <v>0</v>
      </c>
      <c r="T4398" s="314">
        <f>IF(M4398&lt;&gt;ฐาน!$M$45,IF(S4398&lt;&gt;"",S4398+R4398,0),0)</f>
        <v>0</v>
      </c>
      <c r="U4398" s="311">
        <f>IF(M4398&lt;&gt;ฐาน!$M$45,IF(S4398=0,J4398+T4398,O4398),J4398)</f>
        <v>0</v>
      </c>
      <c r="V4398" s="98"/>
    </row>
    <row r="4399" spans="1:22" x14ac:dyDescent="0.35">
      <c r="A4399" s="93">
        <v>4391</v>
      </c>
      <c r="B4399" s="84"/>
      <c r="C4399" s="98"/>
      <c r="D4399" s="91"/>
      <c r="E4399" s="89"/>
      <c r="F4399" s="88"/>
      <c r="G4399" s="91"/>
      <c r="H4399" s="91"/>
      <c r="I4399" s="88"/>
      <c r="J4399" s="92"/>
      <c r="K4399" s="212"/>
      <c r="L4399" s="308" t="str">
        <f>IF(K4399&lt;&gt;"",INDEX(ฐาน!$J$4:$M$44,MATCH(INT(K4399),ฐาน!$J$4:$J$44,0),2),"")</f>
        <v/>
      </c>
      <c r="M4399" s="309" t="str">
        <f>IF(L4399&lt;&gt;"",INDEX(ฐาน!$J$4:$M$45,MATCH(L4399,ฐาน!$K$4:$K$45,0),4),"")</f>
        <v/>
      </c>
      <c r="N4399" s="310" t="str">
        <f>IF(I4399&lt;&gt;"",INDEX(ฐาน!$A$4:$F$9,MATCH(I4399,ฐาน!$A$4:$A$9,0),IF(J4399&gt;=INDEX(ฐาน!$A$4:$F$9,MATCH(I4399,ฐาน!$A$4:$A$9,0),3),6,5)),"")</f>
        <v/>
      </c>
      <c r="O4399" s="311" t="str">
        <f>IF(I4399&lt;&gt;"",IF(J4399&gt;=INDEX(ฐาน!$A$4:$G$9,MATCH(I4399,ฐาน!$A$4:$A$9,0),4),INDEX(ฐาน!$A$4:$G$9,MATCH(I4399,ฐาน!$A$4:$A$9,0),7),INDEX(ฐาน!$A$4:$G$9,MATCH(I4399,ฐาน!$A$4:$A$9,0),4)),"")</f>
        <v/>
      </c>
      <c r="P4399" s="312">
        <f>IF(M4399&lt;&gt;ฐาน!$M$45,IF(L4399&lt;&gt;"",($L4399*$N4399/100),0),0)</f>
        <v>0</v>
      </c>
      <c r="Q4399" s="311">
        <f>IF(M4399&lt;&gt;ฐาน!$M$45,IF(L4399&lt;&gt;"",ROUNDUP(($L4399*$N4399/100),-1),0),0)</f>
        <v>0</v>
      </c>
      <c r="R4399" s="311">
        <f t="shared" si="136"/>
        <v>0</v>
      </c>
      <c r="S4399" s="313">
        <f t="shared" si="137"/>
        <v>0</v>
      </c>
      <c r="T4399" s="314">
        <f>IF(M4399&lt;&gt;ฐาน!$M$45,IF(S4399&lt;&gt;"",S4399+R4399,0),0)</f>
        <v>0</v>
      </c>
      <c r="U4399" s="311">
        <f>IF(M4399&lt;&gt;ฐาน!$M$45,IF(S4399=0,J4399+T4399,O4399),J4399)</f>
        <v>0</v>
      </c>
      <c r="V4399" s="98"/>
    </row>
    <row r="4400" spans="1:22" x14ac:dyDescent="0.35">
      <c r="A4400" s="93">
        <v>4392</v>
      </c>
      <c r="B4400" s="84"/>
      <c r="C4400" s="98"/>
      <c r="D4400" s="91"/>
      <c r="E4400" s="89"/>
      <c r="F4400" s="88"/>
      <c r="G4400" s="91"/>
      <c r="H4400" s="91"/>
      <c r="I4400" s="88"/>
      <c r="J4400" s="92"/>
      <c r="K4400" s="212"/>
      <c r="L4400" s="308" t="str">
        <f>IF(K4400&lt;&gt;"",INDEX(ฐาน!$J$4:$M$44,MATCH(INT(K4400),ฐาน!$J$4:$J$44,0),2),"")</f>
        <v/>
      </c>
      <c r="M4400" s="309" t="str">
        <f>IF(L4400&lt;&gt;"",INDEX(ฐาน!$J$4:$M$45,MATCH(L4400,ฐาน!$K$4:$K$45,0),4),"")</f>
        <v/>
      </c>
      <c r="N4400" s="310" t="str">
        <f>IF(I4400&lt;&gt;"",INDEX(ฐาน!$A$4:$F$9,MATCH(I4400,ฐาน!$A$4:$A$9,0),IF(J4400&gt;=INDEX(ฐาน!$A$4:$F$9,MATCH(I4400,ฐาน!$A$4:$A$9,0),3),6,5)),"")</f>
        <v/>
      </c>
      <c r="O4400" s="311" t="str">
        <f>IF(I4400&lt;&gt;"",IF(J4400&gt;=INDEX(ฐาน!$A$4:$G$9,MATCH(I4400,ฐาน!$A$4:$A$9,0),4),INDEX(ฐาน!$A$4:$G$9,MATCH(I4400,ฐาน!$A$4:$A$9,0),7),INDEX(ฐาน!$A$4:$G$9,MATCH(I4400,ฐาน!$A$4:$A$9,0),4)),"")</f>
        <v/>
      </c>
      <c r="P4400" s="312">
        <f>IF(M4400&lt;&gt;ฐาน!$M$45,IF(L4400&lt;&gt;"",($L4400*$N4400/100),0),0)</f>
        <v>0</v>
      </c>
      <c r="Q4400" s="311">
        <f>IF(M4400&lt;&gt;ฐาน!$M$45,IF(L4400&lt;&gt;"",ROUNDUP(($L4400*$N4400/100),-1),0),0)</f>
        <v>0</v>
      </c>
      <c r="R4400" s="311">
        <f t="shared" si="136"/>
        <v>0</v>
      </c>
      <c r="S4400" s="313">
        <f t="shared" si="137"/>
        <v>0</v>
      </c>
      <c r="T4400" s="314">
        <f>IF(M4400&lt;&gt;ฐาน!$M$45,IF(S4400&lt;&gt;"",S4400+R4400,0),0)</f>
        <v>0</v>
      </c>
      <c r="U4400" s="311">
        <f>IF(M4400&lt;&gt;ฐาน!$M$45,IF(S4400=0,J4400+T4400,O4400),J4400)</f>
        <v>0</v>
      </c>
      <c r="V4400" s="98"/>
    </row>
    <row r="4401" spans="1:22" x14ac:dyDescent="0.35">
      <c r="A4401" s="93">
        <v>4393</v>
      </c>
      <c r="B4401" s="84"/>
      <c r="C4401" s="98"/>
      <c r="D4401" s="91"/>
      <c r="E4401" s="89"/>
      <c r="F4401" s="88"/>
      <c r="G4401" s="91"/>
      <c r="H4401" s="91"/>
      <c r="I4401" s="88"/>
      <c r="J4401" s="92"/>
      <c r="K4401" s="212"/>
      <c r="L4401" s="308" t="str">
        <f>IF(K4401&lt;&gt;"",INDEX(ฐาน!$J$4:$M$44,MATCH(INT(K4401),ฐาน!$J$4:$J$44,0),2),"")</f>
        <v/>
      </c>
      <c r="M4401" s="309" t="str">
        <f>IF(L4401&lt;&gt;"",INDEX(ฐาน!$J$4:$M$45,MATCH(L4401,ฐาน!$K$4:$K$45,0),4),"")</f>
        <v/>
      </c>
      <c r="N4401" s="310" t="str">
        <f>IF(I4401&lt;&gt;"",INDEX(ฐาน!$A$4:$F$9,MATCH(I4401,ฐาน!$A$4:$A$9,0),IF(J4401&gt;=INDEX(ฐาน!$A$4:$F$9,MATCH(I4401,ฐาน!$A$4:$A$9,0),3),6,5)),"")</f>
        <v/>
      </c>
      <c r="O4401" s="311" t="str">
        <f>IF(I4401&lt;&gt;"",IF(J4401&gt;=INDEX(ฐาน!$A$4:$G$9,MATCH(I4401,ฐาน!$A$4:$A$9,0),4),INDEX(ฐาน!$A$4:$G$9,MATCH(I4401,ฐาน!$A$4:$A$9,0),7),INDEX(ฐาน!$A$4:$G$9,MATCH(I4401,ฐาน!$A$4:$A$9,0),4)),"")</f>
        <v/>
      </c>
      <c r="P4401" s="312">
        <f>IF(M4401&lt;&gt;ฐาน!$M$45,IF(L4401&lt;&gt;"",($L4401*$N4401/100),0),0)</f>
        <v>0</v>
      </c>
      <c r="Q4401" s="311">
        <f>IF(M4401&lt;&gt;ฐาน!$M$45,IF(L4401&lt;&gt;"",ROUNDUP(($L4401*$N4401/100),-1),0),0)</f>
        <v>0</v>
      </c>
      <c r="R4401" s="311">
        <f t="shared" si="136"/>
        <v>0</v>
      </c>
      <c r="S4401" s="313">
        <f t="shared" si="137"/>
        <v>0</v>
      </c>
      <c r="T4401" s="314">
        <f>IF(M4401&lt;&gt;ฐาน!$M$45,IF(S4401&lt;&gt;"",S4401+R4401,0),0)</f>
        <v>0</v>
      </c>
      <c r="U4401" s="311">
        <f>IF(M4401&lt;&gt;ฐาน!$M$45,IF(S4401=0,J4401+T4401,O4401),J4401)</f>
        <v>0</v>
      </c>
      <c r="V4401" s="98"/>
    </row>
    <row r="4402" spans="1:22" x14ac:dyDescent="0.35">
      <c r="A4402" s="93">
        <v>4394</v>
      </c>
      <c r="B4402" s="84"/>
      <c r="C4402" s="98"/>
      <c r="D4402" s="91"/>
      <c r="E4402" s="89"/>
      <c r="F4402" s="88"/>
      <c r="G4402" s="91"/>
      <c r="H4402" s="91"/>
      <c r="I4402" s="88"/>
      <c r="J4402" s="92"/>
      <c r="K4402" s="212"/>
      <c r="L4402" s="308" t="str">
        <f>IF(K4402&lt;&gt;"",INDEX(ฐาน!$J$4:$M$44,MATCH(INT(K4402),ฐาน!$J$4:$J$44,0),2),"")</f>
        <v/>
      </c>
      <c r="M4402" s="309" t="str">
        <f>IF(L4402&lt;&gt;"",INDEX(ฐาน!$J$4:$M$45,MATCH(L4402,ฐาน!$K$4:$K$45,0),4),"")</f>
        <v/>
      </c>
      <c r="N4402" s="310" t="str">
        <f>IF(I4402&lt;&gt;"",INDEX(ฐาน!$A$4:$F$9,MATCH(I4402,ฐาน!$A$4:$A$9,0),IF(J4402&gt;=INDEX(ฐาน!$A$4:$F$9,MATCH(I4402,ฐาน!$A$4:$A$9,0),3),6,5)),"")</f>
        <v/>
      </c>
      <c r="O4402" s="311" t="str">
        <f>IF(I4402&lt;&gt;"",IF(J4402&gt;=INDEX(ฐาน!$A$4:$G$9,MATCH(I4402,ฐาน!$A$4:$A$9,0),4),INDEX(ฐาน!$A$4:$G$9,MATCH(I4402,ฐาน!$A$4:$A$9,0),7),INDEX(ฐาน!$A$4:$G$9,MATCH(I4402,ฐาน!$A$4:$A$9,0),4)),"")</f>
        <v/>
      </c>
      <c r="P4402" s="312">
        <f>IF(M4402&lt;&gt;ฐาน!$M$45,IF(L4402&lt;&gt;"",($L4402*$N4402/100),0),0)</f>
        <v>0</v>
      </c>
      <c r="Q4402" s="311">
        <f>IF(M4402&lt;&gt;ฐาน!$M$45,IF(L4402&lt;&gt;"",ROUNDUP(($L4402*$N4402/100),-1),0),0)</f>
        <v>0</v>
      </c>
      <c r="R4402" s="311">
        <f t="shared" si="136"/>
        <v>0</v>
      </c>
      <c r="S4402" s="313">
        <f t="shared" si="137"/>
        <v>0</v>
      </c>
      <c r="T4402" s="314">
        <f>IF(M4402&lt;&gt;ฐาน!$M$45,IF(S4402&lt;&gt;"",S4402+R4402,0),0)</f>
        <v>0</v>
      </c>
      <c r="U4402" s="311">
        <f>IF(M4402&lt;&gt;ฐาน!$M$45,IF(S4402=0,J4402+T4402,O4402),J4402)</f>
        <v>0</v>
      </c>
      <c r="V4402" s="98"/>
    </row>
    <row r="4403" spans="1:22" x14ac:dyDescent="0.35">
      <c r="A4403" s="93">
        <v>4395</v>
      </c>
      <c r="B4403" s="84"/>
      <c r="C4403" s="98"/>
      <c r="D4403" s="91"/>
      <c r="E4403" s="89"/>
      <c r="F4403" s="88"/>
      <c r="G4403" s="91"/>
      <c r="H4403" s="91"/>
      <c r="I4403" s="88"/>
      <c r="J4403" s="92"/>
      <c r="K4403" s="212"/>
      <c r="L4403" s="308" t="str">
        <f>IF(K4403&lt;&gt;"",INDEX(ฐาน!$J$4:$M$44,MATCH(INT(K4403),ฐาน!$J$4:$J$44,0),2),"")</f>
        <v/>
      </c>
      <c r="M4403" s="309" t="str">
        <f>IF(L4403&lt;&gt;"",INDEX(ฐาน!$J$4:$M$45,MATCH(L4403,ฐาน!$K$4:$K$45,0),4),"")</f>
        <v/>
      </c>
      <c r="N4403" s="310" t="str">
        <f>IF(I4403&lt;&gt;"",INDEX(ฐาน!$A$4:$F$9,MATCH(I4403,ฐาน!$A$4:$A$9,0),IF(J4403&gt;=INDEX(ฐาน!$A$4:$F$9,MATCH(I4403,ฐาน!$A$4:$A$9,0),3),6,5)),"")</f>
        <v/>
      </c>
      <c r="O4403" s="311" t="str">
        <f>IF(I4403&lt;&gt;"",IF(J4403&gt;=INDEX(ฐาน!$A$4:$G$9,MATCH(I4403,ฐาน!$A$4:$A$9,0),4),INDEX(ฐาน!$A$4:$G$9,MATCH(I4403,ฐาน!$A$4:$A$9,0),7),INDEX(ฐาน!$A$4:$G$9,MATCH(I4403,ฐาน!$A$4:$A$9,0),4)),"")</f>
        <v/>
      </c>
      <c r="P4403" s="312">
        <f>IF(M4403&lt;&gt;ฐาน!$M$45,IF(L4403&lt;&gt;"",($L4403*$N4403/100),0),0)</f>
        <v>0</v>
      </c>
      <c r="Q4403" s="311">
        <f>IF(M4403&lt;&gt;ฐาน!$M$45,IF(L4403&lt;&gt;"",ROUNDUP(($L4403*$N4403/100),-1),0),0)</f>
        <v>0</v>
      </c>
      <c r="R4403" s="311">
        <f t="shared" si="136"/>
        <v>0</v>
      </c>
      <c r="S4403" s="313">
        <f t="shared" si="137"/>
        <v>0</v>
      </c>
      <c r="T4403" s="314">
        <f>IF(M4403&lt;&gt;ฐาน!$M$45,IF(S4403&lt;&gt;"",S4403+R4403,0),0)</f>
        <v>0</v>
      </c>
      <c r="U4403" s="311">
        <f>IF(M4403&lt;&gt;ฐาน!$M$45,IF(S4403=0,J4403+T4403,O4403),J4403)</f>
        <v>0</v>
      </c>
      <c r="V4403" s="98"/>
    </row>
    <row r="4404" spans="1:22" x14ac:dyDescent="0.35">
      <c r="A4404" s="93">
        <v>4396</v>
      </c>
      <c r="B4404" s="84"/>
      <c r="C4404" s="98"/>
      <c r="D4404" s="91"/>
      <c r="E4404" s="89"/>
      <c r="F4404" s="88"/>
      <c r="G4404" s="91"/>
      <c r="H4404" s="91"/>
      <c r="I4404" s="88"/>
      <c r="J4404" s="92"/>
      <c r="K4404" s="212"/>
      <c r="L4404" s="308" t="str">
        <f>IF(K4404&lt;&gt;"",INDEX(ฐาน!$J$4:$M$44,MATCH(INT(K4404),ฐาน!$J$4:$J$44,0),2),"")</f>
        <v/>
      </c>
      <c r="M4404" s="309" t="str">
        <f>IF(L4404&lt;&gt;"",INDEX(ฐาน!$J$4:$M$45,MATCH(L4404,ฐาน!$K$4:$K$45,0),4),"")</f>
        <v/>
      </c>
      <c r="N4404" s="310" t="str">
        <f>IF(I4404&lt;&gt;"",INDEX(ฐาน!$A$4:$F$9,MATCH(I4404,ฐาน!$A$4:$A$9,0),IF(J4404&gt;=INDEX(ฐาน!$A$4:$F$9,MATCH(I4404,ฐาน!$A$4:$A$9,0),3),6,5)),"")</f>
        <v/>
      </c>
      <c r="O4404" s="311" t="str">
        <f>IF(I4404&lt;&gt;"",IF(J4404&gt;=INDEX(ฐาน!$A$4:$G$9,MATCH(I4404,ฐาน!$A$4:$A$9,0),4),INDEX(ฐาน!$A$4:$G$9,MATCH(I4404,ฐาน!$A$4:$A$9,0),7),INDEX(ฐาน!$A$4:$G$9,MATCH(I4404,ฐาน!$A$4:$A$9,0),4)),"")</f>
        <v/>
      </c>
      <c r="P4404" s="312">
        <f>IF(M4404&lt;&gt;ฐาน!$M$45,IF(L4404&lt;&gt;"",($L4404*$N4404/100),0),0)</f>
        <v>0</v>
      </c>
      <c r="Q4404" s="311">
        <f>IF(M4404&lt;&gt;ฐาน!$M$45,IF(L4404&lt;&gt;"",ROUNDUP(($L4404*$N4404/100),-1),0),0)</f>
        <v>0</v>
      </c>
      <c r="R4404" s="311">
        <f t="shared" si="136"/>
        <v>0</v>
      </c>
      <c r="S4404" s="313">
        <f t="shared" si="137"/>
        <v>0</v>
      </c>
      <c r="T4404" s="314">
        <f>IF(M4404&lt;&gt;ฐาน!$M$45,IF(S4404&lt;&gt;"",S4404+R4404,0),0)</f>
        <v>0</v>
      </c>
      <c r="U4404" s="311">
        <f>IF(M4404&lt;&gt;ฐาน!$M$45,IF(S4404=0,J4404+T4404,O4404),J4404)</f>
        <v>0</v>
      </c>
      <c r="V4404" s="98"/>
    </row>
    <row r="4405" spans="1:22" x14ac:dyDescent="0.35">
      <c r="A4405" s="93">
        <v>4397</v>
      </c>
      <c r="B4405" s="84"/>
      <c r="C4405" s="98"/>
      <c r="D4405" s="91"/>
      <c r="E4405" s="89"/>
      <c r="F4405" s="88"/>
      <c r="G4405" s="91"/>
      <c r="H4405" s="91"/>
      <c r="I4405" s="88"/>
      <c r="J4405" s="92"/>
      <c r="K4405" s="212"/>
      <c r="L4405" s="308" t="str">
        <f>IF(K4405&lt;&gt;"",INDEX(ฐาน!$J$4:$M$44,MATCH(INT(K4405),ฐาน!$J$4:$J$44,0),2),"")</f>
        <v/>
      </c>
      <c r="M4405" s="309" t="str">
        <f>IF(L4405&lt;&gt;"",INDEX(ฐาน!$J$4:$M$45,MATCH(L4405,ฐาน!$K$4:$K$45,0),4),"")</f>
        <v/>
      </c>
      <c r="N4405" s="310" t="str">
        <f>IF(I4405&lt;&gt;"",INDEX(ฐาน!$A$4:$F$9,MATCH(I4405,ฐาน!$A$4:$A$9,0),IF(J4405&gt;=INDEX(ฐาน!$A$4:$F$9,MATCH(I4405,ฐาน!$A$4:$A$9,0),3),6,5)),"")</f>
        <v/>
      </c>
      <c r="O4405" s="311" t="str">
        <f>IF(I4405&lt;&gt;"",IF(J4405&gt;=INDEX(ฐาน!$A$4:$G$9,MATCH(I4405,ฐาน!$A$4:$A$9,0),4),INDEX(ฐาน!$A$4:$G$9,MATCH(I4405,ฐาน!$A$4:$A$9,0),7),INDEX(ฐาน!$A$4:$G$9,MATCH(I4405,ฐาน!$A$4:$A$9,0),4)),"")</f>
        <v/>
      </c>
      <c r="P4405" s="312">
        <f>IF(M4405&lt;&gt;ฐาน!$M$45,IF(L4405&lt;&gt;"",($L4405*$N4405/100),0),0)</f>
        <v>0</v>
      </c>
      <c r="Q4405" s="311">
        <f>IF(M4405&lt;&gt;ฐาน!$M$45,IF(L4405&lt;&gt;"",ROUNDUP(($L4405*$N4405/100),-1),0),0)</f>
        <v>0</v>
      </c>
      <c r="R4405" s="311">
        <f t="shared" si="136"/>
        <v>0</v>
      </c>
      <c r="S4405" s="313">
        <f t="shared" si="137"/>
        <v>0</v>
      </c>
      <c r="T4405" s="314">
        <f>IF(M4405&lt;&gt;ฐาน!$M$45,IF(S4405&lt;&gt;"",S4405+R4405,0),0)</f>
        <v>0</v>
      </c>
      <c r="U4405" s="311">
        <f>IF(M4405&lt;&gt;ฐาน!$M$45,IF(S4405=0,J4405+T4405,O4405),J4405)</f>
        <v>0</v>
      </c>
      <c r="V4405" s="98"/>
    </row>
    <row r="4406" spans="1:22" x14ac:dyDescent="0.35">
      <c r="A4406" s="93">
        <v>4398</v>
      </c>
      <c r="B4406" s="84"/>
      <c r="C4406" s="98"/>
      <c r="D4406" s="91"/>
      <c r="E4406" s="89"/>
      <c r="F4406" s="88"/>
      <c r="G4406" s="91"/>
      <c r="H4406" s="91"/>
      <c r="I4406" s="88"/>
      <c r="J4406" s="92"/>
      <c r="K4406" s="212"/>
      <c r="L4406" s="308" t="str">
        <f>IF(K4406&lt;&gt;"",INDEX(ฐาน!$J$4:$M$44,MATCH(INT(K4406),ฐาน!$J$4:$J$44,0),2),"")</f>
        <v/>
      </c>
      <c r="M4406" s="309" t="str">
        <f>IF(L4406&lt;&gt;"",INDEX(ฐาน!$J$4:$M$45,MATCH(L4406,ฐาน!$K$4:$K$45,0),4),"")</f>
        <v/>
      </c>
      <c r="N4406" s="310" t="str">
        <f>IF(I4406&lt;&gt;"",INDEX(ฐาน!$A$4:$F$9,MATCH(I4406,ฐาน!$A$4:$A$9,0),IF(J4406&gt;=INDEX(ฐาน!$A$4:$F$9,MATCH(I4406,ฐาน!$A$4:$A$9,0),3),6,5)),"")</f>
        <v/>
      </c>
      <c r="O4406" s="311" t="str">
        <f>IF(I4406&lt;&gt;"",IF(J4406&gt;=INDEX(ฐาน!$A$4:$G$9,MATCH(I4406,ฐาน!$A$4:$A$9,0),4),INDEX(ฐาน!$A$4:$G$9,MATCH(I4406,ฐาน!$A$4:$A$9,0),7),INDEX(ฐาน!$A$4:$G$9,MATCH(I4406,ฐาน!$A$4:$A$9,0),4)),"")</f>
        <v/>
      </c>
      <c r="P4406" s="312">
        <f>IF(M4406&lt;&gt;ฐาน!$M$45,IF(L4406&lt;&gt;"",($L4406*$N4406/100),0),0)</f>
        <v>0</v>
      </c>
      <c r="Q4406" s="311">
        <f>IF(M4406&lt;&gt;ฐาน!$M$45,IF(L4406&lt;&gt;"",ROUNDUP(($L4406*$N4406/100),-1),0),0)</f>
        <v>0</v>
      </c>
      <c r="R4406" s="311">
        <f t="shared" si="136"/>
        <v>0</v>
      </c>
      <c r="S4406" s="313">
        <f t="shared" si="137"/>
        <v>0</v>
      </c>
      <c r="T4406" s="314">
        <f>IF(M4406&lt;&gt;ฐาน!$M$45,IF(S4406&lt;&gt;"",S4406+R4406,0),0)</f>
        <v>0</v>
      </c>
      <c r="U4406" s="311">
        <f>IF(M4406&lt;&gt;ฐาน!$M$45,IF(S4406=0,J4406+T4406,O4406),J4406)</f>
        <v>0</v>
      </c>
      <c r="V4406" s="98"/>
    </row>
    <row r="4407" spans="1:22" x14ac:dyDescent="0.35">
      <c r="A4407" s="93">
        <v>4399</v>
      </c>
      <c r="B4407" s="84"/>
      <c r="C4407" s="98"/>
      <c r="D4407" s="91"/>
      <c r="E4407" s="89"/>
      <c r="F4407" s="88"/>
      <c r="G4407" s="91"/>
      <c r="H4407" s="91"/>
      <c r="I4407" s="88"/>
      <c r="J4407" s="92"/>
      <c r="K4407" s="212"/>
      <c r="L4407" s="308" t="str">
        <f>IF(K4407&lt;&gt;"",INDEX(ฐาน!$J$4:$M$44,MATCH(INT(K4407),ฐาน!$J$4:$J$44,0),2),"")</f>
        <v/>
      </c>
      <c r="M4407" s="309" t="str">
        <f>IF(L4407&lt;&gt;"",INDEX(ฐาน!$J$4:$M$45,MATCH(L4407,ฐาน!$K$4:$K$45,0),4),"")</f>
        <v/>
      </c>
      <c r="N4407" s="310" t="str">
        <f>IF(I4407&lt;&gt;"",INDEX(ฐาน!$A$4:$F$9,MATCH(I4407,ฐาน!$A$4:$A$9,0),IF(J4407&gt;=INDEX(ฐาน!$A$4:$F$9,MATCH(I4407,ฐาน!$A$4:$A$9,0),3),6,5)),"")</f>
        <v/>
      </c>
      <c r="O4407" s="311" t="str">
        <f>IF(I4407&lt;&gt;"",IF(J4407&gt;=INDEX(ฐาน!$A$4:$G$9,MATCH(I4407,ฐาน!$A$4:$A$9,0),4),INDEX(ฐาน!$A$4:$G$9,MATCH(I4407,ฐาน!$A$4:$A$9,0),7),INDEX(ฐาน!$A$4:$G$9,MATCH(I4407,ฐาน!$A$4:$A$9,0),4)),"")</f>
        <v/>
      </c>
      <c r="P4407" s="312">
        <f>IF(M4407&lt;&gt;ฐาน!$M$45,IF(L4407&lt;&gt;"",($L4407*$N4407/100),0),0)</f>
        <v>0</v>
      </c>
      <c r="Q4407" s="311">
        <f>IF(M4407&lt;&gt;ฐาน!$M$45,IF(L4407&lt;&gt;"",ROUNDUP(($L4407*$N4407/100),-1),0),0)</f>
        <v>0</v>
      </c>
      <c r="R4407" s="311">
        <f t="shared" si="136"/>
        <v>0</v>
      </c>
      <c r="S4407" s="313">
        <f t="shared" si="137"/>
        <v>0</v>
      </c>
      <c r="T4407" s="314">
        <f>IF(M4407&lt;&gt;ฐาน!$M$45,IF(S4407&lt;&gt;"",S4407+R4407,0),0)</f>
        <v>0</v>
      </c>
      <c r="U4407" s="311">
        <f>IF(M4407&lt;&gt;ฐาน!$M$45,IF(S4407=0,J4407+T4407,O4407),J4407)</f>
        <v>0</v>
      </c>
      <c r="V4407" s="98"/>
    </row>
    <row r="4408" spans="1:22" x14ac:dyDescent="0.35">
      <c r="A4408" s="93">
        <v>4400</v>
      </c>
      <c r="B4408" s="84"/>
      <c r="C4408" s="98"/>
      <c r="D4408" s="91"/>
      <c r="E4408" s="89"/>
      <c r="F4408" s="88"/>
      <c r="G4408" s="91"/>
      <c r="H4408" s="91"/>
      <c r="I4408" s="88"/>
      <c r="J4408" s="92"/>
      <c r="K4408" s="212"/>
      <c r="L4408" s="308" t="str">
        <f>IF(K4408&lt;&gt;"",INDEX(ฐาน!$J$4:$M$44,MATCH(INT(K4408),ฐาน!$J$4:$J$44,0),2),"")</f>
        <v/>
      </c>
      <c r="M4408" s="309" t="str">
        <f>IF(L4408&lt;&gt;"",INDEX(ฐาน!$J$4:$M$45,MATCH(L4408,ฐาน!$K$4:$K$45,0),4),"")</f>
        <v/>
      </c>
      <c r="N4408" s="310" t="str">
        <f>IF(I4408&lt;&gt;"",INDEX(ฐาน!$A$4:$F$9,MATCH(I4408,ฐาน!$A$4:$A$9,0),IF(J4408&gt;=INDEX(ฐาน!$A$4:$F$9,MATCH(I4408,ฐาน!$A$4:$A$9,0),3),6,5)),"")</f>
        <v/>
      </c>
      <c r="O4408" s="311" t="str">
        <f>IF(I4408&lt;&gt;"",IF(J4408&gt;=INDEX(ฐาน!$A$4:$G$9,MATCH(I4408,ฐาน!$A$4:$A$9,0),4),INDEX(ฐาน!$A$4:$G$9,MATCH(I4408,ฐาน!$A$4:$A$9,0),7),INDEX(ฐาน!$A$4:$G$9,MATCH(I4408,ฐาน!$A$4:$A$9,0),4)),"")</f>
        <v/>
      </c>
      <c r="P4408" s="312">
        <f>IF(M4408&lt;&gt;ฐาน!$M$45,IF(L4408&lt;&gt;"",($L4408*$N4408/100),0),0)</f>
        <v>0</v>
      </c>
      <c r="Q4408" s="311">
        <f>IF(M4408&lt;&gt;ฐาน!$M$45,IF(L4408&lt;&gt;"",ROUNDUP(($L4408*$N4408/100),-1),0),0)</f>
        <v>0</v>
      </c>
      <c r="R4408" s="311">
        <f t="shared" si="136"/>
        <v>0</v>
      </c>
      <c r="S4408" s="313">
        <f t="shared" si="137"/>
        <v>0</v>
      </c>
      <c r="T4408" s="314">
        <f>IF(M4408&lt;&gt;ฐาน!$M$45,IF(S4408&lt;&gt;"",S4408+R4408,0),0)</f>
        <v>0</v>
      </c>
      <c r="U4408" s="311">
        <f>IF(M4408&lt;&gt;ฐาน!$M$45,IF(S4408=0,J4408+T4408,O4408),J4408)</f>
        <v>0</v>
      </c>
      <c r="V4408" s="98"/>
    </row>
    <row r="4409" spans="1:22" x14ac:dyDescent="0.35">
      <c r="A4409" s="93">
        <v>4401</v>
      </c>
      <c r="B4409" s="84"/>
      <c r="C4409" s="98"/>
      <c r="D4409" s="91"/>
      <c r="E4409" s="89"/>
      <c r="F4409" s="88"/>
      <c r="G4409" s="91"/>
      <c r="H4409" s="91"/>
      <c r="I4409" s="88"/>
      <c r="J4409" s="92"/>
      <c r="K4409" s="212"/>
      <c r="L4409" s="308" t="str">
        <f>IF(K4409&lt;&gt;"",INDEX(ฐาน!$J$4:$M$44,MATCH(INT(K4409),ฐาน!$J$4:$J$44,0),2),"")</f>
        <v/>
      </c>
      <c r="M4409" s="309" t="str">
        <f>IF(L4409&lt;&gt;"",INDEX(ฐาน!$J$4:$M$45,MATCH(L4409,ฐาน!$K$4:$K$45,0),4),"")</f>
        <v/>
      </c>
      <c r="N4409" s="310" t="str">
        <f>IF(I4409&lt;&gt;"",INDEX(ฐาน!$A$4:$F$9,MATCH(I4409,ฐาน!$A$4:$A$9,0),IF(J4409&gt;=INDEX(ฐาน!$A$4:$F$9,MATCH(I4409,ฐาน!$A$4:$A$9,0),3),6,5)),"")</f>
        <v/>
      </c>
      <c r="O4409" s="311" t="str">
        <f>IF(I4409&lt;&gt;"",IF(J4409&gt;=INDEX(ฐาน!$A$4:$G$9,MATCH(I4409,ฐาน!$A$4:$A$9,0),4),INDEX(ฐาน!$A$4:$G$9,MATCH(I4409,ฐาน!$A$4:$A$9,0),7),INDEX(ฐาน!$A$4:$G$9,MATCH(I4409,ฐาน!$A$4:$A$9,0),4)),"")</f>
        <v/>
      </c>
      <c r="P4409" s="312">
        <f>IF(M4409&lt;&gt;ฐาน!$M$45,IF(L4409&lt;&gt;"",($L4409*$N4409/100),0),0)</f>
        <v>0</v>
      </c>
      <c r="Q4409" s="311">
        <f>IF(M4409&lt;&gt;ฐาน!$M$45,IF(L4409&lt;&gt;"",ROUNDUP(($L4409*$N4409/100),-1),0),0)</f>
        <v>0</v>
      </c>
      <c r="R4409" s="311">
        <f t="shared" si="136"/>
        <v>0</v>
      </c>
      <c r="S4409" s="313">
        <f t="shared" si="137"/>
        <v>0</v>
      </c>
      <c r="T4409" s="314">
        <f>IF(M4409&lt;&gt;ฐาน!$M$45,IF(S4409&lt;&gt;"",S4409+R4409,0),0)</f>
        <v>0</v>
      </c>
      <c r="U4409" s="311">
        <f>IF(M4409&lt;&gt;ฐาน!$M$45,IF(S4409=0,J4409+T4409,O4409),J4409)</f>
        <v>0</v>
      </c>
      <c r="V4409" s="98"/>
    </row>
    <row r="4410" spans="1:22" x14ac:dyDescent="0.35">
      <c r="A4410" s="93">
        <v>4402</v>
      </c>
      <c r="B4410" s="84"/>
      <c r="C4410" s="98"/>
      <c r="D4410" s="91"/>
      <c r="E4410" s="89"/>
      <c r="F4410" s="88"/>
      <c r="G4410" s="91"/>
      <c r="H4410" s="91"/>
      <c r="I4410" s="88"/>
      <c r="J4410" s="92"/>
      <c r="K4410" s="212"/>
      <c r="L4410" s="308" t="str">
        <f>IF(K4410&lt;&gt;"",INDEX(ฐาน!$J$4:$M$44,MATCH(INT(K4410),ฐาน!$J$4:$J$44,0),2),"")</f>
        <v/>
      </c>
      <c r="M4410" s="309" t="str">
        <f>IF(L4410&lt;&gt;"",INDEX(ฐาน!$J$4:$M$45,MATCH(L4410,ฐาน!$K$4:$K$45,0),4),"")</f>
        <v/>
      </c>
      <c r="N4410" s="310" t="str">
        <f>IF(I4410&lt;&gt;"",INDEX(ฐาน!$A$4:$F$9,MATCH(I4410,ฐาน!$A$4:$A$9,0),IF(J4410&gt;=INDEX(ฐาน!$A$4:$F$9,MATCH(I4410,ฐาน!$A$4:$A$9,0),3),6,5)),"")</f>
        <v/>
      </c>
      <c r="O4410" s="311" t="str">
        <f>IF(I4410&lt;&gt;"",IF(J4410&gt;=INDEX(ฐาน!$A$4:$G$9,MATCH(I4410,ฐาน!$A$4:$A$9,0),4),INDEX(ฐาน!$A$4:$G$9,MATCH(I4410,ฐาน!$A$4:$A$9,0),7),INDEX(ฐาน!$A$4:$G$9,MATCH(I4410,ฐาน!$A$4:$A$9,0),4)),"")</f>
        <v/>
      </c>
      <c r="P4410" s="312">
        <f>IF(M4410&lt;&gt;ฐาน!$M$45,IF(L4410&lt;&gt;"",($L4410*$N4410/100),0),0)</f>
        <v>0</v>
      </c>
      <c r="Q4410" s="311">
        <f>IF(M4410&lt;&gt;ฐาน!$M$45,IF(L4410&lt;&gt;"",ROUNDUP(($L4410*$N4410/100),-1),0),0)</f>
        <v>0</v>
      </c>
      <c r="R4410" s="311">
        <f t="shared" si="136"/>
        <v>0</v>
      </c>
      <c r="S4410" s="313">
        <f t="shared" si="137"/>
        <v>0</v>
      </c>
      <c r="T4410" s="314">
        <f>IF(M4410&lt;&gt;ฐาน!$M$45,IF(S4410&lt;&gt;"",S4410+R4410,0),0)</f>
        <v>0</v>
      </c>
      <c r="U4410" s="311">
        <f>IF(M4410&lt;&gt;ฐาน!$M$45,IF(S4410=0,J4410+T4410,O4410),J4410)</f>
        <v>0</v>
      </c>
      <c r="V4410" s="98"/>
    </row>
    <row r="4411" spans="1:22" x14ac:dyDescent="0.35">
      <c r="A4411" s="93">
        <v>4403</v>
      </c>
      <c r="B4411" s="84"/>
      <c r="C4411" s="98"/>
      <c r="D4411" s="91"/>
      <c r="E4411" s="89"/>
      <c r="F4411" s="88"/>
      <c r="G4411" s="91"/>
      <c r="H4411" s="91"/>
      <c r="I4411" s="88"/>
      <c r="J4411" s="92"/>
      <c r="K4411" s="212"/>
      <c r="L4411" s="308" t="str">
        <f>IF(K4411&lt;&gt;"",INDEX(ฐาน!$J$4:$M$44,MATCH(INT(K4411),ฐาน!$J$4:$J$44,0),2),"")</f>
        <v/>
      </c>
      <c r="M4411" s="309" t="str">
        <f>IF(L4411&lt;&gt;"",INDEX(ฐาน!$J$4:$M$45,MATCH(L4411,ฐาน!$K$4:$K$45,0),4),"")</f>
        <v/>
      </c>
      <c r="N4411" s="310" t="str">
        <f>IF(I4411&lt;&gt;"",INDEX(ฐาน!$A$4:$F$9,MATCH(I4411,ฐาน!$A$4:$A$9,0),IF(J4411&gt;=INDEX(ฐาน!$A$4:$F$9,MATCH(I4411,ฐาน!$A$4:$A$9,0),3),6,5)),"")</f>
        <v/>
      </c>
      <c r="O4411" s="311" t="str">
        <f>IF(I4411&lt;&gt;"",IF(J4411&gt;=INDEX(ฐาน!$A$4:$G$9,MATCH(I4411,ฐาน!$A$4:$A$9,0),4),INDEX(ฐาน!$A$4:$G$9,MATCH(I4411,ฐาน!$A$4:$A$9,0),7),INDEX(ฐาน!$A$4:$G$9,MATCH(I4411,ฐาน!$A$4:$A$9,0),4)),"")</f>
        <v/>
      </c>
      <c r="P4411" s="312">
        <f>IF(M4411&lt;&gt;ฐาน!$M$45,IF(L4411&lt;&gt;"",($L4411*$N4411/100),0),0)</f>
        <v>0</v>
      </c>
      <c r="Q4411" s="311">
        <f>IF(M4411&lt;&gt;ฐาน!$M$45,IF(L4411&lt;&gt;"",ROUNDUP(($L4411*$N4411/100),-1),0),0)</f>
        <v>0</v>
      </c>
      <c r="R4411" s="311">
        <f t="shared" si="136"/>
        <v>0</v>
      </c>
      <c r="S4411" s="313">
        <f t="shared" si="137"/>
        <v>0</v>
      </c>
      <c r="T4411" s="314">
        <f>IF(M4411&lt;&gt;ฐาน!$M$45,IF(S4411&lt;&gt;"",S4411+R4411,0),0)</f>
        <v>0</v>
      </c>
      <c r="U4411" s="311">
        <f>IF(M4411&lt;&gt;ฐาน!$M$45,IF(S4411=0,J4411+T4411,O4411),J4411)</f>
        <v>0</v>
      </c>
      <c r="V4411" s="98"/>
    </row>
    <row r="4412" spans="1:22" x14ac:dyDescent="0.35">
      <c r="A4412" s="93">
        <v>4404</v>
      </c>
      <c r="B4412" s="84"/>
      <c r="C4412" s="98"/>
      <c r="D4412" s="91"/>
      <c r="E4412" s="89"/>
      <c r="F4412" s="88"/>
      <c r="G4412" s="91"/>
      <c r="H4412" s="91"/>
      <c r="I4412" s="88"/>
      <c r="J4412" s="92"/>
      <c r="K4412" s="212"/>
      <c r="L4412" s="308" t="str">
        <f>IF(K4412&lt;&gt;"",INDEX(ฐาน!$J$4:$M$44,MATCH(INT(K4412),ฐาน!$J$4:$J$44,0),2),"")</f>
        <v/>
      </c>
      <c r="M4412" s="309" t="str">
        <f>IF(L4412&lt;&gt;"",INDEX(ฐาน!$J$4:$M$45,MATCH(L4412,ฐาน!$K$4:$K$45,0),4),"")</f>
        <v/>
      </c>
      <c r="N4412" s="310" t="str">
        <f>IF(I4412&lt;&gt;"",INDEX(ฐาน!$A$4:$F$9,MATCH(I4412,ฐาน!$A$4:$A$9,0),IF(J4412&gt;=INDEX(ฐาน!$A$4:$F$9,MATCH(I4412,ฐาน!$A$4:$A$9,0),3),6,5)),"")</f>
        <v/>
      </c>
      <c r="O4412" s="311" t="str">
        <f>IF(I4412&lt;&gt;"",IF(J4412&gt;=INDEX(ฐาน!$A$4:$G$9,MATCH(I4412,ฐาน!$A$4:$A$9,0),4),INDEX(ฐาน!$A$4:$G$9,MATCH(I4412,ฐาน!$A$4:$A$9,0),7),INDEX(ฐาน!$A$4:$G$9,MATCH(I4412,ฐาน!$A$4:$A$9,0),4)),"")</f>
        <v/>
      </c>
      <c r="P4412" s="312">
        <f>IF(M4412&lt;&gt;ฐาน!$M$45,IF(L4412&lt;&gt;"",($L4412*$N4412/100),0),0)</f>
        <v>0</v>
      </c>
      <c r="Q4412" s="311">
        <f>IF(M4412&lt;&gt;ฐาน!$M$45,IF(L4412&lt;&gt;"",ROUNDUP(($L4412*$N4412/100),-1),0),0)</f>
        <v>0</v>
      </c>
      <c r="R4412" s="311">
        <f t="shared" si="136"/>
        <v>0</v>
      </c>
      <c r="S4412" s="313">
        <f t="shared" si="137"/>
        <v>0</v>
      </c>
      <c r="T4412" s="314">
        <f>IF(M4412&lt;&gt;ฐาน!$M$45,IF(S4412&lt;&gt;"",S4412+R4412,0),0)</f>
        <v>0</v>
      </c>
      <c r="U4412" s="311">
        <f>IF(M4412&lt;&gt;ฐาน!$M$45,IF(S4412=0,J4412+T4412,O4412),J4412)</f>
        <v>0</v>
      </c>
      <c r="V4412" s="98"/>
    </row>
    <row r="4413" spans="1:22" x14ac:dyDescent="0.35">
      <c r="A4413" s="93">
        <v>4405</v>
      </c>
      <c r="B4413" s="84"/>
      <c r="C4413" s="98"/>
      <c r="D4413" s="91"/>
      <c r="E4413" s="89"/>
      <c r="F4413" s="88"/>
      <c r="G4413" s="91"/>
      <c r="H4413" s="91"/>
      <c r="I4413" s="88"/>
      <c r="J4413" s="92"/>
      <c r="K4413" s="212"/>
      <c r="L4413" s="308" t="str">
        <f>IF(K4413&lt;&gt;"",INDEX(ฐาน!$J$4:$M$44,MATCH(INT(K4413),ฐาน!$J$4:$J$44,0),2),"")</f>
        <v/>
      </c>
      <c r="M4413" s="309" t="str">
        <f>IF(L4413&lt;&gt;"",INDEX(ฐาน!$J$4:$M$45,MATCH(L4413,ฐาน!$K$4:$K$45,0),4),"")</f>
        <v/>
      </c>
      <c r="N4413" s="310" t="str">
        <f>IF(I4413&lt;&gt;"",INDEX(ฐาน!$A$4:$F$9,MATCH(I4413,ฐาน!$A$4:$A$9,0),IF(J4413&gt;=INDEX(ฐาน!$A$4:$F$9,MATCH(I4413,ฐาน!$A$4:$A$9,0),3),6,5)),"")</f>
        <v/>
      </c>
      <c r="O4413" s="311" t="str">
        <f>IF(I4413&lt;&gt;"",IF(J4413&gt;=INDEX(ฐาน!$A$4:$G$9,MATCH(I4413,ฐาน!$A$4:$A$9,0),4),INDEX(ฐาน!$A$4:$G$9,MATCH(I4413,ฐาน!$A$4:$A$9,0),7),INDEX(ฐาน!$A$4:$G$9,MATCH(I4413,ฐาน!$A$4:$A$9,0),4)),"")</f>
        <v/>
      </c>
      <c r="P4413" s="312">
        <f>IF(M4413&lt;&gt;ฐาน!$M$45,IF(L4413&lt;&gt;"",($L4413*$N4413/100),0),0)</f>
        <v>0</v>
      </c>
      <c r="Q4413" s="311">
        <f>IF(M4413&lt;&gt;ฐาน!$M$45,IF(L4413&lt;&gt;"",ROUNDUP(($L4413*$N4413/100),-1),0),0)</f>
        <v>0</v>
      </c>
      <c r="R4413" s="311">
        <f t="shared" si="136"/>
        <v>0</v>
      </c>
      <c r="S4413" s="313">
        <f t="shared" si="137"/>
        <v>0</v>
      </c>
      <c r="T4413" s="314">
        <f>IF(M4413&lt;&gt;ฐาน!$M$45,IF(S4413&lt;&gt;"",S4413+R4413,0),0)</f>
        <v>0</v>
      </c>
      <c r="U4413" s="311">
        <f>IF(M4413&lt;&gt;ฐาน!$M$45,IF(S4413=0,J4413+T4413,O4413),J4413)</f>
        <v>0</v>
      </c>
      <c r="V4413" s="98"/>
    </row>
    <row r="4414" spans="1:22" x14ac:dyDescent="0.35">
      <c r="A4414" s="93">
        <v>4406</v>
      </c>
      <c r="B4414" s="84"/>
      <c r="C4414" s="98"/>
      <c r="D4414" s="91"/>
      <c r="E4414" s="89"/>
      <c r="F4414" s="88"/>
      <c r="G4414" s="91"/>
      <c r="H4414" s="91"/>
      <c r="I4414" s="88"/>
      <c r="J4414" s="92"/>
      <c r="K4414" s="212"/>
      <c r="L4414" s="308" t="str">
        <f>IF(K4414&lt;&gt;"",INDEX(ฐาน!$J$4:$M$44,MATCH(INT(K4414),ฐาน!$J$4:$J$44,0),2),"")</f>
        <v/>
      </c>
      <c r="M4414" s="309" t="str">
        <f>IF(L4414&lt;&gt;"",INDEX(ฐาน!$J$4:$M$45,MATCH(L4414,ฐาน!$K$4:$K$45,0),4),"")</f>
        <v/>
      </c>
      <c r="N4414" s="310" t="str">
        <f>IF(I4414&lt;&gt;"",INDEX(ฐาน!$A$4:$F$9,MATCH(I4414,ฐาน!$A$4:$A$9,0),IF(J4414&gt;=INDEX(ฐาน!$A$4:$F$9,MATCH(I4414,ฐาน!$A$4:$A$9,0),3),6,5)),"")</f>
        <v/>
      </c>
      <c r="O4414" s="311" t="str">
        <f>IF(I4414&lt;&gt;"",IF(J4414&gt;=INDEX(ฐาน!$A$4:$G$9,MATCH(I4414,ฐาน!$A$4:$A$9,0),4),INDEX(ฐาน!$A$4:$G$9,MATCH(I4414,ฐาน!$A$4:$A$9,0),7),INDEX(ฐาน!$A$4:$G$9,MATCH(I4414,ฐาน!$A$4:$A$9,0),4)),"")</f>
        <v/>
      </c>
      <c r="P4414" s="312">
        <f>IF(M4414&lt;&gt;ฐาน!$M$45,IF(L4414&lt;&gt;"",($L4414*$N4414/100),0),0)</f>
        <v>0</v>
      </c>
      <c r="Q4414" s="311">
        <f>IF(M4414&lt;&gt;ฐาน!$M$45,IF(L4414&lt;&gt;"",ROUNDUP(($L4414*$N4414/100),-1),0),0)</f>
        <v>0</v>
      </c>
      <c r="R4414" s="311">
        <f t="shared" si="136"/>
        <v>0</v>
      </c>
      <c r="S4414" s="313">
        <f t="shared" si="137"/>
        <v>0</v>
      </c>
      <c r="T4414" s="314">
        <f>IF(M4414&lt;&gt;ฐาน!$M$45,IF(S4414&lt;&gt;"",S4414+R4414,0),0)</f>
        <v>0</v>
      </c>
      <c r="U4414" s="311">
        <f>IF(M4414&lt;&gt;ฐาน!$M$45,IF(S4414=0,J4414+T4414,O4414),J4414)</f>
        <v>0</v>
      </c>
      <c r="V4414" s="98"/>
    </row>
    <row r="4415" spans="1:22" x14ac:dyDescent="0.35">
      <c r="A4415" s="93">
        <v>4407</v>
      </c>
      <c r="B4415" s="84"/>
      <c r="C4415" s="98"/>
      <c r="D4415" s="91"/>
      <c r="E4415" s="89"/>
      <c r="F4415" s="88"/>
      <c r="G4415" s="91"/>
      <c r="H4415" s="91"/>
      <c r="I4415" s="88"/>
      <c r="J4415" s="92"/>
      <c r="K4415" s="212"/>
      <c r="L4415" s="308" t="str">
        <f>IF(K4415&lt;&gt;"",INDEX(ฐาน!$J$4:$M$44,MATCH(INT(K4415),ฐาน!$J$4:$J$44,0),2),"")</f>
        <v/>
      </c>
      <c r="M4415" s="309" t="str">
        <f>IF(L4415&lt;&gt;"",INDEX(ฐาน!$J$4:$M$45,MATCH(L4415,ฐาน!$K$4:$K$45,0),4),"")</f>
        <v/>
      </c>
      <c r="N4415" s="310" t="str">
        <f>IF(I4415&lt;&gt;"",INDEX(ฐาน!$A$4:$F$9,MATCH(I4415,ฐาน!$A$4:$A$9,0),IF(J4415&gt;=INDEX(ฐาน!$A$4:$F$9,MATCH(I4415,ฐาน!$A$4:$A$9,0),3),6,5)),"")</f>
        <v/>
      </c>
      <c r="O4415" s="311" t="str">
        <f>IF(I4415&lt;&gt;"",IF(J4415&gt;=INDEX(ฐาน!$A$4:$G$9,MATCH(I4415,ฐาน!$A$4:$A$9,0),4),INDEX(ฐาน!$A$4:$G$9,MATCH(I4415,ฐาน!$A$4:$A$9,0),7),INDEX(ฐาน!$A$4:$G$9,MATCH(I4415,ฐาน!$A$4:$A$9,0),4)),"")</f>
        <v/>
      </c>
      <c r="P4415" s="312">
        <f>IF(M4415&lt;&gt;ฐาน!$M$45,IF(L4415&lt;&gt;"",($L4415*$N4415/100),0),0)</f>
        <v>0</v>
      </c>
      <c r="Q4415" s="311">
        <f>IF(M4415&lt;&gt;ฐาน!$M$45,IF(L4415&lt;&gt;"",ROUNDUP(($L4415*$N4415/100),-1),0),0)</f>
        <v>0</v>
      </c>
      <c r="R4415" s="311">
        <f t="shared" si="136"/>
        <v>0</v>
      </c>
      <c r="S4415" s="313">
        <f t="shared" si="137"/>
        <v>0</v>
      </c>
      <c r="T4415" s="314">
        <f>IF(M4415&lt;&gt;ฐาน!$M$45,IF(S4415&lt;&gt;"",S4415+R4415,0),0)</f>
        <v>0</v>
      </c>
      <c r="U4415" s="311">
        <f>IF(M4415&lt;&gt;ฐาน!$M$45,IF(S4415=0,J4415+T4415,O4415),J4415)</f>
        <v>0</v>
      </c>
      <c r="V4415" s="98"/>
    </row>
    <row r="4416" spans="1:22" x14ac:dyDescent="0.35">
      <c r="A4416" s="93">
        <v>4408</v>
      </c>
      <c r="B4416" s="84"/>
      <c r="C4416" s="98"/>
      <c r="D4416" s="91"/>
      <c r="E4416" s="89"/>
      <c r="F4416" s="88"/>
      <c r="G4416" s="91"/>
      <c r="H4416" s="91"/>
      <c r="I4416" s="88"/>
      <c r="J4416" s="92"/>
      <c r="K4416" s="212"/>
      <c r="L4416" s="308" t="str">
        <f>IF(K4416&lt;&gt;"",INDEX(ฐาน!$J$4:$M$44,MATCH(INT(K4416),ฐาน!$J$4:$J$44,0),2),"")</f>
        <v/>
      </c>
      <c r="M4416" s="309" t="str">
        <f>IF(L4416&lt;&gt;"",INDEX(ฐาน!$J$4:$M$45,MATCH(L4416,ฐาน!$K$4:$K$45,0),4),"")</f>
        <v/>
      </c>
      <c r="N4416" s="310" t="str">
        <f>IF(I4416&lt;&gt;"",INDEX(ฐาน!$A$4:$F$9,MATCH(I4416,ฐาน!$A$4:$A$9,0),IF(J4416&gt;=INDEX(ฐาน!$A$4:$F$9,MATCH(I4416,ฐาน!$A$4:$A$9,0),3),6,5)),"")</f>
        <v/>
      </c>
      <c r="O4416" s="311" t="str">
        <f>IF(I4416&lt;&gt;"",IF(J4416&gt;=INDEX(ฐาน!$A$4:$G$9,MATCH(I4416,ฐาน!$A$4:$A$9,0),4),INDEX(ฐาน!$A$4:$G$9,MATCH(I4416,ฐาน!$A$4:$A$9,0),7),INDEX(ฐาน!$A$4:$G$9,MATCH(I4416,ฐาน!$A$4:$A$9,0),4)),"")</f>
        <v/>
      </c>
      <c r="P4416" s="312">
        <f>IF(M4416&lt;&gt;ฐาน!$M$45,IF(L4416&lt;&gt;"",($L4416*$N4416/100),0),0)</f>
        <v>0</v>
      </c>
      <c r="Q4416" s="311">
        <f>IF(M4416&lt;&gt;ฐาน!$M$45,IF(L4416&lt;&gt;"",ROUNDUP(($L4416*$N4416/100),-1),0),0)</f>
        <v>0</v>
      </c>
      <c r="R4416" s="311">
        <f t="shared" si="136"/>
        <v>0</v>
      </c>
      <c r="S4416" s="313">
        <f t="shared" si="137"/>
        <v>0</v>
      </c>
      <c r="T4416" s="314">
        <f>IF(M4416&lt;&gt;ฐาน!$M$45,IF(S4416&lt;&gt;"",S4416+R4416,0),0)</f>
        <v>0</v>
      </c>
      <c r="U4416" s="311">
        <f>IF(M4416&lt;&gt;ฐาน!$M$45,IF(S4416=0,J4416+T4416,O4416),J4416)</f>
        <v>0</v>
      </c>
      <c r="V4416" s="98"/>
    </row>
    <row r="4417" spans="1:22" x14ac:dyDescent="0.35">
      <c r="A4417" s="93">
        <v>4409</v>
      </c>
      <c r="B4417" s="84"/>
      <c r="C4417" s="98"/>
      <c r="D4417" s="91"/>
      <c r="E4417" s="89"/>
      <c r="F4417" s="88"/>
      <c r="G4417" s="91"/>
      <c r="H4417" s="91"/>
      <c r="I4417" s="88"/>
      <c r="J4417" s="92"/>
      <c r="K4417" s="212"/>
      <c r="L4417" s="308" t="str">
        <f>IF(K4417&lt;&gt;"",INDEX(ฐาน!$J$4:$M$44,MATCH(INT(K4417),ฐาน!$J$4:$J$44,0),2),"")</f>
        <v/>
      </c>
      <c r="M4417" s="309" t="str">
        <f>IF(L4417&lt;&gt;"",INDEX(ฐาน!$J$4:$M$45,MATCH(L4417,ฐาน!$K$4:$K$45,0),4),"")</f>
        <v/>
      </c>
      <c r="N4417" s="310" t="str">
        <f>IF(I4417&lt;&gt;"",INDEX(ฐาน!$A$4:$F$9,MATCH(I4417,ฐาน!$A$4:$A$9,0),IF(J4417&gt;=INDEX(ฐาน!$A$4:$F$9,MATCH(I4417,ฐาน!$A$4:$A$9,0),3),6,5)),"")</f>
        <v/>
      </c>
      <c r="O4417" s="311" t="str">
        <f>IF(I4417&lt;&gt;"",IF(J4417&gt;=INDEX(ฐาน!$A$4:$G$9,MATCH(I4417,ฐาน!$A$4:$A$9,0),4),INDEX(ฐาน!$A$4:$G$9,MATCH(I4417,ฐาน!$A$4:$A$9,0),7),INDEX(ฐาน!$A$4:$G$9,MATCH(I4417,ฐาน!$A$4:$A$9,0),4)),"")</f>
        <v/>
      </c>
      <c r="P4417" s="312">
        <f>IF(M4417&lt;&gt;ฐาน!$M$45,IF(L4417&lt;&gt;"",($L4417*$N4417/100),0),0)</f>
        <v>0</v>
      </c>
      <c r="Q4417" s="311">
        <f>IF(M4417&lt;&gt;ฐาน!$M$45,IF(L4417&lt;&gt;"",ROUNDUP(($L4417*$N4417/100),-1),0),0)</f>
        <v>0</v>
      </c>
      <c r="R4417" s="311">
        <f t="shared" si="136"/>
        <v>0</v>
      </c>
      <c r="S4417" s="313">
        <f t="shared" si="137"/>
        <v>0</v>
      </c>
      <c r="T4417" s="314">
        <f>IF(M4417&lt;&gt;ฐาน!$M$45,IF(S4417&lt;&gt;"",S4417+R4417,0),0)</f>
        <v>0</v>
      </c>
      <c r="U4417" s="311">
        <f>IF(M4417&lt;&gt;ฐาน!$M$45,IF(S4417=0,J4417+T4417,O4417),J4417)</f>
        <v>0</v>
      </c>
      <c r="V4417" s="98"/>
    </row>
    <row r="4418" spans="1:22" x14ac:dyDescent="0.35">
      <c r="A4418" s="93">
        <v>4410</v>
      </c>
      <c r="B4418" s="84"/>
      <c r="C4418" s="98"/>
      <c r="D4418" s="91"/>
      <c r="E4418" s="89"/>
      <c r="F4418" s="88"/>
      <c r="G4418" s="91"/>
      <c r="H4418" s="91"/>
      <c r="I4418" s="88"/>
      <c r="J4418" s="92"/>
      <c r="K4418" s="212"/>
      <c r="L4418" s="308" t="str">
        <f>IF(K4418&lt;&gt;"",INDEX(ฐาน!$J$4:$M$44,MATCH(INT(K4418),ฐาน!$J$4:$J$44,0),2),"")</f>
        <v/>
      </c>
      <c r="M4418" s="309" t="str">
        <f>IF(L4418&lt;&gt;"",INDEX(ฐาน!$J$4:$M$45,MATCH(L4418,ฐาน!$K$4:$K$45,0),4),"")</f>
        <v/>
      </c>
      <c r="N4418" s="310" t="str">
        <f>IF(I4418&lt;&gt;"",INDEX(ฐาน!$A$4:$F$9,MATCH(I4418,ฐาน!$A$4:$A$9,0),IF(J4418&gt;=INDEX(ฐาน!$A$4:$F$9,MATCH(I4418,ฐาน!$A$4:$A$9,0),3),6,5)),"")</f>
        <v/>
      </c>
      <c r="O4418" s="311" t="str">
        <f>IF(I4418&lt;&gt;"",IF(J4418&gt;=INDEX(ฐาน!$A$4:$G$9,MATCH(I4418,ฐาน!$A$4:$A$9,0),4),INDEX(ฐาน!$A$4:$G$9,MATCH(I4418,ฐาน!$A$4:$A$9,0),7),INDEX(ฐาน!$A$4:$G$9,MATCH(I4418,ฐาน!$A$4:$A$9,0),4)),"")</f>
        <v/>
      </c>
      <c r="P4418" s="312">
        <f>IF(M4418&lt;&gt;ฐาน!$M$45,IF(L4418&lt;&gt;"",($L4418*$N4418/100),0),0)</f>
        <v>0</v>
      </c>
      <c r="Q4418" s="311">
        <f>IF(M4418&lt;&gt;ฐาน!$M$45,IF(L4418&lt;&gt;"",ROUNDUP(($L4418*$N4418/100),-1),0),0)</f>
        <v>0</v>
      </c>
      <c r="R4418" s="311">
        <f t="shared" si="136"/>
        <v>0</v>
      </c>
      <c r="S4418" s="313">
        <f t="shared" si="137"/>
        <v>0</v>
      </c>
      <c r="T4418" s="314">
        <f>IF(M4418&lt;&gt;ฐาน!$M$45,IF(S4418&lt;&gt;"",S4418+R4418,0),0)</f>
        <v>0</v>
      </c>
      <c r="U4418" s="311">
        <f>IF(M4418&lt;&gt;ฐาน!$M$45,IF(S4418=0,J4418+T4418,O4418),J4418)</f>
        <v>0</v>
      </c>
      <c r="V4418" s="98"/>
    </row>
    <row r="4419" spans="1:22" x14ac:dyDescent="0.35">
      <c r="A4419" s="93">
        <v>4411</v>
      </c>
      <c r="B4419" s="84"/>
      <c r="C4419" s="98"/>
      <c r="D4419" s="91"/>
      <c r="E4419" s="89"/>
      <c r="F4419" s="88"/>
      <c r="G4419" s="91"/>
      <c r="H4419" s="91"/>
      <c r="I4419" s="88"/>
      <c r="J4419" s="92"/>
      <c r="K4419" s="212"/>
      <c r="L4419" s="308" t="str">
        <f>IF(K4419&lt;&gt;"",INDEX(ฐาน!$J$4:$M$44,MATCH(INT(K4419),ฐาน!$J$4:$J$44,0),2),"")</f>
        <v/>
      </c>
      <c r="M4419" s="309" t="str">
        <f>IF(L4419&lt;&gt;"",INDEX(ฐาน!$J$4:$M$45,MATCH(L4419,ฐาน!$K$4:$K$45,0),4),"")</f>
        <v/>
      </c>
      <c r="N4419" s="310" t="str">
        <f>IF(I4419&lt;&gt;"",INDEX(ฐาน!$A$4:$F$9,MATCH(I4419,ฐาน!$A$4:$A$9,0),IF(J4419&gt;=INDEX(ฐาน!$A$4:$F$9,MATCH(I4419,ฐาน!$A$4:$A$9,0),3),6,5)),"")</f>
        <v/>
      </c>
      <c r="O4419" s="311" t="str">
        <f>IF(I4419&lt;&gt;"",IF(J4419&gt;=INDEX(ฐาน!$A$4:$G$9,MATCH(I4419,ฐาน!$A$4:$A$9,0),4),INDEX(ฐาน!$A$4:$G$9,MATCH(I4419,ฐาน!$A$4:$A$9,0),7),INDEX(ฐาน!$A$4:$G$9,MATCH(I4419,ฐาน!$A$4:$A$9,0),4)),"")</f>
        <v/>
      </c>
      <c r="P4419" s="312">
        <f>IF(M4419&lt;&gt;ฐาน!$M$45,IF(L4419&lt;&gt;"",($L4419*$N4419/100),0),0)</f>
        <v>0</v>
      </c>
      <c r="Q4419" s="311">
        <f>IF(M4419&lt;&gt;ฐาน!$M$45,IF(L4419&lt;&gt;"",ROUNDUP(($L4419*$N4419/100),-1),0),0)</f>
        <v>0</v>
      </c>
      <c r="R4419" s="311">
        <f t="shared" si="136"/>
        <v>0</v>
      </c>
      <c r="S4419" s="313">
        <f t="shared" si="137"/>
        <v>0</v>
      </c>
      <c r="T4419" s="314">
        <f>IF(M4419&lt;&gt;ฐาน!$M$45,IF(S4419&lt;&gt;"",S4419+R4419,0),0)</f>
        <v>0</v>
      </c>
      <c r="U4419" s="311">
        <f>IF(M4419&lt;&gt;ฐาน!$M$45,IF(S4419=0,J4419+T4419,O4419),J4419)</f>
        <v>0</v>
      </c>
      <c r="V4419" s="98"/>
    </row>
    <row r="4420" spans="1:22" x14ac:dyDescent="0.35">
      <c r="A4420" s="93">
        <v>4412</v>
      </c>
      <c r="B4420" s="84"/>
      <c r="C4420" s="98"/>
      <c r="D4420" s="91"/>
      <c r="E4420" s="89"/>
      <c r="F4420" s="88"/>
      <c r="G4420" s="91"/>
      <c r="H4420" s="91"/>
      <c r="I4420" s="88"/>
      <c r="J4420" s="92"/>
      <c r="K4420" s="212"/>
      <c r="L4420" s="308" t="str">
        <f>IF(K4420&lt;&gt;"",INDEX(ฐาน!$J$4:$M$44,MATCH(INT(K4420),ฐาน!$J$4:$J$44,0),2),"")</f>
        <v/>
      </c>
      <c r="M4420" s="309" t="str">
        <f>IF(L4420&lt;&gt;"",INDEX(ฐาน!$J$4:$M$45,MATCH(L4420,ฐาน!$K$4:$K$45,0),4),"")</f>
        <v/>
      </c>
      <c r="N4420" s="310" t="str">
        <f>IF(I4420&lt;&gt;"",INDEX(ฐาน!$A$4:$F$9,MATCH(I4420,ฐาน!$A$4:$A$9,0),IF(J4420&gt;=INDEX(ฐาน!$A$4:$F$9,MATCH(I4420,ฐาน!$A$4:$A$9,0),3),6,5)),"")</f>
        <v/>
      </c>
      <c r="O4420" s="311" t="str">
        <f>IF(I4420&lt;&gt;"",IF(J4420&gt;=INDEX(ฐาน!$A$4:$G$9,MATCH(I4420,ฐาน!$A$4:$A$9,0),4),INDEX(ฐาน!$A$4:$G$9,MATCH(I4420,ฐาน!$A$4:$A$9,0),7),INDEX(ฐาน!$A$4:$G$9,MATCH(I4420,ฐาน!$A$4:$A$9,0),4)),"")</f>
        <v/>
      </c>
      <c r="P4420" s="312">
        <f>IF(M4420&lt;&gt;ฐาน!$M$45,IF(L4420&lt;&gt;"",($L4420*$N4420/100),0),0)</f>
        <v>0</v>
      </c>
      <c r="Q4420" s="311">
        <f>IF(M4420&lt;&gt;ฐาน!$M$45,IF(L4420&lt;&gt;"",ROUNDUP(($L4420*$N4420/100),-1),0),0)</f>
        <v>0</v>
      </c>
      <c r="R4420" s="311">
        <f t="shared" si="136"/>
        <v>0</v>
      </c>
      <c r="S4420" s="313">
        <f t="shared" si="137"/>
        <v>0</v>
      </c>
      <c r="T4420" s="314">
        <f>IF(M4420&lt;&gt;ฐาน!$M$45,IF(S4420&lt;&gt;"",S4420+R4420,0),0)</f>
        <v>0</v>
      </c>
      <c r="U4420" s="311">
        <f>IF(M4420&lt;&gt;ฐาน!$M$45,IF(S4420=0,J4420+T4420,O4420),J4420)</f>
        <v>0</v>
      </c>
      <c r="V4420" s="98"/>
    </row>
    <row r="4421" spans="1:22" x14ac:dyDescent="0.35">
      <c r="A4421" s="93">
        <v>4413</v>
      </c>
      <c r="B4421" s="84"/>
      <c r="C4421" s="98"/>
      <c r="D4421" s="91"/>
      <c r="E4421" s="89"/>
      <c r="F4421" s="88"/>
      <c r="G4421" s="91"/>
      <c r="H4421" s="91"/>
      <c r="I4421" s="88"/>
      <c r="J4421" s="92"/>
      <c r="K4421" s="212"/>
      <c r="L4421" s="308" t="str">
        <f>IF(K4421&lt;&gt;"",INDEX(ฐาน!$J$4:$M$44,MATCH(INT(K4421),ฐาน!$J$4:$J$44,0),2),"")</f>
        <v/>
      </c>
      <c r="M4421" s="309" t="str">
        <f>IF(L4421&lt;&gt;"",INDEX(ฐาน!$J$4:$M$45,MATCH(L4421,ฐาน!$K$4:$K$45,0),4),"")</f>
        <v/>
      </c>
      <c r="N4421" s="310" t="str">
        <f>IF(I4421&lt;&gt;"",INDEX(ฐาน!$A$4:$F$9,MATCH(I4421,ฐาน!$A$4:$A$9,0),IF(J4421&gt;=INDEX(ฐาน!$A$4:$F$9,MATCH(I4421,ฐาน!$A$4:$A$9,0),3),6,5)),"")</f>
        <v/>
      </c>
      <c r="O4421" s="311" t="str">
        <f>IF(I4421&lt;&gt;"",IF(J4421&gt;=INDEX(ฐาน!$A$4:$G$9,MATCH(I4421,ฐาน!$A$4:$A$9,0),4),INDEX(ฐาน!$A$4:$G$9,MATCH(I4421,ฐาน!$A$4:$A$9,0),7),INDEX(ฐาน!$A$4:$G$9,MATCH(I4421,ฐาน!$A$4:$A$9,0),4)),"")</f>
        <v/>
      </c>
      <c r="P4421" s="312">
        <f>IF(M4421&lt;&gt;ฐาน!$M$45,IF(L4421&lt;&gt;"",($L4421*$N4421/100),0),0)</f>
        <v>0</v>
      </c>
      <c r="Q4421" s="311">
        <f>IF(M4421&lt;&gt;ฐาน!$M$45,IF(L4421&lt;&gt;"",ROUNDUP(($L4421*$N4421/100),-1),0),0)</f>
        <v>0</v>
      </c>
      <c r="R4421" s="311">
        <f t="shared" si="136"/>
        <v>0</v>
      </c>
      <c r="S4421" s="313">
        <f t="shared" si="137"/>
        <v>0</v>
      </c>
      <c r="T4421" s="314">
        <f>IF(M4421&lt;&gt;ฐาน!$M$45,IF(S4421&lt;&gt;"",S4421+R4421,0),0)</f>
        <v>0</v>
      </c>
      <c r="U4421" s="311">
        <f>IF(M4421&lt;&gt;ฐาน!$M$45,IF(S4421=0,J4421+T4421,O4421),J4421)</f>
        <v>0</v>
      </c>
      <c r="V4421" s="98"/>
    </row>
    <row r="4422" spans="1:22" x14ac:dyDescent="0.35">
      <c r="A4422" s="93">
        <v>4414</v>
      </c>
      <c r="B4422" s="84"/>
      <c r="C4422" s="98"/>
      <c r="D4422" s="91"/>
      <c r="E4422" s="89"/>
      <c r="F4422" s="88"/>
      <c r="G4422" s="91"/>
      <c r="H4422" s="91"/>
      <c r="I4422" s="88"/>
      <c r="J4422" s="92"/>
      <c r="K4422" s="212"/>
      <c r="L4422" s="308" t="str">
        <f>IF(K4422&lt;&gt;"",INDEX(ฐาน!$J$4:$M$44,MATCH(INT(K4422),ฐาน!$J$4:$J$44,0),2),"")</f>
        <v/>
      </c>
      <c r="M4422" s="309" t="str">
        <f>IF(L4422&lt;&gt;"",INDEX(ฐาน!$J$4:$M$45,MATCH(L4422,ฐาน!$K$4:$K$45,0),4),"")</f>
        <v/>
      </c>
      <c r="N4422" s="310" t="str">
        <f>IF(I4422&lt;&gt;"",INDEX(ฐาน!$A$4:$F$9,MATCH(I4422,ฐาน!$A$4:$A$9,0),IF(J4422&gt;=INDEX(ฐาน!$A$4:$F$9,MATCH(I4422,ฐาน!$A$4:$A$9,0),3),6,5)),"")</f>
        <v/>
      </c>
      <c r="O4422" s="311" t="str">
        <f>IF(I4422&lt;&gt;"",IF(J4422&gt;=INDEX(ฐาน!$A$4:$G$9,MATCH(I4422,ฐาน!$A$4:$A$9,0),4),INDEX(ฐาน!$A$4:$G$9,MATCH(I4422,ฐาน!$A$4:$A$9,0),7),INDEX(ฐาน!$A$4:$G$9,MATCH(I4422,ฐาน!$A$4:$A$9,0),4)),"")</f>
        <v/>
      </c>
      <c r="P4422" s="312">
        <f>IF(M4422&lt;&gt;ฐาน!$M$45,IF(L4422&lt;&gt;"",($L4422*$N4422/100),0),0)</f>
        <v>0</v>
      </c>
      <c r="Q4422" s="311">
        <f>IF(M4422&lt;&gt;ฐาน!$M$45,IF(L4422&lt;&gt;"",ROUNDUP(($L4422*$N4422/100),-1),0),0)</f>
        <v>0</v>
      </c>
      <c r="R4422" s="311">
        <f t="shared" si="136"/>
        <v>0</v>
      </c>
      <c r="S4422" s="313">
        <f t="shared" si="137"/>
        <v>0</v>
      </c>
      <c r="T4422" s="314">
        <f>IF(M4422&lt;&gt;ฐาน!$M$45,IF(S4422&lt;&gt;"",S4422+R4422,0),0)</f>
        <v>0</v>
      </c>
      <c r="U4422" s="311">
        <f>IF(M4422&lt;&gt;ฐาน!$M$45,IF(S4422=0,J4422+T4422,O4422),J4422)</f>
        <v>0</v>
      </c>
      <c r="V4422" s="98"/>
    </row>
    <row r="4423" spans="1:22" x14ac:dyDescent="0.35">
      <c r="A4423" s="93">
        <v>4415</v>
      </c>
      <c r="B4423" s="84"/>
      <c r="C4423" s="98"/>
      <c r="D4423" s="91"/>
      <c r="E4423" s="89"/>
      <c r="F4423" s="88"/>
      <c r="G4423" s="91"/>
      <c r="H4423" s="91"/>
      <c r="I4423" s="88"/>
      <c r="J4423" s="92"/>
      <c r="K4423" s="212"/>
      <c r="L4423" s="308" t="str">
        <f>IF(K4423&lt;&gt;"",INDEX(ฐาน!$J$4:$M$44,MATCH(INT(K4423),ฐาน!$J$4:$J$44,0),2),"")</f>
        <v/>
      </c>
      <c r="M4423" s="309" t="str">
        <f>IF(L4423&lt;&gt;"",INDEX(ฐาน!$J$4:$M$45,MATCH(L4423,ฐาน!$K$4:$K$45,0),4),"")</f>
        <v/>
      </c>
      <c r="N4423" s="310" t="str">
        <f>IF(I4423&lt;&gt;"",INDEX(ฐาน!$A$4:$F$9,MATCH(I4423,ฐาน!$A$4:$A$9,0),IF(J4423&gt;=INDEX(ฐาน!$A$4:$F$9,MATCH(I4423,ฐาน!$A$4:$A$9,0),3),6,5)),"")</f>
        <v/>
      </c>
      <c r="O4423" s="311" t="str">
        <f>IF(I4423&lt;&gt;"",IF(J4423&gt;=INDEX(ฐาน!$A$4:$G$9,MATCH(I4423,ฐาน!$A$4:$A$9,0),4),INDEX(ฐาน!$A$4:$G$9,MATCH(I4423,ฐาน!$A$4:$A$9,0),7),INDEX(ฐาน!$A$4:$G$9,MATCH(I4423,ฐาน!$A$4:$A$9,0),4)),"")</f>
        <v/>
      </c>
      <c r="P4423" s="312">
        <f>IF(M4423&lt;&gt;ฐาน!$M$45,IF(L4423&lt;&gt;"",($L4423*$N4423/100),0),0)</f>
        <v>0</v>
      </c>
      <c r="Q4423" s="311">
        <f>IF(M4423&lt;&gt;ฐาน!$M$45,IF(L4423&lt;&gt;"",ROUNDUP(($L4423*$N4423/100),-1),0),0)</f>
        <v>0</v>
      </c>
      <c r="R4423" s="311">
        <f t="shared" si="136"/>
        <v>0</v>
      </c>
      <c r="S4423" s="313">
        <f t="shared" si="137"/>
        <v>0</v>
      </c>
      <c r="T4423" s="314">
        <f>IF(M4423&lt;&gt;ฐาน!$M$45,IF(S4423&lt;&gt;"",S4423+R4423,0),0)</f>
        <v>0</v>
      </c>
      <c r="U4423" s="311">
        <f>IF(M4423&lt;&gt;ฐาน!$M$45,IF(S4423=0,J4423+T4423,O4423),J4423)</f>
        <v>0</v>
      </c>
      <c r="V4423" s="98"/>
    </row>
    <row r="4424" spans="1:22" x14ac:dyDescent="0.35">
      <c r="A4424" s="93">
        <v>4416</v>
      </c>
      <c r="B4424" s="84"/>
      <c r="C4424" s="98"/>
      <c r="D4424" s="91"/>
      <c r="E4424" s="89"/>
      <c r="F4424" s="88"/>
      <c r="G4424" s="91"/>
      <c r="H4424" s="91"/>
      <c r="I4424" s="88"/>
      <c r="J4424" s="92"/>
      <c r="K4424" s="212"/>
      <c r="L4424" s="308" t="str">
        <f>IF(K4424&lt;&gt;"",INDEX(ฐาน!$J$4:$M$44,MATCH(INT(K4424),ฐาน!$J$4:$J$44,0),2),"")</f>
        <v/>
      </c>
      <c r="M4424" s="309" t="str">
        <f>IF(L4424&lt;&gt;"",INDEX(ฐาน!$J$4:$M$45,MATCH(L4424,ฐาน!$K$4:$K$45,0),4),"")</f>
        <v/>
      </c>
      <c r="N4424" s="310" t="str">
        <f>IF(I4424&lt;&gt;"",INDEX(ฐาน!$A$4:$F$9,MATCH(I4424,ฐาน!$A$4:$A$9,0),IF(J4424&gt;=INDEX(ฐาน!$A$4:$F$9,MATCH(I4424,ฐาน!$A$4:$A$9,0),3),6,5)),"")</f>
        <v/>
      </c>
      <c r="O4424" s="311" t="str">
        <f>IF(I4424&lt;&gt;"",IF(J4424&gt;=INDEX(ฐาน!$A$4:$G$9,MATCH(I4424,ฐาน!$A$4:$A$9,0),4),INDEX(ฐาน!$A$4:$G$9,MATCH(I4424,ฐาน!$A$4:$A$9,0),7),INDEX(ฐาน!$A$4:$G$9,MATCH(I4424,ฐาน!$A$4:$A$9,0),4)),"")</f>
        <v/>
      </c>
      <c r="P4424" s="312">
        <f>IF(M4424&lt;&gt;ฐาน!$M$45,IF(L4424&lt;&gt;"",($L4424*$N4424/100),0),0)</f>
        <v>0</v>
      </c>
      <c r="Q4424" s="311">
        <f>IF(M4424&lt;&gt;ฐาน!$M$45,IF(L4424&lt;&gt;"",ROUNDUP(($L4424*$N4424/100),-1),0),0)</f>
        <v>0</v>
      </c>
      <c r="R4424" s="311">
        <f t="shared" si="136"/>
        <v>0</v>
      </c>
      <c r="S4424" s="313">
        <f t="shared" si="137"/>
        <v>0</v>
      </c>
      <c r="T4424" s="314">
        <f>IF(M4424&lt;&gt;ฐาน!$M$45,IF(S4424&lt;&gt;"",S4424+R4424,0),0)</f>
        <v>0</v>
      </c>
      <c r="U4424" s="311">
        <f>IF(M4424&lt;&gt;ฐาน!$M$45,IF(S4424=0,J4424+T4424,O4424),J4424)</f>
        <v>0</v>
      </c>
      <c r="V4424" s="98"/>
    </row>
    <row r="4425" spans="1:22" x14ac:dyDescent="0.35">
      <c r="A4425" s="93">
        <v>4417</v>
      </c>
      <c r="B4425" s="84"/>
      <c r="C4425" s="98"/>
      <c r="D4425" s="91"/>
      <c r="E4425" s="89"/>
      <c r="F4425" s="88"/>
      <c r="G4425" s="91"/>
      <c r="H4425" s="91"/>
      <c r="I4425" s="88"/>
      <c r="J4425" s="92"/>
      <c r="K4425" s="212"/>
      <c r="L4425" s="308" t="str">
        <f>IF(K4425&lt;&gt;"",INDEX(ฐาน!$J$4:$M$44,MATCH(INT(K4425),ฐาน!$J$4:$J$44,0),2),"")</f>
        <v/>
      </c>
      <c r="M4425" s="309" t="str">
        <f>IF(L4425&lt;&gt;"",INDEX(ฐาน!$J$4:$M$45,MATCH(L4425,ฐาน!$K$4:$K$45,0),4),"")</f>
        <v/>
      </c>
      <c r="N4425" s="310" t="str">
        <f>IF(I4425&lt;&gt;"",INDEX(ฐาน!$A$4:$F$9,MATCH(I4425,ฐาน!$A$4:$A$9,0),IF(J4425&gt;=INDEX(ฐาน!$A$4:$F$9,MATCH(I4425,ฐาน!$A$4:$A$9,0),3),6,5)),"")</f>
        <v/>
      </c>
      <c r="O4425" s="311" t="str">
        <f>IF(I4425&lt;&gt;"",IF(J4425&gt;=INDEX(ฐาน!$A$4:$G$9,MATCH(I4425,ฐาน!$A$4:$A$9,0),4),INDEX(ฐาน!$A$4:$G$9,MATCH(I4425,ฐาน!$A$4:$A$9,0),7),INDEX(ฐาน!$A$4:$G$9,MATCH(I4425,ฐาน!$A$4:$A$9,0),4)),"")</f>
        <v/>
      </c>
      <c r="P4425" s="312">
        <f>IF(M4425&lt;&gt;ฐาน!$M$45,IF(L4425&lt;&gt;"",($L4425*$N4425/100),0),0)</f>
        <v>0</v>
      </c>
      <c r="Q4425" s="311">
        <f>IF(M4425&lt;&gt;ฐาน!$M$45,IF(L4425&lt;&gt;"",ROUNDUP(($L4425*$N4425/100),-1),0),0)</f>
        <v>0</v>
      </c>
      <c r="R4425" s="311">
        <f t="shared" si="136"/>
        <v>0</v>
      </c>
      <c r="S4425" s="313">
        <f t="shared" si="137"/>
        <v>0</v>
      </c>
      <c r="T4425" s="314">
        <f>IF(M4425&lt;&gt;ฐาน!$M$45,IF(S4425&lt;&gt;"",S4425+R4425,0),0)</f>
        <v>0</v>
      </c>
      <c r="U4425" s="311">
        <f>IF(M4425&lt;&gt;ฐาน!$M$45,IF(S4425=0,J4425+T4425,O4425),J4425)</f>
        <v>0</v>
      </c>
      <c r="V4425" s="98"/>
    </row>
    <row r="4426" spans="1:22" x14ac:dyDescent="0.35">
      <c r="A4426" s="93">
        <v>4418</v>
      </c>
      <c r="B4426" s="84"/>
      <c r="C4426" s="98"/>
      <c r="D4426" s="91"/>
      <c r="E4426" s="89"/>
      <c r="F4426" s="88"/>
      <c r="G4426" s="91"/>
      <c r="H4426" s="91"/>
      <c r="I4426" s="88"/>
      <c r="J4426" s="92"/>
      <c r="K4426" s="212"/>
      <c r="L4426" s="308" t="str">
        <f>IF(K4426&lt;&gt;"",INDEX(ฐาน!$J$4:$M$44,MATCH(INT(K4426),ฐาน!$J$4:$J$44,0),2),"")</f>
        <v/>
      </c>
      <c r="M4426" s="309" t="str">
        <f>IF(L4426&lt;&gt;"",INDEX(ฐาน!$J$4:$M$45,MATCH(L4426,ฐาน!$K$4:$K$45,0),4),"")</f>
        <v/>
      </c>
      <c r="N4426" s="310" t="str">
        <f>IF(I4426&lt;&gt;"",INDEX(ฐาน!$A$4:$F$9,MATCH(I4426,ฐาน!$A$4:$A$9,0),IF(J4426&gt;=INDEX(ฐาน!$A$4:$F$9,MATCH(I4426,ฐาน!$A$4:$A$9,0),3),6,5)),"")</f>
        <v/>
      </c>
      <c r="O4426" s="311" t="str">
        <f>IF(I4426&lt;&gt;"",IF(J4426&gt;=INDEX(ฐาน!$A$4:$G$9,MATCH(I4426,ฐาน!$A$4:$A$9,0),4),INDEX(ฐาน!$A$4:$G$9,MATCH(I4426,ฐาน!$A$4:$A$9,0),7),INDEX(ฐาน!$A$4:$G$9,MATCH(I4426,ฐาน!$A$4:$A$9,0),4)),"")</f>
        <v/>
      </c>
      <c r="P4426" s="312">
        <f>IF(M4426&lt;&gt;ฐาน!$M$45,IF(L4426&lt;&gt;"",($L4426*$N4426/100),0),0)</f>
        <v>0</v>
      </c>
      <c r="Q4426" s="311">
        <f>IF(M4426&lt;&gt;ฐาน!$M$45,IF(L4426&lt;&gt;"",ROUNDUP(($L4426*$N4426/100),-1),0),0)</f>
        <v>0</v>
      </c>
      <c r="R4426" s="311">
        <f t="shared" ref="R4426:R4489" si="138">IF(Q4426&lt;&gt;"",IF($J4426+$P4426&lt;=$O4426,$Q4426,$O4426-$J4426),"")</f>
        <v>0</v>
      </c>
      <c r="S4426" s="313">
        <f t="shared" ref="S4426:S4489" si="139">IF(Q4426&lt;&gt;R4426,P4426-R4426,0)</f>
        <v>0</v>
      </c>
      <c r="T4426" s="314">
        <f>IF(M4426&lt;&gt;ฐาน!$M$45,IF(S4426&lt;&gt;"",S4426+R4426,0),0)</f>
        <v>0</v>
      </c>
      <c r="U4426" s="311">
        <f>IF(M4426&lt;&gt;ฐาน!$M$45,IF(S4426=0,J4426+T4426,O4426),J4426)</f>
        <v>0</v>
      </c>
      <c r="V4426" s="98"/>
    </row>
    <row r="4427" spans="1:22" x14ac:dyDescent="0.35">
      <c r="A4427" s="93">
        <v>4419</v>
      </c>
      <c r="B4427" s="84"/>
      <c r="C4427" s="98"/>
      <c r="D4427" s="91"/>
      <c r="E4427" s="89"/>
      <c r="F4427" s="88"/>
      <c r="G4427" s="91"/>
      <c r="H4427" s="91"/>
      <c r="I4427" s="88"/>
      <c r="J4427" s="92"/>
      <c r="K4427" s="212"/>
      <c r="L4427" s="308" t="str">
        <f>IF(K4427&lt;&gt;"",INDEX(ฐาน!$J$4:$M$44,MATCH(INT(K4427),ฐาน!$J$4:$J$44,0),2),"")</f>
        <v/>
      </c>
      <c r="M4427" s="309" t="str">
        <f>IF(L4427&lt;&gt;"",INDEX(ฐาน!$J$4:$M$45,MATCH(L4427,ฐาน!$K$4:$K$45,0),4),"")</f>
        <v/>
      </c>
      <c r="N4427" s="310" t="str">
        <f>IF(I4427&lt;&gt;"",INDEX(ฐาน!$A$4:$F$9,MATCH(I4427,ฐาน!$A$4:$A$9,0),IF(J4427&gt;=INDEX(ฐาน!$A$4:$F$9,MATCH(I4427,ฐาน!$A$4:$A$9,0),3),6,5)),"")</f>
        <v/>
      </c>
      <c r="O4427" s="311" t="str">
        <f>IF(I4427&lt;&gt;"",IF(J4427&gt;=INDEX(ฐาน!$A$4:$G$9,MATCH(I4427,ฐาน!$A$4:$A$9,0),4),INDEX(ฐาน!$A$4:$G$9,MATCH(I4427,ฐาน!$A$4:$A$9,0),7),INDEX(ฐาน!$A$4:$G$9,MATCH(I4427,ฐาน!$A$4:$A$9,0),4)),"")</f>
        <v/>
      </c>
      <c r="P4427" s="312">
        <f>IF(M4427&lt;&gt;ฐาน!$M$45,IF(L4427&lt;&gt;"",($L4427*$N4427/100),0),0)</f>
        <v>0</v>
      </c>
      <c r="Q4427" s="311">
        <f>IF(M4427&lt;&gt;ฐาน!$M$45,IF(L4427&lt;&gt;"",ROUNDUP(($L4427*$N4427/100),-1),0),0)</f>
        <v>0</v>
      </c>
      <c r="R4427" s="311">
        <f t="shared" si="138"/>
        <v>0</v>
      </c>
      <c r="S4427" s="313">
        <f t="shared" si="139"/>
        <v>0</v>
      </c>
      <c r="T4427" s="314">
        <f>IF(M4427&lt;&gt;ฐาน!$M$45,IF(S4427&lt;&gt;"",S4427+R4427,0),0)</f>
        <v>0</v>
      </c>
      <c r="U4427" s="311">
        <f>IF(M4427&lt;&gt;ฐาน!$M$45,IF(S4427=0,J4427+T4427,O4427),J4427)</f>
        <v>0</v>
      </c>
      <c r="V4427" s="98"/>
    </row>
    <row r="4428" spans="1:22" x14ac:dyDescent="0.35">
      <c r="A4428" s="93">
        <v>4420</v>
      </c>
      <c r="B4428" s="84"/>
      <c r="C4428" s="98"/>
      <c r="D4428" s="91"/>
      <c r="E4428" s="89"/>
      <c r="F4428" s="88"/>
      <c r="G4428" s="91"/>
      <c r="H4428" s="91"/>
      <c r="I4428" s="88"/>
      <c r="J4428" s="92"/>
      <c r="K4428" s="212"/>
      <c r="L4428" s="308" t="str">
        <f>IF(K4428&lt;&gt;"",INDEX(ฐาน!$J$4:$M$44,MATCH(INT(K4428),ฐาน!$J$4:$J$44,0),2),"")</f>
        <v/>
      </c>
      <c r="M4428" s="309" t="str">
        <f>IF(L4428&lt;&gt;"",INDEX(ฐาน!$J$4:$M$45,MATCH(L4428,ฐาน!$K$4:$K$45,0),4),"")</f>
        <v/>
      </c>
      <c r="N4428" s="310" t="str">
        <f>IF(I4428&lt;&gt;"",INDEX(ฐาน!$A$4:$F$9,MATCH(I4428,ฐาน!$A$4:$A$9,0),IF(J4428&gt;=INDEX(ฐาน!$A$4:$F$9,MATCH(I4428,ฐาน!$A$4:$A$9,0),3),6,5)),"")</f>
        <v/>
      </c>
      <c r="O4428" s="311" t="str">
        <f>IF(I4428&lt;&gt;"",IF(J4428&gt;=INDEX(ฐาน!$A$4:$G$9,MATCH(I4428,ฐาน!$A$4:$A$9,0),4),INDEX(ฐาน!$A$4:$G$9,MATCH(I4428,ฐาน!$A$4:$A$9,0),7),INDEX(ฐาน!$A$4:$G$9,MATCH(I4428,ฐาน!$A$4:$A$9,0),4)),"")</f>
        <v/>
      </c>
      <c r="P4428" s="312">
        <f>IF(M4428&lt;&gt;ฐาน!$M$45,IF(L4428&lt;&gt;"",($L4428*$N4428/100),0),0)</f>
        <v>0</v>
      </c>
      <c r="Q4428" s="311">
        <f>IF(M4428&lt;&gt;ฐาน!$M$45,IF(L4428&lt;&gt;"",ROUNDUP(($L4428*$N4428/100),-1),0),0)</f>
        <v>0</v>
      </c>
      <c r="R4428" s="311">
        <f t="shared" si="138"/>
        <v>0</v>
      </c>
      <c r="S4428" s="313">
        <f t="shared" si="139"/>
        <v>0</v>
      </c>
      <c r="T4428" s="314">
        <f>IF(M4428&lt;&gt;ฐาน!$M$45,IF(S4428&lt;&gt;"",S4428+R4428,0),0)</f>
        <v>0</v>
      </c>
      <c r="U4428" s="311">
        <f>IF(M4428&lt;&gt;ฐาน!$M$45,IF(S4428=0,J4428+T4428,O4428),J4428)</f>
        <v>0</v>
      </c>
      <c r="V4428" s="98"/>
    </row>
    <row r="4429" spans="1:22" x14ac:dyDescent="0.35">
      <c r="A4429" s="93">
        <v>4421</v>
      </c>
      <c r="B4429" s="84"/>
      <c r="C4429" s="98"/>
      <c r="D4429" s="91"/>
      <c r="E4429" s="89"/>
      <c r="F4429" s="88"/>
      <c r="G4429" s="91"/>
      <c r="H4429" s="91"/>
      <c r="I4429" s="88"/>
      <c r="J4429" s="92"/>
      <c r="K4429" s="212"/>
      <c r="L4429" s="308" t="str">
        <f>IF(K4429&lt;&gt;"",INDEX(ฐาน!$J$4:$M$44,MATCH(INT(K4429),ฐาน!$J$4:$J$44,0),2),"")</f>
        <v/>
      </c>
      <c r="M4429" s="309" t="str">
        <f>IF(L4429&lt;&gt;"",INDEX(ฐาน!$J$4:$M$45,MATCH(L4429,ฐาน!$K$4:$K$45,0),4),"")</f>
        <v/>
      </c>
      <c r="N4429" s="310" t="str">
        <f>IF(I4429&lt;&gt;"",INDEX(ฐาน!$A$4:$F$9,MATCH(I4429,ฐาน!$A$4:$A$9,0),IF(J4429&gt;=INDEX(ฐาน!$A$4:$F$9,MATCH(I4429,ฐาน!$A$4:$A$9,0),3),6,5)),"")</f>
        <v/>
      </c>
      <c r="O4429" s="311" t="str">
        <f>IF(I4429&lt;&gt;"",IF(J4429&gt;=INDEX(ฐาน!$A$4:$G$9,MATCH(I4429,ฐาน!$A$4:$A$9,0),4),INDEX(ฐาน!$A$4:$G$9,MATCH(I4429,ฐาน!$A$4:$A$9,0),7),INDEX(ฐาน!$A$4:$G$9,MATCH(I4429,ฐาน!$A$4:$A$9,0),4)),"")</f>
        <v/>
      </c>
      <c r="P4429" s="312">
        <f>IF(M4429&lt;&gt;ฐาน!$M$45,IF(L4429&lt;&gt;"",($L4429*$N4429/100),0),0)</f>
        <v>0</v>
      </c>
      <c r="Q4429" s="311">
        <f>IF(M4429&lt;&gt;ฐาน!$M$45,IF(L4429&lt;&gt;"",ROUNDUP(($L4429*$N4429/100),-1),0),0)</f>
        <v>0</v>
      </c>
      <c r="R4429" s="311">
        <f t="shared" si="138"/>
        <v>0</v>
      </c>
      <c r="S4429" s="313">
        <f t="shared" si="139"/>
        <v>0</v>
      </c>
      <c r="T4429" s="314">
        <f>IF(M4429&lt;&gt;ฐาน!$M$45,IF(S4429&lt;&gt;"",S4429+R4429,0),0)</f>
        <v>0</v>
      </c>
      <c r="U4429" s="311">
        <f>IF(M4429&lt;&gt;ฐาน!$M$45,IF(S4429=0,J4429+T4429,O4429),J4429)</f>
        <v>0</v>
      </c>
      <c r="V4429" s="98"/>
    </row>
    <row r="4430" spans="1:22" x14ac:dyDescent="0.35">
      <c r="A4430" s="93">
        <v>4422</v>
      </c>
      <c r="B4430" s="84"/>
      <c r="C4430" s="98"/>
      <c r="D4430" s="91"/>
      <c r="E4430" s="89"/>
      <c r="F4430" s="88"/>
      <c r="G4430" s="91"/>
      <c r="H4430" s="91"/>
      <c r="I4430" s="88"/>
      <c r="J4430" s="92"/>
      <c r="K4430" s="212"/>
      <c r="L4430" s="308" t="str">
        <f>IF(K4430&lt;&gt;"",INDEX(ฐาน!$J$4:$M$44,MATCH(INT(K4430),ฐาน!$J$4:$J$44,0),2),"")</f>
        <v/>
      </c>
      <c r="M4430" s="309" t="str">
        <f>IF(L4430&lt;&gt;"",INDEX(ฐาน!$J$4:$M$45,MATCH(L4430,ฐาน!$K$4:$K$45,0),4),"")</f>
        <v/>
      </c>
      <c r="N4430" s="310" t="str">
        <f>IF(I4430&lt;&gt;"",INDEX(ฐาน!$A$4:$F$9,MATCH(I4430,ฐาน!$A$4:$A$9,0),IF(J4430&gt;=INDEX(ฐาน!$A$4:$F$9,MATCH(I4430,ฐาน!$A$4:$A$9,0),3),6,5)),"")</f>
        <v/>
      </c>
      <c r="O4430" s="311" t="str">
        <f>IF(I4430&lt;&gt;"",IF(J4430&gt;=INDEX(ฐาน!$A$4:$G$9,MATCH(I4430,ฐาน!$A$4:$A$9,0),4),INDEX(ฐาน!$A$4:$G$9,MATCH(I4430,ฐาน!$A$4:$A$9,0),7),INDEX(ฐาน!$A$4:$G$9,MATCH(I4430,ฐาน!$A$4:$A$9,0),4)),"")</f>
        <v/>
      </c>
      <c r="P4430" s="312">
        <f>IF(M4430&lt;&gt;ฐาน!$M$45,IF(L4430&lt;&gt;"",($L4430*$N4430/100),0),0)</f>
        <v>0</v>
      </c>
      <c r="Q4430" s="311">
        <f>IF(M4430&lt;&gt;ฐาน!$M$45,IF(L4430&lt;&gt;"",ROUNDUP(($L4430*$N4430/100),-1),0),0)</f>
        <v>0</v>
      </c>
      <c r="R4430" s="311">
        <f t="shared" si="138"/>
        <v>0</v>
      </c>
      <c r="S4430" s="313">
        <f t="shared" si="139"/>
        <v>0</v>
      </c>
      <c r="T4430" s="314">
        <f>IF(M4430&lt;&gt;ฐาน!$M$45,IF(S4430&lt;&gt;"",S4430+R4430,0),0)</f>
        <v>0</v>
      </c>
      <c r="U4430" s="311">
        <f>IF(M4430&lt;&gt;ฐาน!$M$45,IF(S4430=0,J4430+T4430,O4430),J4430)</f>
        <v>0</v>
      </c>
      <c r="V4430" s="98"/>
    </row>
    <row r="4431" spans="1:22" x14ac:dyDescent="0.35">
      <c r="A4431" s="93">
        <v>4423</v>
      </c>
      <c r="B4431" s="84"/>
      <c r="C4431" s="98"/>
      <c r="D4431" s="91"/>
      <c r="E4431" s="89"/>
      <c r="F4431" s="88"/>
      <c r="G4431" s="91"/>
      <c r="H4431" s="91"/>
      <c r="I4431" s="88"/>
      <c r="J4431" s="92"/>
      <c r="K4431" s="212"/>
      <c r="L4431" s="308" t="str">
        <f>IF(K4431&lt;&gt;"",INDEX(ฐาน!$J$4:$M$44,MATCH(INT(K4431),ฐาน!$J$4:$J$44,0),2),"")</f>
        <v/>
      </c>
      <c r="M4431" s="309" t="str">
        <f>IF(L4431&lt;&gt;"",INDEX(ฐาน!$J$4:$M$45,MATCH(L4431,ฐาน!$K$4:$K$45,0),4),"")</f>
        <v/>
      </c>
      <c r="N4431" s="310" t="str">
        <f>IF(I4431&lt;&gt;"",INDEX(ฐาน!$A$4:$F$9,MATCH(I4431,ฐาน!$A$4:$A$9,0),IF(J4431&gt;=INDEX(ฐาน!$A$4:$F$9,MATCH(I4431,ฐาน!$A$4:$A$9,0),3),6,5)),"")</f>
        <v/>
      </c>
      <c r="O4431" s="311" t="str">
        <f>IF(I4431&lt;&gt;"",IF(J4431&gt;=INDEX(ฐาน!$A$4:$G$9,MATCH(I4431,ฐาน!$A$4:$A$9,0),4),INDEX(ฐาน!$A$4:$G$9,MATCH(I4431,ฐาน!$A$4:$A$9,0),7),INDEX(ฐาน!$A$4:$G$9,MATCH(I4431,ฐาน!$A$4:$A$9,0),4)),"")</f>
        <v/>
      </c>
      <c r="P4431" s="312">
        <f>IF(M4431&lt;&gt;ฐาน!$M$45,IF(L4431&lt;&gt;"",($L4431*$N4431/100),0),0)</f>
        <v>0</v>
      </c>
      <c r="Q4431" s="311">
        <f>IF(M4431&lt;&gt;ฐาน!$M$45,IF(L4431&lt;&gt;"",ROUNDUP(($L4431*$N4431/100),-1),0),0)</f>
        <v>0</v>
      </c>
      <c r="R4431" s="311">
        <f t="shared" si="138"/>
        <v>0</v>
      </c>
      <c r="S4431" s="313">
        <f t="shared" si="139"/>
        <v>0</v>
      </c>
      <c r="T4431" s="314">
        <f>IF(M4431&lt;&gt;ฐาน!$M$45,IF(S4431&lt;&gt;"",S4431+R4431,0),0)</f>
        <v>0</v>
      </c>
      <c r="U4431" s="311">
        <f>IF(M4431&lt;&gt;ฐาน!$M$45,IF(S4431=0,J4431+T4431,O4431),J4431)</f>
        <v>0</v>
      </c>
      <c r="V4431" s="98"/>
    </row>
    <row r="4432" spans="1:22" x14ac:dyDescent="0.35">
      <c r="A4432" s="93">
        <v>4424</v>
      </c>
      <c r="B4432" s="84"/>
      <c r="C4432" s="98"/>
      <c r="D4432" s="91"/>
      <c r="E4432" s="89"/>
      <c r="F4432" s="88"/>
      <c r="G4432" s="91"/>
      <c r="H4432" s="91"/>
      <c r="I4432" s="88"/>
      <c r="J4432" s="92"/>
      <c r="K4432" s="212"/>
      <c r="L4432" s="308" t="str">
        <f>IF(K4432&lt;&gt;"",INDEX(ฐาน!$J$4:$M$44,MATCH(INT(K4432),ฐาน!$J$4:$J$44,0),2),"")</f>
        <v/>
      </c>
      <c r="M4432" s="309" t="str">
        <f>IF(L4432&lt;&gt;"",INDEX(ฐาน!$J$4:$M$45,MATCH(L4432,ฐาน!$K$4:$K$45,0),4),"")</f>
        <v/>
      </c>
      <c r="N4432" s="310" t="str">
        <f>IF(I4432&lt;&gt;"",INDEX(ฐาน!$A$4:$F$9,MATCH(I4432,ฐาน!$A$4:$A$9,0),IF(J4432&gt;=INDEX(ฐาน!$A$4:$F$9,MATCH(I4432,ฐาน!$A$4:$A$9,0),3),6,5)),"")</f>
        <v/>
      </c>
      <c r="O4432" s="311" t="str">
        <f>IF(I4432&lt;&gt;"",IF(J4432&gt;=INDEX(ฐาน!$A$4:$G$9,MATCH(I4432,ฐาน!$A$4:$A$9,0),4),INDEX(ฐาน!$A$4:$G$9,MATCH(I4432,ฐาน!$A$4:$A$9,0),7),INDEX(ฐาน!$A$4:$G$9,MATCH(I4432,ฐาน!$A$4:$A$9,0),4)),"")</f>
        <v/>
      </c>
      <c r="P4432" s="312">
        <f>IF(M4432&lt;&gt;ฐาน!$M$45,IF(L4432&lt;&gt;"",($L4432*$N4432/100),0),0)</f>
        <v>0</v>
      </c>
      <c r="Q4432" s="311">
        <f>IF(M4432&lt;&gt;ฐาน!$M$45,IF(L4432&lt;&gt;"",ROUNDUP(($L4432*$N4432/100),-1),0),0)</f>
        <v>0</v>
      </c>
      <c r="R4432" s="311">
        <f t="shared" si="138"/>
        <v>0</v>
      </c>
      <c r="S4432" s="313">
        <f t="shared" si="139"/>
        <v>0</v>
      </c>
      <c r="T4432" s="314">
        <f>IF(M4432&lt;&gt;ฐาน!$M$45,IF(S4432&lt;&gt;"",S4432+R4432,0),0)</f>
        <v>0</v>
      </c>
      <c r="U4432" s="311">
        <f>IF(M4432&lt;&gt;ฐาน!$M$45,IF(S4432=0,J4432+T4432,O4432),J4432)</f>
        <v>0</v>
      </c>
      <c r="V4432" s="98"/>
    </row>
    <row r="4433" spans="1:22" x14ac:dyDescent="0.35">
      <c r="A4433" s="93">
        <v>4425</v>
      </c>
      <c r="B4433" s="84"/>
      <c r="C4433" s="98"/>
      <c r="D4433" s="91"/>
      <c r="E4433" s="89"/>
      <c r="F4433" s="88"/>
      <c r="G4433" s="91"/>
      <c r="H4433" s="91"/>
      <c r="I4433" s="88"/>
      <c r="J4433" s="92"/>
      <c r="K4433" s="212"/>
      <c r="L4433" s="308" t="str">
        <f>IF(K4433&lt;&gt;"",INDEX(ฐาน!$J$4:$M$44,MATCH(INT(K4433),ฐาน!$J$4:$J$44,0),2),"")</f>
        <v/>
      </c>
      <c r="M4433" s="309" t="str">
        <f>IF(L4433&lt;&gt;"",INDEX(ฐาน!$J$4:$M$45,MATCH(L4433,ฐาน!$K$4:$K$45,0),4),"")</f>
        <v/>
      </c>
      <c r="N4433" s="310" t="str">
        <f>IF(I4433&lt;&gt;"",INDEX(ฐาน!$A$4:$F$9,MATCH(I4433,ฐาน!$A$4:$A$9,0),IF(J4433&gt;=INDEX(ฐาน!$A$4:$F$9,MATCH(I4433,ฐาน!$A$4:$A$9,0),3),6,5)),"")</f>
        <v/>
      </c>
      <c r="O4433" s="311" t="str">
        <f>IF(I4433&lt;&gt;"",IF(J4433&gt;=INDEX(ฐาน!$A$4:$G$9,MATCH(I4433,ฐาน!$A$4:$A$9,0),4),INDEX(ฐาน!$A$4:$G$9,MATCH(I4433,ฐาน!$A$4:$A$9,0),7),INDEX(ฐาน!$A$4:$G$9,MATCH(I4433,ฐาน!$A$4:$A$9,0),4)),"")</f>
        <v/>
      </c>
      <c r="P4433" s="312">
        <f>IF(M4433&lt;&gt;ฐาน!$M$45,IF(L4433&lt;&gt;"",($L4433*$N4433/100),0),0)</f>
        <v>0</v>
      </c>
      <c r="Q4433" s="311">
        <f>IF(M4433&lt;&gt;ฐาน!$M$45,IF(L4433&lt;&gt;"",ROUNDUP(($L4433*$N4433/100),-1),0),0)</f>
        <v>0</v>
      </c>
      <c r="R4433" s="311">
        <f t="shared" si="138"/>
        <v>0</v>
      </c>
      <c r="S4433" s="313">
        <f t="shared" si="139"/>
        <v>0</v>
      </c>
      <c r="T4433" s="314">
        <f>IF(M4433&lt;&gt;ฐาน!$M$45,IF(S4433&lt;&gt;"",S4433+R4433,0),0)</f>
        <v>0</v>
      </c>
      <c r="U4433" s="311">
        <f>IF(M4433&lt;&gt;ฐาน!$M$45,IF(S4433=0,J4433+T4433,O4433),J4433)</f>
        <v>0</v>
      </c>
      <c r="V4433" s="98"/>
    </row>
    <row r="4434" spans="1:22" x14ac:dyDescent="0.35">
      <c r="A4434" s="93">
        <v>4426</v>
      </c>
      <c r="B4434" s="84"/>
      <c r="C4434" s="98"/>
      <c r="D4434" s="91"/>
      <c r="E4434" s="89"/>
      <c r="F4434" s="88"/>
      <c r="G4434" s="91"/>
      <c r="H4434" s="91"/>
      <c r="I4434" s="88"/>
      <c r="J4434" s="92"/>
      <c r="K4434" s="212"/>
      <c r="L4434" s="308" t="str">
        <f>IF(K4434&lt;&gt;"",INDEX(ฐาน!$J$4:$M$44,MATCH(INT(K4434),ฐาน!$J$4:$J$44,0),2),"")</f>
        <v/>
      </c>
      <c r="M4434" s="309" t="str">
        <f>IF(L4434&lt;&gt;"",INDEX(ฐาน!$J$4:$M$45,MATCH(L4434,ฐาน!$K$4:$K$45,0),4),"")</f>
        <v/>
      </c>
      <c r="N4434" s="310" t="str">
        <f>IF(I4434&lt;&gt;"",INDEX(ฐาน!$A$4:$F$9,MATCH(I4434,ฐาน!$A$4:$A$9,0),IF(J4434&gt;=INDEX(ฐาน!$A$4:$F$9,MATCH(I4434,ฐาน!$A$4:$A$9,0),3),6,5)),"")</f>
        <v/>
      </c>
      <c r="O4434" s="311" t="str">
        <f>IF(I4434&lt;&gt;"",IF(J4434&gt;=INDEX(ฐาน!$A$4:$G$9,MATCH(I4434,ฐาน!$A$4:$A$9,0),4),INDEX(ฐาน!$A$4:$G$9,MATCH(I4434,ฐาน!$A$4:$A$9,0),7),INDEX(ฐาน!$A$4:$G$9,MATCH(I4434,ฐาน!$A$4:$A$9,0),4)),"")</f>
        <v/>
      </c>
      <c r="P4434" s="312">
        <f>IF(M4434&lt;&gt;ฐาน!$M$45,IF(L4434&lt;&gt;"",($L4434*$N4434/100),0),0)</f>
        <v>0</v>
      </c>
      <c r="Q4434" s="311">
        <f>IF(M4434&lt;&gt;ฐาน!$M$45,IF(L4434&lt;&gt;"",ROUNDUP(($L4434*$N4434/100),-1),0),0)</f>
        <v>0</v>
      </c>
      <c r="R4434" s="311">
        <f t="shared" si="138"/>
        <v>0</v>
      </c>
      <c r="S4434" s="313">
        <f t="shared" si="139"/>
        <v>0</v>
      </c>
      <c r="T4434" s="314">
        <f>IF(M4434&lt;&gt;ฐาน!$M$45,IF(S4434&lt;&gt;"",S4434+R4434,0),0)</f>
        <v>0</v>
      </c>
      <c r="U4434" s="311">
        <f>IF(M4434&lt;&gt;ฐาน!$M$45,IF(S4434=0,J4434+T4434,O4434),J4434)</f>
        <v>0</v>
      </c>
      <c r="V4434" s="98"/>
    </row>
    <row r="4435" spans="1:22" x14ac:dyDescent="0.35">
      <c r="A4435" s="93">
        <v>4427</v>
      </c>
      <c r="B4435" s="84"/>
      <c r="C4435" s="98"/>
      <c r="D4435" s="91"/>
      <c r="E4435" s="89"/>
      <c r="F4435" s="88"/>
      <c r="G4435" s="91"/>
      <c r="H4435" s="91"/>
      <c r="I4435" s="88"/>
      <c r="J4435" s="92"/>
      <c r="K4435" s="212"/>
      <c r="L4435" s="308" t="str">
        <f>IF(K4435&lt;&gt;"",INDEX(ฐาน!$J$4:$M$44,MATCH(INT(K4435),ฐาน!$J$4:$J$44,0),2),"")</f>
        <v/>
      </c>
      <c r="M4435" s="309" t="str">
        <f>IF(L4435&lt;&gt;"",INDEX(ฐาน!$J$4:$M$45,MATCH(L4435,ฐาน!$K$4:$K$45,0),4),"")</f>
        <v/>
      </c>
      <c r="N4435" s="310" t="str">
        <f>IF(I4435&lt;&gt;"",INDEX(ฐาน!$A$4:$F$9,MATCH(I4435,ฐาน!$A$4:$A$9,0),IF(J4435&gt;=INDEX(ฐาน!$A$4:$F$9,MATCH(I4435,ฐาน!$A$4:$A$9,0),3),6,5)),"")</f>
        <v/>
      </c>
      <c r="O4435" s="311" t="str">
        <f>IF(I4435&lt;&gt;"",IF(J4435&gt;=INDEX(ฐาน!$A$4:$G$9,MATCH(I4435,ฐาน!$A$4:$A$9,0),4),INDEX(ฐาน!$A$4:$G$9,MATCH(I4435,ฐาน!$A$4:$A$9,0),7),INDEX(ฐาน!$A$4:$G$9,MATCH(I4435,ฐาน!$A$4:$A$9,0),4)),"")</f>
        <v/>
      </c>
      <c r="P4435" s="312">
        <f>IF(M4435&lt;&gt;ฐาน!$M$45,IF(L4435&lt;&gt;"",($L4435*$N4435/100),0),0)</f>
        <v>0</v>
      </c>
      <c r="Q4435" s="311">
        <f>IF(M4435&lt;&gt;ฐาน!$M$45,IF(L4435&lt;&gt;"",ROUNDUP(($L4435*$N4435/100),-1),0),0)</f>
        <v>0</v>
      </c>
      <c r="R4435" s="311">
        <f t="shared" si="138"/>
        <v>0</v>
      </c>
      <c r="S4435" s="313">
        <f t="shared" si="139"/>
        <v>0</v>
      </c>
      <c r="T4435" s="314">
        <f>IF(M4435&lt;&gt;ฐาน!$M$45,IF(S4435&lt;&gt;"",S4435+R4435,0),0)</f>
        <v>0</v>
      </c>
      <c r="U4435" s="311">
        <f>IF(M4435&lt;&gt;ฐาน!$M$45,IF(S4435=0,J4435+T4435,O4435),J4435)</f>
        <v>0</v>
      </c>
      <c r="V4435" s="98"/>
    </row>
    <row r="4436" spans="1:22" x14ac:dyDescent="0.35">
      <c r="A4436" s="93">
        <v>4428</v>
      </c>
      <c r="B4436" s="84"/>
      <c r="C4436" s="98"/>
      <c r="D4436" s="91"/>
      <c r="E4436" s="89"/>
      <c r="F4436" s="88"/>
      <c r="G4436" s="91"/>
      <c r="H4436" s="91"/>
      <c r="I4436" s="88"/>
      <c r="J4436" s="92"/>
      <c r="K4436" s="212"/>
      <c r="L4436" s="308" t="str">
        <f>IF(K4436&lt;&gt;"",INDEX(ฐาน!$J$4:$M$44,MATCH(INT(K4436),ฐาน!$J$4:$J$44,0),2),"")</f>
        <v/>
      </c>
      <c r="M4436" s="309" t="str">
        <f>IF(L4436&lt;&gt;"",INDEX(ฐาน!$J$4:$M$45,MATCH(L4436,ฐาน!$K$4:$K$45,0),4),"")</f>
        <v/>
      </c>
      <c r="N4436" s="310" t="str">
        <f>IF(I4436&lt;&gt;"",INDEX(ฐาน!$A$4:$F$9,MATCH(I4436,ฐาน!$A$4:$A$9,0),IF(J4436&gt;=INDEX(ฐาน!$A$4:$F$9,MATCH(I4436,ฐาน!$A$4:$A$9,0),3),6,5)),"")</f>
        <v/>
      </c>
      <c r="O4436" s="311" t="str">
        <f>IF(I4436&lt;&gt;"",IF(J4436&gt;=INDEX(ฐาน!$A$4:$G$9,MATCH(I4436,ฐาน!$A$4:$A$9,0),4),INDEX(ฐาน!$A$4:$G$9,MATCH(I4436,ฐาน!$A$4:$A$9,0),7),INDEX(ฐาน!$A$4:$G$9,MATCH(I4436,ฐาน!$A$4:$A$9,0),4)),"")</f>
        <v/>
      </c>
      <c r="P4436" s="312">
        <f>IF(M4436&lt;&gt;ฐาน!$M$45,IF(L4436&lt;&gt;"",($L4436*$N4436/100),0),0)</f>
        <v>0</v>
      </c>
      <c r="Q4436" s="311">
        <f>IF(M4436&lt;&gt;ฐาน!$M$45,IF(L4436&lt;&gt;"",ROUNDUP(($L4436*$N4436/100),-1),0),0)</f>
        <v>0</v>
      </c>
      <c r="R4436" s="311">
        <f t="shared" si="138"/>
        <v>0</v>
      </c>
      <c r="S4436" s="313">
        <f t="shared" si="139"/>
        <v>0</v>
      </c>
      <c r="T4436" s="314">
        <f>IF(M4436&lt;&gt;ฐาน!$M$45,IF(S4436&lt;&gt;"",S4436+R4436,0),0)</f>
        <v>0</v>
      </c>
      <c r="U4436" s="311">
        <f>IF(M4436&lt;&gt;ฐาน!$M$45,IF(S4436=0,J4436+T4436,O4436),J4436)</f>
        <v>0</v>
      </c>
      <c r="V4436" s="98"/>
    </row>
    <row r="4437" spans="1:22" x14ac:dyDescent="0.35">
      <c r="A4437" s="93">
        <v>4429</v>
      </c>
      <c r="B4437" s="84"/>
      <c r="C4437" s="98"/>
      <c r="D4437" s="91"/>
      <c r="E4437" s="89"/>
      <c r="F4437" s="88"/>
      <c r="G4437" s="91"/>
      <c r="H4437" s="91"/>
      <c r="I4437" s="88"/>
      <c r="J4437" s="92"/>
      <c r="K4437" s="212"/>
      <c r="L4437" s="308" t="str">
        <f>IF(K4437&lt;&gt;"",INDEX(ฐาน!$J$4:$M$44,MATCH(INT(K4437),ฐาน!$J$4:$J$44,0),2),"")</f>
        <v/>
      </c>
      <c r="M4437" s="309" t="str">
        <f>IF(L4437&lt;&gt;"",INDEX(ฐาน!$J$4:$M$45,MATCH(L4437,ฐาน!$K$4:$K$45,0),4),"")</f>
        <v/>
      </c>
      <c r="N4437" s="310" t="str">
        <f>IF(I4437&lt;&gt;"",INDEX(ฐาน!$A$4:$F$9,MATCH(I4437,ฐาน!$A$4:$A$9,0),IF(J4437&gt;=INDEX(ฐาน!$A$4:$F$9,MATCH(I4437,ฐาน!$A$4:$A$9,0),3),6,5)),"")</f>
        <v/>
      </c>
      <c r="O4437" s="311" t="str">
        <f>IF(I4437&lt;&gt;"",IF(J4437&gt;=INDEX(ฐาน!$A$4:$G$9,MATCH(I4437,ฐาน!$A$4:$A$9,0),4),INDEX(ฐาน!$A$4:$G$9,MATCH(I4437,ฐาน!$A$4:$A$9,0),7),INDEX(ฐาน!$A$4:$G$9,MATCH(I4437,ฐาน!$A$4:$A$9,0),4)),"")</f>
        <v/>
      </c>
      <c r="P4437" s="312">
        <f>IF(M4437&lt;&gt;ฐาน!$M$45,IF(L4437&lt;&gt;"",($L4437*$N4437/100),0),0)</f>
        <v>0</v>
      </c>
      <c r="Q4437" s="311">
        <f>IF(M4437&lt;&gt;ฐาน!$M$45,IF(L4437&lt;&gt;"",ROUNDUP(($L4437*$N4437/100),-1),0),0)</f>
        <v>0</v>
      </c>
      <c r="R4437" s="311">
        <f t="shared" si="138"/>
        <v>0</v>
      </c>
      <c r="S4437" s="313">
        <f t="shared" si="139"/>
        <v>0</v>
      </c>
      <c r="T4437" s="314">
        <f>IF(M4437&lt;&gt;ฐาน!$M$45,IF(S4437&lt;&gt;"",S4437+R4437,0),0)</f>
        <v>0</v>
      </c>
      <c r="U4437" s="311">
        <f>IF(M4437&lt;&gt;ฐาน!$M$45,IF(S4437=0,J4437+T4437,O4437),J4437)</f>
        <v>0</v>
      </c>
      <c r="V4437" s="98"/>
    </row>
    <row r="4438" spans="1:22" x14ac:dyDescent="0.35">
      <c r="A4438" s="93">
        <v>4430</v>
      </c>
      <c r="B4438" s="84"/>
      <c r="C4438" s="98"/>
      <c r="D4438" s="91"/>
      <c r="E4438" s="89"/>
      <c r="F4438" s="88"/>
      <c r="G4438" s="91"/>
      <c r="H4438" s="91"/>
      <c r="I4438" s="88"/>
      <c r="J4438" s="92"/>
      <c r="K4438" s="212"/>
      <c r="L4438" s="308" t="str">
        <f>IF(K4438&lt;&gt;"",INDEX(ฐาน!$J$4:$M$44,MATCH(INT(K4438),ฐาน!$J$4:$J$44,0),2),"")</f>
        <v/>
      </c>
      <c r="M4438" s="309" t="str">
        <f>IF(L4438&lt;&gt;"",INDEX(ฐาน!$J$4:$M$45,MATCH(L4438,ฐาน!$K$4:$K$45,0),4),"")</f>
        <v/>
      </c>
      <c r="N4438" s="310" t="str">
        <f>IF(I4438&lt;&gt;"",INDEX(ฐาน!$A$4:$F$9,MATCH(I4438,ฐาน!$A$4:$A$9,0),IF(J4438&gt;=INDEX(ฐาน!$A$4:$F$9,MATCH(I4438,ฐาน!$A$4:$A$9,0),3),6,5)),"")</f>
        <v/>
      </c>
      <c r="O4438" s="311" t="str">
        <f>IF(I4438&lt;&gt;"",IF(J4438&gt;=INDEX(ฐาน!$A$4:$G$9,MATCH(I4438,ฐาน!$A$4:$A$9,0),4),INDEX(ฐาน!$A$4:$G$9,MATCH(I4438,ฐาน!$A$4:$A$9,0),7),INDEX(ฐาน!$A$4:$G$9,MATCH(I4438,ฐาน!$A$4:$A$9,0),4)),"")</f>
        <v/>
      </c>
      <c r="P4438" s="312">
        <f>IF(M4438&lt;&gt;ฐาน!$M$45,IF(L4438&lt;&gt;"",($L4438*$N4438/100),0),0)</f>
        <v>0</v>
      </c>
      <c r="Q4438" s="311">
        <f>IF(M4438&lt;&gt;ฐาน!$M$45,IF(L4438&lt;&gt;"",ROUNDUP(($L4438*$N4438/100),-1),0),0)</f>
        <v>0</v>
      </c>
      <c r="R4438" s="311">
        <f t="shared" si="138"/>
        <v>0</v>
      </c>
      <c r="S4438" s="313">
        <f t="shared" si="139"/>
        <v>0</v>
      </c>
      <c r="T4438" s="314">
        <f>IF(M4438&lt;&gt;ฐาน!$M$45,IF(S4438&lt;&gt;"",S4438+R4438,0),0)</f>
        <v>0</v>
      </c>
      <c r="U4438" s="311">
        <f>IF(M4438&lt;&gt;ฐาน!$M$45,IF(S4438=0,J4438+T4438,O4438),J4438)</f>
        <v>0</v>
      </c>
      <c r="V4438" s="98"/>
    </row>
    <row r="4439" spans="1:22" x14ac:dyDescent="0.35">
      <c r="A4439" s="93">
        <v>4431</v>
      </c>
      <c r="B4439" s="84"/>
      <c r="C4439" s="98"/>
      <c r="D4439" s="91"/>
      <c r="E4439" s="89"/>
      <c r="F4439" s="88"/>
      <c r="G4439" s="91"/>
      <c r="H4439" s="91"/>
      <c r="I4439" s="88"/>
      <c r="J4439" s="92"/>
      <c r="K4439" s="212"/>
      <c r="L4439" s="308" t="str">
        <f>IF(K4439&lt;&gt;"",INDEX(ฐาน!$J$4:$M$44,MATCH(INT(K4439),ฐาน!$J$4:$J$44,0),2),"")</f>
        <v/>
      </c>
      <c r="M4439" s="309" t="str">
        <f>IF(L4439&lt;&gt;"",INDEX(ฐาน!$J$4:$M$45,MATCH(L4439,ฐาน!$K$4:$K$45,0),4),"")</f>
        <v/>
      </c>
      <c r="N4439" s="310" t="str">
        <f>IF(I4439&lt;&gt;"",INDEX(ฐาน!$A$4:$F$9,MATCH(I4439,ฐาน!$A$4:$A$9,0),IF(J4439&gt;=INDEX(ฐาน!$A$4:$F$9,MATCH(I4439,ฐาน!$A$4:$A$9,0),3),6,5)),"")</f>
        <v/>
      </c>
      <c r="O4439" s="311" t="str">
        <f>IF(I4439&lt;&gt;"",IF(J4439&gt;=INDEX(ฐาน!$A$4:$G$9,MATCH(I4439,ฐาน!$A$4:$A$9,0),4),INDEX(ฐาน!$A$4:$G$9,MATCH(I4439,ฐาน!$A$4:$A$9,0),7),INDEX(ฐาน!$A$4:$G$9,MATCH(I4439,ฐาน!$A$4:$A$9,0),4)),"")</f>
        <v/>
      </c>
      <c r="P4439" s="312">
        <f>IF(M4439&lt;&gt;ฐาน!$M$45,IF(L4439&lt;&gt;"",($L4439*$N4439/100),0),0)</f>
        <v>0</v>
      </c>
      <c r="Q4439" s="311">
        <f>IF(M4439&lt;&gt;ฐาน!$M$45,IF(L4439&lt;&gt;"",ROUNDUP(($L4439*$N4439/100),-1),0),0)</f>
        <v>0</v>
      </c>
      <c r="R4439" s="311">
        <f t="shared" si="138"/>
        <v>0</v>
      </c>
      <c r="S4439" s="313">
        <f t="shared" si="139"/>
        <v>0</v>
      </c>
      <c r="T4439" s="314">
        <f>IF(M4439&lt;&gt;ฐาน!$M$45,IF(S4439&lt;&gt;"",S4439+R4439,0),0)</f>
        <v>0</v>
      </c>
      <c r="U4439" s="311">
        <f>IF(M4439&lt;&gt;ฐาน!$M$45,IF(S4439=0,J4439+T4439,O4439),J4439)</f>
        <v>0</v>
      </c>
      <c r="V4439" s="98"/>
    </row>
    <row r="4440" spans="1:22" x14ac:dyDescent="0.35">
      <c r="A4440" s="93">
        <v>4432</v>
      </c>
      <c r="B4440" s="84"/>
      <c r="C4440" s="98"/>
      <c r="D4440" s="91"/>
      <c r="E4440" s="89"/>
      <c r="F4440" s="88"/>
      <c r="G4440" s="91"/>
      <c r="H4440" s="91"/>
      <c r="I4440" s="88"/>
      <c r="J4440" s="92"/>
      <c r="K4440" s="212"/>
      <c r="L4440" s="308" t="str">
        <f>IF(K4440&lt;&gt;"",INDEX(ฐาน!$J$4:$M$44,MATCH(INT(K4440),ฐาน!$J$4:$J$44,0),2),"")</f>
        <v/>
      </c>
      <c r="M4440" s="309" t="str">
        <f>IF(L4440&lt;&gt;"",INDEX(ฐาน!$J$4:$M$45,MATCH(L4440,ฐาน!$K$4:$K$45,0),4),"")</f>
        <v/>
      </c>
      <c r="N4440" s="310" t="str">
        <f>IF(I4440&lt;&gt;"",INDEX(ฐาน!$A$4:$F$9,MATCH(I4440,ฐาน!$A$4:$A$9,0),IF(J4440&gt;=INDEX(ฐาน!$A$4:$F$9,MATCH(I4440,ฐาน!$A$4:$A$9,0),3),6,5)),"")</f>
        <v/>
      </c>
      <c r="O4440" s="311" t="str">
        <f>IF(I4440&lt;&gt;"",IF(J4440&gt;=INDEX(ฐาน!$A$4:$G$9,MATCH(I4440,ฐาน!$A$4:$A$9,0),4),INDEX(ฐาน!$A$4:$G$9,MATCH(I4440,ฐาน!$A$4:$A$9,0),7),INDEX(ฐาน!$A$4:$G$9,MATCH(I4440,ฐาน!$A$4:$A$9,0),4)),"")</f>
        <v/>
      </c>
      <c r="P4440" s="312">
        <f>IF(M4440&lt;&gt;ฐาน!$M$45,IF(L4440&lt;&gt;"",($L4440*$N4440/100),0),0)</f>
        <v>0</v>
      </c>
      <c r="Q4440" s="311">
        <f>IF(M4440&lt;&gt;ฐาน!$M$45,IF(L4440&lt;&gt;"",ROUNDUP(($L4440*$N4440/100),-1),0),0)</f>
        <v>0</v>
      </c>
      <c r="R4440" s="311">
        <f t="shared" si="138"/>
        <v>0</v>
      </c>
      <c r="S4440" s="313">
        <f t="shared" si="139"/>
        <v>0</v>
      </c>
      <c r="T4440" s="314">
        <f>IF(M4440&lt;&gt;ฐาน!$M$45,IF(S4440&lt;&gt;"",S4440+R4440,0),0)</f>
        <v>0</v>
      </c>
      <c r="U4440" s="311">
        <f>IF(M4440&lt;&gt;ฐาน!$M$45,IF(S4440=0,J4440+T4440,O4440),J4440)</f>
        <v>0</v>
      </c>
      <c r="V4440" s="98"/>
    </row>
    <row r="4441" spans="1:22" x14ac:dyDescent="0.35">
      <c r="A4441" s="93">
        <v>4433</v>
      </c>
      <c r="B4441" s="84"/>
      <c r="C4441" s="98"/>
      <c r="D4441" s="91"/>
      <c r="E4441" s="89"/>
      <c r="F4441" s="88"/>
      <c r="G4441" s="91"/>
      <c r="H4441" s="91"/>
      <c r="I4441" s="88"/>
      <c r="J4441" s="92"/>
      <c r="K4441" s="212"/>
      <c r="L4441" s="308" t="str">
        <f>IF(K4441&lt;&gt;"",INDEX(ฐาน!$J$4:$M$44,MATCH(INT(K4441),ฐาน!$J$4:$J$44,0),2),"")</f>
        <v/>
      </c>
      <c r="M4441" s="309" t="str">
        <f>IF(L4441&lt;&gt;"",INDEX(ฐาน!$J$4:$M$45,MATCH(L4441,ฐาน!$K$4:$K$45,0),4),"")</f>
        <v/>
      </c>
      <c r="N4441" s="310" t="str">
        <f>IF(I4441&lt;&gt;"",INDEX(ฐาน!$A$4:$F$9,MATCH(I4441,ฐาน!$A$4:$A$9,0),IF(J4441&gt;=INDEX(ฐาน!$A$4:$F$9,MATCH(I4441,ฐาน!$A$4:$A$9,0),3),6,5)),"")</f>
        <v/>
      </c>
      <c r="O4441" s="311" t="str">
        <f>IF(I4441&lt;&gt;"",IF(J4441&gt;=INDEX(ฐาน!$A$4:$G$9,MATCH(I4441,ฐาน!$A$4:$A$9,0),4),INDEX(ฐาน!$A$4:$G$9,MATCH(I4441,ฐาน!$A$4:$A$9,0),7),INDEX(ฐาน!$A$4:$G$9,MATCH(I4441,ฐาน!$A$4:$A$9,0),4)),"")</f>
        <v/>
      </c>
      <c r="P4441" s="312">
        <f>IF(M4441&lt;&gt;ฐาน!$M$45,IF(L4441&lt;&gt;"",($L4441*$N4441/100),0),0)</f>
        <v>0</v>
      </c>
      <c r="Q4441" s="311">
        <f>IF(M4441&lt;&gt;ฐาน!$M$45,IF(L4441&lt;&gt;"",ROUNDUP(($L4441*$N4441/100),-1),0),0)</f>
        <v>0</v>
      </c>
      <c r="R4441" s="311">
        <f t="shared" si="138"/>
        <v>0</v>
      </c>
      <c r="S4441" s="313">
        <f t="shared" si="139"/>
        <v>0</v>
      </c>
      <c r="T4441" s="314">
        <f>IF(M4441&lt;&gt;ฐาน!$M$45,IF(S4441&lt;&gt;"",S4441+R4441,0),0)</f>
        <v>0</v>
      </c>
      <c r="U4441" s="311">
        <f>IF(M4441&lt;&gt;ฐาน!$M$45,IF(S4441=0,J4441+T4441,O4441),J4441)</f>
        <v>0</v>
      </c>
      <c r="V4441" s="98"/>
    </row>
    <row r="4442" spans="1:22" x14ac:dyDescent="0.35">
      <c r="A4442" s="93">
        <v>4434</v>
      </c>
      <c r="B4442" s="84"/>
      <c r="C4442" s="98"/>
      <c r="D4442" s="91"/>
      <c r="E4442" s="89"/>
      <c r="F4442" s="88"/>
      <c r="G4442" s="91"/>
      <c r="H4442" s="91"/>
      <c r="I4442" s="88"/>
      <c r="J4442" s="92"/>
      <c r="K4442" s="212"/>
      <c r="L4442" s="308" t="str">
        <f>IF(K4442&lt;&gt;"",INDEX(ฐาน!$J$4:$M$44,MATCH(INT(K4442),ฐาน!$J$4:$J$44,0),2),"")</f>
        <v/>
      </c>
      <c r="M4442" s="309" t="str">
        <f>IF(L4442&lt;&gt;"",INDEX(ฐาน!$J$4:$M$45,MATCH(L4442,ฐาน!$K$4:$K$45,0),4),"")</f>
        <v/>
      </c>
      <c r="N4442" s="310" t="str">
        <f>IF(I4442&lt;&gt;"",INDEX(ฐาน!$A$4:$F$9,MATCH(I4442,ฐาน!$A$4:$A$9,0),IF(J4442&gt;=INDEX(ฐาน!$A$4:$F$9,MATCH(I4442,ฐาน!$A$4:$A$9,0),3),6,5)),"")</f>
        <v/>
      </c>
      <c r="O4442" s="311" t="str">
        <f>IF(I4442&lt;&gt;"",IF(J4442&gt;=INDEX(ฐาน!$A$4:$G$9,MATCH(I4442,ฐาน!$A$4:$A$9,0),4),INDEX(ฐาน!$A$4:$G$9,MATCH(I4442,ฐาน!$A$4:$A$9,0),7),INDEX(ฐาน!$A$4:$G$9,MATCH(I4442,ฐาน!$A$4:$A$9,0),4)),"")</f>
        <v/>
      </c>
      <c r="P4442" s="312">
        <f>IF(M4442&lt;&gt;ฐาน!$M$45,IF(L4442&lt;&gt;"",($L4442*$N4442/100),0),0)</f>
        <v>0</v>
      </c>
      <c r="Q4442" s="311">
        <f>IF(M4442&lt;&gt;ฐาน!$M$45,IF(L4442&lt;&gt;"",ROUNDUP(($L4442*$N4442/100),-1),0),0)</f>
        <v>0</v>
      </c>
      <c r="R4442" s="311">
        <f t="shared" si="138"/>
        <v>0</v>
      </c>
      <c r="S4442" s="313">
        <f t="shared" si="139"/>
        <v>0</v>
      </c>
      <c r="T4442" s="314">
        <f>IF(M4442&lt;&gt;ฐาน!$M$45,IF(S4442&lt;&gt;"",S4442+R4442,0),0)</f>
        <v>0</v>
      </c>
      <c r="U4442" s="311">
        <f>IF(M4442&lt;&gt;ฐาน!$M$45,IF(S4442=0,J4442+T4442,O4442),J4442)</f>
        <v>0</v>
      </c>
      <c r="V4442" s="98"/>
    </row>
    <row r="4443" spans="1:22" x14ac:dyDescent="0.35">
      <c r="A4443" s="93">
        <v>4435</v>
      </c>
      <c r="B4443" s="84"/>
      <c r="C4443" s="98"/>
      <c r="D4443" s="91"/>
      <c r="E4443" s="89"/>
      <c r="F4443" s="88"/>
      <c r="G4443" s="91"/>
      <c r="H4443" s="91"/>
      <c r="I4443" s="88"/>
      <c r="J4443" s="92"/>
      <c r="K4443" s="212"/>
      <c r="L4443" s="308" t="str">
        <f>IF(K4443&lt;&gt;"",INDEX(ฐาน!$J$4:$M$44,MATCH(INT(K4443),ฐาน!$J$4:$J$44,0),2),"")</f>
        <v/>
      </c>
      <c r="M4443" s="309" t="str">
        <f>IF(L4443&lt;&gt;"",INDEX(ฐาน!$J$4:$M$45,MATCH(L4443,ฐาน!$K$4:$K$45,0),4),"")</f>
        <v/>
      </c>
      <c r="N4443" s="310" t="str">
        <f>IF(I4443&lt;&gt;"",INDEX(ฐาน!$A$4:$F$9,MATCH(I4443,ฐาน!$A$4:$A$9,0),IF(J4443&gt;=INDEX(ฐาน!$A$4:$F$9,MATCH(I4443,ฐาน!$A$4:$A$9,0),3),6,5)),"")</f>
        <v/>
      </c>
      <c r="O4443" s="311" t="str">
        <f>IF(I4443&lt;&gt;"",IF(J4443&gt;=INDEX(ฐาน!$A$4:$G$9,MATCH(I4443,ฐาน!$A$4:$A$9,0),4),INDEX(ฐาน!$A$4:$G$9,MATCH(I4443,ฐาน!$A$4:$A$9,0),7),INDEX(ฐาน!$A$4:$G$9,MATCH(I4443,ฐาน!$A$4:$A$9,0),4)),"")</f>
        <v/>
      </c>
      <c r="P4443" s="312">
        <f>IF(M4443&lt;&gt;ฐาน!$M$45,IF(L4443&lt;&gt;"",($L4443*$N4443/100),0),0)</f>
        <v>0</v>
      </c>
      <c r="Q4443" s="311">
        <f>IF(M4443&lt;&gt;ฐาน!$M$45,IF(L4443&lt;&gt;"",ROUNDUP(($L4443*$N4443/100),-1),0),0)</f>
        <v>0</v>
      </c>
      <c r="R4443" s="311">
        <f t="shared" si="138"/>
        <v>0</v>
      </c>
      <c r="S4443" s="313">
        <f t="shared" si="139"/>
        <v>0</v>
      </c>
      <c r="T4443" s="314">
        <f>IF(M4443&lt;&gt;ฐาน!$M$45,IF(S4443&lt;&gt;"",S4443+R4443,0),0)</f>
        <v>0</v>
      </c>
      <c r="U4443" s="311">
        <f>IF(M4443&lt;&gt;ฐาน!$M$45,IF(S4443=0,J4443+T4443,O4443),J4443)</f>
        <v>0</v>
      </c>
      <c r="V4443" s="98"/>
    </row>
    <row r="4444" spans="1:22" x14ac:dyDescent="0.35">
      <c r="A4444" s="93">
        <v>4436</v>
      </c>
      <c r="B4444" s="84"/>
      <c r="C4444" s="98"/>
      <c r="D4444" s="91"/>
      <c r="E4444" s="89"/>
      <c r="F4444" s="88"/>
      <c r="G4444" s="91"/>
      <c r="H4444" s="91"/>
      <c r="I4444" s="88"/>
      <c r="J4444" s="92"/>
      <c r="K4444" s="212"/>
      <c r="L4444" s="308" t="str">
        <f>IF(K4444&lt;&gt;"",INDEX(ฐาน!$J$4:$M$44,MATCH(INT(K4444),ฐาน!$J$4:$J$44,0),2),"")</f>
        <v/>
      </c>
      <c r="M4444" s="309" t="str">
        <f>IF(L4444&lt;&gt;"",INDEX(ฐาน!$J$4:$M$45,MATCH(L4444,ฐาน!$K$4:$K$45,0),4),"")</f>
        <v/>
      </c>
      <c r="N4444" s="310" t="str">
        <f>IF(I4444&lt;&gt;"",INDEX(ฐาน!$A$4:$F$9,MATCH(I4444,ฐาน!$A$4:$A$9,0),IF(J4444&gt;=INDEX(ฐาน!$A$4:$F$9,MATCH(I4444,ฐาน!$A$4:$A$9,0),3),6,5)),"")</f>
        <v/>
      </c>
      <c r="O4444" s="311" t="str">
        <f>IF(I4444&lt;&gt;"",IF(J4444&gt;=INDEX(ฐาน!$A$4:$G$9,MATCH(I4444,ฐาน!$A$4:$A$9,0),4),INDEX(ฐาน!$A$4:$G$9,MATCH(I4444,ฐาน!$A$4:$A$9,0),7),INDEX(ฐาน!$A$4:$G$9,MATCH(I4444,ฐาน!$A$4:$A$9,0),4)),"")</f>
        <v/>
      </c>
      <c r="P4444" s="312">
        <f>IF(M4444&lt;&gt;ฐาน!$M$45,IF(L4444&lt;&gt;"",($L4444*$N4444/100),0),0)</f>
        <v>0</v>
      </c>
      <c r="Q4444" s="311">
        <f>IF(M4444&lt;&gt;ฐาน!$M$45,IF(L4444&lt;&gt;"",ROUNDUP(($L4444*$N4444/100),-1),0),0)</f>
        <v>0</v>
      </c>
      <c r="R4444" s="311">
        <f t="shared" si="138"/>
        <v>0</v>
      </c>
      <c r="S4444" s="313">
        <f t="shared" si="139"/>
        <v>0</v>
      </c>
      <c r="T4444" s="314">
        <f>IF(M4444&lt;&gt;ฐาน!$M$45,IF(S4444&lt;&gt;"",S4444+R4444,0),0)</f>
        <v>0</v>
      </c>
      <c r="U4444" s="311">
        <f>IF(M4444&lt;&gt;ฐาน!$M$45,IF(S4444=0,J4444+T4444,O4444),J4444)</f>
        <v>0</v>
      </c>
      <c r="V4444" s="98"/>
    </row>
    <row r="4445" spans="1:22" x14ac:dyDescent="0.35">
      <c r="A4445" s="93">
        <v>4437</v>
      </c>
      <c r="B4445" s="84"/>
      <c r="C4445" s="98"/>
      <c r="D4445" s="91"/>
      <c r="E4445" s="89"/>
      <c r="F4445" s="88"/>
      <c r="G4445" s="91"/>
      <c r="H4445" s="91"/>
      <c r="I4445" s="88"/>
      <c r="J4445" s="92"/>
      <c r="K4445" s="212"/>
      <c r="L4445" s="308" t="str">
        <f>IF(K4445&lt;&gt;"",INDEX(ฐาน!$J$4:$M$44,MATCH(INT(K4445),ฐาน!$J$4:$J$44,0),2),"")</f>
        <v/>
      </c>
      <c r="M4445" s="309" t="str">
        <f>IF(L4445&lt;&gt;"",INDEX(ฐาน!$J$4:$M$45,MATCH(L4445,ฐาน!$K$4:$K$45,0),4),"")</f>
        <v/>
      </c>
      <c r="N4445" s="310" t="str">
        <f>IF(I4445&lt;&gt;"",INDEX(ฐาน!$A$4:$F$9,MATCH(I4445,ฐาน!$A$4:$A$9,0),IF(J4445&gt;=INDEX(ฐาน!$A$4:$F$9,MATCH(I4445,ฐาน!$A$4:$A$9,0),3),6,5)),"")</f>
        <v/>
      </c>
      <c r="O4445" s="311" t="str">
        <f>IF(I4445&lt;&gt;"",IF(J4445&gt;=INDEX(ฐาน!$A$4:$G$9,MATCH(I4445,ฐาน!$A$4:$A$9,0),4),INDEX(ฐาน!$A$4:$G$9,MATCH(I4445,ฐาน!$A$4:$A$9,0),7),INDEX(ฐาน!$A$4:$G$9,MATCH(I4445,ฐาน!$A$4:$A$9,0),4)),"")</f>
        <v/>
      </c>
      <c r="P4445" s="312">
        <f>IF(M4445&lt;&gt;ฐาน!$M$45,IF(L4445&lt;&gt;"",($L4445*$N4445/100),0),0)</f>
        <v>0</v>
      </c>
      <c r="Q4445" s="311">
        <f>IF(M4445&lt;&gt;ฐาน!$M$45,IF(L4445&lt;&gt;"",ROUNDUP(($L4445*$N4445/100),-1),0),0)</f>
        <v>0</v>
      </c>
      <c r="R4445" s="311">
        <f t="shared" si="138"/>
        <v>0</v>
      </c>
      <c r="S4445" s="313">
        <f t="shared" si="139"/>
        <v>0</v>
      </c>
      <c r="T4445" s="314">
        <f>IF(M4445&lt;&gt;ฐาน!$M$45,IF(S4445&lt;&gt;"",S4445+R4445,0),0)</f>
        <v>0</v>
      </c>
      <c r="U4445" s="311">
        <f>IF(M4445&lt;&gt;ฐาน!$M$45,IF(S4445=0,J4445+T4445,O4445),J4445)</f>
        <v>0</v>
      </c>
      <c r="V4445" s="98"/>
    </row>
    <row r="4446" spans="1:22" x14ac:dyDescent="0.35">
      <c r="A4446" s="93">
        <v>4438</v>
      </c>
      <c r="B4446" s="84"/>
      <c r="C4446" s="98"/>
      <c r="D4446" s="91"/>
      <c r="E4446" s="89"/>
      <c r="F4446" s="88"/>
      <c r="G4446" s="91"/>
      <c r="H4446" s="91"/>
      <c r="I4446" s="88"/>
      <c r="J4446" s="92"/>
      <c r="K4446" s="212"/>
      <c r="L4446" s="308" t="str">
        <f>IF(K4446&lt;&gt;"",INDEX(ฐาน!$J$4:$M$44,MATCH(INT(K4446),ฐาน!$J$4:$J$44,0),2),"")</f>
        <v/>
      </c>
      <c r="M4446" s="309" t="str">
        <f>IF(L4446&lt;&gt;"",INDEX(ฐาน!$J$4:$M$45,MATCH(L4446,ฐาน!$K$4:$K$45,0),4),"")</f>
        <v/>
      </c>
      <c r="N4446" s="310" t="str">
        <f>IF(I4446&lt;&gt;"",INDEX(ฐาน!$A$4:$F$9,MATCH(I4446,ฐาน!$A$4:$A$9,0),IF(J4446&gt;=INDEX(ฐาน!$A$4:$F$9,MATCH(I4446,ฐาน!$A$4:$A$9,0),3),6,5)),"")</f>
        <v/>
      </c>
      <c r="O4446" s="311" t="str">
        <f>IF(I4446&lt;&gt;"",IF(J4446&gt;=INDEX(ฐาน!$A$4:$G$9,MATCH(I4446,ฐาน!$A$4:$A$9,0),4),INDEX(ฐาน!$A$4:$G$9,MATCH(I4446,ฐาน!$A$4:$A$9,0),7),INDEX(ฐาน!$A$4:$G$9,MATCH(I4446,ฐาน!$A$4:$A$9,0),4)),"")</f>
        <v/>
      </c>
      <c r="P4446" s="312">
        <f>IF(M4446&lt;&gt;ฐาน!$M$45,IF(L4446&lt;&gt;"",($L4446*$N4446/100),0),0)</f>
        <v>0</v>
      </c>
      <c r="Q4446" s="311">
        <f>IF(M4446&lt;&gt;ฐาน!$M$45,IF(L4446&lt;&gt;"",ROUNDUP(($L4446*$N4446/100),-1),0),0)</f>
        <v>0</v>
      </c>
      <c r="R4446" s="311">
        <f t="shared" si="138"/>
        <v>0</v>
      </c>
      <c r="S4446" s="313">
        <f t="shared" si="139"/>
        <v>0</v>
      </c>
      <c r="T4446" s="314">
        <f>IF(M4446&lt;&gt;ฐาน!$M$45,IF(S4446&lt;&gt;"",S4446+R4446,0),0)</f>
        <v>0</v>
      </c>
      <c r="U4446" s="311">
        <f>IF(M4446&lt;&gt;ฐาน!$M$45,IF(S4446=0,J4446+T4446,O4446),J4446)</f>
        <v>0</v>
      </c>
      <c r="V4446" s="98"/>
    </row>
    <row r="4447" spans="1:22" x14ac:dyDescent="0.35">
      <c r="A4447" s="93">
        <v>4439</v>
      </c>
      <c r="B4447" s="84"/>
      <c r="C4447" s="98"/>
      <c r="D4447" s="91"/>
      <c r="E4447" s="89"/>
      <c r="F4447" s="88"/>
      <c r="G4447" s="91"/>
      <c r="H4447" s="91"/>
      <c r="I4447" s="88"/>
      <c r="J4447" s="92"/>
      <c r="K4447" s="212"/>
      <c r="L4447" s="308" t="str">
        <f>IF(K4447&lt;&gt;"",INDEX(ฐาน!$J$4:$M$44,MATCH(INT(K4447),ฐาน!$J$4:$J$44,0),2),"")</f>
        <v/>
      </c>
      <c r="M4447" s="309" t="str">
        <f>IF(L4447&lt;&gt;"",INDEX(ฐาน!$J$4:$M$45,MATCH(L4447,ฐาน!$K$4:$K$45,0),4),"")</f>
        <v/>
      </c>
      <c r="N4447" s="310" t="str">
        <f>IF(I4447&lt;&gt;"",INDEX(ฐาน!$A$4:$F$9,MATCH(I4447,ฐาน!$A$4:$A$9,0),IF(J4447&gt;=INDEX(ฐาน!$A$4:$F$9,MATCH(I4447,ฐาน!$A$4:$A$9,0),3),6,5)),"")</f>
        <v/>
      </c>
      <c r="O4447" s="311" t="str">
        <f>IF(I4447&lt;&gt;"",IF(J4447&gt;=INDEX(ฐาน!$A$4:$G$9,MATCH(I4447,ฐาน!$A$4:$A$9,0),4),INDEX(ฐาน!$A$4:$G$9,MATCH(I4447,ฐาน!$A$4:$A$9,0),7),INDEX(ฐาน!$A$4:$G$9,MATCH(I4447,ฐาน!$A$4:$A$9,0),4)),"")</f>
        <v/>
      </c>
      <c r="P4447" s="312">
        <f>IF(M4447&lt;&gt;ฐาน!$M$45,IF(L4447&lt;&gt;"",($L4447*$N4447/100),0),0)</f>
        <v>0</v>
      </c>
      <c r="Q4447" s="311">
        <f>IF(M4447&lt;&gt;ฐาน!$M$45,IF(L4447&lt;&gt;"",ROUNDUP(($L4447*$N4447/100),-1),0),0)</f>
        <v>0</v>
      </c>
      <c r="R4447" s="311">
        <f t="shared" si="138"/>
        <v>0</v>
      </c>
      <c r="S4447" s="313">
        <f t="shared" si="139"/>
        <v>0</v>
      </c>
      <c r="T4447" s="314">
        <f>IF(M4447&lt;&gt;ฐาน!$M$45,IF(S4447&lt;&gt;"",S4447+R4447,0),0)</f>
        <v>0</v>
      </c>
      <c r="U4447" s="311">
        <f>IF(M4447&lt;&gt;ฐาน!$M$45,IF(S4447=0,J4447+T4447,O4447),J4447)</f>
        <v>0</v>
      </c>
      <c r="V4447" s="98"/>
    </row>
    <row r="4448" spans="1:22" x14ac:dyDescent="0.35">
      <c r="A4448" s="93">
        <v>4440</v>
      </c>
      <c r="B4448" s="84"/>
      <c r="C4448" s="98"/>
      <c r="D4448" s="91"/>
      <c r="E4448" s="89"/>
      <c r="F4448" s="88"/>
      <c r="G4448" s="91"/>
      <c r="H4448" s="91"/>
      <c r="I4448" s="88"/>
      <c r="J4448" s="92"/>
      <c r="K4448" s="212"/>
      <c r="L4448" s="308" t="str">
        <f>IF(K4448&lt;&gt;"",INDEX(ฐาน!$J$4:$M$44,MATCH(INT(K4448),ฐาน!$J$4:$J$44,0),2),"")</f>
        <v/>
      </c>
      <c r="M4448" s="309" t="str">
        <f>IF(L4448&lt;&gt;"",INDEX(ฐาน!$J$4:$M$45,MATCH(L4448,ฐาน!$K$4:$K$45,0),4),"")</f>
        <v/>
      </c>
      <c r="N4448" s="310" t="str">
        <f>IF(I4448&lt;&gt;"",INDEX(ฐาน!$A$4:$F$9,MATCH(I4448,ฐาน!$A$4:$A$9,0),IF(J4448&gt;=INDEX(ฐาน!$A$4:$F$9,MATCH(I4448,ฐาน!$A$4:$A$9,0),3),6,5)),"")</f>
        <v/>
      </c>
      <c r="O4448" s="311" t="str">
        <f>IF(I4448&lt;&gt;"",IF(J4448&gt;=INDEX(ฐาน!$A$4:$G$9,MATCH(I4448,ฐาน!$A$4:$A$9,0),4),INDEX(ฐาน!$A$4:$G$9,MATCH(I4448,ฐาน!$A$4:$A$9,0),7),INDEX(ฐาน!$A$4:$G$9,MATCH(I4448,ฐาน!$A$4:$A$9,0),4)),"")</f>
        <v/>
      </c>
      <c r="P4448" s="312">
        <f>IF(M4448&lt;&gt;ฐาน!$M$45,IF(L4448&lt;&gt;"",($L4448*$N4448/100),0),0)</f>
        <v>0</v>
      </c>
      <c r="Q4448" s="311">
        <f>IF(M4448&lt;&gt;ฐาน!$M$45,IF(L4448&lt;&gt;"",ROUNDUP(($L4448*$N4448/100),-1),0),0)</f>
        <v>0</v>
      </c>
      <c r="R4448" s="311">
        <f t="shared" si="138"/>
        <v>0</v>
      </c>
      <c r="S4448" s="313">
        <f t="shared" si="139"/>
        <v>0</v>
      </c>
      <c r="T4448" s="314">
        <f>IF(M4448&lt;&gt;ฐาน!$M$45,IF(S4448&lt;&gt;"",S4448+R4448,0),0)</f>
        <v>0</v>
      </c>
      <c r="U4448" s="311">
        <f>IF(M4448&lt;&gt;ฐาน!$M$45,IF(S4448=0,J4448+T4448,O4448),J4448)</f>
        <v>0</v>
      </c>
      <c r="V4448" s="98"/>
    </row>
    <row r="4449" spans="1:22" x14ac:dyDescent="0.35">
      <c r="A4449" s="93">
        <v>4441</v>
      </c>
      <c r="B4449" s="84"/>
      <c r="C4449" s="98"/>
      <c r="D4449" s="91"/>
      <c r="E4449" s="89"/>
      <c r="F4449" s="88"/>
      <c r="G4449" s="91"/>
      <c r="H4449" s="91"/>
      <c r="I4449" s="88"/>
      <c r="J4449" s="92"/>
      <c r="K4449" s="212"/>
      <c r="L4449" s="308" t="str">
        <f>IF(K4449&lt;&gt;"",INDEX(ฐาน!$J$4:$M$44,MATCH(INT(K4449),ฐาน!$J$4:$J$44,0),2),"")</f>
        <v/>
      </c>
      <c r="M4449" s="309" t="str">
        <f>IF(L4449&lt;&gt;"",INDEX(ฐาน!$J$4:$M$45,MATCH(L4449,ฐาน!$K$4:$K$45,0),4),"")</f>
        <v/>
      </c>
      <c r="N4449" s="310" t="str">
        <f>IF(I4449&lt;&gt;"",INDEX(ฐาน!$A$4:$F$9,MATCH(I4449,ฐาน!$A$4:$A$9,0),IF(J4449&gt;=INDEX(ฐาน!$A$4:$F$9,MATCH(I4449,ฐาน!$A$4:$A$9,0),3),6,5)),"")</f>
        <v/>
      </c>
      <c r="O4449" s="311" t="str">
        <f>IF(I4449&lt;&gt;"",IF(J4449&gt;=INDEX(ฐาน!$A$4:$G$9,MATCH(I4449,ฐาน!$A$4:$A$9,0),4),INDEX(ฐาน!$A$4:$G$9,MATCH(I4449,ฐาน!$A$4:$A$9,0),7),INDEX(ฐาน!$A$4:$G$9,MATCH(I4449,ฐาน!$A$4:$A$9,0),4)),"")</f>
        <v/>
      </c>
      <c r="P4449" s="312">
        <f>IF(M4449&lt;&gt;ฐาน!$M$45,IF(L4449&lt;&gt;"",($L4449*$N4449/100),0),0)</f>
        <v>0</v>
      </c>
      <c r="Q4449" s="311">
        <f>IF(M4449&lt;&gt;ฐาน!$M$45,IF(L4449&lt;&gt;"",ROUNDUP(($L4449*$N4449/100),-1),0),0)</f>
        <v>0</v>
      </c>
      <c r="R4449" s="311">
        <f t="shared" si="138"/>
        <v>0</v>
      </c>
      <c r="S4449" s="313">
        <f t="shared" si="139"/>
        <v>0</v>
      </c>
      <c r="T4449" s="314">
        <f>IF(M4449&lt;&gt;ฐาน!$M$45,IF(S4449&lt;&gt;"",S4449+R4449,0),0)</f>
        <v>0</v>
      </c>
      <c r="U4449" s="311">
        <f>IF(M4449&lt;&gt;ฐาน!$M$45,IF(S4449=0,J4449+T4449,O4449),J4449)</f>
        <v>0</v>
      </c>
      <c r="V4449" s="98"/>
    </row>
    <row r="4450" spans="1:22" x14ac:dyDescent="0.35">
      <c r="A4450" s="93">
        <v>4442</v>
      </c>
      <c r="B4450" s="84"/>
      <c r="C4450" s="98"/>
      <c r="D4450" s="91"/>
      <c r="E4450" s="89"/>
      <c r="F4450" s="88"/>
      <c r="G4450" s="91"/>
      <c r="H4450" s="91"/>
      <c r="I4450" s="88"/>
      <c r="J4450" s="92"/>
      <c r="K4450" s="212"/>
      <c r="L4450" s="308" t="str">
        <f>IF(K4450&lt;&gt;"",INDEX(ฐาน!$J$4:$M$44,MATCH(INT(K4450),ฐาน!$J$4:$J$44,0),2),"")</f>
        <v/>
      </c>
      <c r="M4450" s="309" t="str">
        <f>IF(L4450&lt;&gt;"",INDEX(ฐาน!$J$4:$M$45,MATCH(L4450,ฐาน!$K$4:$K$45,0),4),"")</f>
        <v/>
      </c>
      <c r="N4450" s="310" t="str">
        <f>IF(I4450&lt;&gt;"",INDEX(ฐาน!$A$4:$F$9,MATCH(I4450,ฐาน!$A$4:$A$9,0),IF(J4450&gt;=INDEX(ฐาน!$A$4:$F$9,MATCH(I4450,ฐาน!$A$4:$A$9,0),3),6,5)),"")</f>
        <v/>
      </c>
      <c r="O4450" s="311" t="str">
        <f>IF(I4450&lt;&gt;"",IF(J4450&gt;=INDEX(ฐาน!$A$4:$G$9,MATCH(I4450,ฐาน!$A$4:$A$9,0),4),INDEX(ฐาน!$A$4:$G$9,MATCH(I4450,ฐาน!$A$4:$A$9,0),7),INDEX(ฐาน!$A$4:$G$9,MATCH(I4450,ฐาน!$A$4:$A$9,0),4)),"")</f>
        <v/>
      </c>
      <c r="P4450" s="312">
        <f>IF(M4450&lt;&gt;ฐาน!$M$45,IF(L4450&lt;&gt;"",($L4450*$N4450/100),0),0)</f>
        <v>0</v>
      </c>
      <c r="Q4450" s="311">
        <f>IF(M4450&lt;&gt;ฐาน!$M$45,IF(L4450&lt;&gt;"",ROUNDUP(($L4450*$N4450/100),-1),0),0)</f>
        <v>0</v>
      </c>
      <c r="R4450" s="311">
        <f t="shared" si="138"/>
        <v>0</v>
      </c>
      <c r="S4450" s="313">
        <f t="shared" si="139"/>
        <v>0</v>
      </c>
      <c r="T4450" s="314">
        <f>IF(M4450&lt;&gt;ฐาน!$M$45,IF(S4450&lt;&gt;"",S4450+R4450,0),0)</f>
        <v>0</v>
      </c>
      <c r="U4450" s="311">
        <f>IF(M4450&lt;&gt;ฐาน!$M$45,IF(S4450=0,J4450+T4450,O4450),J4450)</f>
        <v>0</v>
      </c>
      <c r="V4450" s="98"/>
    </row>
    <row r="4451" spans="1:22" x14ac:dyDescent="0.35">
      <c r="A4451" s="93">
        <v>4443</v>
      </c>
      <c r="B4451" s="84"/>
      <c r="C4451" s="98"/>
      <c r="D4451" s="91"/>
      <c r="E4451" s="89"/>
      <c r="F4451" s="88"/>
      <c r="G4451" s="91"/>
      <c r="H4451" s="91"/>
      <c r="I4451" s="88"/>
      <c r="J4451" s="92"/>
      <c r="K4451" s="212"/>
      <c r="L4451" s="308" t="str">
        <f>IF(K4451&lt;&gt;"",INDEX(ฐาน!$J$4:$M$44,MATCH(INT(K4451),ฐาน!$J$4:$J$44,0),2),"")</f>
        <v/>
      </c>
      <c r="M4451" s="309" t="str">
        <f>IF(L4451&lt;&gt;"",INDEX(ฐาน!$J$4:$M$45,MATCH(L4451,ฐาน!$K$4:$K$45,0),4),"")</f>
        <v/>
      </c>
      <c r="N4451" s="310" t="str">
        <f>IF(I4451&lt;&gt;"",INDEX(ฐาน!$A$4:$F$9,MATCH(I4451,ฐาน!$A$4:$A$9,0),IF(J4451&gt;=INDEX(ฐาน!$A$4:$F$9,MATCH(I4451,ฐาน!$A$4:$A$9,0),3),6,5)),"")</f>
        <v/>
      </c>
      <c r="O4451" s="311" t="str">
        <f>IF(I4451&lt;&gt;"",IF(J4451&gt;=INDEX(ฐาน!$A$4:$G$9,MATCH(I4451,ฐาน!$A$4:$A$9,0),4),INDEX(ฐาน!$A$4:$G$9,MATCH(I4451,ฐาน!$A$4:$A$9,0),7),INDEX(ฐาน!$A$4:$G$9,MATCH(I4451,ฐาน!$A$4:$A$9,0),4)),"")</f>
        <v/>
      </c>
      <c r="P4451" s="312">
        <f>IF(M4451&lt;&gt;ฐาน!$M$45,IF(L4451&lt;&gt;"",($L4451*$N4451/100),0),0)</f>
        <v>0</v>
      </c>
      <c r="Q4451" s="311">
        <f>IF(M4451&lt;&gt;ฐาน!$M$45,IF(L4451&lt;&gt;"",ROUNDUP(($L4451*$N4451/100),-1),0),0)</f>
        <v>0</v>
      </c>
      <c r="R4451" s="311">
        <f t="shared" si="138"/>
        <v>0</v>
      </c>
      <c r="S4451" s="313">
        <f t="shared" si="139"/>
        <v>0</v>
      </c>
      <c r="T4451" s="314">
        <f>IF(M4451&lt;&gt;ฐาน!$M$45,IF(S4451&lt;&gt;"",S4451+R4451,0),0)</f>
        <v>0</v>
      </c>
      <c r="U4451" s="311">
        <f>IF(M4451&lt;&gt;ฐาน!$M$45,IF(S4451=0,J4451+T4451,O4451),J4451)</f>
        <v>0</v>
      </c>
      <c r="V4451" s="98"/>
    </row>
    <row r="4452" spans="1:22" x14ac:dyDescent="0.35">
      <c r="A4452" s="93">
        <v>4444</v>
      </c>
      <c r="B4452" s="84"/>
      <c r="C4452" s="98"/>
      <c r="D4452" s="91"/>
      <c r="E4452" s="89"/>
      <c r="F4452" s="88"/>
      <c r="G4452" s="91"/>
      <c r="H4452" s="91"/>
      <c r="I4452" s="88"/>
      <c r="J4452" s="92"/>
      <c r="K4452" s="212"/>
      <c r="L4452" s="308" t="str">
        <f>IF(K4452&lt;&gt;"",INDEX(ฐาน!$J$4:$M$44,MATCH(INT(K4452),ฐาน!$J$4:$J$44,0),2),"")</f>
        <v/>
      </c>
      <c r="M4452" s="309" t="str">
        <f>IF(L4452&lt;&gt;"",INDEX(ฐาน!$J$4:$M$45,MATCH(L4452,ฐาน!$K$4:$K$45,0),4),"")</f>
        <v/>
      </c>
      <c r="N4452" s="310" t="str">
        <f>IF(I4452&lt;&gt;"",INDEX(ฐาน!$A$4:$F$9,MATCH(I4452,ฐาน!$A$4:$A$9,0),IF(J4452&gt;=INDEX(ฐาน!$A$4:$F$9,MATCH(I4452,ฐาน!$A$4:$A$9,0),3),6,5)),"")</f>
        <v/>
      </c>
      <c r="O4452" s="311" t="str">
        <f>IF(I4452&lt;&gt;"",IF(J4452&gt;=INDEX(ฐาน!$A$4:$G$9,MATCH(I4452,ฐาน!$A$4:$A$9,0),4),INDEX(ฐาน!$A$4:$G$9,MATCH(I4452,ฐาน!$A$4:$A$9,0),7),INDEX(ฐาน!$A$4:$G$9,MATCH(I4452,ฐาน!$A$4:$A$9,0),4)),"")</f>
        <v/>
      </c>
      <c r="P4452" s="312">
        <f>IF(M4452&lt;&gt;ฐาน!$M$45,IF(L4452&lt;&gt;"",($L4452*$N4452/100),0),0)</f>
        <v>0</v>
      </c>
      <c r="Q4452" s="311">
        <f>IF(M4452&lt;&gt;ฐาน!$M$45,IF(L4452&lt;&gt;"",ROUNDUP(($L4452*$N4452/100),-1),0),0)</f>
        <v>0</v>
      </c>
      <c r="R4452" s="311">
        <f t="shared" si="138"/>
        <v>0</v>
      </c>
      <c r="S4452" s="313">
        <f t="shared" si="139"/>
        <v>0</v>
      </c>
      <c r="T4452" s="314">
        <f>IF(M4452&lt;&gt;ฐาน!$M$45,IF(S4452&lt;&gt;"",S4452+R4452,0),0)</f>
        <v>0</v>
      </c>
      <c r="U4452" s="311">
        <f>IF(M4452&lt;&gt;ฐาน!$M$45,IF(S4452=0,J4452+T4452,O4452),J4452)</f>
        <v>0</v>
      </c>
      <c r="V4452" s="98"/>
    </row>
    <row r="4453" spans="1:22" x14ac:dyDescent="0.35">
      <c r="A4453" s="93">
        <v>4445</v>
      </c>
      <c r="B4453" s="84"/>
      <c r="C4453" s="98"/>
      <c r="D4453" s="91"/>
      <c r="E4453" s="89"/>
      <c r="F4453" s="88"/>
      <c r="G4453" s="91"/>
      <c r="H4453" s="91"/>
      <c r="I4453" s="88"/>
      <c r="J4453" s="92"/>
      <c r="K4453" s="212"/>
      <c r="L4453" s="308" t="str">
        <f>IF(K4453&lt;&gt;"",INDEX(ฐาน!$J$4:$M$44,MATCH(INT(K4453),ฐาน!$J$4:$J$44,0),2),"")</f>
        <v/>
      </c>
      <c r="M4453" s="309" t="str">
        <f>IF(L4453&lt;&gt;"",INDEX(ฐาน!$J$4:$M$45,MATCH(L4453,ฐาน!$K$4:$K$45,0),4),"")</f>
        <v/>
      </c>
      <c r="N4453" s="310" t="str">
        <f>IF(I4453&lt;&gt;"",INDEX(ฐาน!$A$4:$F$9,MATCH(I4453,ฐาน!$A$4:$A$9,0),IF(J4453&gt;=INDEX(ฐาน!$A$4:$F$9,MATCH(I4453,ฐาน!$A$4:$A$9,0),3),6,5)),"")</f>
        <v/>
      </c>
      <c r="O4453" s="311" t="str">
        <f>IF(I4453&lt;&gt;"",IF(J4453&gt;=INDEX(ฐาน!$A$4:$G$9,MATCH(I4453,ฐาน!$A$4:$A$9,0),4),INDEX(ฐาน!$A$4:$G$9,MATCH(I4453,ฐาน!$A$4:$A$9,0),7),INDEX(ฐาน!$A$4:$G$9,MATCH(I4453,ฐาน!$A$4:$A$9,0),4)),"")</f>
        <v/>
      </c>
      <c r="P4453" s="312">
        <f>IF(M4453&lt;&gt;ฐาน!$M$45,IF(L4453&lt;&gt;"",($L4453*$N4453/100),0),0)</f>
        <v>0</v>
      </c>
      <c r="Q4453" s="311">
        <f>IF(M4453&lt;&gt;ฐาน!$M$45,IF(L4453&lt;&gt;"",ROUNDUP(($L4453*$N4453/100),-1),0),0)</f>
        <v>0</v>
      </c>
      <c r="R4453" s="311">
        <f t="shared" si="138"/>
        <v>0</v>
      </c>
      <c r="S4453" s="313">
        <f t="shared" si="139"/>
        <v>0</v>
      </c>
      <c r="T4453" s="314">
        <f>IF(M4453&lt;&gt;ฐาน!$M$45,IF(S4453&lt;&gt;"",S4453+R4453,0),0)</f>
        <v>0</v>
      </c>
      <c r="U4453" s="311">
        <f>IF(M4453&lt;&gt;ฐาน!$M$45,IF(S4453=0,J4453+T4453,O4453),J4453)</f>
        <v>0</v>
      </c>
      <c r="V4453" s="98"/>
    </row>
    <row r="4454" spans="1:22" x14ac:dyDescent="0.35">
      <c r="A4454" s="93">
        <v>4446</v>
      </c>
      <c r="B4454" s="84"/>
      <c r="C4454" s="98"/>
      <c r="D4454" s="91"/>
      <c r="E4454" s="89"/>
      <c r="F4454" s="88"/>
      <c r="G4454" s="91"/>
      <c r="H4454" s="91"/>
      <c r="I4454" s="88"/>
      <c r="J4454" s="92"/>
      <c r="K4454" s="212"/>
      <c r="L4454" s="308" t="str">
        <f>IF(K4454&lt;&gt;"",INDEX(ฐาน!$J$4:$M$44,MATCH(INT(K4454),ฐาน!$J$4:$J$44,0),2),"")</f>
        <v/>
      </c>
      <c r="M4454" s="309" t="str">
        <f>IF(L4454&lt;&gt;"",INDEX(ฐาน!$J$4:$M$45,MATCH(L4454,ฐาน!$K$4:$K$45,0),4),"")</f>
        <v/>
      </c>
      <c r="N4454" s="310" t="str">
        <f>IF(I4454&lt;&gt;"",INDEX(ฐาน!$A$4:$F$9,MATCH(I4454,ฐาน!$A$4:$A$9,0),IF(J4454&gt;=INDEX(ฐาน!$A$4:$F$9,MATCH(I4454,ฐาน!$A$4:$A$9,0),3),6,5)),"")</f>
        <v/>
      </c>
      <c r="O4454" s="311" t="str">
        <f>IF(I4454&lt;&gt;"",IF(J4454&gt;=INDEX(ฐาน!$A$4:$G$9,MATCH(I4454,ฐาน!$A$4:$A$9,0),4),INDEX(ฐาน!$A$4:$G$9,MATCH(I4454,ฐาน!$A$4:$A$9,0),7),INDEX(ฐาน!$A$4:$G$9,MATCH(I4454,ฐาน!$A$4:$A$9,0),4)),"")</f>
        <v/>
      </c>
      <c r="P4454" s="312">
        <f>IF(M4454&lt;&gt;ฐาน!$M$45,IF(L4454&lt;&gt;"",($L4454*$N4454/100),0),0)</f>
        <v>0</v>
      </c>
      <c r="Q4454" s="311">
        <f>IF(M4454&lt;&gt;ฐาน!$M$45,IF(L4454&lt;&gt;"",ROUNDUP(($L4454*$N4454/100),-1),0),0)</f>
        <v>0</v>
      </c>
      <c r="R4454" s="311">
        <f t="shared" si="138"/>
        <v>0</v>
      </c>
      <c r="S4454" s="313">
        <f t="shared" si="139"/>
        <v>0</v>
      </c>
      <c r="T4454" s="314">
        <f>IF(M4454&lt;&gt;ฐาน!$M$45,IF(S4454&lt;&gt;"",S4454+R4454,0),0)</f>
        <v>0</v>
      </c>
      <c r="U4454" s="311">
        <f>IF(M4454&lt;&gt;ฐาน!$M$45,IF(S4454=0,J4454+T4454,O4454),J4454)</f>
        <v>0</v>
      </c>
      <c r="V4454" s="98"/>
    </row>
    <row r="4455" spans="1:22" x14ac:dyDescent="0.35">
      <c r="A4455" s="93">
        <v>4447</v>
      </c>
      <c r="B4455" s="84"/>
      <c r="C4455" s="98"/>
      <c r="D4455" s="91"/>
      <c r="E4455" s="89"/>
      <c r="F4455" s="88"/>
      <c r="G4455" s="91"/>
      <c r="H4455" s="91"/>
      <c r="I4455" s="88"/>
      <c r="J4455" s="92"/>
      <c r="K4455" s="212"/>
      <c r="L4455" s="308" t="str">
        <f>IF(K4455&lt;&gt;"",INDEX(ฐาน!$J$4:$M$44,MATCH(INT(K4455),ฐาน!$J$4:$J$44,0),2),"")</f>
        <v/>
      </c>
      <c r="M4455" s="309" t="str">
        <f>IF(L4455&lt;&gt;"",INDEX(ฐาน!$J$4:$M$45,MATCH(L4455,ฐาน!$K$4:$K$45,0),4),"")</f>
        <v/>
      </c>
      <c r="N4455" s="310" t="str">
        <f>IF(I4455&lt;&gt;"",INDEX(ฐาน!$A$4:$F$9,MATCH(I4455,ฐาน!$A$4:$A$9,0),IF(J4455&gt;=INDEX(ฐาน!$A$4:$F$9,MATCH(I4455,ฐาน!$A$4:$A$9,0),3),6,5)),"")</f>
        <v/>
      </c>
      <c r="O4455" s="311" t="str">
        <f>IF(I4455&lt;&gt;"",IF(J4455&gt;=INDEX(ฐาน!$A$4:$G$9,MATCH(I4455,ฐาน!$A$4:$A$9,0),4),INDEX(ฐาน!$A$4:$G$9,MATCH(I4455,ฐาน!$A$4:$A$9,0),7),INDEX(ฐาน!$A$4:$G$9,MATCH(I4455,ฐาน!$A$4:$A$9,0),4)),"")</f>
        <v/>
      </c>
      <c r="P4455" s="312">
        <f>IF(M4455&lt;&gt;ฐาน!$M$45,IF(L4455&lt;&gt;"",($L4455*$N4455/100),0),0)</f>
        <v>0</v>
      </c>
      <c r="Q4455" s="311">
        <f>IF(M4455&lt;&gt;ฐาน!$M$45,IF(L4455&lt;&gt;"",ROUNDUP(($L4455*$N4455/100),-1),0),0)</f>
        <v>0</v>
      </c>
      <c r="R4455" s="311">
        <f t="shared" si="138"/>
        <v>0</v>
      </c>
      <c r="S4455" s="313">
        <f t="shared" si="139"/>
        <v>0</v>
      </c>
      <c r="T4455" s="314">
        <f>IF(M4455&lt;&gt;ฐาน!$M$45,IF(S4455&lt;&gt;"",S4455+R4455,0),0)</f>
        <v>0</v>
      </c>
      <c r="U4455" s="311">
        <f>IF(M4455&lt;&gt;ฐาน!$M$45,IF(S4455=0,J4455+T4455,O4455),J4455)</f>
        <v>0</v>
      </c>
      <c r="V4455" s="98"/>
    </row>
    <row r="4456" spans="1:22" x14ac:dyDescent="0.35">
      <c r="A4456" s="93">
        <v>4448</v>
      </c>
      <c r="B4456" s="84"/>
      <c r="C4456" s="98"/>
      <c r="D4456" s="91"/>
      <c r="E4456" s="89"/>
      <c r="F4456" s="88"/>
      <c r="G4456" s="91"/>
      <c r="H4456" s="91"/>
      <c r="I4456" s="88"/>
      <c r="J4456" s="92"/>
      <c r="K4456" s="212"/>
      <c r="L4456" s="308" t="str">
        <f>IF(K4456&lt;&gt;"",INDEX(ฐาน!$J$4:$M$44,MATCH(INT(K4456),ฐาน!$J$4:$J$44,0),2),"")</f>
        <v/>
      </c>
      <c r="M4456" s="309" t="str">
        <f>IF(L4456&lt;&gt;"",INDEX(ฐาน!$J$4:$M$45,MATCH(L4456,ฐาน!$K$4:$K$45,0),4),"")</f>
        <v/>
      </c>
      <c r="N4456" s="310" t="str">
        <f>IF(I4456&lt;&gt;"",INDEX(ฐาน!$A$4:$F$9,MATCH(I4456,ฐาน!$A$4:$A$9,0),IF(J4456&gt;=INDEX(ฐาน!$A$4:$F$9,MATCH(I4456,ฐาน!$A$4:$A$9,0),3),6,5)),"")</f>
        <v/>
      </c>
      <c r="O4456" s="311" t="str">
        <f>IF(I4456&lt;&gt;"",IF(J4456&gt;=INDEX(ฐาน!$A$4:$G$9,MATCH(I4456,ฐาน!$A$4:$A$9,0),4),INDEX(ฐาน!$A$4:$G$9,MATCH(I4456,ฐาน!$A$4:$A$9,0),7),INDEX(ฐาน!$A$4:$G$9,MATCH(I4456,ฐาน!$A$4:$A$9,0),4)),"")</f>
        <v/>
      </c>
      <c r="P4456" s="312">
        <f>IF(M4456&lt;&gt;ฐาน!$M$45,IF(L4456&lt;&gt;"",($L4456*$N4456/100),0),0)</f>
        <v>0</v>
      </c>
      <c r="Q4456" s="311">
        <f>IF(M4456&lt;&gt;ฐาน!$M$45,IF(L4456&lt;&gt;"",ROUNDUP(($L4456*$N4456/100),-1),0),0)</f>
        <v>0</v>
      </c>
      <c r="R4456" s="311">
        <f t="shared" si="138"/>
        <v>0</v>
      </c>
      <c r="S4456" s="313">
        <f t="shared" si="139"/>
        <v>0</v>
      </c>
      <c r="T4456" s="314">
        <f>IF(M4456&lt;&gt;ฐาน!$M$45,IF(S4456&lt;&gt;"",S4456+R4456,0),0)</f>
        <v>0</v>
      </c>
      <c r="U4456" s="311">
        <f>IF(M4456&lt;&gt;ฐาน!$M$45,IF(S4456=0,J4456+T4456,O4456),J4456)</f>
        <v>0</v>
      </c>
      <c r="V4456" s="98"/>
    </row>
    <row r="4457" spans="1:22" x14ac:dyDescent="0.35">
      <c r="A4457" s="93">
        <v>4449</v>
      </c>
      <c r="B4457" s="84"/>
      <c r="C4457" s="98"/>
      <c r="D4457" s="91"/>
      <c r="E4457" s="89"/>
      <c r="F4457" s="88"/>
      <c r="G4457" s="91"/>
      <c r="H4457" s="91"/>
      <c r="I4457" s="88"/>
      <c r="J4457" s="92"/>
      <c r="K4457" s="212"/>
      <c r="L4457" s="308" t="str">
        <f>IF(K4457&lt;&gt;"",INDEX(ฐาน!$J$4:$M$44,MATCH(INT(K4457),ฐาน!$J$4:$J$44,0),2),"")</f>
        <v/>
      </c>
      <c r="M4457" s="309" t="str">
        <f>IF(L4457&lt;&gt;"",INDEX(ฐาน!$J$4:$M$45,MATCH(L4457,ฐาน!$K$4:$K$45,0),4),"")</f>
        <v/>
      </c>
      <c r="N4457" s="310" t="str">
        <f>IF(I4457&lt;&gt;"",INDEX(ฐาน!$A$4:$F$9,MATCH(I4457,ฐาน!$A$4:$A$9,0),IF(J4457&gt;=INDEX(ฐาน!$A$4:$F$9,MATCH(I4457,ฐาน!$A$4:$A$9,0),3),6,5)),"")</f>
        <v/>
      </c>
      <c r="O4457" s="311" t="str">
        <f>IF(I4457&lt;&gt;"",IF(J4457&gt;=INDEX(ฐาน!$A$4:$G$9,MATCH(I4457,ฐาน!$A$4:$A$9,0),4),INDEX(ฐาน!$A$4:$G$9,MATCH(I4457,ฐาน!$A$4:$A$9,0),7),INDEX(ฐาน!$A$4:$G$9,MATCH(I4457,ฐาน!$A$4:$A$9,0),4)),"")</f>
        <v/>
      </c>
      <c r="P4457" s="312">
        <f>IF(M4457&lt;&gt;ฐาน!$M$45,IF(L4457&lt;&gt;"",($L4457*$N4457/100),0),0)</f>
        <v>0</v>
      </c>
      <c r="Q4457" s="311">
        <f>IF(M4457&lt;&gt;ฐาน!$M$45,IF(L4457&lt;&gt;"",ROUNDUP(($L4457*$N4457/100),-1),0),0)</f>
        <v>0</v>
      </c>
      <c r="R4457" s="311">
        <f t="shared" si="138"/>
        <v>0</v>
      </c>
      <c r="S4457" s="313">
        <f t="shared" si="139"/>
        <v>0</v>
      </c>
      <c r="T4457" s="314">
        <f>IF(M4457&lt;&gt;ฐาน!$M$45,IF(S4457&lt;&gt;"",S4457+R4457,0),0)</f>
        <v>0</v>
      </c>
      <c r="U4457" s="311">
        <f>IF(M4457&lt;&gt;ฐาน!$M$45,IF(S4457=0,J4457+T4457,O4457),J4457)</f>
        <v>0</v>
      </c>
      <c r="V4457" s="98"/>
    </row>
    <row r="4458" spans="1:22" x14ac:dyDescent="0.35">
      <c r="A4458" s="93">
        <v>4450</v>
      </c>
      <c r="B4458" s="84"/>
      <c r="C4458" s="98"/>
      <c r="D4458" s="91"/>
      <c r="E4458" s="89"/>
      <c r="F4458" s="88"/>
      <c r="G4458" s="91"/>
      <c r="H4458" s="91"/>
      <c r="I4458" s="88"/>
      <c r="J4458" s="92"/>
      <c r="K4458" s="212"/>
      <c r="L4458" s="308" t="str">
        <f>IF(K4458&lt;&gt;"",INDEX(ฐาน!$J$4:$M$44,MATCH(INT(K4458),ฐาน!$J$4:$J$44,0),2),"")</f>
        <v/>
      </c>
      <c r="M4458" s="309" t="str">
        <f>IF(L4458&lt;&gt;"",INDEX(ฐาน!$J$4:$M$45,MATCH(L4458,ฐาน!$K$4:$K$45,0),4),"")</f>
        <v/>
      </c>
      <c r="N4458" s="310" t="str">
        <f>IF(I4458&lt;&gt;"",INDEX(ฐาน!$A$4:$F$9,MATCH(I4458,ฐาน!$A$4:$A$9,0),IF(J4458&gt;=INDEX(ฐาน!$A$4:$F$9,MATCH(I4458,ฐาน!$A$4:$A$9,0),3),6,5)),"")</f>
        <v/>
      </c>
      <c r="O4458" s="311" t="str">
        <f>IF(I4458&lt;&gt;"",IF(J4458&gt;=INDEX(ฐาน!$A$4:$G$9,MATCH(I4458,ฐาน!$A$4:$A$9,0),4),INDEX(ฐาน!$A$4:$G$9,MATCH(I4458,ฐาน!$A$4:$A$9,0),7),INDEX(ฐาน!$A$4:$G$9,MATCH(I4458,ฐาน!$A$4:$A$9,0),4)),"")</f>
        <v/>
      </c>
      <c r="P4458" s="312">
        <f>IF(M4458&lt;&gt;ฐาน!$M$45,IF(L4458&lt;&gt;"",($L4458*$N4458/100),0),0)</f>
        <v>0</v>
      </c>
      <c r="Q4458" s="311">
        <f>IF(M4458&lt;&gt;ฐาน!$M$45,IF(L4458&lt;&gt;"",ROUNDUP(($L4458*$N4458/100),-1),0),0)</f>
        <v>0</v>
      </c>
      <c r="R4458" s="311">
        <f t="shared" si="138"/>
        <v>0</v>
      </c>
      <c r="S4458" s="313">
        <f t="shared" si="139"/>
        <v>0</v>
      </c>
      <c r="T4458" s="314">
        <f>IF(M4458&lt;&gt;ฐาน!$M$45,IF(S4458&lt;&gt;"",S4458+R4458,0),0)</f>
        <v>0</v>
      </c>
      <c r="U4458" s="311">
        <f>IF(M4458&lt;&gt;ฐาน!$M$45,IF(S4458=0,J4458+T4458,O4458),J4458)</f>
        <v>0</v>
      </c>
      <c r="V4458" s="98"/>
    </row>
    <row r="4459" spans="1:22" x14ac:dyDescent="0.35">
      <c r="A4459" s="93">
        <v>4451</v>
      </c>
      <c r="B4459" s="84"/>
      <c r="C4459" s="98"/>
      <c r="D4459" s="91"/>
      <c r="E4459" s="89"/>
      <c r="F4459" s="88"/>
      <c r="G4459" s="91"/>
      <c r="H4459" s="91"/>
      <c r="I4459" s="88"/>
      <c r="J4459" s="92"/>
      <c r="K4459" s="212"/>
      <c r="L4459" s="308" t="str">
        <f>IF(K4459&lt;&gt;"",INDEX(ฐาน!$J$4:$M$44,MATCH(INT(K4459),ฐาน!$J$4:$J$44,0),2),"")</f>
        <v/>
      </c>
      <c r="M4459" s="309" t="str">
        <f>IF(L4459&lt;&gt;"",INDEX(ฐาน!$J$4:$M$45,MATCH(L4459,ฐาน!$K$4:$K$45,0),4),"")</f>
        <v/>
      </c>
      <c r="N4459" s="310" t="str">
        <f>IF(I4459&lt;&gt;"",INDEX(ฐาน!$A$4:$F$9,MATCH(I4459,ฐาน!$A$4:$A$9,0),IF(J4459&gt;=INDEX(ฐาน!$A$4:$F$9,MATCH(I4459,ฐาน!$A$4:$A$9,0),3),6,5)),"")</f>
        <v/>
      </c>
      <c r="O4459" s="311" t="str">
        <f>IF(I4459&lt;&gt;"",IF(J4459&gt;=INDEX(ฐาน!$A$4:$G$9,MATCH(I4459,ฐาน!$A$4:$A$9,0),4),INDEX(ฐาน!$A$4:$G$9,MATCH(I4459,ฐาน!$A$4:$A$9,0),7),INDEX(ฐาน!$A$4:$G$9,MATCH(I4459,ฐาน!$A$4:$A$9,0),4)),"")</f>
        <v/>
      </c>
      <c r="P4459" s="312">
        <f>IF(M4459&lt;&gt;ฐาน!$M$45,IF(L4459&lt;&gt;"",($L4459*$N4459/100),0),0)</f>
        <v>0</v>
      </c>
      <c r="Q4459" s="311">
        <f>IF(M4459&lt;&gt;ฐาน!$M$45,IF(L4459&lt;&gt;"",ROUNDUP(($L4459*$N4459/100),-1),0),0)</f>
        <v>0</v>
      </c>
      <c r="R4459" s="311">
        <f t="shared" si="138"/>
        <v>0</v>
      </c>
      <c r="S4459" s="313">
        <f t="shared" si="139"/>
        <v>0</v>
      </c>
      <c r="T4459" s="314">
        <f>IF(M4459&lt;&gt;ฐาน!$M$45,IF(S4459&lt;&gt;"",S4459+R4459,0),0)</f>
        <v>0</v>
      </c>
      <c r="U4459" s="311">
        <f>IF(M4459&lt;&gt;ฐาน!$M$45,IF(S4459=0,J4459+T4459,O4459),J4459)</f>
        <v>0</v>
      </c>
      <c r="V4459" s="98"/>
    </row>
    <row r="4460" spans="1:22" x14ac:dyDescent="0.35">
      <c r="A4460" s="93">
        <v>4452</v>
      </c>
      <c r="B4460" s="84"/>
      <c r="C4460" s="98"/>
      <c r="D4460" s="91"/>
      <c r="E4460" s="89"/>
      <c r="F4460" s="88"/>
      <c r="G4460" s="91"/>
      <c r="H4460" s="91"/>
      <c r="I4460" s="88"/>
      <c r="J4460" s="92"/>
      <c r="K4460" s="212"/>
      <c r="L4460" s="308" t="str">
        <f>IF(K4460&lt;&gt;"",INDEX(ฐาน!$J$4:$M$44,MATCH(INT(K4460),ฐาน!$J$4:$J$44,0),2),"")</f>
        <v/>
      </c>
      <c r="M4460" s="309" t="str">
        <f>IF(L4460&lt;&gt;"",INDEX(ฐาน!$J$4:$M$45,MATCH(L4460,ฐาน!$K$4:$K$45,0),4),"")</f>
        <v/>
      </c>
      <c r="N4460" s="310" t="str">
        <f>IF(I4460&lt;&gt;"",INDEX(ฐาน!$A$4:$F$9,MATCH(I4460,ฐาน!$A$4:$A$9,0),IF(J4460&gt;=INDEX(ฐาน!$A$4:$F$9,MATCH(I4460,ฐาน!$A$4:$A$9,0),3),6,5)),"")</f>
        <v/>
      </c>
      <c r="O4460" s="311" t="str">
        <f>IF(I4460&lt;&gt;"",IF(J4460&gt;=INDEX(ฐาน!$A$4:$G$9,MATCH(I4460,ฐาน!$A$4:$A$9,0),4),INDEX(ฐาน!$A$4:$G$9,MATCH(I4460,ฐาน!$A$4:$A$9,0),7),INDEX(ฐาน!$A$4:$G$9,MATCH(I4460,ฐาน!$A$4:$A$9,0),4)),"")</f>
        <v/>
      </c>
      <c r="P4460" s="312">
        <f>IF(M4460&lt;&gt;ฐาน!$M$45,IF(L4460&lt;&gt;"",($L4460*$N4460/100),0),0)</f>
        <v>0</v>
      </c>
      <c r="Q4460" s="311">
        <f>IF(M4460&lt;&gt;ฐาน!$M$45,IF(L4460&lt;&gt;"",ROUNDUP(($L4460*$N4460/100),-1),0),0)</f>
        <v>0</v>
      </c>
      <c r="R4460" s="311">
        <f t="shared" si="138"/>
        <v>0</v>
      </c>
      <c r="S4460" s="313">
        <f t="shared" si="139"/>
        <v>0</v>
      </c>
      <c r="T4460" s="314">
        <f>IF(M4460&lt;&gt;ฐาน!$M$45,IF(S4460&lt;&gt;"",S4460+R4460,0),0)</f>
        <v>0</v>
      </c>
      <c r="U4460" s="311">
        <f>IF(M4460&lt;&gt;ฐาน!$M$45,IF(S4460=0,J4460+T4460,O4460),J4460)</f>
        <v>0</v>
      </c>
      <c r="V4460" s="98"/>
    </row>
    <row r="4461" spans="1:22" x14ac:dyDescent="0.35">
      <c r="A4461" s="93">
        <v>4453</v>
      </c>
      <c r="B4461" s="84"/>
      <c r="C4461" s="98"/>
      <c r="D4461" s="91"/>
      <c r="E4461" s="89"/>
      <c r="F4461" s="88"/>
      <c r="G4461" s="91"/>
      <c r="H4461" s="91"/>
      <c r="I4461" s="88"/>
      <c r="J4461" s="92"/>
      <c r="K4461" s="212"/>
      <c r="L4461" s="308" t="str">
        <f>IF(K4461&lt;&gt;"",INDEX(ฐาน!$J$4:$M$44,MATCH(INT(K4461),ฐาน!$J$4:$J$44,0),2),"")</f>
        <v/>
      </c>
      <c r="M4461" s="309" t="str">
        <f>IF(L4461&lt;&gt;"",INDEX(ฐาน!$J$4:$M$45,MATCH(L4461,ฐาน!$K$4:$K$45,0),4),"")</f>
        <v/>
      </c>
      <c r="N4461" s="310" t="str">
        <f>IF(I4461&lt;&gt;"",INDEX(ฐาน!$A$4:$F$9,MATCH(I4461,ฐาน!$A$4:$A$9,0),IF(J4461&gt;=INDEX(ฐาน!$A$4:$F$9,MATCH(I4461,ฐาน!$A$4:$A$9,0),3),6,5)),"")</f>
        <v/>
      </c>
      <c r="O4461" s="311" t="str">
        <f>IF(I4461&lt;&gt;"",IF(J4461&gt;=INDEX(ฐาน!$A$4:$G$9,MATCH(I4461,ฐาน!$A$4:$A$9,0),4),INDEX(ฐาน!$A$4:$G$9,MATCH(I4461,ฐาน!$A$4:$A$9,0),7),INDEX(ฐาน!$A$4:$G$9,MATCH(I4461,ฐาน!$A$4:$A$9,0),4)),"")</f>
        <v/>
      </c>
      <c r="P4461" s="312">
        <f>IF(M4461&lt;&gt;ฐาน!$M$45,IF(L4461&lt;&gt;"",($L4461*$N4461/100),0),0)</f>
        <v>0</v>
      </c>
      <c r="Q4461" s="311">
        <f>IF(M4461&lt;&gt;ฐาน!$M$45,IF(L4461&lt;&gt;"",ROUNDUP(($L4461*$N4461/100),-1),0),0)</f>
        <v>0</v>
      </c>
      <c r="R4461" s="311">
        <f t="shared" si="138"/>
        <v>0</v>
      </c>
      <c r="S4461" s="313">
        <f t="shared" si="139"/>
        <v>0</v>
      </c>
      <c r="T4461" s="314">
        <f>IF(M4461&lt;&gt;ฐาน!$M$45,IF(S4461&lt;&gt;"",S4461+R4461,0),0)</f>
        <v>0</v>
      </c>
      <c r="U4461" s="311">
        <f>IF(M4461&lt;&gt;ฐาน!$M$45,IF(S4461=0,J4461+T4461,O4461),J4461)</f>
        <v>0</v>
      </c>
      <c r="V4461" s="98"/>
    </row>
    <row r="4462" spans="1:22" x14ac:dyDescent="0.35">
      <c r="A4462" s="93">
        <v>4454</v>
      </c>
      <c r="B4462" s="84"/>
      <c r="C4462" s="98"/>
      <c r="D4462" s="91"/>
      <c r="E4462" s="89"/>
      <c r="F4462" s="88"/>
      <c r="G4462" s="91"/>
      <c r="H4462" s="91"/>
      <c r="I4462" s="88"/>
      <c r="J4462" s="92"/>
      <c r="K4462" s="212"/>
      <c r="L4462" s="308" t="str">
        <f>IF(K4462&lt;&gt;"",INDEX(ฐาน!$J$4:$M$44,MATCH(INT(K4462),ฐาน!$J$4:$J$44,0),2),"")</f>
        <v/>
      </c>
      <c r="M4462" s="309" t="str">
        <f>IF(L4462&lt;&gt;"",INDEX(ฐาน!$J$4:$M$45,MATCH(L4462,ฐาน!$K$4:$K$45,0),4),"")</f>
        <v/>
      </c>
      <c r="N4462" s="310" t="str">
        <f>IF(I4462&lt;&gt;"",INDEX(ฐาน!$A$4:$F$9,MATCH(I4462,ฐาน!$A$4:$A$9,0),IF(J4462&gt;=INDEX(ฐาน!$A$4:$F$9,MATCH(I4462,ฐาน!$A$4:$A$9,0),3),6,5)),"")</f>
        <v/>
      </c>
      <c r="O4462" s="311" t="str">
        <f>IF(I4462&lt;&gt;"",IF(J4462&gt;=INDEX(ฐาน!$A$4:$G$9,MATCH(I4462,ฐาน!$A$4:$A$9,0),4),INDEX(ฐาน!$A$4:$G$9,MATCH(I4462,ฐาน!$A$4:$A$9,0),7),INDEX(ฐาน!$A$4:$G$9,MATCH(I4462,ฐาน!$A$4:$A$9,0),4)),"")</f>
        <v/>
      </c>
      <c r="P4462" s="312">
        <f>IF(M4462&lt;&gt;ฐาน!$M$45,IF(L4462&lt;&gt;"",($L4462*$N4462/100),0),0)</f>
        <v>0</v>
      </c>
      <c r="Q4462" s="311">
        <f>IF(M4462&lt;&gt;ฐาน!$M$45,IF(L4462&lt;&gt;"",ROUNDUP(($L4462*$N4462/100),-1),0),0)</f>
        <v>0</v>
      </c>
      <c r="R4462" s="311">
        <f t="shared" si="138"/>
        <v>0</v>
      </c>
      <c r="S4462" s="313">
        <f t="shared" si="139"/>
        <v>0</v>
      </c>
      <c r="T4462" s="314">
        <f>IF(M4462&lt;&gt;ฐาน!$M$45,IF(S4462&lt;&gt;"",S4462+R4462,0),0)</f>
        <v>0</v>
      </c>
      <c r="U4462" s="311">
        <f>IF(M4462&lt;&gt;ฐาน!$M$45,IF(S4462=0,J4462+T4462,O4462),J4462)</f>
        <v>0</v>
      </c>
      <c r="V4462" s="98"/>
    </row>
    <row r="4463" spans="1:22" x14ac:dyDescent="0.35">
      <c r="A4463" s="93">
        <v>4455</v>
      </c>
      <c r="B4463" s="84"/>
      <c r="C4463" s="98"/>
      <c r="D4463" s="91"/>
      <c r="E4463" s="89"/>
      <c r="F4463" s="88"/>
      <c r="G4463" s="91"/>
      <c r="H4463" s="91"/>
      <c r="I4463" s="88"/>
      <c r="J4463" s="92"/>
      <c r="K4463" s="212"/>
      <c r="L4463" s="308" t="str">
        <f>IF(K4463&lt;&gt;"",INDEX(ฐาน!$J$4:$M$44,MATCH(INT(K4463),ฐาน!$J$4:$J$44,0),2),"")</f>
        <v/>
      </c>
      <c r="M4463" s="309" t="str">
        <f>IF(L4463&lt;&gt;"",INDEX(ฐาน!$J$4:$M$45,MATCH(L4463,ฐาน!$K$4:$K$45,0),4),"")</f>
        <v/>
      </c>
      <c r="N4463" s="310" t="str">
        <f>IF(I4463&lt;&gt;"",INDEX(ฐาน!$A$4:$F$9,MATCH(I4463,ฐาน!$A$4:$A$9,0),IF(J4463&gt;=INDEX(ฐาน!$A$4:$F$9,MATCH(I4463,ฐาน!$A$4:$A$9,0),3),6,5)),"")</f>
        <v/>
      </c>
      <c r="O4463" s="311" t="str">
        <f>IF(I4463&lt;&gt;"",IF(J4463&gt;=INDEX(ฐาน!$A$4:$G$9,MATCH(I4463,ฐาน!$A$4:$A$9,0),4),INDEX(ฐาน!$A$4:$G$9,MATCH(I4463,ฐาน!$A$4:$A$9,0),7),INDEX(ฐาน!$A$4:$G$9,MATCH(I4463,ฐาน!$A$4:$A$9,0),4)),"")</f>
        <v/>
      </c>
      <c r="P4463" s="312">
        <f>IF(M4463&lt;&gt;ฐาน!$M$45,IF(L4463&lt;&gt;"",($L4463*$N4463/100),0),0)</f>
        <v>0</v>
      </c>
      <c r="Q4463" s="311">
        <f>IF(M4463&lt;&gt;ฐาน!$M$45,IF(L4463&lt;&gt;"",ROUNDUP(($L4463*$N4463/100),-1),0),0)</f>
        <v>0</v>
      </c>
      <c r="R4463" s="311">
        <f t="shared" si="138"/>
        <v>0</v>
      </c>
      <c r="S4463" s="313">
        <f t="shared" si="139"/>
        <v>0</v>
      </c>
      <c r="T4463" s="314">
        <f>IF(M4463&lt;&gt;ฐาน!$M$45,IF(S4463&lt;&gt;"",S4463+R4463,0),0)</f>
        <v>0</v>
      </c>
      <c r="U4463" s="311">
        <f>IF(M4463&lt;&gt;ฐาน!$M$45,IF(S4463=0,J4463+T4463,O4463),J4463)</f>
        <v>0</v>
      </c>
      <c r="V4463" s="98"/>
    </row>
    <row r="4464" spans="1:22" x14ac:dyDescent="0.35">
      <c r="A4464" s="93">
        <v>4456</v>
      </c>
      <c r="B4464" s="84"/>
      <c r="C4464" s="98"/>
      <c r="D4464" s="91"/>
      <c r="E4464" s="89"/>
      <c r="F4464" s="88"/>
      <c r="G4464" s="91"/>
      <c r="H4464" s="91"/>
      <c r="I4464" s="88"/>
      <c r="J4464" s="92"/>
      <c r="K4464" s="212"/>
      <c r="L4464" s="308" t="str">
        <f>IF(K4464&lt;&gt;"",INDEX(ฐาน!$J$4:$M$44,MATCH(INT(K4464),ฐาน!$J$4:$J$44,0),2),"")</f>
        <v/>
      </c>
      <c r="M4464" s="309" t="str">
        <f>IF(L4464&lt;&gt;"",INDEX(ฐาน!$J$4:$M$45,MATCH(L4464,ฐาน!$K$4:$K$45,0),4),"")</f>
        <v/>
      </c>
      <c r="N4464" s="310" t="str">
        <f>IF(I4464&lt;&gt;"",INDEX(ฐาน!$A$4:$F$9,MATCH(I4464,ฐาน!$A$4:$A$9,0),IF(J4464&gt;=INDEX(ฐาน!$A$4:$F$9,MATCH(I4464,ฐาน!$A$4:$A$9,0),3),6,5)),"")</f>
        <v/>
      </c>
      <c r="O4464" s="311" t="str">
        <f>IF(I4464&lt;&gt;"",IF(J4464&gt;=INDEX(ฐาน!$A$4:$G$9,MATCH(I4464,ฐาน!$A$4:$A$9,0),4),INDEX(ฐาน!$A$4:$G$9,MATCH(I4464,ฐาน!$A$4:$A$9,0),7),INDEX(ฐาน!$A$4:$G$9,MATCH(I4464,ฐาน!$A$4:$A$9,0),4)),"")</f>
        <v/>
      </c>
      <c r="P4464" s="312">
        <f>IF(M4464&lt;&gt;ฐาน!$M$45,IF(L4464&lt;&gt;"",($L4464*$N4464/100),0),0)</f>
        <v>0</v>
      </c>
      <c r="Q4464" s="311">
        <f>IF(M4464&lt;&gt;ฐาน!$M$45,IF(L4464&lt;&gt;"",ROUNDUP(($L4464*$N4464/100),-1),0),0)</f>
        <v>0</v>
      </c>
      <c r="R4464" s="311">
        <f t="shared" si="138"/>
        <v>0</v>
      </c>
      <c r="S4464" s="313">
        <f t="shared" si="139"/>
        <v>0</v>
      </c>
      <c r="T4464" s="314">
        <f>IF(M4464&lt;&gt;ฐาน!$M$45,IF(S4464&lt;&gt;"",S4464+R4464,0),0)</f>
        <v>0</v>
      </c>
      <c r="U4464" s="311">
        <f>IF(M4464&lt;&gt;ฐาน!$M$45,IF(S4464=0,J4464+T4464,O4464),J4464)</f>
        <v>0</v>
      </c>
      <c r="V4464" s="98"/>
    </row>
    <row r="4465" spans="1:22" x14ac:dyDescent="0.35">
      <c r="A4465" s="93">
        <v>4457</v>
      </c>
      <c r="B4465" s="84"/>
      <c r="C4465" s="98"/>
      <c r="D4465" s="91"/>
      <c r="E4465" s="89"/>
      <c r="F4465" s="88"/>
      <c r="G4465" s="91"/>
      <c r="H4465" s="91"/>
      <c r="I4465" s="88"/>
      <c r="J4465" s="92"/>
      <c r="K4465" s="212"/>
      <c r="L4465" s="308" t="str">
        <f>IF(K4465&lt;&gt;"",INDEX(ฐาน!$J$4:$M$44,MATCH(INT(K4465),ฐาน!$J$4:$J$44,0),2),"")</f>
        <v/>
      </c>
      <c r="M4465" s="309" t="str">
        <f>IF(L4465&lt;&gt;"",INDEX(ฐาน!$J$4:$M$45,MATCH(L4465,ฐาน!$K$4:$K$45,0),4),"")</f>
        <v/>
      </c>
      <c r="N4465" s="310" t="str">
        <f>IF(I4465&lt;&gt;"",INDEX(ฐาน!$A$4:$F$9,MATCH(I4465,ฐาน!$A$4:$A$9,0),IF(J4465&gt;=INDEX(ฐาน!$A$4:$F$9,MATCH(I4465,ฐาน!$A$4:$A$9,0),3),6,5)),"")</f>
        <v/>
      </c>
      <c r="O4465" s="311" t="str">
        <f>IF(I4465&lt;&gt;"",IF(J4465&gt;=INDEX(ฐาน!$A$4:$G$9,MATCH(I4465,ฐาน!$A$4:$A$9,0),4),INDEX(ฐาน!$A$4:$G$9,MATCH(I4465,ฐาน!$A$4:$A$9,0),7),INDEX(ฐาน!$A$4:$G$9,MATCH(I4465,ฐาน!$A$4:$A$9,0),4)),"")</f>
        <v/>
      </c>
      <c r="P4465" s="312">
        <f>IF(M4465&lt;&gt;ฐาน!$M$45,IF(L4465&lt;&gt;"",($L4465*$N4465/100),0),0)</f>
        <v>0</v>
      </c>
      <c r="Q4465" s="311">
        <f>IF(M4465&lt;&gt;ฐาน!$M$45,IF(L4465&lt;&gt;"",ROUNDUP(($L4465*$N4465/100),-1),0),0)</f>
        <v>0</v>
      </c>
      <c r="R4465" s="311">
        <f t="shared" si="138"/>
        <v>0</v>
      </c>
      <c r="S4465" s="313">
        <f t="shared" si="139"/>
        <v>0</v>
      </c>
      <c r="T4465" s="314">
        <f>IF(M4465&lt;&gt;ฐาน!$M$45,IF(S4465&lt;&gt;"",S4465+R4465,0),0)</f>
        <v>0</v>
      </c>
      <c r="U4465" s="311">
        <f>IF(M4465&lt;&gt;ฐาน!$M$45,IF(S4465=0,J4465+T4465,O4465),J4465)</f>
        <v>0</v>
      </c>
      <c r="V4465" s="98"/>
    </row>
    <row r="4466" spans="1:22" x14ac:dyDescent="0.35">
      <c r="A4466" s="93">
        <v>4458</v>
      </c>
      <c r="B4466" s="84"/>
      <c r="C4466" s="98"/>
      <c r="D4466" s="91"/>
      <c r="E4466" s="89"/>
      <c r="F4466" s="88"/>
      <c r="G4466" s="91"/>
      <c r="H4466" s="91"/>
      <c r="I4466" s="88"/>
      <c r="J4466" s="92"/>
      <c r="K4466" s="212"/>
      <c r="L4466" s="308" t="str">
        <f>IF(K4466&lt;&gt;"",INDEX(ฐาน!$J$4:$M$44,MATCH(INT(K4466),ฐาน!$J$4:$J$44,0),2),"")</f>
        <v/>
      </c>
      <c r="M4466" s="309" t="str">
        <f>IF(L4466&lt;&gt;"",INDEX(ฐาน!$J$4:$M$45,MATCH(L4466,ฐาน!$K$4:$K$45,0),4),"")</f>
        <v/>
      </c>
      <c r="N4466" s="310" t="str">
        <f>IF(I4466&lt;&gt;"",INDEX(ฐาน!$A$4:$F$9,MATCH(I4466,ฐาน!$A$4:$A$9,0),IF(J4466&gt;=INDEX(ฐาน!$A$4:$F$9,MATCH(I4466,ฐาน!$A$4:$A$9,0),3),6,5)),"")</f>
        <v/>
      </c>
      <c r="O4466" s="311" t="str">
        <f>IF(I4466&lt;&gt;"",IF(J4466&gt;=INDEX(ฐาน!$A$4:$G$9,MATCH(I4466,ฐาน!$A$4:$A$9,0),4),INDEX(ฐาน!$A$4:$G$9,MATCH(I4466,ฐาน!$A$4:$A$9,0),7),INDEX(ฐาน!$A$4:$G$9,MATCH(I4466,ฐาน!$A$4:$A$9,0),4)),"")</f>
        <v/>
      </c>
      <c r="P4466" s="312">
        <f>IF(M4466&lt;&gt;ฐาน!$M$45,IF(L4466&lt;&gt;"",($L4466*$N4466/100),0),0)</f>
        <v>0</v>
      </c>
      <c r="Q4466" s="311">
        <f>IF(M4466&lt;&gt;ฐาน!$M$45,IF(L4466&lt;&gt;"",ROUNDUP(($L4466*$N4466/100),-1),0),0)</f>
        <v>0</v>
      </c>
      <c r="R4466" s="311">
        <f t="shared" si="138"/>
        <v>0</v>
      </c>
      <c r="S4466" s="313">
        <f t="shared" si="139"/>
        <v>0</v>
      </c>
      <c r="T4466" s="314">
        <f>IF(M4466&lt;&gt;ฐาน!$M$45,IF(S4466&lt;&gt;"",S4466+R4466,0),0)</f>
        <v>0</v>
      </c>
      <c r="U4466" s="311">
        <f>IF(M4466&lt;&gt;ฐาน!$M$45,IF(S4466=0,J4466+T4466,O4466),J4466)</f>
        <v>0</v>
      </c>
      <c r="V4466" s="98"/>
    </row>
    <row r="4467" spans="1:22" x14ac:dyDescent="0.35">
      <c r="A4467" s="93">
        <v>4459</v>
      </c>
      <c r="B4467" s="84"/>
      <c r="C4467" s="98"/>
      <c r="D4467" s="91"/>
      <c r="E4467" s="89"/>
      <c r="F4467" s="88"/>
      <c r="G4467" s="91"/>
      <c r="H4467" s="91"/>
      <c r="I4467" s="88"/>
      <c r="J4467" s="92"/>
      <c r="K4467" s="212"/>
      <c r="L4467" s="308" t="str">
        <f>IF(K4467&lt;&gt;"",INDEX(ฐาน!$J$4:$M$44,MATCH(INT(K4467),ฐาน!$J$4:$J$44,0),2),"")</f>
        <v/>
      </c>
      <c r="M4467" s="309" t="str">
        <f>IF(L4467&lt;&gt;"",INDEX(ฐาน!$J$4:$M$45,MATCH(L4467,ฐาน!$K$4:$K$45,0),4),"")</f>
        <v/>
      </c>
      <c r="N4467" s="310" t="str">
        <f>IF(I4467&lt;&gt;"",INDEX(ฐาน!$A$4:$F$9,MATCH(I4467,ฐาน!$A$4:$A$9,0),IF(J4467&gt;=INDEX(ฐาน!$A$4:$F$9,MATCH(I4467,ฐาน!$A$4:$A$9,0),3),6,5)),"")</f>
        <v/>
      </c>
      <c r="O4467" s="311" t="str">
        <f>IF(I4467&lt;&gt;"",IF(J4467&gt;=INDEX(ฐาน!$A$4:$G$9,MATCH(I4467,ฐาน!$A$4:$A$9,0),4),INDEX(ฐาน!$A$4:$G$9,MATCH(I4467,ฐาน!$A$4:$A$9,0),7),INDEX(ฐาน!$A$4:$G$9,MATCH(I4467,ฐาน!$A$4:$A$9,0),4)),"")</f>
        <v/>
      </c>
      <c r="P4467" s="312">
        <f>IF(M4467&lt;&gt;ฐาน!$M$45,IF(L4467&lt;&gt;"",($L4467*$N4467/100),0),0)</f>
        <v>0</v>
      </c>
      <c r="Q4467" s="311">
        <f>IF(M4467&lt;&gt;ฐาน!$M$45,IF(L4467&lt;&gt;"",ROUNDUP(($L4467*$N4467/100),-1),0),0)</f>
        <v>0</v>
      </c>
      <c r="R4467" s="311">
        <f t="shared" si="138"/>
        <v>0</v>
      </c>
      <c r="S4467" s="313">
        <f t="shared" si="139"/>
        <v>0</v>
      </c>
      <c r="T4467" s="314">
        <f>IF(M4467&lt;&gt;ฐาน!$M$45,IF(S4467&lt;&gt;"",S4467+R4467,0),0)</f>
        <v>0</v>
      </c>
      <c r="U4467" s="311">
        <f>IF(M4467&lt;&gt;ฐาน!$M$45,IF(S4467=0,J4467+T4467,O4467),J4467)</f>
        <v>0</v>
      </c>
      <c r="V4467" s="98"/>
    </row>
    <row r="4468" spans="1:22" x14ac:dyDescent="0.35">
      <c r="A4468" s="93">
        <v>4460</v>
      </c>
      <c r="B4468" s="84"/>
      <c r="C4468" s="98"/>
      <c r="D4468" s="91"/>
      <c r="E4468" s="89"/>
      <c r="F4468" s="88"/>
      <c r="G4468" s="91"/>
      <c r="H4468" s="91"/>
      <c r="I4468" s="88"/>
      <c r="J4468" s="92"/>
      <c r="K4468" s="212"/>
      <c r="L4468" s="308" t="str">
        <f>IF(K4468&lt;&gt;"",INDEX(ฐาน!$J$4:$M$44,MATCH(INT(K4468),ฐาน!$J$4:$J$44,0),2),"")</f>
        <v/>
      </c>
      <c r="M4468" s="309" t="str">
        <f>IF(L4468&lt;&gt;"",INDEX(ฐาน!$J$4:$M$45,MATCH(L4468,ฐาน!$K$4:$K$45,0),4),"")</f>
        <v/>
      </c>
      <c r="N4468" s="310" t="str">
        <f>IF(I4468&lt;&gt;"",INDEX(ฐาน!$A$4:$F$9,MATCH(I4468,ฐาน!$A$4:$A$9,0),IF(J4468&gt;=INDEX(ฐาน!$A$4:$F$9,MATCH(I4468,ฐาน!$A$4:$A$9,0),3),6,5)),"")</f>
        <v/>
      </c>
      <c r="O4468" s="311" t="str">
        <f>IF(I4468&lt;&gt;"",IF(J4468&gt;=INDEX(ฐาน!$A$4:$G$9,MATCH(I4468,ฐาน!$A$4:$A$9,0),4),INDEX(ฐาน!$A$4:$G$9,MATCH(I4468,ฐาน!$A$4:$A$9,0),7),INDEX(ฐาน!$A$4:$G$9,MATCH(I4468,ฐาน!$A$4:$A$9,0),4)),"")</f>
        <v/>
      </c>
      <c r="P4468" s="312">
        <f>IF(M4468&lt;&gt;ฐาน!$M$45,IF(L4468&lt;&gt;"",($L4468*$N4468/100),0),0)</f>
        <v>0</v>
      </c>
      <c r="Q4468" s="311">
        <f>IF(M4468&lt;&gt;ฐาน!$M$45,IF(L4468&lt;&gt;"",ROUNDUP(($L4468*$N4468/100),-1),0),0)</f>
        <v>0</v>
      </c>
      <c r="R4468" s="311">
        <f t="shared" si="138"/>
        <v>0</v>
      </c>
      <c r="S4468" s="313">
        <f t="shared" si="139"/>
        <v>0</v>
      </c>
      <c r="T4468" s="314">
        <f>IF(M4468&lt;&gt;ฐาน!$M$45,IF(S4468&lt;&gt;"",S4468+R4468,0),0)</f>
        <v>0</v>
      </c>
      <c r="U4468" s="311">
        <f>IF(M4468&lt;&gt;ฐาน!$M$45,IF(S4468=0,J4468+T4468,O4468),J4468)</f>
        <v>0</v>
      </c>
      <c r="V4468" s="98"/>
    </row>
    <row r="4469" spans="1:22" x14ac:dyDescent="0.35">
      <c r="A4469" s="93">
        <v>4461</v>
      </c>
      <c r="B4469" s="84"/>
      <c r="C4469" s="98"/>
      <c r="D4469" s="91"/>
      <c r="E4469" s="89"/>
      <c r="F4469" s="88"/>
      <c r="G4469" s="91"/>
      <c r="H4469" s="91"/>
      <c r="I4469" s="88"/>
      <c r="J4469" s="92"/>
      <c r="K4469" s="212"/>
      <c r="L4469" s="308" t="str">
        <f>IF(K4469&lt;&gt;"",INDEX(ฐาน!$J$4:$M$44,MATCH(INT(K4469),ฐาน!$J$4:$J$44,0),2),"")</f>
        <v/>
      </c>
      <c r="M4469" s="309" t="str">
        <f>IF(L4469&lt;&gt;"",INDEX(ฐาน!$J$4:$M$45,MATCH(L4469,ฐาน!$K$4:$K$45,0),4),"")</f>
        <v/>
      </c>
      <c r="N4469" s="310" t="str">
        <f>IF(I4469&lt;&gt;"",INDEX(ฐาน!$A$4:$F$9,MATCH(I4469,ฐาน!$A$4:$A$9,0),IF(J4469&gt;=INDEX(ฐาน!$A$4:$F$9,MATCH(I4469,ฐาน!$A$4:$A$9,0),3),6,5)),"")</f>
        <v/>
      </c>
      <c r="O4469" s="311" t="str">
        <f>IF(I4469&lt;&gt;"",IF(J4469&gt;=INDEX(ฐาน!$A$4:$G$9,MATCH(I4469,ฐาน!$A$4:$A$9,0),4),INDEX(ฐาน!$A$4:$G$9,MATCH(I4469,ฐาน!$A$4:$A$9,0),7),INDEX(ฐาน!$A$4:$G$9,MATCH(I4469,ฐาน!$A$4:$A$9,0),4)),"")</f>
        <v/>
      </c>
      <c r="P4469" s="312">
        <f>IF(M4469&lt;&gt;ฐาน!$M$45,IF(L4469&lt;&gt;"",($L4469*$N4469/100),0),0)</f>
        <v>0</v>
      </c>
      <c r="Q4469" s="311">
        <f>IF(M4469&lt;&gt;ฐาน!$M$45,IF(L4469&lt;&gt;"",ROUNDUP(($L4469*$N4469/100),-1),0),0)</f>
        <v>0</v>
      </c>
      <c r="R4469" s="311">
        <f t="shared" si="138"/>
        <v>0</v>
      </c>
      <c r="S4469" s="313">
        <f t="shared" si="139"/>
        <v>0</v>
      </c>
      <c r="T4469" s="314">
        <f>IF(M4469&lt;&gt;ฐาน!$M$45,IF(S4469&lt;&gt;"",S4469+R4469,0),0)</f>
        <v>0</v>
      </c>
      <c r="U4469" s="311">
        <f>IF(M4469&lt;&gt;ฐาน!$M$45,IF(S4469=0,J4469+T4469,O4469),J4469)</f>
        <v>0</v>
      </c>
      <c r="V4469" s="98"/>
    </row>
    <row r="4470" spans="1:22" x14ac:dyDescent="0.35">
      <c r="A4470" s="93">
        <v>4462</v>
      </c>
      <c r="B4470" s="84"/>
      <c r="C4470" s="98"/>
      <c r="D4470" s="91"/>
      <c r="E4470" s="89"/>
      <c r="F4470" s="88"/>
      <c r="G4470" s="91"/>
      <c r="H4470" s="91"/>
      <c r="I4470" s="88"/>
      <c r="J4470" s="92"/>
      <c r="K4470" s="212"/>
      <c r="L4470" s="308" t="str">
        <f>IF(K4470&lt;&gt;"",INDEX(ฐาน!$J$4:$M$44,MATCH(INT(K4470),ฐาน!$J$4:$J$44,0),2),"")</f>
        <v/>
      </c>
      <c r="M4470" s="309" t="str">
        <f>IF(L4470&lt;&gt;"",INDEX(ฐาน!$J$4:$M$45,MATCH(L4470,ฐาน!$K$4:$K$45,0),4),"")</f>
        <v/>
      </c>
      <c r="N4470" s="310" t="str">
        <f>IF(I4470&lt;&gt;"",INDEX(ฐาน!$A$4:$F$9,MATCH(I4470,ฐาน!$A$4:$A$9,0),IF(J4470&gt;=INDEX(ฐาน!$A$4:$F$9,MATCH(I4470,ฐาน!$A$4:$A$9,0),3),6,5)),"")</f>
        <v/>
      </c>
      <c r="O4470" s="311" t="str">
        <f>IF(I4470&lt;&gt;"",IF(J4470&gt;=INDEX(ฐาน!$A$4:$G$9,MATCH(I4470,ฐาน!$A$4:$A$9,0),4),INDEX(ฐาน!$A$4:$G$9,MATCH(I4470,ฐาน!$A$4:$A$9,0),7),INDEX(ฐาน!$A$4:$G$9,MATCH(I4470,ฐาน!$A$4:$A$9,0),4)),"")</f>
        <v/>
      </c>
      <c r="P4470" s="312">
        <f>IF(M4470&lt;&gt;ฐาน!$M$45,IF(L4470&lt;&gt;"",($L4470*$N4470/100),0),0)</f>
        <v>0</v>
      </c>
      <c r="Q4470" s="311">
        <f>IF(M4470&lt;&gt;ฐาน!$M$45,IF(L4470&lt;&gt;"",ROUNDUP(($L4470*$N4470/100),-1),0),0)</f>
        <v>0</v>
      </c>
      <c r="R4470" s="311">
        <f t="shared" si="138"/>
        <v>0</v>
      </c>
      <c r="S4470" s="313">
        <f t="shared" si="139"/>
        <v>0</v>
      </c>
      <c r="T4470" s="314">
        <f>IF(M4470&lt;&gt;ฐาน!$M$45,IF(S4470&lt;&gt;"",S4470+R4470,0),0)</f>
        <v>0</v>
      </c>
      <c r="U4470" s="311">
        <f>IF(M4470&lt;&gt;ฐาน!$M$45,IF(S4470=0,J4470+T4470,O4470),J4470)</f>
        <v>0</v>
      </c>
      <c r="V4470" s="98"/>
    </row>
    <row r="4471" spans="1:22" x14ac:dyDescent="0.35">
      <c r="A4471" s="93">
        <v>4463</v>
      </c>
      <c r="B4471" s="84"/>
      <c r="C4471" s="98"/>
      <c r="D4471" s="91"/>
      <c r="E4471" s="89"/>
      <c r="F4471" s="88"/>
      <c r="G4471" s="91"/>
      <c r="H4471" s="91"/>
      <c r="I4471" s="88"/>
      <c r="J4471" s="92"/>
      <c r="K4471" s="212"/>
      <c r="L4471" s="308" t="str">
        <f>IF(K4471&lt;&gt;"",INDEX(ฐาน!$J$4:$M$44,MATCH(INT(K4471),ฐาน!$J$4:$J$44,0),2),"")</f>
        <v/>
      </c>
      <c r="M4471" s="309" t="str">
        <f>IF(L4471&lt;&gt;"",INDEX(ฐาน!$J$4:$M$45,MATCH(L4471,ฐาน!$K$4:$K$45,0),4),"")</f>
        <v/>
      </c>
      <c r="N4471" s="310" t="str">
        <f>IF(I4471&lt;&gt;"",INDEX(ฐาน!$A$4:$F$9,MATCH(I4471,ฐาน!$A$4:$A$9,0),IF(J4471&gt;=INDEX(ฐาน!$A$4:$F$9,MATCH(I4471,ฐาน!$A$4:$A$9,0),3),6,5)),"")</f>
        <v/>
      </c>
      <c r="O4471" s="311" t="str">
        <f>IF(I4471&lt;&gt;"",IF(J4471&gt;=INDEX(ฐาน!$A$4:$G$9,MATCH(I4471,ฐาน!$A$4:$A$9,0),4),INDEX(ฐาน!$A$4:$G$9,MATCH(I4471,ฐาน!$A$4:$A$9,0),7),INDEX(ฐาน!$A$4:$G$9,MATCH(I4471,ฐาน!$A$4:$A$9,0),4)),"")</f>
        <v/>
      </c>
      <c r="P4471" s="312">
        <f>IF(M4471&lt;&gt;ฐาน!$M$45,IF(L4471&lt;&gt;"",($L4471*$N4471/100),0),0)</f>
        <v>0</v>
      </c>
      <c r="Q4471" s="311">
        <f>IF(M4471&lt;&gt;ฐาน!$M$45,IF(L4471&lt;&gt;"",ROUNDUP(($L4471*$N4471/100),-1),0),0)</f>
        <v>0</v>
      </c>
      <c r="R4471" s="311">
        <f t="shared" si="138"/>
        <v>0</v>
      </c>
      <c r="S4471" s="313">
        <f t="shared" si="139"/>
        <v>0</v>
      </c>
      <c r="T4471" s="314">
        <f>IF(M4471&lt;&gt;ฐาน!$M$45,IF(S4471&lt;&gt;"",S4471+R4471,0),0)</f>
        <v>0</v>
      </c>
      <c r="U4471" s="311">
        <f>IF(M4471&lt;&gt;ฐาน!$M$45,IF(S4471=0,J4471+T4471,O4471),J4471)</f>
        <v>0</v>
      </c>
      <c r="V4471" s="98"/>
    </row>
    <row r="4472" spans="1:22" x14ac:dyDescent="0.35">
      <c r="A4472" s="93">
        <v>4464</v>
      </c>
      <c r="B4472" s="84"/>
      <c r="C4472" s="98"/>
      <c r="D4472" s="91"/>
      <c r="E4472" s="89"/>
      <c r="F4472" s="88"/>
      <c r="G4472" s="91"/>
      <c r="H4472" s="91"/>
      <c r="I4472" s="88"/>
      <c r="J4472" s="92"/>
      <c r="K4472" s="212"/>
      <c r="L4472" s="308" t="str">
        <f>IF(K4472&lt;&gt;"",INDEX(ฐาน!$J$4:$M$44,MATCH(INT(K4472),ฐาน!$J$4:$J$44,0),2),"")</f>
        <v/>
      </c>
      <c r="M4472" s="309" t="str">
        <f>IF(L4472&lt;&gt;"",INDEX(ฐาน!$J$4:$M$45,MATCH(L4472,ฐาน!$K$4:$K$45,0),4),"")</f>
        <v/>
      </c>
      <c r="N4472" s="310" t="str">
        <f>IF(I4472&lt;&gt;"",INDEX(ฐาน!$A$4:$F$9,MATCH(I4472,ฐาน!$A$4:$A$9,0),IF(J4472&gt;=INDEX(ฐาน!$A$4:$F$9,MATCH(I4472,ฐาน!$A$4:$A$9,0),3),6,5)),"")</f>
        <v/>
      </c>
      <c r="O4472" s="311" t="str">
        <f>IF(I4472&lt;&gt;"",IF(J4472&gt;=INDEX(ฐาน!$A$4:$G$9,MATCH(I4472,ฐาน!$A$4:$A$9,0),4),INDEX(ฐาน!$A$4:$G$9,MATCH(I4472,ฐาน!$A$4:$A$9,0),7),INDEX(ฐาน!$A$4:$G$9,MATCH(I4472,ฐาน!$A$4:$A$9,0),4)),"")</f>
        <v/>
      </c>
      <c r="P4472" s="312">
        <f>IF(M4472&lt;&gt;ฐาน!$M$45,IF(L4472&lt;&gt;"",($L4472*$N4472/100),0),0)</f>
        <v>0</v>
      </c>
      <c r="Q4472" s="311">
        <f>IF(M4472&lt;&gt;ฐาน!$M$45,IF(L4472&lt;&gt;"",ROUNDUP(($L4472*$N4472/100),-1),0),0)</f>
        <v>0</v>
      </c>
      <c r="R4472" s="311">
        <f t="shared" si="138"/>
        <v>0</v>
      </c>
      <c r="S4472" s="313">
        <f t="shared" si="139"/>
        <v>0</v>
      </c>
      <c r="T4472" s="314">
        <f>IF(M4472&lt;&gt;ฐาน!$M$45,IF(S4472&lt;&gt;"",S4472+R4472,0),0)</f>
        <v>0</v>
      </c>
      <c r="U4472" s="311">
        <f>IF(M4472&lt;&gt;ฐาน!$M$45,IF(S4472=0,J4472+T4472,O4472),J4472)</f>
        <v>0</v>
      </c>
      <c r="V4472" s="98"/>
    </row>
    <row r="4473" spans="1:22" x14ac:dyDescent="0.35">
      <c r="A4473" s="93">
        <v>4465</v>
      </c>
      <c r="B4473" s="84"/>
      <c r="C4473" s="98"/>
      <c r="D4473" s="91"/>
      <c r="E4473" s="89"/>
      <c r="F4473" s="88"/>
      <c r="G4473" s="91"/>
      <c r="H4473" s="91"/>
      <c r="I4473" s="88"/>
      <c r="J4473" s="92"/>
      <c r="K4473" s="212"/>
      <c r="L4473" s="308" t="str">
        <f>IF(K4473&lt;&gt;"",INDEX(ฐาน!$J$4:$M$44,MATCH(INT(K4473),ฐาน!$J$4:$J$44,0),2),"")</f>
        <v/>
      </c>
      <c r="M4473" s="309" t="str">
        <f>IF(L4473&lt;&gt;"",INDEX(ฐาน!$J$4:$M$45,MATCH(L4473,ฐาน!$K$4:$K$45,0),4),"")</f>
        <v/>
      </c>
      <c r="N4473" s="310" t="str">
        <f>IF(I4473&lt;&gt;"",INDEX(ฐาน!$A$4:$F$9,MATCH(I4473,ฐาน!$A$4:$A$9,0),IF(J4473&gt;=INDEX(ฐาน!$A$4:$F$9,MATCH(I4473,ฐาน!$A$4:$A$9,0),3),6,5)),"")</f>
        <v/>
      </c>
      <c r="O4473" s="311" t="str">
        <f>IF(I4473&lt;&gt;"",IF(J4473&gt;=INDEX(ฐาน!$A$4:$G$9,MATCH(I4473,ฐาน!$A$4:$A$9,0),4),INDEX(ฐาน!$A$4:$G$9,MATCH(I4473,ฐาน!$A$4:$A$9,0),7),INDEX(ฐาน!$A$4:$G$9,MATCH(I4473,ฐาน!$A$4:$A$9,0),4)),"")</f>
        <v/>
      </c>
      <c r="P4473" s="312">
        <f>IF(M4473&lt;&gt;ฐาน!$M$45,IF(L4473&lt;&gt;"",($L4473*$N4473/100),0),0)</f>
        <v>0</v>
      </c>
      <c r="Q4473" s="311">
        <f>IF(M4473&lt;&gt;ฐาน!$M$45,IF(L4473&lt;&gt;"",ROUNDUP(($L4473*$N4473/100),-1),0),0)</f>
        <v>0</v>
      </c>
      <c r="R4473" s="311">
        <f t="shared" si="138"/>
        <v>0</v>
      </c>
      <c r="S4473" s="313">
        <f t="shared" si="139"/>
        <v>0</v>
      </c>
      <c r="T4473" s="314">
        <f>IF(M4473&lt;&gt;ฐาน!$M$45,IF(S4473&lt;&gt;"",S4473+R4473,0),0)</f>
        <v>0</v>
      </c>
      <c r="U4473" s="311">
        <f>IF(M4473&lt;&gt;ฐาน!$M$45,IF(S4473=0,J4473+T4473,O4473),J4473)</f>
        <v>0</v>
      </c>
      <c r="V4473" s="98"/>
    </row>
    <row r="4474" spans="1:22" x14ac:dyDescent="0.35">
      <c r="A4474" s="93">
        <v>4466</v>
      </c>
      <c r="B4474" s="84"/>
      <c r="C4474" s="98"/>
      <c r="D4474" s="91"/>
      <c r="E4474" s="89"/>
      <c r="F4474" s="88"/>
      <c r="G4474" s="91"/>
      <c r="H4474" s="91"/>
      <c r="I4474" s="88"/>
      <c r="J4474" s="92"/>
      <c r="K4474" s="212"/>
      <c r="L4474" s="308" t="str">
        <f>IF(K4474&lt;&gt;"",INDEX(ฐาน!$J$4:$M$44,MATCH(INT(K4474),ฐาน!$J$4:$J$44,0),2),"")</f>
        <v/>
      </c>
      <c r="M4474" s="309" t="str">
        <f>IF(L4474&lt;&gt;"",INDEX(ฐาน!$J$4:$M$45,MATCH(L4474,ฐาน!$K$4:$K$45,0),4),"")</f>
        <v/>
      </c>
      <c r="N4474" s="310" t="str">
        <f>IF(I4474&lt;&gt;"",INDEX(ฐาน!$A$4:$F$9,MATCH(I4474,ฐาน!$A$4:$A$9,0),IF(J4474&gt;=INDEX(ฐาน!$A$4:$F$9,MATCH(I4474,ฐาน!$A$4:$A$9,0),3),6,5)),"")</f>
        <v/>
      </c>
      <c r="O4474" s="311" t="str">
        <f>IF(I4474&lt;&gt;"",IF(J4474&gt;=INDEX(ฐาน!$A$4:$G$9,MATCH(I4474,ฐาน!$A$4:$A$9,0),4),INDEX(ฐาน!$A$4:$G$9,MATCH(I4474,ฐาน!$A$4:$A$9,0),7),INDEX(ฐาน!$A$4:$G$9,MATCH(I4474,ฐาน!$A$4:$A$9,0),4)),"")</f>
        <v/>
      </c>
      <c r="P4474" s="312">
        <f>IF(M4474&lt;&gt;ฐาน!$M$45,IF(L4474&lt;&gt;"",($L4474*$N4474/100),0),0)</f>
        <v>0</v>
      </c>
      <c r="Q4474" s="311">
        <f>IF(M4474&lt;&gt;ฐาน!$M$45,IF(L4474&lt;&gt;"",ROUNDUP(($L4474*$N4474/100),-1),0),0)</f>
        <v>0</v>
      </c>
      <c r="R4474" s="311">
        <f t="shared" si="138"/>
        <v>0</v>
      </c>
      <c r="S4474" s="313">
        <f t="shared" si="139"/>
        <v>0</v>
      </c>
      <c r="T4474" s="314">
        <f>IF(M4474&lt;&gt;ฐาน!$M$45,IF(S4474&lt;&gt;"",S4474+R4474,0),0)</f>
        <v>0</v>
      </c>
      <c r="U4474" s="311">
        <f>IF(M4474&lt;&gt;ฐาน!$M$45,IF(S4474=0,J4474+T4474,O4474),J4474)</f>
        <v>0</v>
      </c>
      <c r="V4474" s="98"/>
    </row>
    <row r="4475" spans="1:22" x14ac:dyDescent="0.35">
      <c r="A4475" s="93">
        <v>4467</v>
      </c>
      <c r="B4475" s="84"/>
      <c r="C4475" s="98"/>
      <c r="D4475" s="91"/>
      <c r="E4475" s="89"/>
      <c r="F4475" s="88"/>
      <c r="G4475" s="91"/>
      <c r="H4475" s="91"/>
      <c r="I4475" s="88"/>
      <c r="J4475" s="92"/>
      <c r="K4475" s="212"/>
      <c r="L4475" s="308" t="str">
        <f>IF(K4475&lt;&gt;"",INDEX(ฐาน!$J$4:$M$44,MATCH(INT(K4475),ฐาน!$J$4:$J$44,0),2),"")</f>
        <v/>
      </c>
      <c r="M4475" s="309" t="str">
        <f>IF(L4475&lt;&gt;"",INDEX(ฐาน!$J$4:$M$45,MATCH(L4475,ฐาน!$K$4:$K$45,0),4),"")</f>
        <v/>
      </c>
      <c r="N4475" s="310" t="str">
        <f>IF(I4475&lt;&gt;"",INDEX(ฐาน!$A$4:$F$9,MATCH(I4475,ฐาน!$A$4:$A$9,0),IF(J4475&gt;=INDEX(ฐาน!$A$4:$F$9,MATCH(I4475,ฐาน!$A$4:$A$9,0),3),6,5)),"")</f>
        <v/>
      </c>
      <c r="O4475" s="311" t="str">
        <f>IF(I4475&lt;&gt;"",IF(J4475&gt;=INDEX(ฐาน!$A$4:$G$9,MATCH(I4475,ฐาน!$A$4:$A$9,0),4),INDEX(ฐาน!$A$4:$G$9,MATCH(I4475,ฐาน!$A$4:$A$9,0),7),INDEX(ฐาน!$A$4:$G$9,MATCH(I4475,ฐาน!$A$4:$A$9,0),4)),"")</f>
        <v/>
      </c>
      <c r="P4475" s="312">
        <f>IF(M4475&lt;&gt;ฐาน!$M$45,IF(L4475&lt;&gt;"",($L4475*$N4475/100),0),0)</f>
        <v>0</v>
      </c>
      <c r="Q4475" s="311">
        <f>IF(M4475&lt;&gt;ฐาน!$M$45,IF(L4475&lt;&gt;"",ROUNDUP(($L4475*$N4475/100),-1),0),0)</f>
        <v>0</v>
      </c>
      <c r="R4475" s="311">
        <f t="shared" si="138"/>
        <v>0</v>
      </c>
      <c r="S4475" s="313">
        <f t="shared" si="139"/>
        <v>0</v>
      </c>
      <c r="T4475" s="314">
        <f>IF(M4475&lt;&gt;ฐาน!$M$45,IF(S4475&lt;&gt;"",S4475+R4475,0),0)</f>
        <v>0</v>
      </c>
      <c r="U4475" s="311">
        <f>IF(M4475&lt;&gt;ฐาน!$M$45,IF(S4475=0,J4475+T4475,O4475),J4475)</f>
        <v>0</v>
      </c>
      <c r="V4475" s="98"/>
    </row>
    <row r="4476" spans="1:22" x14ac:dyDescent="0.35">
      <c r="A4476" s="93">
        <v>4468</v>
      </c>
      <c r="B4476" s="84"/>
      <c r="C4476" s="98"/>
      <c r="D4476" s="91"/>
      <c r="E4476" s="89"/>
      <c r="F4476" s="88"/>
      <c r="G4476" s="91"/>
      <c r="H4476" s="91"/>
      <c r="I4476" s="88"/>
      <c r="J4476" s="92"/>
      <c r="K4476" s="212"/>
      <c r="L4476" s="308" t="str">
        <f>IF(K4476&lt;&gt;"",INDEX(ฐาน!$J$4:$M$44,MATCH(INT(K4476),ฐาน!$J$4:$J$44,0),2),"")</f>
        <v/>
      </c>
      <c r="M4476" s="309" t="str">
        <f>IF(L4476&lt;&gt;"",INDEX(ฐาน!$J$4:$M$45,MATCH(L4476,ฐาน!$K$4:$K$45,0),4),"")</f>
        <v/>
      </c>
      <c r="N4476" s="310" t="str">
        <f>IF(I4476&lt;&gt;"",INDEX(ฐาน!$A$4:$F$9,MATCH(I4476,ฐาน!$A$4:$A$9,0),IF(J4476&gt;=INDEX(ฐาน!$A$4:$F$9,MATCH(I4476,ฐาน!$A$4:$A$9,0),3),6,5)),"")</f>
        <v/>
      </c>
      <c r="O4476" s="311" t="str">
        <f>IF(I4476&lt;&gt;"",IF(J4476&gt;=INDEX(ฐาน!$A$4:$G$9,MATCH(I4476,ฐาน!$A$4:$A$9,0),4),INDEX(ฐาน!$A$4:$G$9,MATCH(I4476,ฐาน!$A$4:$A$9,0),7),INDEX(ฐาน!$A$4:$G$9,MATCH(I4476,ฐาน!$A$4:$A$9,0),4)),"")</f>
        <v/>
      </c>
      <c r="P4476" s="312">
        <f>IF(M4476&lt;&gt;ฐาน!$M$45,IF(L4476&lt;&gt;"",($L4476*$N4476/100),0),0)</f>
        <v>0</v>
      </c>
      <c r="Q4476" s="311">
        <f>IF(M4476&lt;&gt;ฐาน!$M$45,IF(L4476&lt;&gt;"",ROUNDUP(($L4476*$N4476/100),-1),0),0)</f>
        <v>0</v>
      </c>
      <c r="R4476" s="311">
        <f t="shared" si="138"/>
        <v>0</v>
      </c>
      <c r="S4476" s="313">
        <f t="shared" si="139"/>
        <v>0</v>
      </c>
      <c r="T4476" s="314">
        <f>IF(M4476&lt;&gt;ฐาน!$M$45,IF(S4476&lt;&gt;"",S4476+R4476,0),0)</f>
        <v>0</v>
      </c>
      <c r="U4476" s="311">
        <f>IF(M4476&lt;&gt;ฐาน!$M$45,IF(S4476=0,J4476+T4476,O4476),J4476)</f>
        <v>0</v>
      </c>
      <c r="V4476" s="98"/>
    </row>
    <row r="4477" spans="1:22" x14ac:dyDescent="0.35">
      <c r="A4477" s="93">
        <v>4469</v>
      </c>
      <c r="B4477" s="84"/>
      <c r="C4477" s="98"/>
      <c r="D4477" s="91"/>
      <c r="E4477" s="89"/>
      <c r="F4477" s="88"/>
      <c r="G4477" s="91"/>
      <c r="H4477" s="91"/>
      <c r="I4477" s="88"/>
      <c r="J4477" s="92"/>
      <c r="K4477" s="212"/>
      <c r="L4477" s="308" t="str">
        <f>IF(K4477&lt;&gt;"",INDEX(ฐาน!$J$4:$M$44,MATCH(INT(K4477),ฐาน!$J$4:$J$44,0),2),"")</f>
        <v/>
      </c>
      <c r="M4477" s="309" t="str">
        <f>IF(L4477&lt;&gt;"",INDEX(ฐาน!$J$4:$M$45,MATCH(L4477,ฐาน!$K$4:$K$45,0),4),"")</f>
        <v/>
      </c>
      <c r="N4477" s="310" t="str">
        <f>IF(I4477&lt;&gt;"",INDEX(ฐาน!$A$4:$F$9,MATCH(I4477,ฐาน!$A$4:$A$9,0),IF(J4477&gt;=INDEX(ฐาน!$A$4:$F$9,MATCH(I4477,ฐาน!$A$4:$A$9,0),3),6,5)),"")</f>
        <v/>
      </c>
      <c r="O4477" s="311" t="str">
        <f>IF(I4477&lt;&gt;"",IF(J4477&gt;=INDEX(ฐาน!$A$4:$G$9,MATCH(I4477,ฐาน!$A$4:$A$9,0),4),INDEX(ฐาน!$A$4:$G$9,MATCH(I4477,ฐาน!$A$4:$A$9,0),7),INDEX(ฐาน!$A$4:$G$9,MATCH(I4477,ฐาน!$A$4:$A$9,0),4)),"")</f>
        <v/>
      </c>
      <c r="P4477" s="312">
        <f>IF(M4477&lt;&gt;ฐาน!$M$45,IF(L4477&lt;&gt;"",($L4477*$N4477/100),0),0)</f>
        <v>0</v>
      </c>
      <c r="Q4477" s="311">
        <f>IF(M4477&lt;&gt;ฐาน!$M$45,IF(L4477&lt;&gt;"",ROUNDUP(($L4477*$N4477/100),-1),0),0)</f>
        <v>0</v>
      </c>
      <c r="R4477" s="311">
        <f t="shared" si="138"/>
        <v>0</v>
      </c>
      <c r="S4477" s="313">
        <f t="shared" si="139"/>
        <v>0</v>
      </c>
      <c r="T4477" s="314">
        <f>IF(M4477&lt;&gt;ฐาน!$M$45,IF(S4477&lt;&gt;"",S4477+R4477,0),0)</f>
        <v>0</v>
      </c>
      <c r="U4477" s="311">
        <f>IF(M4477&lt;&gt;ฐาน!$M$45,IF(S4477=0,J4477+T4477,O4477),J4477)</f>
        <v>0</v>
      </c>
      <c r="V4477" s="98"/>
    </row>
    <row r="4478" spans="1:22" x14ac:dyDescent="0.35">
      <c r="A4478" s="93">
        <v>4470</v>
      </c>
      <c r="B4478" s="84"/>
      <c r="C4478" s="98"/>
      <c r="D4478" s="91"/>
      <c r="E4478" s="89"/>
      <c r="F4478" s="88"/>
      <c r="G4478" s="91"/>
      <c r="H4478" s="91"/>
      <c r="I4478" s="88"/>
      <c r="J4478" s="92"/>
      <c r="K4478" s="212"/>
      <c r="L4478" s="308" t="str">
        <f>IF(K4478&lt;&gt;"",INDEX(ฐาน!$J$4:$M$44,MATCH(INT(K4478),ฐาน!$J$4:$J$44,0),2),"")</f>
        <v/>
      </c>
      <c r="M4478" s="309" t="str">
        <f>IF(L4478&lt;&gt;"",INDEX(ฐาน!$J$4:$M$45,MATCH(L4478,ฐาน!$K$4:$K$45,0),4),"")</f>
        <v/>
      </c>
      <c r="N4478" s="310" t="str">
        <f>IF(I4478&lt;&gt;"",INDEX(ฐาน!$A$4:$F$9,MATCH(I4478,ฐาน!$A$4:$A$9,0),IF(J4478&gt;=INDEX(ฐาน!$A$4:$F$9,MATCH(I4478,ฐาน!$A$4:$A$9,0),3),6,5)),"")</f>
        <v/>
      </c>
      <c r="O4478" s="311" t="str">
        <f>IF(I4478&lt;&gt;"",IF(J4478&gt;=INDEX(ฐาน!$A$4:$G$9,MATCH(I4478,ฐาน!$A$4:$A$9,0),4),INDEX(ฐาน!$A$4:$G$9,MATCH(I4478,ฐาน!$A$4:$A$9,0),7),INDEX(ฐาน!$A$4:$G$9,MATCH(I4478,ฐาน!$A$4:$A$9,0),4)),"")</f>
        <v/>
      </c>
      <c r="P4478" s="312">
        <f>IF(M4478&lt;&gt;ฐาน!$M$45,IF(L4478&lt;&gt;"",($L4478*$N4478/100),0),0)</f>
        <v>0</v>
      </c>
      <c r="Q4478" s="311">
        <f>IF(M4478&lt;&gt;ฐาน!$M$45,IF(L4478&lt;&gt;"",ROUNDUP(($L4478*$N4478/100),-1),0),0)</f>
        <v>0</v>
      </c>
      <c r="R4478" s="311">
        <f t="shared" si="138"/>
        <v>0</v>
      </c>
      <c r="S4478" s="313">
        <f t="shared" si="139"/>
        <v>0</v>
      </c>
      <c r="T4478" s="314">
        <f>IF(M4478&lt;&gt;ฐาน!$M$45,IF(S4478&lt;&gt;"",S4478+R4478,0),0)</f>
        <v>0</v>
      </c>
      <c r="U4478" s="311">
        <f>IF(M4478&lt;&gt;ฐาน!$M$45,IF(S4478=0,J4478+T4478,O4478),J4478)</f>
        <v>0</v>
      </c>
      <c r="V4478" s="98"/>
    </row>
    <row r="4479" spans="1:22" x14ac:dyDescent="0.35">
      <c r="A4479" s="93">
        <v>4471</v>
      </c>
      <c r="B4479" s="84"/>
      <c r="C4479" s="98"/>
      <c r="D4479" s="91"/>
      <c r="E4479" s="89"/>
      <c r="F4479" s="88"/>
      <c r="G4479" s="91"/>
      <c r="H4479" s="91"/>
      <c r="I4479" s="88"/>
      <c r="J4479" s="92"/>
      <c r="K4479" s="212"/>
      <c r="L4479" s="308" t="str">
        <f>IF(K4479&lt;&gt;"",INDEX(ฐาน!$J$4:$M$44,MATCH(INT(K4479),ฐาน!$J$4:$J$44,0),2),"")</f>
        <v/>
      </c>
      <c r="M4479" s="309" t="str">
        <f>IF(L4479&lt;&gt;"",INDEX(ฐาน!$J$4:$M$45,MATCH(L4479,ฐาน!$K$4:$K$45,0),4),"")</f>
        <v/>
      </c>
      <c r="N4479" s="310" t="str">
        <f>IF(I4479&lt;&gt;"",INDEX(ฐาน!$A$4:$F$9,MATCH(I4479,ฐาน!$A$4:$A$9,0),IF(J4479&gt;=INDEX(ฐาน!$A$4:$F$9,MATCH(I4479,ฐาน!$A$4:$A$9,0),3),6,5)),"")</f>
        <v/>
      </c>
      <c r="O4479" s="311" t="str">
        <f>IF(I4479&lt;&gt;"",IF(J4479&gt;=INDEX(ฐาน!$A$4:$G$9,MATCH(I4479,ฐาน!$A$4:$A$9,0),4),INDEX(ฐาน!$A$4:$G$9,MATCH(I4479,ฐาน!$A$4:$A$9,0),7),INDEX(ฐาน!$A$4:$G$9,MATCH(I4479,ฐาน!$A$4:$A$9,0),4)),"")</f>
        <v/>
      </c>
      <c r="P4479" s="312">
        <f>IF(M4479&lt;&gt;ฐาน!$M$45,IF(L4479&lt;&gt;"",($L4479*$N4479/100),0),0)</f>
        <v>0</v>
      </c>
      <c r="Q4479" s="311">
        <f>IF(M4479&lt;&gt;ฐาน!$M$45,IF(L4479&lt;&gt;"",ROUNDUP(($L4479*$N4479/100),-1),0),0)</f>
        <v>0</v>
      </c>
      <c r="R4479" s="311">
        <f t="shared" si="138"/>
        <v>0</v>
      </c>
      <c r="S4479" s="313">
        <f t="shared" si="139"/>
        <v>0</v>
      </c>
      <c r="T4479" s="314">
        <f>IF(M4479&lt;&gt;ฐาน!$M$45,IF(S4479&lt;&gt;"",S4479+R4479,0),0)</f>
        <v>0</v>
      </c>
      <c r="U4479" s="311">
        <f>IF(M4479&lt;&gt;ฐาน!$M$45,IF(S4479=0,J4479+T4479,O4479),J4479)</f>
        <v>0</v>
      </c>
      <c r="V4479" s="98"/>
    </row>
    <row r="4480" spans="1:22" x14ac:dyDescent="0.35">
      <c r="A4480" s="93">
        <v>4472</v>
      </c>
      <c r="B4480" s="84"/>
      <c r="C4480" s="98"/>
      <c r="D4480" s="91"/>
      <c r="E4480" s="89"/>
      <c r="F4480" s="88"/>
      <c r="G4480" s="91"/>
      <c r="H4480" s="91"/>
      <c r="I4480" s="88"/>
      <c r="J4480" s="92"/>
      <c r="K4480" s="212"/>
      <c r="L4480" s="308" t="str">
        <f>IF(K4480&lt;&gt;"",INDEX(ฐาน!$J$4:$M$44,MATCH(INT(K4480),ฐาน!$J$4:$J$44,0),2),"")</f>
        <v/>
      </c>
      <c r="M4480" s="309" t="str">
        <f>IF(L4480&lt;&gt;"",INDEX(ฐาน!$J$4:$M$45,MATCH(L4480,ฐาน!$K$4:$K$45,0),4),"")</f>
        <v/>
      </c>
      <c r="N4480" s="310" t="str">
        <f>IF(I4480&lt;&gt;"",INDEX(ฐาน!$A$4:$F$9,MATCH(I4480,ฐาน!$A$4:$A$9,0),IF(J4480&gt;=INDEX(ฐาน!$A$4:$F$9,MATCH(I4480,ฐาน!$A$4:$A$9,0),3),6,5)),"")</f>
        <v/>
      </c>
      <c r="O4480" s="311" t="str">
        <f>IF(I4480&lt;&gt;"",IF(J4480&gt;=INDEX(ฐาน!$A$4:$G$9,MATCH(I4480,ฐาน!$A$4:$A$9,0),4),INDEX(ฐาน!$A$4:$G$9,MATCH(I4480,ฐาน!$A$4:$A$9,0),7),INDEX(ฐาน!$A$4:$G$9,MATCH(I4480,ฐาน!$A$4:$A$9,0),4)),"")</f>
        <v/>
      </c>
      <c r="P4480" s="312">
        <f>IF(M4480&lt;&gt;ฐาน!$M$45,IF(L4480&lt;&gt;"",($L4480*$N4480/100),0),0)</f>
        <v>0</v>
      </c>
      <c r="Q4480" s="311">
        <f>IF(M4480&lt;&gt;ฐาน!$M$45,IF(L4480&lt;&gt;"",ROUNDUP(($L4480*$N4480/100),-1),0),0)</f>
        <v>0</v>
      </c>
      <c r="R4480" s="311">
        <f t="shared" si="138"/>
        <v>0</v>
      </c>
      <c r="S4480" s="313">
        <f t="shared" si="139"/>
        <v>0</v>
      </c>
      <c r="T4480" s="314">
        <f>IF(M4480&lt;&gt;ฐาน!$M$45,IF(S4480&lt;&gt;"",S4480+R4480,0),0)</f>
        <v>0</v>
      </c>
      <c r="U4480" s="311">
        <f>IF(M4480&lt;&gt;ฐาน!$M$45,IF(S4480=0,J4480+T4480,O4480),J4480)</f>
        <v>0</v>
      </c>
      <c r="V4480" s="98"/>
    </row>
    <row r="4481" spans="1:22" x14ac:dyDescent="0.35">
      <c r="A4481" s="93">
        <v>4473</v>
      </c>
      <c r="B4481" s="84"/>
      <c r="C4481" s="98"/>
      <c r="D4481" s="91"/>
      <c r="E4481" s="89"/>
      <c r="F4481" s="88"/>
      <c r="G4481" s="91"/>
      <c r="H4481" s="91"/>
      <c r="I4481" s="88"/>
      <c r="J4481" s="92"/>
      <c r="K4481" s="212"/>
      <c r="L4481" s="308" t="str">
        <f>IF(K4481&lt;&gt;"",INDEX(ฐาน!$J$4:$M$44,MATCH(INT(K4481),ฐาน!$J$4:$J$44,0),2),"")</f>
        <v/>
      </c>
      <c r="M4481" s="309" t="str">
        <f>IF(L4481&lt;&gt;"",INDEX(ฐาน!$J$4:$M$45,MATCH(L4481,ฐาน!$K$4:$K$45,0),4),"")</f>
        <v/>
      </c>
      <c r="N4481" s="310" t="str">
        <f>IF(I4481&lt;&gt;"",INDEX(ฐาน!$A$4:$F$9,MATCH(I4481,ฐาน!$A$4:$A$9,0),IF(J4481&gt;=INDEX(ฐาน!$A$4:$F$9,MATCH(I4481,ฐาน!$A$4:$A$9,0),3),6,5)),"")</f>
        <v/>
      </c>
      <c r="O4481" s="311" t="str">
        <f>IF(I4481&lt;&gt;"",IF(J4481&gt;=INDEX(ฐาน!$A$4:$G$9,MATCH(I4481,ฐาน!$A$4:$A$9,0),4),INDEX(ฐาน!$A$4:$G$9,MATCH(I4481,ฐาน!$A$4:$A$9,0),7),INDEX(ฐาน!$A$4:$G$9,MATCH(I4481,ฐาน!$A$4:$A$9,0),4)),"")</f>
        <v/>
      </c>
      <c r="P4481" s="312">
        <f>IF(M4481&lt;&gt;ฐาน!$M$45,IF(L4481&lt;&gt;"",($L4481*$N4481/100),0),0)</f>
        <v>0</v>
      </c>
      <c r="Q4481" s="311">
        <f>IF(M4481&lt;&gt;ฐาน!$M$45,IF(L4481&lt;&gt;"",ROUNDUP(($L4481*$N4481/100),-1),0),0)</f>
        <v>0</v>
      </c>
      <c r="R4481" s="311">
        <f t="shared" si="138"/>
        <v>0</v>
      </c>
      <c r="S4481" s="313">
        <f t="shared" si="139"/>
        <v>0</v>
      </c>
      <c r="T4481" s="314">
        <f>IF(M4481&lt;&gt;ฐาน!$M$45,IF(S4481&lt;&gt;"",S4481+R4481,0),0)</f>
        <v>0</v>
      </c>
      <c r="U4481" s="311">
        <f>IF(M4481&lt;&gt;ฐาน!$M$45,IF(S4481=0,J4481+T4481,O4481),J4481)</f>
        <v>0</v>
      </c>
      <c r="V4481" s="98"/>
    </row>
    <row r="4482" spans="1:22" x14ac:dyDescent="0.35">
      <c r="A4482" s="93">
        <v>4474</v>
      </c>
      <c r="B4482" s="84"/>
      <c r="C4482" s="98"/>
      <c r="D4482" s="91"/>
      <c r="E4482" s="89"/>
      <c r="F4482" s="88"/>
      <c r="G4482" s="91"/>
      <c r="H4482" s="91"/>
      <c r="I4482" s="88"/>
      <c r="J4482" s="92"/>
      <c r="K4482" s="212"/>
      <c r="L4482" s="308" t="str">
        <f>IF(K4482&lt;&gt;"",INDEX(ฐาน!$J$4:$M$44,MATCH(INT(K4482),ฐาน!$J$4:$J$44,0),2),"")</f>
        <v/>
      </c>
      <c r="M4482" s="309" t="str">
        <f>IF(L4482&lt;&gt;"",INDEX(ฐาน!$J$4:$M$45,MATCH(L4482,ฐาน!$K$4:$K$45,0),4),"")</f>
        <v/>
      </c>
      <c r="N4482" s="310" t="str">
        <f>IF(I4482&lt;&gt;"",INDEX(ฐาน!$A$4:$F$9,MATCH(I4482,ฐาน!$A$4:$A$9,0),IF(J4482&gt;=INDEX(ฐาน!$A$4:$F$9,MATCH(I4482,ฐาน!$A$4:$A$9,0),3),6,5)),"")</f>
        <v/>
      </c>
      <c r="O4482" s="311" t="str">
        <f>IF(I4482&lt;&gt;"",IF(J4482&gt;=INDEX(ฐาน!$A$4:$G$9,MATCH(I4482,ฐาน!$A$4:$A$9,0),4),INDEX(ฐาน!$A$4:$G$9,MATCH(I4482,ฐาน!$A$4:$A$9,0),7),INDEX(ฐาน!$A$4:$G$9,MATCH(I4482,ฐาน!$A$4:$A$9,0),4)),"")</f>
        <v/>
      </c>
      <c r="P4482" s="312">
        <f>IF(M4482&lt;&gt;ฐาน!$M$45,IF(L4482&lt;&gt;"",($L4482*$N4482/100),0),0)</f>
        <v>0</v>
      </c>
      <c r="Q4482" s="311">
        <f>IF(M4482&lt;&gt;ฐาน!$M$45,IF(L4482&lt;&gt;"",ROUNDUP(($L4482*$N4482/100),-1),0),0)</f>
        <v>0</v>
      </c>
      <c r="R4482" s="311">
        <f t="shared" si="138"/>
        <v>0</v>
      </c>
      <c r="S4482" s="313">
        <f t="shared" si="139"/>
        <v>0</v>
      </c>
      <c r="T4482" s="314">
        <f>IF(M4482&lt;&gt;ฐาน!$M$45,IF(S4482&lt;&gt;"",S4482+R4482,0),0)</f>
        <v>0</v>
      </c>
      <c r="U4482" s="311">
        <f>IF(M4482&lt;&gt;ฐาน!$M$45,IF(S4482=0,J4482+T4482,O4482),J4482)</f>
        <v>0</v>
      </c>
      <c r="V4482" s="98"/>
    </row>
    <row r="4483" spans="1:22" x14ac:dyDescent="0.35">
      <c r="A4483" s="93">
        <v>4475</v>
      </c>
      <c r="B4483" s="84"/>
      <c r="C4483" s="98"/>
      <c r="D4483" s="91"/>
      <c r="E4483" s="89"/>
      <c r="F4483" s="88"/>
      <c r="G4483" s="91"/>
      <c r="H4483" s="91"/>
      <c r="I4483" s="88"/>
      <c r="J4483" s="92"/>
      <c r="K4483" s="212"/>
      <c r="L4483" s="308" t="str">
        <f>IF(K4483&lt;&gt;"",INDEX(ฐาน!$J$4:$M$44,MATCH(INT(K4483),ฐาน!$J$4:$J$44,0),2),"")</f>
        <v/>
      </c>
      <c r="M4483" s="309" t="str">
        <f>IF(L4483&lt;&gt;"",INDEX(ฐาน!$J$4:$M$45,MATCH(L4483,ฐาน!$K$4:$K$45,0),4),"")</f>
        <v/>
      </c>
      <c r="N4483" s="310" t="str">
        <f>IF(I4483&lt;&gt;"",INDEX(ฐาน!$A$4:$F$9,MATCH(I4483,ฐาน!$A$4:$A$9,0),IF(J4483&gt;=INDEX(ฐาน!$A$4:$F$9,MATCH(I4483,ฐาน!$A$4:$A$9,0),3),6,5)),"")</f>
        <v/>
      </c>
      <c r="O4483" s="311" t="str">
        <f>IF(I4483&lt;&gt;"",IF(J4483&gt;=INDEX(ฐาน!$A$4:$G$9,MATCH(I4483,ฐาน!$A$4:$A$9,0),4),INDEX(ฐาน!$A$4:$G$9,MATCH(I4483,ฐาน!$A$4:$A$9,0),7),INDEX(ฐาน!$A$4:$G$9,MATCH(I4483,ฐาน!$A$4:$A$9,0),4)),"")</f>
        <v/>
      </c>
      <c r="P4483" s="312">
        <f>IF(M4483&lt;&gt;ฐาน!$M$45,IF(L4483&lt;&gt;"",($L4483*$N4483/100),0),0)</f>
        <v>0</v>
      </c>
      <c r="Q4483" s="311">
        <f>IF(M4483&lt;&gt;ฐาน!$M$45,IF(L4483&lt;&gt;"",ROUNDUP(($L4483*$N4483/100),-1),0),0)</f>
        <v>0</v>
      </c>
      <c r="R4483" s="311">
        <f t="shared" si="138"/>
        <v>0</v>
      </c>
      <c r="S4483" s="313">
        <f t="shared" si="139"/>
        <v>0</v>
      </c>
      <c r="T4483" s="314">
        <f>IF(M4483&lt;&gt;ฐาน!$M$45,IF(S4483&lt;&gt;"",S4483+R4483,0),0)</f>
        <v>0</v>
      </c>
      <c r="U4483" s="311">
        <f>IF(M4483&lt;&gt;ฐาน!$M$45,IF(S4483=0,J4483+T4483,O4483),J4483)</f>
        <v>0</v>
      </c>
      <c r="V4483" s="98"/>
    </row>
    <row r="4484" spans="1:22" x14ac:dyDescent="0.35">
      <c r="A4484" s="93">
        <v>4476</v>
      </c>
      <c r="B4484" s="84"/>
      <c r="C4484" s="98"/>
      <c r="D4484" s="91"/>
      <c r="E4484" s="89"/>
      <c r="F4484" s="88"/>
      <c r="G4484" s="91"/>
      <c r="H4484" s="91"/>
      <c r="I4484" s="88"/>
      <c r="J4484" s="92"/>
      <c r="K4484" s="212"/>
      <c r="L4484" s="308" t="str">
        <f>IF(K4484&lt;&gt;"",INDEX(ฐาน!$J$4:$M$44,MATCH(INT(K4484),ฐาน!$J$4:$J$44,0),2),"")</f>
        <v/>
      </c>
      <c r="M4484" s="309" t="str">
        <f>IF(L4484&lt;&gt;"",INDEX(ฐาน!$J$4:$M$45,MATCH(L4484,ฐาน!$K$4:$K$45,0),4),"")</f>
        <v/>
      </c>
      <c r="N4484" s="310" t="str">
        <f>IF(I4484&lt;&gt;"",INDEX(ฐาน!$A$4:$F$9,MATCH(I4484,ฐาน!$A$4:$A$9,0),IF(J4484&gt;=INDEX(ฐาน!$A$4:$F$9,MATCH(I4484,ฐาน!$A$4:$A$9,0),3),6,5)),"")</f>
        <v/>
      </c>
      <c r="O4484" s="311" t="str">
        <f>IF(I4484&lt;&gt;"",IF(J4484&gt;=INDEX(ฐาน!$A$4:$G$9,MATCH(I4484,ฐาน!$A$4:$A$9,0),4),INDEX(ฐาน!$A$4:$G$9,MATCH(I4484,ฐาน!$A$4:$A$9,0),7),INDEX(ฐาน!$A$4:$G$9,MATCH(I4484,ฐาน!$A$4:$A$9,0),4)),"")</f>
        <v/>
      </c>
      <c r="P4484" s="312">
        <f>IF(M4484&lt;&gt;ฐาน!$M$45,IF(L4484&lt;&gt;"",($L4484*$N4484/100),0),0)</f>
        <v>0</v>
      </c>
      <c r="Q4484" s="311">
        <f>IF(M4484&lt;&gt;ฐาน!$M$45,IF(L4484&lt;&gt;"",ROUNDUP(($L4484*$N4484/100),-1),0),0)</f>
        <v>0</v>
      </c>
      <c r="R4484" s="311">
        <f t="shared" si="138"/>
        <v>0</v>
      </c>
      <c r="S4484" s="313">
        <f t="shared" si="139"/>
        <v>0</v>
      </c>
      <c r="T4484" s="314">
        <f>IF(M4484&lt;&gt;ฐาน!$M$45,IF(S4484&lt;&gt;"",S4484+R4484,0),0)</f>
        <v>0</v>
      </c>
      <c r="U4484" s="311">
        <f>IF(M4484&lt;&gt;ฐาน!$M$45,IF(S4484=0,J4484+T4484,O4484),J4484)</f>
        <v>0</v>
      </c>
      <c r="V4484" s="98"/>
    </row>
    <row r="4485" spans="1:22" x14ac:dyDescent="0.35">
      <c r="A4485" s="93">
        <v>4477</v>
      </c>
      <c r="B4485" s="84"/>
      <c r="C4485" s="98"/>
      <c r="D4485" s="91"/>
      <c r="E4485" s="89"/>
      <c r="F4485" s="88"/>
      <c r="G4485" s="91"/>
      <c r="H4485" s="91"/>
      <c r="I4485" s="88"/>
      <c r="J4485" s="92"/>
      <c r="K4485" s="212"/>
      <c r="L4485" s="308" t="str">
        <f>IF(K4485&lt;&gt;"",INDEX(ฐาน!$J$4:$M$44,MATCH(INT(K4485),ฐาน!$J$4:$J$44,0),2),"")</f>
        <v/>
      </c>
      <c r="M4485" s="309" t="str">
        <f>IF(L4485&lt;&gt;"",INDEX(ฐาน!$J$4:$M$45,MATCH(L4485,ฐาน!$K$4:$K$45,0),4),"")</f>
        <v/>
      </c>
      <c r="N4485" s="310" t="str">
        <f>IF(I4485&lt;&gt;"",INDEX(ฐาน!$A$4:$F$9,MATCH(I4485,ฐาน!$A$4:$A$9,0),IF(J4485&gt;=INDEX(ฐาน!$A$4:$F$9,MATCH(I4485,ฐาน!$A$4:$A$9,0),3),6,5)),"")</f>
        <v/>
      </c>
      <c r="O4485" s="311" t="str">
        <f>IF(I4485&lt;&gt;"",IF(J4485&gt;=INDEX(ฐาน!$A$4:$G$9,MATCH(I4485,ฐาน!$A$4:$A$9,0),4),INDEX(ฐาน!$A$4:$G$9,MATCH(I4485,ฐาน!$A$4:$A$9,0),7),INDEX(ฐาน!$A$4:$G$9,MATCH(I4485,ฐาน!$A$4:$A$9,0),4)),"")</f>
        <v/>
      </c>
      <c r="P4485" s="312">
        <f>IF(M4485&lt;&gt;ฐาน!$M$45,IF(L4485&lt;&gt;"",($L4485*$N4485/100),0),0)</f>
        <v>0</v>
      </c>
      <c r="Q4485" s="311">
        <f>IF(M4485&lt;&gt;ฐาน!$M$45,IF(L4485&lt;&gt;"",ROUNDUP(($L4485*$N4485/100),-1),0),0)</f>
        <v>0</v>
      </c>
      <c r="R4485" s="311">
        <f t="shared" si="138"/>
        <v>0</v>
      </c>
      <c r="S4485" s="313">
        <f t="shared" si="139"/>
        <v>0</v>
      </c>
      <c r="T4485" s="314">
        <f>IF(M4485&lt;&gt;ฐาน!$M$45,IF(S4485&lt;&gt;"",S4485+R4485,0),0)</f>
        <v>0</v>
      </c>
      <c r="U4485" s="311">
        <f>IF(M4485&lt;&gt;ฐาน!$M$45,IF(S4485=0,J4485+T4485,O4485),J4485)</f>
        <v>0</v>
      </c>
      <c r="V4485" s="98"/>
    </row>
    <row r="4486" spans="1:22" x14ac:dyDescent="0.35">
      <c r="A4486" s="93">
        <v>4478</v>
      </c>
      <c r="B4486" s="84"/>
      <c r="C4486" s="98"/>
      <c r="D4486" s="91"/>
      <c r="E4486" s="89"/>
      <c r="F4486" s="88"/>
      <c r="G4486" s="91"/>
      <c r="H4486" s="91"/>
      <c r="I4486" s="88"/>
      <c r="J4486" s="92"/>
      <c r="K4486" s="212"/>
      <c r="L4486" s="308" t="str">
        <f>IF(K4486&lt;&gt;"",INDEX(ฐาน!$J$4:$M$44,MATCH(INT(K4486),ฐาน!$J$4:$J$44,0),2),"")</f>
        <v/>
      </c>
      <c r="M4486" s="309" t="str">
        <f>IF(L4486&lt;&gt;"",INDEX(ฐาน!$J$4:$M$45,MATCH(L4486,ฐาน!$K$4:$K$45,0),4),"")</f>
        <v/>
      </c>
      <c r="N4486" s="310" t="str">
        <f>IF(I4486&lt;&gt;"",INDEX(ฐาน!$A$4:$F$9,MATCH(I4486,ฐาน!$A$4:$A$9,0),IF(J4486&gt;=INDEX(ฐาน!$A$4:$F$9,MATCH(I4486,ฐาน!$A$4:$A$9,0),3),6,5)),"")</f>
        <v/>
      </c>
      <c r="O4486" s="311" t="str">
        <f>IF(I4486&lt;&gt;"",IF(J4486&gt;=INDEX(ฐาน!$A$4:$G$9,MATCH(I4486,ฐาน!$A$4:$A$9,0),4),INDEX(ฐาน!$A$4:$G$9,MATCH(I4486,ฐาน!$A$4:$A$9,0),7),INDEX(ฐาน!$A$4:$G$9,MATCH(I4486,ฐาน!$A$4:$A$9,0),4)),"")</f>
        <v/>
      </c>
      <c r="P4486" s="312">
        <f>IF(M4486&lt;&gt;ฐาน!$M$45,IF(L4486&lt;&gt;"",($L4486*$N4486/100),0),0)</f>
        <v>0</v>
      </c>
      <c r="Q4486" s="311">
        <f>IF(M4486&lt;&gt;ฐาน!$M$45,IF(L4486&lt;&gt;"",ROUNDUP(($L4486*$N4486/100),-1),0),0)</f>
        <v>0</v>
      </c>
      <c r="R4486" s="311">
        <f t="shared" si="138"/>
        <v>0</v>
      </c>
      <c r="S4486" s="313">
        <f t="shared" si="139"/>
        <v>0</v>
      </c>
      <c r="T4486" s="314">
        <f>IF(M4486&lt;&gt;ฐาน!$M$45,IF(S4486&lt;&gt;"",S4486+R4486,0),0)</f>
        <v>0</v>
      </c>
      <c r="U4486" s="311">
        <f>IF(M4486&lt;&gt;ฐาน!$M$45,IF(S4486=0,J4486+T4486,O4486),J4486)</f>
        <v>0</v>
      </c>
      <c r="V4486" s="98"/>
    </row>
    <row r="4487" spans="1:22" x14ac:dyDescent="0.35">
      <c r="A4487" s="93">
        <v>4479</v>
      </c>
      <c r="B4487" s="84"/>
      <c r="C4487" s="98"/>
      <c r="D4487" s="91"/>
      <c r="E4487" s="89"/>
      <c r="F4487" s="88"/>
      <c r="G4487" s="91"/>
      <c r="H4487" s="91"/>
      <c r="I4487" s="88"/>
      <c r="J4487" s="92"/>
      <c r="K4487" s="212"/>
      <c r="L4487" s="308" t="str">
        <f>IF(K4487&lt;&gt;"",INDEX(ฐาน!$J$4:$M$44,MATCH(INT(K4487),ฐาน!$J$4:$J$44,0),2),"")</f>
        <v/>
      </c>
      <c r="M4487" s="309" t="str">
        <f>IF(L4487&lt;&gt;"",INDEX(ฐาน!$J$4:$M$45,MATCH(L4487,ฐาน!$K$4:$K$45,0),4),"")</f>
        <v/>
      </c>
      <c r="N4487" s="310" t="str">
        <f>IF(I4487&lt;&gt;"",INDEX(ฐาน!$A$4:$F$9,MATCH(I4487,ฐาน!$A$4:$A$9,0),IF(J4487&gt;=INDEX(ฐาน!$A$4:$F$9,MATCH(I4487,ฐาน!$A$4:$A$9,0),3),6,5)),"")</f>
        <v/>
      </c>
      <c r="O4487" s="311" t="str">
        <f>IF(I4487&lt;&gt;"",IF(J4487&gt;=INDEX(ฐาน!$A$4:$G$9,MATCH(I4487,ฐาน!$A$4:$A$9,0),4),INDEX(ฐาน!$A$4:$G$9,MATCH(I4487,ฐาน!$A$4:$A$9,0),7),INDEX(ฐาน!$A$4:$G$9,MATCH(I4487,ฐาน!$A$4:$A$9,0),4)),"")</f>
        <v/>
      </c>
      <c r="P4487" s="312">
        <f>IF(M4487&lt;&gt;ฐาน!$M$45,IF(L4487&lt;&gt;"",($L4487*$N4487/100),0),0)</f>
        <v>0</v>
      </c>
      <c r="Q4487" s="311">
        <f>IF(M4487&lt;&gt;ฐาน!$M$45,IF(L4487&lt;&gt;"",ROUNDUP(($L4487*$N4487/100),-1),0),0)</f>
        <v>0</v>
      </c>
      <c r="R4487" s="311">
        <f t="shared" si="138"/>
        <v>0</v>
      </c>
      <c r="S4487" s="313">
        <f t="shared" si="139"/>
        <v>0</v>
      </c>
      <c r="T4487" s="314">
        <f>IF(M4487&lt;&gt;ฐาน!$M$45,IF(S4487&lt;&gt;"",S4487+R4487,0),0)</f>
        <v>0</v>
      </c>
      <c r="U4487" s="311">
        <f>IF(M4487&lt;&gt;ฐาน!$M$45,IF(S4487=0,J4487+T4487,O4487),J4487)</f>
        <v>0</v>
      </c>
      <c r="V4487" s="98"/>
    </row>
    <row r="4488" spans="1:22" x14ac:dyDescent="0.35">
      <c r="A4488" s="93">
        <v>4480</v>
      </c>
      <c r="B4488" s="84"/>
      <c r="C4488" s="98"/>
      <c r="D4488" s="91"/>
      <c r="E4488" s="89"/>
      <c r="F4488" s="88"/>
      <c r="G4488" s="91"/>
      <c r="H4488" s="91"/>
      <c r="I4488" s="88"/>
      <c r="J4488" s="92"/>
      <c r="K4488" s="212"/>
      <c r="L4488" s="308" t="str">
        <f>IF(K4488&lt;&gt;"",INDEX(ฐาน!$J$4:$M$44,MATCH(INT(K4488),ฐาน!$J$4:$J$44,0),2),"")</f>
        <v/>
      </c>
      <c r="M4488" s="309" t="str">
        <f>IF(L4488&lt;&gt;"",INDEX(ฐาน!$J$4:$M$45,MATCH(L4488,ฐาน!$K$4:$K$45,0),4),"")</f>
        <v/>
      </c>
      <c r="N4488" s="310" t="str">
        <f>IF(I4488&lt;&gt;"",INDEX(ฐาน!$A$4:$F$9,MATCH(I4488,ฐาน!$A$4:$A$9,0),IF(J4488&gt;=INDEX(ฐาน!$A$4:$F$9,MATCH(I4488,ฐาน!$A$4:$A$9,0),3),6,5)),"")</f>
        <v/>
      </c>
      <c r="O4488" s="311" t="str">
        <f>IF(I4488&lt;&gt;"",IF(J4488&gt;=INDEX(ฐาน!$A$4:$G$9,MATCH(I4488,ฐาน!$A$4:$A$9,0),4),INDEX(ฐาน!$A$4:$G$9,MATCH(I4488,ฐาน!$A$4:$A$9,0),7),INDEX(ฐาน!$A$4:$G$9,MATCH(I4488,ฐาน!$A$4:$A$9,0),4)),"")</f>
        <v/>
      </c>
      <c r="P4488" s="312">
        <f>IF(M4488&lt;&gt;ฐาน!$M$45,IF(L4488&lt;&gt;"",($L4488*$N4488/100),0),0)</f>
        <v>0</v>
      </c>
      <c r="Q4488" s="311">
        <f>IF(M4488&lt;&gt;ฐาน!$M$45,IF(L4488&lt;&gt;"",ROUNDUP(($L4488*$N4488/100),-1),0),0)</f>
        <v>0</v>
      </c>
      <c r="R4488" s="311">
        <f t="shared" si="138"/>
        <v>0</v>
      </c>
      <c r="S4488" s="313">
        <f t="shared" si="139"/>
        <v>0</v>
      </c>
      <c r="T4488" s="314">
        <f>IF(M4488&lt;&gt;ฐาน!$M$45,IF(S4488&lt;&gt;"",S4488+R4488,0),0)</f>
        <v>0</v>
      </c>
      <c r="U4488" s="311">
        <f>IF(M4488&lt;&gt;ฐาน!$M$45,IF(S4488=0,J4488+T4488,O4488),J4488)</f>
        <v>0</v>
      </c>
      <c r="V4488" s="98"/>
    </row>
    <row r="4489" spans="1:22" x14ac:dyDescent="0.35">
      <c r="A4489" s="93">
        <v>4481</v>
      </c>
      <c r="B4489" s="84"/>
      <c r="C4489" s="98"/>
      <c r="D4489" s="91"/>
      <c r="E4489" s="89"/>
      <c r="F4489" s="88"/>
      <c r="G4489" s="91"/>
      <c r="H4489" s="91"/>
      <c r="I4489" s="88"/>
      <c r="J4489" s="92"/>
      <c r="K4489" s="212"/>
      <c r="L4489" s="308" t="str">
        <f>IF(K4489&lt;&gt;"",INDEX(ฐาน!$J$4:$M$44,MATCH(INT(K4489),ฐาน!$J$4:$J$44,0),2),"")</f>
        <v/>
      </c>
      <c r="M4489" s="309" t="str">
        <f>IF(L4489&lt;&gt;"",INDEX(ฐาน!$J$4:$M$45,MATCH(L4489,ฐาน!$K$4:$K$45,0),4),"")</f>
        <v/>
      </c>
      <c r="N4489" s="310" t="str">
        <f>IF(I4489&lt;&gt;"",INDEX(ฐาน!$A$4:$F$9,MATCH(I4489,ฐาน!$A$4:$A$9,0),IF(J4489&gt;=INDEX(ฐาน!$A$4:$F$9,MATCH(I4489,ฐาน!$A$4:$A$9,0),3),6,5)),"")</f>
        <v/>
      </c>
      <c r="O4489" s="311" t="str">
        <f>IF(I4489&lt;&gt;"",IF(J4489&gt;=INDEX(ฐาน!$A$4:$G$9,MATCH(I4489,ฐาน!$A$4:$A$9,0),4),INDEX(ฐาน!$A$4:$G$9,MATCH(I4489,ฐาน!$A$4:$A$9,0),7),INDEX(ฐาน!$A$4:$G$9,MATCH(I4489,ฐาน!$A$4:$A$9,0),4)),"")</f>
        <v/>
      </c>
      <c r="P4489" s="312">
        <f>IF(M4489&lt;&gt;ฐาน!$M$45,IF(L4489&lt;&gt;"",($L4489*$N4489/100),0),0)</f>
        <v>0</v>
      </c>
      <c r="Q4489" s="311">
        <f>IF(M4489&lt;&gt;ฐาน!$M$45,IF(L4489&lt;&gt;"",ROUNDUP(($L4489*$N4489/100),-1),0),0)</f>
        <v>0</v>
      </c>
      <c r="R4489" s="311">
        <f t="shared" si="138"/>
        <v>0</v>
      </c>
      <c r="S4489" s="313">
        <f t="shared" si="139"/>
        <v>0</v>
      </c>
      <c r="T4489" s="314">
        <f>IF(M4489&lt;&gt;ฐาน!$M$45,IF(S4489&lt;&gt;"",S4489+R4489,0),0)</f>
        <v>0</v>
      </c>
      <c r="U4489" s="311">
        <f>IF(M4489&lt;&gt;ฐาน!$M$45,IF(S4489=0,J4489+T4489,O4489),J4489)</f>
        <v>0</v>
      </c>
      <c r="V4489" s="98"/>
    </row>
    <row r="4490" spans="1:22" x14ac:dyDescent="0.35">
      <c r="A4490" s="93">
        <v>4482</v>
      </c>
      <c r="B4490" s="84"/>
      <c r="C4490" s="98"/>
      <c r="D4490" s="91"/>
      <c r="E4490" s="89"/>
      <c r="F4490" s="88"/>
      <c r="G4490" s="91"/>
      <c r="H4490" s="91"/>
      <c r="I4490" s="88"/>
      <c r="J4490" s="92"/>
      <c r="K4490" s="212"/>
      <c r="L4490" s="308" t="str">
        <f>IF(K4490&lt;&gt;"",INDEX(ฐาน!$J$4:$M$44,MATCH(INT(K4490),ฐาน!$J$4:$J$44,0),2),"")</f>
        <v/>
      </c>
      <c r="M4490" s="309" t="str">
        <f>IF(L4490&lt;&gt;"",INDEX(ฐาน!$J$4:$M$45,MATCH(L4490,ฐาน!$K$4:$K$45,0),4),"")</f>
        <v/>
      </c>
      <c r="N4490" s="310" t="str">
        <f>IF(I4490&lt;&gt;"",INDEX(ฐาน!$A$4:$F$9,MATCH(I4490,ฐาน!$A$4:$A$9,0),IF(J4490&gt;=INDEX(ฐาน!$A$4:$F$9,MATCH(I4490,ฐาน!$A$4:$A$9,0),3),6,5)),"")</f>
        <v/>
      </c>
      <c r="O4490" s="311" t="str">
        <f>IF(I4490&lt;&gt;"",IF(J4490&gt;=INDEX(ฐาน!$A$4:$G$9,MATCH(I4490,ฐาน!$A$4:$A$9,0),4),INDEX(ฐาน!$A$4:$G$9,MATCH(I4490,ฐาน!$A$4:$A$9,0),7),INDEX(ฐาน!$A$4:$G$9,MATCH(I4490,ฐาน!$A$4:$A$9,0),4)),"")</f>
        <v/>
      </c>
      <c r="P4490" s="312">
        <f>IF(M4490&lt;&gt;ฐาน!$M$45,IF(L4490&lt;&gt;"",($L4490*$N4490/100),0),0)</f>
        <v>0</v>
      </c>
      <c r="Q4490" s="311">
        <f>IF(M4490&lt;&gt;ฐาน!$M$45,IF(L4490&lt;&gt;"",ROUNDUP(($L4490*$N4490/100),-1),0),0)</f>
        <v>0</v>
      </c>
      <c r="R4490" s="311">
        <f t="shared" ref="R4490:R4553" si="140">IF(Q4490&lt;&gt;"",IF($J4490+$P4490&lt;=$O4490,$Q4490,$O4490-$J4490),"")</f>
        <v>0</v>
      </c>
      <c r="S4490" s="313">
        <f t="shared" ref="S4490:S4553" si="141">IF(Q4490&lt;&gt;R4490,P4490-R4490,0)</f>
        <v>0</v>
      </c>
      <c r="T4490" s="314">
        <f>IF(M4490&lt;&gt;ฐาน!$M$45,IF(S4490&lt;&gt;"",S4490+R4490,0),0)</f>
        <v>0</v>
      </c>
      <c r="U4490" s="311">
        <f>IF(M4490&lt;&gt;ฐาน!$M$45,IF(S4490=0,J4490+T4490,O4490),J4490)</f>
        <v>0</v>
      </c>
      <c r="V4490" s="98"/>
    </row>
    <row r="4491" spans="1:22" x14ac:dyDescent="0.35">
      <c r="A4491" s="93">
        <v>4483</v>
      </c>
      <c r="B4491" s="84"/>
      <c r="C4491" s="98"/>
      <c r="D4491" s="91"/>
      <c r="E4491" s="89"/>
      <c r="F4491" s="88"/>
      <c r="G4491" s="91"/>
      <c r="H4491" s="91"/>
      <c r="I4491" s="88"/>
      <c r="J4491" s="92"/>
      <c r="K4491" s="212"/>
      <c r="L4491" s="308" t="str">
        <f>IF(K4491&lt;&gt;"",INDEX(ฐาน!$J$4:$M$44,MATCH(INT(K4491),ฐาน!$J$4:$J$44,0),2),"")</f>
        <v/>
      </c>
      <c r="M4491" s="309" t="str">
        <f>IF(L4491&lt;&gt;"",INDEX(ฐาน!$J$4:$M$45,MATCH(L4491,ฐาน!$K$4:$K$45,0),4),"")</f>
        <v/>
      </c>
      <c r="N4491" s="310" t="str">
        <f>IF(I4491&lt;&gt;"",INDEX(ฐาน!$A$4:$F$9,MATCH(I4491,ฐาน!$A$4:$A$9,0),IF(J4491&gt;=INDEX(ฐาน!$A$4:$F$9,MATCH(I4491,ฐาน!$A$4:$A$9,0),3),6,5)),"")</f>
        <v/>
      </c>
      <c r="O4491" s="311" t="str">
        <f>IF(I4491&lt;&gt;"",IF(J4491&gt;=INDEX(ฐาน!$A$4:$G$9,MATCH(I4491,ฐาน!$A$4:$A$9,0),4),INDEX(ฐาน!$A$4:$G$9,MATCH(I4491,ฐาน!$A$4:$A$9,0),7),INDEX(ฐาน!$A$4:$G$9,MATCH(I4491,ฐาน!$A$4:$A$9,0),4)),"")</f>
        <v/>
      </c>
      <c r="P4491" s="312">
        <f>IF(M4491&lt;&gt;ฐาน!$M$45,IF(L4491&lt;&gt;"",($L4491*$N4491/100),0),0)</f>
        <v>0</v>
      </c>
      <c r="Q4491" s="311">
        <f>IF(M4491&lt;&gt;ฐาน!$M$45,IF(L4491&lt;&gt;"",ROUNDUP(($L4491*$N4491/100),-1),0),0)</f>
        <v>0</v>
      </c>
      <c r="R4491" s="311">
        <f t="shared" si="140"/>
        <v>0</v>
      </c>
      <c r="S4491" s="313">
        <f t="shared" si="141"/>
        <v>0</v>
      </c>
      <c r="T4491" s="314">
        <f>IF(M4491&lt;&gt;ฐาน!$M$45,IF(S4491&lt;&gt;"",S4491+R4491,0),0)</f>
        <v>0</v>
      </c>
      <c r="U4491" s="311">
        <f>IF(M4491&lt;&gt;ฐาน!$M$45,IF(S4491=0,J4491+T4491,O4491),J4491)</f>
        <v>0</v>
      </c>
      <c r="V4491" s="98"/>
    </row>
    <row r="4492" spans="1:22" x14ac:dyDescent="0.35">
      <c r="A4492" s="93">
        <v>4484</v>
      </c>
      <c r="B4492" s="84"/>
      <c r="C4492" s="98"/>
      <c r="D4492" s="91"/>
      <c r="E4492" s="89"/>
      <c r="F4492" s="88"/>
      <c r="G4492" s="91"/>
      <c r="H4492" s="91"/>
      <c r="I4492" s="88"/>
      <c r="J4492" s="92"/>
      <c r="K4492" s="212"/>
      <c r="L4492" s="308" t="str">
        <f>IF(K4492&lt;&gt;"",INDEX(ฐาน!$J$4:$M$44,MATCH(INT(K4492),ฐาน!$J$4:$J$44,0),2),"")</f>
        <v/>
      </c>
      <c r="M4492" s="309" t="str">
        <f>IF(L4492&lt;&gt;"",INDEX(ฐาน!$J$4:$M$45,MATCH(L4492,ฐาน!$K$4:$K$45,0),4),"")</f>
        <v/>
      </c>
      <c r="N4492" s="310" t="str">
        <f>IF(I4492&lt;&gt;"",INDEX(ฐาน!$A$4:$F$9,MATCH(I4492,ฐาน!$A$4:$A$9,0),IF(J4492&gt;=INDEX(ฐาน!$A$4:$F$9,MATCH(I4492,ฐาน!$A$4:$A$9,0),3),6,5)),"")</f>
        <v/>
      </c>
      <c r="O4492" s="311" t="str">
        <f>IF(I4492&lt;&gt;"",IF(J4492&gt;=INDEX(ฐาน!$A$4:$G$9,MATCH(I4492,ฐาน!$A$4:$A$9,0),4),INDEX(ฐาน!$A$4:$G$9,MATCH(I4492,ฐาน!$A$4:$A$9,0),7),INDEX(ฐาน!$A$4:$G$9,MATCH(I4492,ฐาน!$A$4:$A$9,0),4)),"")</f>
        <v/>
      </c>
      <c r="P4492" s="312">
        <f>IF(M4492&lt;&gt;ฐาน!$M$45,IF(L4492&lt;&gt;"",($L4492*$N4492/100),0),0)</f>
        <v>0</v>
      </c>
      <c r="Q4492" s="311">
        <f>IF(M4492&lt;&gt;ฐาน!$M$45,IF(L4492&lt;&gt;"",ROUNDUP(($L4492*$N4492/100),-1),0),0)</f>
        <v>0</v>
      </c>
      <c r="R4492" s="311">
        <f t="shared" si="140"/>
        <v>0</v>
      </c>
      <c r="S4492" s="313">
        <f t="shared" si="141"/>
        <v>0</v>
      </c>
      <c r="T4492" s="314">
        <f>IF(M4492&lt;&gt;ฐาน!$M$45,IF(S4492&lt;&gt;"",S4492+R4492,0),0)</f>
        <v>0</v>
      </c>
      <c r="U4492" s="311">
        <f>IF(M4492&lt;&gt;ฐาน!$M$45,IF(S4492=0,J4492+T4492,O4492),J4492)</f>
        <v>0</v>
      </c>
      <c r="V4492" s="98"/>
    </row>
    <row r="4493" spans="1:22" x14ac:dyDescent="0.35">
      <c r="A4493" s="93">
        <v>4485</v>
      </c>
      <c r="B4493" s="84"/>
      <c r="C4493" s="98"/>
      <c r="D4493" s="91"/>
      <c r="E4493" s="89"/>
      <c r="F4493" s="88"/>
      <c r="G4493" s="91"/>
      <c r="H4493" s="91"/>
      <c r="I4493" s="88"/>
      <c r="J4493" s="92"/>
      <c r="K4493" s="212"/>
      <c r="L4493" s="308" t="str">
        <f>IF(K4493&lt;&gt;"",INDEX(ฐาน!$J$4:$M$44,MATCH(INT(K4493),ฐาน!$J$4:$J$44,0),2),"")</f>
        <v/>
      </c>
      <c r="M4493" s="309" t="str">
        <f>IF(L4493&lt;&gt;"",INDEX(ฐาน!$J$4:$M$45,MATCH(L4493,ฐาน!$K$4:$K$45,0),4),"")</f>
        <v/>
      </c>
      <c r="N4493" s="310" t="str">
        <f>IF(I4493&lt;&gt;"",INDEX(ฐาน!$A$4:$F$9,MATCH(I4493,ฐาน!$A$4:$A$9,0),IF(J4493&gt;=INDEX(ฐาน!$A$4:$F$9,MATCH(I4493,ฐาน!$A$4:$A$9,0),3),6,5)),"")</f>
        <v/>
      </c>
      <c r="O4493" s="311" t="str">
        <f>IF(I4493&lt;&gt;"",IF(J4493&gt;=INDEX(ฐาน!$A$4:$G$9,MATCH(I4493,ฐาน!$A$4:$A$9,0),4),INDEX(ฐาน!$A$4:$G$9,MATCH(I4493,ฐาน!$A$4:$A$9,0),7),INDEX(ฐาน!$A$4:$G$9,MATCH(I4493,ฐาน!$A$4:$A$9,0),4)),"")</f>
        <v/>
      </c>
      <c r="P4493" s="312">
        <f>IF(M4493&lt;&gt;ฐาน!$M$45,IF(L4493&lt;&gt;"",($L4493*$N4493/100),0),0)</f>
        <v>0</v>
      </c>
      <c r="Q4493" s="311">
        <f>IF(M4493&lt;&gt;ฐาน!$M$45,IF(L4493&lt;&gt;"",ROUNDUP(($L4493*$N4493/100),-1),0),0)</f>
        <v>0</v>
      </c>
      <c r="R4493" s="311">
        <f t="shared" si="140"/>
        <v>0</v>
      </c>
      <c r="S4493" s="313">
        <f t="shared" si="141"/>
        <v>0</v>
      </c>
      <c r="T4493" s="314">
        <f>IF(M4493&lt;&gt;ฐาน!$M$45,IF(S4493&lt;&gt;"",S4493+R4493,0),0)</f>
        <v>0</v>
      </c>
      <c r="U4493" s="311">
        <f>IF(M4493&lt;&gt;ฐาน!$M$45,IF(S4493=0,J4493+T4493,O4493),J4493)</f>
        <v>0</v>
      </c>
      <c r="V4493" s="98"/>
    </row>
    <row r="4494" spans="1:22" x14ac:dyDescent="0.35">
      <c r="A4494" s="93">
        <v>4486</v>
      </c>
      <c r="B4494" s="84"/>
      <c r="C4494" s="98"/>
      <c r="D4494" s="91"/>
      <c r="E4494" s="89"/>
      <c r="F4494" s="88"/>
      <c r="G4494" s="91"/>
      <c r="H4494" s="91"/>
      <c r="I4494" s="88"/>
      <c r="J4494" s="92"/>
      <c r="K4494" s="212"/>
      <c r="L4494" s="308" t="str">
        <f>IF(K4494&lt;&gt;"",INDEX(ฐาน!$J$4:$M$44,MATCH(INT(K4494),ฐาน!$J$4:$J$44,0),2),"")</f>
        <v/>
      </c>
      <c r="M4494" s="309" t="str">
        <f>IF(L4494&lt;&gt;"",INDEX(ฐาน!$J$4:$M$45,MATCH(L4494,ฐาน!$K$4:$K$45,0),4),"")</f>
        <v/>
      </c>
      <c r="N4494" s="310" t="str">
        <f>IF(I4494&lt;&gt;"",INDEX(ฐาน!$A$4:$F$9,MATCH(I4494,ฐาน!$A$4:$A$9,0),IF(J4494&gt;=INDEX(ฐาน!$A$4:$F$9,MATCH(I4494,ฐาน!$A$4:$A$9,0),3),6,5)),"")</f>
        <v/>
      </c>
      <c r="O4494" s="311" t="str">
        <f>IF(I4494&lt;&gt;"",IF(J4494&gt;=INDEX(ฐาน!$A$4:$G$9,MATCH(I4494,ฐาน!$A$4:$A$9,0),4),INDEX(ฐาน!$A$4:$G$9,MATCH(I4494,ฐาน!$A$4:$A$9,0),7),INDEX(ฐาน!$A$4:$G$9,MATCH(I4494,ฐาน!$A$4:$A$9,0),4)),"")</f>
        <v/>
      </c>
      <c r="P4494" s="312">
        <f>IF(M4494&lt;&gt;ฐาน!$M$45,IF(L4494&lt;&gt;"",($L4494*$N4494/100),0),0)</f>
        <v>0</v>
      </c>
      <c r="Q4494" s="311">
        <f>IF(M4494&lt;&gt;ฐาน!$M$45,IF(L4494&lt;&gt;"",ROUNDUP(($L4494*$N4494/100),-1),0),0)</f>
        <v>0</v>
      </c>
      <c r="R4494" s="311">
        <f t="shared" si="140"/>
        <v>0</v>
      </c>
      <c r="S4494" s="313">
        <f t="shared" si="141"/>
        <v>0</v>
      </c>
      <c r="T4494" s="314">
        <f>IF(M4494&lt;&gt;ฐาน!$M$45,IF(S4494&lt;&gt;"",S4494+R4494,0),0)</f>
        <v>0</v>
      </c>
      <c r="U4494" s="311">
        <f>IF(M4494&lt;&gt;ฐาน!$M$45,IF(S4494=0,J4494+T4494,O4494),J4494)</f>
        <v>0</v>
      </c>
      <c r="V4494" s="98"/>
    </row>
    <row r="4495" spans="1:22" x14ac:dyDescent="0.35">
      <c r="A4495" s="93">
        <v>4487</v>
      </c>
      <c r="B4495" s="84"/>
      <c r="C4495" s="98"/>
      <c r="D4495" s="91"/>
      <c r="E4495" s="89"/>
      <c r="F4495" s="88"/>
      <c r="G4495" s="91"/>
      <c r="H4495" s="91"/>
      <c r="I4495" s="88"/>
      <c r="J4495" s="92"/>
      <c r="K4495" s="212"/>
      <c r="L4495" s="308" t="str">
        <f>IF(K4495&lt;&gt;"",INDEX(ฐาน!$J$4:$M$44,MATCH(INT(K4495),ฐาน!$J$4:$J$44,0),2),"")</f>
        <v/>
      </c>
      <c r="M4495" s="309" t="str">
        <f>IF(L4495&lt;&gt;"",INDEX(ฐาน!$J$4:$M$45,MATCH(L4495,ฐาน!$K$4:$K$45,0),4),"")</f>
        <v/>
      </c>
      <c r="N4495" s="310" t="str">
        <f>IF(I4495&lt;&gt;"",INDEX(ฐาน!$A$4:$F$9,MATCH(I4495,ฐาน!$A$4:$A$9,0),IF(J4495&gt;=INDEX(ฐาน!$A$4:$F$9,MATCH(I4495,ฐาน!$A$4:$A$9,0),3),6,5)),"")</f>
        <v/>
      </c>
      <c r="O4495" s="311" t="str">
        <f>IF(I4495&lt;&gt;"",IF(J4495&gt;=INDEX(ฐาน!$A$4:$G$9,MATCH(I4495,ฐาน!$A$4:$A$9,0),4),INDEX(ฐาน!$A$4:$G$9,MATCH(I4495,ฐาน!$A$4:$A$9,0),7),INDEX(ฐาน!$A$4:$G$9,MATCH(I4495,ฐาน!$A$4:$A$9,0),4)),"")</f>
        <v/>
      </c>
      <c r="P4495" s="312">
        <f>IF(M4495&lt;&gt;ฐาน!$M$45,IF(L4495&lt;&gt;"",($L4495*$N4495/100),0),0)</f>
        <v>0</v>
      </c>
      <c r="Q4495" s="311">
        <f>IF(M4495&lt;&gt;ฐาน!$M$45,IF(L4495&lt;&gt;"",ROUNDUP(($L4495*$N4495/100),-1),0),0)</f>
        <v>0</v>
      </c>
      <c r="R4495" s="311">
        <f t="shared" si="140"/>
        <v>0</v>
      </c>
      <c r="S4495" s="313">
        <f t="shared" si="141"/>
        <v>0</v>
      </c>
      <c r="T4495" s="314">
        <f>IF(M4495&lt;&gt;ฐาน!$M$45,IF(S4495&lt;&gt;"",S4495+R4495,0),0)</f>
        <v>0</v>
      </c>
      <c r="U4495" s="311">
        <f>IF(M4495&lt;&gt;ฐาน!$M$45,IF(S4495=0,J4495+T4495,O4495),J4495)</f>
        <v>0</v>
      </c>
      <c r="V4495" s="98"/>
    </row>
    <row r="4496" spans="1:22" x14ac:dyDescent="0.35">
      <c r="A4496" s="93">
        <v>4488</v>
      </c>
      <c r="B4496" s="84"/>
      <c r="C4496" s="98"/>
      <c r="D4496" s="91"/>
      <c r="E4496" s="89"/>
      <c r="F4496" s="88"/>
      <c r="G4496" s="91"/>
      <c r="H4496" s="91"/>
      <c r="I4496" s="88"/>
      <c r="J4496" s="92"/>
      <c r="K4496" s="212"/>
      <c r="L4496" s="308" t="str">
        <f>IF(K4496&lt;&gt;"",INDEX(ฐาน!$J$4:$M$44,MATCH(INT(K4496),ฐาน!$J$4:$J$44,0),2),"")</f>
        <v/>
      </c>
      <c r="M4496" s="309" t="str">
        <f>IF(L4496&lt;&gt;"",INDEX(ฐาน!$J$4:$M$45,MATCH(L4496,ฐาน!$K$4:$K$45,0),4),"")</f>
        <v/>
      </c>
      <c r="N4496" s="310" t="str">
        <f>IF(I4496&lt;&gt;"",INDEX(ฐาน!$A$4:$F$9,MATCH(I4496,ฐาน!$A$4:$A$9,0),IF(J4496&gt;=INDEX(ฐาน!$A$4:$F$9,MATCH(I4496,ฐาน!$A$4:$A$9,0),3),6,5)),"")</f>
        <v/>
      </c>
      <c r="O4496" s="311" t="str">
        <f>IF(I4496&lt;&gt;"",IF(J4496&gt;=INDEX(ฐาน!$A$4:$G$9,MATCH(I4496,ฐาน!$A$4:$A$9,0),4),INDEX(ฐาน!$A$4:$G$9,MATCH(I4496,ฐาน!$A$4:$A$9,0),7),INDEX(ฐาน!$A$4:$G$9,MATCH(I4496,ฐาน!$A$4:$A$9,0),4)),"")</f>
        <v/>
      </c>
      <c r="P4496" s="312">
        <f>IF(M4496&lt;&gt;ฐาน!$M$45,IF(L4496&lt;&gt;"",($L4496*$N4496/100),0),0)</f>
        <v>0</v>
      </c>
      <c r="Q4496" s="311">
        <f>IF(M4496&lt;&gt;ฐาน!$M$45,IF(L4496&lt;&gt;"",ROUNDUP(($L4496*$N4496/100),-1),0),0)</f>
        <v>0</v>
      </c>
      <c r="R4496" s="311">
        <f t="shared" si="140"/>
        <v>0</v>
      </c>
      <c r="S4496" s="313">
        <f t="shared" si="141"/>
        <v>0</v>
      </c>
      <c r="T4496" s="314">
        <f>IF(M4496&lt;&gt;ฐาน!$M$45,IF(S4496&lt;&gt;"",S4496+R4496,0),0)</f>
        <v>0</v>
      </c>
      <c r="U4496" s="311">
        <f>IF(M4496&lt;&gt;ฐาน!$M$45,IF(S4496=0,J4496+T4496,O4496),J4496)</f>
        <v>0</v>
      </c>
      <c r="V4496" s="98"/>
    </row>
    <row r="4497" spans="1:22" x14ac:dyDescent="0.35">
      <c r="A4497" s="93">
        <v>4489</v>
      </c>
      <c r="B4497" s="84"/>
      <c r="C4497" s="98"/>
      <c r="D4497" s="91"/>
      <c r="E4497" s="89"/>
      <c r="F4497" s="88"/>
      <c r="G4497" s="91"/>
      <c r="H4497" s="91"/>
      <c r="I4497" s="88"/>
      <c r="J4497" s="92"/>
      <c r="K4497" s="212"/>
      <c r="L4497" s="308" t="str">
        <f>IF(K4497&lt;&gt;"",INDEX(ฐาน!$J$4:$M$44,MATCH(INT(K4497),ฐาน!$J$4:$J$44,0),2),"")</f>
        <v/>
      </c>
      <c r="M4497" s="309" t="str">
        <f>IF(L4497&lt;&gt;"",INDEX(ฐาน!$J$4:$M$45,MATCH(L4497,ฐาน!$K$4:$K$45,0),4),"")</f>
        <v/>
      </c>
      <c r="N4497" s="310" t="str">
        <f>IF(I4497&lt;&gt;"",INDEX(ฐาน!$A$4:$F$9,MATCH(I4497,ฐาน!$A$4:$A$9,0),IF(J4497&gt;=INDEX(ฐาน!$A$4:$F$9,MATCH(I4497,ฐาน!$A$4:$A$9,0),3),6,5)),"")</f>
        <v/>
      </c>
      <c r="O4497" s="311" t="str">
        <f>IF(I4497&lt;&gt;"",IF(J4497&gt;=INDEX(ฐาน!$A$4:$G$9,MATCH(I4497,ฐาน!$A$4:$A$9,0),4),INDEX(ฐาน!$A$4:$G$9,MATCH(I4497,ฐาน!$A$4:$A$9,0),7),INDEX(ฐาน!$A$4:$G$9,MATCH(I4497,ฐาน!$A$4:$A$9,0),4)),"")</f>
        <v/>
      </c>
      <c r="P4497" s="312">
        <f>IF(M4497&lt;&gt;ฐาน!$M$45,IF(L4497&lt;&gt;"",($L4497*$N4497/100),0),0)</f>
        <v>0</v>
      </c>
      <c r="Q4497" s="311">
        <f>IF(M4497&lt;&gt;ฐาน!$M$45,IF(L4497&lt;&gt;"",ROUNDUP(($L4497*$N4497/100),-1),0),0)</f>
        <v>0</v>
      </c>
      <c r="R4497" s="311">
        <f t="shared" si="140"/>
        <v>0</v>
      </c>
      <c r="S4497" s="313">
        <f t="shared" si="141"/>
        <v>0</v>
      </c>
      <c r="T4497" s="314">
        <f>IF(M4497&lt;&gt;ฐาน!$M$45,IF(S4497&lt;&gt;"",S4497+R4497,0),0)</f>
        <v>0</v>
      </c>
      <c r="U4497" s="311">
        <f>IF(M4497&lt;&gt;ฐาน!$M$45,IF(S4497=0,J4497+T4497,O4497),J4497)</f>
        <v>0</v>
      </c>
      <c r="V4497" s="98"/>
    </row>
    <row r="4498" spans="1:22" x14ac:dyDescent="0.35">
      <c r="A4498" s="93">
        <v>4490</v>
      </c>
      <c r="B4498" s="84"/>
      <c r="C4498" s="98"/>
      <c r="D4498" s="91"/>
      <c r="E4498" s="89"/>
      <c r="F4498" s="88"/>
      <c r="G4498" s="91"/>
      <c r="H4498" s="91"/>
      <c r="I4498" s="88"/>
      <c r="J4498" s="92"/>
      <c r="K4498" s="212"/>
      <c r="L4498" s="308" t="str">
        <f>IF(K4498&lt;&gt;"",INDEX(ฐาน!$J$4:$M$44,MATCH(INT(K4498),ฐาน!$J$4:$J$44,0),2),"")</f>
        <v/>
      </c>
      <c r="M4498" s="309" t="str">
        <f>IF(L4498&lt;&gt;"",INDEX(ฐาน!$J$4:$M$45,MATCH(L4498,ฐาน!$K$4:$K$45,0),4),"")</f>
        <v/>
      </c>
      <c r="N4498" s="310" t="str">
        <f>IF(I4498&lt;&gt;"",INDEX(ฐาน!$A$4:$F$9,MATCH(I4498,ฐาน!$A$4:$A$9,0),IF(J4498&gt;=INDEX(ฐาน!$A$4:$F$9,MATCH(I4498,ฐาน!$A$4:$A$9,0),3),6,5)),"")</f>
        <v/>
      </c>
      <c r="O4498" s="311" t="str">
        <f>IF(I4498&lt;&gt;"",IF(J4498&gt;=INDEX(ฐาน!$A$4:$G$9,MATCH(I4498,ฐาน!$A$4:$A$9,0),4),INDEX(ฐาน!$A$4:$G$9,MATCH(I4498,ฐาน!$A$4:$A$9,0),7),INDEX(ฐาน!$A$4:$G$9,MATCH(I4498,ฐาน!$A$4:$A$9,0),4)),"")</f>
        <v/>
      </c>
      <c r="P4498" s="312">
        <f>IF(M4498&lt;&gt;ฐาน!$M$45,IF(L4498&lt;&gt;"",($L4498*$N4498/100),0),0)</f>
        <v>0</v>
      </c>
      <c r="Q4498" s="311">
        <f>IF(M4498&lt;&gt;ฐาน!$M$45,IF(L4498&lt;&gt;"",ROUNDUP(($L4498*$N4498/100),-1),0),0)</f>
        <v>0</v>
      </c>
      <c r="R4498" s="311">
        <f t="shared" si="140"/>
        <v>0</v>
      </c>
      <c r="S4498" s="313">
        <f t="shared" si="141"/>
        <v>0</v>
      </c>
      <c r="T4498" s="314">
        <f>IF(M4498&lt;&gt;ฐาน!$M$45,IF(S4498&lt;&gt;"",S4498+R4498,0),0)</f>
        <v>0</v>
      </c>
      <c r="U4498" s="311">
        <f>IF(M4498&lt;&gt;ฐาน!$M$45,IF(S4498=0,J4498+T4498,O4498),J4498)</f>
        <v>0</v>
      </c>
      <c r="V4498" s="98"/>
    </row>
    <row r="4499" spans="1:22" x14ac:dyDescent="0.35">
      <c r="A4499" s="93">
        <v>4491</v>
      </c>
      <c r="B4499" s="84"/>
      <c r="C4499" s="98"/>
      <c r="D4499" s="91"/>
      <c r="E4499" s="89"/>
      <c r="F4499" s="88"/>
      <c r="G4499" s="91"/>
      <c r="H4499" s="91"/>
      <c r="I4499" s="88"/>
      <c r="J4499" s="92"/>
      <c r="K4499" s="212"/>
      <c r="L4499" s="308" t="str">
        <f>IF(K4499&lt;&gt;"",INDEX(ฐาน!$J$4:$M$44,MATCH(INT(K4499),ฐาน!$J$4:$J$44,0),2),"")</f>
        <v/>
      </c>
      <c r="M4499" s="309" t="str">
        <f>IF(L4499&lt;&gt;"",INDEX(ฐาน!$J$4:$M$45,MATCH(L4499,ฐาน!$K$4:$K$45,0),4),"")</f>
        <v/>
      </c>
      <c r="N4499" s="310" t="str">
        <f>IF(I4499&lt;&gt;"",INDEX(ฐาน!$A$4:$F$9,MATCH(I4499,ฐาน!$A$4:$A$9,0),IF(J4499&gt;=INDEX(ฐาน!$A$4:$F$9,MATCH(I4499,ฐาน!$A$4:$A$9,0),3),6,5)),"")</f>
        <v/>
      </c>
      <c r="O4499" s="311" t="str">
        <f>IF(I4499&lt;&gt;"",IF(J4499&gt;=INDEX(ฐาน!$A$4:$G$9,MATCH(I4499,ฐาน!$A$4:$A$9,0),4),INDEX(ฐาน!$A$4:$G$9,MATCH(I4499,ฐาน!$A$4:$A$9,0),7),INDEX(ฐาน!$A$4:$G$9,MATCH(I4499,ฐาน!$A$4:$A$9,0),4)),"")</f>
        <v/>
      </c>
      <c r="P4499" s="312">
        <f>IF(M4499&lt;&gt;ฐาน!$M$45,IF(L4499&lt;&gt;"",($L4499*$N4499/100),0),0)</f>
        <v>0</v>
      </c>
      <c r="Q4499" s="311">
        <f>IF(M4499&lt;&gt;ฐาน!$M$45,IF(L4499&lt;&gt;"",ROUNDUP(($L4499*$N4499/100),-1),0),0)</f>
        <v>0</v>
      </c>
      <c r="R4499" s="311">
        <f t="shared" si="140"/>
        <v>0</v>
      </c>
      <c r="S4499" s="313">
        <f t="shared" si="141"/>
        <v>0</v>
      </c>
      <c r="T4499" s="314">
        <f>IF(M4499&lt;&gt;ฐาน!$M$45,IF(S4499&lt;&gt;"",S4499+R4499,0),0)</f>
        <v>0</v>
      </c>
      <c r="U4499" s="311">
        <f>IF(M4499&lt;&gt;ฐาน!$M$45,IF(S4499=0,J4499+T4499,O4499),J4499)</f>
        <v>0</v>
      </c>
      <c r="V4499" s="98"/>
    </row>
    <row r="4500" spans="1:22" x14ac:dyDescent="0.35">
      <c r="A4500" s="93">
        <v>4492</v>
      </c>
      <c r="B4500" s="84"/>
      <c r="C4500" s="98"/>
      <c r="D4500" s="91"/>
      <c r="E4500" s="89"/>
      <c r="F4500" s="88"/>
      <c r="G4500" s="91"/>
      <c r="H4500" s="91"/>
      <c r="I4500" s="88"/>
      <c r="J4500" s="92"/>
      <c r="K4500" s="212"/>
      <c r="L4500" s="308" t="str">
        <f>IF(K4500&lt;&gt;"",INDEX(ฐาน!$J$4:$M$44,MATCH(INT(K4500),ฐาน!$J$4:$J$44,0),2),"")</f>
        <v/>
      </c>
      <c r="M4500" s="309" t="str">
        <f>IF(L4500&lt;&gt;"",INDEX(ฐาน!$J$4:$M$45,MATCH(L4500,ฐาน!$K$4:$K$45,0),4),"")</f>
        <v/>
      </c>
      <c r="N4500" s="310" t="str">
        <f>IF(I4500&lt;&gt;"",INDEX(ฐาน!$A$4:$F$9,MATCH(I4500,ฐาน!$A$4:$A$9,0),IF(J4500&gt;=INDEX(ฐาน!$A$4:$F$9,MATCH(I4500,ฐาน!$A$4:$A$9,0),3),6,5)),"")</f>
        <v/>
      </c>
      <c r="O4500" s="311" t="str">
        <f>IF(I4500&lt;&gt;"",IF(J4500&gt;=INDEX(ฐาน!$A$4:$G$9,MATCH(I4500,ฐาน!$A$4:$A$9,0),4),INDEX(ฐาน!$A$4:$G$9,MATCH(I4500,ฐาน!$A$4:$A$9,0),7),INDEX(ฐาน!$A$4:$G$9,MATCH(I4500,ฐาน!$A$4:$A$9,0),4)),"")</f>
        <v/>
      </c>
      <c r="P4500" s="312">
        <f>IF(M4500&lt;&gt;ฐาน!$M$45,IF(L4500&lt;&gt;"",($L4500*$N4500/100),0),0)</f>
        <v>0</v>
      </c>
      <c r="Q4500" s="311">
        <f>IF(M4500&lt;&gt;ฐาน!$M$45,IF(L4500&lt;&gt;"",ROUNDUP(($L4500*$N4500/100),-1),0),0)</f>
        <v>0</v>
      </c>
      <c r="R4500" s="311">
        <f t="shared" si="140"/>
        <v>0</v>
      </c>
      <c r="S4500" s="313">
        <f t="shared" si="141"/>
        <v>0</v>
      </c>
      <c r="T4500" s="314">
        <f>IF(M4500&lt;&gt;ฐาน!$M$45,IF(S4500&lt;&gt;"",S4500+R4500,0),0)</f>
        <v>0</v>
      </c>
      <c r="U4500" s="311">
        <f>IF(M4500&lt;&gt;ฐาน!$M$45,IF(S4500=0,J4500+T4500,O4500),J4500)</f>
        <v>0</v>
      </c>
      <c r="V4500" s="98"/>
    </row>
    <row r="4501" spans="1:22" x14ac:dyDescent="0.35">
      <c r="A4501" s="93">
        <v>4493</v>
      </c>
      <c r="B4501" s="84"/>
      <c r="C4501" s="98"/>
      <c r="D4501" s="91"/>
      <c r="E4501" s="89"/>
      <c r="F4501" s="88"/>
      <c r="G4501" s="91"/>
      <c r="H4501" s="91"/>
      <c r="I4501" s="88"/>
      <c r="J4501" s="92"/>
      <c r="K4501" s="212"/>
      <c r="L4501" s="308" t="str">
        <f>IF(K4501&lt;&gt;"",INDEX(ฐาน!$J$4:$M$44,MATCH(INT(K4501),ฐาน!$J$4:$J$44,0),2),"")</f>
        <v/>
      </c>
      <c r="M4501" s="309" t="str">
        <f>IF(L4501&lt;&gt;"",INDEX(ฐาน!$J$4:$M$45,MATCH(L4501,ฐาน!$K$4:$K$45,0),4),"")</f>
        <v/>
      </c>
      <c r="N4501" s="310" t="str">
        <f>IF(I4501&lt;&gt;"",INDEX(ฐาน!$A$4:$F$9,MATCH(I4501,ฐาน!$A$4:$A$9,0),IF(J4501&gt;=INDEX(ฐาน!$A$4:$F$9,MATCH(I4501,ฐาน!$A$4:$A$9,0),3),6,5)),"")</f>
        <v/>
      </c>
      <c r="O4501" s="311" t="str">
        <f>IF(I4501&lt;&gt;"",IF(J4501&gt;=INDEX(ฐาน!$A$4:$G$9,MATCH(I4501,ฐาน!$A$4:$A$9,0),4),INDEX(ฐาน!$A$4:$G$9,MATCH(I4501,ฐาน!$A$4:$A$9,0),7),INDEX(ฐาน!$A$4:$G$9,MATCH(I4501,ฐาน!$A$4:$A$9,0),4)),"")</f>
        <v/>
      </c>
      <c r="P4501" s="312">
        <f>IF(M4501&lt;&gt;ฐาน!$M$45,IF(L4501&lt;&gt;"",($L4501*$N4501/100),0),0)</f>
        <v>0</v>
      </c>
      <c r="Q4501" s="311">
        <f>IF(M4501&lt;&gt;ฐาน!$M$45,IF(L4501&lt;&gt;"",ROUNDUP(($L4501*$N4501/100),-1),0),0)</f>
        <v>0</v>
      </c>
      <c r="R4501" s="311">
        <f t="shared" si="140"/>
        <v>0</v>
      </c>
      <c r="S4501" s="313">
        <f t="shared" si="141"/>
        <v>0</v>
      </c>
      <c r="T4501" s="314">
        <f>IF(M4501&lt;&gt;ฐาน!$M$45,IF(S4501&lt;&gt;"",S4501+R4501,0),0)</f>
        <v>0</v>
      </c>
      <c r="U4501" s="311">
        <f>IF(M4501&lt;&gt;ฐาน!$M$45,IF(S4501=0,J4501+T4501,O4501),J4501)</f>
        <v>0</v>
      </c>
      <c r="V4501" s="98"/>
    </row>
    <row r="4502" spans="1:22" x14ac:dyDescent="0.35">
      <c r="A4502" s="93">
        <v>4494</v>
      </c>
      <c r="B4502" s="84"/>
      <c r="C4502" s="98"/>
      <c r="D4502" s="91"/>
      <c r="E4502" s="89"/>
      <c r="F4502" s="88"/>
      <c r="G4502" s="91"/>
      <c r="H4502" s="91"/>
      <c r="I4502" s="88"/>
      <c r="J4502" s="92"/>
      <c r="K4502" s="212"/>
      <c r="L4502" s="308" t="str">
        <f>IF(K4502&lt;&gt;"",INDEX(ฐาน!$J$4:$M$44,MATCH(INT(K4502),ฐาน!$J$4:$J$44,0),2),"")</f>
        <v/>
      </c>
      <c r="M4502" s="309" t="str">
        <f>IF(L4502&lt;&gt;"",INDEX(ฐาน!$J$4:$M$45,MATCH(L4502,ฐาน!$K$4:$K$45,0),4),"")</f>
        <v/>
      </c>
      <c r="N4502" s="310" t="str">
        <f>IF(I4502&lt;&gt;"",INDEX(ฐาน!$A$4:$F$9,MATCH(I4502,ฐาน!$A$4:$A$9,0),IF(J4502&gt;=INDEX(ฐาน!$A$4:$F$9,MATCH(I4502,ฐาน!$A$4:$A$9,0),3),6,5)),"")</f>
        <v/>
      </c>
      <c r="O4502" s="311" t="str">
        <f>IF(I4502&lt;&gt;"",IF(J4502&gt;=INDEX(ฐาน!$A$4:$G$9,MATCH(I4502,ฐาน!$A$4:$A$9,0),4),INDEX(ฐาน!$A$4:$G$9,MATCH(I4502,ฐาน!$A$4:$A$9,0),7),INDEX(ฐาน!$A$4:$G$9,MATCH(I4502,ฐาน!$A$4:$A$9,0),4)),"")</f>
        <v/>
      </c>
      <c r="P4502" s="312">
        <f>IF(M4502&lt;&gt;ฐาน!$M$45,IF(L4502&lt;&gt;"",($L4502*$N4502/100),0),0)</f>
        <v>0</v>
      </c>
      <c r="Q4502" s="311">
        <f>IF(M4502&lt;&gt;ฐาน!$M$45,IF(L4502&lt;&gt;"",ROUNDUP(($L4502*$N4502/100),-1),0),0)</f>
        <v>0</v>
      </c>
      <c r="R4502" s="311">
        <f t="shared" si="140"/>
        <v>0</v>
      </c>
      <c r="S4502" s="313">
        <f t="shared" si="141"/>
        <v>0</v>
      </c>
      <c r="T4502" s="314">
        <f>IF(M4502&lt;&gt;ฐาน!$M$45,IF(S4502&lt;&gt;"",S4502+R4502,0),0)</f>
        <v>0</v>
      </c>
      <c r="U4502" s="311">
        <f>IF(M4502&lt;&gt;ฐาน!$M$45,IF(S4502=0,J4502+T4502,O4502),J4502)</f>
        <v>0</v>
      </c>
      <c r="V4502" s="98"/>
    </row>
    <row r="4503" spans="1:22" x14ac:dyDescent="0.35">
      <c r="A4503" s="93">
        <v>4495</v>
      </c>
      <c r="B4503" s="84"/>
      <c r="C4503" s="98"/>
      <c r="D4503" s="91"/>
      <c r="E4503" s="89"/>
      <c r="F4503" s="88"/>
      <c r="G4503" s="91"/>
      <c r="H4503" s="91"/>
      <c r="I4503" s="88"/>
      <c r="J4503" s="92"/>
      <c r="K4503" s="212"/>
      <c r="L4503" s="308" t="str">
        <f>IF(K4503&lt;&gt;"",INDEX(ฐาน!$J$4:$M$44,MATCH(INT(K4503),ฐาน!$J$4:$J$44,0),2),"")</f>
        <v/>
      </c>
      <c r="M4503" s="309" t="str">
        <f>IF(L4503&lt;&gt;"",INDEX(ฐาน!$J$4:$M$45,MATCH(L4503,ฐาน!$K$4:$K$45,0),4),"")</f>
        <v/>
      </c>
      <c r="N4503" s="310" t="str">
        <f>IF(I4503&lt;&gt;"",INDEX(ฐาน!$A$4:$F$9,MATCH(I4503,ฐาน!$A$4:$A$9,0),IF(J4503&gt;=INDEX(ฐาน!$A$4:$F$9,MATCH(I4503,ฐาน!$A$4:$A$9,0),3),6,5)),"")</f>
        <v/>
      </c>
      <c r="O4503" s="311" t="str">
        <f>IF(I4503&lt;&gt;"",IF(J4503&gt;=INDEX(ฐาน!$A$4:$G$9,MATCH(I4503,ฐาน!$A$4:$A$9,0),4),INDEX(ฐาน!$A$4:$G$9,MATCH(I4503,ฐาน!$A$4:$A$9,0),7),INDEX(ฐาน!$A$4:$G$9,MATCH(I4503,ฐาน!$A$4:$A$9,0),4)),"")</f>
        <v/>
      </c>
      <c r="P4503" s="312">
        <f>IF(M4503&lt;&gt;ฐาน!$M$45,IF(L4503&lt;&gt;"",($L4503*$N4503/100),0),0)</f>
        <v>0</v>
      </c>
      <c r="Q4503" s="311">
        <f>IF(M4503&lt;&gt;ฐาน!$M$45,IF(L4503&lt;&gt;"",ROUNDUP(($L4503*$N4503/100),-1),0),0)</f>
        <v>0</v>
      </c>
      <c r="R4503" s="311">
        <f t="shared" si="140"/>
        <v>0</v>
      </c>
      <c r="S4503" s="313">
        <f t="shared" si="141"/>
        <v>0</v>
      </c>
      <c r="T4503" s="314">
        <f>IF(M4503&lt;&gt;ฐาน!$M$45,IF(S4503&lt;&gt;"",S4503+R4503,0),0)</f>
        <v>0</v>
      </c>
      <c r="U4503" s="311">
        <f>IF(M4503&lt;&gt;ฐาน!$M$45,IF(S4503=0,J4503+T4503,O4503),J4503)</f>
        <v>0</v>
      </c>
      <c r="V4503" s="98"/>
    </row>
    <row r="4504" spans="1:22" x14ac:dyDescent="0.35">
      <c r="A4504" s="93">
        <v>4496</v>
      </c>
      <c r="B4504" s="84"/>
      <c r="C4504" s="98"/>
      <c r="D4504" s="91"/>
      <c r="E4504" s="89"/>
      <c r="F4504" s="88"/>
      <c r="G4504" s="91"/>
      <c r="H4504" s="91"/>
      <c r="I4504" s="88"/>
      <c r="J4504" s="92"/>
      <c r="K4504" s="212"/>
      <c r="L4504" s="308" t="str">
        <f>IF(K4504&lt;&gt;"",INDEX(ฐาน!$J$4:$M$44,MATCH(INT(K4504),ฐาน!$J$4:$J$44,0),2),"")</f>
        <v/>
      </c>
      <c r="M4504" s="309" t="str">
        <f>IF(L4504&lt;&gt;"",INDEX(ฐาน!$J$4:$M$45,MATCH(L4504,ฐาน!$K$4:$K$45,0),4),"")</f>
        <v/>
      </c>
      <c r="N4504" s="310" t="str">
        <f>IF(I4504&lt;&gt;"",INDEX(ฐาน!$A$4:$F$9,MATCH(I4504,ฐาน!$A$4:$A$9,0),IF(J4504&gt;=INDEX(ฐาน!$A$4:$F$9,MATCH(I4504,ฐาน!$A$4:$A$9,0),3),6,5)),"")</f>
        <v/>
      </c>
      <c r="O4504" s="311" t="str">
        <f>IF(I4504&lt;&gt;"",IF(J4504&gt;=INDEX(ฐาน!$A$4:$G$9,MATCH(I4504,ฐาน!$A$4:$A$9,0),4),INDEX(ฐาน!$A$4:$G$9,MATCH(I4504,ฐาน!$A$4:$A$9,0),7),INDEX(ฐาน!$A$4:$G$9,MATCH(I4504,ฐาน!$A$4:$A$9,0),4)),"")</f>
        <v/>
      </c>
      <c r="P4504" s="312">
        <f>IF(M4504&lt;&gt;ฐาน!$M$45,IF(L4504&lt;&gt;"",($L4504*$N4504/100),0),0)</f>
        <v>0</v>
      </c>
      <c r="Q4504" s="311">
        <f>IF(M4504&lt;&gt;ฐาน!$M$45,IF(L4504&lt;&gt;"",ROUNDUP(($L4504*$N4504/100),-1),0),0)</f>
        <v>0</v>
      </c>
      <c r="R4504" s="311">
        <f t="shared" si="140"/>
        <v>0</v>
      </c>
      <c r="S4504" s="313">
        <f t="shared" si="141"/>
        <v>0</v>
      </c>
      <c r="T4504" s="314">
        <f>IF(M4504&lt;&gt;ฐาน!$M$45,IF(S4504&lt;&gt;"",S4504+R4504,0),0)</f>
        <v>0</v>
      </c>
      <c r="U4504" s="311">
        <f>IF(M4504&lt;&gt;ฐาน!$M$45,IF(S4504=0,J4504+T4504,O4504),J4504)</f>
        <v>0</v>
      </c>
      <c r="V4504" s="98"/>
    </row>
    <row r="4505" spans="1:22" x14ac:dyDescent="0.35">
      <c r="A4505" s="93">
        <v>4497</v>
      </c>
      <c r="B4505" s="84"/>
      <c r="C4505" s="98"/>
      <c r="D4505" s="91"/>
      <c r="E4505" s="89"/>
      <c r="F4505" s="88"/>
      <c r="G4505" s="91"/>
      <c r="H4505" s="91"/>
      <c r="I4505" s="88"/>
      <c r="J4505" s="92"/>
      <c r="K4505" s="212"/>
      <c r="L4505" s="308" t="str">
        <f>IF(K4505&lt;&gt;"",INDEX(ฐาน!$J$4:$M$44,MATCH(INT(K4505),ฐาน!$J$4:$J$44,0),2),"")</f>
        <v/>
      </c>
      <c r="M4505" s="309" t="str">
        <f>IF(L4505&lt;&gt;"",INDEX(ฐาน!$J$4:$M$45,MATCH(L4505,ฐาน!$K$4:$K$45,0),4),"")</f>
        <v/>
      </c>
      <c r="N4505" s="310" t="str">
        <f>IF(I4505&lt;&gt;"",INDEX(ฐาน!$A$4:$F$9,MATCH(I4505,ฐาน!$A$4:$A$9,0),IF(J4505&gt;=INDEX(ฐาน!$A$4:$F$9,MATCH(I4505,ฐาน!$A$4:$A$9,0),3),6,5)),"")</f>
        <v/>
      </c>
      <c r="O4505" s="311" t="str">
        <f>IF(I4505&lt;&gt;"",IF(J4505&gt;=INDEX(ฐาน!$A$4:$G$9,MATCH(I4505,ฐาน!$A$4:$A$9,0),4),INDEX(ฐาน!$A$4:$G$9,MATCH(I4505,ฐาน!$A$4:$A$9,0),7),INDEX(ฐาน!$A$4:$G$9,MATCH(I4505,ฐาน!$A$4:$A$9,0),4)),"")</f>
        <v/>
      </c>
      <c r="P4505" s="312">
        <f>IF(M4505&lt;&gt;ฐาน!$M$45,IF(L4505&lt;&gt;"",($L4505*$N4505/100),0),0)</f>
        <v>0</v>
      </c>
      <c r="Q4505" s="311">
        <f>IF(M4505&lt;&gt;ฐาน!$M$45,IF(L4505&lt;&gt;"",ROUNDUP(($L4505*$N4505/100),-1),0),0)</f>
        <v>0</v>
      </c>
      <c r="R4505" s="311">
        <f t="shared" si="140"/>
        <v>0</v>
      </c>
      <c r="S4505" s="313">
        <f t="shared" si="141"/>
        <v>0</v>
      </c>
      <c r="T4505" s="314">
        <f>IF(M4505&lt;&gt;ฐาน!$M$45,IF(S4505&lt;&gt;"",S4505+R4505,0),0)</f>
        <v>0</v>
      </c>
      <c r="U4505" s="311">
        <f>IF(M4505&lt;&gt;ฐาน!$M$45,IF(S4505=0,J4505+T4505,O4505),J4505)</f>
        <v>0</v>
      </c>
      <c r="V4505" s="98"/>
    </row>
    <row r="4506" spans="1:22" x14ac:dyDescent="0.35">
      <c r="A4506" s="93">
        <v>4498</v>
      </c>
      <c r="B4506" s="84"/>
      <c r="C4506" s="98"/>
      <c r="D4506" s="91"/>
      <c r="E4506" s="89"/>
      <c r="F4506" s="88"/>
      <c r="G4506" s="91"/>
      <c r="H4506" s="91"/>
      <c r="I4506" s="88"/>
      <c r="J4506" s="92"/>
      <c r="K4506" s="212"/>
      <c r="L4506" s="308" t="str">
        <f>IF(K4506&lt;&gt;"",INDEX(ฐาน!$J$4:$M$44,MATCH(INT(K4506),ฐาน!$J$4:$J$44,0),2),"")</f>
        <v/>
      </c>
      <c r="M4506" s="309" t="str">
        <f>IF(L4506&lt;&gt;"",INDEX(ฐาน!$J$4:$M$45,MATCH(L4506,ฐาน!$K$4:$K$45,0),4),"")</f>
        <v/>
      </c>
      <c r="N4506" s="310" t="str">
        <f>IF(I4506&lt;&gt;"",INDEX(ฐาน!$A$4:$F$9,MATCH(I4506,ฐาน!$A$4:$A$9,0),IF(J4506&gt;=INDEX(ฐาน!$A$4:$F$9,MATCH(I4506,ฐาน!$A$4:$A$9,0),3),6,5)),"")</f>
        <v/>
      </c>
      <c r="O4506" s="311" t="str">
        <f>IF(I4506&lt;&gt;"",IF(J4506&gt;=INDEX(ฐาน!$A$4:$G$9,MATCH(I4506,ฐาน!$A$4:$A$9,0),4),INDEX(ฐาน!$A$4:$G$9,MATCH(I4506,ฐาน!$A$4:$A$9,0),7),INDEX(ฐาน!$A$4:$G$9,MATCH(I4506,ฐาน!$A$4:$A$9,0),4)),"")</f>
        <v/>
      </c>
      <c r="P4506" s="312">
        <f>IF(M4506&lt;&gt;ฐาน!$M$45,IF(L4506&lt;&gt;"",($L4506*$N4506/100),0),0)</f>
        <v>0</v>
      </c>
      <c r="Q4506" s="311">
        <f>IF(M4506&lt;&gt;ฐาน!$M$45,IF(L4506&lt;&gt;"",ROUNDUP(($L4506*$N4506/100),-1),0),0)</f>
        <v>0</v>
      </c>
      <c r="R4506" s="311">
        <f t="shared" si="140"/>
        <v>0</v>
      </c>
      <c r="S4506" s="313">
        <f t="shared" si="141"/>
        <v>0</v>
      </c>
      <c r="T4506" s="314">
        <f>IF(M4506&lt;&gt;ฐาน!$M$45,IF(S4506&lt;&gt;"",S4506+R4506,0),0)</f>
        <v>0</v>
      </c>
      <c r="U4506" s="311">
        <f>IF(M4506&lt;&gt;ฐาน!$M$45,IF(S4506=0,J4506+T4506,O4506),J4506)</f>
        <v>0</v>
      </c>
      <c r="V4506" s="98"/>
    </row>
    <row r="4507" spans="1:22" x14ac:dyDescent="0.35">
      <c r="A4507" s="93">
        <v>4499</v>
      </c>
      <c r="B4507" s="84"/>
      <c r="C4507" s="98"/>
      <c r="D4507" s="91"/>
      <c r="E4507" s="89"/>
      <c r="F4507" s="88"/>
      <c r="G4507" s="91"/>
      <c r="H4507" s="91"/>
      <c r="I4507" s="88"/>
      <c r="J4507" s="92"/>
      <c r="K4507" s="212"/>
      <c r="L4507" s="308" t="str">
        <f>IF(K4507&lt;&gt;"",INDEX(ฐาน!$J$4:$M$44,MATCH(INT(K4507),ฐาน!$J$4:$J$44,0),2),"")</f>
        <v/>
      </c>
      <c r="M4507" s="309" t="str">
        <f>IF(L4507&lt;&gt;"",INDEX(ฐาน!$J$4:$M$45,MATCH(L4507,ฐาน!$K$4:$K$45,0),4),"")</f>
        <v/>
      </c>
      <c r="N4507" s="310" t="str">
        <f>IF(I4507&lt;&gt;"",INDEX(ฐาน!$A$4:$F$9,MATCH(I4507,ฐาน!$A$4:$A$9,0),IF(J4507&gt;=INDEX(ฐาน!$A$4:$F$9,MATCH(I4507,ฐาน!$A$4:$A$9,0),3),6,5)),"")</f>
        <v/>
      </c>
      <c r="O4507" s="311" t="str">
        <f>IF(I4507&lt;&gt;"",IF(J4507&gt;=INDEX(ฐาน!$A$4:$G$9,MATCH(I4507,ฐาน!$A$4:$A$9,0),4),INDEX(ฐาน!$A$4:$G$9,MATCH(I4507,ฐาน!$A$4:$A$9,0),7),INDEX(ฐาน!$A$4:$G$9,MATCH(I4507,ฐาน!$A$4:$A$9,0),4)),"")</f>
        <v/>
      </c>
      <c r="P4507" s="312">
        <f>IF(M4507&lt;&gt;ฐาน!$M$45,IF(L4507&lt;&gt;"",($L4507*$N4507/100),0),0)</f>
        <v>0</v>
      </c>
      <c r="Q4507" s="311">
        <f>IF(M4507&lt;&gt;ฐาน!$M$45,IF(L4507&lt;&gt;"",ROUNDUP(($L4507*$N4507/100),-1),0),0)</f>
        <v>0</v>
      </c>
      <c r="R4507" s="311">
        <f t="shared" si="140"/>
        <v>0</v>
      </c>
      <c r="S4507" s="313">
        <f t="shared" si="141"/>
        <v>0</v>
      </c>
      <c r="T4507" s="314">
        <f>IF(M4507&lt;&gt;ฐาน!$M$45,IF(S4507&lt;&gt;"",S4507+R4507,0),0)</f>
        <v>0</v>
      </c>
      <c r="U4507" s="311">
        <f>IF(M4507&lt;&gt;ฐาน!$M$45,IF(S4507=0,J4507+T4507,O4507),J4507)</f>
        <v>0</v>
      </c>
      <c r="V4507" s="98"/>
    </row>
    <row r="4508" spans="1:22" x14ac:dyDescent="0.35">
      <c r="A4508" s="93">
        <v>4500</v>
      </c>
      <c r="B4508" s="84"/>
      <c r="C4508" s="98"/>
      <c r="D4508" s="91"/>
      <c r="E4508" s="89"/>
      <c r="F4508" s="88"/>
      <c r="G4508" s="91"/>
      <c r="H4508" s="91"/>
      <c r="I4508" s="88"/>
      <c r="J4508" s="92"/>
      <c r="K4508" s="212"/>
      <c r="L4508" s="308" t="str">
        <f>IF(K4508&lt;&gt;"",INDEX(ฐาน!$J$4:$M$44,MATCH(INT(K4508),ฐาน!$J$4:$J$44,0),2),"")</f>
        <v/>
      </c>
      <c r="M4508" s="309" t="str">
        <f>IF(L4508&lt;&gt;"",INDEX(ฐาน!$J$4:$M$45,MATCH(L4508,ฐาน!$K$4:$K$45,0),4),"")</f>
        <v/>
      </c>
      <c r="N4508" s="310" t="str">
        <f>IF(I4508&lt;&gt;"",INDEX(ฐาน!$A$4:$F$9,MATCH(I4508,ฐาน!$A$4:$A$9,0),IF(J4508&gt;=INDEX(ฐาน!$A$4:$F$9,MATCH(I4508,ฐาน!$A$4:$A$9,0),3),6,5)),"")</f>
        <v/>
      </c>
      <c r="O4508" s="311" t="str">
        <f>IF(I4508&lt;&gt;"",IF(J4508&gt;=INDEX(ฐาน!$A$4:$G$9,MATCH(I4508,ฐาน!$A$4:$A$9,0),4),INDEX(ฐาน!$A$4:$G$9,MATCH(I4508,ฐาน!$A$4:$A$9,0),7),INDEX(ฐาน!$A$4:$G$9,MATCH(I4508,ฐาน!$A$4:$A$9,0),4)),"")</f>
        <v/>
      </c>
      <c r="P4508" s="312">
        <f>IF(M4508&lt;&gt;ฐาน!$M$45,IF(L4508&lt;&gt;"",($L4508*$N4508/100),0),0)</f>
        <v>0</v>
      </c>
      <c r="Q4508" s="311">
        <f>IF(M4508&lt;&gt;ฐาน!$M$45,IF(L4508&lt;&gt;"",ROUNDUP(($L4508*$N4508/100),-1),0),0)</f>
        <v>0</v>
      </c>
      <c r="R4508" s="311">
        <f t="shared" si="140"/>
        <v>0</v>
      </c>
      <c r="S4508" s="313">
        <f t="shared" si="141"/>
        <v>0</v>
      </c>
      <c r="T4508" s="314">
        <f>IF(M4508&lt;&gt;ฐาน!$M$45,IF(S4508&lt;&gt;"",S4508+R4508,0),0)</f>
        <v>0</v>
      </c>
      <c r="U4508" s="311">
        <f>IF(M4508&lt;&gt;ฐาน!$M$45,IF(S4508=0,J4508+T4508,O4508),J4508)</f>
        <v>0</v>
      </c>
      <c r="V4508" s="98"/>
    </row>
    <row r="4509" spans="1:22" x14ac:dyDescent="0.35">
      <c r="A4509" s="93">
        <v>4501</v>
      </c>
      <c r="B4509" s="84"/>
      <c r="C4509" s="98"/>
      <c r="D4509" s="91"/>
      <c r="E4509" s="89"/>
      <c r="F4509" s="88"/>
      <c r="G4509" s="91"/>
      <c r="H4509" s="91"/>
      <c r="I4509" s="88"/>
      <c r="J4509" s="92"/>
      <c r="K4509" s="212"/>
      <c r="L4509" s="308" t="str">
        <f>IF(K4509&lt;&gt;"",INDEX(ฐาน!$J$4:$M$44,MATCH(INT(K4509),ฐาน!$J$4:$J$44,0),2),"")</f>
        <v/>
      </c>
      <c r="M4509" s="309" t="str">
        <f>IF(L4509&lt;&gt;"",INDEX(ฐาน!$J$4:$M$45,MATCH(L4509,ฐาน!$K$4:$K$45,0),4),"")</f>
        <v/>
      </c>
      <c r="N4509" s="310" t="str">
        <f>IF(I4509&lt;&gt;"",INDEX(ฐาน!$A$4:$F$9,MATCH(I4509,ฐาน!$A$4:$A$9,0),IF(J4509&gt;=INDEX(ฐาน!$A$4:$F$9,MATCH(I4509,ฐาน!$A$4:$A$9,0),3),6,5)),"")</f>
        <v/>
      </c>
      <c r="O4509" s="311" t="str">
        <f>IF(I4509&lt;&gt;"",IF(J4509&gt;=INDEX(ฐาน!$A$4:$G$9,MATCH(I4509,ฐาน!$A$4:$A$9,0),4),INDEX(ฐาน!$A$4:$G$9,MATCH(I4509,ฐาน!$A$4:$A$9,0),7),INDEX(ฐาน!$A$4:$G$9,MATCH(I4509,ฐาน!$A$4:$A$9,0),4)),"")</f>
        <v/>
      </c>
      <c r="P4509" s="312">
        <f>IF(M4509&lt;&gt;ฐาน!$M$45,IF(L4509&lt;&gt;"",($L4509*$N4509/100),0),0)</f>
        <v>0</v>
      </c>
      <c r="Q4509" s="311">
        <f>IF(M4509&lt;&gt;ฐาน!$M$45,IF(L4509&lt;&gt;"",ROUNDUP(($L4509*$N4509/100),-1),0),0)</f>
        <v>0</v>
      </c>
      <c r="R4509" s="311">
        <f t="shared" si="140"/>
        <v>0</v>
      </c>
      <c r="S4509" s="313">
        <f t="shared" si="141"/>
        <v>0</v>
      </c>
      <c r="T4509" s="314">
        <f>IF(M4509&lt;&gt;ฐาน!$M$45,IF(S4509&lt;&gt;"",S4509+R4509,0),0)</f>
        <v>0</v>
      </c>
      <c r="U4509" s="311">
        <f>IF(M4509&lt;&gt;ฐาน!$M$45,IF(S4509=0,J4509+T4509,O4509),J4509)</f>
        <v>0</v>
      </c>
      <c r="V4509" s="98"/>
    </row>
    <row r="4510" spans="1:22" x14ac:dyDescent="0.35">
      <c r="A4510" s="93">
        <v>4502</v>
      </c>
      <c r="B4510" s="84"/>
      <c r="C4510" s="98"/>
      <c r="D4510" s="91"/>
      <c r="E4510" s="89"/>
      <c r="F4510" s="88"/>
      <c r="G4510" s="91"/>
      <c r="H4510" s="91"/>
      <c r="I4510" s="88"/>
      <c r="J4510" s="92"/>
      <c r="K4510" s="212"/>
      <c r="L4510" s="308" t="str">
        <f>IF(K4510&lt;&gt;"",INDEX(ฐาน!$J$4:$M$44,MATCH(INT(K4510),ฐาน!$J$4:$J$44,0),2),"")</f>
        <v/>
      </c>
      <c r="M4510" s="309" t="str">
        <f>IF(L4510&lt;&gt;"",INDEX(ฐาน!$J$4:$M$45,MATCH(L4510,ฐาน!$K$4:$K$45,0),4),"")</f>
        <v/>
      </c>
      <c r="N4510" s="310" t="str">
        <f>IF(I4510&lt;&gt;"",INDEX(ฐาน!$A$4:$F$9,MATCH(I4510,ฐาน!$A$4:$A$9,0),IF(J4510&gt;=INDEX(ฐาน!$A$4:$F$9,MATCH(I4510,ฐาน!$A$4:$A$9,0),3),6,5)),"")</f>
        <v/>
      </c>
      <c r="O4510" s="311" t="str">
        <f>IF(I4510&lt;&gt;"",IF(J4510&gt;=INDEX(ฐาน!$A$4:$G$9,MATCH(I4510,ฐาน!$A$4:$A$9,0),4),INDEX(ฐาน!$A$4:$G$9,MATCH(I4510,ฐาน!$A$4:$A$9,0),7),INDEX(ฐาน!$A$4:$G$9,MATCH(I4510,ฐาน!$A$4:$A$9,0),4)),"")</f>
        <v/>
      </c>
      <c r="P4510" s="312">
        <f>IF(M4510&lt;&gt;ฐาน!$M$45,IF(L4510&lt;&gt;"",($L4510*$N4510/100),0),0)</f>
        <v>0</v>
      </c>
      <c r="Q4510" s="311">
        <f>IF(M4510&lt;&gt;ฐาน!$M$45,IF(L4510&lt;&gt;"",ROUNDUP(($L4510*$N4510/100),-1),0),0)</f>
        <v>0</v>
      </c>
      <c r="R4510" s="311">
        <f t="shared" si="140"/>
        <v>0</v>
      </c>
      <c r="S4510" s="313">
        <f t="shared" si="141"/>
        <v>0</v>
      </c>
      <c r="T4510" s="314">
        <f>IF(M4510&lt;&gt;ฐาน!$M$45,IF(S4510&lt;&gt;"",S4510+R4510,0),0)</f>
        <v>0</v>
      </c>
      <c r="U4510" s="311">
        <f>IF(M4510&lt;&gt;ฐาน!$M$45,IF(S4510=0,J4510+T4510,O4510),J4510)</f>
        <v>0</v>
      </c>
      <c r="V4510" s="98"/>
    </row>
    <row r="4511" spans="1:22" x14ac:dyDescent="0.35">
      <c r="A4511" s="93">
        <v>4503</v>
      </c>
      <c r="B4511" s="84"/>
      <c r="C4511" s="98"/>
      <c r="D4511" s="91"/>
      <c r="E4511" s="89"/>
      <c r="F4511" s="88"/>
      <c r="G4511" s="91"/>
      <c r="H4511" s="91"/>
      <c r="I4511" s="88"/>
      <c r="J4511" s="92"/>
      <c r="K4511" s="212"/>
      <c r="L4511" s="308" t="str">
        <f>IF(K4511&lt;&gt;"",INDEX(ฐาน!$J$4:$M$44,MATCH(INT(K4511),ฐาน!$J$4:$J$44,0),2),"")</f>
        <v/>
      </c>
      <c r="M4511" s="309" t="str">
        <f>IF(L4511&lt;&gt;"",INDEX(ฐาน!$J$4:$M$45,MATCH(L4511,ฐาน!$K$4:$K$45,0),4),"")</f>
        <v/>
      </c>
      <c r="N4511" s="310" t="str">
        <f>IF(I4511&lt;&gt;"",INDEX(ฐาน!$A$4:$F$9,MATCH(I4511,ฐาน!$A$4:$A$9,0),IF(J4511&gt;=INDEX(ฐาน!$A$4:$F$9,MATCH(I4511,ฐาน!$A$4:$A$9,0),3),6,5)),"")</f>
        <v/>
      </c>
      <c r="O4511" s="311" t="str">
        <f>IF(I4511&lt;&gt;"",IF(J4511&gt;=INDEX(ฐาน!$A$4:$G$9,MATCH(I4511,ฐาน!$A$4:$A$9,0),4),INDEX(ฐาน!$A$4:$G$9,MATCH(I4511,ฐาน!$A$4:$A$9,0),7),INDEX(ฐาน!$A$4:$G$9,MATCH(I4511,ฐาน!$A$4:$A$9,0),4)),"")</f>
        <v/>
      </c>
      <c r="P4511" s="312">
        <f>IF(M4511&lt;&gt;ฐาน!$M$45,IF(L4511&lt;&gt;"",($L4511*$N4511/100),0),0)</f>
        <v>0</v>
      </c>
      <c r="Q4511" s="311">
        <f>IF(M4511&lt;&gt;ฐาน!$M$45,IF(L4511&lt;&gt;"",ROUNDUP(($L4511*$N4511/100),-1),0),0)</f>
        <v>0</v>
      </c>
      <c r="R4511" s="311">
        <f t="shared" si="140"/>
        <v>0</v>
      </c>
      <c r="S4511" s="313">
        <f t="shared" si="141"/>
        <v>0</v>
      </c>
      <c r="T4511" s="314">
        <f>IF(M4511&lt;&gt;ฐาน!$M$45,IF(S4511&lt;&gt;"",S4511+R4511,0),0)</f>
        <v>0</v>
      </c>
      <c r="U4511" s="311">
        <f>IF(M4511&lt;&gt;ฐาน!$M$45,IF(S4511=0,J4511+T4511,O4511),J4511)</f>
        <v>0</v>
      </c>
      <c r="V4511" s="98"/>
    </row>
    <row r="4512" spans="1:22" x14ac:dyDescent="0.35">
      <c r="A4512" s="93">
        <v>4504</v>
      </c>
      <c r="B4512" s="84"/>
      <c r="C4512" s="98"/>
      <c r="D4512" s="91"/>
      <c r="E4512" s="89"/>
      <c r="F4512" s="88"/>
      <c r="G4512" s="91"/>
      <c r="H4512" s="91"/>
      <c r="I4512" s="88"/>
      <c r="J4512" s="92"/>
      <c r="K4512" s="212"/>
      <c r="L4512" s="308" t="str">
        <f>IF(K4512&lt;&gt;"",INDEX(ฐาน!$J$4:$M$44,MATCH(INT(K4512),ฐาน!$J$4:$J$44,0),2),"")</f>
        <v/>
      </c>
      <c r="M4512" s="309" t="str">
        <f>IF(L4512&lt;&gt;"",INDEX(ฐาน!$J$4:$M$45,MATCH(L4512,ฐาน!$K$4:$K$45,0),4),"")</f>
        <v/>
      </c>
      <c r="N4512" s="310" t="str">
        <f>IF(I4512&lt;&gt;"",INDEX(ฐาน!$A$4:$F$9,MATCH(I4512,ฐาน!$A$4:$A$9,0),IF(J4512&gt;=INDEX(ฐาน!$A$4:$F$9,MATCH(I4512,ฐาน!$A$4:$A$9,0),3),6,5)),"")</f>
        <v/>
      </c>
      <c r="O4512" s="311" t="str">
        <f>IF(I4512&lt;&gt;"",IF(J4512&gt;=INDEX(ฐาน!$A$4:$G$9,MATCH(I4512,ฐาน!$A$4:$A$9,0),4),INDEX(ฐาน!$A$4:$G$9,MATCH(I4512,ฐาน!$A$4:$A$9,0),7),INDEX(ฐาน!$A$4:$G$9,MATCH(I4512,ฐาน!$A$4:$A$9,0),4)),"")</f>
        <v/>
      </c>
      <c r="P4512" s="312">
        <f>IF(M4512&lt;&gt;ฐาน!$M$45,IF(L4512&lt;&gt;"",($L4512*$N4512/100),0),0)</f>
        <v>0</v>
      </c>
      <c r="Q4512" s="311">
        <f>IF(M4512&lt;&gt;ฐาน!$M$45,IF(L4512&lt;&gt;"",ROUNDUP(($L4512*$N4512/100),-1),0),0)</f>
        <v>0</v>
      </c>
      <c r="R4512" s="311">
        <f t="shared" si="140"/>
        <v>0</v>
      </c>
      <c r="S4512" s="313">
        <f t="shared" si="141"/>
        <v>0</v>
      </c>
      <c r="T4512" s="314">
        <f>IF(M4512&lt;&gt;ฐาน!$M$45,IF(S4512&lt;&gt;"",S4512+R4512,0),0)</f>
        <v>0</v>
      </c>
      <c r="U4512" s="311">
        <f>IF(M4512&lt;&gt;ฐาน!$M$45,IF(S4512=0,J4512+T4512,O4512),J4512)</f>
        <v>0</v>
      </c>
      <c r="V4512" s="98"/>
    </row>
    <row r="4513" spans="1:22" x14ac:dyDescent="0.35">
      <c r="A4513" s="93">
        <v>4505</v>
      </c>
      <c r="B4513" s="84"/>
      <c r="C4513" s="98"/>
      <c r="D4513" s="91"/>
      <c r="E4513" s="89"/>
      <c r="F4513" s="88"/>
      <c r="G4513" s="91"/>
      <c r="H4513" s="91"/>
      <c r="I4513" s="88"/>
      <c r="J4513" s="92"/>
      <c r="K4513" s="212"/>
      <c r="L4513" s="308" t="str">
        <f>IF(K4513&lt;&gt;"",INDEX(ฐาน!$J$4:$M$44,MATCH(INT(K4513),ฐาน!$J$4:$J$44,0),2),"")</f>
        <v/>
      </c>
      <c r="M4513" s="309" t="str">
        <f>IF(L4513&lt;&gt;"",INDEX(ฐาน!$J$4:$M$45,MATCH(L4513,ฐาน!$K$4:$K$45,0),4),"")</f>
        <v/>
      </c>
      <c r="N4513" s="310" t="str">
        <f>IF(I4513&lt;&gt;"",INDEX(ฐาน!$A$4:$F$9,MATCH(I4513,ฐาน!$A$4:$A$9,0),IF(J4513&gt;=INDEX(ฐาน!$A$4:$F$9,MATCH(I4513,ฐาน!$A$4:$A$9,0),3),6,5)),"")</f>
        <v/>
      </c>
      <c r="O4513" s="311" t="str">
        <f>IF(I4513&lt;&gt;"",IF(J4513&gt;=INDEX(ฐาน!$A$4:$G$9,MATCH(I4513,ฐาน!$A$4:$A$9,0),4),INDEX(ฐาน!$A$4:$G$9,MATCH(I4513,ฐาน!$A$4:$A$9,0),7),INDEX(ฐาน!$A$4:$G$9,MATCH(I4513,ฐาน!$A$4:$A$9,0),4)),"")</f>
        <v/>
      </c>
      <c r="P4513" s="312">
        <f>IF(M4513&lt;&gt;ฐาน!$M$45,IF(L4513&lt;&gt;"",($L4513*$N4513/100),0),0)</f>
        <v>0</v>
      </c>
      <c r="Q4513" s="311">
        <f>IF(M4513&lt;&gt;ฐาน!$M$45,IF(L4513&lt;&gt;"",ROUNDUP(($L4513*$N4513/100),-1),0),0)</f>
        <v>0</v>
      </c>
      <c r="R4513" s="311">
        <f t="shared" si="140"/>
        <v>0</v>
      </c>
      <c r="S4513" s="313">
        <f t="shared" si="141"/>
        <v>0</v>
      </c>
      <c r="T4513" s="314">
        <f>IF(M4513&lt;&gt;ฐาน!$M$45,IF(S4513&lt;&gt;"",S4513+R4513,0),0)</f>
        <v>0</v>
      </c>
      <c r="U4513" s="311">
        <f>IF(M4513&lt;&gt;ฐาน!$M$45,IF(S4513=0,J4513+T4513,O4513),J4513)</f>
        <v>0</v>
      </c>
      <c r="V4513" s="98"/>
    </row>
    <row r="4514" spans="1:22" x14ac:dyDescent="0.35">
      <c r="A4514" s="93">
        <v>4506</v>
      </c>
      <c r="B4514" s="84"/>
      <c r="C4514" s="98"/>
      <c r="D4514" s="91"/>
      <c r="E4514" s="89"/>
      <c r="F4514" s="88"/>
      <c r="G4514" s="91"/>
      <c r="H4514" s="91"/>
      <c r="I4514" s="88"/>
      <c r="J4514" s="92"/>
      <c r="K4514" s="212"/>
      <c r="L4514" s="308" t="str">
        <f>IF(K4514&lt;&gt;"",INDEX(ฐาน!$J$4:$M$44,MATCH(INT(K4514),ฐาน!$J$4:$J$44,0),2),"")</f>
        <v/>
      </c>
      <c r="M4514" s="309" t="str">
        <f>IF(L4514&lt;&gt;"",INDEX(ฐาน!$J$4:$M$45,MATCH(L4514,ฐาน!$K$4:$K$45,0),4),"")</f>
        <v/>
      </c>
      <c r="N4514" s="310" t="str">
        <f>IF(I4514&lt;&gt;"",INDEX(ฐาน!$A$4:$F$9,MATCH(I4514,ฐาน!$A$4:$A$9,0),IF(J4514&gt;=INDEX(ฐาน!$A$4:$F$9,MATCH(I4514,ฐาน!$A$4:$A$9,0),3),6,5)),"")</f>
        <v/>
      </c>
      <c r="O4514" s="311" t="str">
        <f>IF(I4514&lt;&gt;"",IF(J4514&gt;=INDEX(ฐาน!$A$4:$G$9,MATCH(I4514,ฐาน!$A$4:$A$9,0),4),INDEX(ฐาน!$A$4:$G$9,MATCH(I4514,ฐาน!$A$4:$A$9,0),7),INDEX(ฐาน!$A$4:$G$9,MATCH(I4514,ฐาน!$A$4:$A$9,0),4)),"")</f>
        <v/>
      </c>
      <c r="P4514" s="312">
        <f>IF(M4514&lt;&gt;ฐาน!$M$45,IF(L4514&lt;&gt;"",($L4514*$N4514/100),0),0)</f>
        <v>0</v>
      </c>
      <c r="Q4514" s="311">
        <f>IF(M4514&lt;&gt;ฐาน!$M$45,IF(L4514&lt;&gt;"",ROUNDUP(($L4514*$N4514/100),-1),0),0)</f>
        <v>0</v>
      </c>
      <c r="R4514" s="311">
        <f t="shared" si="140"/>
        <v>0</v>
      </c>
      <c r="S4514" s="313">
        <f t="shared" si="141"/>
        <v>0</v>
      </c>
      <c r="T4514" s="314">
        <f>IF(M4514&lt;&gt;ฐาน!$M$45,IF(S4514&lt;&gt;"",S4514+R4514,0),0)</f>
        <v>0</v>
      </c>
      <c r="U4514" s="311">
        <f>IF(M4514&lt;&gt;ฐาน!$M$45,IF(S4514=0,J4514+T4514,O4514),J4514)</f>
        <v>0</v>
      </c>
      <c r="V4514" s="98"/>
    </row>
    <row r="4515" spans="1:22" x14ac:dyDescent="0.35">
      <c r="A4515" s="93">
        <v>4507</v>
      </c>
      <c r="B4515" s="84"/>
      <c r="C4515" s="98"/>
      <c r="D4515" s="91"/>
      <c r="E4515" s="89"/>
      <c r="F4515" s="88"/>
      <c r="G4515" s="91"/>
      <c r="H4515" s="91"/>
      <c r="I4515" s="88"/>
      <c r="J4515" s="92"/>
      <c r="K4515" s="212"/>
      <c r="L4515" s="308" t="str">
        <f>IF(K4515&lt;&gt;"",INDEX(ฐาน!$J$4:$M$44,MATCH(INT(K4515),ฐาน!$J$4:$J$44,0),2),"")</f>
        <v/>
      </c>
      <c r="M4515" s="309" t="str">
        <f>IF(L4515&lt;&gt;"",INDEX(ฐาน!$J$4:$M$45,MATCH(L4515,ฐาน!$K$4:$K$45,0),4),"")</f>
        <v/>
      </c>
      <c r="N4515" s="310" t="str">
        <f>IF(I4515&lt;&gt;"",INDEX(ฐาน!$A$4:$F$9,MATCH(I4515,ฐาน!$A$4:$A$9,0),IF(J4515&gt;=INDEX(ฐาน!$A$4:$F$9,MATCH(I4515,ฐาน!$A$4:$A$9,0),3),6,5)),"")</f>
        <v/>
      </c>
      <c r="O4515" s="311" t="str">
        <f>IF(I4515&lt;&gt;"",IF(J4515&gt;=INDEX(ฐาน!$A$4:$G$9,MATCH(I4515,ฐาน!$A$4:$A$9,0),4),INDEX(ฐาน!$A$4:$G$9,MATCH(I4515,ฐาน!$A$4:$A$9,0),7),INDEX(ฐาน!$A$4:$G$9,MATCH(I4515,ฐาน!$A$4:$A$9,0),4)),"")</f>
        <v/>
      </c>
      <c r="P4515" s="312">
        <f>IF(M4515&lt;&gt;ฐาน!$M$45,IF(L4515&lt;&gt;"",($L4515*$N4515/100),0),0)</f>
        <v>0</v>
      </c>
      <c r="Q4515" s="311">
        <f>IF(M4515&lt;&gt;ฐาน!$M$45,IF(L4515&lt;&gt;"",ROUNDUP(($L4515*$N4515/100),-1),0),0)</f>
        <v>0</v>
      </c>
      <c r="R4515" s="311">
        <f t="shared" si="140"/>
        <v>0</v>
      </c>
      <c r="S4515" s="313">
        <f t="shared" si="141"/>
        <v>0</v>
      </c>
      <c r="T4515" s="314">
        <f>IF(M4515&lt;&gt;ฐาน!$M$45,IF(S4515&lt;&gt;"",S4515+R4515,0),0)</f>
        <v>0</v>
      </c>
      <c r="U4515" s="311">
        <f>IF(M4515&lt;&gt;ฐาน!$M$45,IF(S4515=0,J4515+T4515,O4515),J4515)</f>
        <v>0</v>
      </c>
      <c r="V4515" s="98"/>
    </row>
    <row r="4516" spans="1:22" x14ac:dyDescent="0.35">
      <c r="A4516" s="93">
        <v>4508</v>
      </c>
      <c r="B4516" s="84"/>
      <c r="C4516" s="98"/>
      <c r="D4516" s="91"/>
      <c r="E4516" s="89"/>
      <c r="F4516" s="88"/>
      <c r="G4516" s="91"/>
      <c r="H4516" s="91"/>
      <c r="I4516" s="88"/>
      <c r="J4516" s="92"/>
      <c r="K4516" s="212"/>
      <c r="L4516" s="308" t="str">
        <f>IF(K4516&lt;&gt;"",INDEX(ฐาน!$J$4:$M$44,MATCH(INT(K4516),ฐาน!$J$4:$J$44,0),2),"")</f>
        <v/>
      </c>
      <c r="M4516" s="309" t="str">
        <f>IF(L4516&lt;&gt;"",INDEX(ฐาน!$J$4:$M$45,MATCH(L4516,ฐาน!$K$4:$K$45,0),4),"")</f>
        <v/>
      </c>
      <c r="N4516" s="310" t="str">
        <f>IF(I4516&lt;&gt;"",INDEX(ฐาน!$A$4:$F$9,MATCH(I4516,ฐาน!$A$4:$A$9,0),IF(J4516&gt;=INDEX(ฐาน!$A$4:$F$9,MATCH(I4516,ฐาน!$A$4:$A$9,0),3),6,5)),"")</f>
        <v/>
      </c>
      <c r="O4516" s="311" t="str">
        <f>IF(I4516&lt;&gt;"",IF(J4516&gt;=INDEX(ฐาน!$A$4:$G$9,MATCH(I4516,ฐาน!$A$4:$A$9,0),4),INDEX(ฐาน!$A$4:$G$9,MATCH(I4516,ฐาน!$A$4:$A$9,0),7),INDEX(ฐาน!$A$4:$G$9,MATCH(I4516,ฐาน!$A$4:$A$9,0),4)),"")</f>
        <v/>
      </c>
      <c r="P4516" s="312">
        <f>IF(M4516&lt;&gt;ฐาน!$M$45,IF(L4516&lt;&gt;"",($L4516*$N4516/100),0),0)</f>
        <v>0</v>
      </c>
      <c r="Q4516" s="311">
        <f>IF(M4516&lt;&gt;ฐาน!$M$45,IF(L4516&lt;&gt;"",ROUNDUP(($L4516*$N4516/100),-1),0),0)</f>
        <v>0</v>
      </c>
      <c r="R4516" s="311">
        <f t="shared" si="140"/>
        <v>0</v>
      </c>
      <c r="S4516" s="313">
        <f t="shared" si="141"/>
        <v>0</v>
      </c>
      <c r="T4516" s="314">
        <f>IF(M4516&lt;&gt;ฐาน!$M$45,IF(S4516&lt;&gt;"",S4516+R4516,0),0)</f>
        <v>0</v>
      </c>
      <c r="U4516" s="311">
        <f>IF(M4516&lt;&gt;ฐาน!$M$45,IF(S4516=0,J4516+T4516,O4516),J4516)</f>
        <v>0</v>
      </c>
      <c r="V4516" s="98"/>
    </row>
    <row r="4517" spans="1:22" x14ac:dyDescent="0.35">
      <c r="A4517" s="93">
        <v>4509</v>
      </c>
      <c r="B4517" s="84"/>
      <c r="C4517" s="98"/>
      <c r="D4517" s="91"/>
      <c r="E4517" s="89"/>
      <c r="F4517" s="88"/>
      <c r="G4517" s="91"/>
      <c r="H4517" s="91"/>
      <c r="I4517" s="88"/>
      <c r="J4517" s="92"/>
      <c r="K4517" s="212"/>
      <c r="L4517" s="308" t="str">
        <f>IF(K4517&lt;&gt;"",INDEX(ฐาน!$J$4:$M$44,MATCH(INT(K4517),ฐาน!$J$4:$J$44,0),2),"")</f>
        <v/>
      </c>
      <c r="M4517" s="309" t="str">
        <f>IF(L4517&lt;&gt;"",INDEX(ฐาน!$J$4:$M$45,MATCH(L4517,ฐาน!$K$4:$K$45,0),4),"")</f>
        <v/>
      </c>
      <c r="N4517" s="310" t="str">
        <f>IF(I4517&lt;&gt;"",INDEX(ฐาน!$A$4:$F$9,MATCH(I4517,ฐาน!$A$4:$A$9,0),IF(J4517&gt;=INDEX(ฐาน!$A$4:$F$9,MATCH(I4517,ฐาน!$A$4:$A$9,0),3),6,5)),"")</f>
        <v/>
      </c>
      <c r="O4517" s="311" t="str">
        <f>IF(I4517&lt;&gt;"",IF(J4517&gt;=INDEX(ฐาน!$A$4:$G$9,MATCH(I4517,ฐาน!$A$4:$A$9,0),4),INDEX(ฐาน!$A$4:$G$9,MATCH(I4517,ฐาน!$A$4:$A$9,0),7),INDEX(ฐาน!$A$4:$G$9,MATCH(I4517,ฐาน!$A$4:$A$9,0),4)),"")</f>
        <v/>
      </c>
      <c r="P4517" s="312">
        <f>IF(M4517&lt;&gt;ฐาน!$M$45,IF(L4517&lt;&gt;"",($L4517*$N4517/100),0),0)</f>
        <v>0</v>
      </c>
      <c r="Q4517" s="311">
        <f>IF(M4517&lt;&gt;ฐาน!$M$45,IF(L4517&lt;&gt;"",ROUNDUP(($L4517*$N4517/100),-1),0),0)</f>
        <v>0</v>
      </c>
      <c r="R4517" s="311">
        <f t="shared" si="140"/>
        <v>0</v>
      </c>
      <c r="S4517" s="313">
        <f t="shared" si="141"/>
        <v>0</v>
      </c>
      <c r="T4517" s="314">
        <f>IF(M4517&lt;&gt;ฐาน!$M$45,IF(S4517&lt;&gt;"",S4517+R4517,0),0)</f>
        <v>0</v>
      </c>
      <c r="U4517" s="311">
        <f>IF(M4517&lt;&gt;ฐาน!$M$45,IF(S4517=0,J4517+T4517,O4517),J4517)</f>
        <v>0</v>
      </c>
      <c r="V4517" s="98"/>
    </row>
    <row r="4518" spans="1:22" x14ac:dyDescent="0.35">
      <c r="A4518" s="93">
        <v>4510</v>
      </c>
      <c r="B4518" s="84"/>
      <c r="C4518" s="98"/>
      <c r="D4518" s="91"/>
      <c r="E4518" s="89"/>
      <c r="F4518" s="88"/>
      <c r="G4518" s="91"/>
      <c r="H4518" s="91"/>
      <c r="I4518" s="88"/>
      <c r="J4518" s="92"/>
      <c r="K4518" s="212"/>
      <c r="L4518" s="308" t="str">
        <f>IF(K4518&lt;&gt;"",INDEX(ฐาน!$J$4:$M$44,MATCH(INT(K4518),ฐาน!$J$4:$J$44,0),2),"")</f>
        <v/>
      </c>
      <c r="M4518" s="309" t="str">
        <f>IF(L4518&lt;&gt;"",INDEX(ฐาน!$J$4:$M$45,MATCH(L4518,ฐาน!$K$4:$K$45,0),4),"")</f>
        <v/>
      </c>
      <c r="N4518" s="310" t="str">
        <f>IF(I4518&lt;&gt;"",INDEX(ฐาน!$A$4:$F$9,MATCH(I4518,ฐาน!$A$4:$A$9,0),IF(J4518&gt;=INDEX(ฐาน!$A$4:$F$9,MATCH(I4518,ฐาน!$A$4:$A$9,0),3),6,5)),"")</f>
        <v/>
      </c>
      <c r="O4518" s="311" t="str">
        <f>IF(I4518&lt;&gt;"",IF(J4518&gt;=INDEX(ฐาน!$A$4:$G$9,MATCH(I4518,ฐาน!$A$4:$A$9,0),4),INDEX(ฐาน!$A$4:$G$9,MATCH(I4518,ฐาน!$A$4:$A$9,0),7),INDEX(ฐาน!$A$4:$G$9,MATCH(I4518,ฐาน!$A$4:$A$9,0),4)),"")</f>
        <v/>
      </c>
      <c r="P4518" s="312">
        <f>IF(M4518&lt;&gt;ฐาน!$M$45,IF(L4518&lt;&gt;"",($L4518*$N4518/100),0),0)</f>
        <v>0</v>
      </c>
      <c r="Q4518" s="311">
        <f>IF(M4518&lt;&gt;ฐาน!$M$45,IF(L4518&lt;&gt;"",ROUNDUP(($L4518*$N4518/100),-1),0),0)</f>
        <v>0</v>
      </c>
      <c r="R4518" s="311">
        <f t="shared" si="140"/>
        <v>0</v>
      </c>
      <c r="S4518" s="313">
        <f t="shared" si="141"/>
        <v>0</v>
      </c>
      <c r="T4518" s="314">
        <f>IF(M4518&lt;&gt;ฐาน!$M$45,IF(S4518&lt;&gt;"",S4518+R4518,0),0)</f>
        <v>0</v>
      </c>
      <c r="U4518" s="311">
        <f>IF(M4518&lt;&gt;ฐาน!$M$45,IF(S4518=0,J4518+T4518,O4518),J4518)</f>
        <v>0</v>
      </c>
      <c r="V4518" s="98"/>
    </row>
    <row r="4519" spans="1:22" x14ac:dyDescent="0.35">
      <c r="A4519" s="93">
        <v>4511</v>
      </c>
      <c r="B4519" s="84"/>
      <c r="C4519" s="98"/>
      <c r="D4519" s="91"/>
      <c r="E4519" s="89"/>
      <c r="F4519" s="88"/>
      <c r="G4519" s="91"/>
      <c r="H4519" s="91"/>
      <c r="I4519" s="88"/>
      <c r="J4519" s="92"/>
      <c r="K4519" s="212"/>
      <c r="L4519" s="308" t="str">
        <f>IF(K4519&lt;&gt;"",INDEX(ฐาน!$J$4:$M$44,MATCH(INT(K4519),ฐาน!$J$4:$J$44,0),2),"")</f>
        <v/>
      </c>
      <c r="M4519" s="309" t="str">
        <f>IF(L4519&lt;&gt;"",INDEX(ฐาน!$J$4:$M$45,MATCH(L4519,ฐาน!$K$4:$K$45,0),4),"")</f>
        <v/>
      </c>
      <c r="N4519" s="310" t="str">
        <f>IF(I4519&lt;&gt;"",INDEX(ฐาน!$A$4:$F$9,MATCH(I4519,ฐาน!$A$4:$A$9,0),IF(J4519&gt;=INDEX(ฐาน!$A$4:$F$9,MATCH(I4519,ฐาน!$A$4:$A$9,0),3),6,5)),"")</f>
        <v/>
      </c>
      <c r="O4519" s="311" t="str">
        <f>IF(I4519&lt;&gt;"",IF(J4519&gt;=INDEX(ฐาน!$A$4:$G$9,MATCH(I4519,ฐาน!$A$4:$A$9,0),4),INDEX(ฐาน!$A$4:$G$9,MATCH(I4519,ฐาน!$A$4:$A$9,0),7),INDEX(ฐาน!$A$4:$G$9,MATCH(I4519,ฐาน!$A$4:$A$9,0),4)),"")</f>
        <v/>
      </c>
      <c r="P4519" s="312">
        <f>IF(M4519&lt;&gt;ฐาน!$M$45,IF(L4519&lt;&gt;"",($L4519*$N4519/100),0),0)</f>
        <v>0</v>
      </c>
      <c r="Q4519" s="311">
        <f>IF(M4519&lt;&gt;ฐาน!$M$45,IF(L4519&lt;&gt;"",ROUNDUP(($L4519*$N4519/100),-1),0),0)</f>
        <v>0</v>
      </c>
      <c r="R4519" s="311">
        <f t="shared" si="140"/>
        <v>0</v>
      </c>
      <c r="S4519" s="313">
        <f t="shared" si="141"/>
        <v>0</v>
      </c>
      <c r="T4519" s="314">
        <f>IF(M4519&lt;&gt;ฐาน!$M$45,IF(S4519&lt;&gt;"",S4519+R4519,0),0)</f>
        <v>0</v>
      </c>
      <c r="U4519" s="311">
        <f>IF(M4519&lt;&gt;ฐาน!$M$45,IF(S4519=0,J4519+T4519,O4519),J4519)</f>
        <v>0</v>
      </c>
      <c r="V4519" s="98"/>
    </row>
    <row r="4520" spans="1:22" x14ac:dyDescent="0.35">
      <c r="A4520" s="93">
        <v>4512</v>
      </c>
      <c r="B4520" s="84"/>
      <c r="C4520" s="98"/>
      <c r="D4520" s="91"/>
      <c r="E4520" s="89"/>
      <c r="F4520" s="88"/>
      <c r="G4520" s="91"/>
      <c r="H4520" s="91"/>
      <c r="I4520" s="88"/>
      <c r="J4520" s="92"/>
      <c r="K4520" s="212"/>
      <c r="L4520" s="308" t="str">
        <f>IF(K4520&lt;&gt;"",INDEX(ฐาน!$J$4:$M$44,MATCH(INT(K4520),ฐาน!$J$4:$J$44,0),2),"")</f>
        <v/>
      </c>
      <c r="M4520" s="309" t="str">
        <f>IF(L4520&lt;&gt;"",INDEX(ฐาน!$J$4:$M$45,MATCH(L4520,ฐาน!$K$4:$K$45,0),4),"")</f>
        <v/>
      </c>
      <c r="N4520" s="310" t="str">
        <f>IF(I4520&lt;&gt;"",INDEX(ฐาน!$A$4:$F$9,MATCH(I4520,ฐาน!$A$4:$A$9,0),IF(J4520&gt;=INDEX(ฐาน!$A$4:$F$9,MATCH(I4520,ฐาน!$A$4:$A$9,0),3),6,5)),"")</f>
        <v/>
      </c>
      <c r="O4520" s="311" t="str">
        <f>IF(I4520&lt;&gt;"",IF(J4520&gt;=INDEX(ฐาน!$A$4:$G$9,MATCH(I4520,ฐาน!$A$4:$A$9,0),4),INDEX(ฐาน!$A$4:$G$9,MATCH(I4520,ฐาน!$A$4:$A$9,0),7),INDEX(ฐาน!$A$4:$G$9,MATCH(I4520,ฐาน!$A$4:$A$9,0),4)),"")</f>
        <v/>
      </c>
      <c r="P4520" s="312">
        <f>IF(M4520&lt;&gt;ฐาน!$M$45,IF(L4520&lt;&gt;"",($L4520*$N4520/100),0),0)</f>
        <v>0</v>
      </c>
      <c r="Q4520" s="311">
        <f>IF(M4520&lt;&gt;ฐาน!$M$45,IF(L4520&lt;&gt;"",ROUNDUP(($L4520*$N4520/100),-1),0),0)</f>
        <v>0</v>
      </c>
      <c r="R4520" s="311">
        <f t="shared" si="140"/>
        <v>0</v>
      </c>
      <c r="S4520" s="313">
        <f t="shared" si="141"/>
        <v>0</v>
      </c>
      <c r="T4520" s="314">
        <f>IF(M4520&lt;&gt;ฐาน!$M$45,IF(S4520&lt;&gt;"",S4520+R4520,0),0)</f>
        <v>0</v>
      </c>
      <c r="U4520" s="311">
        <f>IF(M4520&lt;&gt;ฐาน!$M$45,IF(S4520=0,J4520+T4520,O4520),J4520)</f>
        <v>0</v>
      </c>
      <c r="V4520" s="98"/>
    </row>
    <row r="4521" spans="1:22" x14ac:dyDescent="0.35">
      <c r="A4521" s="93">
        <v>4513</v>
      </c>
      <c r="B4521" s="84"/>
      <c r="C4521" s="98"/>
      <c r="D4521" s="91"/>
      <c r="E4521" s="89"/>
      <c r="F4521" s="88"/>
      <c r="G4521" s="91"/>
      <c r="H4521" s="91"/>
      <c r="I4521" s="88"/>
      <c r="J4521" s="92"/>
      <c r="K4521" s="212"/>
      <c r="L4521" s="308" t="str">
        <f>IF(K4521&lt;&gt;"",INDEX(ฐาน!$J$4:$M$44,MATCH(INT(K4521),ฐาน!$J$4:$J$44,0),2),"")</f>
        <v/>
      </c>
      <c r="M4521" s="309" t="str">
        <f>IF(L4521&lt;&gt;"",INDEX(ฐาน!$J$4:$M$45,MATCH(L4521,ฐาน!$K$4:$K$45,0),4),"")</f>
        <v/>
      </c>
      <c r="N4521" s="310" t="str">
        <f>IF(I4521&lt;&gt;"",INDEX(ฐาน!$A$4:$F$9,MATCH(I4521,ฐาน!$A$4:$A$9,0),IF(J4521&gt;=INDEX(ฐาน!$A$4:$F$9,MATCH(I4521,ฐาน!$A$4:$A$9,0),3),6,5)),"")</f>
        <v/>
      </c>
      <c r="O4521" s="311" t="str">
        <f>IF(I4521&lt;&gt;"",IF(J4521&gt;=INDEX(ฐาน!$A$4:$G$9,MATCH(I4521,ฐาน!$A$4:$A$9,0),4),INDEX(ฐาน!$A$4:$G$9,MATCH(I4521,ฐาน!$A$4:$A$9,0),7),INDEX(ฐาน!$A$4:$G$9,MATCH(I4521,ฐาน!$A$4:$A$9,0),4)),"")</f>
        <v/>
      </c>
      <c r="P4521" s="312">
        <f>IF(M4521&lt;&gt;ฐาน!$M$45,IF(L4521&lt;&gt;"",($L4521*$N4521/100),0),0)</f>
        <v>0</v>
      </c>
      <c r="Q4521" s="311">
        <f>IF(M4521&lt;&gt;ฐาน!$M$45,IF(L4521&lt;&gt;"",ROUNDUP(($L4521*$N4521/100),-1),0),0)</f>
        <v>0</v>
      </c>
      <c r="R4521" s="311">
        <f t="shared" si="140"/>
        <v>0</v>
      </c>
      <c r="S4521" s="313">
        <f t="shared" si="141"/>
        <v>0</v>
      </c>
      <c r="T4521" s="314">
        <f>IF(M4521&lt;&gt;ฐาน!$M$45,IF(S4521&lt;&gt;"",S4521+R4521,0),0)</f>
        <v>0</v>
      </c>
      <c r="U4521" s="311">
        <f>IF(M4521&lt;&gt;ฐาน!$M$45,IF(S4521=0,J4521+T4521,O4521),J4521)</f>
        <v>0</v>
      </c>
      <c r="V4521" s="98"/>
    </row>
    <row r="4522" spans="1:22" x14ac:dyDescent="0.35">
      <c r="A4522" s="93">
        <v>4514</v>
      </c>
      <c r="B4522" s="84"/>
      <c r="C4522" s="98"/>
      <c r="D4522" s="91"/>
      <c r="E4522" s="89"/>
      <c r="F4522" s="88"/>
      <c r="G4522" s="91"/>
      <c r="H4522" s="91"/>
      <c r="I4522" s="88"/>
      <c r="J4522" s="92"/>
      <c r="K4522" s="212"/>
      <c r="L4522" s="308" t="str">
        <f>IF(K4522&lt;&gt;"",INDEX(ฐาน!$J$4:$M$44,MATCH(INT(K4522),ฐาน!$J$4:$J$44,0),2),"")</f>
        <v/>
      </c>
      <c r="M4522" s="309" t="str">
        <f>IF(L4522&lt;&gt;"",INDEX(ฐาน!$J$4:$M$45,MATCH(L4522,ฐาน!$K$4:$K$45,0),4),"")</f>
        <v/>
      </c>
      <c r="N4522" s="310" t="str">
        <f>IF(I4522&lt;&gt;"",INDEX(ฐาน!$A$4:$F$9,MATCH(I4522,ฐาน!$A$4:$A$9,0),IF(J4522&gt;=INDEX(ฐาน!$A$4:$F$9,MATCH(I4522,ฐาน!$A$4:$A$9,0),3),6,5)),"")</f>
        <v/>
      </c>
      <c r="O4522" s="311" t="str">
        <f>IF(I4522&lt;&gt;"",IF(J4522&gt;=INDEX(ฐาน!$A$4:$G$9,MATCH(I4522,ฐาน!$A$4:$A$9,0),4),INDEX(ฐาน!$A$4:$G$9,MATCH(I4522,ฐาน!$A$4:$A$9,0),7),INDEX(ฐาน!$A$4:$G$9,MATCH(I4522,ฐาน!$A$4:$A$9,0),4)),"")</f>
        <v/>
      </c>
      <c r="P4522" s="312">
        <f>IF(M4522&lt;&gt;ฐาน!$M$45,IF(L4522&lt;&gt;"",($L4522*$N4522/100),0),0)</f>
        <v>0</v>
      </c>
      <c r="Q4522" s="311">
        <f>IF(M4522&lt;&gt;ฐาน!$M$45,IF(L4522&lt;&gt;"",ROUNDUP(($L4522*$N4522/100),-1),0),0)</f>
        <v>0</v>
      </c>
      <c r="R4522" s="311">
        <f t="shared" si="140"/>
        <v>0</v>
      </c>
      <c r="S4522" s="313">
        <f t="shared" si="141"/>
        <v>0</v>
      </c>
      <c r="T4522" s="314">
        <f>IF(M4522&lt;&gt;ฐาน!$M$45,IF(S4522&lt;&gt;"",S4522+R4522,0),0)</f>
        <v>0</v>
      </c>
      <c r="U4522" s="311">
        <f>IF(M4522&lt;&gt;ฐาน!$M$45,IF(S4522=0,J4522+T4522,O4522),J4522)</f>
        <v>0</v>
      </c>
      <c r="V4522" s="98"/>
    </row>
    <row r="4523" spans="1:22" x14ac:dyDescent="0.35">
      <c r="A4523" s="93">
        <v>4515</v>
      </c>
      <c r="B4523" s="84"/>
      <c r="C4523" s="98"/>
      <c r="D4523" s="91"/>
      <c r="E4523" s="89"/>
      <c r="F4523" s="88"/>
      <c r="G4523" s="91"/>
      <c r="H4523" s="91"/>
      <c r="I4523" s="88"/>
      <c r="J4523" s="92"/>
      <c r="K4523" s="212"/>
      <c r="L4523" s="308" t="str">
        <f>IF(K4523&lt;&gt;"",INDEX(ฐาน!$J$4:$M$44,MATCH(INT(K4523),ฐาน!$J$4:$J$44,0),2),"")</f>
        <v/>
      </c>
      <c r="M4523" s="309" t="str">
        <f>IF(L4523&lt;&gt;"",INDEX(ฐาน!$J$4:$M$45,MATCH(L4523,ฐาน!$K$4:$K$45,0),4),"")</f>
        <v/>
      </c>
      <c r="N4523" s="310" t="str">
        <f>IF(I4523&lt;&gt;"",INDEX(ฐาน!$A$4:$F$9,MATCH(I4523,ฐาน!$A$4:$A$9,0),IF(J4523&gt;=INDEX(ฐาน!$A$4:$F$9,MATCH(I4523,ฐาน!$A$4:$A$9,0),3),6,5)),"")</f>
        <v/>
      </c>
      <c r="O4523" s="311" t="str">
        <f>IF(I4523&lt;&gt;"",IF(J4523&gt;=INDEX(ฐาน!$A$4:$G$9,MATCH(I4523,ฐาน!$A$4:$A$9,0),4),INDEX(ฐาน!$A$4:$G$9,MATCH(I4523,ฐาน!$A$4:$A$9,0),7),INDEX(ฐาน!$A$4:$G$9,MATCH(I4523,ฐาน!$A$4:$A$9,0),4)),"")</f>
        <v/>
      </c>
      <c r="P4523" s="312">
        <f>IF(M4523&lt;&gt;ฐาน!$M$45,IF(L4523&lt;&gt;"",($L4523*$N4523/100),0),0)</f>
        <v>0</v>
      </c>
      <c r="Q4523" s="311">
        <f>IF(M4523&lt;&gt;ฐาน!$M$45,IF(L4523&lt;&gt;"",ROUNDUP(($L4523*$N4523/100),-1),0),0)</f>
        <v>0</v>
      </c>
      <c r="R4523" s="311">
        <f t="shared" si="140"/>
        <v>0</v>
      </c>
      <c r="S4523" s="313">
        <f t="shared" si="141"/>
        <v>0</v>
      </c>
      <c r="T4523" s="314">
        <f>IF(M4523&lt;&gt;ฐาน!$M$45,IF(S4523&lt;&gt;"",S4523+R4523,0),0)</f>
        <v>0</v>
      </c>
      <c r="U4523" s="311">
        <f>IF(M4523&lt;&gt;ฐาน!$M$45,IF(S4523=0,J4523+T4523,O4523),J4523)</f>
        <v>0</v>
      </c>
      <c r="V4523" s="98"/>
    </row>
    <row r="4524" spans="1:22" x14ac:dyDescent="0.35">
      <c r="A4524" s="93">
        <v>4516</v>
      </c>
      <c r="B4524" s="84"/>
      <c r="C4524" s="98"/>
      <c r="D4524" s="91"/>
      <c r="E4524" s="89"/>
      <c r="F4524" s="88"/>
      <c r="G4524" s="91"/>
      <c r="H4524" s="91"/>
      <c r="I4524" s="88"/>
      <c r="J4524" s="92"/>
      <c r="K4524" s="212"/>
      <c r="L4524" s="308" t="str">
        <f>IF(K4524&lt;&gt;"",INDEX(ฐาน!$J$4:$M$44,MATCH(INT(K4524),ฐาน!$J$4:$J$44,0),2),"")</f>
        <v/>
      </c>
      <c r="M4524" s="309" t="str">
        <f>IF(L4524&lt;&gt;"",INDEX(ฐาน!$J$4:$M$45,MATCH(L4524,ฐาน!$K$4:$K$45,0),4),"")</f>
        <v/>
      </c>
      <c r="N4524" s="310" t="str">
        <f>IF(I4524&lt;&gt;"",INDEX(ฐาน!$A$4:$F$9,MATCH(I4524,ฐาน!$A$4:$A$9,0),IF(J4524&gt;=INDEX(ฐาน!$A$4:$F$9,MATCH(I4524,ฐาน!$A$4:$A$9,0),3),6,5)),"")</f>
        <v/>
      </c>
      <c r="O4524" s="311" t="str">
        <f>IF(I4524&lt;&gt;"",IF(J4524&gt;=INDEX(ฐาน!$A$4:$G$9,MATCH(I4524,ฐาน!$A$4:$A$9,0),4),INDEX(ฐาน!$A$4:$G$9,MATCH(I4524,ฐาน!$A$4:$A$9,0),7),INDEX(ฐาน!$A$4:$G$9,MATCH(I4524,ฐาน!$A$4:$A$9,0),4)),"")</f>
        <v/>
      </c>
      <c r="P4524" s="312">
        <f>IF(M4524&lt;&gt;ฐาน!$M$45,IF(L4524&lt;&gt;"",($L4524*$N4524/100),0),0)</f>
        <v>0</v>
      </c>
      <c r="Q4524" s="311">
        <f>IF(M4524&lt;&gt;ฐาน!$M$45,IF(L4524&lt;&gt;"",ROUNDUP(($L4524*$N4524/100),-1),0),0)</f>
        <v>0</v>
      </c>
      <c r="R4524" s="311">
        <f t="shared" si="140"/>
        <v>0</v>
      </c>
      <c r="S4524" s="313">
        <f t="shared" si="141"/>
        <v>0</v>
      </c>
      <c r="T4524" s="314">
        <f>IF(M4524&lt;&gt;ฐาน!$M$45,IF(S4524&lt;&gt;"",S4524+R4524,0),0)</f>
        <v>0</v>
      </c>
      <c r="U4524" s="311">
        <f>IF(M4524&lt;&gt;ฐาน!$M$45,IF(S4524=0,J4524+T4524,O4524),J4524)</f>
        <v>0</v>
      </c>
      <c r="V4524" s="98"/>
    </row>
    <row r="4525" spans="1:22" x14ac:dyDescent="0.35">
      <c r="A4525" s="93">
        <v>4517</v>
      </c>
      <c r="B4525" s="84"/>
      <c r="C4525" s="98"/>
      <c r="D4525" s="91"/>
      <c r="E4525" s="89"/>
      <c r="F4525" s="88"/>
      <c r="G4525" s="91"/>
      <c r="H4525" s="91"/>
      <c r="I4525" s="88"/>
      <c r="J4525" s="92"/>
      <c r="K4525" s="212"/>
      <c r="L4525" s="308" t="str">
        <f>IF(K4525&lt;&gt;"",INDEX(ฐาน!$J$4:$M$44,MATCH(INT(K4525),ฐาน!$J$4:$J$44,0),2),"")</f>
        <v/>
      </c>
      <c r="M4525" s="309" t="str">
        <f>IF(L4525&lt;&gt;"",INDEX(ฐาน!$J$4:$M$45,MATCH(L4525,ฐาน!$K$4:$K$45,0),4),"")</f>
        <v/>
      </c>
      <c r="N4525" s="310" t="str">
        <f>IF(I4525&lt;&gt;"",INDEX(ฐาน!$A$4:$F$9,MATCH(I4525,ฐาน!$A$4:$A$9,0),IF(J4525&gt;=INDEX(ฐาน!$A$4:$F$9,MATCH(I4525,ฐาน!$A$4:$A$9,0),3),6,5)),"")</f>
        <v/>
      </c>
      <c r="O4525" s="311" t="str">
        <f>IF(I4525&lt;&gt;"",IF(J4525&gt;=INDEX(ฐาน!$A$4:$G$9,MATCH(I4525,ฐาน!$A$4:$A$9,0),4),INDEX(ฐาน!$A$4:$G$9,MATCH(I4525,ฐาน!$A$4:$A$9,0),7),INDEX(ฐาน!$A$4:$G$9,MATCH(I4525,ฐาน!$A$4:$A$9,0),4)),"")</f>
        <v/>
      </c>
      <c r="P4525" s="312">
        <f>IF(M4525&lt;&gt;ฐาน!$M$45,IF(L4525&lt;&gt;"",($L4525*$N4525/100),0),0)</f>
        <v>0</v>
      </c>
      <c r="Q4525" s="311">
        <f>IF(M4525&lt;&gt;ฐาน!$M$45,IF(L4525&lt;&gt;"",ROUNDUP(($L4525*$N4525/100),-1),0),0)</f>
        <v>0</v>
      </c>
      <c r="R4525" s="311">
        <f t="shared" si="140"/>
        <v>0</v>
      </c>
      <c r="S4525" s="313">
        <f t="shared" si="141"/>
        <v>0</v>
      </c>
      <c r="T4525" s="314">
        <f>IF(M4525&lt;&gt;ฐาน!$M$45,IF(S4525&lt;&gt;"",S4525+R4525,0),0)</f>
        <v>0</v>
      </c>
      <c r="U4525" s="311">
        <f>IF(M4525&lt;&gt;ฐาน!$M$45,IF(S4525=0,J4525+T4525,O4525),J4525)</f>
        <v>0</v>
      </c>
      <c r="V4525" s="98"/>
    </row>
    <row r="4526" spans="1:22" x14ac:dyDescent="0.35">
      <c r="A4526" s="93">
        <v>4518</v>
      </c>
      <c r="B4526" s="84"/>
      <c r="C4526" s="98"/>
      <c r="D4526" s="91"/>
      <c r="E4526" s="89"/>
      <c r="F4526" s="88"/>
      <c r="G4526" s="91"/>
      <c r="H4526" s="91"/>
      <c r="I4526" s="88"/>
      <c r="J4526" s="92"/>
      <c r="K4526" s="212"/>
      <c r="L4526" s="308" t="str">
        <f>IF(K4526&lt;&gt;"",INDEX(ฐาน!$J$4:$M$44,MATCH(INT(K4526),ฐาน!$J$4:$J$44,0),2),"")</f>
        <v/>
      </c>
      <c r="M4526" s="309" t="str">
        <f>IF(L4526&lt;&gt;"",INDEX(ฐาน!$J$4:$M$45,MATCH(L4526,ฐาน!$K$4:$K$45,0),4),"")</f>
        <v/>
      </c>
      <c r="N4526" s="310" t="str">
        <f>IF(I4526&lt;&gt;"",INDEX(ฐาน!$A$4:$F$9,MATCH(I4526,ฐาน!$A$4:$A$9,0),IF(J4526&gt;=INDEX(ฐาน!$A$4:$F$9,MATCH(I4526,ฐาน!$A$4:$A$9,0),3),6,5)),"")</f>
        <v/>
      </c>
      <c r="O4526" s="311" t="str">
        <f>IF(I4526&lt;&gt;"",IF(J4526&gt;=INDEX(ฐาน!$A$4:$G$9,MATCH(I4526,ฐาน!$A$4:$A$9,0),4),INDEX(ฐาน!$A$4:$G$9,MATCH(I4526,ฐาน!$A$4:$A$9,0),7),INDEX(ฐาน!$A$4:$G$9,MATCH(I4526,ฐาน!$A$4:$A$9,0),4)),"")</f>
        <v/>
      </c>
      <c r="P4526" s="312">
        <f>IF(M4526&lt;&gt;ฐาน!$M$45,IF(L4526&lt;&gt;"",($L4526*$N4526/100),0),0)</f>
        <v>0</v>
      </c>
      <c r="Q4526" s="311">
        <f>IF(M4526&lt;&gt;ฐาน!$M$45,IF(L4526&lt;&gt;"",ROUNDUP(($L4526*$N4526/100),-1),0),0)</f>
        <v>0</v>
      </c>
      <c r="R4526" s="311">
        <f t="shared" si="140"/>
        <v>0</v>
      </c>
      <c r="S4526" s="313">
        <f t="shared" si="141"/>
        <v>0</v>
      </c>
      <c r="T4526" s="314">
        <f>IF(M4526&lt;&gt;ฐาน!$M$45,IF(S4526&lt;&gt;"",S4526+R4526,0),0)</f>
        <v>0</v>
      </c>
      <c r="U4526" s="311">
        <f>IF(M4526&lt;&gt;ฐาน!$M$45,IF(S4526=0,J4526+T4526,O4526),J4526)</f>
        <v>0</v>
      </c>
      <c r="V4526" s="98"/>
    </row>
    <row r="4527" spans="1:22" x14ac:dyDescent="0.35">
      <c r="A4527" s="93">
        <v>4519</v>
      </c>
      <c r="B4527" s="84"/>
      <c r="C4527" s="98"/>
      <c r="D4527" s="91"/>
      <c r="E4527" s="89"/>
      <c r="F4527" s="88"/>
      <c r="G4527" s="91"/>
      <c r="H4527" s="91"/>
      <c r="I4527" s="88"/>
      <c r="J4527" s="92"/>
      <c r="K4527" s="212"/>
      <c r="L4527" s="308" t="str">
        <f>IF(K4527&lt;&gt;"",INDEX(ฐาน!$J$4:$M$44,MATCH(INT(K4527),ฐาน!$J$4:$J$44,0),2),"")</f>
        <v/>
      </c>
      <c r="M4527" s="309" t="str">
        <f>IF(L4527&lt;&gt;"",INDEX(ฐาน!$J$4:$M$45,MATCH(L4527,ฐาน!$K$4:$K$45,0),4),"")</f>
        <v/>
      </c>
      <c r="N4527" s="310" t="str">
        <f>IF(I4527&lt;&gt;"",INDEX(ฐาน!$A$4:$F$9,MATCH(I4527,ฐาน!$A$4:$A$9,0),IF(J4527&gt;=INDEX(ฐาน!$A$4:$F$9,MATCH(I4527,ฐาน!$A$4:$A$9,0),3),6,5)),"")</f>
        <v/>
      </c>
      <c r="O4527" s="311" t="str">
        <f>IF(I4527&lt;&gt;"",IF(J4527&gt;=INDEX(ฐาน!$A$4:$G$9,MATCH(I4527,ฐาน!$A$4:$A$9,0),4),INDEX(ฐาน!$A$4:$G$9,MATCH(I4527,ฐาน!$A$4:$A$9,0),7),INDEX(ฐาน!$A$4:$G$9,MATCH(I4527,ฐาน!$A$4:$A$9,0),4)),"")</f>
        <v/>
      </c>
      <c r="P4527" s="312">
        <f>IF(M4527&lt;&gt;ฐาน!$M$45,IF(L4527&lt;&gt;"",($L4527*$N4527/100),0),0)</f>
        <v>0</v>
      </c>
      <c r="Q4527" s="311">
        <f>IF(M4527&lt;&gt;ฐาน!$M$45,IF(L4527&lt;&gt;"",ROUNDUP(($L4527*$N4527/100),-1),0),0)</f>
        <v>0</v>
      </c>
      <c r="R4527" s="311">
        <f t="shared" si="140"/>
        <v>0</v>
      </c>
      <c r="S4527" s="313">
        <f t="shared" si="141"/>
        <v>0</v>
      </c>
      <c r="T4527" s="314">
        <f>IF(M4527&lt;&gt;ฐาน!$M$45,IF(S4527&lt;&gt;"",S4527+R4527,0),0)</f>
        <v>0</v>
      </c>
      <c r="U4527" s="311">
        <f>IF(M4527&lt;&gt;ฐาน!$M$45,IF(S4527=0,J4527+T4527,O4527),J4527)</f>
        <v>0</v>
      </c>
      <c r="V4527" s="98"/>
    </row>
    <row r="4528" spans="1:22" x14ac:dyDescent="0.35">
      <c r="A4528" s="93">
        <v>4520</v>
      </c>
      <c r="B4528" s="84"/>
      <c r="C4528" s="98"/>
      <c r="D4528" s="91"/>
      <c r="E4528" s="89"/>
      <c r="F4528" s="88"/>
      <c r="G4528" s="91"/>
      <c r="H4528" s="91"/>
      <c r="I4528" s="88"/>
      <c r="J4528" s="92"/>
      <c r="K4528" s="212"/>
      <c r="L4528" s="308" t="str">
        <f>IF(K4528&lt;&gt;"",INDEX(ฐาน!$J$4:$M$44,MATCH(INT(K4528),ฐาน!$J$4:$J$44,0),2),"")</f>
        <v/>
      </c>
      <c r="M4528" s="309" t="str">
        <f>IF(L4528&lt;&gt;"",INDEX(ฐาน!$J$4:$M$45,MATCH(L4528,ฐาน!$K$4:$K$45,0),4),"")</f>
        <v/>
      </c>
      <c r="N4528" s="310" t="str">
        <f>IF(I4528&lt;&gt;"",INDEX(ฐาน!$A$4:$F$9,MATCH(I4528,ฐาน!$A$4:$A$9,0),IF(J4528&gt;=INDEX(ฐาน!$A$4:$F$9,MATCH(I4528,ฐาน!$A$4:$A$9,0),3),6,5)),"")</f>
        <v/>
      </c>
      <c r="O4528" s="311" t="str">
        <f>IF(I4528&lt;&gt;"",IF(J4528&gt;=INDEX(ฐาน!$A$4:$G$9,MATCH(I4528,ฐาน!$A$4:$A$9,0),4),INDEX(ฐาน!$A$4:$G$9,MATCH(I4528,ฐาน!$A$4:$A$9,0),7),INDEX(ฐาน!$A$4:$G$9,MATCH(I4528,ฐาน!$A$4:$A$9,0),4)),"")</f>
        <v/>
      </c>
      <c r="P4528" s="312">
        <f>IF(M4528&lt;&gt;ฐาน!$M$45,IF(L4528&lt;&gt;"",($L4528*$N4528/100),0),0)</f>
        <v>0</v>
      </c>
      <c r="Q4528" s="311">
        <f>IF(M4528&lt;&gt;ฐาน!$M$45,IF(L4528&lt;&gt;"",ROUNDUP(($L4528*$N4528/100),-1),0),0)</f>
        <v>0</v>
      </c>
      <c r="R4528" s="311">
        <f t="shared" si="140"/>
        <v>0</v>
      </c>
      <c r="S4528" s="313">
        <f t="shared" si="141"/>
        <v>0</v>
      </c>
      <c r="T4528" s="314">
        <f>IF(M4528&lt;&gt;ฐาน!$M$45,IF(S4528&lt;&gt;"",S4528+R4528,0),0)</f>
        <v>0</v>
      </c>
      <c r="U4528" s="311">
        <f>IF(M4528&lt;&gt;ฐาน!$M$45,IF(S4528=0,J4528+T4528,O4528),J4528)</f>
        <v>0</v>
      </c>
      <c r="V4528" s="98"/>
    </row>
    <row r="4529" spans="1:22" x14ac:dyDescent="0.35">
      <c r="A4529" s="93">
        <v>4521</v>
      </c>
      <c r="B4529" s="84"/>
      <c r="C4529" s="98"/>
      <c r="D4529" s="91"/>
      <c r="E4529" s="89"/>
      <c r="F4529" s="88"/>
      <c r="G4529" s="91"/>
      <c r="H4529" s="91"/>
      <c r="I4529" s="88"/>
      <c r="J4529" s="92"/>
      <c r="K4529" s="212"/>
      <c r="L4529" s="308" t="str">
        <f>IF(K4529&lt;&gt;"",INDEX(ฐาน!$J$4:$M$44,MATCH(INT(K4529),ฐาน!$J$4:$J$44,0),2),"")</f>
        <v/>
      </c>
      <c r="M4529" s="309" t="str">
        <f>IF(L4529&lt;&gt;"",INDEX(ฐาน!$J$4:$M$45,MATCH(L4529,ฐาน!$K$4:$K$45,0),4),"")</f>
        <v/>
      </c>
      <c r="N4529" s="310" t="str">
        <f>IF(I4529&lt;&gt;"",INDEX(ฐาน!$A$4:$F$9,MATCH(I4529,ฐาน!$A$4:$A$9,0),IF(J4529&gt;=INDEX(ฐาน!$A$4:$F$9,MATCH(I4529,ฐาน!$A$4:$A$9,0),3),6,5)),"")</f>
        <v/>
      </c>
      <c r="O4529" s="311" t="str">
        <f>IF(I4529&lt;&gt;"",IF(J4529&gt;=INDEX(ฐาน!$A$4:$G$9,MATCH(I4529,ฐาน!$A$4:$A$9,0),4),INDEX(ฐาน!$A$4:$G$9,MATCH(I4529,ฐาน!$A$4:$A$9,0),7),INDEX(ฐาน!$A$4:$G$9,MATCH(I4529,ฐาน!$A$4:$A$9,0),4)),"")</f>
        <v/>
      </c>
      <c r="P4529" s="312">
        <f>IF(M4529&lt;&gt;ฐาน!$M$45,IF(L4529&lt;&gt;"",($L4529*$N4529/100),0),0)</f>
        <v>0</v>
      </c>
      <c r="Q4529" s="311">
        <f>IF(M4529&lt;&gt;ฐาน!$M$45,IF(L4529&lt;&gt;"",ROUNDUP(($L4529*$N4529/100),-1),0),0)</f>
        <v>0</v>
      </c>
      <c r="R4529" s="311">
        <f t="shared" si="140"/>
        <v>0</v>
      </c>
      <c r="S4529" s="313">
        <f t="shared" si="141"/>
        <v>0</v>
      </c>
      <c r="T4529" s="314">
        <f>IF(M4529&lt;&gt;ฐาน!$M$45,IF(S4529&lt;&gt;"",S4529+R4529,0),0)</f>
        <v>0</v>
      </c>
      <c r="U4529" s="311">
        <f>IF(M4529&lt;&gt;ฐาน!$M$45,IF(S4529=0,J4529+T4529,O4529),J4529)</f>
        <v>0</v>
      </c>
      <c r="V4529" s="98"/>
    </row>
    <row r="4530" spans="1:22" x14ac:dyDescent="0.35">
      <c r="A4530" s="93">
        <v>4522</v>
      </c>
      <c r="B4530" s="84"/>
      <c r="C4530" s="98"/>
      <c r="D4530" s="91"/>
      <c r="E4530" s="89"/>
      <c r="F4530" s="88"/>
      <c r="G4530" s="91"/>
      <c r="H4530" s="91"/>
      <c r="I4530" s="88"/>
      <c r="J4530" s="92"/>
      <c r="K4530" s="212"/>
      <c r="L4530" s="308" t="str">
        <f>IF(K4530&lt;&gt;"",INDEX(ฐาน!$J$4:$M$44,MATCH(INT(K4530),ฐาน!$J$4:$J$44,0),2),"")</f>
        <v/>
      </c>
      <c r="M4530" s="309" t="str">
        <f>IF(L4530&lt;&gt;"",INDEX(ฐาน!$J$4:$M$45,MATCH(L4530,ฐาน!$K$4:$K$45,0),4),"")</f>
        <v/>
      </c>
      <c r="N4530" s="310" t="str">
        <f>IF(I4530&lt;&gt;"",INDEX(ฐาน!$A$4:$F$9,MATCH(I4530,ฐาน!$A$4:$A$9,0),IF(J4530&gt;=INDEX(ฐาน!$A$4:$F$9,MATCH(I4530,ฐาน!$A$4:$A$9,0),3),6,5)),"")</f>
        <v/>
      </c>
      <c r="O4530" s="311" t="str">
        <f>IF(I4530&lt;&gt;"",IF(J4530&gt;=INDEX(ฐาน!$A$4:$G$9,MATCH(I4530,ฐาน!$A$4:$A$9,0),4),INDEX(ฐาน!$A$4:$G$9,MATCH(I4530,ฐาน!$A$4:$A$9,0),7),INDEX(ฐาน!$A$4:$G$9,MATCH(I4530,ฐาน!$A$4:$A$9,0),4)),"")</f>
        <v/>
      </c>
      <c r="P4530" s="312">
        <f>IF(M4530&lt;&gt;ฐาน!$M$45,IF(L4530&lt;&gt;"",($L4530*$N4530/100),0),0)</f>
        <v>0</v>
      </c>
      <c r="Q4530" s="311">
        <f>IF(M4530&lt;&gt;ฐาน!$M$45,IF(L4530&lt;&gt;"",ROUNDUP(($L4530*$N4530/100),-1),0),0)</f>
        <v>0</v>
      </c>
      <c r="R4530" s="311">
        <f t="shared" si="140"/>
        <v>0</v>
      </c>
      <c r="S4530" s="313">
        <f t="shared" si="141"/>
        <v>0</v>
      </c>
      <c r="T4530" s="314">
        <f>IF(M4530&lt;&gt;ฐาน!$M$45,IF(S4530&lt;&gt;"",S4530+R4530,0),0)</f>
        <v>0</v>
      </c>
      <c r="U4530" s="311">
        <f>IF(M4530&lt;&gt;ฐาน!$M$45,IF(S4530=0,J4530+T4530,O4530),J4530)</f>
        <v>0</v>
      </c>
      <c r="V4530" s="98"/>
    </row>
    <row r="4531" spans="1:22" x14ac:dyDescent="0.35">
      <c r="A4531" s="93">
        <v>4523</v>
      </c>
      <c r="B4531" s="84"/>
      <c r="C4531" s="98"/>
      <c r="D4531" s="91"/>
      <c r="E4531" s="89"/>
      <c r="F4531" s="88"/>
      <c r="G4531" s="91"/>
      <c r="H4531" s="91"/>
      <c r="I4531" s="88"/>
      <c r="J4531" s="92"/>
      <c r="K4531" s="212"/>
      <c r="L4531" s="308" t="str">
        <f>IF(K4531&lt;&gt;"",INDEX(ฐาน!$J$4:$M$44,MATCH(INT(K4531),ฐาน!$J$4:$J$44,0),2),"")</f>
        <v/>
      </c>
      <c r="M4531" s="309" t="str">
        <f>IF(L4531&lt;&gt;"",INDEX(ฐาน!$J$4:$M$45,MATCH(L4531,ฐาน!$K$4:$K$45,0),4),"")</f>
        <v/>
      </c>
      <c r="N4531" s="310" t="str">
        <f>IF(I4531&lt;&gt;"",INDEX(ฐาน!$A$4:$F$9,MATCH(I4531,ฐาน!$A$4:$A$9,0),IF(J4531&gt;=INDEX(ฐาน!$A$4:$F$9,MATCH(I4531,ฐาน!$A$4:$A$9,0),3),6,5)),"")</f>
        <v/>
      </c>
      <c r="O4531" s="311" t="str">
        <f>IF(I4531&lt;&gt;"",IF(J4531&gt;=INDEX(ฐาน!$A$4:$G$9,MATCH(I4531,ฐาน!$A$4:$A$9,0),4),INDEX(ฐาน!$A$4:$G$9,MATCH(I4531,ฐาน!$A$4:$A$9,0),7),INDEX(ฐาน!$A$4:$G$9,MATCH(I4531,ฐาน!$A$4:$A$9,0),4)),"")</f>
        <v/>
      </c>
      <c r="P4531" s="312">
        <f>IF(M4531&lt;&gt;ฐาน!$M$45,IF(L4531&lt;&gt;"",($L4531*$N4531/100),0),0)</f>
        <v>0</v>
      </c>
      <c r="Q4531" s="311">
        <f>IF(M4531&lt;&gt;ฐาน!$M$45,IF(L4531&lt;&gt;"",ROUNDUP(($L4531*$N4531/100),-1),0),0)</f>
        <v>0</v>
      </c>
      <c r="R4531" s="311">
        <f t="shared" si="140"/>
        <v>0</v>
      </c>
      <c r="S4531" s="313">
        <f t="shared" si="141"/>
        <v>0</v>
      </c>
      <c r="T4531" s="314">
        <f>IF(M4531&lt;&gt;ฐาน!$M$45,IF(S4531&lt;&gt;"",S4531+R4531,0),0)</f>
        <v>0</v>
      </c>
      <c r="U4531" s="311">
        <f>IF(M4531&lt;&gt;ฐาน!$M$45,IF(S4531=0,J4531+T4531,O4531),J4531)</f>
        <v>0</v>
      </c>
      <c r="V4531" s="98"/>
    </row>
    <row r="4532" spans="1:22" x14ac:dyDescent="0.35">
      <c r="A4532" s="93">
        <v>4524</v>
      </c>
      <c r="B4532" s="84"/>
      <c r="C4532" s="98"/>
      <c r="D4532" s="91"/>
      <c r="E4532" s="89"/>
      <c r="F4532" s="88"/>
      <c r="G4532" s="91"/>
      <c r="H4532" s="91"/>
      <c r="I4532" s="88"/>
      <c r="J4532" s="92"/>
      <c r="K4532" s="212"/>
      <c r="L4532" s="308" t="str">
        <f>IF(K4532&lt;&gt;"",INDEX(ฐาน!$J$4:$M$44,MATCH(INT(K4532),ฐาน!$J$4:$J$44,0),2),"")</f>
        <v/>
      </c>
      <c r="M4532" s="309" t="str">
        <f>IF(L4532&lt;&gt;"",INDEX(ฐาน!$J$4:$M$45,MATCH(L4532,ฐาน!$K$4:$K$45,0),4),"")</f>
        <v/>
      </c>
      <c r="N4532" s="310" t="str">
        <f>IF(I4532&lt;&gt;"",INDEX(ฐาน!$A$4:$F$9,MATCH(I4532,ฐาน!$A$4:$A$9,0),IF(J4532&gt;=INDEX(ฐาน!$A$4:$F$9,MATCH(I4532,ฐาน!$A$4:$A$9,0),3),6,5)),"")</f>
        <v/>
      </c>
      <c r="O4532" s="311" t="str">
        <f>IF(I4532&lt;&gt;"",IF(J4532&gt;=INDEX(ฐาน!$A$4:$G$9,MATCH(I4532,ฐาน!$A$4:$A$9,0),4),INDEX(ฐาน!$A$4:$G$9,MATCH(I4532,ฐาน!$A$4:$A$9,0),7),INDEX(ฐาน!$A$4:$G$9,MATCH(I4532,ฐาน!$A$4:$A$9,0),4)),"")</f>
        <v/>
      </c>
      <c r="P4532" s="312">
        <f>IF(M4532&lt;&gt;ฐาน!$M$45,IF(L4532&lt;&gt;"",($L4532*$N4532/100),0),0)</f>
        <v>0</v>
      </c>
      <c r="Q4532" s="311">
        <f>IF(M4532&lt;&gt;ฐาน!$M$45,IF(L4532&lt;&gt;"",ROUNDUP(($L4532*$N4532/100),-1),0),0)</f>
        <v>0</v>
      </c>
      <c r="R4532" s="311">
        <f t="shared" si="140"/>
        <v>0</v>
      </c>
      <c r="S4532" s="313">
        <f t="shared" si="141"/>
        <v>0</v>
      </c>
      <c r="T4532" s="314">
        <f>IF(M4532&lt;&gt;ฐาน!$M$45,IF(S4532&lt;&gt;"",S4532+R4532,0),0)</f>
        <v>0</v>
      </c>
      <c r="U4532" s="311">
        <f>IF(M4532&lt;&gt;ฐาน!$M$45,IF(S4532=0,J4532+T4532,O4532),J4532)</f>
        <v>0</v>
      </c>
      <c r="V4532" s="98"/>
    </row>
    <row r="4533" spans="1:22" x14ac:dyDescent="0.35">
      <c r="A4533" s="93">
        <v>4525</v>
      </c>
      <c r="B4533" s="84"/>
      <c r="C4533" s="98"/>
      <c r="D4533" s="91"/>
      <c r="E4533" s="89"/>
      <c r="F4533" s="88"/>
      <c r="G4533" s="91"/>
      <c r="H4533" s="91"/>
      <c r="I4533" s="88"/>
      <c r="J4533" s="92"/>
      <c r="K4533" s="212"/>
      <c r="L4533" s="308" t="str">
        <f>IF(K4533&lt;&gt;"",INDEX(ฐาน!$J$4:$M$44,MATCH(INT(K4533),ฐาน!$J$4:$J$44,0),2),"")</f>
        <v/>
      </c>
      <c r="M4533" s="309" t="str">
        <f>IF(L4533&lt;&gt;"",INDEX(ฐาน!$J$4:$M$45,MATCH(L4533,ฐาน!$K$4:$K$45,0),4),"")</f>
        <v/>
      </c>
      <c r="N4533" s="310" t="str">
        <f>IF(I4533&lt;&gt;"",INDEX(ฐาน!$A$4:$F$9,MATCH(I4533,ฐาน!$A$4:$A$9,0),IF(J4533&gt;=INDEX(ฐาน!$A$4:$F$9,MATCH(I4533,ฐาน!$A$4:$A$9,0),3),6,5)),"")</f>
        <v/>
      </c>
      <c r="O4533" s="311" t="str">
        <f>IF(I4533&lt;&gt;"",IF(J4533&gt;=INDEX(ฐาน!$A$4:$G$9,MATCH(I4533,ฐาน!$A$4:$A$9,0),4),INDEX(ฐาน!$A$4:$G$9,MATCH(I4533,ฐาน!$A$4:$A$9,0),7),INDEX(ฐาน!$A$4:$G$9,MATCH(I4533,ฐาน!$A$4:$A$9,0),4)),"")</f>
        <v/>
      </c>
      <c r="P4533" s="312">
        <f>IF(M4533&lt;&gt;ฐาน!$M$45,IF(L4533&lt;&gt;"",($L4533*$N4533/100),0),0)</f>
        <v>0</v>
      </c>
      <c r="Q4533" s="311">
        <f>IF(M4533&lt;&gt;ฐาน!$M$45,IF(L4533&lt;&gt;"",ROUNDUP(($L4533*$N4533/100),-1),0),0)</f>
        <v>0</v>
      </c>
      <c r="R4533" s="311">
        <f t="shared" si="140"/>
        <v>0</v>
      </c>
      <c r="S4533" s="313">
        <f t="shared" si="141"/>
        <v>0</v>
      </c>
      <c r="T4533" s="314">
        <f>IF(M4533&lt;&gt;ฐาน!$M$45,IF(S4533&lt;&gt;"",S4533+R4533,0),0)</f>
        <v>0</v>
      </c>
      <c r="U4533" s="311">
        <f>IF(M4533&lt;&gt;ฐาน!$M$45,IF(S4533=0,J4533+T4533,O4533),J4533)</f>
        <v>0</v>
      </c>
      <c r="V4533" s="98"/>
    </row>
    <row r="4534" spans="1:22" x14ac:dyDescent="0.35">
      <c r="A4534" s="93">
        <v>4526</v>
      </c>
      <c r="B4534" s="84"/>
      <c r="C4534" s="98"/>
      <c r="D4534" s="91"/>
      <c r="E4534" s="89"/>
      <c r="F4534" s="88"/>
      <c r="G4534" s="91"/>
      <c r="H4534" s="91"/>
      <c r="I4534" s="88"/>
      <c r="J4534" s="92"/>
      <c r="K4534" s="212"/>
      <c r="L4534" s="308" t="str">
        <f>IF(K4534&lt;&gt;"",INDEX(ฐาน!$J$4:$M$44,MATCH(INT(K4534),ฐาน!$J$4:$J$44,0),2),"")</f>
        <v/>
      </c>
      <c r="M4534" s="309" t="str">
        <f>IF(L4534&lt;&gt;"",INDEX(ฐาน!$J$4:$M$45,MATCH(L4534,ฐาน!$K$4:$K$45,0),4),"")</f>
        <v/>
      </c>
      <c r="N4534" s="310" t="str">
        <f>IF(I4534&lt;&gt;"",INDEX(ฐาน!$A$4:$F$9,MATCH(I4534,ฐาน!$A$4:$A$9,0),IF(J4534&gt;=INDEX(ฐาน!$A$4:$F$9,MATCH(I4534,ฐาน!$A$4:$A$9,0),3),6,5)),"")</f>
        <v/>
      </c>
      <c r="O4534" s="311" t="str">
        <f>IF(I4534&lt;&gt;"",IF(J4534&gt;=INDEX(ฐาน!$A$4:$G$9,MATCH(I4534,ฐาน!$A$4:$A$9,0),4),INDEX(ฐาน!$A$4:$G$9,MATCH(I4534,ฐาน!$A$4:$A$9,0),7),INDEX(ฐาน!$A$4:$G$9,MATCH(I4534,ฐาน!$A$4:$A$9,0),4)),"")</f>
        <v/>
      </c>
      <c r="P4534" s="312">
        <f>IF(M4534&lt;&gt;ฐาน!$M$45,IF(L4534&lt;&gt;"",($L4534*$N4534/100),0),0)</f>
        <v>0</v>
      </c>
      <c r="Q4534" s="311">
        <f>IF(M4534&lt;&gt;ฐาน!$M$45,IF(L4534&lt;&gt;"",ROUNDUP(($L4534*$N4534/100),-1),0),0)</f>
        <v>0</v>
      </c>
      <c r="R4534" s="311">
        <f t="shared" si="140"/>
        <v>0</v>
      </c>
      <c r="S4534" s="313">
        <f t="shared" si="141"/>
        <v>0</v>
      </c>
      <c r="T4534" s="314">
        <f>IF(M4534&lt;&gt;ฐาน!$M$45,IF(S4534&lt;&gt;"",S4534+R4534,0),0)</f>
        <v>0</v>
      </c>
      <c r="U4534" s="311">
        <f>IF(M4534&lt;&gt;ฐาน!$M$45,IF(S4534=0,J4534+T4534,O4534),J4534)</f>
        <v>0</v>
      </c>
      <c r="V4534" s="98"/>
    </row>
    <row r="4535" spans="1:22" x14ac:dyDescent="0.35">
      <c r="A4535" s="93">
        <v>4527</v>
      </c>
      <c r="B4535" s="84"/>
      <c r="C4535" s="98"/>
      <c r="D4535" s="91"/>
      <c r="E4535" s="89"/>
      <c r="F4535" s="88"/>
      <c r="G4535" s="91"/>
      <c r="H4535" s="91"/>
      <c r="I4535" s="88"/>
      <c r="J4535" s="92"/>
      <c r="K4535" s="212"/>
      <c r="L4535" s="308" t="str">
        <f>IF(K4535&lt;&gt;"",INDEX(ฐาน!$J$4:$M$44,MATCH(INT(K4535),ฐาน!$J$4:$J$44,0),2),"")</f>
        <v/>
      </c>
      <c r="M4535" s="309" t="str">
        <f>IF(L4535&lt;&gt;"",INDEX(ฐาน!$J$4:$M$45,MATCH(L4535,ฐาน!$K$4:$K$45,0),4),"")</f>
        <v/>
      </c>
      <c r="N4535" s="310" t="str">
        <f>IF(I4535&lt;&gt;"",INDEX(ฐาน!$A$4:$F$9,MATCH(I4535,ฐาน!$A$4:$A$9,0),IF(J4535&gt;=INDEX(ฐาน!$A$4:$F$9,MATCH(I4535,ฐาน!$A$4:$A$9,0),3),6,5)),"")</f>
        <v/>
      </c>
      <c r="O4535" s="311" t="str">
        <f>IF(I4535&lt;&gt;"",IF(J4535&gt;=INDEX(ฐาน!$A$4:$G$9,MATCH(I4535,ฐาน!$A$4:$A$9,0),4),INDEX(ฐาน!$A$4:$G$9,MATCH(I4535,ฐาน!$A$4:$A$9,0),7),INDEX(ฐาน!$A$4:$G$9,MATCH(I4535,ฐาน!$A$4:$A$9,0),4)),"")</f>
        <v/>
      </c>
      <c r="P4535" s="312">
        <f>IF(M4535&lt;&gt;ฐาน!$M$45,IF(L4535&lt;&gt;"",($L4535*$N4535/100),0),0)</f>
        <v>0</v>
      </c>
      <c r="Q4535" s="311">
        <f>IF(M4535&lt;&gt;ฐาน!$M$45,IF(L4535&lt;&gt;"",ROUNDUP(($L4535*$N4535/100),-1),0),0)</f>
        <v>0</v>
      </c>
      <c r="R4535" s="311">
        <f t="shared" si="140"/>
        <v>0</v>
      </c>
      <c r="S4535" s="313">
        <f t="shared" si="141"/>
        <v>0</v>
      </c>
      <c r="T4535" s="314">
        <f>IF(M4535&lt;&gt;ฐาน!$M$45,IF(S4535&lt;&gt;"",S4535+R4535,0),0)</f>
        <v>0</v>
      </c>
      <c r="U4535" s="311">
        <f>IF(M4535&lt;&gt;ฐาน!$M$45,IF(S4535=0,J4535+T4535,O4535),J4535)</f>
        <v>0</v>
      </c>
      <c r="V4535" s="98"/>
    </row>
    <row r="4536" spans="1:22" x14ac:dyDescent="0.35">
      <c r="A4536" s="93">
        <v>4528</v>
      </c>
      <c r="B4536" s="84"/>
      <c r="C4536" s="98"/>
      <c r="D4536" s="91"/>
      <c r="E4536" s="89"/>
      <c r="F4536" s="88"/>
      <c r="G4536" s="91"/>
      <c r="H4536" s="91"/>
      <c r="I4536" s="88"/>
      <c r="J4536" s="92"/>
      <c r="K4536" s="212"/>
      <c r="L4536" s="308" t="str">
        <f>IF(K4536&lt;&gt;"",INDEX(ฐาน!$J$4:$M$44,MATCH(INT(K4536),ฐาน!$J$4:$J$44,0),2),"")</f>
        <v/>
      </c>
      <c r="M4536" s="309" t="str">
        <f>IF(L4536&lt;&gt;"",INDEX(ฐาน!$J$4:$M$45,MATCH(L4536,ฐาน!$K$4:$K$45,0),4),"")</f>
        <v/>
      </c>
      <c r="N4536" s="310" t="str">
        <f>IF(I4536&lt;&gt;"",INDEX(ฐาน!$A$4:$F$9,MATCH(I4536,ฐาน!$A$4:$A$9,0),IF(J4536&gt;=INDEX(ฐาน!$A$4:$F$9,MATCH(I4536,ฐาน!$A$4:$A$9,0),3),6,5)),"")</f>
        <v/>
      </c>
      <c r="O4536" s="311" t="str">
        <f>IF(I4536&lt;&gt;"",IF(J4536&gt;=INDEX(ฐาน!$A$4:$G$9,MATCH(I4536,ฐาน!$A$4:$A$9,0),4),INDEX(ฐาน!$A$4:$G$9,MATCH(I4536,ฐาน!$A$4:$A$9,0),7),INDEX(ฐาน!$A$4:$G$9,MATCH(I4536,ฐาน!$A$4:$A$9,0),4)),"")</f>
        <v/>
      </c>
      <c r="P4536" s="312">
        <f>IF(M4536&lt;&gt;ฐาน!$M$45,IF(L4536&lt;&gt;"",($L4536*$N4536/100),0),0)</f>
        <v>0</v>
      </c>
      <c r="Q4536" s="311">
        <f>IF(M4536&lt;&gt;ฐาน!$M$45,IF(L4536&lt;&gt;"",ROUNDUP(($L4536*$N4536/100),-1),0),0)</f>
        <v>0</v>
      </c>
      <c r="R4536" s="311">
        <f t="shared" si="140"/>
        <v>0</v>
      </c>
      <c r="S4536" s="313">
        <f t="shared" si="141"/>
        <v>0</v>
      </c>
      <c r="T4536" s="314">
        <f>IF(M4536&lt;&gt;ฐาน!$M$45,IF(S4536&lt;&gt;"",S4536+R4536,0),0)</f>
        <v>0</v>
      </c>
      <c r="U4536" s="311">
        <f>IF(M4536&lt;&gt;ฐาน!$M$45,IF(S4536=0,J4536+T4536,O4536),J4536)</f>
        <v>0</v>
      </c>
      <c r="V4536" s="98"/>
    </row>
    <row r="4537" spans="1:22" x14ac:dyDescent="0.35">
      <c r="A4537" s="93">
        <v>4529</v>
      </c>
      <c r="B4537" s="84"/>
      <c r="C4537" s="98"/>
      <c r="D4537" s="91"/>
      <c r="E4537" s="89"/>
      <c r="F4537" s="88"/>
      <c r="G4537" s="91"/>
      <c r="H4537" s="91"/>
      <c r="I4537" s="88"/>
      <c r="J4537" s="92"/>
      <c r="K4537" s="212"/>
      <c r="L4537" s="308" t="str">
        <f>IF(K4537&lt;&gt;"",INDEX(ฐาน!$J$4:$M$44,MATCH(INT(K4537),ฐาน!$J$4:$J$44,0),2),"")</f>
        <v/>
      </c>
      <c r="M4537" s="309" t="str">
        <f>IF(L4537&lt;&gt;"",INDEX(ฐาน!$J$4:$M$45,MATCH(L4537,ฐาน!$K$4:$K$45,0),4),"")</f>
        <v/>
      </c>
      <c r="N4537" s="310" t="str">
        <f>IF(I4537&lt;&gt;"",INDEX(ฐาน!$A$4:$F$9,MATCH(I4537,ฐาน!$A$4:$A$9,0),IF(J4537&gt;=INDEX(ฐาน!$A$4:$F$9,MATCH(I4537,ฐาน!$A$4:$A$9,0),3),6,5)),"")</f>
        <v/>
      </c>
      <c r="O4537" s="311" t="str">
        <f>IF(I4537&lt;&gt;"",IF(J4537&gt;=INDEX(ฐาน!$A$4:$G$9,MATCH(I4537,ฐาน!$A$4:$A$9,0),4),INDEX(ฐาน!$A$4:$G$9,MATCH(I4537,ฐาน!$A$4:$A$9,0),7),INDEX(ฐาน!$A$4:$G$9,MATCH(I4537,ฐาน!$A$4:$A$9,0),4)),"")</f>
        <v/>
      </c>
      <c r="P4537" s="312">
        <f>IF(M4537&lt;&gt;ฐาน!$M$45,IF(L4537&lt;&gt;"",($L4537*$N4537/100),0),0)</f>
        <v>0</v>
      </c>
      <c r="Q4537" s="311">
        <f>IF(M4537&lt;&gt;ฐาน!$M$45,IF(L4537&lt;&gt;"",ROUNDUP(($L4537*$N4537/100),-1),0),0)</f>
        <v>0</v>
      </c>
      <c r="R4537" s="311">
        <f t="shared" si="140"/>
        <v>0</v>
      </c>
      <c r="S4537" s="313">
        <f t="shared" si="141"/>
        <v>0</v>
      </c>
      <c r="T4537" s="314">
        <f>IF(M4537&lt;&gt;ฐาน!$M$45,IF(S4537&lt;&gt;"",S4537+R4537,0),0)</f>
        <v>0</v>
      </c>
      <c r="U4537" s="311">
        <f>IF(M4537&lt;&gt;ฐาน!$M$45,IF(S4537=0,J4537+T4537,O4537),J4537)</f>
        <v>0</v>
      </c>
      <c r="V4537" s="98"/>
    </row>
    <row r="4538" spans="1:22" x14ac:dyDescent="0.35">
      <c r="A4538" s="93">
        <v>4530</v>
      </c>
      <c r="B4538" s="84"/>
      <c r="C4538" s="98"/>
      <c r="D4538" s="91"/>
      <c r="E4538" s="89"/>
      <c r="F4538" s="88"/>
      <c r="G4538" s="91"/>
      <c r="H4538" s="91"/>
      <c r="I4538" s="88"/>
      <c r="J4538" s="92"/>
      <c r="K4538" s="212"/>
      <c r="L4538" s="308" t="str">
        <f>IF(K4538&lt;&gt;"",INDEX(ฐาน!$J$4:$M$44,MATCH(INT(K4538),ฐาน!$J$4:$J$44,0),2),"")</f>
        <v/>
      </c>
      <c r="M4538" s="309" t="str">
        <f>IF(L4538&lt;&gt;"",INDEX(ฐาน!$J$4:$M$45,MATCH(L4538,ฐาน!$K$4:$K$45,0),4),"")</f>
        <v/>
      </c>
      <c r="N4538" s="310" t="str">
        <f>IF(I4538&lt;&gt;"",INDEX(ฐาน!$A$4:$F$9,MATCH(I4538,ฐาน!$A$4:$A$9,0),IF(J4538&gt;=INDEX(ฐาน!$A$4:$F$9,MATCH(I4538,ฐาน!$A$4:$A$9,0),3),6,5)),"")</f>
        <v/>
      </c>
      <c r="O4538" s="311" t="str">
        <f>IF(I4538&lt;&gt;"",IF(J4538&gt;=INDEX(ฐาน!$A$4:$G$9,MATCH(I4538,ฐาน!$A$4:$A$9,0),4),INDEX(ฐาน!$A$4:$G$9,MATCH(I4538,ฐาน!$A$4:$A$9,0),7),INDEX(ฐาน!$A$4:$G$9,MATCH(I4538,ฐาน!$A$4:$A$9,0),4)),"")</f>
        <v/>
      </c>
      <c r="P4538" s="312">
        <f>IF(M4538&lt;&gt;ฐาน!$M$45,IF(L4538&lt;&gt;"",($L4538*$N4538/100),0),0)</f>
        <v>0</v>
      </c>
      <c r="Q4538" s="311">
        <f>IF(M4538&lt;&gt;ฐาน!$M$45,IF(L4538&lt;&gt;"",ROUNDUP(($L4538*$N4538/100),-1),0),0)</f>
        <v>0</v>
      </c>
      <c r="R4538" s="311">
        <f t="shared" si="140"/>
        <v>0</v>
      </c>
      <c r="S4538" s="313">
        <f t="shared" si="141"/>
        <v>0</v>
      </c>
      <c r="T4538" s="314">
        <f>IF(M4538&lt;&gt;ฐาน!$M$45,IF(S4538&lt;&gt;"",S4538+R4538,0),0)</f>
        <v>0</v>
      </c>
      <c r="U4538" s="311">
        <f>IF(M4538&lt;&gt;ฐาน!$M$45,IF(S4538=0,J4538+T4538,O4538),J4538)</f>
        <v>0</v>
      </c>
      <c r="V4538" s="98"/>
    </row>
    <row r="4539" spans="1:22" x14ac:dyDescent="0.35">
      <c r="A4539" s="93">
        <v>4531</v>
      </c>
      <c r="B4539" s="84"/>
      <c r="C4539" s="98"/>
      <c r="D4539" s="91"/>
      <c r="E4539" s="89"/>
      <c r="F4539" s="88"/>
      <c r="G4539" s="91"/>
      <c r="H4539" s="91"/>
      <c r="I4539" s="88"/>
      <c r="J4539" s="92"/>
      <c r="K4539" s="212"/>
      <c r="L4539" s="308" t="str">
        <f>IF(K4539&lt;&gt;"",INDEX(ฐาน!$J$4:$M$44,MATCH(INT(K4539),ฐาน!$J$4:$J$44,0),2),"")</f>
        <v/>
      </c>
      <c r="M4539" s="309" t="str">
        <f>IF(L4539&lt;&gt;"",INDEX(ฐาน!$J$4:$M$45,MATCH(L4539,ฐาน!$K$4:$K$45,0),4),"")</f>
        <v/>
      </c>
      <c r="N4539" s="310" t="str">
        <f>IF(I4539&lt;&gt;"",INDEX(ฐาน!$A$4:$F$9,MATCH(I4539,ฐาน!$A$4:$A$9,0),IF(J4539&gt;=INDEX(ฐาน!$A$4:$F$9,MATCH(I4539,ฐาน!$A$4:$A$9,0),3),6,5)),"")</f>
        <v/>
      </c>
      <c r="O4539" s="311" t="str">
        <f>IF(I4539&lt;&gt;"",IF(J4539&gt;=INDEX(ฐาน!$A$4:$G$9,MATCH(I4539,ฐาน!$A$4:$A$9,0),4),INDEX(ฐาน!$A$4:$G$9,MATCH(I4539,ฐาน!$A$4:$A$9,0),7),INDEX(ฐาน!$A$4:$G$9,MATCH(I4539,ฐาน!$A$4:$A$9,0),4)),"")</f>
        <v/>
      </c>
      <c r="P4539" s="312">
        <f>IF(M4539&lt;&gt;ฐาน!$M$45,IF(L4539&lt;&gt;"",($L4539*$N4539/100),0),0)</f>
        <v>0</v>
      </c>
      <c r="Q4539" s="311">
        <f>IF(M4539&lt;&gt;ฐาน!$M$45,IF(L4539&lt;&gt;"",ROUNDUP(($L4539*$N4539/100),-1),0),0)</f>
        <v>0</v>
      </c>
      <c r="R4539" s="311">
        <f t="shared" si="140"/>
        <v>0</v>
      </c>
      <c r="S4539" s="313">
        <f t="shared" si="141"/>
        <v>0</v>
      </c>
      <c r="T4539" s="314">
        <f>IF(M4539&lt;&gt;ฐาน!$M$45,IF(S4539&lt;&gt;"",S4539+R4539,0),0)</f>
        <v>0</v>
      </c>
      <c r="U4539" s="311">
        <f>IF(M4539&lt;&gt;ฐาน!$M$45,IF(S4539=0,J4539+T4539,O4539),J4539)</f>
        <v>0</v>
      </c>
      <c r="V4539" s="98"/>
    </row>
    <row r="4540" spans="1:22" x14ac:dyDescent="0.35">
      <c r="A4540" s="93">
        <v>4532</v>
      </c>
      <c r="B4540" s="84"/>
      <c r="C4540" s="98"/>
      <c r="D4540" s="91"/>
      <c r="E4540" s="89"/>
      <c r="F4540" s="88"/>
      <c r="G4540" s="91"/>
      <c r="H4540" s="91"/>
      <c r="I4540" s="88"/>
      <c r="J4540" s="92"/>
      <c r="K4540" s="212"/>
      <c r="L4540" s="308" t="str">
        <f>IF(K4540&lt;&gt;"",INDEX(ฐาน!$J$4:$M$44,MATCH(INT(K4540),ฐาน!$J$4:$J$44,0),2),"")</f>
        <v/>
      </c>
      <c r="M4540" s="309" t="str">
        <f>IF(L4540&lt;&gt;"",INDEX(ฐาน!$J$4:$M$45,MATCH(L4540,ฐาน!$K$4:$K$45,0),4),"")</f>
        <v/>
      </c>
      <c r="N4540" s="310" t="str">
        <f>IF(I4540&lt;&gt;"",INDEX(ฐาน!$A$4:$F$9,MATCH(I4540,ฐาน!$A$4:$A$9,0),IF(J4540&gt;=INDEX(ฐาน!$A$4:$F$9,MATCH(I4540,ฐาน!$A$4:$A$9,0),3),6,5)),"")</f>
        <v/>
      </c>
      <c r="O4540" s="311" t="str">
        <f>IF(I4540&lt;&gt;"",IF(J4540&gt;=INDEX(ฐาน!$A$4:$G$9,MATCH(I4540,ฐาน!$A$4:$A$9,0),4),INDEX(ฐาน!$A$4:$G$9,MATCH(I4540,ฐาน!$A$4:$A$9,0),7),INDEX(ฐาน!$A$4:$G$9,MATCH(I4540,ฐาน!$A$4:$A$9,0),4)),"")</f>
        <v/>
      </c>
      <c r="P4540" s="312">
        <f>IF(M4540&lt;&gt;ฐาน!$M$45,IF(L4540&lt;&gt;"",($L4540*$N4540/100),0),0)</f>
        <v>0</v>
      </c>
      <c r="Q4540" s="311">
        <f>IF(M4540&lt;&gt;ฐาน!$M$45,IF(L4540&lt;&gt;"",ROUNDUP(($L4540*$N4540/100),-1),0),0)</f>
        <v>0</v>
      </c>
      <c r="R4540" s="311">
        <f t="shared" si="140"/>
        <v>0</v>
      </c>
      <c r="S4540" s="313">
        <f t="shared" si="141"/>
        <v>0</v>
      </c>
      <c r="T4540" s="314">
        <f>IF(M4540&lt;&gt;ฐาน!$M$45,IF(S4540&lt;&gt;"",S4540+R4540,0),0)</f>
        <v>0</v>
      </c>
      <c r="U4540" s="311">
        <f>IF(M4540&lt;&gt;ฐาน!$M$45,IF(S4540=0,J4540+T4540,O4540),J4540)</f>
        <v>0</v>
      </c>
      <c r="V4540" s="98"/>
    </row>
    <row r="4541" spans="1:22" x14ac:dyDescent="0.35">
      <c r="A4541" s="93">
        <v>4533</v>
      </c>
      <c r="B4541" s="84"/>
      <c r="C4541" s="98"/>
      <c r="D4541" s="91"/>
      <c r="E4541" s="89"/>
      <c r="F4541" s="88"/>
      <c r="G4541" s="91"/>
      <c r="H4541" s="91"/>
      <c r="I4541" s="88"/>
      <c r="J4541" s="92"/>
      <c r="K4541" s="212"/>
      <c r="L4541" s="308" t="str">
        <f>IF(K4541&lt;&gt;"",INDEX(ฐาน!$J$4:$M$44,MATCH(INT(K4541),ฐาน!$J$4:$J$44,0),2),"")</f>
        <v/>
      </c>
      <c r="M4541" s="309" t="str">
        <f>IF(L4541&lt;&gt;"",INDEX(ฐาน!$J$4:$M$45,MATCH(L4541,ฐาน!$K$4:$K$45,0),4),"")</f>
        <v/>
      </c>
      <c r="N4541" s="310" t="str">
        <f>IF(I4541&lt;&gt;"",INDEX(ฐาน!$A$4:$F$9,MATCH(I4541,ฐาน!$A$4:$A$9,0),IF(J4541&gt;=INDEX(ฐาน!$A$4:$F$9,MATCH(I4541,ฐาน!$A$4:$A$9,0),3),6,5)),"")</f>
        <v/>
      </c>
      <c r="O4541" s="311" t="str">
        <f>IF(I4541&lt;&gt;"",IF(J4541&gt;=INDEX(ฐาน!$A$4:$G$9,MATCH(I4541,ฐาน!$A$4:$A$9,0),4),INDEX(ฐาน!$A$4:$G$9,MATCH(I4541,ฐาน!$A$4:$A$9,0),7),INDEX(ฐาน!$A$4:$G$9,MATCH(I4541,ฐาน!$A$4:$A$9,0),4)),"")</f>
        <v/>
      </c>
      <c r="P4541" s="312">
        <f>IF(M4541&lt;&gt;ฐาน!$M$45,IF(L4541&lt;&gt;"",($L4541*$N4541/100),0),0)</f>
        <v>0</v>
      </c>
      <c r="Q4541" s="311">
        <f>IF(M4541&lt;&gt;ฐาน!$M$45,IF(L4541&lt;&gt;"",ROUNDUP(($L4541*$N4541/100),-1),0),0)</f>
        <v>0</v>
      </c>
      <c r="R4541" s="311">
        <f t="shared" si="140"/>
        <v>0</v>
      </c>
      <c r="S4541" s="313">
        <f t="shared" si="141"/>
        <v>0</v>
      </c>
      <c r="T4541" s="314">
        <f>IF(M4541&lt;&gt;ฐาน!$M$45,IF(S4541&lt;&gt;"",S4541+R4541,0),0)</f>
        <v>0</v>
      </c>
      <c r="U4541" s="311">
        <f>IF(M4541&lt;&gt;ฐาน!$M$45,IF(S4541=0,J4541+T4541,O4541),J4541)</f>
        <v>0</v>
      </c>
      <c r="V4541" s="98"/>
    </row>
    <row r="4542" spans="1:22" x14ac:dyDescent="0.35">
      <c r="A4542" s="93">
        <v>4534</v>
      </c>
      <c r="B4542" s="84"/>
      <c r="C4542" s="98"/>
      <c r="D4542" s="91"/>
      <c r="E4542" s="89"/>
      <c r="F4542" s="88"/>
      <c r="G4542" s="91"/>
      <c r="H4542" s="91"/>
      <c r="I4542" s="88"/>
      <c r="J4542" s="92"/>
      <c r="K4542" s="212"/>
      <c r="L4542" s="308" t="str">
        <f>IF(K4542&lt;&gt;"",INDEX(ฐาน!$J$4:$M$44,MATCH(INT(K4542),ฐาน!$J$4:$J$44,0),2),"")</f>
        <v/>
      </c>
      <c r="M4542" s="309" t="str">
        <f>IF(L4542&lt;&gt;"",INDEX(ฐาน!$J$4:$M$45,MATCH(L4542,ฐาน!$K$4:$K$45,0),4),"")</f>
        <v/>
      </c>
      <c r="N4542" s="310" t="str">
        <f>IF(I4542&lt;&gt;"",INDEX(ฐาน!$A$4:$F$9,MATCH(I4542,ฐาน!$A$4:$A$9,0),IF(J4542&gt;=INDEX(ฐาน!$A$4:$F$9,MATCH(I4542,ฐาน!$A$4:$A$9,0),3),6,5)),"")</f>
        <v/>
      </c>
      <c r="O4542" s="311" t="str">
        <f>IF(I4542&lt;&gt;"",IF(J4542&gt;=INDEX(ฐาน!$A$4:$G$9,MATCH(I4542,ฐาน!$A$4:$A$9,0),4),INDEX(ฐาน!$A$4:$G$9,MATCH(I4542,ฐาน!$A$4:$A$9,0),7),INDEX(ฐาน!$A$4:$G$9,MATCH(I4542,ฐาน!$A$4:$A$9,0),4)),"")</f>
        <v/>
      </c>
      <c r="P4542" s="312">
        <f>IF(M4542&lt;&gt;ฐาน!$M$45,IF(L4542&lt;&gt;"",($L4542*$N4542/100),0),0)</f>
        <v>0</v>
      </c>
      <c r="Q4542" s="311">
        <f>IF(M4542&lt;&gt;ฐาน!$M$45,IF(L4542&lt;&gt;"",ROUNDUP(($L4542*$N4542/100),-1),0),0)</f>
        <v>0</v>
      </c>
      <c r="R4542" s="311">
        <f t="shared" si="140"/>
        <v>0</v>
      </c>
      <c r="S4542" s="313">
        <f t="shared" si="141"/>
        <v>0</v>
      </c>
      <c r="T4542" s="314">
        <f>IF(M4542&lt;&gt;ฐาน!$M$45,IF(S4542&lt;&gt;"",S4542+R4542,0),0)</f>
        <v>0</v>
      </c>
      <c r="U4542" s="311">
        <f>IF(M4542&lt;&gt;ฐาน!$M$45,IF(S4542=0,J4542+T4542,O4542),J4542)</f>
        <v>0</v>
      </c>
      <c r="V4542" s="98"/>
    </row>
    <row r="4543" spans="1:22" x14ac:dyDescent="0.35">
      <c r="A4543" s="93">
        <v>4535</v>
      </c>
      <c r="B4543" s="84"/>
      <c r="C4543" s="98"/>
      <c r="D4543" s="91"/>
      <c r="E4543" s="89"/>
      <c r="F4543" s="88"/>
      <c r="G4543" s="91"/>
      <c r="H4543" s="91"/>
      <c r="I4543" s="88"/>
      <c r="J4543" s="92"/>
      <c r="K4543" s="212"/>
      <c r="L4543" s="308" t="str">
        <f>IF(K4543&lt;&gt;"",INDEX(ฐาน!$J$4:$M$44,MATCH(INT(K4543),ฐาน!$J$4:$J$44,0),2),"")</f>
        <v/>
      </c>
      <c r="M4543" s="309" t="str">
        <f>IF(L4543&lt;&gt;"",INDEX(ฐาน!$J$4:$M$45,MATCH(L4543,ฐาน!$K$4:$K$45,0),4),"")</f>
        <v/>
      </c>
      <c r="N4543" s="310" t="str">
        <f>IF(I4543&lt;&gt;"",INDEX(ฐาน!$A$4:$F$9,MATCH(I4543,ฐาน!$A$4:$A$9,0),IF(J4543&gt;=INDEX(ฐาน!$A$4:$F$9,MATCH(I4543,ฐาน!$A$4:$A$9,0),3),6,5)),"")</f>
        <v/>
      </c>
      <c r="O4543" s="311" t="str">
        <f>IF(I4543&lt;&gt;"",IF(J4543&gt;=INDEX(ฐาน!$A$4:$G$9,MATCH(I4543,ฐาน!$A$4:$A$9,0),4),INDEX(ฐาน!$A$4:$G$9,MATCH(I4543,ฐาน!$A$4:$A$9,0),7),INDEX(ฐาน!$A$4:$G$9,MATCH(I4543,ฐาน!$A$4:$A$9,0),4)),"")</f>
        <v/>
      </c>
      <c r="P4543" s="312">
        <f>IF(M4543&lt;&gt;ฐาน!$M$45,IF(L4543&lt;&gt;"",($L4543*$N4543/100),0),0)</f>
        <v>0</v>
      </c>
      <c r="Q4543" s="311">
        <f>IF(M4543&lt;&gt;ฐาน!$M$45,IF(L4543&lt;&gt;"",ROUNDUP(($L4543*$N4543/100),-1),0),0)</f>
        <v>0</v>
      </c>
      <c r="R4543" s="311">
        <f t="shared" si="140"/>
        <v>0</v>
      </c>
      <c r="S4543" s="313">
        <f t="shared" si="141"/>
        <v>0</v>
      </c>
      <c r="T4543" s="314">
        <f>IF(M4543&lt;&gt;ฐาน!$M$45,IF(S4543&lt;&gt;"",S4543+R4543,0),0)</f>
        <v>0</v>
      </c>
      <c r="U4543" s="311">
        <f>IF(M4543&lt;&gt;ฐาน!$M$45,IF(S4543=0,J4543+T4543,O4543),J4543)</f>
        <v>0</v>
      </c>
      <c r="V4543" s="98"/>
    </row>
    <row r="4544" spans="1:22" x14ac:dyDescent="0.35">
      <c r="A4544" s="93">
        <v>4536</v>
      </c>
      <c r="B4544" s="84"/>
      <c r="C4544" s="98"/>
      <c r="D4544" s="91"/>
      <c r="E4544" s="89"/>
      <c r="F4544" s="88"/>
      <c r="G4544" s="91"/>
      <c r="H4544" s="91"/>
      <c r="I4544" s="88"/>
      <c r="J4544" s="92"/>
      <c r="K4544" s="212"/>
      <c r="L4544" s="308" t="str">
        <f>IF(K4544&lt;&gt;"",INDEX(ฐาน!$J$4:$M$44,MATCH(INT(K4544),ฐาน!$J$4:$J$44,0),2),"")</f>
        <v/>
      </c>
      <c r="M4544" s="309" t="str">
        <f>IF(L4544&lt;&gt;"",INDEX(ฐาน!$J$4:$M$45,MATCH(L4544,ฐาน!$K$4:$K$45,0),4),"")</f>
        <v/>
      </c>
      <c r="N4544" s="310" t="str">
        <f>IF(I4544&lt;&gt;"",INDEX(ฐาน!$A$4:$F$9,MATCH(I4544,ฐาน!$A$4:$A$9,0),IF(J4544&gt;=INDEX(ฐาน!$A$4:$F$9,MATCH(I4544,ฐาน!$A$4:$A$9,0),3),6,5)),"")</f>
        <v/>
      </c>
      <c r="O4544" s="311" t="str">
        <f>IF(I4544&lt;&gt;"",IF(J4544&gt;=INDEX(ฐาน!$A$4:$G$9,MATCH(I4544,ฐาน!$A$4:$A$9,0),4),INDEX(ฐาน!$A$4:$G$9,MATCH(I4544,ฐาน!$A$4:$A$9,0),7),INDEX(ฐาน!$A$4:$G$9,MATCH(I4544,ฐาน!$A$4:$A$9,0),4)),"")</f>
        <v/>
      </c>
      <c r="P4544" s="312">
        <f>IF(M4544&lt;&gt;ฐาน!$M$45,IF(L4544&lt;&gt;"",($L4544*$N4544/100),0),0)</f>
        <v>0</v>
      </c>
      <c r="Q4544" s="311">
        <f>IF(M4544&lt;&gt;ฐาน!$M$45,IF(L4544&lt;&gt;"",ROUNDUP(($L4544*$N4544/100),-1),0),0)</f>
        <v>0</v>
      </c>
      <c r="R4544" s="311">
        <f t="shared" si="140"/>
        <v>0</v>
      </c>
      <c r="S4544" s="313">
        <f t="shared" si="141"/>
        <v>0</v>
      </c>
      <c r="T4544" s="314">
        <f>IF(M4544&lt;&gt;ฐาน!$M$45,IF(S4544&lt;&gt;"",S4544+R4544,0),0)</f>
        <v>0</v>
      </c>
      <c r="U4544" s="311">
        <f>IF(M4544&lt;&gt;ฐาน!$M$45,IF(S4544=0,J4544+T4544,O4544),J4544)</f>
        <v>0</v>
      </c>
      <c r="V4544" s="98"/>
    </row>
    <row r="4545" spans="1:22" x14ac:dyDescent="0.35">
      <c r="A4545" s="93">
        <v>4537</v>
      </c>
      <c r="B4545" s="84"/>
      <c r="C4545" s="98"/>
      <c r="D4545" s="91"/>
      <c r="E4545" s="89"/>
      <c r="F4545" s="88"/>
      <c r="G4545" s="91"/>
      <c r="H4545" s="91"/>
      <c r="I4545" s="88"/>
      <c r="J4545" s="92"/>
      <c r="K4545" s="212"/>
      <c r="L4545" s="308" t="str">
        <f>IF(K4545&lt;&gt;"",INDEX(ฐาน!$J$4:$M$44,MATCH(INT(K4545),ฐาน!$J$4:$J$44,0),2),"")</f>
        <v/>
      </c>
      <c r="M4545" s="309" t="str">
        <f>IF(L4545&lt;&gt;"",INDEX(ฐาน!$J$4:$M$45,MATCH(L4545,ฐาน!$K$4:$K$45,0),4),"")</f>
        <v/>
      </c>
      <c r="N4545" s="310" t="str">
        <f>IF(I4545&lt;&gt;"",INDEX(ฐาน!$A$4:$F$9,MATCH(I4545,ฐาน!$A$4:$A$9,0),IF(J4545&gt;=INDEX(ฐาน!$A$4:$F$9,MATCH(I4545,ฐาน!$A$4:$A$9,0),3),6,5)),"")</f>
        <v/>
      </c>
      <c r="O4545" s="311" t="str">
        <f>IF(I4545&lt;&gt;"",IF(J4545&gt;=INDEX(ฐาน!$A$4:$G$9,MATCH(I4545,ฐาน!$A$4:$A$9,0),4),INDEX(ฐาน!$A$4:$G$9,MATCH(I4545,ฐาน!$A$4:$A$9,0),7),INDEX(ฐาน!$A$4:$G$9,MATCH(I4545,ฐาน!$A$4:$A$9,0),4)),"")</f>
        <v/>
      </c>
      <c r="P4545" s="312">
        <f>IF(M4545&lt;&gt;ฐาน!$M$45,IF(L4545&lt;&gt;"",($L4545*$N4545/100),0),0)</f>
        <v>0</v>
      </c>
      <c r="Q4545" s="311">
        <f>IF(M4545&lt;&gt;ฐาน!$M$45,IF(L4545&lt;&gt;"",ROUNDUP(($L4545*$N4545/100),-1),0),0)</f>
        <v>0</v>
      </c>
      <c r="R4545" s="311">
        <f t="shared" si="140"/>
        <v>0</v>
      </c>
      <c r="S4545" s="313">
        <f t="shared" si="141"/>
        <v>0</v>
      </c>
      <c r="T4545" s="314">
        <f>IF(M4545&lt;&gt;ฐาน!$M$45,IF(S4545&lt;&gt;"",S4545+R4545,0),0)</f>
        <v>0</v>
      </c>
      <c r="U4545" s="311">
        <f>IF(M4545&lt;&gt;ฐาน!$M$45,IF(S4545=0,J4545+T4545,O4545),J4545)</f>
        <v>0</v>
      </c>
      <c r="V4545" s="98"/>
    </row>
    <row r="4546" spans="1:22" x14ac:dyDescent="0.35">
      <c r="A4546" s="93">
        <v>4538</v>
      </c>
      <c r="B4546" s="84"/>
      <c r="C4546" s="98"/>
      <c r="D4546" s="91"/>
      <c r="E4546" s="89"/>
      <c r="F4546" s="88"/>
      <c r="G4546" s="91"/>
      <c r="H4546" s="91"/>
      <c r="I4546" s="88"/>
      <c r="J4546" s="92"/>
      <c r="K4546" s="212"/>
      <c r="L4546" s="308" t="str">
        <f>IF(K4546&lt;&gt;"",INDEX(ฐาน!$J$4:$M$44,MATCH(INT(K4546),ฐาน!$J$4:$J$44,0),2),"")</f>
        <v/>
      </c>
      <c r="M4546" s="309" t="str">
        <f>IF(L4546&lt;&gt;"",INDEX(ฐาน!$J$4:$M$45,MATCH(L4546,ฐาน!$K$4:$K$45,0),4),"")</f>
        <v/>
      </c>
      <c r="N4546" s="310" t="str">
        <f>IF(I4546&lt;&gt;"",INDEX(ฐาน!$A$4:$F$9,MATCH(I4546,ฐาน!$A$4:$A$9,0),IF(J4546&gt;=INDEX(ฐาน!$A$4:$F$9,MATCH(I4546,ฐาน!$A$4:$A$9,0),3),6,5)),"")</f>
        <v/>
      </c>
      <c r="O4546" s="311" t="str">
        <f>IF(I4546&lt;&gt;"",IF(J4546&gt;=INDEX(ฐาน!$A$4:$G$9,MATCH(I4546,ฐาน!$A$4:$A$9,0),4),INDEX(ฐาน!$A$4:$G$9,MATCH(I4546,ฐาน!$A$4:$A$9,0),7),INDEX(ฐาน!$A$4:$G$9,MATCH(I4546,ฐาน!$A$4:$A$9,0),4)),"")</f>
        <v/>
      </c>
      <c r="P4546" s="312">
        <f>IF(M4546&lt;&gt;ฐาน!$M$45,IF(L4546&lt;&gt;"",($L4546*$N4546/100),0),0)</f>
        <v>0</v>
      </c>
      <c r="Q4546" s="311">
        <f>IF(M4546&lt;&gt;ฐาน!$M$45,IF(L4546&lt;&gt;"",ROUNDUP(($L4546*$N4546/100),-1),0),0)</f>
        <v>0</v>
      </c>
      <c r="R4546" s="311">
        <f t="shared" si="140"/>
        <v>0</v>
      </c>
      <c r="S4546" s="313">
        <f t="shared" si="141"/>
        <v>0</v>
      </c>
      <c r="T4546" s="314">
        <f>IF(M4546&lt;&gt;ฐาน!$M$45,IF(S4546&lt;&gt;"",S4546+R4546,0),0)</f>
        <v>0</v>
      </c>
      <c r="U4546" s="311">
        <f>IF(M4546&lt;&gt;ฐาน!$M$45,IF(S4546=0,J4546+T4546,O4546),J4546)</f>
        <v>0</v>
      </c>
      <c r="V4546" s="98"/>
    </row>
    <row r="4547" spans="1:22" x14ac:dyDescent="0.35">
      <c r="A4547" s="93">
        <v>4539</v>
      </c>
      <c r="B4547" s="84"/>
      <c r="C4547" s="98"/>
      <c r="D4547" s="91"/>
      <c r="E4547" s="89"/>
      <c r="F4547" s="88"/>
      <c r="G4547" s="91"/>
      <c r="H4547" s="91"/>
      <c r="I4547" s="88"/>
      <c r="J4547" s="92"/>
      <c r="K4547" s="212"/>
      <c r="L4547" s="308" t="str">
        <f>IF(K4547&lt;&gt;"",INDEX(ฐาน!$J$4:$M$44,MATCH(INT(K4547),ฐาน!$J$4:$J$44,0),2),"")</f>
        <v/>
      </c>
      <c r="M4547" s="309" t="str">
        <f>IF(L4547&lt;&gt;"",INDEX(ฐาน!$J$4:$M$45,MATCH(L4547,ฐาน!$K$4:$K$45,0),4),"")</f>
        <v/>
      </c>
      <c r="N4547" s="310" t="str">
        <f>IF(I4547&lt;&gt;"",INDEX(ฐาน!$A$4:$F$9,MATCH(I4547,ฐาน!$A$4:$A$9,0),IF(J4547&gt;=INDEX(ฐาน!$A$4:$F$9,MATCH(I4547,ฐาน!$A$4:$A$9,0),3),6,5)),"")</f>
        <v/>
      </c>
      <c r="O4547" s="311" t="str">
        <f>IF(I4547&lt;&gt;"",IF(J4547&gt;=INDEX(ฐาน!$A$4:$G$9,MATCH(I4547,ฐาน!$A$4:$A$9,0),4),INDEX(ฐาน!$A$4:$G$9,MATCH(I4547,ฐาน!$A$4:$A$9,0),7),INDEX(ฐาน!$A$4:$G$9,MATCH(I4547,ฐาน!$A$4:$A$9,0),4)),"")</f>
        <v/>
      </c>
      <c r="P4547" s="312">
        <f>IF(M4547&lt;&gt;ฐาน!$M$45,IF(L4547&lt;&gt;"",($L4547*$N4547/100),0),0)</f>
        <v>0</v>
      </c>
      <c r="Q4547" s="311">
        <f>IF(M4547&lt;&gt;ฐาน!$M$45,IF(L4547&lt;&gt;"",ROUNDUP(($L4547*$N4547/100),-1),0),0)</f>
        <v>0</v>
      </c>
      <c r="R4547" s="311">
        <f t="shared" si="140"/>
        <v>0</v>
      </c>
      <c r="S4547" s="313">
        <f t="shared" si="141"/>
        <v>0</v>
      </c>
      <c r="T4547" s="314">
        <f>IF(M4547&lt;&gt;ฐาน!$M$45,IF(S4547&lt;&gt;"",S4547+R4547,0),0)</f>
        <v>0</v>
      </c>
      <c r="U4547" s="311">
        <f>IF(M4547&lt;&gt;ฐาน!$M$45,IF(S4547=0,J4547+T4547,O4547),J4547)</f>
        <v>0</v>
      </c>
      <c r="V4547" s="98"/>
    </row>
    <row r="4548" spans="1:22" x14ac:dyDescent="0.35">
      <c r="A4548" s="93">
        <v>4540</v>
      </c>
      <c r="B4548" s="84"/>
      <c r="C4548" s="98"/>
      <c r="D4548" s="91"/>
      <c r="E4548" s="89"/>
      <c r="F4548" s="88"/>
      <c r="G4548" s="91"/>
      <c r="H4548" s="91"/>
      <c r="I4548" s="88"/>
      <c r="J4548" s="92"/>
      <c r="K4548" s="212"/>
      <c r="L4548" s="308" t="str">
        <f>IF(K4548&lt;&gt;"",INDEX(ฐาน!$J$4:$M$44,MATCH(INT(K4548),ฐาน!$J$4:$J$44,0),2),"")</f>
        <v/>
      </c>
      <c r="M4548" s="309" t="str">
        <f>IF(L4548&lt;&gt;"",INDEX(ฐาน!$J$4:$M$45,MATCH(L4548,ฐาน!$K$4:$K$45,0),4),"")</f>
        <v/>
      </c>
      <c r="N4548" s="310" t="str">
        <f>IF(I4548&lt;&gt;"",INDEX(ฐาน!$A$4:$F$9,MATCH(I4548,ฐาน!$A$4:$A$9,0),IF(J4548&gt;=INDEX(ฐาน!$A$4:$F$9,MATCH(I4548,ฐาน!$A$4:$A$9,0),3),6,5)),"")</f>
        <v/>
      </c>
      <c r="O4548" s="311" t="str">
        <f>IF(I4548&lt;&gt;"",IF(J4548&gt;=INDEX(ฐาน!$A$4:$G$9,MATCH(I4548,ฐาน!$A$4:$A$9,0),4),INDEX(ฐาน!$A$4:$G$9,MATCH(I4548,ฐาน!$A$4:$A$9,0),7),INDEX(ฐาน!$A$4:$G$9,MATCH(I4548,ฐาน!$A$4:$A$9,0),4)),"")</f>
        <v/>
      </c>
      <c r="P4548" s="312">
        <f>IF(M4548&lt;&gt;ฐาน!$M$45,IF(L4548&lt;&gt;"",($L4548*$N4548/100),0),0)</f>
        <v>0</v>
      </c>
      <c r="Q4548" s="311">
        <f>IF(M4548&lt;&gt;ฐาน!$M$45,IF(L4548&lt;&gt;"",ROUNDUP(($L4548*$N4548/100),-1),0),0)</f>
        <v>0</v>
      </c>
      <c r="R4548" s="311">
        <f t="shared" si="140"/>
        <v>0</v>
      </c>
      <c r="S4548" s="313">
        <f t="shared" si="141"/>
        <v>0</v>
      </c>
      <c r="T4548" s="314">
        <f>IF(M4548&lt;&gt;ฐาน!$M$45,IF(S4548&lt;&gt;"",S4548+R4548,0),0)</f>
        <v>0</v>
      </c>
      <c r="U4548" s="311">
        <f>IF(M4548&lt;&gt;ฐาน!$M$45,IF(S4548=0,J4548+T4548,O4548),J4548)</f>
        <v>0</v>
      </c>
      <c r="V4548" s="98"/>
    </row>
    <row r="4549" spans="1:22" x14ac:dyDescent="0.35">
      <c r="A4549" s="93">
        <v>4541</v>
      </c>
      <c r="B4549" s="84"/>
      <c r="C4549" s="98"/>
      <c r="D4549" s="91"/>
      <c r="E4549" s="89"/>
      <c r="F4549" s="88"/>
      <c r="G4549" s="91"/>
      <c r="H4549" s="91"/>
      <c r="I4549" s="88"/>
      <c r="J4549" s="92"/>
      <c r="K4549" s="212"/>
      <c r="L4549" s="308" t="str">
        <f>IF(K4549&lt;&gt;"",INDEX(ฐาน!$J$4:$M$44,MATCH(INT(K4549),ฐาน!$J$4:$J$44,0),2),"")</f>
        <v/>
      </c>
      <c r="M4549" s="309" t="str">
        <f>IF(L4549&lt;&gt;"",INDEX(ฐาน!$J$4:$M$45,MATCH(L4549,ฐาน!$K$4:$K$45,0),4),"")</f>
        <v/>
      </c>
      <c r="N4549" s="310" t="str">
        <f>IF(I4549&lt;&gt;"",INDEX(ฐาน!$A$4:$F$9,MATCH(I4549,ฐาน!$A$4:$A$9,0),IF(J4549&gt;=INDEX(ฐาน!$A$4:$F$9,MATCH(I4549,ฐาน!$A$4:$A$9,0),3),6,5)),"")</f>
        <v/>
      </c>
      <c r="O4549" s="311" t="str">
        <f>IF(I4549&lt;&gt;"",IF(J4549&gt;=INDEX(ฐาน!$A$4:$G$9,MATCH(I4549,ฐาน!$A$4:$A$9,0),4),INDEX(ฐาน!$A$4:$G$9,MATCH(I4549,ฐาน!$A$4:$A$9,0),7),INDEX(ฐาน!$A$4:$G$9,MATCH(I4549,ฐาน!$A$4:$A$9,0),4)),"")</f>
        <v/>
      </c>
      <c r="P4549" s="312">
        <f>IF(M4549&lt;&gt;ฐาน!$M$45,IF(L4549&lt;&gt;"",($L4549*$N4549/100),0),0)</f>
        <v>0</v>
      </c>
      <c r="Q4549" s="311">
        <f>IF(M4549&lt;&gt;ฐาน!$M$45,IF(L4549&lt;&gt;"",ROUNDUP(($L4549*$N4549/100),-1),0),0)</f>
        <v>0</v>
      </c>
      <c r="R4549" s="311">
        <f t="shared" si="140"/>
        <v>0</v>
      </c>
      <c r="S4549" s="313">
        <f t="shared" si="141"/>
        <v>0</v>
      </c>
      <c r="T4549" s="314">
        <f>IF(M4549&lt;&gt;ฐาน!$M$45,IF(S4549&lt;&gt;"",S4549+R4549,0),0)</f>
        <v>0</v>
      </c>
      <c r="U4549" s="311">
        <f>IF(M4549&lt;&gt;ฐาน!$M$45,IF(S4549=0,J4549+T4549,O4549),J4549)</f>
        <v>0</v>
      </c>
      <c r="V4549" s="98"/>
    </row>
    <row r="4550" spans="1:22" x14ac:dyDescent="0.35">
      <c r="A4550" s="93">
        <v>4542</v>
      </c>
      <c r="B4550" s="84"/>
      <c r="C4550" s="98"/>
      <c r="D4550" s="91"/>
      <c r="E4550" s="89"/>
      <c r="F4550" s="88"/>
      <c r="G4550" s="91"/>
      <c r="H4550" s="91"/>
      <c r="I4550" s="88"/>
      <c r="J4550" s="92"/>
      <c r="K4550" s="212"/>
      <c r="L4550" s="308" t="str">
        <f>IF(K4550&lt;&gt;"",INDEX(ฐาน!$J$4:$M$44,MATCH(INT(K4550),ฐาน!$J$4:$J$44,0),2),"")</f>
        <v/>
      </c>
      <c r="M4550" s="309" t="str">
        <f>IF(L4550&lt;&gt;"",INDEX(ฐาน!$J$4:$M$45,MATCH(L4550,ฐาน!$K$4:$K$45,0),4),"")</f>
        <v/>
      </c>
      <c r="N4550" s="310" t="str">
        <f>IF(I4550&lt;&gt;"",INDEX(ฐาน!$A$4:$F$9,MATCH(I4550,ฐาน!$A$4:$A$9,0),IF(J4550&gt;=INDEX(ฐาน!$A$4:$F$9,MATCH(I4550,ฐาน!$A$4:$A$9,0),3),6,5)),"")</f>
        <v/>
      </c>
      <c r="O4550" s="311" t="str">
        <f>IF(I4550&lt;&gt;"",IF(J4550&gt;=INDEX(ฐาน!$A$4:$G$9,MATCH(I4550,ฐาน!$A$4:$A$9,0),4),INDEX(ฐาน!$A$4:$G$9,MATCH(I4550,ฐาน!$A$4:$A$9,0),7),INDEX(ฐาน!$A$4:$G$9,MATCH(I4550,ฐาน!$A$4:$A$9,0),4)),"")</f>
        <v/>
      </c>
      <c r="P4550" s="312">
        <f>IF(M4550&lt;&gt;ฐาน!$M$45,IF(L4550&lt;&gt;"",($L4550*$N4550/100),0),0)</f>
        <v>0</v>
      </c>
      <c r="Q4550" s="311">
        <f>IF(M4550&lt;&gt;ฐาน!$M$45,IF(L4550&lt;&gt;"",ROUNDUP(($L4550*$N4550/100),-1),0),0)</f>
        <v>0</v>
      </c>
      <c r="R4550" s="311">
        <f t="shared" si="140"/>
        <v>0</v>
      </c>
      <c r="S4550" s="313">
        <f t="shared" si="141"/>
        <v>0</v>
      </c>
      <c r="T4550" s="314">
        <f>IF(M4550&lt;&gt;ฐาน!$M$45,IF(S4550&lt;&gt;"",S4550+R4550,0),0)</f>
        <v>0</v>
      </c>
      <c r="U4550" s="311">
        <f>IF(M4550&lt;&gt;ฐาน!$M$45,IF(S4550=0,J4550+T4550,O4550),J4550)</f>
        <v>0</v>
      </c>
      <c r="V4550" s="98"/>
    </row>
    <row r="4551" spans="1:22" x14ac:dyDescent="0.35">
      <c r="A4551" s="93">
        <v>4543</v>
      </c>
      <c r="B4551" s="84"/>
      <c r="C4551" s="98"/>
      <c r="D4551" s="91"/>
      <c r="E4551" s="89"/>
      <c r="F4551" s="88"/>
      <c r="G4551" s="91"/>
      <c r="H4551" s="91"/>
      <c r="I4551" s="88"/>
      <c r="J4551" s="92"/>
      <c r="K4551" s="212"/>
      <c r="L4551" s="308" t="str">
        <f>IF(K4551&lt;&gt;"",INDEX(ฐาน!$J$4:$M$44,MATCH(INT(K4551),ฐาน!$J$4:$J$44,0),2),"")</f>
        <v/>
      </c>
      <c r="M4551" s="309" t="str">
        <f>IF(L4551&lt;&gt;"",INDEX(ฐาน!$J$4:$M$45,MATCH(L4551,ฐาน!$K$4:$K$45,0),4),"")</f>
        <v/>
      </c>
      <c r="N4551" s="310" t="str">
        <f>IF(I4551&lt;&gt;"",INDEX(ฐาน!$A$4:$F$9,MATCH(I4551,ฐาน!$A$4:$A$9,0),IF(J4551&gt;=INDEX(ฐาน!$A$4:$F$9,MATCH(I4551,ฐาน!$A$4:$A$9,0),3),6,5)),"")</f>
        <v/>
      </c>
      <c r="O4551" s="311" t="str">
        <f>IF(I4551&lt;&gt;"",IF(J4551&gt;=INDEX(ฐาน!$A$4:$G$9,MATCH(I4551,ฐาน!$A$4:$A$9,0),4),INDEX(ฐาน!$A$4:$G$9,MATCH(I4551,ฐาน!$A$4:$A$9,0),7),INDEX(ฐาน!$A$4:$G$9,MATCH(I4551,ฐาน!$A$4:$A$9,0),4)),"")</f>
        <v/>
      </c>
      <c r="P4551" s="312">
        <f>IF(M4551&lt;&gt;ฐาน!$M$45,IF(L4551&lt;&gt;"",($L4551*$N4551/100),0),0)</f>
        <v>0</v>
      </c>
      <c r="Q4551" s="311">
        <f>IF(M4551&lt;&gt;ฐาน!$M$45,IF(L4551&lt;&gt;"",ROUNDUP(($L4551*$N4551/100),-1),0),0)</f>
        <v>0</v>
      </c>
      <c r="R4551" s="311">
        <f t="shared" si="140"/>
        <v>0</v>
      </c>
      <c r="S4551" s="313">
        <f t="shared" si="141"/>
        <v>0</v>
      </c>
      <c r="T4551" s="314">
        <f>IF(M4551&lt;&gt;ฐาน!$M$45,IF(S4551&lt;&gt;"",S4551+R4551,0),0)</f>
        <v>0</v>
      </c>
      <c r="U4551" s="311">
        <f>IF(M4551&lt;&gt;ฐาน!$M$45,IF(S4551=0,J4551+T4551,O4551),J4551)</f>
        <v>0</v>
      </c>
      <c r="V4551" s="98"/>
    </row>
    <row r="4552" spans="1:22" x14ac:dyDescent="0.35">
      <c r="A4552" s="93">
        <v>4544</v>
      </c>
      <c r="B4552" s="84"/>
      <c r="C4552" s="98"/>
      <c r="D4552" s="91"/>
      <c r="E4552" s="89"/>
      <c r="F4552" s="88"/>
      <c r="G4552" s="91"/>
      <c r="H4552" s="91"/>
      <c r="I4552" s="88"/>
      <c r="J4552" s="92"/>
      <c r="K4552" s="212"/>
      <c r="L4552" s="308" t="str">
        <f>IF(K4552&lt;&gt;"",INDEX(ฐาน!$J$4:$M$44,MATCH(INT(K4552),ฐาน!$J$4:$J$44,0),2),"")</f>
        <v/>
      </c>
      <c r="M4552" s="309" t="str">
        <f>IF(L4552&lt;&gt;"",INDEX(ฐาน!$J$4:$M$45,MATCH(L4552,ฐาน!$K$4:$K$45,0),4),"")</f>
        <v/>
      </c>
      <c r="N4552" s="310" t="str">
        <f>IF(I4552&lt;&gt;"",INDEX(ฐาน!$A$4:$F$9,MATCH(I4552,ฐาน!$A$4:$A$9,0),IF(J4552&gt;=INDEX(ฐาน!$A$4:$F$9,MATCH(I4552,ฐาน!$A$4:$A$9,0),3),6,5)),"")</f>
        <v/>
      </c>
      <c r="O4552" s="311" t="str">
        <f>IF(I4552&lt;&gt;"",IF(J4552&gt;=INDEX(ฐาน!$A$4:$G$9,MATCH(I4552,ฐาน!$A$4:$A$9,0),4),INDEX(ฐาน!$A$4:$G$9,MATCH(I4552,ฐาน!$A$4:$A$9,0),7),INDEX(ฐาน!$A$4:$G$9,MATCH(I4552,ฐาน!$A$4:$A$9,0),4)),"")</f>
        <v/>
      </c>
      <c r="P4552" s="312">
        <f>IF(M4552&lt;&gt;ฐาน!$M$45,IF(L4552&lt;&gt;"",($L4552*$N4552/100),0),0)</f>
        <v>0</v>
      </c>
      <c r="Q4552" s="311">
        <f>IF(M4552&lt;&gt;ฐาน!$M$45,IF(L4552&lt;&gt;"",ROUNDUP(($L4552*$N4552/100),-1),0),0)</f>
        <v>0</v>
      </c>
      <c r="R4552" s="311">
        <f t="shared" si="140"/>
        <v>0</v>
      </c>
      <c r="S4552" s="313">
        <f t="shared" si="141"/>
        <v>0</v>
      </c>
      <c r="T4552" s="314">
        <f>IF(M4552&lt;&gt;ฐาน!$M$45,IF(S4552&lt;&gt;"",S4552+R4552,0),0)</f>
        <v>0</v>
      </c>
      <c r="U4552" s="311">
        <f>IF(M4552&lt;&gt;ฐาน!$M$45,IF(S4552=0,J4552+T4552,O4552),J4552)</f>
        <v>0</v>
      </c>
      <c r="V4552" s="98"/>
    </row>
    <row r="4553" spans="1:22" x14ac:dyDescent="0.35">
      <c r="A4553" s="93">
        <v>4545</v>
      </c>
      <c r="B4553" s="84"/>
      <c r="C4553" s="98"/>
      <c r="D4553" s="91"/>
      <c r="E4553" s="89"/>
      <c r="F4553" s="88"/>
      <c r="G4553" s="91"/>
      <c r="H4553" s="91"/>
      <c r="I4553" s="88"/>
      <c r="J4553" s="92"/>
      <c r="K4553" s="212"/>
      <c r="L4553" s="308" t="str">
        <f>IF(K4553&lt;&gt;"",INDEX(ฐาน!$J$4:$M$44,MATCH(INT(K4553),ฐาน!$J$4:$J$44,0),2),"")</f>
        <v/>
      </c>
      <c r="M4553" s="309" t="str">
        <f>IF(L4553&lt;&gt;"",INDEX(ฐาน!$J$4:$M$45,MATCH(L4553,ฐาน!$K$4:$K$45,0),4),"")</f>
        <v/>
      </c>
      <c r="N4553" s="310" t="str">
        <f>IF(I4553&lt;&gt;"",INDEX(ฐาน!$A$4:$F$9,MATCH(I4553,ฐาน!$A$4:$A$9,0),IF(J4553&gt;=INDEX(ฐาน!$A$4:$F$9,MATCH(I4553,ฐาน!$A$4:$A$9,0),3),6,5)),"")</f>
        <v/>
      </c>
      <c r="O4553" s="311" t="str">
        <f>IF(I4553&lt;&gt;"",IF(J4553&gt;=INDEX(ฐาน!$A$4:$G$9,MATCH(I4553,ฐาน!$A$4:$A$9,0),4),INDEX(ฐาน!$A$4:$G$9,MATCH(I4553,ฐาน!$A$4:$A$9,0),7),INDEX(ฐาน!$A$4:$G$9,MATCH(I4553,ฐาน!$A$4:$A$9,0),4)),"")</f>
        <v/>
      </c>
      <c r="P4553" s="312">
        <f>IF(M4553&lt;&gt;ฐาน!$M$45,IF(L4553&lt;&gt;"",($L4553*$N4553/100),0),0)</f>
        <v>0</v>
      </c>
      <c r="Q4553" s="311">
        <f>IF(M4553&lt;&gt;ฐาน!$M$45,IF(L4553&lt;&gt;"",ROUNDUP(($L4553*$N4553/100),-1),0),0)</f>
        <v>0</v>
      </c>
      <c r="R4553" s="311">
        <f t="shared" si="140"/>
        <v>0</v>
      </c>
      <c r="S4553" s="313">
        <f t="shared" si="141"/>
        <v>0</v>
      </c>
      <c r="T4553" s="314">
        <f>IF(M4553&lt;&gt;ฐาน!$M$45,IF(S4553&lt;&gt;"",S4553+R4553,0),0)</f>
        <v>0</v>
      </c>
      <c r="U4553" s="311">
        <f>IF(M4553&lt;&gt;ฐาน!$M$45,IF(S4553=0,J4553+T4553,O4553),J4553)</f>
        <v>0</v>
      </c>
      <c r="V4553" s="98"/>
    </row>
    <row r="4554" spans="1:22" x14ac:dyDescent="0.35">
      <c r="A4554" s="93">
        <v>4546</v>
      </c>
      <c r="B4554" s="84"/>
      <c r="C4554" s="98"/>
      <c r="D4554" s="91"/>
      <c r="E4554" s="89"/>
      <c r="F4554" s="88"/>
      <c r="G4554" s="91"/>
      <c r="H4554" s="91"/>
      <c r="I4554" s="88"/>
      <c r="J4554" s="92"/>
      <c r="K4554" s="212"/>
      <c r="L4554" s="308" t="str">
        <f>IF(K4554&lt;&gt;"",INDEX(ฐาน!$J$4:$M$44,MATCH(INT(K4554),ฐาน!$J$4:$J$44,0),2),"")</f>
        <v/>
      </c>
      <c r="M4554" s="309" t="str">
        <f>IF(L4554&lt;&gt;"",INDEX(ฐาน!$J$4:$M$45,MATCH(L4554,ฐาน!$K$4:$K$45,0),4),"")</f>
        <v/>
      </c>
      <c r="N4554" s="310" t="str">
        <f>IF(I4554&lt;&gt;"",INDEX(ฐาน!$A$4:$F$9,MATCH(I4554,ฐาน!$A$4:$A$9,0),IF(J4554&gt;=INDEX(ฐาน!$A$4:$F$9,MATCH(I4554,ฐาน!$A$4:$A$9,0),3),6,5)),"")</f>
        <v/>
      </c>
      <c r="O4554" s="311" t="str">
        <f>IF(I4554&lt;&gt;"",IF(J4554&gt;=INDEX(ฐาน!$A$4:$G$9,MATCH(I4554,ฐาน!$A$4:$A$9,0),4),INDEX(ฐาน!$A$4:$G$9,MATCH(I4554,ฐาน!$A$4:$A$9,0),7),INDEX(ฐาน!$A$4:$G$9,MATCH(I4554,ฐาน!$A$4:$A$9,0),4)),"")</f>
        <v/>
      </c>
      <c r="P4554" s="312">
        <f>IF(M4554&lt;&gt;ฐาน!$M$45,IF(L4554&lt;&gt;"",($L4554*$N4554/100),0),0)</f>
        <v>0</v>
      </c>
      <c r="Q4554" s="311">
        <f>IF(M4554&lt;&gt;ฐาน!$M$45,IF(L4554&lt;&gt;"",ROUNDUP(($L4554*$N4554/100),-1),0),0)</f>
        <v>0</v>
      </c>
      <c r="R4554" s="311">
        <f t="shared" ref="R4554:R4617" si="142">IF(Q4554&lt;&gt;"",IF($J4554+$P4554&lt;=$O4554,$Q4554,$O4554-$J4554),"")</f>
        <v>0</v>
      </c>
      <c r="S4554" s="313">
        <f t="shared" ref="S4554:S4617" si="143">IF(Q4554&lt;&gt;R4554,P4554-R4554,0)</f>
        <v>0</v>
      </c>
      <c r="T4554" s="314">
        <f>IF(M4554&lt;&gt;ฐาน!$M$45,IF(S4554&lt;&gt;"",S4554+R4554,0),0)</f>
        <v>0</v>
      </c>
      <c r="U4554" s="311">
        <f>IF(M4554&lt;&gt;ฐาน!$M$45,IF(S4554=0,J4554+T4554,O4554),J4554)</f>
        <v>0</v>
      </c>
      <c r="V4554" s="98"/>
    </row>
    <row r="4555" spans="1:22" x14ac:dyDescent="0.35">
      <c r="A4555" s="93">
        <v>4547</v>
      </c>
      <c r="B4555" s="84"/>
      <c r="C4555" s="98"/>
      <c r="D4555" s="91"/>
      <c r="E4555" s="89"/>
      <c r="F4555" s="88"/>
      <c r="G4555" s="91"/>
      <c r="H4555" s="91"/>
      <c r="I4555" s="88"/>
      <c r="J4555" s="92"/>
      <c r="K4555" s="212"/>
      <c r="L4555" s="308" t="str">
        <f>IF(K4555&lt;&gt;"",INDEX(ฐาน!$J$4:$M$44,MATCH(INT(K4555),ฐาน!$J$4:$J$44,0),2),"")</f>
        <v/>
      </c>
      <c r="M4555" s="309" t="str">
        <f>IF(L4555&lt;&gt;"",INDEX(ฐาน!$J$4:$M$45,MATCH(L4555,ฐาน!$K$4:$K$45,0),4),"")</f>
        <v/>
      </c>
      <c r="N4555" s="310" t="str">
        <f>IF(I4555&lt;&gt;"",INDEX(ฐาน!$A$4:$F$9,MATCH(I4555,ฐาน!$A$4:$A$9,0),IF(J4555&gt;=INDEX(ฐาน!$A$4:$F$9,MATCH(I4555,ฐาน!$A$4:$A$9,0),3),6,5)),"")</f>
        <v/>
      </c>
      <c r="O4555" s="311" t="str">
        <f>IF(I4555&lt;&gt;"",IF(J4555&gt;=INDEX(ฐาน!$A$4:$G$9,MATCH(I4555,ฐาน!$A$4:$A$9,0),4),INDEX(ฐาน!$A$4:$G$9,MATCH(I4555,ฐาน!$A$4:$A$9,0),7),INDEX(ฐาน!$A$4:$G$9,MATCH(I4555,ฐาน!$A$4:$A$9,0),4)),"")</f>
        <v/>
      </c>
      <c r="P4555" s="312">
        <f>IF(M4555&lt;&gt;ฐาน!$M$45,IF(L4555&lt;&gt;"",($L4555*$N4555/100),0),0)</f>
        <v>0</v>
      </c>
      <c r="Q4555" s="311">
        <f>IF(M4555&lt;&gt;ฐาน!$M$45,IF(L4555&lt;&gt;"",ROUNDUP(($L4555*$N4555/100),-1),0),0)</f>
        <v>0</v>
      </c>
      <c r="R4555" s="311">
        <f t="shared" si="142"/>
        <v>0</v>
      </c>
      <c r="S4555" s="313">
        <f t="shared" si="143"/>
        <v>0</v>
      </c>
      <c r="T4555" s="314">
        <f>IF(M4555&lt;&gt;ฐาน!$M$45,IF(S4555&lt;&gt;"",S4555+R4555,0),0)</f>
        <v>0</v>
      </c>
      <c r="U4555" s="311">
        <f>IF(M4555&lt;&gt;ฐาน!$M$45,IF(S4555=0,J4555+T4555,O4555),J4555)</f>
        <v>0</v>
      </c>
      <c r="V4555" s="98"/>
    </row>
    <row r="4556" spans="1:22" x14ac:dyDescent="0.35">
      <c r="A4556" s="93">
        <v>4548</v>
      </c>
      <c r="B4556" s="84"/>
      <c r="C4556" s="98"/>
      <c r="D4556" s="91"/>
      <c r="E4556" s="89"/>
      <c r="F4556" s="88"/>
      <c r="G4556" s="91"/>
      <c r="H4556" s="91"/>
      <c r="I4556" s="88"/>
      <c r="J4556" s="92"/>
      <c r="K4556" s="212"/>
      <c r="L4556" s="308" t="str">
        <f>IF(K4556&lt;&gt;"",INDEX(ฐาน!$J$4:$M$44,MATCH(INT(K4556),ฐาน!$J$4:$J$44,0),2),"")</f>
        <v/>
      </c>
      <c r="M4556" s="309" t="str">
        <f>IF(L4556&lt;&gt;"",INDEX(ฐาน!$J$4:$M$45,MATCH(L4556,ฐาน!$K$4:$K$45,0),4),"")</f>
        <v/>
      </c>
      <c r="N4556" s="310" t="str">
        <f>IF(I4556&lt;&gt;"",INDEX(ฐาน!$A$4:$F$9,MATCH(I4556,ฐาน!$A$4:$A$9,0),IF(J4556&gt;=INDEX(ฐาน!$A$4:$F$9,MATCH(I4556,ฐาน!$A$4:$A$9,0),3),6,5)),"")</f>
        <v/>
      </c>
      <c r="O4556" s="311" t="str">
        <f>IF(I4556&lt;&gt;"",IF(J4556&gt;=INDEX(ฐาน!$A$4:$G$9,MATCH(I4556,ฐาน!$A$4:$A$9,0),4),INDEX(ฐาน!$A$4:$G$9,MATCH(I4556,ฐาน!$A$4:$A$9,0),7),INDEX(ฐาน!$A$4:$G$9,MATCH(I4556,ฐาน!$A$4:$A$9,0),4)),"")</f>
        <v/>
      </c>
      <c r="P4556" s="312">
        <f>IF(M4556&lt;&gt;ฐาน!$M$45,IF(L4556&lt;&gt;"",($L4556*$N4556/100),0),0)</f>
        <v>0</v>
      </c>
      <c r="Q4556" s="311">
        <f>IF(M4556&lt;&gt;ฐาน!$M$45,IF(L4556&lt;&gt;"",ROUNDUP(($L4556*$N4556/100),-1),0),0)</f>
        <v>0</v>
      </c>
      <c r="R4556" s="311">
        <f t="shared" si="142"/>
        <v>0</v>
      </c>
      <c r="S4556" s="313">
        <f t="shared" si="143"/>
        <v>0</v>
      </c>
      <c r="T4556" s="314">
        <f>IF(M4556&lt;&gt;ฐาน!$M$45,IF(S4556&lt;&gt;"",S4556+R4556,0),0)</f>
        <v>0</v>
      </c>
      <c r="U4556" s="311">
        <f>IF(M4556&lt;&gt;ฐาน!$M$45,IF(S4556=0,J4556+T4556,O4556),J4556)</f>
        <v>0</v>
      </c>
      <c r="V4556" s="98"/>
    </row>
    <row r="4557" spans="1:22" x14ac:dyDescent="0.35">
      <c r="A4557" s="93">
        <v>4549</v>
      </c>
      <c r="B4557" s="84"/>
      <c r="C4557" s="98"/>
      <c r="D4557" s="91"/>
      <c r="E4557" s="89"/>
      <c r="F4557" s="88"/>
      <c r="G4557" s="91"/>
      <c r="H4557" s="91"/>
      <c r="I4557" s="88"/>
      <c r="J4557" s="92"/>
      <c r="K4557" s="212"/>
      <c r="L4557" s="308" t="str">
        <f>IF(K4557&lt;&gt;"",INDEX(ฐาน!$J$4:$M$44,MATCH(INT(K4557),ฐาน!$J$4:$J$44,0),2),"")</f>
        <v/>
      </c>
      <c r="M4557" s="309" t="str">
        <f>IF(L4557&lt;&gt;"",INDEX(ฐาน!$J$4:$M$45,MATCH(L4557,ฐาน!$K$4:$K$45,0),4),"")</f>
        <v/>
      </c>
      <c r="N4557" s="310" t="str">
        <f>IF(I4557&lt;&gt;"",INDEX(ฐาน!$A$4:$F$9,MATCH(I4557,ฐาน!$A$4:$A$9,0),IF(J4557&gt;=INDEX(ฐาน!$A$4:$F$9,MATCH(I4557,ฐาน!$A$4:$A$9,0),3),6,5)),"")</f>
        <v/>
      </c>
      <c r="O4557" s="311" t="str">
        <f>IF(I4557&lt;&gt;"",IF(J4557&gt;=INDEX(ฐาน!$A$4:$G$9,MATCH(I4557,ฐาน!$A$4:$A$9,0),4),INDEX(ฐาน!$A$4:$G$9,MATCH(I4557,ฐาน!$A$4:$A$9,0),7),INDEX(ฐาน!$A$4:$G$9,MATCH(I4557,ฐาน!$A$4:$A$9,0),4)),"")</f>
        <v/>
      </c>
      <c r="P4557" s="312">
        <f>IF(M4557&lt;&gt;ฐาน!$M$45,IF(L4557&lt;&gt;"",($L4557*$N4557/100),0),0)</f>
        <v>0</v>
      </c>
      <c r="Q4557" s="311">
        <f>IF(M4557&lt;&gt;ฐาน!$M$45,IF(L4557&lt;&gt;"",ROUNDUP(($L4557*$N4557/100),-1),0),0)</f>
        <v>0</v>
      </c>
      <c r="R4557" s="311">
        <f t="shared" si="142"/>
        <v>0</v>
      </c>
      <c r="S4557" s="313">
        <f t="shared" si="143"/>
        <v>0</v>
      </c>
      <c r="T4557" s="314">
        <f>IF(M4557&lt;&gt;ฐาน!$M$45,IF(S4557&lt;&gt;"",S4557+R4557,0),0)</f>
        <v>0</v>
      </c>
      <c r="U4557" s="311">
        <f>IF(M4557&lt;&gt;ฐาน!$M$45,IF(S4557=0,J4557+T4557,O4557),J4557)</f>
        <v>0</v>
      </c>
      <c r="V4557" s="98"/>
    </row>
    <row r="4558" spans="1:22" x14ac:dyDescent="0.35">
      <c r="A4558" s="93">
        <v>4550</v>
      </c>
      <c r="B4558" s="84"/>
      <c r="C4558" s="98"/>
      <c r="D4558" s="91"/>
      <c r="E4558" s="89"/>
      <c r="F4558" s="88"/>
      <c r="G4558" s="91"/>
      <c r="H4558" s="91"/>
      <c r="I4558" s="88"/>
      <c r="J4558" s="92"/>
      <c r="K4558" s="212"/>
      <c r="L4558" s="308" t="str">
        <f>IF(K4558&lt;&gt;"",INDEX(ฐาน!$J$4:$M$44,MATCH(INT(K4558),ฐาน!$J$4:$J$44,0),2),"")</f>
        <v/>
      </c>
      <c r="M4558" s="309" t="str">
        <f>IF(L4558&lt;&gt;"",INDEX(ฐาน!$J$4:$M$45,MATCH(L4558,ฐาน!$K$4:$K$45,0),4),"")</f>
        <v/>
      </c>
      <c r="N4558" s="310" t="str">
        <f>IF(I4558&lt;&gt;"",INDEX(ฐาน!$A$4:$F$9,MATCH(I4558,ฐาน!$A$4:$A$9,0),IF(J4558&gt;=INDEX(ฐาน!$A$4:$F$9,MATCH(I4558,ฐาน!$A$4:$A$9,0),3),6,5)),"")</f>
        <v/>
      </c>
      <c r="O4558" s="311" t="str">
        <f>IF(I4558&lt;&gt;"",IF(J4558&gt;=INDEX(ฐาน!$A$4:$G$9,MATCH(I4558,ฐาน!$A$4:$A$9,0),4),INDEX(ฐาน!$A$4:$G$9,MATCH(I4558,ฐาน!$A$4:$A$9,0),7),INDEX(ฐาน!$A$4:$G$9,MATCH(I4558,ฐาน!$A$4:$A$9,0),4)),"")</f>
        <v/>
      </c>
      <c r="P4558" s="312">
        <f>IF(M4558&lt;&gt;ฐาน!$M$45,IF(L4558&lt;&gt;"",($L4558*$N4558/100),0),0)</f>
        <v>0</v>
      </c>
      <c r="Q4558" s="311">
        <f>IF(M4558&lt;&gt;ฐาน!$M$45,IF(L4558&lt;&gt;"",ROUNDUP(($L4558*$N4558/100),-1),0),0)</f>
        <v>0</v>
      </c>
      <c r="R4558" s="311">
        <f t="shared" si="142"/>
        <v>0</v>
      </c>
      <c r="S4558" s="313">
        <f t="shared" si="143"/>
        <v>0</v>
      </c>
      <c r="T4558" s="314">
        <f>IF(M4558&lt;&gt;ฐาน!$M$45,IF(S4558&lt;&gt;"",S4558+R4558,0),0)</f>
        <v>0</v>
      </c>
      <c r="U4558" s="311">
        <f>IF(M4558&lt;&gt;ฐาน!$M$45,IF(S4558=0,J4558+T4558,O4558),J4558)</f>
        <v>0</v>
      </c>
      <c r="V4558" s="98"/>
    </row>
    <row r="4559" spans="1:22" x14ac:dyDescent="0.35">
      <c r="A4559" s="93">
        <v>4551</v>
      </c>
      <c r="B4559" s="84"/>
      <c r="C4559" s="98"/>
      <c r="D4559" s="91"/>
      <c r="E4559" s="89"/>
      <c r="F4559" s="88"/>
      <c r="G4559" s="91"/>
      <c r="H4559" s="91"/>
      <c r="I4559" s="88"/>
      <c r="J4559" s="92"/>
      <c r="K4559" s="212"/>
      <c r="L4559" s="308" t="str">
        <f>IF(K4559&lt;&gt;"",INDEX(ฐาน!$J$4:$M$44,MATCH(INT(K4559),ฐาน!$J$4:$J$44,0),2),"")</f>
        <v/>
      </c>
      <c r="M4559" s="309" t="str">
        <f>IF(L4559&lt;&gt;"",INDEX(ฐาน!$J$4:$M$45,MATCH(L4559,ฐาน!$K$4:$K$45,0),4),"")</f>
        <v/>
      </c>
      <c r="N4559" s="310" t="str">
        <f>IF(I4559&lt;&gt;"",INDEX(ฐาน!$A$4:$F$9,MATCH(I4559,ฐาน!$A$4:$A$9,0),IF(J4559&gt;=INDEX(ฐาน!$A$4:$F$9,MATCH(I4559,ฐาน!$A$4:$A$9,0),3),6,5)),"")</f>
        <v/>
      </c>
      <c r="O4559" s="311" t="str">
        <f>IF(I4559&lt;&gt;"",IF(J4559&gt;=INDEX(ฐาน!$A$4:$G$9,MATCH(I4559,ฐาน!$A$4:$A$9,0),4),INDEX(ฐาน!$A$4:$G$9,MATCH(I4559,ฐาน!$A$4:$A$9,0),7),INDEX(ฐาน!$A$4:$G$9,MATCH(I4559,ฐาน!$A$4:$A$9,0),4)),"")</f>
        <v/>
      </c>
      <c r="P4559" s="312">
        <f>IF(M4559&lt;&gt;ฐาน!$M$45,IF(L4559&lt;&gt;"",($L4559*$N4559/100),0),0)</f>
        <v>0</v>
      </c>
      <c r="Q4559" s="311">
        <f>IF(M4559&lt;&gt;ฐาน!$M$45,IF(L4559&lt;&gt;"",ROUNDUP(($L4559*$N4559/100),-1),0),0)</f>
        <v>0</v>
      </c>
      <c r="R4559" s="311">
        <f t="shared" si="142"/>
        <v>0</v>
      </c>
      <c r="S4559" s="313">
        <f t="shared" si="143"/>
        <v>0</v>
      </c>
      <c r="T4559" s="314">
        <f>IF(M4559&lt;&gt;ฐาน!$M$45,IF(S4559&lt;&gt;"",S4559+R4559,0),0)</f>
        <v>0</v>
      </c>
      <c r="U4559" s="311">
        <f>IF(M4559&lt;&gt;ฐาน!$M$45,IF(S4559=0,J4559+T4559,O4559),J4559)</f>
        <v>0</v>
      </c>
      <c r="V4559" s="98"/>
    </row>
    <row r="4560" spans="1:22" x14ac:dyDescent="0.35">
      <c r="A4560" s="93">
        <v>4552</v>
      </c>
      <c r="B4560" s="84"/>
      <c r="C4560" s="98"/>
      <c r="D4560" s="91"/>
      <c r="E4560" s="89"/>
      <c r="F4560" s="88"/>
      <c r="G4560" s="91"/>
      <c r="H4560" s="91"/>
      <c r="I4560" s="88"/>
      <c r="J4560" s="92"/>
      <c r="K4560" s="212"/>
      <c r="L4560" s="308" t="str">
        <f>IF(K4560&lt;&gt;"",INDEX(ฐาน!$J$4:$M$44,MATCH(INT(K4560),ฐาน!$J$4:$J$44,0),2),"")</f>
        <v/>
      </c>
      <c r="M4560" s="309" t="str">
        <f>IF(L4560&lt;&gt;"",INDEX(ฐาน!$J$4:$M$45,MATCH(L4560,ฐาน!$K$4:$K$45,0),4),"")</f>
        <v/>
      </c>
      <c r="N4560" s="310" t="str">
        <f>IF(I4560&lt;&gt;"",INDEX(ฐาน!$A$4:$F$9,MATCH(I4560,ฐาน!$A$4:$A$9,0),IF(J4560&gt;=INDEX(ฐาน!$A$4:$F$9,MATCH(I4560,ฐาน!$A$4:$A$9,0),3),6,5)),"")</f>
        <v/>
      </c>
      <c r="O4560" s="311" t="str">
        <f>IF(I4560&lt;&gt;"",IF(J4560&gt;=INDEX(ฐาน!$A$4:$G$9,MATCH(I4560,ฐาน!$A$4:$A$9,0),4),INDEX(ฐาน!$A$4:$G$9,MATCH(I4560,ฐาน!$A$4:$A$9,0),7),INDEX(ฐาน!$A$4:$G$9,MATCH(I4560,ฐาน!$A$4:$A$9,0),4)),"")</f>
        <v/>
      </c>
      <c r="P4560" s="312">
        <f>IF(M4560&lt;&gt;ฐาน!$M$45,IF(L4560&lt;&gt;"",($L4560*$N4560/100),0),0)</f>
        <v>0</v>
      </c>
      <c r="Q4560" s="311">
        <f>IF(M4560&lt;&gt;ฐาน!$M$45,IF(L4560&lt;&gt;"",ROUNDUP(($L4560*$N4560/100),-1),0),0)</f>
        <v>0</v>
      </c>
      <c r="R4560" s="311">
        <f t="shared" si="142"/>
        <v>0</v>
      </c>
      <c r="S4560" s="313">
        <f t="shared" si="143"/>
        <v>0</v>
      </c>
      <c r="T4560" s="314">
        <f>IF(M4560&lt;&gt;ฐาน!$M$45,IF(S4560&lt;&gt;"",S4560+R4560,0),0)</f>
        <v>0</v>
      </c>
      <c r="U4560" s="311">
        <f>IF(M4560&lt;&gt;ฐาน!$M$45,IF(S4560=0,J4560+T4560,O4560),J4560)</f>
        <v>0</v>
      </c>
      <c r="V4560" s="98"/>
    </row>
    <row r="4561" spans="1:22" x14ac:dyDescent="0.35">
      <c r="A4561" s="93">
        <v>4553</v>
      </c>
      <c r="B4561" s="84"/>
      <c r="C4561" s="98"/>
      <c r="D4561" s="91"/>
      <c r="E4561" s="89"/>
      <c r="F4561" s="88"/>
      <c r="G4561" s="91"/>
      <c r="H4561" s="91"/>
      <c r="I4561" s="88"/>
      <c r="J4561" s="92"/>
      <c r="K4561" s="212"/>
      <c r="L4561" s="308" t="str">
        <f>IF(K4561&lt;&gt;"",INDEX(ฐาน!$J$4:$M$44,MATCH(INT(K4561),ฐาน!$J$4:$J$44,0),2),"")</f>
        <v/>
      </c>
      <c r="M4561" s="309" t="str">
        <f>IF(L4561&lt;&gt;"",INDEX(ฐาน!$J$4:$M$45,MATCH(L4561,ฐาน!$K$4:$K$45,0),4),"")</f>
        <v/>
      </c>
      <c r="N4561" s="310" t="str">
        <f>IF(I4561&lt;&gt;"",INDEX(ฐาน!$A$4:$F$9,MATCH(I4561,ฐาน!$A$4:$A$9,0),IF(J4561&gt;=INDEX(ฐาน!$A$4:$F$9,MATCH(I4561,ฐาน!$A$4:$A$9,0),3),6,5)),"")</f>
        <v/>
      </c>
      <c r="O4561" s="311" t="str">
        <f>IF(I4561&lt;&gt;"",IF(J4561&gt;=INDEX(ฐาน!$A$4:$G$9,MATCH(I4561,ฐาน!$A$4:$A$9,0),4),INDEX(ฐาน!$A$4:$G$9,MATCH(I4561,ฐาน!$A$4:$A$9,0),7),INDEX(ฐาน!$A$4:$G$9,MATCH(I4561,ฐาน!$A$4:$A$9,0),4)),"")</f>
        <v/>
      </c>
      <c r="P4561" s="312">
        <f>IF(M4561&lt;&gt;ฐาน!$M$45,IF(L4561&lt;&gt;"",($L4561*$N4561/100),0),0)</f>
        <v>0</v>
      </c>
      <c r="Q4561" s="311">
        <f>IF(M4561&lt;&gt;ฐาน!$M$45,IF(L4561&lt;&gt;"",ROUNDUP(($L4561*$N4561/100),-1),0),0)</f>
        <v>0</v>
      </c>
      <c r="R4561" s="311">
        <f t="shared" si="142"/>
        <v>0</v>
      </c>
      <c r="S4561" s="313">
        <f t="shared" si="143"/>
        <v>0</v>
      </c>
      <c r="T4561" s="314">
        <f>IF(M4561&lt;&gt;ฐาน!$M$45,IF(S4561&lt;&gt;"",S4561+R4561,0),0)</f>
        <v>0</v>
      </c>
      <c r="U4561" s="311">
        <f>IF(M4561&lt;&gt;ฐาน!$M$45,IF(S4561=0,J4561+T4561,O4561),J4561)</f>
        <v>0</v>
      </c>
      <c r="V4561" s="98"/>
    </row>
    <row r="4562" spans="1:22" x14ac:dyDescent="0.35">
      <c r="A4562" s="93">
        <v>4554</v>
      </c>
      <c r="B4562" s="84"/>
      <c r="C4562" s="98"/>
      <c r="D4562" s="91"/>
      <c r="E4562" s="89"/>
      <c r="F4562" s="88"/>
      <c r="G4562" s="91"/>
      <c r="H4562" s="91"/>
      <c r="I4562" s="88"/>
      <c r="J4562" s="92"/>
      <c r="K4562" s="212"/>
      <c r="L4562" s="308" t="str">
        <f>IF(K4562&lt;&gt;"",INDEX(ฐาน!$J$4:$M$44,MATCH(INT(K4562),ฐาน!$J$4:$J$44,0),2),"")</f>
        <v/>
      </c>
      <c r="M4562" s="309" t="str">
        <f>IF(L4562&lt;&gt;"",INDEX(ฐาน!$J$4:$M$45,MATCH(L4562,ฐาน!$K$4:$K$45,0),4),"")</f>
        <v/>
      </c>
      <c r="N4562" s="310" t="str">
        <f>IF(I4562&lt;&gt;"",INDEX(ฐาน!$A$4:$F$9,MATCH(I4562,ฐาน!$A$4:$A$9,0),IF(J4562&gt;=INDEX(ฐาน!$A$4:$F$9,MATCH(I4562,ฐาน!$A$4:$A$9,0),3),6,5)),"")</f>
        <v/>
      </c>
      <c r="O4562" s="311" t="str">
        <f>IF(I4562&lt;&gt;"",IF(J4562&gt;=INDEX(ฐาน!$A$4:$G$9,MATCH(I4562,ฐาน!$A$4:$A$9,0),4),INDEX(ฐาน!$A$4:$G$9,MATCH(I4562,ฐาน!$A$4:$A$9,0),7),INDEX(ฐาน!$A$4:$G$9,MATCH(I4562,ฐาน!$A$4:$A$9,0),4)),"")</f>
        <v/>
      </c>
      <c r="P4562" s="312">
        <f>IF(M4562&lt;&gt;ฐาน!$M$45,IF(L4562&lt;&gt;"",($L4562*$N4562/100),0),0)</f>
        <v>0</v>
      </c>
      <c r="Q4562" s="311">
        <f>IF(M4562&lt;&gt;ฐาน!$M$45,IF(L4562&lt;&gt;"",ROUNDUP(($L4562*$N4562/100),-1),0),0)</f>
        <v>0</v>
      </c>
      <c r="R4562" s="311">
        <f t="shared" si="142"/>
        <v>0</v>
      </c>
      <c r="S4562" s="313">
        <f t="shared" si="143"/>
        <v>0</v>
      </c>
      <c r="T4562" s="314">
        <f>IF(M4562&lt;&gt;ฐาน!$M$45,IF(S4562&lt;&gt;"",S4562+R4562,0),0)</f>
        <v>0</v>
      </c>
      <c r="U4562" s="311">
        <f>IF(M4562&lt;&gt;ฐาน!$M$45,IF(S4562=0,J4562+T4562,O4562),J4562)</f>
        <v>0</v>
      </c>
      <c r="V4562" s="98"/>
    </row>
    <row r="4563" spans="1:22" x14ac:dyDescent="0.35">
      <c r="A4563" s="93">
        <v>4555</v>
      </c>
      <c r="B4563" s="84"/>
      <c r="C4563" s="98"/>
      <c r="D4563" s="91"/>
      <c r="E4563" s="89"/>
      <c r="F4563" s="88"/>
      <c r="G4563" s="91"/>
      <c r="H4563" s="91"/>
      <c r="I4563" s="88"/>
      <c r="J4563" s="92"/>
      <c r="K4563" s="212"/>
      <c r="L4563" s="308" t="str">
        <f>IF(K4563&lt;&gt;"",INDEX(ฐาน!$J$4:$M$44,MATCH(INT(K4563),ฐาน!$J$4:$J$44,0),2),"")</f>
        <v/>
      </c>
      <c r="M4563" s="309" t="str">
        <f>IF(L4563&lt;&gt;"",INDEX(ฐาน!$J$4:$M$45,MATCH(L4563,ฐาน!$K$4:$K$45,0),4),"")</f>
        <v/>
      </c>
      <c r="N4563" s="310" t="str">
        <f>IF(I4563&lt;&gt;"",INDEX(ฐาน!$A$4:$F$9,MATCH(I4563,ฐาน!$A$4:$A$9,0),IF(J4563&gt;=INDEX(ฐาน!$A$4:$F$9,MATCH(I4563,ฐาน!$A$4:$A$9,0),3),6,5)),"")</f>
        <v/>
      </c>
      <c r="O4563" s="311" t="str">
        <f>IF(I4563&lt;&gt;"",IF(J4563&gt;=INDEX(ฐาน!$A$4:$G$9,MATCH(I4563,ฐาน!$A$4:$A$9,0),4),INDEX(ฐาน!$A$4:$G$9,MATCH(I4563,ฐาน!$A$4:$A$9,0),7),INDEX(ฐาน!$A$4:$G$9,MATCH(I4563,ฐาน!$A$4:$A$9,0),4)),"")</f>
        <v/>
      </c>
      <c r="P4563" s="312">
        <f>IF(M4563&lt;&gt;ฐาน!$M$45,IF(L4563&lt;&gt;"",($L4563*$N4563/100),0),0)</f>
        <v>0</v>
      </c>
      <c r="Q4563" s="311">
        <f>IF(M4563&lt;&gt;ฐาน!$M$45,IF(L4563&lt;&gt;"",ROUNDUP(($L4563*$N4563/100),-1),0),0)</f>
        <v>0</v>
      </c>
      <c r="R4563" s="311">
        <f t="shared" si="142"/>
        <v>0</v>
      </c>
      <c r="S4563" s="313">
        <f t="shared" si="143"/>
        <v>0</v>
      </c>
      <c r="T4563" s="314">
        <f>IF(M4563&lt;&gt;ฐาน!$M$45,IF(S4563&lt;&gt;"",S4563+R4563,0),0)</f>
        <v>0</v>
      </c>
      <c r="U4563" s="311">
        <f>IF(M4563&lt;&gt;ฐาน!$M$45,IF(S4563=0,J4563+T4563,O4563),J4563)</f>
        <v>0</v>
      </c>
      <c r="V4563" s="98"/>
    </row>
    <row r="4564" spans="1:22" x14ac:dyDescent="0.35">
      <c r="A4564" s="93">
        <v>4556</v>
      </c>
      <c r="B4564" s="84"/>
      <c r="C4564" s="98"/>
      <c r="D4564" s="91"/>
      <c r="E4564" s="89"/>
      <c r="F4564" s="88"/>
      <c r="G4564" s="91"/>
      <c r="H4564" s="91"/>
      <c r="I4564" s="88"/>
      <c r="J4564" s="92"/>
      <c r="K4564" s="212"/>
      <c r="L4564" s="308" t="str">
        <f>IF(K4564&lt;&gt;"",INDEX(ฐาน!$J$4:$M$44,MATCH(INT(K4564),ฐาน!$J$4:$J$44,0),2),"")</f>
        <v/>
      </c>
      <c r="M4564" s="309" t="str">
        <f>IF(L4564&lt;&gt;"",INDEX(ฐาน!$J$4:$M$45,MATCH(L4564,ฐาน!$K$4:$K$45,0),4),"")</f>
        <v/>
      </c>
      <c r="N4564" s="310" t="str">
        <f>IF(I4564&lt;&gt;"",INDEX(ฐาน!$A$4:$F$9,MATCH(I4564,ฐาน!$A$4:$A$9,0),IF(J4564&gt;=INDEX(ฐาน!$A$4:$F$9,MATCH(I4564,ฐาน!$A$4:$A$9,0),3),6,5)),"")</f>
        <v/>
      </c>
      <c r="O4564" s="311" t="str">
        <f>IF(I4564&lt;&gt;"",IF(J4564&gt;=INDEX(ฐาน!$A$4:$G$9,MATCH(I4564,ฐาน!$A$4:$A$9,0),4),INDEX(ฐาน!$A$4:$G$9,MATCH(I4564,ฐาน!$A$4:$A$9,0),7),INDEX(ฐาน!$A$4:$G$9,MATCH(I4564,ฐาน!$A$4:$A$9,0),4)),"")</f>
        <v/>
      </c>
      <c r="P4564" s="312">
        <f>IF(M4564&lt;&gt;ฐาน!$M$45,IF(L4564&lt;&gt;"",($L4564*$N4564/100),0),0)</f>
        <v>0</v>
      </c>
      <c r="Q4564" s="311">
        <f>IF(M4564&lt;&gt;ฐาน!$M$45,IF(L4564&lt;&gt;"",ROUNDUP(($L4564*$N4564/100),-1),0),0)</f>
        <v>0</v>
      </c>
      <c r="R4564" s="311">
        <f t="shared" si="142"/>
        <v>0</v>
      </c>
      <c r="S4564" s="313">
        <f t="shared" si="143"/>
        <v>0</v>
      </c>
      <c r="T4564" s="314">
        <f>IF(M4564&lt;&gt;ฐาน!$M$45,IF(S4564&lt;&gt;"",S4564+R4564,0),0)</f>
        <v>0</v>
      </c>
      <c r="U4564" s="311">
        <f>IF(M4564&lt;&gt;ฐาน!$M$45,IF(S4564=0,J4564+T4564,O4564),J4564)</f>
        <v>0</v>
      </c>
      <c r="V4564" s="98"/>
    </row>
    <row r="4565" spans="1:22" x14ac:dyDescent="0.35">
      <c r="A4565" s="93">
        <v>4557</v>
      </c>
      <c r="B4565" s="84"/>
      <c r="C4565" s="98"/>
      <c r="D4565" s="91"/>
      <c r="E4565" s="89"/>
      <c r="F4565" s="88"/>
      <c r="G4565" s="91"/>
      <c r="H4565" s="91"/>
      <c r="I4565" s="88"/>
      <c r="J4565" s="92"/>
      <c r="K4565" s="212"/>
      <c r="L4565" s="308" t="str">
        <f>IF(K4565&lt;&gt;"",INDEX(ฐาน!$J$4:$M$44,MATCH(INT(K4565),ฐาน!$J$4:$J$44,0),2),"")</f>
        <v/>
      </c>
      <c r="M4565" s="309" t="str">
        <f>IF(L4565&lt;&gt;"",INDEX(ฐาน!$J$4:$M$45,MATCH(L4565,ฐาน!$K$4:$K$45,0),4),"")</f>
        <v/>
      </c>
      <c r="N4565" s="310" t="str">
        <f>IF(I4565&lt;&gt;"",INDEX(ฐาน!$A$4:$F$9,MATCH(I4565,ฐาน!$A$4:$A$9,0),IF(J4565&gt;=INDEX(ฐาน!$A$4:$F$9,MATCH(I4565,ฐาน!$A$4:$A$9,0),3),6,5)),"")</f>
        <v/>
      </c>
      <c r="O4565" s="311" t="str">
        <f>IF(I4565&lt;&gt;"",IF(J4565&gt;=INDEX(ฐาน!$A$4:$G$9,MATCH(I4565,ฐาน!$A$4:$A$9,0),4),INDEX(ฐาน!$A$4:$G$9,MATCH(I4565,ฐาน!$A$4:$A$9,0),7),INDEX(ฐาน!$A$4:$G$9,MATCH(I4565,ฐาน!$A$4:$A$9,0),4)),"")</f>
        <v/>
      </c>
      <c r="P4565" s="312">
        <f>IF(M4565&lt;&gt;ฐาน!$M$45,IF(L4565&lt;&gt;"",($L4565*$N4565/100),0),0)</f>
        <v>0</v>
      </c>
      <c r="Q4565" s="311">
        <f>IF(M4565&lt;&gt;ฐาน!$M$45,IF(L4565&lt;&gt;"",ROUNDUP(($L4565*$N4565/100),-1),0),0)</f>
        <v>0</v>
      </c>
      <c r="R4565" s="311">
        <f t="shared" si="142"/>
        <v>0</v>
      </c>
      <c r="S4565" s="313">
        <f t="shared" si="143"/>
        <v>0</v>
      </c>
      <c r="T4565" s="314">
        <f>IF(M4565&lt;&gt;ฐาน!$M$45,IF(S4565&lt;&gt;"",S4565+R4565,0),0)</f>
        <v>0</v>
      </c>
      <c r="U4565" s="311">
        <f>IF(M4565&lt;&gt;ฐาน!$M$45,IF(S4565=0,J4565+T4565,O4565),J4565)</f>
        <v>0</v>
      </c>
      <c r="V4565" s="98"/>
    </row>
    <row r="4566" spans="1:22" x14ac:dyDescent="0.35">
      <c r="A4566" s="93">
        <v>4558</v>
      </c>
      <c r="B4566" s="84"/>
      <c r="C4566" s="98"/>
      <c r="D4566" s="91"/>
      <c r="E4566" s="89"/>
      <c r="F4566" s="88"/>
      <c r="G4566" s="91"/>
      <c r="H4566" s="91"/>
      <c r="I4566" s="88"/>
      <c r="J4566" s="92"/>
      <c r="K4566" s="212"/>
      <c r="L4566" s="308" t="str">
        <f>IF(K4566&lt;&gt;"",INDEX(ฐาน!$J$4:$M$44,MATCH(INT(K4566),ฐาน!$J$4:$J$44,0),2),"")</f>
        <v/>
      </c>
      <c r="M4566" s="309" t="str">
        <f>IF(L4566&lt;&gt;"",INDEX(ฐาน!$J$4:$M$45,MATCH(L4566,ฐาน!$K$4:$K$45,0),4),"")</f>
        <v/>
      </c>
      <c r="N4566" s="310" t="str">
        <f>IF(I4566&lt;&gt;"",INDEX(ฐาน!$A$4:$F$9,MATCH(I4566,ฐาน!$A$4:$A$9,0),IF(J4566&gt;=INDEX(ฐาน!$A$4:$F$9,MATCH(I4566,ฐาน!$A$4:$A$9,0),3),6,5)),"")</f>
        <v/>
      </c>
      <c r="O4566" s="311" t="str">
        <f>IF(I4566&lt;&gt;"",IF(J4566&gt;=INDEX(ฐาน!$A$4:$G$9,MATCH(I4566,ฐาน!$A$4:$A$9,0),4),INDEX(ฐาน!$A$4:$G$9,MATCH(I4566,ฐาน!$A$4:$A$9,0),7),INDEX(ฐาน!$A$4:$G$9,MATCH(I4566,ฐาน!$A$4:$A$9,0),4)),"")</f>
        <v/>
      </c>
      <c r="P4566" s="312">
        <f>IF(M4566&lt;&gt;ฐาน!$M$45,IF(L4566&lt;&gt;"",($L4566*$N4566/100),0),0)</f>
        <v>0</v>
      </c>
      <c r="Q4566" s="311">
        <f>IF(M4566&lt;&gt;ฐาน!$M$45,IF(L4566&lt;&gt;"",ROUNDUP(($L4566*$N4566/100),-1),0),0)</f>
        <v>0</v>
      </c>
      <c r="R4566" s="311">
        <f t="shared" si="142"/>
        <v>0</v>
      </c>
      <c r="S4566" s="313">
        <f t="shared" si="143"/>
        <v>0</v>
      </c>
      <c r="T4566" s="314">
        <f>IF(M4566&lt;&gt;ฐาน!$M$45,IF(S4566&lt;&gt;"",S4566+R4566,0),0)</f>
        <v>0</v>
      </c>
      <c r="U4566" s="311">
        <f>IF(M4566&lt;&gt;ฐาน!$M$45,IF(S4566=0,J4566+T4566,O4566),J4566)</f>
        <v>0</v>
      </c>
      <c r="V4566" s="98"/>
    </row>
    <row r="4567" spans="1:22" x14ac:dyDescent="0.35">
      <c r="A4567" s="93">
        <v>4559</v>
      </c>
      <c r="B4567" s="84"/>
      <c r="C4567" s="98"/>
      <c r="D4567" s="91"/>
      <c r="E4567" s="89"/>
      <c r="F4567" s="88"/>
      <c r="G4567" s="91"/>
      <c r="H4567" s="91"/>
      <c r="I4567" s="88"/>
      <c r="J4567" s="92"/>
      <c r="K4567" s="212"/>
      <c r="L4567" s="308" t="str">
        <f>IF(K4567&lt;&gt;"",INDEX(ฐาน!$J$4:$M$44,MATCH(INT(K4567),ฐาน!$J$4:$J$44,0),2),"")</f>
        <v/>
      </c>
      <c r="M4567" s="309" t="str">
        <f>IF(L4567&lt;&gt;"",INDEX(ฐาน!$J$4:$M$45,MATCH(L4567,ฐาน!$K$4:$K$45,0),4),"")</f>
        <v/>
      </c>
      <c r="N4567" s="310" t="str">
        <f>IF(I4567&lt;&gt;"",INDEX(ฐาน!$A$4:$F$9,MATCH(I4567,ฐาน!$A$4:$A$9,0),IF(J4567&gt;=INDEX(ฐาน!$A$4:$F$9,MATCH(I4567,ฐาน!$A$4:$A$9,0),3),6,5)),"")</f>
        <v/>
      </c>
      <c r="O4567" s="311" t="str">
        <f>IF(I4567&lt;&gt;"",IF(J4567&gt;=INDEX(ฐาน!$A$4:$G$9,MATCH(I4567,ฐาน!$A$4:$A$9,0),4),INDEX(ฐาน!$A$4:$G$9,MATCH(I4567,ฐาน!$A$4:$A$9,0),7),INDEX(ฐาน!$A$4:$G$9,MATCH(I4567,ฐาน!$A$4:$A$9,0),4)),"")</f>
        <v/>
      </c>
      <c r="P4567" s="312">
        <f>IF(M4567&lt;&gt;ฐาน!$M$45,IF(L4567&lt;&gt;"",($L4567*$N4567/100),0),0)</f>
        <v>0</v>
      </c>
      <c r="Q4567" s="311">
        <f>IF(M4567&lt;&gt;ฐาน!$M$45,IF(L4567&lt;&gt;"",ROUNDUP(($L4567*$N4567/100),-1),0),0)</f>
        <v>0</v>
      </c>
      <c r="R4567" s="311">
        <f t="shared" si="142"/>
        <v>0</v>
      </c>
      <c r="S4567" s="313">
        <f t="shared" si="143"/>
        <v>0</v>
      </c>
      <c r="T4567" s="314">
        <f>IF(M4567&lt;&gt;ฐาน!$M$45,IF(S4567&lt;&gt;"",S4567+R4567,0),0)</f>
        <v>0</v>
      </c>
      <c r="U4567" s="311">
        <f>IF(M4567&lt;&gt;ฐาน!$M$45,IF(S4567=0,J4567+T4567,O4567),J4567)</f>
        <v>0</v>
      </c>
      <c r="V4567" s="98"/>
    </row>
    <row r="4568" spans="1:22" x14ac:dyDescent="0.35">
      <c r="A4568" s="93">
        <v>4560</v>
      </c>
      <c r="B4568" s="84"/>
      <c r="C4568" s="98"/>
      <c r="D4568" s="91"/>
      <c r="E4568" s="89"/>
      <c r="F4568" s="88"/>
      <c r="G4568" s="91"/>
      <c r="H4568" s="91"/>
      <c r="I4568" s="88"/>
      <c r="J4568" s="92"/>
      <c r="K4568" s="212"/>
      <c r="L4568" s="308" t="str">
        <f>IF(K4568&lt;&gt;"",INDEX(ฐาน!$J$4:$M$44,MATCH(INT(K4568),ฐาน!$J$4:$J$44,0),2),"")</f>
        <v/>
      </c>
      <c r="M4568" s="309" t="str">
        <f>IF(L4568&lt;&gt;"",INDEX(ฐาน!$J$4:$M$45,MATCH(L4568,ฐาน!$K$4:$K$45,0),4),"")</f>
        <v/>
      </c>
      <c r="N4568" s="310" t="str">
        <f>IF(I4568&lt;&gt;"",INDEX(ฐาน!$A$4:$F$9,MATCH(I4568,ฐาน!$A$4:$A$9,0),IF(J4568&gt;=INDEX(ฐาน!$A$4:$F$9,MATCH(I4568,ฐาน!$A$4:$A$9,0),3),6,5)),"")</f>
        <v/>
      </c>
      <c r="O4568" s="311" t="str">
        <f>IF(I4568&lt;&gt;"",IF(J4568&gt;=INDEX(ฐาน!$A$4:$G$9,MATCH(I4568,ฐาน!$A$4:$A$9,0),4),INDEX(ฐาน!$A$4:$G$9,MATCH(I4568,ฐาน!$A$4:$A$9,0),7),INDEX(ฐาน!$A$4:$G$9,MATCH(I4568,ฐาน!$A$4:$A$9,0),4)),"")</f>
        <v/>
      </c>
      <c r="P4568" s="312">
        <f>IF(M4568&lt;&gt;ฐาน!$M$45,IF(L4568&lt;&gt;"",($L4568*$N4568/100),0),0)</f>
        <v>0</v>
      </c>
      <c r="Q4568" s="311">
        <f>IF(M4568&lt;&gt;ฐาน!$M$45,IF(L4568&lt;&gt;"",ROUNDUP(($L4568*$N4568/100),-1),0),0)</f>
        <v>0</v>
      </c>
      <c r="R4568" s="311">
        <f t="shared" si="142"/>
        <v>0</v>
      </c>
      <c r="S4568" s="313">
        <f t="shared" si="143"/>
        <v>0</v>
      </c>
      <c r="T4568" s="314">
        <f>IF(M4568&lt;&gt;ฐาน!$M$45,IF(S4568&lt;&gt;"",S4568+R4568,0),0)</f>
        <v>0</v>
      </c>
      <c r="U4568" s="311">
        <f>IF(M4568&lt;&gt;ฐาน!$M$45,IF(S4568=0,J4568+T4568,O4568),J4568)</f>
        <v>0</v>
      </c>
      <c r="V4568" s="98"/>
    </row>
    <row r="4569" spans="1:22" x14ac:dyDescent="0.35">
      <c r="A4569" s="93">
        <v>4561</v>
      </c>
      <c r="B4569" s="84"/>
      <c r="C4569" s="98"/>
      <c r="D4569" s="91"/>
      <c r="E4569" s="89"/>
      <c r="F4569" s="88"/>
      <c r="G4569" s="91"/>
      <c r="H4569" s="91"/>
      <c r="I4569" s="88"/>
      <c r="J4569" s="92"/>
      <c r="K4569" s="212"/>
      <c r="L4569" s="308" t="str">
        <f>IF(K4569&lt;&gt;"",INDEX(ฐาน!$J$4:$M$44,MATCH(INT(K4569),ฐาน!$J$4:$J$44,0),2),"")</f>
        <v/>
      </c>
      <c r="M4569" s="309" t="str">
        <f>IF(L4569&lt;&gt;"",INDEX(ฐาน!$J$4:$M$45,MATCH(L4569,ฐาน!$K$4:$K$45,0),4),"")</f>
        <v/>
      </c>
      <c r="N4569" s="310" t="str">
        <f>IF(I4569&lt;&gt;"",INDEX(ฐาน!$A$4:$F$9,MATCH(I4569,ฐาน!$A$4:$A$9,0),IF(J4569&gt;=INDEX(ฐาน!$A$4:$F$9,MATCH(I4569,ฐาน!$A$4:$A$9,0),3),6,5)),"")</f>
        <v/>
      </c>
      <c r="O4569" s="311" t="str">
        <f>IF(I4569&lt;&gt;"",IF(J4569&gt;=INDEX(ฐาน!$A$4:$G$9,MATCH(I4569,ฐาน!$A$4:$A$9,0),4),INDEX(ฐาน!$A$4:$G$9,MATCH(I4569,ฐาน!$A$4:$A$9,0),7),INDEX(ฐาน!$A$4:$G$9,MATCH(I4569,ฐาน!$A$4:$A$9,0),4)),"")</f>
        <v/>
      </c>
      <c r="P4569" s="312">
        <f>IF(M4569&lt;&gt;ฐาน!$M$45,IF(L4569&lt;&gt;"",($L4569*$N4569/100),0),0)</f>
        <v>0</v>
      </c>
      <c r="Q4569" s="311">
        <f>IF(M4569&lt;&gt;ฐาน!$M$45,IF(L4569&lt;&gt;"",ROUNDUP(($L4569*$N4569/100),-1),0),0)</f>
        <v>0</v>
      </c>
      <c r="R4569" s="311">
        <f t="shared" si="142"/>
        <v>0</v>
      </c>
      <c r="S4569" s="313">
        <f t="shared" si="143"/>
        <v>0</v>
      </c>
      <c r="T4569" s="314">
        <f>IF(M4569&lt;&gt;ฐาน!$M$45,IF(S4569&lt;&gt;"",S4569+R4569,0),0)</f>
        <v>0</v>
      </c>
      <c r="U4569" s="311">
        <f>IF(M4569&lt;&gt;ฐาน!$M$45,IF(S4569=0,J4569+T4569,O4569),J4569)</f>
        <v>0</v>
      </c>
      <c r="V4569" s="98"/>
    </row>
    <row r="4570" spans="1:22" x14ac:dyDescent="0.35">
      <c r="A4570" s="93">
        <v>4562</v>
      </c>
      <c r="B4570" s="84"/>
      <c r="C4570" s="98"/>
      <c r="D4570" s="91"/>
      <c r="E4570" s="89"/>
      <c r="F4570" s="88"/>
      <c r="G4570" s="91"/>
      <c r="H4570" s="91"/>
      <c r="I4570" s="88"/>
      <c r="J4570" s="92"/>
      <c r="K4570" s="212"/>
      <c r="L4570" s="308" t="str">
        <f>IF(K4570&lt;&gt;"",INDEX(ฐาน!$J$4:$M$44,MATCH(INT(K4570),ฐาน!$J$4:$J$44,0),2),"")</f>
        <v/>
      </c>
      <c r="M4570" s="309" t="str">
        <f>IF(L4570&lt;&gt;"",INDEX(ฐาน!$J$4:$M$45,MATCH(L4570,ฐาน!$K$4:$K$45,0),4),"")</f>
        <v/>
      </c>
      <c r="N4570" s="310" t="str">
        <f>IF(I4570&lt;&gt;"",INDEX(ฐาน!$A$4:$F$9,MATCH(I4570,ฐาน!$A$4:$A$9,0),IF(J4570&gt;=INDEX(ฐาน!$A$4:$F$9,MATCH(I4570,ฐาน!$A$4:$A$9,0),3),6,5)),"")</f>
        <v/>
      </c>
      <c r="O4570" s="311" t="str">
        <f>IF(I4570&lt;&gt;"",IF(J4570&gt;=INDEX(ฐาน!$A$4:$G$9,MATCH(I4570,ฐาน!$A$4:$A$9,0),4),INDEX(ฐาน!$A$4:$G$9,MATCH(I4570,ฐาน!$A$4:$A$9,0),7),INDEX(ฐาน!$A$4:$G$9,MATCH(I4570,ฐาน!$A$4:$A$9,0),4)),"")</f>
        <v/>
      </c>
      <c r="P4570" s="312">
        <f>IF(M4570&lt;&gt;ฐาน!$M$45,IF(L4570&lt;&gt;"",($L4570*$N4570/100),0),0)</f>
        <v>0</v>
      </c>
      <c r="Q4570" s="311">
        <f>IF(M4570&lt;&gt;ฐาน!$M$45,IF(L4570&lt;&gt;"",ROUNDUP(($L4570*$N4570/100),-1),0),0)</f>
        <v>0</v>
      </c>
      <c r="R4570" s="311">
        <f t="shared" si="142"/>
        <v>0</v>
      </c>
      <c r="S4570" s="313">
        <f t="shared" si="143"/>
        <v>0</v>
      </c>
      <c r="T4570" s="314">
        <f>IF(M4570&lt;&gt;ฐาน!$M$45,IF(S4570&lt;&gt;"",S4570+R4570,0),0)</f>
        <v>0</v>
      </c>
      <c r="U4570" s="311">
        <f>IF(M4570&lt;&gt;ฐาน!$M$45,IF(S4570=0,J4570+T4570,O4570),J4570)</f>
        <v>0</v>
      </c>
      <c r="V4570" s="98"/>
    </row>
    <row r="4571" spans="1:22" x14ac:dyDescent="0.35">
      <c r="A4571" s="93">
        <v>4563</v>
      </c>
      <c r="B4571" s="84"/>
      <c r="C4571" s="98"/>
      <c r="D4571" s="91"/>
      <c r="E4571" s="89"/>
      <c r="F4571" s="88"/>
      <c r="G4571" s="91"/>
      <c r="H4571" s="91"/>
      <c r="I4571" s="88"/>
      <c r="J4571" s="92"/>
      <c r="K4571" s="212"/>
      <c r="L4571" s="308" t="str">
        <f>IF(K4571&lt;&gt;"",INDEX(ฐาน!$J$4:$M$44,MATCH(INT(K4571),ฐาน!$J$4:$J$44,0),2),"")</f>
        <v/>
      </c>
      <c r="M4571" s="309" t="str">
        <f>IF(L4571&lt;&gt;"",INDEX(ฐาน!$J$4:$M$45,MATCH(L4571,ฐาน!$K$4:$K$45,0),4),"")</f>
        <v/>
      </c>
      <c r="N4571" s="310" t="str">
        <f>IF(I4571&lt;&gt;"",INDEX(ฐาน!$A$4:$F$9,MATCH(I4571,ฐาน!$A$4:$A$9,0),IF(J4571&gt;=INDEX(ฐาน!$A$4:$F$9,MATCH(I4571,ฐาน!$A$4:$A$9,0),3),6,5)),"")</f>
        <v/>
      </c>
      <c r="O4571" s="311" t="str">
        <f>IF(I4571&lt;&gt;"",IF(J4571&gt;=INDEX(ฐาน!$A$4:$G$9,MATCH(I4571,ฐาน!$A$4:$A$9,0),4),INDEX(ฐาน!$A$4:$G$9,MATCH(I4571,ฐาน!$A$4:$A$9,0),7),INDEX(ฐาน!$A$4:$G$9,MATCH(I4571,ฐาน!$A$4:$A$9,0),4)),"")</f>
        <v/>
      </c>
      <c r="P4571" s="312">
        <f>IF(M4571&lt;&gt;ฐาน!$M$45,IF(L4571&lt;&gt;"",($L4571*$N4571/100),0),0)</f>
        <v>0</v>
      </c>
      <c r="Q4571" s="311">
        <f>IF(M4571&lt;&gt;ฐาน!$M$45,IF(L4571&lt;&gt;"",ROUNDUP(($L4571*$N4571/100),-1),0),0)</f>
        <v>0</v>
      </c>
      <c r="R4571" s="311">
        <f t="shared" si="142"/>
        <v>0</v>
      </c>
      <c r="S4571" s="313">
        <f t="shared" si="143"/>
        <v>0</v>
      </c>
      <c r="T4571" s="314">
        <f>IF(M4571&lt;&gt;ฐาน!$M$45,IF(S4571&lt;&gt;"",S4571+R4571,0),0)</f>
        <v>0</v>
      </c>
      <c r="U4571" s="311">
        <f>IF(M4571&lt;&gt;ฐาน!$M$45,IF(S4571=0,J4571+T4571,O4571),J4571)</f>
        <v>0</v>
      </c>
      <c r="V4571" s="98"/>
    </row>
    <row r="4572" spans="1:22" x14ac:dyDescent="0.35">
      <c r="A4572" s="93">
        <v>4564</v>
      </c>
      <c r="B4572" s="84"/>
      <c r="C4572" s="98"/>
      <c r="D4572" s="91"/>
      <c r="E4572" s="89"/>
      <c r="F4572" s="88"/>
      <c r="G4572" s="91"/>
      <c r="H4572" s="91"/>
      <c r="I4572" s="88"/>
      <c r="J4572" s="92"/>
      <c r="K4572" s="212"/>
      <c r="L4572" s="308" t="str">
        <f>IF(K4572&lt;&gt;"",INDEX(ฐาน!$J$4:$M$44,MATCH(INT(K4572),ฐาน!$J$4:$J$44,0),2),"")</f>
        <v/>
      </c>
      <c r="M4572" s="309" t="str">
        <f>IF(L4572&lt;&gt;"",INDEX(ฐาน!$J$4:$M$45,MATCH(L4572,ฐาน!$K$4:$K$45,0),4),"")</f>
        <v/>
      </c>
      <c r="N4572" s="310" t="str">
        <f>IF(I4572&lt;&gt;"",INDEX(ฐาน!$A$4:$F$9,MATCH(I4572,ฐาน!$A$4:$A$9,0),IF(J4572&gt;=INDEX(ฐาน!$A$4:$F$9,MATCH(I4572,ฐาน!$A$4:$A$9,0),3),6,5)),"")</f>
        <v/>
      </c>
      <c r="O4572" s="311" t="str">
        <f>IF(I4572&lt;&gt;"",IF(J4572&gt;=INDEX(ฐาน!$A$4:$G$9,MATCH(I4572,ฐาน!$A$4:$A$9,0),4),INDEX(ฐาน!$A$4:$G$9,MATCH(I4572,ฐาน!$A$4:$A$9,0),7),INDEX(ฐาน!$A$4:$G$9,MATCH(I4572,ฐาน!$A$4:$A$9,0),4)),"")</f>
        <v/>
      </c>
      <c r="P4572" s="312">
        <f>IF(M4572&lt;&gt;ฐาน!$M$45,IF(L4572&lt;&gt;"",($L4572*$N4572/100),0),0)</f>
        <v>0</v>
      </c>
      <c r="Q4572" s="311">
        <f>IF(M4572&lt;&gt;ฐาน!$M$45,IF(L4572&lt;&gt;"",ROUNDUP(($L4572*$N4572/100),-1),0),0)</f>
        <v>0</v>
      </c>
      <c r="R4572" s="311">
        <f t="shared" si="142"/>
        <v>0</v>
      </c>
      <c r="S4572" s="313">
        <f t="shared" si="143"/>
        <v>0</v>
      </c>
      <c r="T4572" s="314">
        <f>IF(M4572&lt;&gt;ฐาน!$M$45,IF(S4572&lt;&gt;"",S4572+R4572,0),0)</f>
        <v>0</v>
      </c>
      <c r="U4572" s="311">
        <f>IF(M4572&lt;&gt;ฐาน!$M$45,IF(S4572=0,J4572+T4572,O4572),J4572)</f>
        <v>0</v>
      </c>
      <c r="V4572" s="98"/>
    </row>
    <row r="4573" spans="1:22" x14ac:dyDescent="0.35">
      <c r="A4573" s="93">
        <v>4565</v>
      </c>
      <c r="B4573" s="84"/>
      <c r="C4573" s="98"/>
      <c r="D4573" s="91"/>
      <c r="E4573" s="89"/>
      <c r="F4573" s="88"/>
      <c r="G4573" s="91"/>
      <c r="H4573" s="91"/>
      <c r="I4573" s="88"/>
      <c r="J4573" s="92"/>
      <c r="K4573" s="212"/>
      <c r="L4573" s="308" t="str">
        <f>IF(K4573&lt;&gt;"",INDEX(ฐาน!$J$4:$M$44,MATCH(INT(K4573),ฐาน!$J$4:$J$44,0),2),"")</f>
        <v/>
      </c>
      <c r="M4573" s="309" t="str">
        <f>IF(L4573&lt;&gt;"",INDEX(ฐาน!$J$4:$M$45,MATCH(L4573,ฐาน!$K$4:$K$45,0),4),"")</f>
        <v/>
      </c>
      <c r="N4573" s="310" t="str">
        <f>IF(I4573&lt;&gt;"",INDEX(ฐาน!$A$4:$F$9,MATCH(I4573,ฐาน!$A$4:$A$9,0),IF(J4573&gt;=INDEX(ฐาน!$A$4:$F$9,MATCH(I4573,ฐาน!$A$4:$A$9,0),3),6,5)),"")</f>
        <v/>
      </c>
      <c r="O4573" s="311" t="str">
        <f>IF(I4573&lt;&gt;"",IF(J4573&gt;=INDEX(ฐาน!$A$4:$G$9,MATCH(I4573,ฐาน!$A$4:$A$9,0),4),INDEX(ฐาน!$A$4:$G$9,MATCH(I4573,ฐาน!$A$4:$A$9,0),7),INDEX(ฐาน!$A$4:$G$9,MATCH(I4573,ฐาน!$A$4:$A$9,0),4)),"")</f>
        <v/>
      </c>
      <c r="P4573" s="312">
        <f>IF(M4573&lt;&gt;ฐาน!$M$45,IF(L4573&lt;&gt;"",($L4573*$N4573/100),0),0)</f>
        <v>0</v>
      </c>
      <c r="Q4573" s="311">
        <f>IF(M4573&lt;&gt;ฐาน!$M$45,IF(L4573&lt;&gt;"",ROUNDUP(($L4573*$N4573/100),-1),0),0)</f>
        <v>0</v>
      </c>
      <c r="R4573" s="311">
        <f t="shared" si="142"/>
        <v>0</v>
      </c>
      <c r="S4573" s="313">
        <f t="shared" si="143"/>
        <v>0</v>
      </c>
      <c r="T4573" s="314">
        <f>IF(M4573&lt;&gt;ฐาน!$M$45,IF(S4573&lt;&gt;"",S4573+R4573,0),0)</f>
        <v>0</v>
      </c>
      <c r="U4573" s="311">
        <f>IF(M4573&lt;&gt;ฐาน!$M$45,IF(S4573=0,J4573+T4573,O4573),J4573)</f>
        <v>0</v>
      </c>
      <c r="V4573" s="98"/>
    </row>
    <row r="4574" spans="1:22" x14ac:dyDescent="0.35">
      <c r="A4574" s="93">
        <v>4566</v>
      </c>
      <c r="B4574" s="84"/>
      <c r="C4574" s="98"/>
      <c r="D4574" s="91"/>
      <c r="E4574" s="89"/>
      <c r="F4574" s="88"/>
      <c r="G4574" s="91"/>
      <c r="H4574" s="91"/>
      <c r="I4574" s="88"/>
      <c r="J4574" s="92"/>
      <c r="K4574" s="212"/>
      <c r="L4574" s="308" t="str">
        <f>IF(K4574&lt;&gt;"",INDEX(ฐาน!$J$4:$M$44,MATCH(INT(K4574),ฐาน!$J$4:$J$44,0),2),"")</f>
        <v/>
      </c>
      <c r="M4574" s="309" t="str">
        <f>IF(L4574&lt;&gt;"",INDEX(ฐาน!$J$4:$M$45,MATCH(L4574,ฐาน!$K$4:$K$45,0),4),"")</f>
        <v/>
      </c>
      <c r="N4574" s="310" t="str">
        <f>IF(I4574&lt;&gt;"",INDEX(ฐาน!$A$4:$F$9,MATCH(I4574,ฐาน!$A$4:$A$9,0),IF(J4574&gt;=INDEX(ฐาน!$A$4:$F$9,MATCH(I4574,ฐาน!$A$4:$A$9,0),3),6,5)),"")</f>
        <v/>
      </c>
      <c r="O4574" s="311" t="str">
        <f>IF(I4574&lt;&gt;"",IF(J4574&gt;=INDEX(ฐาน!$A$4:$G$9,MATCH(I4574,ฐาน!$A$4:$A$9,0),4),INDEX(ฐาน!$A$4:$G$9,MATCH(I4574,ฐาน!$A$4:$A$9,0),7),INDEX(ฐาน!$A$4:$G$9,MATCH(I4574,ฐาน!$A$4:$A$9,0),4)),"")</f>
        <v/>
      </c>
      <c r="P4574" s="312">
        <f>IF(M4574&lt;&gt;ฐาน!$M$45,IF(L4574&lt;&gt;"",($L4574*$N4574/100),0),0)</f>
        <v>0</v>
      </c>
      <c r="Q4574" s="311">
        <f>IF(M4574&lt;&gt;ฐาน!$M$45,IF(L4574&lt;&gt;"",ROUNDUP(($L4574*$N4574/100),-1),0),0)</f>
        <v>0</v>
      </c>
      <c r="R4574" s="311">
        <f t="shared" si="142"/>
        <v>0</v>
      </c>
      <c r="S4574" s="313">
        <f t="shared" si="143"/>
        <v>0</v>
      </c>
      <c r="T4574" s="314">
        <f>IF(M4574&lt;&gt;ฐาน!$M$45,IF(S4574&lt;&gt;"",S4574+R4574,0),0)</f>
        <v>0</v>
      </c>
      <c r="U4574" s="311">
        <f>IF(M4574&lt;&gt;ฐาน!$M$45,IF(S4574=0,J4574+T4574,O4574),J4574)</f>
        <v>0</v>
      </c>
      <c r="V4574" s="98"/>
    </row>
    <row r="4575" spans="1:22" x14ac:dyDescent="0.35">
      <c r="A4575" s="93">
        <v>4567</v>
      </c>
      <c r="B4575" s="84"/>
      <c r="C4575" s="98"/>
      <c r="D4575" s="91"/>
      <c r="E4575" s="89"/>
      <c r="F4575" s="88"/>
      <c r="G4575" s="91"/>
      <c r="H4575" s="91"/>
      <c r="I4575" s="88"/>
      <c r="J4575" s="92"/>
      <c r="K4575" s="212"/>
      <c r="L4575" s="308" t="str">
        <f>IF(K4575&lt;&gt;"",INDEX(ฐาน!$J$4:$M$44,MATCH(INT(K4575),ฐาน!$J$4:$J$44,0),2),"")</f>
        <v/>
      </c>
      <c r="M4575" s="309" t="str">
        <f>IF(L4575&lt;&gt;"",INDEX(ฐาน!$J$4:$M$45,MATCH(L4575,ฐาน!$K$4:$K$45,0),4),"")</f>
        <v/>
      </c>
      <c r="N4575" s="310" t="str">
        <f>IF(I4575&lt;&gt;"",INDEX(ฐาน!$A$4:$F$9,MATCH(I4575,ฐาน!$A$4:$A$9,0),IF(J4575&gt;=INDEX(ฐาน!$A$4:$F$9,MATCH(I4575,ฐาน!$A$4:$A$9,0),3),6,5)),"")</f>
        <v/>
      </c>
      <c r="O4575" s="311" t="str">
        <f>IF(I4575&lt;&gt;"",IF(J4575&gt;=INDEX(ฐาน!$A$4:$G$9,MATCH(I4575,ฐาน!$A$4:$A$9,0),4),INDEX(ฐาน!$A$4:$G$9,MATCH(I4575,ฐาน!$A$4:$A$9,0),7),INDEX(ฐาน!$A$4:$G$9,MATCH(I4575,ฐาน!$A$4:$A$9,0),4)),"")</f>
        <v/>
      </c>
      <c r="P4575" s="312">
        <f>IF(M4575&lt;&gt;ฐาน!$M$45,IF(L4575&lt;&gt;"",($L4575*$N4575/100),0),0)</f>
        <v>0</v>
      </c>
      <c r="Q4575" s="311">
        <f>IF(M4575&lt;&gt;ฐาน!$M$45,IF(L4575&lt;&gt;"",ROUNDUP(($L4575*$N4575/100),-1),0),0)</f>
        <v>0</v>
      </c>
      <c r="R4575" s="311">
        <f t="shared" si="142"/>
        <v>0</v>
      </c>
      <c r="S4575" s="313">
        <f t="shared" si="143"/>
        <v>0</v>
      </c>
      <c r="T4575" s="314">
        <f>IF(M4575&lt;&gt;ฐาน!$M$45,IF(S4575&lt;&gt;"",S4575+R4575,0),0)</f>
        <v>0</v>
      </c>
      <c r="U4575" s="311">
        <f>IF(M4575&lt;&gt;ฐาน!$M$45,IF(S4575=0,J4575+T4575,O4575),J4575)</f>
        <v>0</v>
      </c>
      <c r="V4575" s="98"/>
    </row>
    <row r="4576" spans="1:22" x14ac:dyDescent="0.35">
      <c r="A4576" s="93">
        <v>4568</v>
      </c>
      <c r="B4576" s="84"/>
      <c r="C4576" s="98"/>
      <c r="D4576" s="91"/>
      <c r="E4576" s="89"/>
      <c r="F4576" s="88"/>
      <c r="G4576" s="91"/>
      <c r="H4576" s="91"/>
      <c r="I4576" s="88"/>
      <c r="J4576" s="92"/>
      <c r="K4576" s="212"/>
      <c r="L4576" s="308" t="str">
        <f>IF(K4576&lt;&gt;"",INDEX(ฐาน!$J$4:$M$44,MATCH(INT(K4576),ฐาน!$J$4:$J$44,0),2),"")</f>
        <v/>
      </c>
      <c r="M4576" s="309" t="str">
        <f>IF(L4576&lt;&gt;"",INDEX(ฐาน!$J$4:$M$45,MATCH(L4576,ฐาน!$K$4:$K$45,0),4),"")</f>
        <v/>
      </c>
      <c r="N4576" s="310" t="str">
        <f>IF(I4576&lt;&gt;"",INDEX(ฐาน!$A$4:$F$9,MATCH(I4576,ฐาน!$A$4:$A$9,0),IF(J4576&gt;=INDEX(ฐาน!$A$4:$F$9,MATCH(I4576,ฐาน!$A$4:$A$9,0),3),6,5)),"")</f>
        <v/>
      </c>
      <c r="O4576" s="311" t="str">
        <f>IF(I4576&lt;&gt;"",IF(J4576&gt;=INDEX(ฐาน!$A$4:$G$9,MATCH(I4576,ฐาน!$A$4:$A$9,0),4),INDEX(ฐาน!$A$4:$G$9,MATCH(I4576,ฐาน!$A$4:$A$9,0),7),INDEX(ฐาน!$A$4:$G$9,MATCH(I4576,ฐาน!$A$4:$A$9,0),4)),"")</f>
        <v/>
      </c>
      <c r="P4576" s="312">
        <f>IF(M4576&lt;&gt;ฐาน!$M$45,IF(L4576&lt;&gt;"",($L4576*$N4576/100),0),0)</f>
        <v>0</v>
      </c>
      <c r="Q4576" s="311">
        <f>IF(M4576&lt;&gt;ฐาน!$M$45,IF(L4576&lt;&gt;"",ROUNDUP(($L4576*$N4576/100),-1),0),0)</f>
        <v>0</v>
      </c>
      <c r="R4576" s="311">
        <f t="shared" si="142"/>
        <v>0</v>
      </c>
      <c r="S4576" s="313">
        <f t="shared" si="143"/>
        <v>0</v>
      </c>
      <c r="T4576" s="314">
        <f>IF(M4576&lt;&gt;ฐาน!$M$45,IF(S4576&lt;&gt;"",S4576+R4576,0),0)</f>
        <v>0</v>
      </c>
      <c r="U4576" s="311">
        <f>IF(M4576&lt;&gt;ฐาน!$M$45,IF(S4576=0,J4576+T4576,O4576),J4576)</f>
        <v>0</v>
      </c>
      <c r="V4576" s="98"/>
    </row>
    <row r="4577" spans="1:22" x14ac:dyDescent="0.35">
      <c r="A4577" s="93">
        <v>4569</v>
      </c>
      <c r="B4577" s="84"/>
      <c r="C4577" s="98"/>
      <c r="D4577" s="91"/>
      <c r="E4577" s="89"/>
      <c r="F4577" s="88"/>
      <c r="G4577" s="91"/>
      <c r="H4577" s="91"/>
      <c r="I4577" s="88"/>
      <c r="J4577" s="92"/>
      <c r="K4577" s="212"/>
      <c r="L4577" s="308" t="str">
        <f>IF(K4577&lt;&gt;"",INDEX(ฐาน!$J$4:$M$44,MATCH(INT(K4577),ฐาน!$J$4:$J$44,0),2),"")</f>
        <v/>
      </c>
      <c r="M4577" s="309" t="str">
        <f>IF(L4577&lt;&gt;"",INDEX(ฐาน!$J$4:$M$45,MATCH(L4577,ฐาน!$K$4:$K$45,0),4),"")</f>
        <v/>
      </c>
      <c r="N4577" s="310" t="str">
        <f>IF(I4577&lt;&gt;"",INDEX(ฐาน!$A$4:$F$9,MATCH(I4577,ฐาน!$A$4:$A$9,0),IF(J4577&gt;=INDEX(ฐาน!$A$4:$F$9,MATCH(I4577,ฐาน!$A$4:$A$9,0),3),6,5)),"")</f>
        <v/>
      </c>
      <c r="O4577" s="311" t="str">
        <f>IF(I4577&lt;&gt;"",IF(J4577&gt;=INDEX(ฐาน!$A$4:$G$9,MATCH(I4577,ฐาน!$A$4:$A$9,0),4),INDEX(ฐาน!$A$4:$G$9,MATCH(I4577,ฐาน!$A$4:$A$9,0),7),INDEX(ฐาน!$A$4:$G$9,MATCH(I4577,ฐาน!$A$4:$A$9,0),4)),"")</f>
        <v/>
      </c>
      <c r="P4577" s="312">
        <f>IF(M4577&lt;&gt;ฐาน!$M$45,IF(L4577&lt;&gt;"",($L4577*$N4577/100),0),0)</f>
        <v>0</v>
      </c>
      <c r="Q4577" s="311">
        <f>IF(M4577&lt;&gt;ฐาน!$M$45,IF(L4577&lt;&gt;"",ROUNDUP(($L4577*$N4577/100),-1),0),0)</f>
        <v>0</v>
      </c>
      <c r="R4577" s="311">
        <f t="shared" si="142"/>
        <v>0</v>
      </c>
      <c r="S4577" s="313">
        <f t="shared" si="143"/>
        <v>0</v>
      </c>
      <c r="T4577" s="314">
        <f>IF(M4577&lt;&gt;ฐาน!$M$45,IF(S4577&lt;&gt;"",S4577+R4577,0),0)</f>
        <v>0</v>
      </c>
      <c r="U4577" s="311">
        <f>IF(M4577&lt;&gt;ฐาน!$M$45,IF(S4577=0,J4577+T4577,O4577),J4577)</f>
        <v>0</v>
      </c>
      <c r="V4577" s="98"/>
    </row>
    <row r="4578" spans="1:22" x14ac:dyDescent="0.35">
      <c r="A4578" s="93">
        <v>4570</v>
      </c>
      <c r="B4578" s="84"/>
      <c r="C4578" s="98"/>
      <c r="D4578" s="91"/>
      <c r="E4578" s="89"/>
      <c r="F4578" s="88"/>
      <c r="G4578" s="91"/>
      <c r="H4578" s="91"/>
      <c r="I4578" s="88"/>
      <c r="J4578" s="92"/>
      <c r="K4578" s="212"/>
      <c r="L4578" s="308" t="str">
        <f>IF(K4578&lt;&gt;"",INDEX(ฐาน!$J$4:$M$44,MATCH(INT(K4578),ฐาน!$J$4:$J$44,0),2),"")</f>
        <v/>
      </c>
      <c r="M4578" s="309" t="str">
        <f>IF(L4578&lt;&gt;"",INDEX(ฐาน!$J$4:$M$45,MATCH(L4578,ฐาน!$K$4:$K$45,0),4),"")</f>
        <v/>
      </c>
      <c r="N4578" s="310" t="str">
        <f>IF(I4578&lt;&gt;"",INDEX(ฐาน!$A$4:$F$9,MATCH(I4578,ฐาน!$A$4:$A$9,0),IF(J4578&gt;=INDEX(ฐาน!$A$4:$F$9,MATCH(I4578,ฐาน!$A$4:$A$9,0),3),6,5)),"")</f>
        <v/>
      </c>
      <c r="O4578" s="311" t="str">
        <f>IF(I4578&lt;&gt;"",IF(J4578&gt;=INDEX(ฐาน!$A$4:$G$9,MATCH(I4578,ฐาน!$A$4:$A$9,0),4),INDEX(ฐาน!$A$4:$G$9,MATCH(I4578,ฐาน!$A$4:$A$9,0),7),INDEX(ฐาน!$A$4:$G$9,MATCH(I4578,ฐาน!$A$4:$A$9,0),4)),"")</f>
        <v/>
      </c>
      <c r="P4578" s="312">
        <f>IF(M4578&lt;&gt;ฐาน!$M$45,IF(L4578&lt;&gt;"",($L4578*$N4578/100),0),0)</f>
        <v>0</v>
      </c>
      <c r="Q4578" s="311">
        <f>IF(M4578&lt;&gt;ฐาน!$M$45,IF(L4578&lt;&gt;"",ROUNDUP(($L4578*$N4578/100),-1),0),0)</f>
        <v>0</v>
      </c>
      <c r="R4578" s="311">
        <f t="shared" si="142"/>
        <v>0</v>
      </c>
      <c r="S4578" s="313">
        <f t="shared" si="143"/>
        <v>0</v>
      </c>
      <c r="T4578" s="314">
        <f>IF(M4578&lt;&gt;ฐาน!$M$45,IF(S4578&lt;&gt;"",S4578+R4578,0),0)</f>
        <v>0</v>
      </c>
      <c r="U4578" s="311">
        <f>IF(M4578&lt;&gt;ฐาน!$M$45,IF(S4578=0,J4578+T4578,O4578),J4578)</f>
        <v>0</v>
      </c>
      <c r="V4578" s="98"/>
    </row>
    <row r="4579" spans="1:22" x14ac:dyDescent="0.35">
      <c r="A4579" s="93">
        <v>4571</v>
      </c>
      <c r="B4579" s="84"/>
      <c r="C4579" s="98"/>
      <c r="D4579" s="91"/>
      <c r="E4579" s="89"/>
      <c r="F4579" s="88"/>
      <c r="G4579" s="91"/>
      <c r="H4579" s="91"/>
      <c r="I4579" s="88"/>
      <c r="J4579" s="92"/>
      <c r="K4579" s="212"/>
      <c r="L4579" s="308" t="str">
        <f>IF(K4579&lt;&gt;"",INDEX(ฐาน!$J$4:$M$44,MATCH(INT(K4579),ฐาน!$J$4:$J$44,0),2),"")</f>
        <v/>
      </c>
      <c r="M4579" s="309" t="str">
        <f>IF(L4579&lt;&gt;"",INDEX(ฐาน!$J$4:$M$45,MATCH(L4579,ฐาน!$K$4:$K$45,0),4),"")</f>
        <v/>
      </c>
      <c r="N4579" s="310" t="str">
        <f>IF(I4579&lt;&gt;"",INDEX(ฐาน!$A$4:$F$9,MATCH(I4579,ฐาน!$A$4:$A$9,0),IF(J4579&gt;=INDEX(ฐาน!$A$4:$F$9,MATCH(I4579,ฐาน!$A$4:$A$9,0),3),6,5)),"")</f>
        <v/>
      </c>
      <c r="O4579" s="311" t="str">
        <f>IF(I4579&lt;&gt;"",IF(J4579&gt;=INDEX(ฐาน!$A$4:$G$9,MATCH(I4579,ฐาน!$A$4:$A$9,0),4),INDEX(ฐาน!$A$4:$G$9,MATCH(I4579,ฐาน!$A$4:$A$9,0),7),INDEX(ฐาน!$A$4:$G$9,MATCH(I4579,ฐาน!$A$4:$A$9,0),4)),"")</f>
        <v/>
      </c>
      <c r="P4579" s="312">
        <f>IF(M4579&lt;&gt;ฐาน!$M$45,IF(L4579&lt;&gt;"",($L4579*$N4579/100),0),0)</f>
        <v>0</v>
      </c>
      <c r="Q4579" s="311">
        <f>IF(M4579&lt;&gt;ฐาน!$M$45,IF(L4579&lt;&gt;"",ROUNDUP(($L4579*$N4579/100),-1),0),0)</f>
        <v>0</v>
      </c>
      <c r="R4579" s="311">
        <f t="shared" si="142"/>
        <v>0</v>
      </c>
      <c r="S4579" s="313">
        <f t="shared" si="143"/>
        <v>0</v>
      </c>
      <c r="T4579" s="314">
        <f>IF(M4579&lt;&gt;ฐาน!$M$45,IF(S4579&lt;&gt;"",S4579+R4579,0),0)</f>
        <v>0</v>
      </c>
      <c r="U4579" s="311">
        <f>IF(M4579&lt;&gt;ฐาน!$M$45,IF(S4579=0,J4579+T4579,O4579),J4579)</f>
        <v>0</v>
      </c>
      <c r="V4579" s="98"/>
    </row>
    <row r="4580" spans="1:22" x14ac:dyDescent="0.35">
      <c r="A4580" s="93">
        <v>4572</v>
      </c>
      <c r="B4580" s="84"/>
      <c r="C4580" s="98"/>
      <c r="D4580" s="91"/>
      <c r="E4580" s="89"/>
      <c r="F4580" s="88"/>
      <c r="G4580" s="91"/>
      <c r="H4580" s="91"/>
      <c r="I4580" s="88"/>
      <c r="J4580" s="92"/>
      <c r="K4580" s="212"/>
      <c r="L4580" s="308" t="str">
        <f>IF(K4580&lt;&gt;"",INDEX(ฐาน!$J$4:$M$44,MATCH(INT(K4580),ฐาน!$J$4:$J$44,0),2),"")</f>
        <v/>
      </c>
      <c r="M4580" s="309" t="str">
        <f>IF(L4580&lt;&gt;"",INDEX(ฐาน!$J$4:$M$45,MATCH(L4580,ฐาน!$K$4:$K$45,0),4),"")</f>
        <v/>
      </c>
      <c r="N4580" s="310" t="str">
        <f>IF(I4580&lt;&gt;"",INDEX(ฐาน!$A$4:$F$9,MATCH(I4580,ฐาน!$A$4:$A$9,0),IF(J4580&gt;=INDEX(ฐาน!$A$4:$F$9,MATCH(I4580,ฐาน!$A$4:$A$9,0),3),6,5)),"")</f>
        <v/>
      </c>
      <c r="O4580" s="311" t="str">
        <f>IF(I4580&lt;&gt;"",IF(J4580&gt;=INDEX(ฐาน!$A$4:$G$9,MATCH(I4580,ฐาน!$A$4:$A$9,0),4),INDEX(ฐาน!$A$4:$G$9,MATCH(I4580,ฐาน!$A$4:$A$9,0),7),INDEX(ฐาน!$A$4:$G$9,MATCH(I4580,ฐาน!$A$4:$A$9,0),4)),"")</f>
        <v/>
      </c>
      <c r="P4580" s="312">
        <f>IF(M4580&lt;&gt;ฐาน!$M$45,IF(L4580&lt;&gt;"",($L4580*$N4580/100),0),0)</f>
        <v>0</v>
      </c>
      <c r="Q4580" s="311">
        <f>IF(M4580&lt;&gt;ฐาน!$M$45,IF(L4580&lt;&gt;"",ROUNDUP(($L4580*$N4580/100),-1),0),0)</f>
        <v>0</v>
      </c>
      <c r="R4580" s="311">
        <f t="shared" si="142"/>
        <v>0</v>
      </c>
      <c r="S4580" s="313">
        <f t="shared" si="143"/>
        <v>0</v>
      </c>
      <c r="T4580" s="314">
        <f>IF(M4580&lt;&gt;ฐาน!$M$45,IF(S4580&lt;&gt;"",S4580+R4580,0),0)</f>
        <v>0</v>
      </c>
      <c r="U4580" s="311">
        <f>IF(M4580&lt;&gt;ฐาน!$M$45,IF(S4580=0,J4580+T4580,O4580),J4580)</f>
        <v>0</v>
      </c>
      <c r="V4580" s="98"/>
    </row>
    <row r="4581" spans="1:22" x14ac:dyDescent="0.35">
      <c r="A4581" s="93">
        <v>4573</v>
      </c>
      <c r="B4581" s="84"/>
      <c r="C4581" s="98"/>
      <c r="D4581" s="91"/>
      <c r="E4581" s="89"/>
      <c r="F4581" s="88"/>
      <c r="G4581" s="91"/>
      <c r="H4581" s="91"/>
      <c r="I4581" s="88"/>
      <c r="J4581" s="92"/>
      <c r="K4581" s="212"/>
      <c r="L4581" s="308" t="str">
        <f>IF(K4581&lt;&gt;"",INDEX(ฐาน!$J$4:$M$44,MATCH(INT(K4581),ฐาน!$J$4:$J$44,0),2),"")</f>
        <v/>
      </c>
      <c r="M4581" s="309" t="str">
        <f>IF(L4581&lt;&gt;"",INDEX(ฐาน!$J$4:$M$45,MATCH(L4581,ฐาน!$K$4:$K$45,0),4),"")</f>
        <v/>
      </c>
      <c r="N4581" s="310" t="str">
        <f>IF(I4581&lt;&gt;"",INDEX(ฐาน!$A$4:$F$9,MATCH(I4581,ฐาน!$A$4:$A$9,0),IF(J4581&gt;=INDEX(ฐาน!$A$4:$F$9,MATCH(I4581,ฐาน!$A$4:$A$9,0),3),6,5)),"")</f>
        <v/>
      </c>
      <c r="O4581" s="311" t="str">
        <f>IF(I4581&lt;&gt;"",IF(J4581&gt;=INDEX(ฐาน!$A$4:$G$9,MATCH(I4581,ฐาน!$A$4:$A$9,0),4),INDEX(ฐาน!$A$4:$G$9,MATCH(I4581,ฐาน!$A$4:$A$9,0),7),INDEX(ฐาน!$A$4:$G$9,MATCH(I4581,ฐาน!$A$4:$A$9,0),4)),"")</f>
        <v/>
      </c>
      <c r="P4581" s="312">
        <f>IF(M4581&lt;&gt;ฐาน!$M$45,IF(L4581&lt;&gt;"",($L4581*$N4581/100),0),0)</f>
        <v>0</v>
      </c>
      <c r="Q4581" s="311">
        <f>IF(M4581&lt;&gt;ฐาน!$M$45,IF(L4581&lt;&gt;"",ROUNDUP(($L4581*$N4581/100),-1),0),0)</f>
        <v>0</v>
      </c>
      <c r="R4581" s="311">
        <f t="shared" si="142"/>
        <v>0</v>
      </c>
      <c r="S4581" s="313">
        <f t="shared" si="143"/>
        <v>0</v>
      </c>
      <c r="T4581" s="314">
        <f>IF(M4581&lt;&gt;ฐาน!$M$45,IF(S4581&lt;&gt;"",S4581+R4581,0),0)</f>
        <v>0</v>
      </c>
      <c r="U4581" s="311">
        <f>IF(M4581&lt;&gt;ฐาน!$M$45,IF(S4581=0,J4581+T4581,O4581),J4581)</f>
        <v>0</v>
      </c>
      <c r="V4581" s="98"/>
    </row>
    <row r="4582" spans="1:22" x14ac:dyDescent="0.35">
      <c r="A4582" s="93">
        <v>4574</v>
      </c>
      <c r="B4582" s="84"/>
      <c r="C4582" s="98"/>
      <c r="D4582" s="91"/>
      <c r="E4582" s="89"/>
      <c r="F4582" s="88"/>
      <c r="G4582" s="91"/>
      <c r="H4582" s="91"/>
      <c r="I4582" s="88"/>
      <c r="J4582" s="92"/>
      <c r="K4582" s="212"/>
      <c r="L4582" s="308" t="str">
        <f>IF(K4582&lt;&gt;"",INDEX(ฐาน!$J$4:$M$44,MATCH(INT(K4582),ฐาน!$J$4:$J$44,0),2),"")</f>
        <v/>
      </c>
      <c r="M4582" s="309" t="str">
        <f>IF(L4582&lt;&gt;"",INDEX(ฐาน!$J$4:$M$45,MATCH(L4582,ฐาน!$K$4:$K$45,0),4),"")</f>
        <v/>
      </c>
      <c r="N4582" s="310" t="str">
        <f>IF(I4582&lt;&gt;"",INDEX(ฐาน!$A$4:$F$9,MATCH(I4582,ฐาน!$A$4:$A$9,0),IF(J4582&gt;=INDEX(ฐาน!$A$4:$F$9,MATCH(I4582,ฐาน!$A$4:$A$9,0),3),6,5)),"")</f>
        <v/>
      </c>
      <c r="O4582" s="311" t="str">
        <f>IF(I4582&lt;&gt;"",IF(J4582&gt;=INDEX(ฐาน!$A$4:$G$9,MATCH(I4582,ฐาน!$A$4:$A$9,0),4),INDEX(ฐาน!$A$4:$G$9,MATCH(I4582,ฐาน!$A$4:$A$9,0),7),INDEX(ฐาน!$A$4:$G$9,MATCH(I4582,ฐาน!$A$4:$A$9,0),4)),"")</f>
        <v/>
      </c>
      <c r="P4582" s="312">
        <f>IF(M4582&lt;&gt;ฐาน!$M$45,IF(L4582&lt;&gt;"",($L4582*$N4582/100),0),0)</f>
        <v>0</v>
      </c>
      <c r="Q4582" s="311">
        <f>IF(M4582&lt;&gt;ฐาน!$M$45,IF(L4582&lt;&gt;"",ROUNDUP(($L4582*$N4582/100),-1),0),0)</f>
        <v>0</v>
      </c>
      <c r="R4582" s="311">
        <f t="shared" si="142"/>
        <v>0</v>
      </c>
      <c r="S4582" s="313">
        <f t="shared" si="143"/>
        <v>0</v>
      </c>
      <c r="T4582" s="314">
        <f>IF(M4582&lt;&gt;ฐาน!$M$45,IF(S4582&lt;&gt;"",S4582+R4582,0),0)</f>
        <v>0</v>
      </c>
      <c r="U4582" s="311">
        <f>IF(M4582&lt;&gt;ฐาน!$M$45,IF(S4582=0,J4582+T4582,O4582),J4582)</f>
        <v>0</v>
      </c>
      <c r="V4582" s="98"/>
    </row>
    <row r="4583" spans="1:22" x14ac:dyDescent="0.35">
      <c r="A4583" s="93">
        <v>4575</v>
      </c>
      <c r="B4583" s="84"/>
      <c r="C4583" s="98"/>
      <c r="D4583" s="91"/>
      <c r="E4583" s="89"/>
      <c r="F4583" s="88"/>
      <c r="G4583" s="91"/>
      <c r="H4583" s="91"/>
      <c r="I4583" s="88"/>
      <c r="J4583" s="92"/>
      <c r="K4583" s="212"/>
      <c r="L4583" s="308" t="str">
        <f>IF(K4583&lt;&gt;"",INDEX(ฐาน!$J$4:$M$44,MATCH(INT(K4583),ฐาน!$J$4:$J$44,0),2),"")</f>
        <v/>
      </c>
      <c r="M4583" s="309" t="str">
        <f>IF(L4583&lt;&gt;"",INDEX(ฐาน!$J$4:$M$45,MATCH(L4583,ฐาน!$K$4:$K$45,0),4),"")</f>
        <v/>
      </c>
      <c r="N4583" s="310" t="str">
        <f>IF(I4583&lt;&gt;"",INDEX(ฐาน!$A$4:$F$9,MATCH(I4583,ฐาน!$A$4:$A$9,0),IF(J4583&gt;=INDEX(ฐาน!$A$4:$F$9,MATCH(I4583,ฐาน!$A$4:$A$9,0),3),6,5)),"")</f>
        <v/>
      </c>
      <c r="O4583" s="311" t="str">
        <f>IF(I4583&lt;&gt;"",IF(J4583&gt;=INDEX(ฐาน!$A$4:$G$9,MATCH(I4583,ฐาน!$A$4:$A$9,0),4),INDEX(ฐาน!$A$4:$G$9,MATCH(I4583,ฐาน!$A$4:$A$9,0),7),INDEX(ฐาน!$A$4:$G$9,MATCH(I4583,ฐาน!$A$4:$A$9,0),4)),"")</f>
        <v/>
      </c>
      <c r="P4583" s="312">
        <f>IF(M4583&lt;&gt;ฐาน!$M$45,IF(L4583&lt;&gt;"",($L4583*$N4583/100),0),0)</f>
        <v>0</v>
      </c>
      <c r="Q4583" s="311">
        <f>IF(M4583&lt;&gt;ฐาน!$M$45,IF(L4583&lt;&gt;"",ROUNDUP(($L4583*$N4583/100),-1),0),0)</f>
        <v>0</v>
      </c>
      <c r="R4583" s="311">
        <f t="shared" si="142"/>
        <v>0</v>
      </c>
      <c r="S4583" s="313">
        <f t="shared" si="143"/>
        <v>0</v>
      </c>
      <c r="T4583" s="314">
        <f>IF(M4583&lt;&gt;ฐาน!$M$45,IF(S4583&lt;&gt;"",S4583+R4583,0),0)</f>
        <v>0</v>
      </c>
      <c r="U4583" s="311">
        <f>IF(M4583&lt;&gt;ฐาน!$M$45,IF(S4583=0,J4583+T4583,O4583),J4583)</f>
        <v>0</v>
      </c>
      <c r="V4583" s="98"/>
    </row>
    <row r="4584" spans="1:22" x14ac:dyDescent="0.35">
      <c r="A4584" s="93">
        <v>4576</v>
      </c>
      <c r="B4584" s="84"/>
      <c r="C4584" s="98"/>
      <c r="D4584" s="91"/>
      <c r="E4584" s="89"/>
      <c r="F4584" s="88"/>
      <c r="G4584" s="91"/>
      <c r="H4584" s="91"/>
      <c r="I4584" s="88"/>
      <c r="J4584" s="92"/>
      <c r="K4584" s="212"/>
      <c r="L4584" s="308" t="str">
        <f>IF(K4584&lt;&gt;"",INDEX(ฐาน!$J$4:$M$44,MATCH(INT(K4584),ฐาน!$J$4:$J$44,0),2),"")</f>
        <v/>
      </c>
      <c r="M4584" s="309" t="str">
        <f>IF(L4584&lt;&gt;"",INDEX(ฐาน!$J$4:$M$45,MATCH(L4584,ฐาน!$K$4:$K$45,0),4),"")</f>
        <v/>
      </c>
      <c r="N4584" s="310" t="str">
        <f>IF(I4584&lt;&gt;"",INDEX(ฐาน!$A$4:$F$9,MATCH(I4584,ฐาน!$A$4:$A$9,0),IF(J4584&gt;=INDEX(ฐาน!$A$4:$F$9,MATCH(I4584,ฐาน!$A$4:$A$9,0),3),6,5)),"")</f>
        <v/>
      </c>
      <c r="O4584" s="311" t="str">
        <f>IF(I4584&lt;&gt;"",IF(J4584&gt;=INDEX(ฐาน!$A$4:$G$9,MATCH(I4584,ฐาน!$A$4:$A$9,0),4),INDEX(ฐาน!$A$4:$G$9,MATCH(I4584,ฐาน!$A$4:$A$9,0),7),INDEX(ฐาน!$A$4:$G$9,MATCH(I4584,ฐาน!$A$4:$A$9,0),4)),"")</f>
        <v/>
      </c>
      <c r="P4584" s="312">
        <f>IF(M4584&lt;&gt;ฐาน!$M$45,IF(L4584&lt;&gt;"",($L4584*$N4584/100),0),0)</f>
        <v>0</v>
      </c>
      <c r="Q4584" s="311">
        <f>IF(M4584&lt;&gt;ฐาน!$M$45,IF(L4584&lt;&gt;"",ROUNDUP(($L4584*$N4584/100),-1),0),0)</f>
        <v>0</v>
      </c>
      <c r="R4584" s="311">
        <f t="shared" si="142"/>
        <v>0</v>
      </c>
      <c r="S4584" s="313">
        <f t="shared" si="143"/>
        <v>0</v>
      </c>
      <c r="T4584" s="314">
        <f>IF(M4584&lt;&gt;ฐาน!$M$45,IF(S4584&lt;&gt;"",S4584+R4584,0),0)</f>
        <v>0</v>
      </c>
      <c r="U4584" s="311">
        <f>IF(M4584&lt;&gt;ฐาน!$M$45,IF(S4584=0,J4584+T4584,O4584),J4584)</f>
        <v>0</v>
      </c>
      <c r="V4584" s="98"/>
    </row>
    <row r="4585" spans="1:22" x14ac:dyDescent="0.35">
      <c r="A4585" s="93">
        <v>4577</v>
      </c>
      <c r="B4585" s="84"/>
      <c r="C4585" s="98"/>
      <c r="D4585" s="91"/>
      <c r="E4585" s="89"/>
      <c r="F4585" s="88"/>
      <c r="G4585" s="91"/>
      <c r="H4585" s="91"/>
      <c r="I4585" s="88"/>
      <c r="J4585" s="92"/>
      <c r="K4585" s="212"/>
      <c r="L4585" s="308" t="str">
        <f>IF(K4585&lt;&gt;"",INDEX(ฐาน!$J$4:$M$44,MATCH(INT(K4585),ฐาน!$J$4:$J$44,0),2),"")</f>
        <v/>
      </c>
      <c r="M4585" s="309" t="str">
        <f>IF(L4585&lt;&gt;"",INDEX(ฐาน!$J$4:$M$45,MATCH(L4585,ฐาน!$K$4:$K$45,0),4),"")</f>
        <v/>
      </c>
      <c r="N4585" s="310" t="str">
        <f>IF(I4585&lt;&gt;"",INDEX(ฐาน!$A$4:$F$9,MATCH(I4585,ฐาน!$A$4:$A$9,0),IF(J4585&gt;=INDEX(ฐาน!$A$4:$F$9,MATCH(I4585,ฐาน!$A$4:$A$9,0),3),6,5)),"")</f>
        <v/>
      </c>
      <c r="O4585" s="311" t="str">
        <f>IF(I4585&lt;&gt;"",IF(J4585&gt;=INDEX(ฐาน!$A$4:$G$9,MATCH(I4585,ฐาน!$A$4:$A$9,0),4),INDEX(ฐาน!$A$4:$G$9,MATCH(I4585,ฐาน!$A$4:$A$9,0),7),INDEX(ฐาน!$A$4:$G$9,MATCH(I4585,ฐาน!$A$4:$A$9,0),4)),"")</f>
        <v/>
      </c>
      <c r="P4585" s="312">
        <f>IF(M4585&lt;&gt;ฐาน!$M$45,IF(L4585&lt;&gt;"",($L4585*$N4585/100),0),0)</f>
        <v>0</v>
      </c>
      <c r="Q4585" s="311">
        <f>IF(M4585&lt;&gt;ฐาน!$M$45,IF(L4585&lt;&gt;"",ROUNDUP(($L4585*$N4585/100),-1),0),0)</f>
        <v>0</v>
      </c>
      <c r="R4585" s="311">
        <f t="shared" si="142"/>
        <v>0</v>
      </c>
      <c r="S4585" s="313">
        <f t="shared" si="143"/>
        <v>0</v>
      </c>
      <c r="T4585" s="314">
        <f>IF(M4585&lt;&gt;ฐาน!$M$45,IF(S4585&lt;&gt;"",S4585+R4585,0),0)</f>
        <v>0</v>
      </c>
      <c r="U4585" s="311">
        <f>IF(M4585&lt;&gt;ฐาน!$M$45,IF(S4585=0,J4585+T4585,O4585),J4585)</f>
        <v>0</v>
      </c>
      <c r="V4585" s="98"/>
    </row>
    <row r="4586" spans="1:22" x14ac:dyDescent="0.35">
      <c r="A4586" s="93">
        <v>4578</v>
      </c>
      <c r="B4586" s="84"/>
      <c r="C4586" s="98"/>
      <c r="D4586" s="91"/>
      <c r="E4586" s="89"/>
      <c r="F4586" s="88"/>
      <c r="G4586" s="91"/>
      <c r="H4586" s="91"/>
      <c r="I4586" s="88"/>
      <c r="J4586" s="92"/>
      <c r="K4586" s="212"/>
      <c r="L4586" s="308" t="str">
        <f>IF(K4586&lt;&gt;"",INDEX(ฐาน!$J$4:$M$44,MATCH(INT(K4586),ฐาน!$J$4:$J$44,0),2),"")</f>
        <v/>
      </c>
      <c r="M4586" s="309" t="str">
        <f>IF(L4586&lt;&gt;"",INDEX(ฐาน!$J$4:$M$45,MATCH(L4586,ฐาน!$K$4:$K$45,0),4),"")</f>
        <v/>
      </c>
      <c r="N4586" s="310" t="str">
        <f>IF(I4586&lt;&gt;"",INDEX(ฐาน!$A$4:$F$9,MATCH(I4586,ฐาน!$A$4:$A$9,0),IF(J4586&gt;=INDEX(ฐาน!$A$4:$F$9,MATCH(I4586,ฐาน!$A$4:$A$9,0),3),6,5)),"")</f>
        <v/>
      </c>
      <c r="O4586" s="311" t="str">
        <f>IF(I4586&lt;&gt;"",IF(J4586&gt;=INDEX(ฐาน!$A$4:$G$9,MATCH(I4586,ฐาน!$A$4:$A$9,0),4),INDEX(ฐาน!$A$4:$G$9,MATCH(I4586,ฐาน!$A$4:$A$9,0),7),INDEX(ฐาน!$A$4:$G$9,MATCH(I4586,ฐาน!$A$4:$A$9,0),4)),"")</f>
        <v/>
      </c>
      <c r="P4586" s="312">
        <f>IF(M4586&lt;&gt;ฐาน!$M$45,IF(L4586&lt;&gt;"",($L4586*$N4586/100),0),0)</f>
        <v>0</v>
      </c>
      <c r="Q4586" s="311">
        <f>IF(M4586&lt;&gt;ฐาน!$M$45,IF(L4586&lt;&gt;"",ROUNDUP(($L4586*$N4586/100),-1),0),0)</f>
        <v>0</v>
      </c>
      <c r="R4586" s="311">
        <f t="shared" si="142"/>
        <v>0</v>
      </c>
      <c r="S4586" s="313">
        <f t="shared" si="143"/>
        <v>0</v>
      </c>
      <c r="T4586" s="314">
        <f>IF(M4586&lt;&gt;ฐาน!$M$45,IF(S4586&lt;&gt;"",S4586+R4586,0),0)</f>
        <v>0</v>
      </c>
      <c r="U4586" s="311">
        <f>IF(M4586&lt;&gt;ฐาน!$M$45,IF(S4586=0,J4586+T4586,O4586),J4586)</f>
        <v>0</v>
      </c>
      <c r="V4586" s="98"/>
    </row>
    <row r="4587" spans="1:22" x14ac:dyDescent="0.35">
      <c r="A4587" s="93">
        <v>4579</v>
      </c>
      <c r="B4587" s="84"/>
      <c r="C4587" s="98"/>
      <c r="D4587" s="91"/>
      <c r="E4587" s="89"/>
      <c r="F4587" s="88"/>
      <c r="G4587" s="91"/>
      <c r="H4587" s="91"/>
      <c r="I4587" s="88"/>
      <c r="J4587" s="92"/>
      <c r="K4587" s="212"/>
      <c r="L4587" s="308" t="str">
        <f>IF(K4587&lt;&gt;"",INDEX(ฐาน!$J$4:$M$44,MATCH(INT(K4587),ฐาน!$J$4:$J$44,0),2),"")</f>
        <v/>
      </c>
      <c r="M4587" s="309" t="str">
        <f>IF(L4587&lt;&gt;"",INDEX(ฐาน!$J$4:$M$45,MATCH(L4587,ฐาน!$K$4:$K$45,0),4),"")</f>
        <v/>
      </c>
      <c r="N4587" s="310" t="str">
        <f>IF(I4587&lt;&gt;"",INDEX(ฐาน!$A$4:$F$9,MATCH(I4587,ฐาน!$A$4:$A$9,0),IF(J4587&gt;=INDEX(ฐาน!$A$4:$F$9,MATCH(I4587,ฐาน!$A$4:$A$9,0),3),6,5)),"")</f>
        <v/>
      </c>
      <c r="O4587" s="311" t="str">
        <f>IF(I4587&lt;&gt;"",IF(J4587&gt;=INDEX(ฐาน!$A$4:$G$9,MATCH(I4587,ฐาน!$A$4:$A$9,0),4),INDEX(ฐาน!$A$4:$G$9,MATCH(I4587,ฐาน!$A$4:$A$9,0),7),INDEX(ฐาน!$A$4:$G$9,MATCH(I4587,ฐาน!$A$4:$A$9,0),4)),"")</f>
        <v/>
      </c>
      <c r="P4587" s="312">
        <f>IF(M4587&lt;&gt;ฐาน!$M$45,IF(L4587&lt;&gt;"",($L4587*$N4587/100),0),0)</f>
        <v>0</v>
      </c>
      <c r="Q4587" s="311">
        <f>IF(M4587&lt;&gt;ฐาน!$M$45,IF(L4587&lt;&gt;"",ROUNDUP(($L4587*$N4587/100),-1),0),0)</f>
        <v>0</v>
      </c>
      <c r="R4587" s="311">
        <f t="shared" si="142"/>
        <v>0</v>
      </c>
      <c r="S4587" s="313">
        <f t="shared" si="143"/>
        <v>0</v>
      </c>
      <c r="T4587" s="314">
        <f>IF(M4587&lt;&gt;ฐาน!$M$45,IF(S4587&lt;&gt;"",S4587+R4587,0),0)</f>
        <v>0</v>
      </c>
      <c r="U4587" s="311">
        <f>IF(M4587&lt;&gt;ฐาน!$M$45,IF(S4587=0,J4587+T4587,O4587),J4587)</f>
        <v>0</v>
      </c>
      <c r="V4587" s="98"/>
    </row>
    <row r="4588" spans="1:22" x14ac:dyDescent="0.35">
      <c r="A4588" s="93">
        <v>4580</v>
      </c>
      <c r="B4588" s="84"/>
      <c r="C4588" s="98"/>
      <c r="D4588" s="91"/>
      <c r="E4588" s="89"/>
      <c r="F4588" s="88"/>
      <c r="G4588" s="91"/>
      <c r="H4588" s="91"/>
      <c r="I4588" s="88"/>
      <c r="J4588" s="92"/>
      <c r="K4588" s="212"/>
      <c r="L4588" s="308" t="str">
        <f>IF(K4588&lt;&gt;"",INDEX(ฐาน!$J$4:$M$44,MATCH(INT(K4588),ฐาน!$J$4:$J$44,0),2),"")</f>
        <v/>
      </c>
      <c r="M4588" s="309" t="str">
        <f>IF(L4588&lt;&gt;"",INDEX(ฐาน!$J$4:$M$45,MATCH(L4588,ฐาน!$K$4:$K$45,0),4),"")</f>
        <v/>
      </c>
      <c r="N4588" s="310" t="str">
        <f>IF(I4588&lt;&gt;"",INDEX(ฐาน!$A$4:$F$9,MATCH(I4588,ฐาน!$A$4:$A$9,0),IF(J4588&gt;=INDEX(ฐาน!$A$4:$F$9,MATCH(I4588,ฐาน!$A$4:$A$9,0),3),6,5)),"")</f>
        <v/>
      </c>
      <c r="O4588" s="311" t="str">
        <f>IF(I4588&lt;&gt;"",IF(J4588&gt;=INDEX(ฐาน!$A$4:$G$9,MATCH(I4588,ฐาน!$A$4:$A$9,0),4),INDEX(ฐาน!$A$4:$G$9,MATCH(I4588,ฐาน!$A$4:$A$9,0),7),INDEX(ฐาน!$A$4:$G$9,MATCH(I4588,ฐาน!$A$4:$A$9,0),4)),"")</f>
        <v/>
      </c>
      <c r="P4588" s="312">
        <f>IF(M4588&lt;&gt;ฐาน!$M$45,IF(L4588&lt;&gt;"",($L4588*$N4588/100),0),0)</f>
        <v>0</v>
      </c>
      <c r="Q4588" s="311">
        <f>IF(M4588&lt;&gt;ฐาน!$M$45,IF(L4588&lt;&gt;"",ROUNDUP(($L4588*$N4588/100),-1),0),0)</f>
        <v>0</v>
      </c>
      <c r="R4588" s="311">
        <f t="shared" si="142"/>
        <v>0</v>
      </c>
      <c r="S4588" s="313">
        <f t="shared" si="143"/>
        <v>0</v>
      </c>
      <c r="T4588" s="314">
        <f>IF(M4588&lt;&gt;ฐาน!$M$45,IF(S4588&lt;&gt;"",S4588+R4588,0),0)</f>
        <v>0</v>
      </c>
      <c r="U4588" s="311">
        <f>IF(M4588&lt;&gt;ฐาน!$M$45,IF(S4588=0,J4588+T4588,O4588),J4588)</f>
        <v>0</v>
      </c>
      <c r="V4588" s="98"/>
    </row>
    <row r="4589" spans="1:22" x14ac:dyDescent="0.35">
      <c r="A4589" s="93">
        <v>4581</v>
      </c>
      <c r="B4589" s="84"/>
      <c r="C4589" s="98"/>
      <c r="D4589" s="91"/>
      <c r="E4589" s="89"/>
      <c r="F4589" s="88"/>
      <c r="G4589" s="91"/>
      <c r="H4589" s="91"/>
      <c r="I4589" s="88"/>
      <c r="J4589" s="92"/>
      <c r="K4589" s="212"/>
      <c r="L4589" s="308" t="str">
        <f>IF(K4589&lt;&gt;"",INDEX(ฐาน!$J$4:$M$44,MATCH(INT(K4589),ฐาน!$J$4:$J$44,0),2),"")</f>
        <v/>
      </c>
      <c r="M4589" s="309" t="str">
        <f>IF(L4589&lt;&gt;"",INDEX(ฐาน!$J$4:$M$45,MATCH(L4589,ฐาน!$K$4:$K$45,0),4),"")</f>
        <v/>
      </c>
      <c r="N4589" s="310" t="str">
        <f>IF(I4589&lt;&gt;"",INDEX(ฐาน!$A$4:$F$9,MATCH(I4589,ฐาน!$A$4:$A$9,0),IF(J4589&gt;=INDEX(ฐาน!$A$4:$F$9,MATCH(I4589,ฐาน!$A$4:$A$9,0),3),6,5)),"")</f>
        <v/>
      </c>
      <c r="O4589" s="311" t="str">
        <f>IF(I4589&lt;&gt;"",IF(J4589&gt;=INDEX(ฐาน!$A$4:$G$9,MATCH(I4589,ฐาน!$A$4:$A$9,0),4),INDEX(ฐาน!$A$4:$G$9,MATCH(I4589,ฐาน!$A$4:$A$9,0),7),INDEX(ฐาน!$A$4:$G$9,MATCH(I4589,ฐาน!$A$4:$A$9,0),4)),"")</f>
        <v/>
      </c>
      <c r="P4589" s="312">
        <f>IF(M4589&lt;&gt;ฐาน!$M$45,IF(L4589&lt;&gt;"",($L4589*$N4589/100),0),0)</f>
        <v>0</v>
      </c>
      <c r="Q4589" s="311">
        <f>IF(M4589&lt;&gt;ฐาน!$M$45,IF(L4589&lt;&gt;"",ROUNDUP(($L4589*$N4589/100),-1),0),0)</f>
        <v>0</v>
      </c>
      <c r="R4589" s="311">
        <f t="shared" si="142"/>
        <v>0</v>
      </c>
      <c r="S4589" s="313">
        <f t="shared" si="143"/>
        <v>0</v>
      </c>
      <c r="T4589" s="314">
        <f>IF(M4589&lt;&gt;ฐาน!$M$45,IF(S4589&lt;&gt;"",S4589+R4589,0),0)</f>
        <v>0</v>
      </c>
      <c r="U4589" s="311">
        <f>IF(M4589&lt;&gt;ฐาน!$M$45,IF(S4589=0,J4589+T4589,O4589),J4589)</f>
        <v>0</v>
      </c>
      <c r="V4589" s="98"/>
    </row>
    <row r="4590" spans="1:22" x14ac:dyDescent="0.35">
      <c r="A4590" s="93">
        <v>4582</v>
      </c>
      <c r="B4590" s="84"/>
      <c r="C4590" s="98"/>
      <c r="D4590" s="91"/>
      <c r="E4590" s="89"/>
      <c r="F4590" s="88"/>
      <c r="G4590" s="91"/>
      <c r="H4590" s="91"/>
      <c r="I4590" s="88"/>
      <c r="J4590" s="92"/>
      <c r="K4590" s="212"/>
      <c r="L4590" s="308" t="str">
        <f>IF(K4590&lt;&gt;"",INDEX(ฐาน!$J$4:$M$44,MATCH(INT(K4590),ฐาน!$J$4:$J$44,0),2),"")</f>
        <v/>
      </c>
      <c r="M4590" s="309" t="str">
        <f>IF(L4590&lt;&gt;"",INDEX(ฐาน!$J$4:$M$45,MATCH(L4590,ฐาน!$K$4:$K$45,0),4),"")</f>
        <v/>
      </c>
      <c r="N4590" s="310" t="str">
        <f>IF(I4590&lt;&gt;"",INDEX(ฐาน!$A$4:$F$9,MATCH(I4590,ฐาน!$A$4:$A$9,0),IF(J4590&gt;=INDEX(ฐาน!$A$4:$F$9,MATCH(I4590,ฐาน!$A$4:$A$9,0),3),6,5)),"")</f>
        <v/>
      </c>
      <c r="O4590" s="311" t="str">
        <f>IF(I4590&lt;&gt;"",IF(J4590&gt;=INDEX(ฐาน!$A$4:$G$9,MATCH(I4590,ฐาน!$A$4:$A$9,0),4),INDEX(ฐาน!$A$4:$G$9,MATCH(I4590,ฐาน!$A$4:$A$9,0),7),INDEX(ฐาน!$A$4:$G$9,MATCH(I4590,ฐาน!$A$4:$A$9,0),4)),"")</f>
        <v/>
      </c>
      <c r="P4590" s="312">
        <f>IF(M4590&lt;&gt;ฐาน!$M$45,IF(L4590&lt;&gt;"",($L4590*$N4590/100),0),0)</f>
        <v>0</v>
      </c>
      <c r="Q4590" s="311">
        <f>IF(M4590&lt;&gt;ฐาน!$M$45,IF(L4590&lt;&gt;"",ROUNDUP(($L4590*$N4590/100),-1),0),0)</f>
        <v>0</v>
      </c>
      <c r="R4590" s="311">
        <f t="shared" si="142"/>
        <v>0</v>
      </c>
      <c r="S4590" s="313">
        <f t="shared" si="143"/>
        <v>0</v>
      </c>
      <c r="T4590" s="314">
        <f>IF(M4590&lt;&gt;ฐาน!$M$45,IF(S4590&lt;&gt;"",S4590+R4590,0),0)</f>
        <v>0</v>
      </c>
      <c r="U4590" s="311">
        <f>IF(M4590&lt;&gt;ฐาน!$M$45,IF(S4590=0,J4590+T4590,O4590),J4590)</f>
        <v>0</v>
      </c>
      <c r="V4590" s="98"/>
    </row>
    <row r="4591" spans="1:22" x14ac:dyDescent="0.35">
      <c r="A4591" s="93">
        <v>4583</v>
      </c>
      <c r="B4591" s="84"/>
      <c r="C4591" s="98"/>
      <c r="D4591" s="91"/>
      <c r="E4591" s="89"/>
      <c r="F4591" s="88"/>
      <c r="G4591" s="91"/>
      <c r="H4591" s="91"/>
      <c r="I4591" s="88"/>
      <c r="J4591" s="92"/>
      <c r="K4591" s="212"/>
      <c r="L4591" s="308" t="str">
        <f>IF(K4591&lt;&gt;"",INDEX(ฐาน!$J$4:$M$44,MATCH(INT(K4591),ฐาน!$J$4:$J$44,0),2),"")</f>
        <v/>
      </c>
      <c r="M4591" s="309" t="str">
        <f>IF(L4591&lt;&gt;"",INDEX(ฐาน!$J$4:$M$45,MATCH(L4591,ฐาน!$K$4:$K$45,0),4),"")</f>
        <v/>
      </c>
      <c r="N4591" s="310" t="str">
        <f>IF(I4591&lt;&gt;"",INDEX(ฐาน!$A$4:$F$9,MATCH(I4591,ฐาน!$A$4:$A$9,0),IF(J4591&gt;=INDEX(ฐาน!$A$4:$F$9,MATCH(I4591,ฐาน!$A$4:$A$9,0),3),6,5)),"")</f>
        <v/>
      </c>
      <c r="O4591" s="311" t="str">
        <f>IF(I4591&lt;&gt;"",IF(J4591&gt;=INDEX(ฐาน!$A$4:$G$9,MATCH(I4591,ฐาน!$A$4:$A$9,0),4),INDEX(ฐาน!$A$4:$G$9,MATCH(I4591,ฐาน!$A$4:$A$9,0),7),INDEX(ฐาน!$A$4:$G$9,MATCH(I4591,ฐาน!$A$4:$A$9,0),4)),"")</f>
        <v/>
      </c>
      <c r="P4591" s="312">
        <f>IF(M4591&lt;&gt;ฐาน!$M$45,IF(L4591&lt;&gt;"",($L4591*$N4591/100),0),0)</f>
        <v>0</v>
      </c>
      <c r="Q4591" s="311">
        <f>IF(M4591&lt;&gt;ฐาน!$M$45,IF(L4591&lt;&gt;"",ROUNDUP(($L4591*$N4591/100),-1),0),0)</f>
        <v>0</v>
      </c>
      <c r="R4591" s="311">
        <f t="shared" si="142"/>
        <v>0</v>
      </c>
      <c r="S4591" s="313">
        <f t="shared" si="143"/>
        <v>0</v>
      </c>
      <c r="T4591" s="314">
        <f>IF(M4591&lt;&gt;ฐาน!$M$45,IF(S4591&lt;&gt;"",S4591+R4591,0),0)</f>
        <v>0</v>
      </c>
      <c r="U4591" s="311">
        <f>IF(M4591&lt;&gt;ฐาน!$M$45,IF(S4591=0,J4591+T4591,O4591),J4591)</f>
        <v>0</v>
      </c>
      <c r="V4591" s="98"/>
    </row>
    <row r="4592" spans="1:22" x14ac:dyDescent="0.35">
      <c r="A4592" s="93">
        <v>4584</v>
      </c>
      <c r="B4592" s="84"/>
      <c r="C4592" s="98"/>
      <c r="D4592" s="91"/>
      <c r="E4592" s="89"/>
      <c r="F4592" s="88"/>
      <c r="G4592" s="91"/>
      <c r="H4592" s="91"/>
      <c r="I4592" s="88"/>
      <c r="J4592" s="92"/>
      <c r="K4592" s="212"/>
      <c r="L4592" s="308" t="str">
        <f>IF(K4592&lt;&gt;"",INDEX(ฐาน!$J$4:$M$44,MATCH(INT(K4592),ฐาน!$J$4:$J$44,0),2),"")</f>
        <v/>
      </c>
      <c r="M4592" s="309" t="str">
        <f>IF(L4592&lt;&gt;"",INDEX(ฐาน!$J$4:$M$45,MATCH(L4592,ฐาน!$K$4:$K$45,0),4),"")</f>
        <v/>
      </c>
      <c r="N4592" s="310" t="str">
        <f>IF(I4592&lt;&gt;"",INDEX(ฐาน!$A$4:$F$9,MATCH(I4592,ฐาน!$A$4:$A$9,0),IF(J4592&gt;=INDEX(ฐาน!$A$4:$F$9,MATCH(I4592,ฐาน!$A$4:$A$9,0),3),6,5)),"")</f>
        <v/>
      </c>
      <c r="O4592" s="311" t="str">
        <f>IF(I4592&lt;&gt;"",IF(J4592&gt;=INDEX(ฐาน!$A$4:$G$9,MATCH(I4592,ฐาน!$A$4:$A$9,0),4),INDEX(ฐาน!$A$4:$G$9,MATCH(I4592,ฐาน!$A$4:$A$9,0),7),INDEX(ฐาน!$A$4:$G$9,MATCH(I4592,ฐาน!$A$4:$A$9,0),4)),"")</f>
        <v/>
      </c>
      <c r="P4592" s="312">
        <f>IF(M4592&lt;&gt;ฐาน!$M$45,IF(L4592&lt;&gt;"",($L4592*$N4592/100),0),0)</f>
        <v>0</v>
      </c>
      <c r="Q4592" s="311">
        <f>IF(M4592&lt;&gt;ฐาน!$M$45,IF(L4592&lt;&gt;"",ROUNDUP(($L4592*$N4592/100),-1),0),0)</f>
        <v>0</v>
      </c>
      <c r="R4592" s="311">
        <f t="shared" si="142"/>
        <v>0</v>
      </c>
      <c r="S4592" s="313">
        <f t="shared" si="143"/>
        <v>0</v>
      </c>
      <c r="T4592" s="314">
        <f>IF(M4592&lt;&gt;ฐาน!$M$45,IF(S4592&lt;&gt;"",S4592+R4592,0),0)</f>
        <v>0</v>
      </c>
      <c r="U4592" s="311">
        <f>IF(M4592&lt;&gt;ฐาน!$M$45,IF(S4592=0,J4592+T4592,O4592),J4592)</f>
        <v>0</v>
      </c>
      <c r="V4592" s="98"/>
    </row>
    <row r="4593" spans="1:22" x14ac:dyDescent="0.35">
      <c r="A4593" s="93">
        <v>4585</v>
      </c>
      <c r="B4593" s="84"/>
      <c r="C4593" s="98"/>
      <c r="D4593" s="91"/>
      <c r="E4593" s="89"/>
      <c r="F4593" s="88"/>
      <c r="G4593" s="91"/>
      <c r="H4593" s="91"/>
      <c r="I4593" s="88"/>
      <c r="J4593" s="92"/>
      <c r="K4593" s="212"/>
      <c r="L4593" s="308" t="str">
        <f>IF(K4593&lt;&gt;"",INDEX(ฐาน!$J$4:$M$44,MATCH(INT(K4593),ฐาน!$J$4:$J$44,0),2),"")</f>
        <v/>
      </c>
      <c r="M4593" s="309" t="str">
        <f>IF(L4593&lt;&gt;"",INDEX(ฐาน!$J$4:$M$45,MATCH(L4593,ฐาน!$K$4:$K$45,0),4),"")</f>
        <v/>
      </c>
      <c r="N4593" s="310" t="str">
        <f>IF(I4593&lt;&gt;"",INDEX(ฐาน!$A$4:$F$9,MATCH(I4593,ฐาน!$A$4:$A$9,0),IF(J4593&gt;=INDEX(ฐาน!$A$4:$F$9,MATCH(I4593,ฐาน!$A$4:$A$9,0),3),6,5)),"")</f>
        <v/>
      </c>
      <c r="O4593" s="311" t="str">
        <f>IF(I4593&lt;&gt;"",IF(J4593&gt;=INDEX(ฐาน!$A$4:$G$9,MATCH(I4593,ฐาน!$A$4:$A$9,0),4),INDEX(ฐาน!$A$4:$G$9,MATCH(I4593,ฐาน!$A$4:$A$9,0),7),INDEX(ฐาน!$A$4:$G$9,MATCH(I4593,ฐาน!$A$4:$A$9,0),4)),"")</f>
        <v/>
      </c>
      <c r="P4593" s="312">
        <f>IF(M4593&lt;&gt;ฐาน!$M$45,IF(L4593&lt;&gt;"",($L4593*$N4593/100),0),0)</f>
        <v>0</v>
      </c>
      <c r="Q4593" s="311">
        <f>IF(M4593&lt;&gt;ฐาน!$M$45,IF(L4593&lt;&gt;"",ROUNDUP(($L4593*$N4593/100),-1),0),0)</f>
        <v>0</v>
      </c>
      <c r="R4593" s="311">
        <f t="shared" si="142"/>
        <v>0</v>
      </c>
      <c r="S4593" s="313">
        <f t="shared" si="143"/>
        <v>0</v>
      </c>
      <c r="T4593" s="314">
        <f>IF(M4593&lt;&gt;ฐาน!$M$45,IF(S4593&lt;&gt;"",S4593+R4593,0),0)</f>
        <v>0</v>
      </c>
      <c r="U4593" s="311">
        <f>IF(M4593&lt;&gt;ฐาน!$M$45,IF(S4593=0,J4593+T4593,O4593),J4593)</f>
        <v>0</v>
      </c>
      <c r="V4593" s="98"/>
    </row>
    <row r="4594" spans="1:22" x14ac:dyDescent="0.35">
      <c r="A4594" s="93">
        <v>4586</v>
      </c>
      <c r="B4594" s="84"/>
      <c r="C4594" s="98"/>
      <c r="D4594" s="91"/>
      <c r="E4594" s="89"/>
      <c r="F4594" s="88"/>
      <c r="G4594" s="91"/>
      <c r="H4594" s="91"/>
      <c r="I4594" s="88"/>
      <c r="J4594" s="92"/>
      <c r="K4594" s="212"/>
      <c r="L4594" s="308" t="str">
        <f>IF(K4594&lt;&gt;"",INDEX(ฐาน!$J$4:$M$44,MATCH(INT(K4594),ฐาน!$J$4:$J$44,0),2),"")</f>
        <v/>
      </c>
      <c r="M4594" s="309" t="str">
        <f>IF(L4594&lt;&gt;"",INDEX(ฐาน!$J$4:$M$45,MATCH(L4594,ฐาน!$K$4:$K$45,0),4),"")</f>
        <v/>
      </c>
      <c r="N4594" s="310" t="str">
        <f>IF(I4594&lt;&gt;"",INDEX(ฐาน!$A$4:$F$9,MATCH(I4594,ฐาน!$A$4:$A$9,0),IF(J4594&gt;=INDEX(ฐาน!$A$4:$F$9,MATCH(I4594,ฐาน!$A$4:$A$9,0),3),6,5)),"")</f>
        <v/>
      </c>
      <c r="O4594" s="311" t="str">
        <f>IF(I4594&lt;&gt;"",IF(J4594&gt;=INDEX(ฐาน!$A$4:$G$9,MATCH(I4594,ฐาน!$A$4:$A$9,0),4),INDEX(ฐาน!$A$4:$G$9,MATCH(I4594,ฐาน!$A$4:$A$9,0),7),INDEX(ฐาน!$A$4:$G$9,MATCH(I4594,ฐาน!$A$4:$A$9,0),4)),"")</f>
        <v/>
      </c>
      <c r="P4594" s="312">
        <f>IF(M4594&lt;&gt;ฐาน!$M$45,IF(L4594&lt;&gt;"",($L4594*$N4594/100),0),0)</f>
        <v>0</v>
      </c>
      <c r="Q4594" s="311">
        <f>IF(M4594&lt;&gt;ฐาน!$M$45,IF(L4594&lt;&gt;"",ROUNDUP(($L4594*$N4594/100),-1),0),0)</f>
        <v>0</v>
      </c>
      <c r="R4594" s="311">
        <f t="shared" si="142"/>
        <v>0</v>
      </c>
      <c r="S4594" s="313">
        <f t="shared" si="143"/>
        <v>0</v>
      </c>
      <c r="T4594" s="314">
        <f>IF(M4594&lt;&gt;ฐาน!$M$45,IF(S4594&lt;&gt;"",S4594+R4594,0),0)</f>
        <v>0</v>
      </c>
      <c r="U4594" s="311">
        <f>IF(M4594&lt;&gt;ฐาน!$M$45,IF(S4594=0,J4594+T4594,O4594),J4594)</f>
        <v>0</v>
      </c>
      <c r="V4594" s="98"/>
    </row>
    <row r="4595" spans="1:22" x14ac:dyDescent="0.35">
      <c r="A4595" s="93">
        <v>4587</v>
      </c>
      <c r="B4595" s="84"/>
      <c r="C4595" s="98"/>
      <c r="D4595" s="91"/>
      <c r="E4595" s="89"/>
      <c r="F4595" s="88"/>
      <c r="G4595" s="91"/>
      <c r="H4595" s="91"/>
      <c r="I4595" s="88"/>
      <c r="J4595" s="92"/>
      <c r="K4595" s="212"/>
      <c r="L4595" s="308" t="str">
        <f>IF(K4595&lt;&gt;"",INDEX(ฐาน!$J$4:$M$44,MATCH(INT(K4595),ฐาน!$J$4:$J$44,0),2),"")</f>
        <v/>
      </c>
      <c r="M4595" s="309" t="str">
        <f>IF(L4595&lt;&gt;"",INDEX(ฐาน!$J$4:$M$45,MATCH(L4595,ฐาน!$K$4:$K$45,0),4),"")</f>
        <v/>
      </c>
      <c r="N4595" s="310" t="str">
        <f>IF(I4595&lt;&gt;"",INDEX(ฐาน!$A$4:$F$9,MATCH(I4595,ฐาน!$A$4:$A$9,0),IF(J4595&gt;=INDEX(ฐาน!$A$4:$F$9,MATCH(I4595,ฐาน!$A$4:$A$9,0),3),6,5)),"")</f>
        <v/>
      </c>
      <c r="O4595" s="311" t="str">
        <f>IF(I4595&lt;&gt;"",IF(J4595&gt;=INDEX(ฐาน!$A$4:$G$9,MATCH(I4595,ฐาน!$A$4:$A$9,0),4),INDEX(ฐาน!$A$4:$G$9,MATCH(I4595,ฐาน!$A$4:$A$9,0),7),INDEX(ฐาน!$A$4:$G$9,MATCH(I4595,ฐาน!$A$4:$A$9,0),4)),"")</f>
        <v/>
      </c>
      <c r="P4595" s="312">
        <f>IF(M4595&lt;&gt;ฐาน!$M$45,IF(L4595&lt;&gt;"",($L4595*$N4595/100),0),0)</f>
        <v>0</v>
      </c>
      <c r="Q4595" s="311">
        <f>IF(M4595&lt;&gt;ฐาน!$M$45,IF(L4595&lt;&gt;"",ROUNDUP(($L4595*$N4595/100),-1),0),0)</f>
        <v>0</v>
      </c>
      <c r="R4595" s="311">
        <f t="shared" si="142"/>
        <v>0</v>
      </c>
      <c r="S4595" s="313">
        <f t="shared" si="143"/>
        <v>0</v>
      </c>
      <c r="T4595" s="314">
        <f>IF(M4595&lt;&gt;ฐาน!$M$45,IF(S4595&lt;&gt;"",S4595+R4595,0),0)</f>
        <v>0</v>
      </c>
      <c r="U4595" s="311">
        <f>IF(M4595&lt;&gt;ฐาน!$M$45,IF(S4595=0,J4595+T4595,O4595),J4595)</f>
        <v>0</v>
      </c>
      <c r="V4595" s="98"/>
    </row>
    <row r="4596" spans="1:22" x14ac:dyDescent="0.35">
      <c r="A4596" s="93">
        <v>4588</v>
      </c>
      <c r="B4596" s="84"/>
      <c r="C4596" s="98"/>
      <c r="D4596" s="91"/>
      <c r="E4596" s="89"/>
      <c r="F4596" s="88"/>
      <c r="G4596" s="91"/>
      <c r="H4596" s="91"/>
      <c r="I4596" s="88"/>
      <c r="J4596" s="92"/>
      <c r="K4596" s="212"/>
      <c r="L4596" s="308" t="str">
        <f>IF(K4596&lt;&gt;"",INDEX(ฐาน!$J$4:$M$44,MATCH(INT(K4596),ฐาน!$J$4:$J$44,0),2),"")</f>
        <v/>
      </c>
      <c r="M4596" s="309" t="str">
        <f>IF(L4596&lt;&gt;"",INDEX(ฐาน!$J$4:$M$45,MATCH(L4596,ฐาน!$K$4:$K$45,0),4),"")</f>
        <v/>
      </c>
      <c r="N4596" s="310" t="str">
        <f>IF(I4596&lt;&gt;"",INDEX(ฐาน!$A$4:$F$9,MATCH(I4596,ฐาน!$A$4:$A$9,0),IF(J4596&gt;=INDEX(ฐาน!$A$4:$F$9,MATCH(I4596,ฐาน!$A$4:$A$9,0),3),6,5)),"")</f>
        <v/>
      </c>
      <c r="O4596" s="311" t="str">
        <f>IF(I4596&lt;&gt;"",IF(J4596&gt;=INDEX(ฐาน!$A$4:$G$9,MATCH(I4596,ฐาน!$A$4:$A$9,0),4),INDEX(ฐาน!$A$4:$G$9,MATCH(I4596,ฐาน!$A$4:$A$9,0),7),INDEX(ฐาน!$A$4:$G$9,MATCH(I4596,ฐาน!$A$4:$A$9,0),4)),"")</f>
        <v/>
      </c>
      <c r="P4596" s="312">
        <f>IF(M4596&lt;&gt;ฐาน!$M$45,IF(L4596&lt;&gt;"",($L4596*$N4596/100),0),0)</f>
        <v>0</v>
      </c>
      <c r="Q4596" s="311">
        <f>IF(M4596&lt;&gt;ฐาน!$M$45,IF(L4596&lt;&gt;"",ROUNDUP(($L4596*$N4596/100),-1),0),0)</f>
        <v>0</v>
      </c>
      <c r="R4596" s="311">
        <f t="shared" si="142"/>
        <v>0</v>
      </c>
      <c r="S4596" s="313">
        <f t="shared" si="143"/>
        <v>0</v>
      </c>
      <c r="T4596" s="314">
        <f>IF(M4596&lt;&gt;ฐาน!$M$45,IF(S4596&lt;&gt;"",S4596+R4596,0),0)</f>
        <v>0</v>
      </c>
      <c r="U4596" s="311">
        <f>IF(M4596&lt;&gt;ฐาน!$M$45,IF(S4596=0,J4596+T4596,O4596),J4596)</f>
        <v>0</v>
      </c>
      <c r="V4596" s="98"/>
    </row>
    <row r="4597" spans="1:22" x14ac:dyDescent="0.35">
      <c r="A4597" s="93">
        <v>4589</v>
      </c>
      <c r="B4597" s="84"/>
      <c r="C4597" s="98"/>
      <c r="D4597" s="91"/>
      <c r="E4597" s="89"/>
      <c r="F4597" s="88"/>
      <c r="G4597" s="91"/>
      <c r="H4597" s="91"/>
      <c r="I4597" s="88"/>
      <c r="J4597" s="92"/>
      <c r="K4597" s="212"/>
      <c r="L4597" s="308" t="str">
        <f>IF(K4597&lt;&gt;"",INDEX(ฐาน!$J$4:$M$44,MATCH(INT(K4597),ฐาน!$J$4:$J$44,0),2),"")</f>
        <v/>
      </c>
      <c r="M4597" s="309" t="str">
        <f>IF(L4597&lt;&gt;"",INDEX(ฐาน!$J$4:$M$45,MATCH(L4597,ฐาน!$K$4:$K$45,0),4),"")</f>
        <v/>
      </c>
      <c r="N4597" s="310" t="str">
        <f>IF(I4597&lt;&gt;"",INDEX(ฐาน!$A$4:$F$9,MATCH(I4597,ฐาน!$A$4:$A$9,0),IF(J4597&gt;=INDEX(ฐาน!$A$4:$F$9,MATCH(I4597,ฐาน!$A$4:$A$9,0),3),6,5)),"")</f>
        <v/>
      </c>
      <c r="O4597" s="311" t="str">
        <f>IF(I4597&lt;&gt;"",IF(J4597&gt;=INDEX(ฐาน!$A$4:$G$9,MATCH(I4597,ฐาน!$A$4:$A$9,0),4),INDEX(ฐาน!$A$4:$G$9,MATCH(I4597,ฐาน!$A$4:$A$9,0),7),INDEX(ฐาน!$A$4:$G$9,MATCH(I4597,ฐาน!$A$4:$A$9,0),4)),"")</f>
        <v/>
      </c>
      <c r="P4597" s="312">
        <f>IF(M4597&lt;&gt;ฐาน!$M$45,IF(L4597&lt;&gt;"",($L4597*$N4597/100),0),0)</f>
        <v>0</v>
      </c>
      <c r="Q4597" s="311">
        <f>IF(M4597&lt;&gt;ฐาน!$M$45,IF(L4597&lt;&gt;"",ROUNDUP(($L4597*$N4597/100),-1),0),0)</f>
        <v>0</v>
      </c>
      <c r="R4597" s="311">
        <f t="shared" si="142"/>
        <v>0</v>
      </c>
      <c r="S4597" s="313">
        <f t="shared" si="143"/>
        <v>0</v>
      </c>
      <c r="T4597" s="314">
        <f>IF(M4597&lt;&gt;ฐาน!$M$45,IF(S4597&lt;&gt;"",S4597+R4597,0),0)</f>
        <v>0</v>
      </c>
      <c r="U4597" s="311">
        <f>IF(M4597&lt;&gt;ฐาน!$M$45,IF(S4597=0,J4597+T4597,O4597),J4597)</f>
        <v>0</v>
      </c>
      <c r="V4597" s="98"/>
    </row>
    <row r="4598" spans="1:22" x14ac:dyDescent="0.35">
      <c r="A4598" s="93">
        <v>4590</v>
      </c>
      <c r="B4598" s="84"/>
      <c r="C4598" s="98"/>
      <c r="D4598" s="91"/>
      <c r="E4598" s="89"/>
      <c r="F4598" s="88"/>
      <c r="G4598" s="91"/>
      <c r="H4598" s="91"/>
      <c r="I4598" s="88"/>
      <c r="J4598" s="92"/>
      <c r="K4598" s="212"/>
      <c r="L4598" s="308" t="str">
        <f>IF(K4598&lt;&gt;"",INDEX(ฐาน!$J$4:$M$44,MATCH(INT(K4598),ฐาน!$J$4:$J$44,0),2),"")</f>
        <v/>
      </c>
      <c r="M4598" s="309" t="str">
        <f>IF(L4598&lt;&gt;"",INDEX(ฐาน!$J$4:$M$45,MATCH(L4598,ฐาน!$K$4:$K$45,0),4),"")</f>
        <v/>
      </c>
      <c r="N4598" s="310" t="str">
        <f>IF(I4598&lt;&gt;"",INDEX(ฐาน!$A$4:$F$9,MATCH(I4598,ฐาน!$A$4:$A$9,0),IF(J4598&gt;=INDEX(ฐาน!$A$4:$F$9,MATCH(I4598,ฐาน!$A$4:$A$9,0),3),6,5)),"")</f>
        <v/>
      </c>
      <c r="O4598" s="311" t="str">
        <f>IF(I4598&lt;&gt;"",IF(J4598&gt;=INDEX(ฐาน!$A$4:$G$9,MATCH(I4598,ฐาน!$A$4:$A$9,0),4),INDEX(ฐาน!$A$4:$G$9,MATCH(I4598,ฐาน!$A$4:$A$9,0),7),INDEX(ฐาน!$A$4:$G$9,MATCH(I4598,ฐาน!$A$4:$A$9,0),4)),"")</f>
        <v/>
      </c>
      <c r="P4598" s="312">
        <f>IF(M4598&lt;&gt;ฐาน!$M$45,IF(L4598&lt;&gt;"",($L4598*$N4598/100),0),0)</f>
        <v>0</v>
      </c>
      <c r="Q4598" s="311">
        <f>IF(M4598&lt;&gt;ฐาน!$M$45,IF(L4598&lt;&gt;"",ROUNDUP(($L4598*$N4598/100),-1),0),0)</f>
        <v>0</v>
      </c>
      <c r="R4598" s="311">
        <f t="shared" si="142"/>
        <v>0</v>
      </c>
      <c r="S4598" s="313">
        <f t="shared" si="143"/>
        <v>0</v>
      </c>
      <c r="T4598" s="314">
        <f>IF(M4598&lt;&gt;ฐาน!$M$45,IF(S4598&lt;&gt;"",S4598+R4598,0),0)</f>
        <v>0</v>
      </c>
      <c r="U4598" s="311">
        <f>IF(M4598&lt;&gt;ฐาน!$M$45,IF(S4598=0,J4598+T4598,O4598),J4598)</f>
        <v>0</v>
      </c>
      <c r="V4598" s="98"/>
    </row>
    <row r="4599" spans="1:22" x14ac:dyDescent="0.35">
      <c r="A4599" s="93">
        <v>4591</v>
      </c>
      <c r="B4599" s="84"/>
      <c r="C4599" s="98"/>
      <c r="D4599" s="91"/>
      <c r="E4599" s="89"/>
      <c r="F4599" s="88"/>
      <c r="G4599" s="91"/>
      <c r="H4599" s="91"/>
      <c r="I4599" s="88"/>
      <c r="J4599" s="92"/>
      <c r="K4599" s="212"/>
      <c r="L4599" s="308" t="str">
        <f>IF(K4599&lt;&gt;"",INDEX(ฐาน!$J$4:$M$44,MATCH(INT(K4599),ฐาน!$J$4:$J$44,0),2),"")</f>
        <v/>
      </c>
      <c r="M4599" s="309" t="str">
        <f>IF(L4599&lt;&gt;"",INDEX(ฐาน!$J$4:$M$45,MATCH(L4599,ฐาน!$K$4:$K$45,0),4),"")</f>
        <v/>
      </c>
      <c r="N4599" s="310" t="str">
        <f>IF(I4599&lt;&gt;"",INDEX(ฐาน!$A$4:$F$9,MATCH(I4599,ฐาน!$A$4:$A$9,0),IF(J4599&gt;=INDEX(ฐาน!$A$4:$F$9,MATCH(I4599,ฐาน!$A$4:$A$9,0),3),6,5)),"")</f>
        <v/>
      </c>
      <c r="O4599" s="311" t="str">
        <f>IF(I4599&lt;&gt;"",IF(J4599&gt;=INDEX(ฐาน!$A$4:$G$9,MATCH(I4599,ฐาน!$A$4:$A$9,0),4),INDEX(ฐาน!$A$4:$G$9,MATCH(I4599,ฐาน!$A$4:$A$9,0),7),INDEX(ฐาน!$A$4:$G$9,MATCH(I4599,ฐาน!$A$4:$A$9,0),4)),"")</f>
        <v/>
      </c>
      <c r="P4599" s="312">
        <f>IF(M4599&lt;&gt;ฐาน!$M$45,IF(L4599&lt;&gt;"",($L4599*$N4599/100),0),0)</f>
        <v>0</v>
      </c>
      <c r="Q4599" s="311">
        <f>IF(M4599&lt;&gt;ฐาน!$M$45,IF(L4599&lt;&gt;"",ROUNDUP(($L4599*$N4599/100),-1),0),0)</f>
        <v>0</v>
      </c>
      <c r="R4599" s="311">
        <f t="shared" si="142"/>
        <v>0</v>
      </c>
      <c r="S4599" s="313">
        <f t="shared" si="143"/>
        <v>0</v>
      </c>
      <c r="T4599" s="314">
        <f>IF(M4599&lt;&gt;ฐาน!$M$45,IF(S4599&lt;&gt;"",S4599+R4599,0),0)</f>
        <v>0</v>
      </c>
      <c r="U4599" s="311">
        <f>IF(M4599&lt;&gt;ฐาน!$M$45,IF(S4599=0,J4599+T4599,O4599),J4599)</f>
        <v>0</v>
      </c>
      <c r="V4599" s="98"/>
    </row>
    <row r="4600" spans="1:22" x14ac:dyDescent="0.35">
      <c r="A4600" s="93">
        <v>4592</v>
      </c>
      <c r="B4600" s="84"/>
      <c r="C4600" s="98"/>
      <c r="D4600" s="91"/>
      <c r="E4600" s="89"/>
      <c r="F4600" s="88"/>
      <c r="G4600" s="91"/>
      <c r="H4600" s="91"/>
      <c r="I4600" s="88"/>
      <c r="J4600" s="92"/>
      <c r="K4600" s="212"/>
      <c r="L4600" s="308" t="str">
        <f>IF(K4600&lt;&gt;"",INDEX(ฐาน!$J$4:$M$44,MATCH(INT(K4600),ฐาน!$J$4:$J$44,0),2),"")</f>
        <v/>
      </c>
      <c r="M4600" s="309" t="str">
        <f>IF(L4600&lt;&gt;"",INDEX(ฐาน!$J$4:$M$45,MATCH(L4600,ฐาน!$K$4:$K$45,0),4),"")</f>
        <v/>
      </c>
      <c r="N4600" s="310" t="str">
        <f>IF(I4600&lt;&gt;"",INDEX(ฐาน!$A$4:$F$9,MATCH(I4600,ฐาน!$A$4:$A$9,0),IF(J4600&gt;=INDEX(ฐาน!$A$4:$F$9,MATCH(I4600,ฐาน!$A$4:$A$9,0),3),6,5)),"")</f>
        <v/>
      </c>
      <c r="O4600" s="311" t="str">
        <f>IF(I4600&lt;&gt;"",IF(J4600&gt;=INDEX(ฐาน!$A$4:$G$9,MATCH(I4600,ฐาน!$A$4:$A$9,0),4),INDEX(ฐาน!$A$4:$G$9,MATCH(I4600,ฐาน!$A$4:$A$9,0),7),INDEX(ฐาน!$A$4:$G$9,MATCH(I4600,ฐาน!$A$4:$A$9,0),4)),"")</f>
        <v/>
      </c>
      <c r="P4600" s="312">
        <f>IF(M4600&lt;&gt;ฐาน!$M$45,IF(L4600&lt;&gt;"",($L4600*$N4600/100),0),0)</f>
        <v>0</v>
      </c>
      <c r="Q4600" s="311">
        <f>IF(M4600&lt;&gt;ฐาน!$M$45,IF(L4600&lt;&gt;"",ROUNDUP(($L4600*$N4600/100),-1),0),0)</f>
        <v>0</v>
      </c>
      <c r="R4600" s="311">
        <f t="shared" si="142"/>
        <v>0</v>
      </c>
      <c r="S4600" s="313">
        <f t="shared" si="143"/>
        <v>0</v>
      </c>
      <c r="T4600" s="314">
        <f>IF(M4600&lt;&gt;ฐาน!$M$45,IF(S4600&lt;&gt;"",S4600+R4600,0),0)</f>
        <v>0</v>
      </c>
      <c r="U4600" s="311">
        <f>IF(M4600&lt;&gt;ฐาน!$M$45,IF(S4600=0,J4600+T4600,O4600),J4600)</f>
        <v>0</v>
      </c>
      <c r="V4600" s="98"/>
    </row>
    <row r="4601" spans="1:22" x14ac:dyDescent="0.35">
      <c r="A4601" s="93">
        <v>4593</v>
      </c>
      <c r="B4601" s="84"/>
      <c r="C4601" s="98"/>
      <c r="D4601" s="91"/>
      <c r="E4601" s="89"/>
      <c r="F4601" s="88"/>
      <c r="G4601" s="91"/>
      <c r="H4601" s="91"/>
      <c r="I4601" s="88"/>
      <c r="J4601" s="92"/>
      <c r="K4601" s="212"/>
      <c r="L4601" s="308" t="str">
        <f>IF(K4601&lt;&gt;"",INDEX(ฐาน!$J$4:$M$44,MATCH(INT(K4601),ฐาน!$J$4:$J$44,0),2),"")</f>
        <v/>
      </c>
      <c r="M4601" s="309" t="str">
        <f>IF(L4601&lt;&gt;"",INDEX(ฐาน!$J$4:$M$45,MATCH(L4601,ฐาน!$K$4:$K$45,0),4),"")</f>
        <v/>
      </c>
      <c r="N4601" s="310" t="str">
        <f>IF(I4601&lt;&gt;"",INDEX(ฐาน!$A$4:$F$9,MATCH(I4601,ฐาน!$A$4:$A$9,0),IF(J4601&gt;=INDEX(ฐาน!$A$4:$F$9,MATCH(I4601,ฐาน!$A$4:$A$9,0),3),6,5)),"")</f>
        <v/>
      </c>
      <c r="O4601" s="311" t="str">
        <f>IF(I4601&lt;&gt;"",IF(J4601&gt;=INDEX(ฐาน!$A$4:$G$9,MATCH(I4601,ฐาน!$A$4:$A$9,0),4),INDEX(ฐาน!$A$4:$G$9,MATCH(I4601,ฐาน!$A$4:$A$9,0),7),INDEX(ฐาน!$A$4:$G$9,MATCH(I4601,ฐาน!$A$4:$A$9,0),4)),"")</f>
        <v/>
      </c>
      <c r="P4601" s="312">
        <f>IF(M4601&lt;&gt;ฐาน!$M$45,IF(L4601&lt;&gt;"",($L4601*$N4601/100),0),0)</f>
        <v>0</v>
      </c>
      <c r="Q4601" s="311">
        <f>IF(M4601&lt;&gt;ฐาน!$M$45,IF(L4601&lt;&gt;"",ROUNDUP(($L4601*$N4601/100),-1),0),0)</f>
        <v>0</v>
      </c>
      <c r="R4601" s="311">
        <f t="shared" si="142"/>
        <v>0</v>
      </c>
      <c r="S4601" s="313">
        <f t="shared" si="143"/>
        <v>0</v>
      </c>
      <c r="T4601" s="314">
        <f>IF(M4601&lt;&gt;ฐาน!$M$45,IF(S4601&lt;&gt;"",S4601+R4601,0),0)</f>
        <v>0</v>
      </c>
      <c r="U4601" s="311">
        <f>IF(M4601&lt;&gt;ฐาน!$M$45,IF(S4601=0,J4601+T4601,O4601),J4601)</f>
        <v>0</v>
      </c>
      <c r="V4601" s="98"/>
    </row>
    <row r="4602" spans="1:22" x14ac:dyDescent="0.35">
      <c r="A4602" s="93">
        <v>4594</v>
      </c>
      <c r="B4602" s="84"/>
      <c r="C4602" s="98"/>
      <c r="D4602" s="91"/>
      <c r="E4602" s="89"/>
      <c r="F4602" s="88"/>
      <c r="G4602" s="91"/>
      <c r="H4602" s="91"/>
      <c r="I4602" s="88"/>
      <c r="J4602" s="92"/>
      <c r="K4602" s="212"/>
      <c r="L4602" s="308" t="str">
        <f>IF(K4602&lt;&gt;"",INDEX(ฐาน!$J$4:$M$44,MATCH(INT(K4602),ฐาน!$J$4:$J$44,0),2),"")</f>
        <v/>
      </c>
      <c r="M4602" s="309" t="str">
        <f>IF(L4602&lt;&gt;"",INDEX(ฐาน!$J$4:$M$45,MATCH(L4602,ฐาน!$K$4:$K$45,0),4),"")</f>
        <v/>
      </c>
      <c r="N4602" s="310" t="str">
        <f>IF(I4602&lt;&gt;"",INDEX(ฐาน!$A$4:$F$9,MATCH(I4602,ฐาน!$A$4:$A$9,0),IF(J4602&gt;=INDEX(ฐาน!$A$4:$F$9,MATCH(I4602,ฐาน!$A$4:$A$9,0),3),6,5)),"")</f>
        <v/>
      </c>
      <c r="O4602" s="311" t="str">
        <f>IF(I4602&lt;&gt;"",IF(J4602&gt;=INDEX(ฐาน!$A$4:$G$9,MATCH(I4602,ฐาน!$A$4:$A$9,0),4),INDEX(ฐาน!$A$4:$G$9,MATCH(I4602,ฐาน!$A$4:$A$9,0),7),INDEX(ฐาน!$A$4:$G$9,MATCH(I4602,ฐาน!$A$4:$A$9,0),4)),"")</f>
        <v/>
      </c>
      <c r="P4602" s="312">
        <f>IF(M4602&lt;&gt;ฐาน!$M$45,IF(L4602&lt;&gt;"",($L4602*$N4602/100),0),0)</f>
        <v>0</v>
      </c>
      <c r="Q4602" s="311">
        <f>IF(M4602&lt;&gt;ฐาน!$M$45,IF(L4602&lt;&gt;"",ROUNDUP(($L4602*$N4602/100),-1),0),0)</f>
        <v>0</v>
      </c>
      <c r="R4602" s="311">
        <f t="shared" si="142"/>
        <v>0</v>
      </c>
      <c r="S4602" s="313">
        <f t="shared" si="143"/>
        <v>0</v>
      </c>
      <c r="T4602" s="314">
        <f>IF(M4602&lt;&gt;ฐาน!$M$45,IF(S4602&lt;&gt;"",S4602+R4602,0),0)</f>
        <v>0</v>
      </c>
      <c r="U4602" s="311">
        <f>IF(M4602&lt;&gt;ฐาน!$M$45,IF(S4602=0,J4602+T4602,O4602),J4602)</f>
        <v>0</v>
      </c>
      <c r="V4602" s="98"/>
    </row>
    <row r="4603" spans="1:22" x14ac:dyDescent="0.35">
      <c r="A4603" s="93">
        <v>4595</v>
      </c>
      <c r="B4603" s="84"/>
      <c r="C4603" s="98"/>
      <c r="D4603" s="91"/>
      <c r="E4603" s="89"/>
      <c r="F4603" s="88"/>
      <c r="G4603" s="91"/>
      <c r="H4603" s="91"/>
      <c r="I4603" s="88"/>
      <c r="J4603" s="92"/>
      <c r="K4603" s="212"/>
      <c r="L4603" s="308" t="str">
        <f>IF(K4603&lt;&gt;"",INDEX(ฐาน!$J$4:$M$44,MATCH(INT(K4603),ฐาน!$J$4:$J$44,0),2),"")</f>
        <v/>
      </c>
      <c r="M4603" s="309" t="str">
        <f>IF(L4603&lt;&gt;"",INDEX(ฐาน!$J$4:$M$45,MATCH(L4603,ฐาน!$K$4:$K$45,0),4),"")</f>
        <v/>
      </c>
      <c r="N4603" s="310" t="str">
        <f>IF(I4603&lt;&gt;"",INDEX(ฐาน!$A$4:$F$9,MATCH(I4603,ฐาน!$A$4:$A$9,0),IF(J4603&gt;=INDEX(ฐาน!$A$4:$F$9,MATCH(I4603,ฐาน!$A$4:$A$9,0),3),6,5)),"")</f>
        <v/>
      </c>
      <c r="O4603" s="311" t="str">
        <f>IF(I4603&lt;&gt;"",IF(J4603&gt;=INDEX(ฐาน!$A$4:$G$9,MATCH(I4603,ฐาน!$A$4:$A$9,0),4),INDEX(ฐาน!$A$4:$G$9,MATCH(I4603,ฐาน!$A$4:$A$9,0),7),INDEX(ฐาน!$A$4:$G$9,MATCH(I4603,ฐาน!$A$4:$A$9,0),4)),"")</f>
        <v/>
      </c>
      <c r="P4603" s="312">
        <f>IF(M4603&lt;&gt;ฐาน!$M$45,IF(L4603&lt;&gt;"",($L4603*$N4603/100),0),0)</f>
        <v>0</v>
      </c>
      <c r="Q4603" s="311">
        <f>IF(M4603&lt;&gt;ฐาน!$M$45,IF(L4603&lt;&gt;"",ROUNDUP(($L4603*$N4603/100),-1),0),0)</f>
        <v>0</v>
      </c>
      <c r="R4603" s="311">
        <f t="shared" si="142"/>
        <v>0</v>
      </c>
      <c r="S4603" s="313">
        <f t="shared" si="143"/>
        <v>0</v>
      </c>
      <c r="T4603" s="314">
        <f>IF(M4603&lt;&gt;ฐาน!$M$45,IF(S4603&lt;&gt;"",S4603+R4603,0),0)</f>
        <v>0</v>
      </c>
      <c r="U4603" s="311">
        <f>IF(M4603&lt;&gt;ฐาน!$M$45,IF(S4603=0,J4603+T4603,O4603),J4603)</f>
        <v>0</v>
      </c>
      <c r="V4603" s="98"/>
    </row>
    <row r="4604" spans="1:22" x14ac:dyDescent="0.35">
      <c r="A4604" s="93">
        <v>4596</v>
      </c>
      <c r="B4604" s="84"/>
      <c r="C4604" s="98"/>
      <c r="D4604" s="91"/>
      <c r="E4604" s="89"/>
      <c r="F4604" s="88"/>
      <c r="G4604" s="91"/>
      <c r="H4604" s="91"/>
      <c r="I4604" s="88"/>
      <c r="J4604" s="92"/>
      <c r="K4604" s="212"/>
      <c r="L4604" s="308" t="str">
        <f>IF(K4604&lt;&gt;"",INDEX(ฐาน!$J$4:$M$44,MATCH(INT(K4604),ฐาน!$J$4:$J$44,0),2),"")</f>
        <v/>
      </c>
      <c r="M4604" s="309" t="str">
        <f>IF(L4604&lt;&gt;"",INDEX(ฐาน!$J$4:$M$45,MATCH(L4604,ฐาน!$K$4:$K$45,0),4),"")</f>
        <v/>
      </c>
      <c r="N4604" s="310" t="str">
        <f>IF(I4604&lt;&gt;"",INDEX(ฐาน!$A$4:$F$9,MATCH(I4604,ฐาน!$A$4:$A$9,0),IF(J4604&gt;=INDEX(ฐาน!$A$4:$F$9,MATCH(I4604,ฐาน!$A$4:$A$9,0),3),6,5)),"")</f>
        <v/>
      </c>
      <c r="O4604" s="311" t="str">
        <f>IF(I4604&lt;&gt;"",IF(J4604&gt;=INDEX(ฐาน!$A$4:$G$9,MATCH(I4604,ฐาน!$A$4:$A$9,0),4),INDEX(ฐาน!$A$4:$G$9,MATCH(I4604,ฐาน!$A$4:$A$9,0),7),INDEX(ฐาน!$A$4:$G$9,MATCH(I4604,ฐาน!$A$4:$A$9,0),4)),"")</f>
        <v/>
      </c>
      <c r="P4604" s="312">
        <f>IF(M4604&lt;&gt;ฐาน!$M$45,IF(L4604&lt;&gt;"",($L4604*$N4604/100),0),0)</f>
        <v>0</v>
      </c>
      <c r="Q4604" s="311">
        <f>IF(M4604&lt;&gt;ฐาน!$M$45,IF(L4604&lt;&gt;"",ROUNDUP(($L4604*$N4604/100),-1),0),0)</f>
        <v>0</v>
      </c>
      <c r="R4604" s="311">
        <f t="shared" si="142"/>
        <v>0</v>
      </c>
      <c r="S4604" s="313">
        <f t="shared" si="143"/>
        <v>0</v>
      </c>
      <c r="T4604" s="314">
        <f>IF(M4604&lt;&gt;ฐาน!$M$45,IF(S4604&lt;&gt;"",S4604+R4604,0),0)</f>
        <v>0</v>
      </c>
      <c r="U4604" s="311">
        <f>IF(M4604&lt;&gt;ฐาน!$M$45,IF(S4604=0,J4604+T4604,O4604),J4604)</f>
        <v>0</v>
      </c>
      <c r="V4604" s="98"/>
    </row>
    <row r="4605" spans="1:22" x14ac:dyDescent="0.35">
      <c r="A4605" s="93">
        <v>4597</v>
      </c>
      <c r="B4605" s="84"/>
      <c r="C4605" s="98"/>
      <c r="D4605" s="91"/>
      <c r="E4605" s="89"/>
      <c r="F4605" s="88"/>
      <c r="G4605" s="91"/>
      <c r="H4605" s="91"/>
      <c r="I4605" s="88"/>
      <c r="J4605" s="92"/>
      <c r="K4605" s="212"/>
      <c r="L4605" s="308" t="str">
        <f>IF(K4605&lt;&gt;"",INDEX(ฐาน!$J$4:$M$44,MATCH(INT(K4605),ฐาน!$J$4:$J$44,0),2),"")</f>
        <v/>
      </c>
      <c r="M4605" s="309" t="str">
        <f>IF(L4605&lt;&gt;"",INDEX(ฐาน!$J$4:$M$45,MATCH(L4605,ฐาน!$K$4:$K$45,0),4),"")</f>
        <v/>
      </c>
      <c r="N4605" s="310" t="str">
        <f>IF(I4605&lt;&gt;"",INDEX(ฐาน!$A$4:$F$9,MATCH(I4605,ฐาน!$A$4:$A$9,0),IF(J4605&gt;=INDEX(ฐาน!$A$4:$F$9,MATCH(I4605,ฐาน!$A$4:$A$9,0),3),6,5)),"")</f>
        <v/>
      </c>
      <c r="O4605" s="311" t="str">
        <f>IF(I4605&lt;&gt;"",IF(J4605&gt;=INDEX(ฐาน!$A$4:$G$9,MATCH(I4605,ฐาน!$A$4:$A$9,0),4),INDEX(ฐาน!$A$4:$G$9,MATCH(I4605,ฐาน!$A$4:$A$9,0),7),INDEX(ฐาน!$A$4:$G$9,MATCH(I4605,ฐาน!$A$4:$A$9,0),4)),"")</f>
        <v/>
      </c>
      <c r="P4605" s="312">
        <f>IF(M4605&lt;&gt;ฐาน!$M$45,IF(L4605&lt;&gt;"",($L4605*$N4605/100),0),0)</f>
        <v>0</v>
      </c>
      <c r="Q4605" s="311">
        <f>IF(M4605&lt;&gt;ฐาน!$M$45,IF(L4605&lt;&gt;"",ROUNDUP(($L4605*$N4605/100),-1),0),0)</f>
        <v>0</v>
      </c>
      <c r="R4605" s="311">
        <f t="shared" si="142"/>
        <v>0</v>
      </c>
      <c r="S4605" s="313">
        <f t="shared" si="143"/>
        <v>0</v>
      </c>
      <c r="T4605" s="314">
        <f>IF(M4605&lt;&gt;ฐาน!$M$45,IF(S4605&lt;&gt;"",S4605+R4605,0),0)</f>
        <v>0</v>
      </c>
      <c r="U4605" s="311">
        <f>IF(M4605&lt;&gt;ฐาน!$M$45,IF(S4605=0,J4605+T4605,O4605),J4605)</f>
        <v>0</v>
      </c>
      <c r="V4605" s="98"/>
    </row>
    <row r="4606" spans="1:22" x14ac:dyDescent="0.35">
      <c r="A4606" s="93">
        <v>4598</v>
      </c>
      <c r="B4606" s="84"/>
      <c r="C4606" s="98"/>
      <c r="D4606" s="91"/>
      <c r="E4606" s="89"/>
      <c r="F4606" s="88"/>
      <c r="G4606" s="91"/>
      <c r="H4606" s="91"/>
      <c r="I4606" s="88"/>
      <c r="J4606" s="92"/>
      <c r="K4606" s="212"/>
      <c r="L4606" s="308" t="str">
        <f>IF(K4606&lt;&gt;"",INDEX(ฐาน!$J$4:$M$44,MATCH(INT(K4606),ฐาน!$J$4:$J$44,0),2),"")</f>
        <v/>
      </c>
      <c r="M4606" s="309" t="str">
        <f>IF(L4606&lt;&gt;"",INDEX(ฐาน!$J$4:$M$45,MATCH(L4606,ฐาน!$K$4:$K$45,0),4),"")</f>
        <v/>
      </c>
      <c r="N4606" s="310" t="str">
        <f>IF(I4606&lt;&gt;"",INDEX(ฐาน!$A$4:$F$9,MATCH(I4606,ฐาน!$A$4:$A$9,0),IF(J4606&gt;=INDEX(ฐาน!$A$4:$F$9,MATCH(I4606,ฐาน!$A$4:$A$9,0),3),6,5)),"")</f>
        <v/>
      </c>
      <c r="O4606" s="311" t="str">
        <f>IF(I4606&lt;&gt;"",IF(J4606&gt;=INDEX(ฐาน!$A$4:$G$9,MATCH(I4606,ฐาน!$A$4:$A$9,0),4),INDEX(ฐาน!$A$4:$G$9,MATCH(I4606,ฐาน!$A$4:$A$9,0),7),INDEX(ฐาน!$A$4:$G$9,MATCH(I4606,ฐาน!$A$4:$A$9,0),4)),"")</f>
        <v/>
      </c>
      <c r="P4606" s="312">
        <f>IF(M4606&lt;&gt;ฐาน!$M$45,IF(L4606&lt;&gt;"",($L4606*$N4606/100),0),0)</f>
        <v>0</v>
      </c>
      <c r="Q4606" s="311">
        <f>IF(M4606&lt;&gt;ฐาน!$M$45,IF(L4606&lt;&gt;"",ROUNDUP(($L4606*$N4606/100),-1),0),0)</f>
        <v>0</v>
      </c>
      <c r="R4606" s="311">
        <f t="shared" si="142"/>
        <v>0</v>
      </c>
      <c r="S4606" s="313">
        <f t="shared" si="143"/>
        <v>0</v>
      </c>
      <c r="T4606" s="314">
        <f>IF(M4606&lt;&gt;ฐาน!$M$45,IF(S4606&lt;&gt;"",S4606+R4606,0),0)</f>
        <v>0</v>
      </c>
      <c r="U4606" s="311">
        <f>IF(M4606&lt;&gt;ฐาน!$M$45,IF(S4606=0,J4606+T4606,O4606),J4606)</f>
        <v>0</v>
      </c>
      <c r="V4606" s="98"/>
    </row>
    <row r="4607" spans="1:22" x14ac:dyDescent="0.35">
      <c r="A4607" s="93">
        <v>4599</v>
      </c>
      <c r="B4607" s="84"/>
      <c r="C4607" s="98"/>
      <c r="D4607" s="91"/>
      <c r="E4607" s="89"/>
      <c r="F4607" s="88"/>
      <c r="G4607" s="91"/>
      <c r="H4607" s="91"/>
      <c r="I4607" s="88"/>
      <c r="J4607" s="92"/>
      <c r="K4607" s="212"/>
      <c r="L4607" s="308" t="str">
        <f>IF(K4607&lt;&gt;"",INDEX(ฐาน!$J$4:$M$44,MATCH(INT(K4607),ฐาน!$J$4:$J$44,0),2),"")</f>
        <v/>
      </c>
      <c r="M4607" s="309" t="str">
        <f>IF(L4607&lt;&gt;"",INDEX(ฐาน!$J$4:$M$45,MATCH(L4607,ฐาน!$K$4:$K$45,0),4),"")</f>
        <v/>
      </c>
      <c r="N4607" s="310" t="str">
        <f>IF(I4607&lt;&gt;"",INDEX(ฐาน!$A$4:$F$9,MATCH(I4607,ฐาน!$A$4:$A$9,0),IF(J4607&gt;=INDEX(ฐาน!$A$4:$F$9,MATCH(I4607,ฐาน!$A$4:$A$9,0),3),6,5)),"")</f>
        <v/>
      </c>
      <c r="O4607" s="311" t="str">
        <f>IF(I4607&lt;&gt;"",IF(J4607&gt;=INDEX(ฐาน!$A$4:$G$9,MATCH(I4607,ฐาน!$A$4:$A$9,0),4),INDEX(ฐาน!$A$4:$G$9,MATCH(I4607,ฐาน!$A$4:$A$9,0),7),INDEX(ฐาน!$A$4:$G$9,MATCH(I4607,ฐาน!$A$4:$A$9,0),4)),"")</f>
        <v/>
      </c>
      <c r="P4607" s="312">
        <f>IF(M4607&lt;&gt;ฐาน!$M$45,IF(L4607&lt;&gt;"",($L4607*$N4607/100),0),0)</f>
        <v>0</v>
      </c>
      <c r="Q4607" s="311">
        <f>IF(M4607&lt;&gt;ฐาน!$M$45,IF(L4607&lt;&gt;"",ROUNDUP(($L4607*$N4607/100),-1),0),0)</f>
        <v>0</v>
      </c>
      <c r="R4607" s="311">
        <f t="shared" si="142"/>
        <v>0</v>
      </c>
      <c r="S4607" s="313">
        <f t="shared" si="143"/>
        <v>0</v>
      </c>
      <c r="T4607" s="314">
        <f>IF(M4607&lt;&gt;ฐาน!$M$45,IF(S4607&lt;&gt;"",S4607+R4607,0),0)</f>
        <v>0</v>
      </c>
      <c r="U4607" s="311">
        <f>IF(M4607&lt;&gt;ฐาน!$M$45,IF(S4607=0,J4607+T4607,O4607),J4607)</f>
        <v>0</v>
      </c>
      <c r="V4607" s="98"/>
    </row>
    <row r="4608" spans="1:22" x14ac:dyDescent="0.35">
      <c r="A4608" s="93">
        <v>4600</v>
      </c>
      <c r="B4608" s="84"/>
      <c r="C4608" s="98"/>
      <c r="D4608" s="91"/>
      <c r="E4608" s="89"/>
      <c r="F4608" s="88"/>
      <c r="G4608" s="91"/>
      <c r="H4608" s="91"/>
      <c r="I4608" s="88"/>
      <c r="J4608" s="92"/>
      <c r="K4608" s="212"/>
      <c r="L4608" s="308" t="str">
        <f>IF(K4608&lt;&gt;"",INDEX(ฐาน!$J$4:$M$44,MATCH(INT(K4608),ฐาน!$J$4:$J$44,0),2),"")</f>
        <v/>
      </c>
      <c r="M4608" s="309" t="str">
        <f>IF(L4608&lt;&gt;"",INDEX(ฐาน!$J$4:$M$45,MATCH(L4608,ฐาน!$K$4:$K$45,0),4),"")</f>
        <v/>
      </c>
      <c r="N4608" s="310" t="str">
        <f>IF(I4608&lt;&gt;"",INDEX(ฐาน!$A$4:$F$9,MATCH(I4608,ฐาน!$A$4:$A$9,0),IF(J4608&gt;=INDEX(ฐาน!$A$4:$F$9,MATCH(I4608,ฐาน!$A$4:$A$9,0),3),6,5)),"")</f>
        <v/>
      </c>
      <c r="O4608" s="311" t="str">
        <f>IF(I4608&lt;&gt;"",IF(J4608&gt;=INDEX(ฐาน!$A$4:$G$9,MATCH(I4608,ฐาน!$A$4:$A$9,0),4),INDEX(ฐาน!$A$4:$G$9,MATCH(I4608,ฐาน!$A$4:$A$9,0),7),INDEX(ฐาน!$A$4:$G$9,MATCH(I4608,ฐาน!$A$4:$A$9,0),4)),"")</f>
        <v/>
      </c>
      <c r="P4608" s="312">
        <f>IF(M4608&lt;&gt;ฐาน!$M$45,IF(L4608&lt;&gt;"",($L4608*$N4608/100),0),0)</f>
        <v>0</v>
      </c>
      <c r="Q4608" s="311">
        <f>IF(M4608&lt;&gt;ฐาน!$M$45,IF(L4608&lt;&gt;"",ROUNDUP(($L4608*$N4608/100),-1),0),0)</f>
        <v>0</v>
      </c>
      <c r="R4608" s="311">
        <f t="shared" si="142"/>
        <v>0</v>
      </c>
      <c r="S4608" s="313">
        <f t="shared" si="143"/>
        <v>0</v>
      </c>
      <c r="T4608" s="314">
        <f>IF(M4608&lt;&gt;ฐาน!$M$45,IF(S4608&lt;&gt;"",S4608+R4608,0),0)</f>
        <v>0</v>
      </c>
      <c r="U4608" s="311">
        <f>IF(M4608&lt;&gt;ฐาน!$M$45,IF(S4608=0,J4608+T4608,O4608),J4608)</f>
        <v>0</v>
      </c>
      <c r="V4608" s="98"/>
    </row>
    <row r="4609" spans="1:22" x14ac:dyDescent="0.35">
      <c r="A4609" s="93">
        <v>4601</v>
      </c>
      <c r="B4609" s="84"/>
      <c r="C4609" s="98"/>
      <c r="D4609" s="91"/>
      <c r="E4609" s="89"/>
      <c r="F4609" s="88"/>
      <c r="G4609" s="91"/>
      <c r="H4609" s="91"/>
      <c r="I4609" s="88"/>
      <c r="J4609" s="92"/>
      <c r="K4609" s="212"/>
      <c r="L4609" s="308" t="str">
        <f>IF(K4609&lt;&gt;"",INDEX(ฐาน!$J$4:$M$44,MATCH(INT(K4609),ฐาน!$J$4:$J$44,0),2),"")</f>
        <v/>
      </c>
      <c r="M4609" s="309" t="str">
        <f>IF(L4609&lt;&gt;"",INDEX(ฐาน!$J$4:$M$45,MATCH(L4609,ฐาน!$K$4:$K$45,0),4),"")</f>
        <v/>
      </c>
      <c r="N4609" s="310" t="str">
        <f>IF(I4609&lt;&gt;"",INDEX(ฐาน!$A$4:$F$9,MATCH(I4609,ฐาน!$A$4:$A$9,0),IF(J4609&gt;=INDEX(ฐาน!$A$4:$F$9,MATCH(I4609,ฐาน!$A$4:$A$9,0),3),6,5)),"")</f>
        <v/>
      </c>
      <c r="O4609" s="311" t="str">
        <f>IF(I4609&lt;&gt;"",IF(J4609&gt;=INDEX(ฐาน!$A$4:$G$9,MATCH(I4609,ฐาน!$A$4:$A$9,0),4),INDEX(ฐาน!$A$4:$G$9,MATCH(I4609,ฐาน!$A$4:$A$9,0),7),INDEX(ฐาน!$A$4:$G$9,MATCH(I4609,ฐาน!$A$4:$A$9,0),4)),"")</f>
        <v/>
      </c>
      <c r="P4609" s="312">
        <f>IF(M4609&lt;&gt;ฐาน!$M$45,IF(L4609&lt;&gt;"",($L4609*$N4609/100),0),0)</f>
        <v>0</v>
      </c>
      <c r="Q4609" s="311">
        <f>IF(M4609&lt;&gt;ฐาน!$M$45,IF(L4609&lt;&gt;"",ROUNDUP(($L4609*$N4609/100),-1),0),0)</f>
        <v>0</v>
      </c>
      <c r="R4609" s="311">
        <f t="shared" si="142"/>
        <v>0</v>
      </c>
      <c r="S4609" s="313">
        <f t="shared" si="143"/>
        <v>0</v>
      </c>
      <c r="T4609" s="314">
        <f>IF(M4609&lt;&gt;ฐาน!$M$45,IF(S4609&lt;&gt;"",S4609+R4609,0),0)</f>
        <v>0</v>
      </c>
      <c r="U4609" s="311">
        <f>IF(M4609&lt;&gt;ฐาน!$M$45,IF(S4609=0,J4609+T4609,O4609),J4609)</f>
        <v>0</v>
      </c>
      <c r="V4609" s="98"/>
    </row>
    <row r="4610" spans="1:22" x14ac:dyDescent="0.35">
      <c r="A4610" s="93">
        <v>4602</v>
      </c>
      <c r="B4610" s="84"/>
      <c r="C4610" s="98"/>
      <c r="D4610" s="91"/>
      <c r="E4610" s="89"/>
      <c r="F4610" s="88"/>
      <c r="G4610" s="91"/>
      <c r="H4610" s="91"/>
      <c r="I4610" s="88"/>
      <c r="J4610" s="92"/>
      <c r="K4610" s="212"/>
      <c r="L4610" s="308" t="str">
        <f>IF(K4610&lt;&gt;"",INDEX(ฐาน!$J$4:$M$44,MATCH(INT(K4610),ฐาน!$J$4:$J$44,0),2),"")</f>
        <v/>
      </c>
      <c r="M4610" s="309" t="str">
        <f>IF(L4610&lt;&gt;"",INDEX(ฐาน!$J$4:$M$45,MATCH(L4610,ฐาน!$K$4:$K$45,0),4),"")</f>
        <v/>
      </c>
      <c r="N4610" s="310" t="str">
        <f>IF(I4610&lt;&gt;"",INDEX(ฐาน!$A$4:$F$9,MATCH(I4610,ฐาน!$A$4:$A$9,0),IF(J4610&gt;=INDEX(ฐาน!$A$4:$F$9,MATCH(I4610,ฐาน!$A$4:$A$9,0),3),6,5)),"")</f>
        <v/>
      </c>
      <c r="O4610" s="311" t="str">
        <f>IF(I4610&lt;&gt;"",IF(J4610&gt;=INDEX(ฐาน!$A$4:$G$9,MATCH(I4610,ฐาน!$A$4:$A$9,0),4),INDEX(ฐาน!$A$4:$G$9,MATCH(I4610,ฐาน!$A$4:$A$9,0),7),INDEX(ฐาน!$A$4:$G$9,MATCH(I4610,ฐาน!$A$4:$A$9,0),4)),"")</f>
        <v/>
      </c>
      <c r="P4610" s="312">
        <f>IF(M4610&lt;&gt;ฐาน!$M$45,IF(L4610&lt;&gt;"",($L4610*$N4610/100),0),0)</f>
        <v>0</v>
      </c>
      <c r="Q4610" s="311">
        <f>IF(M4610&lt;&gt;ฐาน!$M$45,IF(L4610&lt;&gt;"",ROUNDUP(($L4610*$N4610/100),-1),0),0)</f>
        <v>0</v>
      </c>
      <c r="R4610" s="311">
        <f t="shared" si="142"/>
        <v>0</v>
      </c>
      <c r="S4610" s="313">
        <f t="shared" si="143"/>
        <v>0</v>
      </c>
      <c r="T4610" s="314">
        <f>IF(M4610&lt;&gt;ฐาน!$M$45,IF(S4610&lt;&gt;"",S4610+R4610,0),0)</f>
        <v>0</v>
      </c>
      <c r="U4610" s="311">
        <f>IF(M4610&lt;&gt;ฐาน!$M$45,IF(S4610=0,J4610+T4610,O4610),J4610)</f>
        <v>0</v>
      </c>
      <c r="V4610" s="98"/>
    </row>
    <row r="4611" spans="1:22" x14ac:dyDescent="0.35">
      <c r="A4611" s="93">
        <v>4603</v>
      </c>
      <c r="B4611" s="84"/>
      <c r="C4611" s="98"/>
      <c r="D4611" s="91"/>
      <c r="E4611" s="89"/>
      <c r="F4611" s="88"/>
      <c r="G4611" s="91"/>
      <c r="H4611" s="91"/>
      <c r="I4611" s="88"/>
      <c r="J4611" s="92"/>
      <c r="K4611" s="212"/>
      <c r="L4611" s="308" t="str">
        <f>IF(K4611&lt;&gt;"",INDEX(ฐาน!$J$4:$M$44,MATCH(INT(K4611),ฐาน!$J$4:$J$44,0),2),"")</f>
        <v/>
      </c>
      <c r="M4611" s="309" t="str">
        <f>IF(L4611&lt;&gt;"",INDEX(ฐาน!$J$4:$M$45,MATCH(L4611,ฐาน!$K$4:$K$45,0),4),"")</f>
        <v/>
      </c>
      <c r="N4611" s="310" t="str">
        <f>IF(I4611&lt;&gt;"",INDEX(ฐาน!$A$4:$F$9,MATCH(I4611,ฐาน!$A$4:$A$9,0),IF(J4611&gt;=INDEX(ฐาน!$A$4:$F$9,MATCH(I4611,ฐาน!$A$4:$A$9,0),3),6,5)),"")</f>
        <v/>
      </c>
      <c r="O4611" s="311" t="str">
        <f>IF(I4611&lt;&gt;"",IF(J4611&gt;=INDEX(ฐาน!$A$4:$G$9,MATCH(I4611,ฐาน!$A$4:$A$9,0),4),INDEX(ฐาน!$A$4:$G$9,MATCH(I4611,ฐาน!$A$4:$A$9,0),7),INDEX(ฐาน!$A$4:$G$9,MATCH(I4611,ฐาน!$A$4:$A$9,0),4)),"")</f>
        <v/>
      </c>
      <c r="P4611" s="312">
        <f>IF(M4611&lt;&gt;ฐาน!$M$45,IF(L4611&lt;&gt;"",($L4611*$N4611/100),0),0)</f>
        <v>0</v>
      </c>
      <c r="Q4611" s="311">
        <f>IF(M4611&lt;&gt;ฐาน!$M$45,IF(L4611&lt;&gt;"",ROUNDUP(($L4611*$N4611/100),-1),0),0)</f>
        <v>0</v>
      </c>
      <c r="R4611" s="311">
        <f t="shared" si="142"/>
        <v>0</v>
      </c>
      <c r="S4611" s="313">
        <f t="shared" si="143"/>
        <v>0</v>
      </c>
      <c r="T4611" s="314">
        <f>IF(M4611&lt;&gt;ฐาน!$M$45,IF(S4611&lt;&gt;"",S4611+R4611,0),0)</f>
        <v>0</v>
      </c>
      <c r="U4611" s="311">
        <f>IF(M4611&lt;&gt;ฐาน!$M$45,IF(S4611=0,J4611+T4611,O4611),J4611)</f>
        <v>0</v>
      </c>
      <c r="V4611" s="98"/>
    </row>
    <row r="4612" spans="1:22" x14ac:dyDescent="0.35">
      <c r="A4612" s="93">
        <v>4604</v>
      </c>
      <c r="B4612" s="84"/>
      <c r="C4612" s="98"/>
      <c r="D4612" s="91"/>
      <c r="E4612" s="89"/>
      <c r="F4612" s="88"/>
      <c r="G4612" s="91"/>
      <c r="H4612" s="91"/>
      <c r="I4612" s="88"/>
      <c r="J4612" s="92"/>
      <c r="K4612" s="212"/>
      <c r="L4612" s="308" t="str">
        <f>IF(K4612&lt;&gt;"",INDEX(ฐาน!$J$4:$M$44,MATCH(INT(K4612),ฐาน!$J$4:$J$44,0),2),"")</f>
        <v/>
      </c>
      <c r="M4612" s="309" t="str">
        <f>IF(L4612&lt;&gt;"",INDEX(ฐาน!$J$4:$M$45,MATCH(L4612,ฐาน!$K$4:$K$45,0),4),"")</f>
        <v/>
      </c>
      <c r="N4612" s="310" t="str">
        <f>IF(I4612&lt;&gt;"",INDEX(ฐาน!$A$4:$F$9,MATCH(I4612,ฐาน!$A$4:$A$9,0),IF(J4612&gt;=INDEX(ฐาน!$A$4:$F$9,MATCH(I4612,ฐาน!$A$4:$A$9,0),3),6,5)),"")</f>
        <v/>
      </c>
      <c r="O4612" s="311" t="str">
        <f>IF(I4612&lt;&gt;"",IF(J4612&gt;=INDEX(ฐาน!$A$4:$G$9,MATCH(I4612,ฐาน!$A$4:$A$9,0),4),INDEX(ฐาน!$A$4:$G$9,MATCH(I4612,ฐาน!$A$4:$A$9,0),7),INDEX(ฐาน!$A$4:$G$9,MATCH(I4612,ฐาน!$A$4:$A$9,0),4)),"")</f>
        <v/>
      </c>
      <c r="P4612" s="312">
        <f>IF(M4612&lt;&gt;ฐาน!$M$45,IF(L4612&lt;&gt;"",($L4612*$N4612/100),0),0)</f>
        <v>0</v>
      </c>
      <c r="Q4612" s="311">
        <f>IF(M4612&lt;&gt;ฐาน!$M$45,IF(L4612&lt;&gt;"",ROUNDUP(($L4612*$N4612/100),-1),0),0)</f>
        <v>0</v>
      </c>
      <c r="R4612" s="311">
        <f t="shared" si="142"/>
        <v>0</v>
      </c>
      <c r="S4612" s="313">
        <f t="shared" si="143"/>
        <v>0</v>
      </c>
      <c r="T4612" s="314">
        <f>IF(M4612&lt;&gt;ฐาน!$M$45,IF(S4612&lt;&gt;"",S4612+R4612,0),0)</f>
        <v>0</v>
      </c>
      <c r="U4612" s="311">
        <f>IF(M4612&lt;&gt;ฐาน!$M$45,IF(S4612=0,J4612+T4612,O4612),J4612)</f>
        <v>0</v>
      </c>
      <c r="V4612" s="98"/>
    </row>
    <row r="4613" spans="1:22" x14ac:dyDescent="0.35">
      <c r="A4613" s="93">
        <v>4605</v>
      </c>
      <c r="B4613" s="84"/>
      <c r="C4613" s="98"/>
      <c r="D4613" s="91"/>
      <c r="E4613" s="89"/>
      <c r="F4613" s="88"/>
      <c r="G4613" s="91"/>
      <c r="H4613" s="91"/>
      <c r="I4613" s="88"/>
      <c r="J4613" s="92"/>
      <c r="K4613" s="212"/>
      <c r="L4613" s="308" t="str">
        <f>IF(K4613&lt;&gt;"",INDEX(ฐาน!$J$4:$M$44,MATCH(INT(K4613),ฐาน!$J$4:$J$44,0),2),"")</f>
        <v/>
      </c>
      <c r="M4613" s="309" t="str">
        <f>IF(L4613&lt;&gt;"",INDEX(ฐาน!$J$4:$M$45,MATCH(L4613,ฐาน!$K$4:$K$45,0),4),"")</f>
        <v/>
      </c>
      <c r="N4613" s="310" t="str">
        <f>IF(I4613&lt;&gt;"",INDEX(ฐาน!$A$4:$F$9,MATCH(I4613,ฐาน!$A$4:$A$9,0),IF(J4613&gt;=INDEX(ฐาน!$A$4:$F$9,MATCH(I4613,ฐาน!$A$4:$A$9,0),3),6,5)),"")</f>
        <v/>
      </c>
      <c r="O4613" s="311" t="str">
        <f>IF(I4613&lt;&gt;"",IF(J4613&gt;=INDEX(ฐาน!$A$4:$G$9,MATCH(I4613,ฐาน!$A$4:$A$9,0),4),INDEX(ฐาน!$A$4:$G$9,MATCH(I4613,ฐาน!$A$4:$A$9,0),7),INDEX(ฐาน!$A$4:$G$9,MATCH(I4613,ฐาน!$A$4:$A$9,0),4)),"")</f>
        <v/>
      </c>
      <c r="P4613" s="312">
        <f>IF(M4613&lt;&gt;ฐาน!$M$45,IF(L4613&lt;&gt;"",($L4613*$N4613/100),0),0)</f>
        <v>0</v>
      </c>
      <c r="Q4613" s="311">
        <f>IF(M4613&lt;&gt;ฐาน!$M$45,IF(L4613&lt;&gt;"",ROUNDUP(($L4613*$N4613/100),-1),0),0)</f>
        <v>0</v>
      </c>
      <c r="R4613" s="311">
        <f t="shared" si="142"/>
        <v>0</v>
      </c>
      <c r="S4613" s="313">
        <f t="shared" si="143"/>
        <v>0</v>
      </c>
      <c r="T4613" s="314">
        <f>IF(M4613&lt;&gt;ฐาน!$M$45,IF(S4613&lt;&gt;"",S4613+R4613,0),0)</f>
        <v>0</v>
      </c>
      <c r="U4613" s="311">
        <f>IF(M4613&lt;&gt;ฐาน!$M$45,IF(S4613=0,J4613+T4613,O4613),J4613)</f>
        <v>0</v>
      </c>
      <c r="V4613" s="98"/>
    </row>
    <row r="4614" spans="1:22" x14ac:dyDescent="0.35">
      <c r="A4614" s="93">
        <v>4606</v>
      </c>
      <c r="B4614" s="84"/>
      <c r="C4614" s="98"/>
      <c r="D4614" s="91"/>
      <c r="E4614" s="89"/>
      <c r="F4614" s="88"/>
      <c r="G4614" s="91"/>
      <c r="H4614" s="91"/>
      <c r="I4614" s="88"/>
      <c r="J4614" s="92"/>
      <c r="K4614" s="212"/>
      <c r="L4614" s="308" t="str">
        <f>IF(K4614&lt;&gt;"",INDEX(ฐาน!$J$4:$M$44,MATCH(INT(K4614),ฐาน!$J$4:$J$44,0),2),"")</f>
        <v/>
      </c>
      <c r="M4614" s="309" t="str">
        <f>IF(L4614&lt;&gt;"",INDEX(ฐาน!$J$4:$M$45,MATCH(L4614,ฐาน!$K$4:$K$45,0),4),"")</f>
        <v/>
      </c>
      <c r="N4614" s="310" t="str">
        <f>IF(I4614&lt;&gt;"",INDEX(ฐาน!$A$4:$F$9,MATCH(I4614,ฐาน!$A$4:$A$9,0),IF(J4614&gt;=INDEX(ฐาน!$A$4:$F$9,MATCH(I4614,ฐาน!$A$4:$A$9,0),3),6,5)),"")</f>
        <v/>
      </c>
      <c r="O4614" s="311" t="str">
        <f>IF(I4614&lt;&gt;"",IF(J4614&gt;=INDEX(ฐาน!$A$4:$G$9,MATCH(I4614,ฐาน!$A$4:$A$9,0),4),INDEX(ฐาน!$A$4:$G$9,MATCH(I4614,ฐาน!$A$4:$A$9,0),7),INDEX(ฐาน!$A$4:$G$9,MATCH(I4614,ฐาน!$A$4:$A$9,0),4)),"")</f>
        <v/>
      </c>
      <c r="P4614" s="312">
        <f>IF(M4614&lt;&gt;ฐาน!$M$45,IF(L4614&lt;&gt;"",($L4614*$N4614/100),0),0)</f>
        <v>0</v>
      </c>
      <c r="Q4614" s="311">
        <f>IF(M4614&lt;&gt;ฐาน!$M$45,IF(L4614&lt;&gt;"",ROUNDUP(($L4614*$N4614/100),-1),0),0)</f>
        <v>0</v>
      </c>
      <c r="R4614" s="311">
        <f t="shared" si="142"/>
        <v>0</v>
      </c>
      <c r="S4614" s="313">
        <f t="shared" si="143"/>
        <v>0</v>
      </c>
      <c r="T4614" s="314">
        <f>IF(M4614&lt;&gt;ฐาน!$M$45,IF(S4614&lt;&gt;"",S4614+R4614,0),0)</f>
        <v>0</v>
      </c>
      <c r="U4614" s="311">
        <f>IF(M4614&lt;&gt;ฐาน!$M$45,IF(S4614=0,J4614+T4614,O4614),J4614)</f>
        <v>0</v>
      </c>
      <c r="V4614" s="98"/>
    </row>
    <row r="4615" spans="1:22" x14ac:dyDescent="0.35">
      <c r="A4615" s="93">
        <v>4607</v>
      </c>
      <c r="B4615" s="84"/>
      <c r="C4615" s="98"/>
      <c r="D4615" s="91"/>
      <c r="E4615" s="89"/>
      <c r="F4615" s="88"/>
      <c r="G4615" s="91"/>
      <c r="H4615" s="91"/>
      <c r="I4615" s="88"/>
      <c r="J4615" s="92"/>
      <c r="K4615" s="212"/>
      <c r="L4615" s="308" t="str">
        <f>IF(K4615&lt;&gt;"",INDEX(ฐาน!$J$4:$M$44,MATCH(INT(K4615),ฐาน!$J$4:$J$44,0),2),"")</f>
        <v/>
      </c>
      <c r="M4615" s="309" t="str">
        <f>IF(L4615&lt;&gt;"",INDEX(ฐาน!$J$4:$M$45,MATCH(L4615,ฐาน!$K$4:$K$45,0),4),"")</f>
        <v/>
      </c>
      <c r="N4615" s="310" t="str">
        <f>IF(I4615&lt;&gt;"",INDEX(ฐาน!$A$4:$F$9,MATCH(I4615,ฐาน!$A$4:$A$9,0),IF(J4615&gt;=INDEX(ฐาน!$A$4:$F$9,MATCH(I4615,ฐาน!$A$4:$A$9,0),3),6,5)),"")</f>
        <v/>
      </c>
      <c r="O4615" s="311" t="str">
        <f>IF(I4615&lt;&gt;"",IF(J4615&gt;=INDEX(ฐาน!$A$4:$G$9,MATCH(I4615,ฐาน!$A$4:$A$9,0),4),INDEX(ฐาน!$A$4:$G$9,MATCH(I4615,ฐาน!$A$4:$A$9,0),7),INDEX(ฐาน!$A$4:$G$9,MATCH(I4615,ฐาน!$A$4:$A$9,0),4)),"")</f>
        <v/>
      </c>
      <c r="P4615" s="312">
        <f>IF(M4615&lt;&gt;ฐาน!$M$45,IF(L4615&lt;&gt;"",($L4615*$N4615/100),0),0)</f>
        <v>0</v>
      </c>
      <c r="Q4615" s="311">
        <f>IF(M4615&lt;&gt;ฐาน!$M$45,IF(L4615&lt;&gt;"",ROUNDUP(($L4615*$N4615/100),-1),0),0)</f>
        <v>0</v>
      </c>
      <c r="R4615" s="311">
        <f t="shared" si="142"/>
        <v>0</v>
      </c>
      <c r="S4615" s="313">
        <f t="shared" si="143"/>
        <v>0</v>
      </c>
      <c r="T4615" s="314">
        <f>IF(M4615&lt;&gt;ฐาน!$M$45,IF(S4615&lt;&gt;"",S4615+R4615,0),0)</f>
        <v>0</v>
      </c>
      <c r="U4615" s="311">
        <f>IF(M4615&lt;&gt;ฐาน!$M$45,IF(S4615=0,J4615+T4615,O4615),J4615)</f>
        <v>0</v>
      </c>
      <c r="V4615" s="98"/>
    </row>
    <row r="4616" spans="1:22" x14ac:dyDescent="0.35">
      <c r="A4616" s="93">
        <v>4608</v>
      </c>
      <c r="B4616" s="84"/>
      <c r="C4616" s="98"/>
      <c r="D4616" s="91"/>
      <c r="E4616" s="89"/>
      <c r="F4616" s="88"/>
      <c r="G4616" s="91"/>
      <c r="H4616" s="91"/>
      <c r="I4616" s="88"/>
      <c r="J4616" s="92"/>
      <c r="K4616" s="212"/>
      <c r="L4616" s="308" t="str">
        <f>IF(K4616&lt;&gt;"",INDEX(ฐาน!$J$4:$M$44,MATCH(INT(K4616),ฐาน!$J$4:$J$44,0),2),"")</f>
        <v/>
      </c>
      <c r="M4616" s="309" t="str">
        <f>IF(L4616&lt;&gt;"",INDEX(ฐาน!$J$4:$M$45,MATCH(L4616,ฐาน!$K$4:$K$45,0),4),"")</f>
        <v/>
      </c>
      <c r="N4616" s="310" t="str">
        <f>IF(I4616&lt;&gt;"",INDEX(ฐาน!$A$4:$F$9,MATCH(I4616,ฐาน!$A$4:$A$9,0),IF(J4616&gt;=INDEX(ฐาน!$A$4:$F$9,MATCH(I4616,ฐาน!$A$4:$A$9,0),3),6,5)),"")</f>
        <v/>
      </c>
      <c r="O4616" s="311" t="str">
        <f>IF(I4616&lt;&gt;"",IF(J4616&gt;=INDEX(ฐาน!$A$4:$G$9,MATCH(I4616,ฐาน!$A$4:$A$9,0),4),INDEX(ฐาน!$A$4:$G$9,MATCH(I4616,ฐาน!$A$4:$A$9,0),7),INDEX(ฐาน!$A$4:$G$9,MATCH(I4616,ฐาน!$A$4:$A$9,0),4)),"")</f>
        <v/>
      </c>
      <c r="P4616" s="312">
        <f>IF(M4616&lt;&gt;ฐาน!$M$45,IF(L4616&lt;&gt;"",($L4616*$N4616/100),0),0)</f>
        <v>0</v>
      </c>
      <c r="Q4616" s="311">
        <f>IF(M4616&lt;&gt;ฐาน!$M$45,IF(L4616&lt;&gt;"",ROUNDUP(($L4616*$N4616/100),-1),0),0)</f>
        <v>0</v>
      </c>
      <c r="R4616" s="311">
        <f t="shared" si="142"/>
        <v>0</v>
      </c>
      <c r="S4616" s="313">
        <f t="shared" si="143"/>
        <v>0</v>
      </c>
      <c r="T4616" s="314">
        <f>IF(M4616&lt;&gt;ฐาน!$M$45,IF(S4616&lt;&gt;"",S4616+R4616,0),0)</f>
        <v>0</v>
      </c>
      <c r="U4616" s="311">
        <f>IF(M4616&lt;&gt;ฐาน!$M$45,IF(S4616=0,J4616+T4616,O4616),J4616)</f>
        <v>0</v>
      </c>
      <c r="V4616" s="98"/>
    </row>
    <row r="4617" spans="1:22" x14ac:dyDescent="0.35">
      <c r="A4617" s="93">
        <v>4609</v>
      </c>
      <c r="B4617" s="84"/>
      <c r="C4617" s="98"/>
      <c r="D4617" s="91"/>
      <c r="E4617" s="89"/>
      <c r="F4617" s="88"/>
      <c r="G4617" s="91"/>
      <c r="H4617" s="91"/>
      <c r="I4617" s="88"/>
      <c r="J4617" s="92"/>
      <c r="K4617" s="212"/>
      <c r="L4617" s="308" t="str">
        <f>IF(K4617&lt;&gt;"",INDEX(ฐาน!$J$4:$M$44,MATCH(INT(K4617),ฐาน!$J$4:$J$44,0),2),"")</f>
        <v/>
      </c>
      <c r="M4617" s="309" t="str">
        <f>IF(L4617&lt;&gt;"",INDEX(ฐาน!$J$4:$M$45,MATCH(L4617,ฐาน!$K$4:$K$45,0),4),"")</f>
        <v/>
      </c>
      <c r="N4617" s="310" t="str">
        <f>IF(I4617&lt;&gt;"",INDEX(ฐาน!$A$4:$F$9,MATCH(I4617,ฐาน!$A$4:$A$9,0),IF(J4617&gt;=INDEX(ฐาน!$A$4:$F$9,MATCH(I4617,ฐาน!$A$4:$A$9,0),3),6,5)),"")</f>
        <v/>
      </c>
      <c r="O4617" s="311" t="str">
        <f>IF(I4617&lt;&gt;"",IF(J4617&gt;=INDEX(ฐาน!$A$4:$G$9,MATCH(I4617,ฐาน!$A$4:$A$9,0),4),INDEX(ฐาน!$A$4:$G$9,MATCH(I4617,ฐาน!$A$4:$A$9,0),7),INDEX(ฐาน!$A$4:$G$9,MATCH(I4617,ฐาน!$A$4:$A$9,0),4)),"")</f>
        <v/>
      </c>
      <c r="P4617" s="312">
        <f>IF(M4617&lt;&gt;ฐาน!$M$45,IF(L4617&lt;&gt;"",($L4617*$N4617/100),0),0)</f>
        <v>0</v>
      </c>
      <c r="Q4617" s="311">
        <f>IF(M4617&lt;&gt;ฐาน!$M$45,IF(L4617&lt;&gt;"",ROUNDUP(($L4617*$N4617/100),-1),0),0)</f>
        <v>0</v>
      </c>
      <c r="R4617" s="311">
        <f t="shared" si="142"/>
        <v>0</v>
      </c>
      <c r="S4617" s="313">
        <f t="shared" si="143"/>
        <v>0</v>
      </c>
      <c r="T4617" s="314">
        <f>IF(M4617&lt;&gt;ฐาน!$M$45,IF(S4617&lt;&gt;"",S4617+R4617,0),0)</f>
        <v>0</v>
      </c>
      <c r="U4617" s="311">
        <f>IF(M4617&lt;&gt;ฐาน!$M$45,IF(S4617=0,J4617+T4617,O4617),J4617)</f>
        <v>0</v>
      </c>
      <c r="V4617" s="98"/>
    </row>
    <row r="4618" spans="1:22" x14ac:dyDescent="0.35">
      <c r="A4618" s="93">
        <v>4610</v>
      </c>
      <c r="B4618" s="84"/>
      <c r="C4618" s="98"/>
      <c r="D4618" s="91"/>
      <c r="E4618" s="89"/>
      <c r="F4618" s="88"/>
      <c r="G4618" s="91"/>
      <c r="H4618" s="91"/>
      <c r="I4618" s="88"/>
      <c r="J4618" s="92"/>
      <c r="K4618" s="212"/>
      <c r="L4618" s="308" t="str">
        <f>IF(K4618&lt;&gt;"",INDEX(ฐาน!$J$4:$M$44,MATCH(INT(K4618),ฐาน!$J$4:$J$44,0),2),"")</f>
        <v/>
      </c>
      <c r="M4618" s="309" t="str">
        <f>IF(L4618&lt;&gt;"",INDEX(ฐาน!$J$4:$M$45,MATCH(L4618,ฐาน!$K$4:$K$45,0),4),"")</f>
        <v/>
      </c>
      <c r="N4618" s="310" t="str">
        <f>IF(I4618&lt;&gt;"",INDEX(ฐาน!$A$4:$F$9,MATCH(I4618,ฐาน!$A$4:$A$9,0),IF(J4618&gt;=INDEX(ฐาน!$A$4:$F$9,MATCH(I4618,ฐาน!$A$4:$A$9,0),3),6,5)),"")</f>
        <v/>
      </c>
      <c r="O4618" s="311" t="str">
        <f>IF(I4618&lt;&gt;"",IF(J4618&gt;=INDEX(ฐาน!$A$4:$G$9,MATCH(I4618,ฐาน!$A$4:$A$9,0),4),INDEX(ฐาน!$A$4:$G$9,MATCH(I4618,ฐาน!$A$4:$A$9,0),7),INDEX(ฐาน!$A$4:$G$9,MATCH(I4618,ฐาน!$A$4:$A$9,0),4)),"")</f>
        <v/>
      </c>
      <c r="P4618" s="312">
        <f>IF(M4618&lt;&gt;ฐาน!$M$45,IF(L4618&lt;&gt;"",($L4618*$N4618/100),0),0)</f>
        <v>0</v>
      </c>
      <c r="Q4618" s="311">
        <f>IF(M4618&lt;&gt;ฐาน!$M$45,IF(L4618&lt;&gt;"",ROUNDUP(($L4618*$N4618/100),-1),0),0)</f>
        <v>0</v>
      </c>
      <c r="R4618" s="311">
        <f t="shared" ref="R4618:R4681" si="144">IF(Q4618&lt;&gt;"",IF($J4618+$P4618&lt;=$O4618,$Q4618,$O4618-$J4618),"")</f>
        <v>0</v>
      </c>
      <c r="S4618" s="313">
        <f t="shared" ref="S4618:S4681" si="145">IF(Q4618&lt;&gt;R4618,P4618-R4618,0)</f>
        <v>0</v>
      </c>
      <c r="T4618" s="314">
        <f>IF(M4618&lt;&gt;ฐาน!$M$45,IF(S4618&lt;&gt;"",S4618+R4618,0),0)</f>
        <v>0</v>
      </c>
      <c r="U4618" s="311">
        <f>IF(M4618&lt;&gt;ฐาน!$M$45,IF(S4618=0,J4618+T4618,O4618),J4618)</f>
        <v>0</v>
      </c>
      <c r="V4618" s="98"/>
    </row>
    <row r="4619" spans="1:22" x14ac:dyDescent="0.35">
      <c r="A4619" s="93">
        <v>4611</v>
      </c>
      <c r="B4619" s="84"/>
      <c r="C4619" s="98"/>
      <c r="D4619" s="91"/>
      <c r="E4619" s="89"/>
      <c r="F4619" s="88"/>
      <c r="G4619" s="91"/>
      <c r="H4619" s="91"/>
      <c r="I4619" s="88"/>
      <c r="J4619" s="92"/>
      <c r="K4619" s="212"/>
      <c r="L4619" s="308" t="str">
        <f>IF(K4619&lt;&gt;"",INDEX(ฐาน!$J$4:$M$44,MATCH(INT(K4619),ฐาน!$J$4:$J$44,0),2),"")</f>
        <v/>
      </c>
      <c r="M4619" s="309" t="str">
        <f>IF(L4619&lt;&gt;"",INDEX(ฐาน!$J$4:$M$45,MATCH(L4619,ฐาน!$K$4:$K$45,0),4),"")</f>
        <v/>
      </c>
      <c r="N4619" s="310" t="str">
        <f>IF(I4619&lt;&gt;"",INDEX(ฐาน!$A$4:$F$9,MATCH(I4619,ฐาน!$A$4:$A$9,0),IF(J4619&gt;=INDEX(ฐาน!$A$4:$F$9,MATCH(I4619,ฐาน!$A$4:$A$9,0),3),6,5)),"")</f>
        <v/>
      </c>
      <c r="O4619" s="311" t="str">
        <f>IF(I4619&lt;&gt;"",IF(J4619&gt;=INDEX(ฐาน!$A$4:$G$9,MATCH(I4619,ฐาน!$A$4:$A$9,0),4),INDEX(ฐาน!$A$4:$G$9,MATCH(I4619,ฐาน!$A$4:$A$9,0),7),INDEX(ฐาน!$A$4:$G$9,MATCH(I4619,ฐาน!$A$4:$A$9,0),4)),"")</f>
        <v/>
      </c>
      <c r="P4619" s="312">
        <f>IF(M4619&lt;&gt;ฐาน!$M$45,IF(L4619&lt;&gt;"",($L4619*$N4619/100),0),0)</f>
        <v>0</v>
      </c>
      <c r="Q4619" s="311">
        <f>IF(M4619&lt;&gt;ฐาน!$M$45,IF(L4619&lt;&gt;"",ROUNDUP(($L4619*$N4619/100),-1),0),0)</f>
        <v>0</v>
      </c>
      <c r="R4619" s="311">
        <f t="shared" si="144"/>
        <v>0</v>
      </c>
      <c r="S4619" s="313">
        <f t="shared" si="145"/>
        <v>0</v>
      </c>
      <c r="T4619" s="314">
        <f>IF(M4619&lt;&gt;ฐาน!$M$45,IF(S4619&lt;&gt;"",S4619+R4619,0),0)</f>
        <v>0</v>
      </c>
      <c r="U4619" s="311">
        <f>IF(M4619&lt;&gt;ฐาน!$M$45,IF(S4619=0,J4619+T4619,O4619),J4619)</f>
        <v>0</v>
      </c>
      <c r="V4619" s="98"/>
    </row>
    <row r="4620" spans="1:22" x14ac:dyDescent="0.35">
      <c r="A4620" s="93">
        <v>4612</v>
      </c>
      <c r="B4620" s="84"/>
      <c r="C4620" s="98"/>
      <c r="D4620" s="91"/>
      <c r="E4620" s="89"/>
      <c r="F4620" s="88"/>
      <c r="G4620" s="91"/>
      <c r="H4620" s="91"/>
      <c r="I4620" s="88"/>
      <c r="J4620" s="92"/>
      <c r="K4620" s="212"/>
      <c r="L4620" s="308" t="str">
        <f>IF(K4620&lt;&gt;"",INDEX(ฐาน!$J$4:$M$44,MATCH(INT(K4620),ฐาน!$J$4:$J$44,0),2),"")</f>
        <v/>
      </c>
      <c r="M4620" s="309" t="str">
        <f>IF(L4620&lt;&gt;"",INDEX(ฐาน!$J$4:$M$45,MATCH(L4620,ฐาน!$K$4:$K$45,0),4),"")</f>
        <v/>
      </c>
      <c r="N4620" s="310" t="str">
        <f>IF(I4620&lt;&gt;"",INDEX(ฐาน!$A$4:$F$9,MATCH(I4620,ฐาน!$A$4:$A$9,0),IF(J4620&gt;=INDEX(ฐาน!$A$4:$F$9,MATCH(I4620,ฐาน!$A$4:$A$9,0),3),6,5)),"")</f>
        <v/>
      </c>
      <c r="O4620" s="311" t="str">
        <f>IF(I4620&lt;&gt;"",IF(J4620&gt;=INDEX(ฐาน!$A$4:$G$9,MATCH(I4620,ฐาน!$A$4:$A$9,0),4),INDEX(ฐาน!$A$4:$G$9,MATCH(I4620,ฐาน!$A$4:$A$9,0),7),INDEX(ฐาน!$A$4:$G$9,MATCH(I4620,ฐาน!$A$4:$A$9,0),4)),"")</f>
        <v/>
      </c>
      <c r="P4620" s="312">
        <f>IF(M4620&lt;&gt;ฐาน!$M$45,IF(L4620&lt;&gt;"",($L4620*$N4620/100),0),0)</f>
        <v>0</v>
      </c>
      <c r="Q4620" s="311">
        <f>IF(M4620&lt;&gt;ฐาน!$M$45,IF(L4620&lt;&gt;"",ROUNDUP(($L4620*$N4620/100),-1),0),0)</f>
        <v>0</v>
      </c>
      <c r="R4620" s="311">
        <f t="shared" si="144"/>
        <v>0</v>
      </c>
      <c r="S4620" s="313">
        <f t="shared" si="145"/>
        <v>0</v>
      </c>
      <c r="T4620" s="314">
        <f>IF(M4620&lt;&gt;ฐาน!$M$45,IF(S4620&lt;&gt;"",S4620+R4620,0),0)</f>
        <v>0</v>
      </c>
      <c r="U4620" s="311">
        <f>IF(M4620&lt;&gt;ฐาน!$M$45,IF(S4620=0,J4620+T4620,O4620),J4620)</f>
        <v>0</v>
      </c>
      <c r="V4620" s="98"/>
    </row>
    <row r="4621" spans="1:22" x14ac:dyDescent="0.35">
      <c r="A4621" s="93">
        <v>4613</v>
      </c>
      <c r="B4621" s="84"/>
      <c r="C4621" s="98"/>
      <c r="D4621" s="91"/>
      <c r="E4621" s="89"/>
      <c r="F4621" s="88"/>
      <c r="G4621" s="91"/>
      <c r="H4621" s="91"/>
      <c r="I4621" s="88"/>
      <c r="J4621" s="92"/>
      <c r="K4621" s="212"/>
      <c r="L4621" s="308" t="str">
        <f>IF(K4621&lt;&gt;"",INDEX(ฐาน!$J$4:$M$44,MATCH(INT(K4621),ฐาน!$J$4:$J$44,0),2),"")</f>
        <v/>
      </c>
      <c r="M4621" s="309" t="str">
        <f>IF(L4621&lt;&gt;"",INDEX(ฐาน!$J$4:$M$45,MATCH(L4621,ฐาน!$K$4:$K$45,0),4),"")</f>
        <v/>
      </c>
      <c r="N4621" s="310" t="str">
        <f>IF(I4621&lt;&gt;"",INDEX(ฐาน!$A$4:$F$9,MATCH(I4621,ฐาน!$A$4:$A$9,0),IF(J4621&gt;=INDEX(ฐาน!$A$4:$F$9,MATCH(I4621,ฐาน!$A$4:$A$9,0),3),6,5)),"")</f>
        <v/>
      </c>
      <c r="O4621" s="311" t="str">
        <f>IF(I4621&lt;&gt;"",IF(J4621&gt;=INDEX(ฐาน!$A$4:$G$9,MATCH(I4621,ฐาน!$A$4:$A$9,0),4),INDEX(ฐาน!$A$4:$G$9,MATCH(I4621,ฐาน!$A$4:$A$9,0),7),INDEX(ฐาน!$A$4:$G$9,MATCH(I4621,ฐาน!$A$4:$A$9,0),4)),"")</f>
        <v/>
      </c>
      <c r="P4621" s="312">
        <f>IF(M4621&lt;&gt;ฐาน!$M$45,IF(L4621&lt;&gt;"",($L4621*$N4621/100),0),0)</f>
        <v>0</v>
      </c>
      <c r="Q4621" s="311">
        <f>IF(M4621&lt;&gt;ฐาน!$M$45,IF(L4621&lt;&gt;"",ROUNDUP(($L4621*$N4621/100),-1),0),0)</f>
        <v>0</v>
      </c>
      <c r="R4621" s="311">
        <f t="shared" si="144"/>
        <v>0</v>
      </c>
      <c r="S4621" s="313">
        <f t="shared" si="145"/>
        <v>0</v>
      </c>
      <c r="T4621" s="314">
        <f>IF(M4621&lt;&gt;ฐาน!$M$45,IF(S4621&lt;&gt;"",S4621+R4621,0),0)</f>
        <v>0</v>
      </c>
      <c r="U4621" s="311">
        <f>IF(M4621&lt;&gt;ฐาน!$M$45,IF(S4621=0,J4621+T4621,O4621),J4621)</f>
        <v>0</v>
      </c>
      <c r="V4621" s="98"/>
    </row>
    <row r="4622" spans="1:22" x14ac:dyDescent="0.35">
      <c r="A4622" s="93">
        <v>4614</v>
      </c>
      <c r="B4622" s="84"/>
      <c r="C4622" s="98"/>
      <c r="D4622" s="91"/>
      <c r="E4622" s="89"/>
      <c r="F4622" s="88"/>
      <c r="G4622" s="91"/>
      <c r="H4622" s="91"/>
      <c r="I4622" s="88"/>
      <c r="J4622" s="92"/>
      <c r="K4622" s="212"/>
      <c r="L4622" s="308" t="str">
        <f>IF(K4622&lt;&gt;"",INDEX(ฐาน!$J$4:$M$44,MATCH(INT(K4622),ฐาน!$J$4:$J$44,0),2),"")</f>
        <v/>
      </c>
      <c r="M4622" s="309" t="str">
        <f>IF(L4622&lt;&gt;"",INDEX(ฐาน!$J$4:$M$45,MATCH(L4622,ฐาน!$K$4:$K$45,0),4),"")</f>
        <v/>
      </c>
      <c r="N4622" s="310" t="str">
        <f>IF(I4622&lt;&gt;"",INDEX(ฐาน!$A$4:$F$9,MATCH(I4622,ฐาน!$A$4:$A$9,0),IF(J4622&gt;=INDEX(ฐาน!$A$4:$F$9,MATCH(I4622,ฐาน!$A$4:$A$9,0),3),6,5)),"")</f>
        <v/>
      </c>
      <c r="O4622" s="311" t="str">
        <f>IF(I4622&lt;&gt;"",IF(J4622&gt;=INDEX(ฐาน!$A$4:$G$9,MATCH(I4622,ฐาน!$A$4:$A$9,0),4),INDEX(ฐาน!$A$4:$G$9,MATCH(I4622,ฐาน!$A$4:$A$9,0),7),INDEX(ฐาน!$A$4:$G$9,MATCH(I4622,ฐาน!$A$4:$A$9,0),4)),"")</f>
        <v/>
      </c>
      <c r="P4622" s="312">
        <f>IF(M4622&lt;&gt;ฐาน!$M$45,IF(L4622&lt;&gt;"",($L4622*$N4622/100),0),0)</f>
        <v>0</v>
      </c>
      <c r="Q4622" s="311">
        <f>IF(M4622&lt;&gt;ฐาน!$M$45,IF(L4622&lt;&gt;"",ROUNDUP(($L4622*$N4622/100),-1),0),0)</f>
        <v>0</v>
      </c>
      <c r="R4622" s="311">
        <f t="shared" si="144"/>
        <v>0</v>
      </c>
      <c r="S4622" s="313">
        <f t="shared" si="145"/>
        <v>0</v>
      </c>
      <c r="T4622" s="314">
        <f>IF(M4622&lt;&gt;ฐาน!$M$45,IF(S4622&lt;&gt;"",S4622+R4622,0),0)</f>
        <v>0</v>
      </c>
      <c r="U4622" s="311">
        <f>IF(M4622&lt;&gt;ฐาน!$M$45,IF(S4622=0,J4622+T4622,O4622),J4622)</f>
        <v>0</v>
      </c>
      <c r="V4622" s="98"/>
    </row>
    <row r="4623" spans="1:22" x14ac:dyDescent="0.35">
      <c r="A4623" s="93">
        <v>4615</v>
      </c>
      <c r="B4623" s="84"/>
      <c r="C4623" s="98"/>
      <c r="D4623" s="91"/>
      <c r="E4623" s="89"/>
      <c r="F4623" s="88"/>
      <c r="G4623" s="91"/>
      <c r="H4623" s="91"/>
      <c r="I4623" s="88"/>
      <c r="J4623" s="92"/>
      <c r="K4623" s="212"/>
      <c r="L4623" s="308" t="str">
        <f>IF(K4623&lt;&gt;"",INDEX(ฐาน!$J$4:$M$44,MATCH(INT(K4623),ฐาน!$J$4:$J$44,0),2),"")</f>
        <v/>
      </c>
      <c r="M4623" s="309" t="str">
        <f>IF(L4623&lt;&gt;"",INDEX(ฐาน!$J$4:$M$45,MATCH(L4623,ฐาน!$K$4:$K$45,0),4),"")</f>
        <v/>
      </c>
      <c r="N4623" s="310" t="str">
        <f>IF(I4623&lt;&gt;"",INDEX(ฐาน!$A$4:$F$9,MATCH(I4623,ฐาน!$A$4:$A$9,0),IF(J4623&gt;=INDEX(ฐาน!$A$4:$F$9,MATCH(I4623,ฐาน!$A$4:$A$9,0),3),6,5)),"")</f>
        <v/>
      </c>
      <c r="O4623" s="311" t="str">
        <f>IF(I4623&lt;&gt;"",IF(J4623&gt;=INDEX(ฐาน!$A$4:$G$9,MATCH(I4623,ฐาน!$A$4:$A$9,0),4),INDEX(ฐาน!$A$4:$G$9,MATCH(I4623,ฐาน!$A$4:$A$9,0),7),INDEX(ฐาน!$A$4:$G$9,MATCH(I4623,ฐาน!$A$4:$A$9,0),4)),"")</f>
        <v/>
      </c>
      <c r="P4623" s="312">
        <f>IF(M4623&lt;&gt;ฐาน!$M$45,IF(L4623&lt;&gt;"",($L4623*$N4623/100),0),0)</f>
        <v>0</v>
      </c>
      <c r="Q4623" s="311">
        <f>IF(M4623&lt;&gt;ฐาน!$M$45,IF(L4623&lt;&gt;"",ROUNDUP(($L4623*$N4623/100),-1),0),0)</f>
        <v>0</v>
      </c>
      <c r="R4623" s="311">
        <f t="shared" si="144"/>
        <v>0</v>
      </c>
      <c r="S4623" s="313">
        <f t="shared" si="145"/>
        <v>0</v>
      </c>
      <c r="T4623" s="314">
        <f>IF(M4623&lt;&gt;ฐาน!$M$45,IF(S4623&lt;&gt;"",S4623+R4623,0),0)</f>
        <v>0</v>
      </c>
      <c r="U4623" s="311">
        <f>IF(M4623&lt;&gt;ฐาน!$M$45,IF(S4623=0,J4623+T4623,O4623),J4623)</f>
        <v>0</v>
      </c>
      <c r="V4623" s="98"/>
    </row>
    <row r="4624" spans="1:22" x14ac:dyDescent="0.35">
      <c r="A4624" s="93">
        <v>4616</v>
      </c>
      <c r="B4624" s="84"/>
      <c r="C4624" s="98"/>
      <c r="D4624" s="91"/>
      <c r="E4624" s="89"/>
      <c r="F4624" s="88"/>
      <c r="G4624" s="91"/>
      <c r="H4624" s="91"/>
      <c r="I4624" s="88"/>
      <c r="J4624" s="92"/>
      <c r="K4624" s="212"/>
      <c r="L4624" s="308" t="str">
        <f>IF(K4624&lt;&gt;"",INDEX(ฐาน!$J$4:$M$44,MATCH(INT(K4624),ฐาน!$J$4:$J$44,0),2),"")</f>
        <v/>
      </c>
      <c r="M4624" s="309" t="str">
        <f>IF(L4624&lt;&gt;"",INDEX(ฐาน!$J$4:$M$45,MATCH(L4624,ฐาน!$K$4:$K$45,0),4),"")</f>
        <v/>
      </c>
      <c r="N4624" s="310" t="str">
        <f>IF(I4624&lt;&gt;"",INDEX(ฐาน!$A$4:$F$9,MATCH(I4624,ฐาน!$A$4:$A$9,0),IF(J4624&gt;=INDEX(ฐาน!$A$4:$F$9,MATCH(I4624,ฐาน!$A$4:$A$9,0),3),6,5)),"")</f>
        <v/>
      </c>
      <c r="O4624" s="311" t="str">
        <f>IF(I4624&lt;&gt;"",IF(J4624&gt;=INDEX(ฐาน!$A$4:$G$9,MATCH(I4624,ฐาน!$A$4:$A$9,0),4),INDEX(ฐาน!$A$4:$G$9,MATCH(I4624,ฐาน!$A$4:$A$9,0),7),INDEX(ฐาน!$A$4:$G$9,MATCH(I4624,ฐาน!$A$4:$A$9,0),4)),"")</f>
        <v/>
      </c>
      <c r="P4624" s="312">
        <f>IF(M4624&lt;&gt;ฐาน!$M$45,IF(L4624&lt;&gt;"",($L4624*$N4624/100),0),0)</f>
        <v>0</v>
      </c>
      <c r="Q4624" s="311">
        <f>IF(M4624&lt;&gt;ฐาน!$M$45,IF(L4624&lt;&gt;"",ROUNDUP(($L4624*$N4624/100),-1),0),0)</f>
        <v>0</v>
      </c>
      <c r="R4624" s="311">
        <f t="shared" si="144"/>
        <v>0</v>
      </c>
      <c r="S4624" s="313">
        <f t="shared" si="145"/>
        <v>0</v>
      </c>
      <c r="T4624" s="314">
        <f>IF(M4624&lt;&gt;ฐาน!$M$45,IF(S4624&lt;&gt;"",S4624+R4624,0),0)</f>
        <v>0</v>
      </c>
      <c r="U4624" s="311">
        <f>IF(M4624&lt;&gt;ฐาน!$M$45,IF(S4624=0,J4624+T4624,O4624),J4624)</f>
        <v>0</v>
      </c>
      <c r="V4624" s="98"/>
    </row>
    <row r="4625" spans="1:22" x14ac:dyDescent="0.35">
      <c r="A4625" s="93">
        <v>4617</v>
      </c>
      <c r="B4625" s="84"/>
      <c r="C4625" s="98"/>
      <c r="D4625" s="91"/>
      <c r="E4625" s="89"/>
      <c r="F4625" s="88"/>
      <c r="G4625" s="91"/>
      <c r="H4625" s="91"/>
      <c r="I4625" s="88"/>
      <c r="J4625" s="92"/>
      <c r="K4625" s="212"/>
      <c r="L4625" s="308" t="str">
        <f>IF(K4625&lt;&gt;"",INDEX(ฐาน!$J$4:$M$44,MATCH(INT(K4625),ฐาน!$J$4:$J$44,0),2),"")</f>
        <v/>
      </c>
      <c r="M4625" s="309" t="str">
        <f>IF(L4625&lt;&gt;"",INDEX(ฐาน!$J$4:$M$45,MATCH(L4625,ฐาน!$K$4:$K$45,0),4),"")</f>
        <v/>
      </c>
      <c r="N4625" s="310" t="str">
        <f>IF(I4625&lt;&gt;"",INDEX(ฐาน!$A$4:$F$9,MATCH(I4625,ฐาน!$A$4:$A$9,0),IF(J4625&gt;=INDEX(ฐาน!$A$4:$F$9,MATCH(I4625,ฐาน!$A$4:$A$9,0),3),6,5)),"")</f>
        <v/>
      </c>
      <c r="O4625" s="311" t="str">
        <f>IF(I4625&lt;&gt;"",IF(J4625&gt;=INDEX(ฐาน!$A$4:$G$9,MATCH(I4625,ฐาน!$A$4:$A$9,0),4),INDEX(ฐาน!$A$4:$G$9,MATCH(I4625,ฐาน!$A$4:$A$9,0),7),INDEX(ฐาน!$A$4:$G$9,MATCH(I4625,ฐาน!$A$4:$A$9,0),4)),"")</f>
        <v/>
      </c>
      <c r="P4625" s="312">
        <f>IF(M4625&lt;&gt;ฐาน!$M$45,IF(L4625&lt;&gt;"",($L4625*$N4625/100),0),0)</f>
        <v>0</v>
      </c>
      <c r="Q4625" s="311">
        <f>IF(M4625&lt;&gt;ฐาน!$M$45,IF(L4625&lt;&gt;"",ROUNDUP(($L4625*$N4625/100),-1),0),0)</f>
        <v>0</v>
      </c>
      <c r="R4625" s="311">
        <f t="shared" si="144"/>
        <v>0</v>
      </c>
      <c r="S4625" s="313">
        <f t="shared" si="145"/>
        <v>0</v>
      </c>
      <c r="T4625" s="314">
        <f>IF(M4625&lt;&gt;ฐาน!$M$45,IF(S4625&lt;&gt;"",S4625+R4625,0),0)</f>
        <v>0</v>
      </c>
      <c r="U4625" s="311">
        <f>IF(M4625&lt;&gt;ฐาน!$M$45,IF(S4625=0,J4625+T4625,O4625),J4625)</f>
        <v>0</v>
      </c>
      <c r="V4625" s="98"/>
    </row>
    <row r="4626" spans="1:22" x14ac:dyDescent="0.35">
      <c r="A4626" s="93">
        <v>4618</v>
      </c>
      <c r="B4626" s="84"/>
      <c r="C4626" s="98"/>
      <c r="D4626" s="91"/>
      <c r="E4626" s="89"/>
      <c r="F4626" s="88"/>
      <c r="G4626" s="91"/>
      <c r="H4626" s="91"/>
      <c r="I4626" s="88"/>
      <c r="J4626" s="92"/>
      <c r="K4626" s="212"/>
      <c r="L4626" s="308" t="str">
        <f>IF(K4626&lt;&gt;"",INDEX(ฐาน!$J$4:$M$44,MATCH(INT(K4626),ฐาน!$J$4:$J$44,0),2),"")</f>
        <v/>
      </c>
      <c r="M4626" s="309" t="str">
        <f>IF(L4626&lt;&gt;"",INDEX(ฐาน!$J$4:$M$45,MATCH(L4626,ฐาน!$K$4:$K$45,0),4),"")</f>
        <v/>
      </c>
      <c r="N4626" s="310" t="str">
        <f>IF(I4626&lt;&gt;"",INDEX(ฐาน!$A$4:$F$9,MATCH(I4626,ฐาน!$A$4:$A$9,0),IF(J4626&gt;=INDEX(ฐาน!$A$4:$F$9,MATCH(I4626,ฐาน!$A$4:$A$9,0),3),6,5)),"")</f>
        <v/>
      </c>
      <c r="O4626" s="311" t="str">
        <f>IF(I4626&lt;&gt;"",IF(J4626&gt;=INDEX(ฐาน!$A$4:$G$9,MATCH(I4626,ฐาน!$A$4:$A$9,0),4),INDEX(ฐาน!$A$4:$G$9,MATCH(I4626,ฐาน!$A$4:$A$9,0),7),INDEX(ฐาน!$A$4:$G$9,MATCH(I4626,ฐาน!$A$4:$A$9,0),4)),"")</f>
        <v/>
      </c>
      <c r="P4626" s="312">
        <f>IF(M4626&lt;&gt;ฐาน!$M$45,IF(L4626&lt;&gt;"",($L4626*$N4626/100),0),0)</f>
        <v>0</v>
      </c>
      <c r="Q4626" s="311">
        <f>IF(M4626&lt;&gt;ฐาน!$M$45,IF(L4626&lt;&gt;"",ROUNDUP(($L4626*$N4626/100),-1),0),0)</f>
        <v>0</v>
      </c>
      <c r="R4626" s="311">
        <f t="shared" si="144"/>
        <v>0</v>
      </c>
      <c r="S4626" s="313">
        <f t="shared" si="145"/>
        <v>0</v>
      </c>
      <c r="T4626" s="314">
        <f>IF(M4626&lt;&gt;ฐาน!$M$45,IF(S4626&lt;&gt;"",S4626+R4626,0),0)</f>
        <v>0</v>
      </c>
      <c r="U4626" s="311">
        <f>IF(M4626&lt;&gt;ฐาน!$M$45,IF(S4626=0,J4626+T4626,O4626),J4626)</f>
        <v>0</v>
      </c>
      <c r="V4626" s="98"/>
    </row>
    <row r="4627" spans="1:22" x14ac:dyDescent="0.35">
      <c r="A4627" s="93">
        <v>4619</v>
      </c>
      <c r="B4627" s="84"/>
      <c r="C4627" s="98"/>
      <c r="D4627" s="91"/>
      <c r="E4627" s="89"/>
      <c r="F4627" s="88"/>
      <c r="G4627" s="91"/>
      <c r="H4627" s="91"/>
      <c r="I4627" s="88"/>
      <c r="J4627" s="92"/>
      <c r="K4627" s="212"/>
      <c r="L4627" s="308" t="str">
        <f>IF(K4627&lt;&gt;"",INDEX(ฐาน!$J$4:$M$44,MATCH(INT(K4627),ฐาน!$J$4:$J$44,0),2),"")</f>
        <v/>
      </c>
      <c r="M4627" s="309" t="str">
        <f>IF(L4627&lt;&gt;"",INDEX(ฐาน!$J$4:$M$45,MATCH(L4627,ฐาน!$K$4:$K$45,0),4),"")</f>
        <v/>
      </c>
      <c r="N4627" s="310" t="str">
        <f>IF(I4627&lt;&gt;"",INDEX(ฐาน!$A$4:$F$9,MATCH(I4627,ฐาน!$A$4:$A$9,0),IF(J4627&gt;=INDEX(ฐาน!$A$4:$F$9,MATCH(I4627,ฐาน!$A$4:$A$9,0),3),6,5)),"")</f>
        <v/>
      </c>
      <c r="O4627" s="311" t="str">
        <f>IF(I4627&lt;&gt;"",IF(J4627&gt;=INDEX(ฐาน!$A$4:$G$9,MATCH(I4627,ฐาน!$A$4:$A$9,0),4),INDEX(ฐาน!$A$4:$G$9,MATCH(I4627,ฐาน!$A$4:$A$9,0),7),INDEX(ฐาน!$A$4:$G$9,MATCH(I4627,ฐาน!$A$4:$A$9,0),4)),"")</f>
        <v/>
      </c>
      <c r="P4627" s="312">
        <f>IF(M4627&lt;&gt;ฐาน!$M$45,IF(L4627&lt;&gt;"",($L4627*$N4627/100),0),0)</f>
        <v>0</v>
      </c>
      <c r="Q4627" s="311">
        <f>IF(M4627&lt;&gt;ฐาน!$M$45,IF(L4627&lt;&gt;"",ROUNDUP(($L4627*$N4627/100),-1),0),0)</f>
        <v>0</v>
      </c>
      <c r="R4627" s="311">
        <f t="shared" si="144"/>
        <v>0</v>
      </c>
      <c r="S4627" s="313">
        <f t="shared" si="145"/>
        <v>0</v>
      </c>
      <c r="T4627" s="314">
        <f>IF(M4627&lt;&gt;ฐาน!$M$45,IF(S4627&lt;&gt;"",S4627+R4627,0),0)</f>
        <v>0</v>
      </c>
      <c r="U4627" s="311">
        <f>IF(M4627&lt;&gt;ฐาน!$M$45,IF(S4627=0,J4627+T4627,O4627),J4627)</f>
        <v>0</v>
      </c>
      <c r="V4627" s="98"/>
    </row>
    <row r="4628" spans="1:22" x14ac:dyDescent="0.35">
      <c r="A4628" s="93">
        <v>4620</v>
      </c>
      <c r="B4628" s="84"/>
      <c r="C4628" s="98"/>
      <c r="D4628" s="91"/>
      <c r="E4628" s="89"/>
      <c r="F4628" s="88"/>
      <c r="G4628" s="91"/>
      <c r="H4628" s="91"/>
      <c r="I4628" s="88"/>
      <c r="J4628" s="92"/>
      <c r="K4628" s="212"/>
      <c r="L4628" s="308" t="str">
        <f>IF(K4628&lt;&gt;"",INDEX(ฐาน!$J$4:$M$44,MATCH(INT(K4628),ฐาน!$J$4:$J$44,0),2),"")</f>
        <v/>
      </c>
      <c r="M4628" s="309" t="str">
        <f>IF(L4628&lt;&gt;"",INDEX(ฐาน!$J$4:$M$45,MATCH(L4628,ฐาน!$K$4:$K$45,0),4),"")</f>
        <v/>
      </c>
      <c r="N4628" s="310" t="str">
        <f>IF(I4628&lt;&gt;"",INDEX(ฐาน!$A$4:$F$9,MATCH(I4628,ฐาน!$A$4:$A$9,0),IF(J4628&gt;=INDEX(ฐาน!$A$4:$F$9,MATCH(I4628,ฐาน!$A$4:$A$9,0),3),6,5)),"")</f>
        <v/>
      </c>
      <c r="O4628" s="311" t="str">
        <f>IF(I4628&lt;&gt;"",IF(J4628&gt;=INDEX(ฐาน!$A$4:$G$9,MATCH(I4628,ฐาน!$A$4:$A$9,0),4),INDEX(ฐาน!$A$4:$G$9,MATCH(I4628,ฐาน!$A$4:$A$9,0),7),INDEX(ฐาน!$A$4:$G$9,MATCH(I4628,ฐาน!$A$4:$A$9,0),4)),"")</f>
        <v/>
      </c>
      <c r="P4628" s="312">
        <f>IF(M4628&lt;&gt;ฐาน!$M$45,IF(L4628&lt;&gt;"",($L4628*$N4628/100),0),0)</f>
        <v>0</v>
      </c>
      <c r="Q4628" s="311">
        <f>IF(M4628&lt;&gt;ฐาน!$M$45,IF(L4628&lt;&gt;"",ROUNDUP(($L4628*$N4628/100),-1),0),0)</f>
        <v>0</v>
      </c>
      <c r="R4628" s="311">
        <f t="shared" si="144"/>
        <v>0</v>
      </c>
      <c r="S4628" s="313">
        <f t="shared" si="145"/>
        <v>0</v>
      </c>
      <c r="T4628" s="314">
        <f>IF(M4628&lt;&gt;ฐาน!$M$45,IF(S4628&lt;&gt;"",S4628+R4628,0),0)</f>
        <v>0</v>
      </c>
      <c r="U4628" s="311">
        <f>IF(M4628&lt;&gt;ฐาน!$M$45,IF(S4628=0,J4628+T4628,O4628),J4628)</f>
        <v>0</v>
      </c>
      <c r="V4628" s="98"/>
    </row>
    <row r="4629" spans="1:22" x14ac:dyDescent="0.35">
      <c r="A4629" s="93">
        <v>4621</v>
      </c>
      <c r="B4629" s="84"/>
      <c r="C4629" s="98"/>
      <c r="D4629" s="91"/>
      <c r="E4629" s="89"/>
      <c r="F4629" s="88"/>
      <c r="G4629" s="91"/>
      <c r="H4629" s="91"/>
      <c r="I4629" s="88"/>
      <c r="J4629" s="92"/>
      <c r="K4629" s="212"/>
      <c r="L4629" s="308" t="str">
        <f>IF(K4629&lt;&gt;"",INDEX(ฐาน!$J$4:$M$44,MATCH(INT(K4629),ฐาน!$J$4:$J$44,0),2),"")</f>
        <v/>
      </c>
      <c r="M4629" s="309" t="str">
        <f>IF(L4629&lt;&gt;"",INDEX(ฐาน!$J$4:$M$45,MATCH(L4629,ฐาน!$K$4:$K$45,0),4),"")</f>
        <v/>
      </c>
      <c r="N4629" s="310" t="str">
        <f>IF(I4629&lt;&gt;"",INDEX(ฐาน!$A$4:$F$9,MATCH(I4629,ฐาน!$A$4:$A$9,0),IF(J4629&gt;=INDEX(ฐาน!$A$4:$F$9,MATCH(I4629,ฐาน!$A$4:$A$9,0),3),6,5)),"")</f>
        <v/>
      </c>
      <c r="O4629" s="311" t="str">
        <f>IF(I4629&lt;&gt;"",IF(J4629&gt;=INDEX(ฐาน!$A$4:$G$9,MATCH(I4629,ฐาน!$A$4:$A$9,0),4),INDEX(ฐาน!$A$4:$G$9,MATCH(I4629,ฐาน!$A$4:$A$9,0),7),INDEX(ฐาน!$A$4:$G$9,MATCH(I4629,ฐาน!$A$4:$A$9,0),4)),"")</f>
        <v/>
      </c>
      <c r="P4629" s="312">
        <f>IF(M4629&lt;&gt;ฐาน!$M$45,IF(L4629&lt;&gt;"",($L4629*$N4629/100),0),0)</f>
        <v>0</v>
      </c>
      <c r="Q4629" s="311">
        <f>IF(M4629&lt;&gt;ฐาน!$M$45,IF(L4629&lt;&gt;"",ROUNDUP(($L4629*$N4629/100),-1),0),0)</f>
        <v>0</v>
      </c>
      <c r="R4629" s="311">
        <f t="shared" si="144"/>
        <v>0</v>
      </c>
      <c r="S4629" s="313">
        <f t="shared" si="145"/>
        <v>0</v>
      </c>
      <c r="T4629" s="314">
        <f>IF(M4629&lt;&gt;ฐาน!$M$45,IF(S4629&lt;&gt;"",S4629+R4629,0),0)</f>
        <v>0</v>
      </c>
      <c r="U4629" s="311">
        <f>IF(M4629&lt;&gt;ฐาน!$M$45,IF(S4629=0,J4629+T4629,O4629),J4629)</f>
        <v>0</v>
      </c>
      <c r="V4629" s="98"/>
    </row>
    <row r="4630" spans="1:22" x14ac:dyDescent="0.35">
      <c r="A4630" s="93">
        <v>4622</v>
      </c>
      <c r="B4630" s="84"/>
      <c r="C4630" s="98"/>
      <c r="D4630" s="91"/>
      <c r="E4630" s="89"/>
      <c r="F4630" s="88"/>
      <c r="G4630" s="91"/>
      <c r="H4630" s="91"/>
      <c r="I4630" s="88"/>
      <c r="J4630" s="92"/>
      <c r="K4630" s="212"/>
      <c r="L4630" s="308" t="str">
        <f>IF(K4630&lt;&gt;"",INDEX(ฐาน!$J$4:$M$44,MATCH(INT(K4630),ฐาน!$J$4:$J$44,0),2),"")</f>
        <v/>
      </c>
      <c r="M4630" s="309" t="str">
        <f>IF(L4630&lt;&gt;"",INDEX(ฐาน!$J$4:$M$45,MATCH(L4630,ฐาน!$K$4:$K$45,0),4),"")</f>
        <v/>
      </c>
      <c r="N4630" s="310" t="str">
        <f>IF(I4630&lt;&gt;"",INDEX(ฐาน!$A$4:$F$9,MATCH(I4630,ฐาน!$A$4:$A$9,0),IF(J4630&gt;=INDEX(ฐาน!$A$4:$F$9,MATCH(I4630,ฐาน!$A$4:$A$9,0),3),6,5)),"")</f>
        <v/>
      </c>
      <c r="O4630" s="311" t="str">
        <f>IF(I4630&lt;&gt;"",IF(J4630&gt;=INDEX(ฐาน!$A$4:$G$9,MATCH(I4630,ฐาน!$A$4:$A$9,0),4),INDEX(ฐาน!$A$4:$G$9,MATCH(I4630,ฐาน!$A$4:$A$9,0),7),INDEX(ฐาน!$A$4:$G$9,MATCH(I4630,ฐาน!$A$4:$A$9,0),4)),"")</f>
        <v/>
      </c>
      <c r="P4630" s="312">
        <f>IF(M4630&lt;&gt;ฐาน!$M$45,IF(L4630&lt;&gt;"",($L4630*$N4630/100),0),0)</f>
        <v>0</v>
      </c>
      <c r="Q4630" s="311">
        <f>IF(M4630&lt;&gt;ฐาน!$M$45,IF(L4630&lt;&gt;"",ROUNDUP(($L4630*$N4630/100),-1),0),0)</f>
        <v>0</v>
      </c>
      <c r="R4630" s="311">
        <f t="shared" si="144"/>
        <v>0</v>
      </c>
      <c r="S4630" s="313">
        <f t="shared" si="145"/>
        <v>0</v>
      </c>
      <c r="T4630" s="314">
        <f>IF(M4630&lt;&gt;ฐาน!$M$45,IF(S4630&lt;&gt;"",S4630+R4630,0),0)</f>
        <v>0</v>
      </c>
      <c r="U4630" s="311">
        <f>IF(M4630&lt;&gt;ฐาน!$M$45,IF(S4630=0,J4630+T4630,O4630),J4630)</f>
        <v>0</v>
      </c>
      <c r="V4630" s="98"/>
    </row>
    <row r="4631" spans="1:22" x14ac:dyDescent="0.35">
      <c r="A4631" s="93">
        <v>4623</v>
      </c>
      <c r="B4631" s="84"/>
      <c r="C4631" s="98"/>
      <c r="D4631" s="91"/>
      <c r="E4631" s="89"/>
      <c r="F4631" s="88"/>
      <c r="G4631" s="91"/>
      <c r="H4631" s="91"/>
      <c r="I4631" s="88"/>
      <c r="J4631" s="92"/>
      <c r="K4631" s="212"/>
      <c r="L4631" s="308" t="str">
        <f>IF(K4631&lt;&gt;"",INDEX(ฐาน!$J$4:$M$44,MATCH(INT(K4631),ฐาน!$J$4:$J$44,0),2),"")</f>
        <v/>
      </c>
      <c r="M4631" s="309" t="str">
        <f>IF(L4631&lt;&gt;"",INDEX(ฐาน!$J$4:$M$45,MATCH(L4631,ฐาน!$K$4:$K$45,0),4),"")</f>
        <v/>
      </c>
      <c r="N4631" s="310" t="str">
        <f>IF(I4631&lt;&gt;"",INDEX(ฐาน!$A$4:$F$9,MATCH(I4631,ฐาน!$A$4:$A$9,0),IF(J4631&gt;=INDEX(ฐาน!$A$4:$F$9,MATCH(I4631,ฐาน!$A$4:$A$9,0),3),6,5)),"")</f>
        <v/>
      </c>
      <c r="O4631" s="311" t="str">
        <f>IF(I4631&lt;&gt;"",IF(J4631&gt;=INDEX(ฐาน!$A$4:$G$9,MATCH(I4631,ฐาน!$A$4:$A$9,0),4),INDEX(ฐาน!$A$4:$G$9,MATCH(I4631,ฐาน!$A$4:$A$9,0),7),INDEX(ฐาน!$A$4:$G$9,MATCH(I4631,ฐาน!$A$4:$A$9,0),4)),"")</f>
        <v/>
      </c>
      <c r="P4631" s="312">
        <f>IF(M4631&lt;&gt;ฐาน!$M$45,IF(L4631&lt;&gt;"",($L4631*$N4631/100),0),0)</f>
        <v>0</v>
      </c>
      <c r="Q4631" s="311">
        <f>IF(M4631&lt;&gt;ฐาน!$M$45,IF(L4631&lt;&gt;"",ROUNDUP(($L4631*$N4631/100),-1),0),0)</f>
        <v>0</v>
      </c>
      <c r="R4631" s="311">
        <f t="shared" si="144"/>
        <v>0</v>
      </c>
      <c r="S4631" s="313">
        <f t="shared" si="145"/>
        <v>0</v>
      </c>
      <c r="T4631" s="314">
        <f>IF(M4631&lt;&gt;ฐาน!$M$45,IF(S4631&lt;&gt;"",S4631+R4631,0),0)</f>
        <v>0</v>
      </c>
      <c r="U4631" s="311">
        <f>IF(M4631&lt;&gt;ฐาน!$M$45,IF(S4631=0,J4631+T4631,O4631),J4631)</f>
        <v>0</v>
      </c>
      <c r="V4631" s="98"/>
    </row>
    <row r="4632" spans="1:22" x14ac:dyDescent="0.35">
      <c r="A4632" s="93">
        <v>4624</v>
      </c>
      <c r="B4632" s="84"/>
      <c r="C4632" s="98"/>
      <c r="D4632" s="91"/>
      <c r="E4632" s="89"/>
      <c r="F4632" s="88"/>
      <c r="G4632" s="91"/>
      <c r="H4632" s="91"/>
      <c r="I4632" s="88"/>
      <c r="J4632" s="92"/>
      <c r="K4632" s="212"/>
      <c r="L4632" s="308" t="str">
        <f>IF(K4632&lt;&gt;"",INDEX(ฐาน!$J$4:$M$44,MATCH(INT(K4632),ฐาน!$J$4:$J$44,0),2),"")</f>
        <v/>
      </c>
      <c r="M4632" s="309" t="str">
        <f>IF(L4632&lt;&gt;"",INDEX(ฐาน!$J$4:$M$45,MATCH(L4632,ฐาน!$K$4:$K$45,0),4),"")</f>
        <v/>
      </c>
      <c r="N4632" s="310" t="str">
        <f>IF(I4632&lt;&gt;"",INDEX(ฐาน!$A$4:$F$9,MATCH(I4632,ฐาน!$A$4:$A$9,0),IF(J4632&gt;=INDEX(ฐาน!$A$4:$F$9,MATCH(I4632,ฐาน!$A$4:$A$9,0),3),6,5)),"")</f>
        <v/>
      </c>
      <c r="O4632" s="311" t="str">
        <f>IF(I4632&lt;&gt;"",IF(J4632&gt;=INDEX(ฐาน!$A$4:$G$9,MATCH(I4632,ฐาน!$A$4:$A$9,0),4),INDEX(ฐาน!$A$4:$G$9,MATCH(I4632,ฐาน!$A$4:$A$9,0),7),INDEX(ฐาน!$A$4:$G$9,MATCH(I4632,ฐาน!$A$4:$A$9,0),4)),"")</f>
        <v/>
      </c>
      <c r="P4632" s="312">
        <f>IF(M4632&lt;&gt;ฐาน!$M$45,IF(L4632&lt;&gt;"",($L4632*$N4632/100),0),0)</f>
        <v>0</v>
      </c>
      <c r="Q4632" s="311">
        <f>IF(M4632&lt;&gt;ฐาน!$M$45,IF(L4632&lt;&gt;"",ROUNDUP(($L4632*$N4632/100),-1),0),0)</f>
        <v>0</v>
      </c>
      <c r="R4632" s="311">
        <f t="shared" si="144"/>
        <v>0</v>
      </c>
      <c r="S4632" s="313">
        <f t="shared" si="145"/>
        <v>0</v>
      </c>
      <c r="T4632" s="314">
        <f>IF(M4632&lt;&gt;ฐาน!$M$45,IF(S4632&lt;&gt;"",S4632+R4632,0),0)</f>
        <v>0</v>
      </c>
      <c r="U4632" s="311">
        <f>IF(M4632&lt;&gt;ฐาน!$M$45,IF(S4632=0,J4632+T4632,O4632),J4632)</f>
        <v>0</v>
      </c>
      <c r="V4632" s="98"/>
    </row>
    <row r="4633" spans="1:22" x14ac:dyDescent="0.35">
      <c r="A4633" s="93">
        <v>4625</v>
      </c>
      <c r="B4633" s="84"/>
      <c r="C4633" s="98"/>
      <c r="D4633" s="91"/>
      <c r="E4633" s="89"/>
      <c r="F4633" s="88"/>
      <c r="G4633" s="91"/>
      <c r="H4633" s="91"/>
      <c r="I4633" s="88"/>
      <c r="J4633" s="92"/>
      <c r="K4633" s="212"/>
      <c r="L4633" s="308" t="str">
        <f>IF(K4633&lt;&gt;"",INDEX(ฐาน!$J$4:$M$44,MATCH(INT(K4633),ฐาน!$J$4:$J$44,0),2),"")</f>
        <v/>
      </c>
      <c r="M4633" s="309" t="str">
        <f>IF(L4633&lt;&gt;"",INDEX(ฐาน!$J$4:$M$45,MATCH(L4633,ฐาน!$K$4:$K$45,0),4),"")</f>
        <v/>
      </c>
      <c r="N4633" s="310" t="str">
        <f>IF(I4633&lt;&gt;"",INDEX(ฐาน!$A$4:$F$9,MATCH(I4633,ฐาน!$A$4:$A$9,0),IF(J4633&gt;=INDEX(ฐาน!$A$4:$F$9,MATCH(I4633,ฐาน!$A$4:$A$9,0),3),6,5)),"")</f>
        <v/>
      </c>
      <c r="O4633" s="311" t="str">
        <f>IF(I4633&lt;&gt;"",IF(J4633&gt;=INDEX(ฐาน!$A$4:$G$9,MATCH(I4633,ฐาน!$A$4:$A$9,0),4),INDEX(ฐาน!$A$4:$G$9,MATCH(I4633,ฐาน!$A$4:$A$9,0),7),INDEX(ฐาน!$A$4:$G$9,MATCH(I4633,ฐาน!$A$4:$A$9,0),4)),"")</f>
        <v/>
      </c>
      <c r="P4633" s="312">
        <f>IF(M4633&lt;&gt;ฐาน!$M$45,IF(L4633&lt;&gt;"",($L4633*$N4633/100),0),0)</f>
        <v>0</v>
      </c>
      <c r="Q4633" s="311">
        <f>IF(M4633&lt;&gt;ฐาน!$M$45,IF(L4633&lt;&gt;"",ROUNDUP(($L4633*$N4633/100),-1),0),0)</f>
        <v>0</v>
      </c>
      <c r="R4633" s="311">
        <f t="shared" si="144"/>
        <v>0</v>
      </c>
      <c r="S4633" s="313">
        <f t="shared" si="145"/>
        <v>0</v>
      </c>
      <c r="T4633" s="314">
        <f>IF(M4633&lt;&gt;ฐาน!$M$45,IF(S4633&lt;&gt;"",S4633+R4633,0),0)</f>
        <v>0</v>
      </c>
      <c r="U4633" s="311">
        <f>IF(M4633&lt;&gt;ฐาน!$M$45,IF(S4633=0,J4633+T4633,O4633),J4633)</f>
        <v>0</v>
      </c>
      <c r="V4633" s="98"/>
    </row>
    <row r="4634" spans="1:22" x14ac:dyDescent="0.35">
      <c r="A4634" s="93">
        <v>4626</v>
      </c>
      <c r="B4634" s="84"/>
      <c r="C4634" s="98"/>
      <c r="D4634" s="91"/>
      <c r="E4634" s="89"/>
      <c r="F4634" s="88"/>
      <c r="G4634" s="91"/>
      <c r="H4634" s="91"/>
      <c r="I4634" s="88"/>
      <c r="J4634" s="92"/>
      <c r="K4634" s="212"/>
      <c r="L4634" s="308" t="str">
        <f>IF(K4634&lt;&gt;"",INDEX(ฐาน!$J$4:$M$44,MATCH(INT(K4634),ฐาน!$J$4:$J$44,0),2),"")</f>
        <v/>
      </c>
      <c r="M4634" s="309" t="str">
        <f>IF(L4634&lt;&gt;"",INDEX(ฐาน!$J$4:$M$45,MATCH(L4634,ฐาน!$K$4:$K$45,0),4),"")</f>
        <v/>
      </c>
      <c r="N4634" s="310" t="str">
        <f>IF(I4634&lt;&gt;"",INDEX(ฐาน!$A$4:$F$9,MATCH(I4634,ฐาน!$A$4:$A$9,0),IF(J4634&gt;=INDEX(ฐาน!$A$4:$F$9,MATCH(I4634,ฐาน!$A$4:$A$9,0),3),6,5)),"")</f>
        <v/>
      </c>
      <c r="O4634" s="311" t="str">
        <f>IF(I4634&lt;&gt;"",IF(J4634&gt;=INDEX(ฐาน!$A$4:$G$9,MATCH(I4634,ฐาน!$A$4:$A$9,0),4),INDEX(ฐาน!$A$4:$G$9,MATCH(I4634,ฐาน!$A$4:$A$9,0),7),INDEX(ฐาน!$A$4:$G$9,MATCH(I4634,ฐาน!$A$4:$A$9,0),4)),"")</f>
        <v/>
      </c>
      <c r="P4634" s="312">
        <f>IF(M4634&lt;&gt;ฐาน!$M$45,IF(L4634&lt;&gt;"",($L4634*$N4634/100),0),0)</f>
        <v>0</v>
      </c>
      <c r="Q4634" s="311">
        <f>IF(M4634&lt;&gt;ฐาน!$M$45,IF(L4634&lt;&gt;"",ROUNDUP(($L4634*$N4634/100),-1),0),0)</f>
        <v>0</v>
      </c>
      <c r="R4634" s="311">
        <f t="shared" si="144"/>
        <v>0</v>
      </c>
      <c r="S4634" s="313">
        <f t="shared" si="145"/>
        <v>0</v>
      </c>
      <c r="T4634" s="314">
        <f>IF(M4634&lt;&gt;ฐาน!$M$45,IF(S4634&lt;&gt;"",S4634+R4634,0),0)</f>
        <v>0</v>
      </c>
      <c r="U4634" s="311">
        <f>IF(M4634&lt;&gt;ฐาน!$M$45,IF(S4634=0,J4634+T4634,O4634),J4634)</f>
        <v>0</v>
      </c>
      <c r="V4634" s="98"/>
    </row>
    <row r="4635" spans="1:22" x14ac:dyDescent="0.35">
      <c r="A4635" s="93">
        <v>4627</v>
      </c>
      <c r="B4635" s="84"/>
      <c r="C4635" s="98"/>
      <c r="D4635" s="91"/>
      <c r="E4635" s="89"/>
      <c r="F4635" s="88"/>
      <c r="G4635" s="91"/>
      <c r="H4635" s="91"/>
      <c r="I4635" s="88"/>
      <c r="J4635" s="92"/>
      <c r="K4635" s="212"/>
      <c r="L4635" s="308" t="str">
        <f>IF(K4635&lt;&gt;"",INDEX(ฐาน!$J$4:$M$44,MATCH(INT(K4635),ฐาน!$J$4:$J$44,0),2),"")</f>
        <v/>
      </c>
      <c r="M4635" s="309" t="str">
        <f>IF(L4635&lt;&gt;"",INDEX(ฐาน!$J$4:$M$45,MATCH(L4635,ฐาน!$K$4:$K$45,0),4),"")</f>
        <v/>
      </c>
      <c r="N4635" s="310" t="str">
        <f>IF(I4635&lt;&gt;"",INDEX(ฐาน!$A$4:$F$9,MATCH(I4635,ฐาน!$A$4:$A$9,0),IF(J4635&gt;=INDEX(ฐาน!$A$4:$F$9,MATCH(I4635,ฐาน!$A$4:$A$9,0),3),6,5)),"")</f>
        <v/>
      </c>
      <c r="O4635" s="311" t="str">
        <f>IF(I4635&lt;&gt;"",IF(J4635&gt;=INDEX(ฐาน!$A$4:$G$9,MATCH(I4635,ฐาน!$A$4:$A$9,0),4),INDEX(ฐาน!$A$4:$G$9,MATCH(I4635,ฐาน!$A$4:$A$9,0),7),INDEX(ฐาน!$A$4:$G$9,MATCH(I4635,ฐาน!$A$4:$A$9,0),4)),"")</f>
        <v/>
      </c>
      <c r="P4635" s="312">
        <f>IF(M4635&lt;&gt;ฐาน!$M$45,IF(L4635&lt;&gt;"",($L4635*$N4635/100),0),0)</f>
        <v>0</v>
      </c>
      <c r="Q4635" s="311">
        <f>IF(M4635&lt;&gt;ฐาน!$M$45,IF(L4635&lt;&gt;"",ROUNDUP(($L4635*$N4635/100),-1),0),0)</f>
        <v>0</v>
      </c>
      <c r="R4635" s="311">
        <f t="shared" si="144"/>
        <v>0</v>
      </c>
      <c r="S4635" s="313">
        <f t="shared" si="145"/>
        <v>0</v>
      </c>
      <c r="T4635" s="314">
        <f>IF(M4635&lt;&gt;ฐาน!$M$45,IF(S4635&lt;&gt;"",S4635+R4635,0),0)</f>
        <v>0</v>
      </c>
      <c r="U4635" s="311">
        <f>IF(M4635&lt;&gt;ฐาน!$M$45,IF(S4635=0,J4635+T4635,O4635),J4635)</f>
        <v>0</v>
      </c>
      <c r="V4635" s="98"/>
    </row>
    <row r="4636" spans="1:22" x14ac:dyDescent="0.35">
      <c r="A4636" s="93">
        <v>4628</v>
      </c>
      <c r="B4636" s="84"/>
      <c r="C4636" s="98"/>
      <c r="D4636" s="91"/>
      <c r="E4636" s="89"/>
      <c r="F4636" s="88"/>
      <c r="G4636" s="91"/>
      <c r="H4636" s="91"/>
      <c r="I4636" s="88"/>
      <c r="J4636" s="92"/>
      <c r="K4636" s="212"/>
      <c r="L4636" s="308" t="str">
        <f>IF(K4636&lt;&gt;"",INDEX(ฐาน!$J$4:$M$44,MATCH(INT(K4636),ฐาน!$J$4:$J$44,0),2),"")</f>
        <v/>
      </c>
      <c r="M4636" s="309" t="str">
        <f>IF(L4636&lt;&gt;"",INDEX(ฐาน!$J$4:$M$45,MATCH(L4636,ฐาน!$K$4:$K$45,0),4),"")</f>
        <v/>
      </c>
      <c r="N4636" s="310" t="str">
        <f>IF(I4636&lt;&gt;"",INDEX(ฐาน!$A$4:$F$9,MATCH(I4636,ฐาน!$A$4:$A$9,0),IF(J4636&gt;=INDEX(ฐาน!$A$4:$F$9,MATCH(I4636,ฐาน!$A$4:$A$9,0),3),6,5)),"")</f>
        <v/>
      </c>
      <c r="O4636" s="311" t="str">
        <f>IF(I4636&lt;&gt;"",IF(J4636&gt;=INDEX(ฐาน!$A$4:$G$9,MATCH(I4636,ฐาน!$A$4:$A$9,0),4),INDEX(ฐาน!$A$4:$G$9,MATCH(I4636,ฐาน!$A$4:$A$9,0),7),INDEX(ฐาน!$A$4:$G$9,MATCH(I4636,ฐาน!$A$4:$A$9,0),4)),"")</f>
        <v/>
      </c>
      <c r="P4636" s="312">
        <f>IF(M4636&lt;&gt;ฐาน!$M$45,IF(L4636&lt;&gt;"",($L4636*$N4636/100),0),0)</f>
        <v>0</v>
      </c>
      <c r="Q4636" s="311">
        <f>IF(M4636&lt;&gt;ฐาน!$M$45,IF(L4636&lt;&gt;"",ROUNDUP(($L4636*$N4636/100),-1),0),0)</f>
        <v>0</v>
      </c>
      <c r="R4636" s="311">
        <f t="shared" si="144"/>
        <v>0</v>
      </c>
      <c r="S4636" s="313">
        <f t="shared" si="145"/>
        <v>0</v>
      </c>
      <c r="T4636" s="314">
        <f>IF(M4636&lt;&gt;ฐาน!$M$45,IF(S4636&lt;&gt;"",S4636+R4636,0),0)</f>
        <v>0</v>
      </c>
      <c r="U4636" s="311">
        <f>IF(M4636&lt;&gt;ฐาน!$M$45,IF(S4636=0,J4636+T4636,O4636),J4636)</f>
        <v>0</v>
      </c>
      <c r="V4636" s="98"/>
    </row>
    <row r="4637" spans="1:22" x14ac:dyDescent="0.35">
      <c r="A4637" s="93">
        <v>4629</v>
      </c>
      <c r="B4637" s="84"/>
      <c r="C4637" s="98"/>
      <c r="D4637" s="91"/>
      <c r="E4637" s="89"/>
      <c r="F4637" s="88"/>
      <c r="G4637" s="91"/>
      <c r="H4637" s="91"/>
      <c r="I4637" s="88"/>
      <c r="J4637" s="92"/>
      <c r="K4637" s="212"/>
      <c r="L4637" s="308" t="str">
        <f>IF(K4637&lt;&gt;"",INDEX(ฐาน!$J$4:$M$44,MATCH(INT(K4637),ฐาน!$J$4:$J$44,0),2),"")</f>
        <v/>
      </c>
      <c r="M4637" s="309" t="str">
        <f>IF(L4637&lt;&gt;"",INDEX(ฐาน!$J$4:$M$45,MATCH(L4637,ฐาน!$K$4:$K$45,0),4),"")</f>
        <v/>
      </c>
      <c r="N4637" s="310" t="str">
        <f>IF(I4637&lt;&gt;"",INDEX(ฐาน!$A$4:$F$9,MATCH(I4637,ฐาน!$A$4:$A$9,0),IF(J4637&gt;=INDEX(ฐาน!$A$4:$F$9,MATCH(I4637,ฐาน!$A$4:$A$9,0),3),6,5)),"")</f>
        <v/>
      </c>
      <c r="O4637" s="311" t="str">
        <f>IF(I4637&lt;&gt;"",IF(J4637&gt;=INDEX(ฐาน!$A$4:$G$9,MATCH(I4637,ฐาน!$A$4:$A$9,0),4),INDEX(ฐาน!$A$4:$G$9,MATCH(I4637,ฐาน!$A$4:$A$9,0),7),INDEX(ฐาน!$A$4:$G$9,MATCH(I4637,ฐาน!$A$4:$A$9,0),4)),"")</f>
        <v/>
      </c>
      <c r="P4637" s="312">
        <f>IF(M4637&lt;&gt;ฐาน!$M$45,IF(L4637&lt;&gt;"",($L4637*$N4637/100),0),0)</f>
        <v>0</v>
      </c>
      <c r="Q4637" s="311">
        <f>IF(M4637&lt;&gt;ฐาน!$M$45,IF(L4637&lt;&gt;"",ROUNDUP(($L4637*$N4637/100),-1),0),0)</f>
        <v>0</v>
      </c>
      <c r="R4637" s="311">
        <f t="shared" si="144"/>
        <v>0</v>
      </c>
      <c r="S4637" s="313">
        <f t="shared" si="145"/>
        <v>0</v>
      </c>
      <c r="T4637" s="314">
        <f>IF(M4637&lt;&gt;ฐาน!$M$45,IF(S4637&lt;&gt;"",S4637+R4637,0),0)</f>
        <v>0</v>
      </c>
      <c r="U4637" s="311">
        <f>IF(M4637&lt;&gt;ฐาน!$M$45,IF(S4637=0,J4637+T4637,O4637),J4637)</f>
        <v>0</v>
      </c>
      <c r="V4637" s="98"/>
    </row>
    <row r="4638" spans="1:22" x14ac:dyDescent="0.35">
      <c r="A4638" s="93">
        <v>4630</v>
      </c>
      <c r="B4638" s="84"/>
      <c r="C4638" s="98"/>
      <c r="D4638" s="91"/>
      <c r="E4638" s="89"/>
      <c r="F4638" s="88"/>
      <c r="G4638" s="91"/>
      <c r="H4638" s="91"/>
      <c r="I4638" s="88"/>
      <c r="J4638" s="92"/>
      <c r="K4638" s="212"/>
      <c r="L4638" s="308" t="str">
        <f>IF(K4638&lt;&gt;"",INDEX(ฐาน!$J$4:$M$44,MATCH(INT(K4638),ฐาน!$J$4:$J$44,0),2),"")</f>
        <v/>
      </c>
      <c r="M4638" s="309" t="str">
        <f>IF(L4638&lt;&gt;"",INDEX(ฐาน!$J$4:$M$45,MATCH(L4638,ฐาน!$K$4:$K$45,0),4),"")</f>
        <v/>
      </c>
      <c r="N4638" s="310" t="str">
        <f>IF(I4638&lt;&gt;"",INDEX(ฐาน!$A$4:$F$9,MATCH(I4638,ฐาน!$A$4:$A$9,0),IF(J4638&gt;=INDEX(ฐาน!$A$4:$F$9,MATCH(I4638,ฐาน!$A$4:$A$9,0),3),6,5)),"")</f>
        <v/>
      </c>
      <c r="O4638" s="311" t="str">
        <f>IF(I4638&lt;&gt;"",IF(J4638&gt;=INDEX(ฐาน!$A$4:$G$9,MATCH(I4638,ฐาน!$A$4:$A$9,0),4),INDEX(ฐาน!$A$4:$G$9,MATCH(I4638,ฐาน!$A$4:$A$9,0),7),INDEX(ฐาน!$A$4:$G$9,MATCH(I4638,ฐาน!$A$4:$A$9,0),4)),"")</f>
        <v/>
      </c>
      <c r="P4638" s="312">
        <f>IF(M4638&lt;&gt;ฐาน!$M$45,IF(L4638&lt;&gt;"",($L4638*$N4638/100),0),0)</f>
        <v>0</v>
      </c>
      <c r="Q4638" s="311">
        <f>IF(M4638&lt;&gt;ฐาน!$M$45,IF(L4638&lt;&gt;"",ROUNDUP(($L4638*$N4638/100),-1),0),0)</f>
        <v>0</v>
      </c>
      <c r="R4638" s="311">
        <f t="shared" si="144"/>
        <v>0</v>
      </c>
      <c r="S4638" s="313">
        <f t="shared" si="145"/>
        <v>0</v>
      </c>
      <c r="T4638" s="314">
        <f>IF(M4638&lt;&gt;ฐาน!$M$45,IF(S4638&lt;&gt;"",S4638+R4638,0),0)</f>
        <v>0</v>
      </c>
      <c r="U4638" s="311">
        <f>IF(M4638&lt;&gt;ฐาน!$M$45,IF(S4638=0,J4638+T4638,O4638),J4638)</f>
        <v>0</v>
      </c>
      <c r="V4638" s="98"/>
    </row>
    <row r="4639" spans="1:22" x14ac:dyDescent="0.35">
      <c r="A4639" s="93">
        <v>4631</v>
      </c>
      <c r="B4639" s="84"/>
      <c r="C4639" s="98"/>
      <c r="D4639" s="91"/>
      <c r="E4639" s="89"/>
      <c r="F4639" s="88"/>
      <c r="G4639" s="91"/>
      <c r="H4639" s="91"/>
      <c r="I4639" s="88"/>
      <c r="J4639" s="92"/>
      <c r="K4639" s="212"/>
      <c r="L4639" s="308" t="str">
        <f>IF(K4639&lt;&gt;"",INDEX(ฐาน!$J$4:$M$44,MATCH(INT(K4639),ฐาน!$J$4:$J$44,0),2),"")</f>
        <v/>
      </c>
      <c r="M4639" s="309" t="str">
        <f>IF(L4639&lt;&gt;"",INDEX(ฐาน!$J$4:$M$45,MATCH(L4639,ฐาน!$K$4:$K$45,0),4),"")</f>
        <v/>
      </c>
      <c r="N4639" s="310" t="str">
        <f>IF(I4639&lt;&gt;"",INDEX(ฐาน!$A$4:$F$9,MATCH(I4639,ฐาน!$A$4:$A$9,0),IF(J4639&gt;=INDEX(ฐาน!$A$4:$F$9,MATCH(I4639,ฐาน!$A$4:$A$9,0),3),6,5)),"")</f>
        <v/>
      </c>
      <c r="O4639" s="311" t="str">
        <f>IF(I4639&lt;&gt;"",IF(J4639&gt;=INDEX(ฐาน!$A$4:$G$9,MATCH(I4639,ฐาน!$A$4:$A$9,0),4),INDEX(ฐาน!$A$4:$G$9,MATCH(I4639,ฐาน!$A$4:$A$9,0),7),INDEX(ฐาน!$A$4:$G$9,MATCH(I4639,ฐาน!$A$4:$A$9,0),4)),"")</f>
        <v/>
      </c>
      <c r="P4639" s="312">
        <f>IF(M4639&lt;&gt;ฐาน!$M$45,IF(L4639&lt;&gt;"",($L4639*$N4639/100),0),0)</f>
        <v>0</v>
      </c>
      <c r="Q4639" s="311">
        <f>IF(M4639&lt;&gt;ฐาน!$M$45,IF(L4639&lt;&gt;"",ROUNDUP(($L4639*$N4639/100),-1),0),0)</f>
        <v>0</v>
      </c>
      <c r="R4639" s="311">
        <f t="shared" si="144"/>
        <v>0</v>
      </c>
      <c r="S4639" s="313">
        <f t="shared" si="145"/>
        <v>0</v>
      </c>
      <c r="T4639" s="314">
        <f>IF(M4639&lt;&gt;ฐาน!$M$45,IF(S4639&lt;&gt;"",S4639+R4639,0),0)</f>
        <v>0</v>
      </c>
      <c r="U4639" s="311">
        <f>IF(M4639&lt;&gt;ฐาน!$M$45,IF(S4639=0,J4639+T4639,O4639),J4639)</f>
        <v>0</v>
      </c>
      <c r="V4639" s="98"/>
    </row>
    <row r="4640" spans="1:22" x14ac:dyDescent="0.35">
      <c r="A4640" s="93">
        <v>4632</v>
      </c>
      <c r="B4640" s="84"/>
      <c r="C4640" s="98"/>
      <c r="D4640" s="91"/>
      <c r="E4640" s="89"/>
      <c r="F4640" s="88"/>
      <c r="G4640" s="91"/>
      <c r="H4640" s="91"/>
      <c r="I4640" s="88"/>
      <c r="J4640" s="92"/>
      <c r="K4640" s="212"/>
      <c r="L4640" s="308" t="str">
        <f>IF(K4640&lt;&gt;"",INDEX(ฐาน!$J$4:$M$44,MATCH(INT(K4640),ฐาน!$J$4:$J$44,0),2),"")</f>
        <v/>
      </c>
      <c r="M4640" s="309" t="str">
        <f>IF(L4640&lt;&gt;"",INDEX(ฐาน!$J$4:$M$45,MATCH(L4640,ฐาน!$K$4:$K$45,0),4),"")</f>
        <v/>
      </c>
      <c r="N4640" s="310" t="str">
        <f>IF(I4640&lt;&gt;"",INDEX(ฐาน!$A$4:$F$9,MATCH(I4640,ฐาน!$A$4:$A$9,0),IF(J4640&gt;=INDEX(ฐาน!$A$4:$F$9,MATCH(I4640,ฐาน!$A$4:$A$9,0),3),6,5)),"")</f>
        <v/>
      </c>
      <c r="O4640" s="311" t="str">
        <f>IF(I4640&lt;&gt;"",IF(J4640&gt;=INDEX(ฐาน!$A$4:$G$9,MATCH(I4640,ฐาน!$A$4:$A$9,0),4),INDEX(ฐาน!$A$4:$G$9,MATCH(I4640,ฐาน!$A$4:$A$9,0),7),INDEX(ฐาน!$A$4:$G$9,MATCH(I4640,ฐาน!$A$4:$A$9,0),4)),"")</f>
        <v/>
      </c>
      <c r="P4640" s="312">
        <f>IF(M4640&lt;&gt;ฐาน!$M$45,IF(L4640&lt;&gt;"",($L4640*$N4640/100),0),0)</f>
        <v>0</v>
      </c>
      <c r="Q4640" s="311">
        <f>IF(M4640&lt;&gt;ฐาน!$M$45,IF(L4640&lt;&gt;"",ROUNDUP(($L4640*$N4640/100),-1),0),0)</f>
        <v>0</v>
      </c>
      <c r="R4640" s="311">
        <f t="shared" si="144"/>
        <v>0</v>
      </c>
      <c r="S4640" s="313">
        <f t="shared" si="145"/>
        <v>0</v>
      </c>
      <c r="T4640" s="314">
        <f>IF(M4640&lt;&gt;ฐาน!$M$45,IF(S4640&lt;&gt;"",S4640+R4640,0),0)</f>
        <v>0</v>
      </c>
      <c r="U4640" s="311">
        <f>IF(M4640&lt;&gt;ฐาน!$M$45,IF(S4640=0,J4640+T4640,O4640),J4640)</f>
        <v>0</v>
      </c>
      <c r="V4640" s="98"/>
    </row>
    <row r="4641" spans="1:22" x14ac:dyDescent="0.35">
      <c r="A4641" s="93">
        <v>4633</v>
      </c>
      <c r="B4641" s="84"/>
      <c r="C4641" s="98"/>
      <c r="D4641" s="91"/>
      <c r="E4641" s="89"/>
      <c r="F4641" s="88"/>
      <c r="G4641" s="91"/>
      <c r="H4641" s="91"/>
      <c r="I4641" s="88"/>
      <c r="J4641" s="92"/>
      <c r="K4641" s="212"/>
      <c r="L4641" s="308" t="str">
        <f>IF(K4641&lt;&gt;"",INDEX(ฐาน!$J$4:$M$44,MATCH(INT(K4641),ฐาน!$J$4:$J$44,0),2),"")</f>
        <v/>
      </c>
      <c r="M4641" s="309" t="str">
        <f>IF(L4641&lt;&gt;"",INDEX(ฐาน!$J$4:$M$45,MATCH(L4641,ฐาน!$K$4:$K$45,0),4),"")</f>
        <v/>
      </c>
      <c r="N4641" s="310" t="str">
        <f>IF(I4641&lt;&gt;"",INDEX(ฐาน!$A$4:$F$9,MATCH(I4641,ฐาน!$A$4:$A$9,0),IF(J4641&gt;=INDEX(ฐาน!$A$4:$F$9,MATCH(I4641,ฐาน!$A$4:$A$9,0),3),6,5)),"")</f>
        <v/>
      </c>
      <c r="O4641" s="311" t="str">
        <f>IF(I4641&lt;&gt;"",IF(J4641&gt;=INDEX(ฐาน!$A$4:$G$9,MATCH(I4641,ฐาน!$A$4:$A$9,0),4),INDEX(ฐาน!$A$4:$G$9,MATCH(I4641,ฐาน!$A$4:$A$9,0),7),INDEX(ฐาน!$A$4:$G$9,MATCH(I4641,ฐาน!$A$4:$A$9,0),4)),"")</f>
        <v/>
      </c>
      <c r="P4641" s="312">
        <f>IF(M4641&lt;&gt;ฐาน!$M$45,IF(L4641&lt;&gt;"",($L4641*$N4641/100),0),0)</f>
        <v>0</v>
      </c>
      <c r="Q4641" s="311">
        <f>IF(M4641&lt;&gt;ฐาน!$M$45,IF(L4641&lt;&gt;"",ROUNDUP(($L4641*$N4641/100),-1),0),0)</f>
        <v>0</v>
      </c>
      <c r="R4641" s="311">
        <f t="shared" si="144"/>
        <v>0</v>
      </c>
      <c r="S4641" s="313">
        <f t="shared" si="145"/>
        <v>0</v>
      </c>
      <c r="T4641" s="314">
        <f>IF(M4641&lt;&gt;ฐาน!$M$45,IF(S4641&lt;&gt;"",S4641+R4641,0),0)</f>
        <v>0</v>
      </c>
      <c r="U4641" s="311">
        <f>IF(M4641&lt;&gt;ฐาน!$M$45,IF(S4641=0,J4641+T4641,O4641),J4641)</f>
        <v>0</v>
      </c>
      <c r="V4641" s="98"/>
    </row>
    <row r="4642" spans="1:22" x14ac:dyDescent="0.35">
      <c r="A4642" s="93">
        <v>4634</v>
      </c>
      <c r="B4642" s="84"/>
      <c r="C4642" s="98"/>
      <c r="D4642" s="91"/>
      <c r="E4642" s="89"/>
      <c r="F4642" s="88"/>
      <c r="G4642" s="91"/>
      <c r="H4642" s="91"/>
      <c r="I4642" s="88"/>
      <c r="J4642" s="92"/>
      <c r="K4642" s="212"/>
      <c r="L4642" s="308" t="str">
        <f>IF(K4642&lt;&gt;"",INDEX(ฐาน!$J$4:$M$44,MATCH(INT(K4642),ฐาน!$J$4:$J$44,0),2),"")</f>
        <v/>
      </c>
      <c r="M4642" s="309" t="str">
        <f>IF(L4642&lt;&gt;"",INDEX(ฐาน!$J$4:$M$45,MATCH(L4642,ฐาน!$K$4:$K$45,0),4),"")</f>
        <v/>
      </c>
      <c r="N4642" s="310" t="str">
        <f>IF(I4642&lt;&gt;"",INDEX(ฐาน!$A$4:$F$9,MATCH(I4642,ฐาน!$A$4:$A$9,0),IF(J4642&gt;=INDEX(ฐาน!$A$4:$F$9,MATCH(I4642,ฐาน!$A$4:$A$9,0),3),6,5)),"")</f>
        <v/>
      </c>
      <c r="O4642" s="311" t="str">
        <f>IF(I4642&lt;&gt;"",IF(J4642&gt;=INDEX(ฐาน!$A$4:$G$9,MATCH(I4642,ฐาน!$A$4:$A$9,0),4),INDEX(ฐาน!$A$4:$G$9,MATCH(I4642,ฐาน!$A$4:$A$9,0),7),INDEX(ฐาน!$A$4:$G$9,MATCH(I4642,ฐาน!$A$4:$A$9,0),4)),"")</f>
        <v/>
      </c>
      <c r="P4642" s="312">
        <f>IF(M4642&lt;&gt;ฐาน!$M$45,IF(L4642&lt;&gt;"",($L4642*$N4642/100),0),0)</f>
        <v>0</v>
      </c>
      <c r="Q4642" s="311">
        <f>IF(M4642&lt;&gt;ฐาน!$M$45,IF(L4642&lt;&gt;"",ROUNDUP(($L4642*$N4642/100),-1),0),0)</f>
        <v>0</v>
      </c>
      <c r="R4642" s="311">
        <f t="shared" si="144"/>
        <v>0</v>
      </c>
      <c r="S4642" s="313">
        <f t="shared" si="145"/>
        <v>0</v>
      </c>
      <c r="T4642" s="314">
        <f>IF(M4642&lt;&gt;ฐาน!$M$45,IF(S4642&lt;&gt;"",S4642+R4642,0),0)</f>
        <v>0</v>
      </c>
      <c r="U4642" s="311">
        <f>IF(M4642&lt;&gt;ฐาน!$M$45,IF(S4642=0,J4642+T4642,O4642),J4642)</f>
        <v>0</v>
      </c>
      <c r="V4642" s="98"/>
    </row>
    <row r="4643" spans="1:22" x14ac:dyDescent="0.35">
      <c r="A4643" s="93">
        <v>4635</v>
      </c>
      <c r="B4643" s="84"/>
      <c r="C4643" s="98"/>
      <c r="D4643" s="91"/>
      <c r="E4643" s="89"/>
      <c r="F4643" s="88"/>
      <c r="G4643" s="91"/>
      <c r="H4643" s="91"/>
      <c r="I4643" s="88"/>
      <c r="J4643" s="92"/>
      <c r="K4643" s="212"/>
      <c r="L4643" s="308" t="str">
        <f>IF(K4643&lt;&gt;"",INDEX(ฐาน!$J$4:$M$44,MATCH(INT(K4643),ฐาน!$J$4:$J$44,0),2),"")</f>
        <v/>
      </c>
      <c r="M4643" s="309" t="str">
        <f>IF(L4643&lt;&gt;"",INDEX(ฐาน!$J$4:$M$45,MATCH(L4643,ฐาน!$K$4:$K$45,0),4),"")</f>
        <v/>
      </c>
      <c r="N4643" s="310" t="str">
        <f>IF(I4643&lt;&gt;"",INDEX(ฐาน!$A$4:$F$9,MATCH(I4643,ฐาน!$A$4:$A$9,0),IF(J4643&gt;=INDEX(ฐาน!$A$4:$F$9,MATCH(I4643,ฐาน!$A$4:$A$9,0),3),6,5)),"")</f>
        <v/>
      </c>
      <c r="O4643" s="311" t="str">
        <f>IF(I4643&lt;&gt;"",IF(J4643&gt;=INDEX(ฐาน!$A$4:$G$9,MATCH(I4643,ฐาน!$A$4:$A$9,0),4),INDEX(ฐาน!$A$4:$G$9,MATCH(I4643,ฐาน!$A$4:$A$9,0),7),INDEX(ฐาน!$A$4:$G$9,MATCH(I4643,ฐาน!$A$4:$A$9,0),4)),"")</f>
        <v/>
      </c>
      <c r="P4643" s="312">
        <f>IF(M4643&lt;&gt;ฐาน!$M$45,IF(L4643&lt;&gt;"",($L4643*$N4643/100),0),0)</f>
        <v>0</v>
      </c>
      <c r="Q4643" s="311">
        <f>IF(M4643&lt;&gt;ฐาน!$M$45,IF(L4643&lt;&gt;"",ROUNDUP(($L4643*$N4643/100),-1),0),0)</f>
        <v>0</v>
      </c>
      <c r="R4643" s="311">
        <f t="shared" si="144"/>
        <v>0</v>
      </c>
      <c r="S4643" s="313">
        <f t="shared" si="145"/>
        <v>0</v>
      </c>
      <c r="T4643" s="314">
        <f>IF(M4643&lt;&gt;ฐาน!$M$45,IF(S4643&lt;&gt;"",S4643+R4643,0),0)</f>
        <v>0</v>
      </c>
      <c r="U4643" s="311">
        <f>IF(M4643&lt;&gt;ฐาน!$M$45,IF(S4643=0,J4643+T4643,O4643),J4643)</f>
        <v>0</v>
      </c>
      <c r="V4643" s="98"/>
    </row>
    <row r="4644" spans="1:22" x14ac:dyDescent="0.35">
      <c r="A4644" s="93">
        <v>4636</v>
      </c>
      <c r="B4644" s="84"/>
      <c r="C4644" s="98"/>
      <c r="D4644" s="91"/>
      <c r="E4644" s="89"/>
      <c r="F4644" s="88"/>
      <c r="G4644" s="91"/>
      <c r="H4644" s="91"/>
      <c r="I4644" s="88"/>
      <c r="J4644" s="92"/>
      <c r="K4644" s="212"/>
      <c r="L4644" s="308" t="str">
        <f>IF(K4644&lt;&gt;"",INDEX(ฐาน!$J$4:$M$44,MATCH(INT(K4644),ฐาน!$J$4:$J$44,0),2),"")</f>
        <v/>
      </c>
      <c r="M4644" s="309" t="str">
        <f>IF(L4644&lt;&gt;"",INDEX(ฐาน!$J$4:$M$45,MATCH(L4644,ฐาน!$K$4:$K$45,0),4),"")</f>
        <v/>
      </c>
      <c r="N4644" s="310" t="str">
        <f>IF(I4644&lt;&gt;"",INDEX(ฐาน!$A$4:$F$9,MATCH(I4644,ฐาน!$A$4:$A$9,0),IF(J4644&gt;=INDEX(ฐาน!$A$4:$F$9,MATCH(I4644,ฐาน!$A$4:$A$9,0),3),6,5)),"")</f>
        <v/>
      </c>
      <c r="O4644" s="311" t="str">
        <f>IF(I4644&lt;&gt;"",IF(J4644&gt;=INDEX(ฐาน!$A$4:$G$9,MATCH(I4644,ฐาน!$A$4:$A$9,0),4),INDEX(ฐาน!$A$4:$G$9,MATCH(I4644,ฐาน!$A$4:$A$9,0),7),INDEX(ฐาน!$A$4:$G$9,MATCH(I4644,ฐาน!$A$4:$A$9,0),4)),"")</f>
        <v/>
      </c>
      <c r="P4644" s="312">
        <f>IF(M4644&lt;&gt;ฐาน!$M$45,IF(L4644&lt;&gt;"",($L4644*$N4644/100),0),0)</f>
        <v>0</v>
      </c>
      <c r="Q4644" s="311">
        <f>IF(M4644&lt;&gt;ฐาน!$M$45,IF(L4644&lt;&gt;"",ROUNDUP(($L4644*$N4644/100),-1),0),0)</f>
        <v>0</v>
      </c>
      <c r="R4644" s="311">
        <f t="shared" si="144"/>
        <v>0</v>
      </c>
      <c r="S4644" s="313">
        <f t="shared" si="145"/>
        <v>0</v>
      </c>
      <c r="T4644" s="314">
        <f>IF(M4644&lt;&gt;ฐาน!$M$45,IF(S4644&lt;&gt;"",S4644+R4644,0),0)</f>
        <v>0</v>
      </c>
      <c r="U4644" s="311">
        <f>IF(M4644&lt;&gt;ฐาน!$M$45,IF(S4644=0,J4644+T4644,O4644),J4644)</f>
        <v>0</v>
      </c>
      <c r="V4644" s="98"/>
    </row>
    <row r="4645" spans="1:22" x14ac:dyDescent="0.35">
      <c r="A4645" s="93">
        <v>4637</v>
      </c>
      <c r="B4645" s="84"/>
      <c r="C4645" s="98"/>
      <c r="D4645" s="91"/>
      <c r="E4645" s="89"/>
      <c r="F4645" s="88"/>
      <c r="G4645" s="91"/>
      <c r="H4645" s="91"/>
      <c r="I4645" s="88"/>
      <c r="J4645" s="92"/>
      <c r="K4645" s="212"/>
      <c r="L4645" s="308" t="str">
        <f>IF(K4645&lt;&gt;"",INDEX(ฐาน!$J$4:$M$44,MATCH(INT(K4645),ฐาน!$J$4:$J$44,0),2),"")</f>
        <v/>
      </c>
      <c r="M4645" s="309" t="str">
        <f>IF(L4645&lt;&gt;"",INDEX(ฐาน!$J$4:$M$45,MATCH(L4645,ฐาน!$K$4:$K$45,0),4),"")</f>
        <v/>
      </c>
      <c r="N4645" s="310" t="str">
        <f>IF(I4645&lt;&gt;"",INDEX(ฐาน!$A$4:$F$9,MATCH(I4645,ฐาน!$A$4:$A$9,0),IF(J4645&gt;=INDEX(ฐาน!$A$4:$F$9,MATCH(I4645,ฐาน!$A$4:$A$9,0),3),6,5)),"")</f>
        <v/>
      </c>
      <c r="O4645" s="311" t="str">
        <f>IF(I4645&lt;&gt;"",IF(J4645&gt;=INDEX(ฐาน!$A$4:$G$9,MATCH(I4645,ฐาน!$A$4:$A$9,0),4),INDEX(ฐาน!$A$4:$G$9,MATCH(I4645,ฐาน!$A$4:$A$9,0),7),INDEX(ฐาน!$A$4:$G$9,MATCH(I4645,ฐาน!$A$4:$A$9,0),4)),"")</f>
        <v/>
      </c>
      <c r="P4645" s="312">
        <f>IF(M4645&lt;&gt;ฐาน!$M$45,IF(L4645&lt;&gt;"",($L4645*$N4645/100),0),0)</f>
        <v>0</v>
      </c>
      <c r="Q4645" s="311">
        <f>IF(M4645&lt;&gt;ฐาน!$M$45,IF(L4645&lt;&gt;"",ROUNDUP(($L4645*$N4645/100),-1),0),0)</f>
        <v>0</v>
      </c>
      <c r="R4645" s="311">
        <f t="shared" si="144"/>
        <v>0</v>
      </c>
      <c r="S4645" s="313">
        <f t="shared" si="145"/>
        <v>0</v>
      </c>
      <c r="T4645" s="314">
        <f>IF(M4645&lt;&gt;ฐาน!$M$45,IF(S4645&lt;&gt;"",S4645+R4645,0),0)</f>
        <v>0</v>
      </c>
      <c r="U4645" s="311">
        <f>IF(M4645&lt;&gt;ฐาน!$M$45,IF(S4645=0,J4645+T4645,O4645),J4645)</f>
        <v>0</v>
      </c>
      <c r="V4645" s="98"/>
    </row>
    <row r="4646" spans="1:22" x14ac:dyDescent="0.35">
      <c r="A4646" s="93">
        <v>4638</v>
      </c>
      <c r="B4646" s="84"/>
      <c r="C4646" s="98"/>
      <c r="D4646" s="91"/>
      <c r="E4646" s="89"/>
      <c r="F4646" s="88"/>
      <c r="G4646" s="91"/>
      <c r="H4646" s="91"/>
      <c r="I4646" s="88"/>
      <c r="J4646" s="92"/>
      <c r="K4646" s="212"/>
      <c r="L4646" s="308" t="str">
        <f>IF(K4646&lt;&gt;"",INDEX(ฐาน!$J$4:$M$44,MATCH(INT(K4646),ฐาน!$J$4:$J$44,0),2),"")</f>
        <v/>
      </c>
      <c r="M4646" s="309" t="str">
        <f>IF(L4646&lt;&gt;"",INDEX(ฐาน!$J$4:$M$45,MATCH(L4646,ฐาน!$K$4:$K$45,0),4),"")</f>
        <v/>
      </c>
      <c r="N4646" s="310" t="str">
        <f>IF(I4646&lt;&gt;"",INDEX(ฐาน!$A$4:$F$9,MATCH(I4646,ฐาน!$A$4:$A$9,0),IF(J4646&gt;=INDEX(ฐาน!$A$4:$F$9,MATCH(I4646,ฐาน!$A$4:$A$9,0),3),6,5)),"")</f>
        <v/>
      </c>
      <c r="O4646" s="311" t="str">
        <f>IF(I4646&lt;&gt;"",IF(J4646&gt;=INDEX(ฐาน!$A$4:$G$9,MATCH(I4646,ฐาน!$A$4:$A$9,0),4),INDEX(ฐาน!$A$4:$G$9,MATCH(I4646,ฐาน!$A$4:$A$9,0),7),INDEX(ฐาน!$A$4:$G$9,MATCH(I4646,ฐาน!$A$4:$A$9,0),4)),"")</f>
        <v/>
      </c>
      <c r="P4646" s="312">
        <f>IF(M4646&lt;&gt;ฐาน!$M$45,IF(L4646&lt;&gt;"",($L4646*$N4646/100),0),0)</f>
        <v>0</v>
      </c>
      <c r="Q4646" s="311">
        <f>IF(M4646&lt;&gt;ฐาน!$M$45,IF(L4646&lt;&gt;"",ROUNDUP(($L4646*$N4646/100),-1),0),0)</f>
        <v>0</v>
      </c>
      <c r="R4646" s="311">
        <f t="shared" si="144"/>
        <v>0</v>
      </c>
      <c r="S4646" s="313">
        <f t="shared" si="145"/>
        <v>0</v>
      </c>
      <c r="T4646" s="314">
        <f>IF(M4646&lt;&gt;ฐาน!$M$45,IF(S4646&lt;&gt;"",S4646+R4646,0),0)</f>
        <v>0</v>
      </c>
      <c r="U4646" s="311">
        <f>IF(M4646&lt;&gt;ฐาน!$M$45,IF(S4646=0,J4646+T4646,O4646),J4646)</f>
        <v>0</v>
      </c>
      <c r="V4646" s="98"/>
    </row>
    <row r="4647" spans="1:22" x14ac:dyDescent="0.35">
      <c r="A4647" s="93">
        <v>4639</v>
      </c>
      <c r="B4647" s="84"/>
      <c r="C4647" s="98"/>
      <c r="D4647" s="91"/>
      <c r="E4647" s="89"/>
      <c r="F4647" s="88"/>
      <c r="G4647" s="91"/>
      <c r="H4647" s="91"/>
      <c r="I4647" s="88"/>
      <c r="J4647" s="92"/>
      <c r="K4647" s="212"/>
      <c r="L4647" s="308" t="str">
        <f>IF(K4647&lt;&gt;"",INDEX(ฐาน!$J$4:$M$44,MATCH(INT(K4647),ฐาน!$J$4:$J$44,0),2),"")</f>
        <v/>
      </c>
      <c r="M4647" s="309" t="str">
        <f>IF(L4647&lt;&gt;"",INDEX(ฐาน!$J$4:$M$45,MATCH(L4647,ฐาน!$K$4:$K$45,0),4),"")</f>
        <v/>
      </c>
      <c r="N4647" s="310" t="str">
        <f>IF(I4647&lt;&gt;"",INDEX(ฐาน!$A$4:$F$9,MATCH(I4647,ฐาน!$A$4:$A$9,0),IF(J4647&gt;=INDEX(ฐาน!$A$4:$F$9,MATCH(I4647,ฐาน!$A$4:$A$9,0),3),6,5)),"")</f>
        <v/>
      </c>
      <c r="O4647" s="311" t="str">
        <f>IF(I4647&lt;&gt;"",IF(J4647&gt;=INDEX(ฐาน!$A$4:$G$9,MATCH(I4647,ฐาน!$A$4:$A$9,0),4),INDEX(ฐาน!$A$4:$G$9,MATCH(I4647,ฐาน!$A$4:$A$9,0),7),INDEX(ฐาน!$A$4:$G$9,MATCH(I4647,ฐาน!$A$4:$A$9,0),4)),"")</f>
        <v/>
      </c>
      <c r="P4647" s="312">
        <f>IF(M4647&lt;&gt;ฐาน!$M$45,IF(L4647&lt;&gt;"",($L4647*$N4647/100),0),0)</f>
        <v>0</v>
      </c>
      <c r="Q4647" s="311">
        <f>IF(M4647&lt;&gt;ฐาน!$M$45,IF(L4647&lt;&gt;"",ROUNDUP(($L4647*$N4647/100),-1),0),0)</f>
        <v>0</v>
      </c>
      <c r="R4647" s="311">
        <f t="shared" si="144"/>
        <v>0</v>
      </c>
      <c r="S4647" s="313">
        <f t="shared" si="145"/>
        <v>0</v>
      </c>
      <c r="T4647" s="314">
        <f>IF(M4647&lt;&gt;ฐาน!$M$45,IF(S4647&lt;&gt;"",S4647+R4647,0),0)</f>
        <v>0</v>
      </c>
      <c r="U4647" s="311">
        <f>IF(M4647&lt;&gt;ฐาน!$M$45,IF(S4647=0,J4647+T4647,O4647),J4647)</f>
        <v>0</v>
      </c>
      <c r="V4647" s="98"/>
    </row>
    <row r="4648" spans="1:22" x14ac:dyDescent="0.35">
      <c r="A4648" s="93">
        <v>4640</v>
      </c>
      <c r="B4648" s="84"/>
      <c r="C4648" s="98"/>
      <c r="D4648" s="91"/>
      <c r="E4648" s="89"/>
      <c r="F4648" s="88"/>
      <c r="G4648" s="91"/>
      <c r="H4648" s="91"/>
      <c r="I4648" s="88"/>
      <c r="J4648" s="92"/>
      <c r="K4648" s="212"/>
      <c r="L4648" s="308" t="str">
        <f>IF(K4648&lt;&gt;"",INDEX(ฐาน!$J$4:$M$44,MATCH(INT(K4648),ฐาน!$J$4:$J$44,0),2),"")</f>
        <v/>
      </c>
      <c r="M4648" s="309" t="str">
        <f>IF(L4648&lt;&gt;"",INDEX(ฐาน!$J$4:$M$45,MATCH(L4648,ฐาน!$K$4:$K$45,0),4),"")</f>
        <v/>
      </c>
      <c r="N4648" s="310" t="str">
        <f>IF(I4648&lt;&gt;"",INDEX(ฐาน!$A$4:$F$9,MATCH(I4648,ฐาน!$A$4:$A$9,0),IF(J4648&gt;=INDEX(ฐาน!$A$4:$F$9,MATCH(I4648,ฐาน!$A$4:$A$9,0),3),6,5)),"")</f>
        <v/>
      </c>
      <c r="O4648" s="311" t="str">
        <f>IF(I4648&lt;&gt;"",IF(J4648&gt;=INDEX(ฐาน!$A$4:$G$9,MATCH(I4648,ฐาน!$A$4:$A$9,0),4),INDEX(ฐาน!$A$4:$G$9,MATCH(I4648,ฐาน!$A$4:$A$9,0),7),INDEX(ฐาน!$A$4:$G$9,MATCH(I4648,ฐาน!$A$4:$A$9,0),4)),"")</f>
        <v/>
      </c>
      <c r="P4648" s="312">
        <f>IF(M4648&lt;&gt;ฐาน!$M$45,IF(L4648&lt;&gt;"",($L4648*$N4648/100),0),0)</f>
        <v>0</v>
      </c>
      <c r="Q4648" s="311">
        <f>IF(M4648&lt;&gt;ฐาน!$M$45,IF(L4648&lt;&gt;"",ROUNDUP(($L4648*$N4648/100),-1),0),0)</f>
        <v>0</v>
      </c>
      <c r="R4648" s="311">
        <f t="shared" si="144"/>
        <v>0</v>
      </c>
      <c r="S4648" s="313">
        <f t="shared" si="145"/>
        <v>0</v>
      </c>
      <c r="T4648" s="314">
        <f>IF(M4648&lt;&gt;ฐาน!$M$45,IF(S4648&lt;&gt;"",S4648+R4648,0),0)</f>
        <v>0</v>
      </c>
      <c r="U4648" s="311">
        <f>IF(M4648&lt;&gt;ฐาน!$M$45,IF(S4648=0,J4648+T4648,O4648),J4648)</f>
        <v>0</v>
      </c>
      <c r="V4648" s="98"/>
    </row>
    <row r="4649" spans="1:22" x14ac:dyDescent="0.35">
      <c r="A4649" s="93">
        <v>4641</v>
      </c>
      <c r="B4649" s="84"/>
      <c r="C4649" s="98"/>
      <c r="D4649" s="91"/>
      <c r="E4649" s="89"/>
      <c r="F4649" s="88"/>
      <c r="G4649" s="91"/>
      <c r="H4649" s="91"/>
      <c r="I4649" s="88"/>
      <c r="J4649" s="92"/>
      <c r="K4649" s="212"/>
      <c r="L4649" s="308" t="str">
        <f>IF(K4649&lt;&gt;"",INDEX(ฐาน!$J$4:$M$44,MATCH(INT(K4649),ฐาน!$J$4:$J$44,0),2),"")</f>
        <v/>
      </c>
      <c r="M4649" s="309" t="str">
        <f>IF(L4649&lt;&gt;"",INDEX(ฐาน!$J$4:$M$45,MATCH(L4649,ฐาน!$K$4:$K$45,0),4),"")</f>
        <v/>
      </c>
      <c r="N4649" s="310" t="str">
        <f>IF(I4649&lt;&gt;"",INDEX(ฐาน!$A$4:$F$9,MATCH(I4649,ฐาน!$A$4:$A$9,0),IF(J4649&gt;=INDEX(ฐาน!$A$4:$F$9,MATCH(I4649,ฐาน!$A$4:$A$9,0),3),6,5)),"")</f>
        <v/>
      </c>
      <c r="O4649" s="311" t="str">
        <f>IF(I4649&lt;&gt;"",IF(J4649&gt;=INDEX(ฐาน!$A$4:$G$9,MATCH(I4649,ฐาน!$A$4:$A$9,0),4),INDEX(ฐาน!$A$4:$G$9,MATCH(I4649,ฐาน!$A$4:$A$9,0),7),INDEX(ฐาน!$A$4:$G$9,MATCH(I4649,ฐาน!$A$4:$A$9,0),4)),"")</f>
        <v/>
      </c>
      <c r="P4649" s="312">
        <f>IF(M4649&lt;&gt;ฐาน!$M$45,IF(L4649&lt;&gt;"",($L4649*$N4649/100),0),0)</f>
        <v>0</v>
      </c>
      <c r="Q4649" s="311">
        <f>IF(M4649&lt;&gt;ฐาน!$M$45,IF(L4649&lt;&gt;"",ROUNDUP(($L4649*$N4649/100),-1),0),0)</f>
        <v>0</v>
      </c>
      <c r="R4649" s="311">
        <f t="shared" si="144"/>
        <v>0</v>
      </c>
      <c r="S4649" s="313">
        <f t="shared" si="145"/>
        <v>0</v>
      </c>
      <c r="T4649" s="314">
        <f>IF(M4649&lt;&gt;ฐาน!$M$45,IF(S4649&lt;&gt;"",S4649+R4649,0),0)</f>
        <v>0</v>
      </c>
      <c r="U4649" s="311">
        <f>IF(M4649&lt;&gt;ฐาน!$M$45,IF(S4649=0,J4649+T4649,O4649),J4649)</f>
        <v>0</v>
      </c>
      <c r="V4649" s="98"/>
    </row>
    <row r="4650" spans="1:22" x14ac:dyDescent="0.35">
      <c r="A4650" s="93">
        <v>4642</v>
      </c>
      <c r="B4650" s="84"/>
      <c r="C4650" s="98"/>
      <c r="D4650" s="91"/>
      <c r="E4650" s="89"/>
      <c r="F4650" s="88"/>
      <c r="G4650" s="91"/>
      <c r="H4650" s="91"/>
      <c r="I4650" s="88"/>
      <c r="J4650" s="92"/>
      <c r="K4650" s="212"/>
      <c r="L4650" s="308" t="str">
        <f>IF(K4650&lt;&gt;"",INDEX(ฐาน!$J$4:$M$44,MATCH(INT(K4650),ฐาน!$J$4:$J$44,0),2),"")</f>
        <v/>
      </c>
      <c r="M4650" s="309" t="str">
        <f>IF(L4650&lt;&gt;"",INDEX(ฐาน!$J$4:$M$45,MATCH(L4650,ฐาน!$K$4:$K$45,0),4),"")</f>
        <v/>
      </c>
      <c r="N4650" s="310" t="str">
        <f>IF(I4650&lt;&gt;"",INDEX(ฐาน!$A$4:$F$9,MATCH(I4650,ฐาน!$A$4:$A$9,0),IF(J4650&gt;=INDEX(ฐาน!$A$4:$F$9,MATCH(I4650,ฐาน!$A$4:$A$9,0),3),6,5)),"")</f>
        <v/>
      </c>
      <c r="O4650" s="311" t="str">
        <f>IF(I4650&lt;&gt;"",IF(J4650&gt;=INDEX(ฐาน!$A$4:$G$9,MATCH(I4650,ฐาน!$A$4:$A$9,0),4),INDEX(ฐาน!$A$4:$G$9,MATCH(I4650,ฐาน!$A$4:$A$9,0),7),INDEX(ฐาน!$A$4:$G$9,MATCH(I4650,ฐาน!$A$4:$A$9,0),4)),"")</f>
        <v/>
      </c>
      <c r="P4650" s="312">
        <f>IF(M4650&lt;&gt;ฐาน!$M$45,IF(L4650&lt;&gt;"",($L4650*$N4650/100),0),0)</f>
        <v>0</v>
      </c>
      <c r="Q4650" s="311">
        <f>IF(M4650&lt;&gt;ฐาน!$M$45,IF(L4650&lt;&gt;"",ROUNDUP(($L4650*$N4650/100),-1),0),0)</f>
        <v>0</v>
      </c>
      <c r="R4650" s="311">
        <f t="shared" si="144"/>
        <v>0</v>
      </c>
      <c r="S4650" s="313">
        <f t="shared" si="145"/>
        <v>0</v>
      </c>
      <c r="T4650" s="314">
        <f>IF(M4650&lt;&gt;ฐาน!$M$45,IF(S4650&lt;&gt;"",S4650+R4650,0),0)</f>
        <v>0</v>
      </c>
      <c r="U4650" s="311">
        <f>IF(M4650&lt;&gt;ฐาน!$M$45,IF(S4650=0,J4650+T4650,O4650),J4650)</f>
        <v>0</v>
      </c>
      <c r="V4650" s="98"/>
    </row>
    <row r="4651" spans="1:22" x14ac:dyDescent="0.35">
      <c r="A4651" s="93">
        <v>4643</v>
      </c>
      <c r="B4651" s="84"/>
      <c r="C4651" s="98"/>
      <c r="D4651" s="91"/>
      <c r="E4651" s="89"/>
      <c r="F4651" s="88"/>
      <c r="G4651" s="91"/>
      <c r="H4651" s="91"/>
      <c r="I4651" s="88"/>
      <c r="J4651" s="92"/>
      <c r="K4651" s="212"/>
      <c r="L4651" s="308" t="str">
        <f>IF(K4651&lt;&gt;"",INDEX(ฐาน!$J$4:$M$44,MATCH(INT(K4651),ฐาน!$J$4:$J$44,0),2),"")</f>
        <v/>
      </c>
      <c r="M4651" s="309" t="str">
        <f>IF(L4651&lt;&gt;"",INDEX(ฐาน!$J$4:$M$45,MATCH(L4651,ฐาน!$K$4:$K$45,0),4),"")</f>
        <v/>
      </c>
      <c r="N4651" s="310" t="str">
        <f>IF(I4651&lt;&gt;"",INDEX(ฐาน!$A$4:$F$9,MATCH(I4651,ฐาน!$A$4:$A$9,0),IF(J4651&gt;=INDEX(ฐาน!$A$4:$F$9,MATCH(I4651,ฐาน!$A$4:$A$9,0),3),6,5)),"")</f>
        <v/>
      </c>
      <c r="O4651" s="311" t="str">
        <f>IF(I4651&lt;&gt;"",IF(J4651&gt;=INDEX(ฐาน!$A$4:$G$9,MATCH(I4651,ฐาน!$A$4:$A$9,0),4),INDEX(ฐาน!$A$4:$G$9,MATCH(I4651,ฐาน!$A$4:$A$9,0),7),INDEX(ฐาน!$A$4:$G$9,MATCH(I4651,ฐาน!$A$4:$A$9,0),4)),"")</f>
        <v/>
      </c>
      <c r="P4651" s="312">
        <f>IF(M4651&lt;&gt;ฐาน!$M$45,IF(L4651&lt;&gt;"",($L4651*$N4651/100),0),0)</f>
        <v>0</v>
      </c>
      <c r="Q4651" s="311">
        <f>IF(M4651&lt;&gt;ฐาน!$M$45,IF(L4651&lt;&gt;"",ROUNDUP(($L4651*$N4651/100),-1),0),0)</f>
        <v>0</v>
      </c>
      <c r="R4651" s="311">
        <f t="shared" si="144"/>
        <v>0</v>
      </c>
      <c r="S4651" s="313">
        <f t="shared" si="145"/>
        <v>0</v>
      </c>
      <c r="T4651" s="314">
        <f>IF(M4651&lt;&gt;ฐาน!$M$45,IF(S4651&lt;&gt;"",S4651+R4651,0),0)</f>
        <v>0</v>
      </c>
      <c r="U4651" s="311">
        <f>IF(M4651&lt;&gt;ฐาน!$M$45,IF(S4651=0,J4651+T4651,O4651),J4651)</f>
        <v>0</v>
      </c>
      <c r="V4651" s="98"/>
    </row>
    <row r="4652" spans="1:22" x14ac:dyDescent="0.35">
      <c r="A4652" s="93">
        <v>4644</v>
      </c>
      <c r="B4652" s="84"/>
      <c r="C4652" s="98"/>
      <c r="D4652" s="91"/>
      <c r="E4652" s="89"/>
      <c r="F4652" s="88"/>
      <c r="G4652" s="91"/>
      <c r="H4652" s="91"/>
      <c r="I4652" s="88"/>
      <c r="J4652" s="92"/>
      <c r="K4652" s="212"/>
      <c r="L4652" s="308" t="str">
        <f>IF(K4652&lt;&gt;"",INDEX(ฐาน!$J$4:$M$44,MATCH(INT(K4652),ฐาน!$J$4:$J$44,0),2),"")</f>
        <v/>
      </c>
      <c r="M4652" s="309" t="str">
        <f>IF(L4652&lt;&gt;"",INDEX(ฐาน!$J$4:$M$45,MATCH(L4652,ฐาน!$K$4:$K$45,0),4),"")</f>
        <v/>
      </c>
      <c r="N4652" s="310" t="str">
        <f>IF(I4652&lt;&gt;"",INDEX(ฐาน!$A$4:$F$9,MATCH(I4652,ฐาน!$A$4:$A$9,0),IF(J4652&gt;=INDEX(ฐาน!$A$4:$F$9,MATCH(I4652,ฐาน!$A$4:$A$9,0),3),6,5)),"")</f>
        <v/>
      </c>
      <c r="O4652" s="311" t="str">
        <f>IF(I4652&lt;&gt;"",IF(J4652&gt;=INDEX(ฐาน!$A$4:$G$9,MATCH(I4652,ฐาน!$A$4:$A$9,0),4),INDEX(ฐาน!$A$4:$G$9,MATCH(I4652,ฐาน!$A$4:$A$9,0),7),INDEX(ฐาน!$A$4:$G$9,MATCH(I4652,ฐาน!$A$4:$A$9,0),4)),"")</f>
        <v/>
      </c>
      <c r="P4652" s="312">
        <f>IF(M4652&lt;&gt;ฐาน!$M$45,IF(L4652&lt;&gt;"",($L4652*$N4652/100),0),0)</f>
        <v>0</v>
      </c>
      <c r="Q4652" s="311">
        <f>IF(M4652&lt;&gt;ฐาน!$M$45,IF(L4652&lt;&gt;"",ROUNDUP(($L4652*$N4652/100),-1),0),0)</f>
        <v>0</v>
      </c>
      <c r="R4652" s="311">
        <f t="shared" si="144"/>
        <v>0</v>
      </c>
      <c r="S4652" s="313">
        <f t="shared" si="145"/>
        <v>0</v>
      </c>
      <c r="T4652" s="314">
        <f>IF(M4652&lt;&gt;ฐาน!$M$45,IF(S4652&lt;&gt;"",S4652+R4652,0),0)</f>
        <v>0</v>
      </c>
      <c r="U4652" s="311">
        <f>IF(M4652&lt;&gt;ฐาน!$M$45,IF(S4652=0,J4652+T4652,O4652),J4652)</f>
        <v>0</v>
      </c>
      <c r="V4652" s="98"/>
    </row>
    <row r="4653" spans="1:22" x14ac:dyDescent="0.35">
      <c r="A4653" s="93">
        <v>4645</v>
      </c>
      <c r="B4653" s="84"/>
      <c r="C4653" s="98"/>
      <c r="D4653" s="91"/>
      <c r="E4653" s="89"/>
      <c r="F4653" s="88"/>
      <c r="G4653" s="91"/>
      <c r="H4653" s="91"/>
      <c r="I4653" s="88"/>
      <c r="J4653" s="92"/>
      <c r="K4653" s="212"/>
      <c r="L4653" s="308" t="str">
        <f>IF(K4653&lt;&gt;"",INDEX(ฐาน!$J$4:$M$44,MATCH(INT(K4653),ฐาน!$J$4:$J$44,0),2),"")</f>
        <v/>
      </c>
      <c r="M4653" s="309" t="str">
        <f>IF(L4653&lt;&gt;"",INDEX(ฐาน!$J$4:$M$45,MATCH(L4653,ฐาน!$K$4:$K$45,0),4),"")</f>
        <v/>
      </c>
      <c r="N4653" s="310" t="str">
        <f>IF(I4653&lt;&gt;"",INDEX(ฐาน!$A$4:$F$9,MATCH(I4653,ฐาน!$A$4:$A$9,0),IF(J4653&gt;=INDEX(ฐาน!$A$4:$F$9,MATCH(I4653,ฐาน!$A$4:$A$9,0),3),6,5)),"")</f>
        <v/>
      </c>
      <c r="O4653" s="311" t="str">
        <f>IF(I4653&lt;&gt;"",IF(J4653&gt;=INDEX(ฐาน!$A$4:$G$9,MATCH(I4653,ฐาน!$A$4:$A$9,0),4),INDEX(ฐาน!$A$4:$G$9,MATCH(I4653,ฐาน!$A$4:$A$9,0),7),INDEX(ฐาน!$A$4:$G$9,MATCH(I4653,ฐาน!$A$4:$A$9,0),4)),"")</f>
        <v/>
      </c>
      <c r="P4653" s="312">
        <f>IF(M4653&lt;&gt;ฐาน!$M$45,IF(L4653&lt;&gt;"",($L4653*$N4653/100),0),0)</f>
        <v>0</v>
      </c>
      <c r="Q4653" s="311">
        <f>IF(M4653&lt;&gt;ฐาน!$M$45,IF(L4653&lt;&gt;"",ROUNDUP(($L4653*$N4653/100),-1),0),0)</f>
        <v>0</v>
      </c>
      <c r="R4653" s="311">
        <f t="shared" si="144"/>
        <v>0</v>
      </c>
      <c r="S4653" s="313">
        <f t="shared" si="145"/>
        <v>0</v>
      </c>
      <c r="T4653" s="314">
        <f>IF(M4653&lt;&gt;ฐาน!$M$45,IF(S4653&lt;&gt;"",S4653+R4653,0),0)</f>
        <v>0</v>
      </c>
      <c r="U4653" s="311">
        <f>IF(M4653&lt;&gt;ฐาน!$M$45,IF(S4653=0,J4653+T4653,O4653),J4653)</f>
        <v>0</v>
      </c>
      <c r="V4653" s="98"/>
    </row>
    <row r="4654" spans="1:22" x14ac:dyDescent="0.35">
      <c r="A4654" s="93">
        <v>4646</v>
      </c>
      <c r="B4654" s="84"/>
      <c r="C4654" s="98"/>
      <c r="D4654" s="91"/>
      <c r="E4654" s="89"/>
      <c r="F4654" s="88"/>
      <c r="G4654" s="91"/>
      <c r="H4654" s="91"/>
      <c r="I4654" s="88"/>
      <c r="J4654" s="92"/>
      <c r="K4654" s="212"/>
      <c r="L4654" s="308" t="str">
        <f>IF(K4654&lt;&gt;"",INDEX(ฐาน!$J$4:$M$44,MATCH(INT(K4654),ฐาน!$J$4:$J$44,0),2),"")</f>
        <v/>
      </c>
      <c r="M4654" s="309" t="str">
        <f>IF(L4654&lt;&gt;"",INDEX(ฐาน!$J$4:$M$45,MATCH(L4654,ฐาน!$K$4:$K$45,0),4),"")</f>
        <v/>
      </c>
      <c r="N4654" s="310" t="str">
        <f>IF(I4654&lt;&gt;"",INDEX(ฐาน!$A$4:$F$9,MATCH(I4654,ฐาน!$A$4:$A$9,0),IF(J4654&gt;=INDEX(ฐาน!$A$4:$F$9,MATCH(I4654,ฐาน!$A$4:$A$9,0),3),6,5)),"")</f>
        <v/>
      </c>
      <c r="O4654" s="311" t="str">
        <f>IF(I4654&lt;&gt;"",IF(J4654&gt;=INDEX(ฐาน!$A$4:$G$9,MATCH(I4654,ฐาน!$A$4:$A$9,0),4),INDEX(ฐาน!$A$4:$G$9,MATCH(I4654,ฐาน!$A$4:$A$9,0),7),INDEX(ฐาน!$A$4:$G$9,MATCH(I4654,ฐาน!$A$4:$A$9,0),4)),"")</f>
        <v/>
      </c>
      <c r="P4654" s="312">
        <f>IF(M4654&lt;&gt;ฐาน!$M$45,IF(L4654&lt;&gt;"",($L4654*$N4654/100),0),0)</f>
        <v>0</v>
      </c>
      <c r="Q4654" s="311">
        <f>IF(M4654&lt;&gt;ฐาน!$M$45,IF(L4654&lt;&gt;"",ROUNDUP(($L4654*$N4654/100),-1),0),0)</f>
        <v>0</v>
      </c>
      <c r="R4654" s="311">
        <f t="shared" si="144"/>
        <v>0</v>
      </c>
      <c r="S4654" s="313">
        <f t="shared" si="145"/>
        <v>0</v>
      </c>
      <c r="T4654" s="314">
        <f>IF(M4654&lt;&gt;ฐาน!$M$45,IF(S4654&lt;&gt;"",S4654+R4654,0),0)</f>
        <v>0</v>
      </c>
      <c r="U4654" s="311">
        <f>IF(M4654&lt;&gt;ฐาน!$M$45,IF(S4654=0,J4654+T4654,O4654),J4654)</f>
        <v>0</v>
      </c>
      <c r="V4654" s="98"/>
    </row>
    <row r="4655" spans="1:22" x14ac:dyDescent="0.35">
      <c r="A4655" s="93">
        <v>4647</v>
      </c>
      <c r="B4655" s="84"/>
      <c r="C4655" s="98"/>
      <c r="D4655" s="91"/>
      <c r="E4655" s="89"/>
      <c r="F4655" s="88"/>
      <c r="G4655" s="91"/>
      <c r="H4655" s="91"/>
      <c r="I4655" s="88"/>
      <c r="J4655" s="92"/>
      <c r="K4655" s="212"/>
      <c r="L4655" s="308" t="str">
        <f>IF(K4655&lt;&gt;"",INDEX(ฐาน!$J$4:$M$44,MATCH(INT(K4655),ฐาน!$J$4:$J$44,0),2),"")</f>
        <v/>
      </c>
      <c r="M4655" s="309" t="str">
        <f>IF(L4655&lt;&gt;"",INDEX(ฐาน!$J$4:$M$45,MATCH(L4655,ฐาน!$K$4:$K$45,0),4),"")</f>
        <v/>
      </c>
      <c r="N4655" s="310" t="str">
        <f>IF(I4655&lt;&gt;"",INDEX(ฐาน!$A$4:$F$9,MATCH(I4655,ฐาน!$A$4:$A$9,0),IF(J4655&gt;=INDEX(ฐาน!$A$4:$F$9,MATCH(I4655,ฐาน!$A$4:$A$9,0),3),6,5)),"")</f>
        <v/>
      </c>
      <c r="O4655" s="311" t="str">
        <f>IF(I4655&lt;&gt;"",IF(J4655&gt;=INDEX(ฐาน!$A$4:$G$9,MATCH(I4655,ฐาน!$A$4:$A$9,0),4),INDEX(ฐาน!$A$4:$G$9,MATCH(I4655,ฐาน!$A$4:$A$9,0),7),INDEX(ฐาน!$A$4:$G$9,MATCH(I4655,ฐาน!$A$4:$A$9,0),4)),"")</f>
        <v/>
      </c>
      <c r="P4655" s="312">
        <f>IF(M4655&lt;&gt;ฐาน!$M$45,IF(L4655&lt;&gt;"",($L4655*$N4655/100),0),0)</f>
        <v>0</v>
      </c>
      <c r="Q4655" s="311">
        <f>IF(M4655&lt;&gt;ฐาน!$M$45,IF(L4655&lt;&gt;"",ROUNDUP(($L4655*$N4655/100),-1),0),0)</f>
        <v>0</v>
      </c>
      <c r="R4655" s="311">
        <f t="shared" si="144"/>
        <v>0</v>
      </c>
      <c r="S4655" s="313">
        <f t="shared" si="145"/>
        <v>0</v>
      </c>
      <c r="T4655" s="314">
        <f>IF(M4655&lt;&gt;ฐาน!$M$45,IF(S4655&lt;&gt;"",S4655+R4655,0),0)</f>
        <v>0</v>
      </c>
      <c r="U4655" s="311">
        <f>IF(M4655&lt;&gt;ฐาน!$M$45,IF(S4655=0,J4655+T4655,O4655),J4655)</f>
        <v>0</v>
      </c>
      <c r="V4655" s="98"/>
    </row>
    <row r="4656" spans="1:22" x14ac:dyDescent="0.35">
      <c r="A4656" s="93">
        <v>4648</v>
      </c>
      <c r="B4656" s="84"/>
      <c r="C4656" s="98"/>
      <c r="D4656" s="91"/>
      <c r="E4656" s="89"/>
      <c r="F4656" s="88"/>
      <c r="G4656" s="91"/>
      <c r="H4656" s="91"/>
      <c r="I4656" s="88"/>
      <c r="J4656" s="92"/>
      <c r="K4656" s="212"/>
      <c r="L4656" s="308" t="str">
        <f>IF(K4656&lt;&gt;"",INDEX(ฐาน!$J$4:$M$44,MATCH(INT(K4656),ฐาน!$J$4:$J$44,0),2),"")</f>
        <v/>
      </c>
      <c r="M4656" s="309" t="str">
        <f>IF(L4656&lt;&gt;"",INDEX(ฐาน!$J$4:$M$45,MATCH(L4656,ฐาน!$K$4:$K$45,0),4),"")</f>
        <v/>
      </c>
      <c r="N4656" s="310" t="str">
        <f>IF(I4656&lt;&gt;"",INDEX(ฐาน!$A$4:$F$9,MATCH(I4656,ฐาน!$A$4:$A$9,0),IF(J4656&gt;=INDEX(ฐาน!$A$4:$F$9,MATCH(I4656,ฐาน!$A$4:$A$9,0),3),6,5)),"")</f>
        <v/>
      </c>
      <c r="O4656" s="311" t="str">
        <f>IF(I4656&lt;&gt;"",IF(J4656&gt;=INDEX(ฐาน!$A$4:$G$9,MATCH(I4656,ฐาน!$A$4:$A$9,0),4),INDEX(ฐาน!$A$4:$G$9,MATCH(I4656,ฐาน!$A$4:$A$9,0),7),INDEX(ฐาน!$A$4:$G$9,MATCH(I4656,ฐาน!$A$4:$A$9,0),4)),"")</f>
        <v/>
      </c>
      <c r="P4656" s="312">
        <f>IF(M4656&lt;&gt;ฐาน!$M$45,IF(L4656&lt;&gt;"",($L4656*$N4656/100),0),0)</f>
        <v>0</v>
      </c>
      <c r="Q4656" s="311">
        <f>IF(M4656&lt;&gt;ฐาน!$M$45,IF(L4656&lt;&gt;"",ROUNDUP(($L4656*$N4656/100),-1),0),0)</f>
        <v>0</v>
      </c>
      <c r="R4656" s="311">
        <f t="shared" si="144"/>
        <v>0</v>
      </c>
      <c r="S4656" s="313">
        <f t="shared" si="145"/>
        <v>0</v>
      </c>
      <c r="T4656" s="314">
        <f>IF(M4656&lt;&gt;ฐาน!$M$45,IF(S4656&lt;&gt;"",S4656+R4656,0),0)</f>
        <v>0</v>
      </c>
      <c r="U4656" s="311">
        <f>IF(M4656&lt;&gt;ฐาน!$M$45,IF(S4656=0,J4656+T4656,O4656),J4656)</f>
        <v>0</v>
      </c>
      <c r="V4656" s="98"/>
    </row>
    <row r="4657" spans="1:22" x14ac:dyDescent="0.35">
      <c r="A4657" s="93">
        <v>4649</v>
      </c>
      <c r="B4657" s="84"/>
      <c r="C4657" s="98"/>
      <c r="D4657" s="91"/>
      <c r="E4657" s="89"/>
      <c r="F4657" s="88"/>
      <c r="G4657" s="91"/>
      <c r="H4657" s="91"/>
      <c r="I4657" s="88"/>
      <c r="J4657" s="92"/>
      <c r="K4657" s="212"/>
      <c r="L4657" s="308" t="str">
        <f>IF(K4657&lt;&gt;"",INDEX(ฐาน!$J$4:$M$44,MATCH(INT(K4657),ฐาน!$J$4:$J$44,0),2),"")</f>
        <v/>
      </c>
      <c r="M4657" s="309" t="str">
        <f>IF(L4657&lt;&gt;"",INDEX(ฐาน!$J$4:$M$45,MATCH(L4657,ฐาน!$K$4:$K$45,0),4),"")</f>
        <v/>
      </c>
      <c r="N4657" s="310" t="str">
        <f>IF(I4657&lt;&gt;"",INDEX(ฐาน!$A$4:$F$9,MATCH(I4657,ฐาน!$A$4:$A$9,0),IF(J4657&gt;=INDEX(ฐาน!$A$4:$F$9,MATCH(I4657,ฐาน!$A$4:$A$9,0),3),6,5)),"")</f>
        <v/>
      </c>
      <c r="O4657" s="311" t="str">
        <f>IF(I4657&lt;&gt;"",IF(J4657&gt;=INDEX(ฐาน!$A$4:$G$9,MATCH(I4657,ฐาน!$A$4:$A$9,0),4),INDEX(ฐาน!$A$4:$G$9,MATCH(I4657,ฐาน!$A$4:$A$9,0),7),INDEX(ฐาน!$A$4:$G$9,MATCH(I4657,ฐาน!$A$4:$A$9,0),4)),"")</f>
        <v/>
      </c>
      <c r="P4657" s="312">
        <f>IF(M4657&lt;&gt;ฐาน!$M$45,IF(L4657&lt;&gt;"",($L4657*$N4657/100),0),0)</f>
        <v>0</v>
      </c>
      <c r="Q4657" s="311">
        <f>IF(M4657&lt;&gt;ฐาน!$M$45,IF(L4657&lt;&gt;"",ROUNDUP(($L4657*$N4657/100),-1),0),0)</f>
        <v>0</v>
      </c>
      <c r="R4657" s="311">
        <f t="shared" si="144"/>
        <v>0</v>
      </c>
      <c r="S4657" s="313">
        <f t="shared" si="145"/>
        <v>0</v>
      </c>
      <c r="T4657" s="314">
        <f>IF(M4657&lt;&gt;ฐาน!$M$45,IF(S4657&lt;&gt;"",S4657+R4657,0),0)</f>
        <v>0</v>
      </c>
      <c r="U4657" s="311">
        <f>IF(M4657&lt;&gt;ฐาน!$M$45,IF(S4657=0,J4657+T4657,O4657),J4657)</f>
        <v>0</v>
      </c>
      <c r="V4657" s="98"/>
    </row>
    <row r="4658" spans="1:22" x14ac:dyDescent="0.35">
      <c r="A4658" s="93">
        <v>4650</v>
      </c>
      <c r="B4658" s="84"/>
      <c r="C4658" s="98"/>
      <c r="D4658" s="91"/>
      <c r="E4658" s="89"/>
      <c r="F4658" s="88"/>
      <c r="G4658" s="91"/>
      <c r="H4658" s="91"/>
      <c r="I4658" s="88"/>
      <c r="J4658" s="92"/>
      <c r="K4658" s="212"/>
      <c r="L4658" s="308" t="str">
        <f>IF(K4658&lt;&gt;"",INDEX(ฐาน!$J$4:$M$44,MATCH(INT(K4658),ฐาน!$J$4:$J$44,0),2),"")</f>
        <v/>
      </c>
      <c r="M4658" s="309" t="str">
        <f>IF(L4658&lt;&gt;"",INDEX(ฐาน!$J$4:$M$45,MATCH(L4658,ฐาน!$K$4:$K$45,0),4),"")</f>
        <v/>
      </c>
      <c r="N4658" s="310" t="str">
        <f>IF(I4658&lt;&gt;"",INDEX(ฐาน!$A$4:$F$9,MATCH(I4658,ฐาน!$A$4:$A$9,0),IF(J4658&gt;=INDEX(ฐาน!$A$4:$F$9,MATCH(I4658,ฐาน!$A$4:$A$9,0),3),6,5)),"")</f>
        <v/>
      </c>
      <c r="O4658" s="311" t="str">
        <f>IF(I4658&lt;&gt;"",IF(J4658&gt;=INDEX(ฐาน!$A$4:$G$9,MATCH(I4658,ฐาน!$A$4:$A$9,0),4),INDEX(ฐาน!$A$4:$G$9,MATCH(I4658,ฐาน!$A$4:$A$9,0),7),INDEX(ฐาน!$A$4:$G$9,MATCH(I4658,ฐาน!$A$4:$A$9,0),4)),"")</f>
        <v/>
      </c>
      <c r="P4658" s="312">
        <f>IF(M4658&lt;&gt;ฐาน!$M$45,IF(L4658&lt;&gt;"",($L4658*$N4658/100),0),0)</f>
        <v>0</v>
      </c>
      <c r="Q4658" s="311">
        <f>IF(M4658&lt;&gt;ฐาน!$M$45,IF(L4658&lt;&gt;"",ROUNDUP(($L4658*$N4658/100),-1),0),0)</f>
        <v>0</v>
      </c>
      <c r="R4658" s="311">
        <f t="shared" si="144"/>
        <v>0</v>
      </c>
      <c r="S4658" s="313">
        <f t="shared" si="145"/>
        <v>0</v>
      </c>
      <c r="T4658" s="314">
        <f>IF(M4658&lt;&gt;ฐาน!$M$45,IF(S4658&lt;&gt;"",S4658+R4658,0),0)</f>
        <v>0</v>
      </c>
      <c r="U4658" s="311">
        <f>IF(M4658&lt;&gt;ฐาน!$M$45,IF(S4658=0,J4658+T4658,O4658),J4658)</f>
        <v>0</v>
      </c>
      <c r="V4658" s="98"/>
    </row>
    <row r="4659" spans="1:22" x14ac:dyDescent="0.35">
      <c r="A4659" s="93">
        <v>4651</v>
      </c>
      <c r="B4659" s="84"/>
      <c r="C4659" s="98"/>
      <c r="D4659" s="91"/>
      <c r="E4659" s="89"/>
      <c r="F4659" s="88"/>
      <c r="G4659" s="91"/>
      <c r="H4659" s="91"/>
      <c r="I4659" s="88"/>
      <c r="J4659" s="92"/>
      <c r="K4659" s="212"/>
      <c r="L4659" s="308" t="str">
        <f>IF(K4659&lt;&gt;"",INDEX(ฐาน!$J$4:$M$44,MATCH(INT(K4659),ฐาน!$J$4:$J$44,0),2),"")</f>
        <v/>
      </c>
      <c r="M4659" s="309" t="str">
        <f>IF(L4659&lt;&gt;"",INDEX(ฐาน!$J$4:$M$45,MATCH(L4659,ฐาน!$K$4:$K$45,0),4),"")</f>
        <v/>
      </c>
      <c r="N4659" s="310" t="str">
        <f>IF(I4659&lt;&gt;"",INDEX(ฐาน!$A$4:$F$9,MATCH(I4659,ฐาน!$A$4:$A$9,0),IF(J4659&gt;=INDEX(ฐาน!$A$4:$F$9,MATCH(I4659,ฐาน!$A$4:$A$9,0),3),6,5)),"")</f>
        <v/>
      </c>
      <c r="O4659" s="311" t="str">
        <f>IF(I4659&lt;&gt;"",IF(J4659&gt;=INDEX(ฐาน!$A$4:$G$9,MATCH(I4659,ฐาน!$A$4:$A$9,0),4),INDEX(ฐาน!$A$4:$G$9,MATCH(I4659,ฐาน!$A$4:$A$9,0),7),INDEX(ฐาน!$A$4:$G$9,MATCH(I4659,ฐาน!$A$4:$A$9,0),4)),"")</f>
        <v/>
      </c>
      <c r="P4659" s="312">
        <f>IF(M4659&lt;&gt;ฐาน!$M$45,IF(L4659&lt;&gt;"",($L4659*$N4659/100),0),0)</f>
        <v>0</v>
      </c>
      <c r="Q4659" s="311">
        <f>IF(M4659&lt;&gt;ฐาน!$M$45,IF(L4659&lt;&gt;"",ROUNDUP(($L4659*$N4659/100),-1),0),0)</f>
        <v>0</v>
      </c>
      <c r="R4659" s="311">
        <f t="shared" si="144"/>
        <v>0</v>
      </c>
      <c r="S4659" s="313">
        <f t="shared" si="145"/>
        <v>0</v>
      </c>
      <c r="T4659" s="314">
        <f>IF(M4659&lt;&gt;ฐาน!$M$45,IF(S4659&lt;&gt;"",S4659+R4659,0),0)</f>
        <v>0</v>
      </c>
      <c r="U4659" s="311">
        <f>IF(M4659&lt;&gt;ฐาน!$M$45,IF(S4659=0,J4659+T4659,O4659),J4659)</f>
        <v>0</v>
      </c>
      <c r="V4659" s="98"/>
    </row>
    <row r="4660" spans="1:22" x14ac:dyDescent="0.35">
      <c r="A4660" s="93">
        <v>4652</v>
      </c>
      <c r="B4660" s="84"/>
      <c r="C4660" s="98"/>
      <c r="D4660" s="91"/>
      <c r="E4660" s="89"/>
      <c r="F4660" s="88"/>
      <c r="G4660" s="91"/>
      <c r="H4660" s="91"/>
      <c r="I4660" s="88"/>
      <c r="J4660" s="92"/>
      <c r="K4660" s="212"/>
      <c r="L4660" s="308" t="str">
        <f>IF(K4660&lt;&gt;"",INDEX(ฐาน!$J$4:$M$44,MATCH(INT(K4660),ฐาน!$J$4:$J$44,0),2),"")</f>
        <v/>
      </c>
      <c r="M4660" s="309" t="str">
        <f>IF(L4660&lt;&gt;"",INDEX(ฐาน!$J$4:$M$45,MATCH(L4660,ฐาน!$K$4:$K$45,0),4),"")</f>
        <v/>
      </c>
      <c r="N4660" s="310" t="str">
        <f>IF(I4660&lt;&gt;"",INDEX(ฐาน!$A$4:$F$9,MATCH(I4660,ฐาน!$A$4:$A$9,0),IF(J4660&gt;=INDEX(ฐาน!$A$4:$F$9,MATCH(I4660,ฐาน!$A$4:$A$9,0),3),6,5)),"")</f>
        <v/>
      </c>
      <c r="O4660" s="311" t="str">
        <f>IF(I4660&lt;&gt;"",IF(J4660&gt;=INDEX(ฐาน!$A$4:$G$9,MATCH(I4660,ฐาน!$A$4:$A$9,0),4),INDEX(ฐาน!$A$4:$G$9,MATCH(I4660,ฐาน!$A$4:$A$9,0),7),INDEX(ฐาน!$A$4:$G$9,MATCH(I4660,ฐาน!$A$4:$A$9,0),4)),"")</f>
        <v/>
      </c>
      <c r="P4660" s="312">
        <f>IF(M4660&lt;&gt;ฐาน!$M$45,IF(L4660&lt;&gt;"",($L4660*$N4660/100),0),0)</f>
        <v>0</v>
      </c>
      <c r="Q4660" s="311">
        <f>IF(M4660&lt;&gt;ฐาน!$M$45,IF(L4660&lt;&gt;"",ROUNDUP(($L4660*$N4660/100),-1),0),0)</f>
        <v>0</v>
      </c>
      <c r="R4660" s="311">
        <f t="shared" si="144"/>
        <v>0</v>
      </c>
      <c r="S4660" s="313">
        <f t="shared" si="145"/>
        <v>0</v>
      </c>
      <c r="T4660" s="314">
        <f>IF(M4660&lt;&gt;ฐาน!$M$45,IF(S4660&lt;&gt;"",S4660+R4660,0),0)</f>
        <v>0</v>
      </c>
      <c r="U4660" s="311">
        <f>IF(M4660&lt;&gt;ฐาน!$M$45,IF(S4660=0,J4660+T4660,O4660),J4660)</f>
        <v>0</v>
      </c>
      <c r="V4660" s="98"/>
    </row>
    <row r="4661" spans="1:22" x14ac:dyDescent="0.35">
      <c r="A4661" s="93">
        <v>4653</v>
      </c>
      <c r="B4661" s="84"/>
      <c r="C4661" s="98"/>
      <c r="D4661" s="91"/>
      <c r="E4661" s="89"/>
      <c r="F4661" s="88"/>
      <c r="G4661" s="91"/>
      <c r="H4661" s="91"/>
      <c r="I4661" s="88"/>
      <c r="J4661" s="92"/>
      <c r="K4661" s="212"/>
      <c r="L4661" s="308" t="str">
        <f>IF(K4661&lt;&gt;"",INDEX(ฐาน!$J$4:$M$44,MATCH(INT(K4661),ฐาน!$J$4:$J$44,0),2),"")</f>
        <v/>
      </c>
      <c r="M4661" s="309" t="str">
        <f>IF(L4661&lt;&gt;"",INDEX(ฐาน!$J$4:$M$45,MATCH(L4661,ฐาน!$K$4:$K$45,0),4),"")</f>
        <v/>
      </c>
      <c r="N4661" s="310" t="str">
        <f>IF(I4661&lt;&gt;"",INDEX(ฐาน!$A$4:$F$9,MATCH(I4661,ฐาน!$A$4:$A$9,0),IF(J4661&gt;=INDEX(ฐาน!$A$4:$F$9,MATCH(I4661,ฐาน!$A$4:$A$9,0),3),6,5)),"")</f>
        <v/>
      </c>
      <c r="O4661" s="311" t="str">
        <f>IF(I4661&lt;&gt;"",IF(J4661&gt;=INDEX(ฐาน!$A$4:$G$9,MATCH(I4661,ฐาน!$A$4:$A$9,0),4),INDEX(ฐาน!$A$4:$G$9,MATCH(I4661,ฐาน!$A$4:$A$9,0),7),INDEX(ฐาน!$A$4:$G$9,MATCH(I4661,ฐาน!$A$4:$A$9,0),4)),"")</f>
        <v/>
      </c>
      <c r="P4661" s="312">
        <f>IF(M4661&lt;&gt;ฐาน!$M$45,IF(L4661&lt;&gt;"",($L4661*$N4661/100),0),0)</f>
        <v>0</v>
      </c>
      <c r="Q4661" s="311">
        <f>IF(M4661&lt;&gt;ฐาน!$M$45,IF(L4661&lt;&gt;"",ROUNDUP(($L4661*$N4661/100),-1),0),0)</f>
        <v>0</v>
      </c>
      <c r="R4661" s="311">
        <f t="shared" si="144"/>
        <v>0</v>
      </c>
      <c r="S4661" s="313">
        <f t="shared" si="145"/>
        <v>0</v>
      </c>
      <c r="T4661" s="314">
        <f>IF(M4661&lt;&gt;ฐาน!$M$45,IF(S4661&lt;&gt;"",S4661+R4661,0),0)</f>
        <v>0</v>
      </c>
      <c r="U4661" s="311">
        <f>IF(M4661&lt;&gt;ฐาน!$M$45,IF(S4661=0,J4661+T4661,O4661),J4661)</f>
        <v>0</v>
      </c>
      <c r="V4661" s="98"/>
    </row>
    <row r="4662" spans="1:22" x14ac:dyDescent="0.35">
      <c r="A4662" s="93">
        <v>4654</v>
      </c>
      <c r="B4662" s="84"/>
      <c r="C4662" s="98"/>
      <c r="D4662" s="91"/>
      <c r="E4662" s="89"/>
      <c r="F4662" s="88"/>
      <c r="G4662" s="91"/>
      <c r="H4662" s="91"/>
      <c r="I4662" s="88"/>
      <c r="J4662" s="92"/>
      <c r="K4662" s="212"/>
      <c r="L4662" s="308" t="str">
        <f>IF(K4662&lt;&gt;"",INDEX(ฐาน!$J$4:$M$44,MATCH(INT(K4662),ฐาน!$J$4:$J$44,0),2),"")</f>
        <v/>
      </c>
      <c r="M4662" s="309" t="str">
        <f>IF(L4662&lt;&gt;"",INDEX(ฐาน!$J$4:$M$45,MATCH(L4662,ฐาน!$K$4:$K$45,0),4),"")</f>
        <v/>
      </c>
      <c r="N4662" s="310" t="str">
        <f>IF(I4662&lt;&gt;"",INDEX(ฐาน!$A$4:$F$9,MATCH(I4662,ฐาน!$A$4:$A$9,0),IF(J4662&gt;=INDEX(ฐาน!$A$4:$F$9,MATCH(I4662,ฐาน!$A$4:$A$9,0),3),6,5)),"")</f>
        <v/>
      </c>
      <c r="O4662" s="311" t="str">
        <f>IF(I4662&lt;&gt;"",IF(J4662&gt;=INDEX(ฐาน!$A$4:$G$9,MATCH(I4662,ฐาน!$A$4:$A$9,0),4),INDEX(ฐาน!$A$4:$G$9,MATCH(I4662,ฐาน!$A$4:$A$9,0),7),INDEX(ฐาน!$A$4:$G$9,MATCH(I4662,ฐาน!$A$4:$A$9,0),4)),"")</f>
        <v/>
      </c>
      <c r="P4662" s="312">
        <f>IF(M4662&lt;&gt;ฐาน!$M$45,IF(L4662&lt;&gt;"",($L4662*$N4662/100),0),0)</f>
        <v>0</v>
      </c>
      <c r="Q4662" s="311">
        <f>IF(M4662&lt;&gt;ฐาน!$M$45,IF(L4662&lt;&gt;"",ROUNDUP(($L4662*$N4662/100),-1),0),0)</f>
        <v>0</v>
      </c>
      <c r="R4662" s="311">
        <f t="shared" si="144"/>
        <v>0</v>
      </c>
      <c r="S4662" s="313">
        <f t="shared" si="145"/>
        <v>0</v>
      </c>
      <c r="T4662" s="314">
        <f>IF(M4662&lt;&gt;ฐาน!$M$45,IF(S4662&lt;&gt;"",S4662+R4662,0),0)</f>
        <v>0</v>
      </c>
      <c r="U4662" s="311">
        <f>IF(M4662&lt;&gt;ฐาน!$M$45,IF(S4662=0,J4662+T4662,O4662),J4662)</f>
        <v>0</v>
      </c>
      <c r="V4662" s="98"/>
    </row>
    <row r="4663" spans="1:22" x14ac:dyDescent="0.35">
      <c r="A4663" s="93">
        <v>4655</v>
      </c>
      <c r="B4663" s="84"/>
      <c r="C4663" s="98"/>
      <c r="D4663" s="91"/>
      <c r="E4663" s="89"/>
      <c r="F4663" s="88"/>
      <c r="G4663" s="91"/>
      <c r="H4663" s="91"/>
      <c r="I4663" s="88"/>
      <c r="J4663" s="92"/>
      <c r="K4663" s="212"/>
      <c r="L4663" s="308" t="str">
        <f>IF(K4663&lt;&gt;"",INDEX(ฐาน!$J$4:$M$44,MATCH(INT(K4663),ฐาน!$J$4:$J$44,0),2),"")</f>
        <v/>
      </c>
      <c r="M4663" s="309" t="str">
        <f>IF(L4663&lt;&gt;"",INDEX(ฐาน!$J$4:$M$45,MATCH(L4663,ฐาน!$K$4:$K$45,0),4),"")</f>
        <v/>
      </c>
      <c r="N4663" s="310" t="str">
        <f>IF(I4663&lt;&gt;"",INDEX(ฐาน!$A$4:$F$9,MATCH(I4663,ฐาน!$A$4:$A$9,0),IF(J4663&gt;=INDEX(ฐาน!$A$4:$F$9,MATCH(I4663,ฐาน!$A$4:$A$9,0),3),6,5)),"")</f>
        <v/>
      </c>
      <c r="O4663" s="311" t="str">
        <f>IF(I4663&lt;&gt;"",IF(J4663&gt;=INDEX(ฐาน!$A$4:$G$9,MATCH(I4663,ฐาน!$A$4:$A$9,0),4),INDEX(ฐาน!$A$4:$G$9,MATCH(I4663,ฐาน!$A$4:$A$9,0),7),INDEX(ฐาน!$A$4:$G$9,MATCH(I4663,ฐาน!$A$4:$A$9,0),4)),"")</f>
        <v/>
      </c>
      <c r="P4663" s="312">
        <f>IF(M4663&lt;&gt;ฐาน!$M$45,IF(L4663&lt;&gt;"",($L4663*$N4663/100),0),0)</f>
        <v>0</v>
      </c>
      <c r="Q4663" s="311">
        <f>IF(M4663&lt;&gt;ฐาน!$M$45,IF(L4663&lt;&gt;"",ROUNDUP(($L4663*$N4663/100),-1),0),0)</f>
        <v>0</v>
      </c>
      <c r="R4663" s="311">
        <f t="shared" si="144"/>
        <v>0</v>
      </c>
      <c r="S4663" s="313">
        <f t="shared" si="145"/>
        <v>0</v>
      </c>
      <c r="T4663" s="314">
        <f>IF(M4663&lt;&gt;ฐาน!$M$45,IF(S4663&lt;&gt;"",S4663+R4663,0),0)</f>
        <v>0</v>
      </c>
      <c r="U4663" s="311">
        <f>IF(M4663&lt;&gt;ฐาน!$M$45,IF(S4663=0,J4663+T4663,O4663),J4663)</f>
        <v>0</v>
      </c>
      <c r="V4663" s="98"/>
    </row>
    <row r="4664" spans="1:22" x14ac:dyDescent="0.35">
      <c r="A4664" s="93">
        <v>4656</v>
      </c>
      <c r="B4664" s="84"/>
      <c r="C4664" s="98"/>
      <c r="D4664" s="91"/>
      <c r="E4664" s="89"/>
      <c r="F4664" s="88"/>
      <c r="G4664" s="91"/>
      <c r="H4664" s="91"/>
      <c r="I4664" s="88"/>
      <c r="J4664" s="92"/>
      <c r="K4664" s="212"/>
      <c r="L4664" s="308" t="str">
        <f>IF(K4664&lt;&gt;"",INDEX(ฐาน!$J$4:$M$44,MATCH(INT(K4664),ฐาน!$J$4:$J$44,0),2),"")</f>
        <v/>
      </c>
      <c r="M4664" s="309" t="str">
        <f>IF(L4664&lt;&gt;"",INDEX(ฐาน!$J$4:$M$45,MATCH(L4664,ฐาน!$K$4:$K$45,0),4),"")</f>
        <v/>
      </c>
      <c r="N4664" s="310" t="str">
        <f>IF(I4664&lt;&gt;"",INDEX(ฐาน!$A$4:$F$9,MATCH(I4664,ฐาน!$A$4:$A$9,0),IF(J4664&gt;=INDEX(ฐาน!$A$4:$F$9,MATCH(I4664,ฐาน!$A$4:$A$9,0),3),6,5)),"")</f>
        <v/>
      </c>
      <c r="O4664" s="311" t="str">
        <f>IF(I4664&lt;&gt;"",IF(J4664&gt;=INDEX(ฐาน!$A$4:$G$9,MATCH(I4664,ฐาน!$A$4:$A$9,0),4),INDEX(ฐาน!$A$4:$G$9,MATCH(I4664,ฐาน!$A$4:$A$9,0),7),INDEX(ฐาน!$A$4:$G$9,MATCH(I4664,ฐาน!$A$4:$A$9,0),4)),"")</f>
        <v/>
      </c>
      <c r="P4664" s="312">
        <f>IF(M4664&lt;&gt;ฐาน!$M$45,IF(L4664&lt;&gt;"",($L4664*$N4664/100),0),0)</f>
        <v>0</v>
      </c>
      <c r="Q4664" s="311">
        <f>IF(M4664&lt;&gt;ฐาน!$M$45,IF(L4664&lt;&gt;"",ROUNDUP(($L4664*$N4664/100),-1),0),0)</f>
        <v>0</v>
      </c>
      <c r="R4664" s="311">
        <f t="shared" si="144"/>
        <v>0</v>
      </c>
      <c r="S4664" s="313">
        <f t="shared" si="145"/>
        <v>0</v>
      </c>
      <c r="T4664" s="314">
        <f>IF(M4664&lt;&gt;ฐาน!$M$45,IF(S4664&lt;&gt;"",S4664+R4664,0),0)</f>
        <v>0</v>
      </c>
      <c r="U4664" s="311">
        <f>IF(M4664&lt;&gt;ฐาน!$M$45,IF(S4664=0,J4664+T4664,O4664),J4664)</f>
        <v>0</v>
      </c>
      <c r="V4664" s="98"/>
    </row>
    <row r="4665" spans="1:22" x14ac:dyDescent="0.35">
      <c r="A4665" s="93">
        <v>4657</v>
      </c>
      <c r="B4665" s="84"/>
      <c r="C4665" s="98"/>
      <c r="D4665" s="91"/>
      <c r="E4665" s="89"/>
      <c r="F4665" s="88"/>
      <c r="G4665" s="91"/>
      <c r="H4665" s="91"/>
      <c r="I4665" s="88"/>
      <c r="J4665" s="92"/>
      <c r="K4665" s="212"/>
      <c r="L4665" s="308" t="str">
        <f>IF(K4665&lt;&gt;"",INDEX(ฐาน!$J$4:$M$44,MATCH(INT(K4665),ฐาน!$J$4:$J$44,0),2),"")</f>
        <v/>
      </c>
      <c r="M4665" s="309" t="str">
        <f>IF(L4665&lt;&gt;"",INDEX(ฐาน!$J$4:$M$45,MATCH(L4665,ฐาน!$K$4:$K$45,0),4),"")</f>
        <v/>
      </c>
      <c r="N4665" s="310" t="str">
        <f>IF(I4665&lt;&gt;"",INDEX(ฐาน!$A$4:$F$9,MATCH(I4665,ฐาน!$A$4:$A$9,0),IF(J4665&gt;=INDEX(ฐาน!$A$4:$F$9,MATCH(I4665,ฐาน!$A$4:$A$9,0),3),6,5)),"")</f>
        <v/>
      </c>
      <c r="O4665" s="311" t="str">
        <f>IF(I4665&lt;&gt;"",IF(J4665&gt;=INDEX(ฐาน!$A$4:$G$9,MATCH(I4665,ฐาน!$A$4:$A$9,0),4),INDEX(ฐาน!$A$4:$G$9,MATCH(I4665,ฐาน!$A$4:$A$9,0),7),INDEX(ฐาน!$A$4:$G$9,MATCH(I4665,ฐาน!$A$4:$A$9,0),4)),"")</f>
        <v/>
      </c>
      <c r="P4665" s="312">
        <f>IF(M4665&lt;&gt;ฐาน!$M$45,IF(L4665&lt;&gt;"",($L4665*$N4665/100),0),0)</f>
        <v>0</v>
      </c>
      <c r="Q4665" s="311">
        <f>IF(M4665&lt;&gt;ฐาน!$M$45,IF(L4665&lt;&gt;"",ROUNDUP(($L4665*$N4665/100),-1),0),0)</f>
        <v>0</v>
      </c>
      <c r="R4665" s="311">
        <f t="shared" si="144"/>
        <v>0</v>
      </c>
      <c r="S4665" s="313">
        <f t="shared" si="145"/>
        <v>0</v>
      </c>
      <c r="T4665" s="314">
        <f>IF(M4665&lt;&gt;ฐาน!$M$45,IF(S4665&lt;&gt;"",S4665+R4665,0),0)</f>
        <v>0</v>
      </c>
      <c r="U4665" s="311">
        <f>IF(M4665&lt;&gt;ฐาน!$M$45,IF(S4665=0,J4665+T4665,O4665),J4665)</f>
        <v>0</v>
      </c>
      <c r="V4665" s="98"/>
    </row>
    <row r="4666" spans="1:22" x14ac:dyDescent="0.35">
      <c r="A4666" s="93">
        <v>4658</v>
      </c>
      <c r="B4666" s="84"/>
      <c r="C4666" s="98"/>
      <c r="D4666" s="91"/>
      <c r="E4666" s="89"/>
      <c r="F4666" s="88"/>
      <c r="G4666" s="91"/>
      <c r="H4666" s="91"/>
      <c r="I4666" s="88"/>
      <c r="J4666" s="92"/>
      <c r="K4666" s="212"/>
      <c r="L4666" s="308" t="str">
        <f>IF(K4666&lt;&gt;"",INDEX(ฐาน!$J$4:$M$44,MATCH(INT(K4666),ฐาน!$J$4:$J$44,0),2),"")</f>
        <v/>
      </c>
      <c r="M4666" s="309" t="str">
        <f>IF(L4666&lt;&gt;"",INDEX(ฐาน!$J$4:$M$45,MATCH(L4666,ฐาน!$K$4:$K$45,0),4),"")</f>
        <v/>
      </c>
      <c r="N4666" s="310" t="str">
        <f>IF(I4666&lt;&gt;"",INDEX(ฐาน!$A$4:$F$9,MATCH(I4666,ฐาน!$A$4:$A$9,0),IF(J4666&gt;=INDEX(ฐาน!$A$4:$F$9,MATCH(I4666,ฐาน!$A$4:$A$9,0),3),6,5)),"")</f>
        <v/>
      </c>
      <c r="O4666" s="311" t="str">
        <f>IF(I4666&lt;&gt;"",IF(J4666&gt;=INDEX(ฐาน!$A$4:$G$9,MATCH(I4666,ฐาน!$A$4:$A$9,0),4),INDEX(ฐาน!$A$4:$G$9,MATCH(I4666,ฐาน!$A$4:$A$9,0),7),INDEX(ฐาน!$A$4:$G$9,MATCH(I4666,ฐาน!$A$4:$A$9,0),4)),"")</f>
        <v/>
      </c>
      <c r="P4666" s="312">
        <f>IF(M4666&lt;&gt;ฐาน!$M$45,IF(L4666&lt;&gt;"",($L4666*$N4666/100),0),0)</f>
        <v>0</v>
      </c>
      <c r="Q4666" s="311">
        <f>IF(M4666&lt;&gt;ฐาน!$M$45,IF(L4666&lt;&gt;"",ROUNDUP(($L4666*$N4666/100),-1),0),0)</f>
        <v>0</v>
      </c>
      <c r="R4666" s="311">
        <f t="shared" si="144"/>
        <v>0</v>
      </c>
      <c r="S4666" s="313">
        <f t="shared" si="145"/>
        <v>0</v>
      </c>
      <c r="T4666" s="314">
        <f>IF(M4666&lt;&gt;ฐาน!$M$45,IF(S4666&lt;&gt;"",S4666+R4666,0),0)</f>
        <v>0</v>
      </c>
      <c r="U4666" s="311">
        <f>IF(M4666&lt;&gt;ฐาน!$M$45,IF(S4666=0,J4666+T4666,O4666),J4666)</f>
        <v>0</v>
      </c>
      <c r="V4666" s="98"/>
    </row>
    <row r="4667" spans="1:22" x14ac:dyDescent="0.35">
      <c r="A4667" s="93">
        <v>4659</v>
      </c>
      <c r="B4667" s="84"/>
      <c r="C4667" s="98"/>
      <c r="D4667" s="91"/>
      <c r="E4667" s="89"/>
      <c r="F4667" s="88"/>
      <c r="G4667" s="91"/>
      <c r="H4667" s="91"/>
      <c r="I4667" s="88"/>
      <c r="J4667" s="92"/>
      <c r="K4667" s="212"/>
      <c r="L4667" s="308" t="str">
        <f>IF(K4667&lt;&gt;"",INDEX(ฐาน!$J$4:$M$44,MATCH(INT(K4667),ฐาน!$J$4:$J$44,0),2),"")</f>
        <v/>
      </c>
      <c r="M4667" s="309" t="str">
        <f>IF(L4667&lt;&gt;"",INDEX(ฐาน!$J$4:$M$45,MATCH(L4667,ฐาน!$K$4:$K$45,0),4),"")</f>
        <v/>
      </c>
      <c r="N4667" s="310" t="str">
        <f>IF(I4667&lt;&gt;"",INDEX(ฐาน!$A$4:$F$9,MATCH(I4667,ฐาน!$A$4:$A$9,0),IF(J4667&gt;=INDEX(ฐาน!$A$4:$F$9,MATCH(I4667,ฐาน!$A$4:$A$9,0),3),6,5)),"")</f>
        <v/>
      </c>
      <c r="O4667" s="311" t="str">
        <f>IF(I4667&lt;&gt;"",IF(J4667&gt;=INDEX(ฐาน!$A$4:$G$9,MATCH(I4667,ฐาน!$A$4:$A$9,0),4),INDEX(ฐาน!$A$4:$G$9,MATCH(I4667,ฐาน!$A$4:$A$9,0),7),INDEX(ฐาน!$A$4:$G$9,MATCH(I4667,ฐาน!$A$4:$A$9,0),4)),"")</f>
        <v/>
      </c>
      <c r="P4667" s="312">
        <f>IF(M4667&lt;&gt;ฐาน!$M$45,IF(L4667&lt;&gt;"",($L4667*$N4667/100),0),0)</f>
        <v>0</v>
      </c>
      <c r="Q4667" s="311">
        <f>IF(M4667&lt;&gt;ฐาน!$M$45,IF(L4667&lt;&gt;"",ROUNDUP(($L4667*$N4667/100),-1),0),0)</f>
        <v>0</v>
      </c>
      <c r="R4667" s="311">
        <f t="shared" si="144"/>
        <v>0</v>
      </c>
      <c r="S4667" s="313">
        <f t="shared" si="145"/>
        <v>0</v>
      </c>
      <c r="T4667" s="314">
        <f>IF(M4667&lt;&gt;ฐาน!$M$45,IF(S4667&lt;&gt;"",S4667+R4667,0),0)</f>
        <v>0</v>
      </c>
      <c r="U4667" s="311">
        <f>IF(M4667&lt;&gt;ฐาน!$M$45,IF(S4667=0,J4667+T4667,O4667),J4667)</f>
        <v>0</v>
      </c>
      <c r="V4667" s="98"/>
    </row>
    <row r="4668" spans="1:22" x14ac:dyDescent="0.35">
      <c r="A4668" s="93">
        <v>4660</v>
      </c>
      <c r="B4668" s="84"/>
      <c r="C4668" s="98"/>
      <c r="D4668" s="91"/>
      <c r="E4668" s="89"/>
      <c r="F4668" s="88"/>
      <c r="G4668" s="91"/>
      <c r="H4668" s="91"/>
      <c r="I4668" s="88"/>
      <c r="J4668" s="92"/>
      <c r="K4668" s="212"/>
      <c r="L4668" s="308" t="str">
        <f>IF(K4668&lt;&gt;"",INDEX(ฐาน!$J$4:$M$44,MATCH(INT(K4668),ฐาน!$J$4:$J$44,0),2),"")</f>
        <v/>
      </c>
      <c r="M4668" s="309" t="str">
        <f>IF(L4668&lt;&gt;"",INDEX(ฐาน!$J$4:$M$45,MATCH(L4668,ฐาน!$K$4:$K$45,0),4),"")</f>
        <v/>
      </c>
      <c r="N4668" s="310" t="str">
        <f>IF(I4668&lt;&gt;"",INDEX(ฐาน!$A$4:$F$9,MATCH(I4668,ฐาน!$A$4:$A$9,0),IF(J4668&gt;=INDEX(ฐาน!$A$4:$F$9,MATCH(I4668,ฐาน!$A$4:$A$9,0),3),6,5)),"")</f>
        <v/>
      </c>
      <c r="O4668" s="311" t="str">
        <f>IF(I4668&lt;&gt;"",IF(J4668&gt;=INDEX(ฐาน!$A$4:$G$9,MATCH(I4668,ฐาน!$A$4:$A$9,0),4),INDEX(ฐาน!$A$4:$G$9,MATCH(I4668,ฐาน!$A$4:$A$9,0),7),INDEX(ฐาน!$A$4:$G$9,MATCH(I4668,ฐาน!$A$4:$A$9,0),4)),"")</f>
        <v/>
      </c>
      <c r="P4668" s="312">
        <f>IF(M4668&lt;&gt;ฐาน!$M$45,IF(L4668&lt;&gt;"",($L4668*$N4668/100),0),0)</f>
        <v>0</v>
      </c>
      <c r="Q4668" s="311">
        <f>IF(M4668&lt;&gt;ฐาน!$M$45,IF(L4668&lt;&gt;"",ROUNDUP(($L4668*$N4668/100),-1),0),0)</f>
        <v>0</v>
      </c>
      <c r="R4668" s="311">
        <f t="shared" si="144"/>
        <v>0</v>
      </c>
      <c r="S4668" s="313">
        <f t="shared" si="145"/>
        <v>0</v>
      </c>
      <c r="T4668" s="314">
        <f>IF(M4668&lt;&gt;ฐาน!$M$45,IF(S4668&lt;&gt;"",S4668+R4668,0),0)</f>
        <v>0</v>
      </c>
      <c r="U4668" s="311">
        <f>IF(M4668&lt;&gt;ฐาน!$M$45,IF(S4668=0,J4668+T4668,O4668),J4668)</f>
        <v>0</v>
      </c>
      <c r="V4668" s="98"/>
    </row>
    <row r="4669" spans="1:22" x14ac:dyDescent="0.35">
      <c r="A4669" s="93">
        <v>4661</v>
      </c>
      <c r="B4669" s="84"/>
      <c r="C4669" s="98"/>
      <c r="D4669" s="91"/>
      <c r="E4669" s="89"/>
      <c r="F4669" s="88"/>
      <c r="G4669" s="91"/>
      <c r="H4669" s="91"/>
      <c r="I4669" s="88"/>
      <c r="J4669" s="92"/>
      <c r="K4669" s="212"/>
      <c r="L4669" s="308" t="str">
        <f>IF(K4669&lt;&gt;"",INDEX(ฐาน!$J$4:$M$44,MATCH(INT(K4669),ฐาน!$J$4:$J$44,0),2),"")</f>
        <v/>
      </c>
      <c r="M4669" s="309" t="str">
        <f>IF(L4669&lt;&gt;"",INDEX(ฐาน!$J$4:$M$45,MATCH(L4669,ฐาน!$K$4:$K$45,0),4),"")</f>
        <v/>
      </c>
      <c r="N4669" s="310" t="str">
        <f>IF(I4669&lt;&gt;"",INDEX(ฐาน!$A$4:$F$9,MATCH(I4669,ฐาน!$A$4:$A$9,0),IF(J4669&gt;=INDEX(ฐาน!$A$4:$F$9,MATCH(I4669,ฐาน!$A$4:$A$9,0),3),6,5)),"")</f>
        <v/>
      </c>
      <c r="O4669" s="311" t="str">
        <f>IF(I4669&lt;&gt;"",IF(J4669&gt;=INDEX(ฐาน!$A$4:$G$9,MATCH(I4669,ฐาน!$A$4:$A$9,0),4),INDEX(ฐาน!$A$4:$G$9,MATCH(I4669,ฐาน!$A$4:$A$9,0),7),INDEX(ฐาน!$A$4:$G$9,MATCH(I4669,ฐาน!$A$4:$A$9,0),4)),"")</f>
        <v/>
      </c>
      <c r="P4669" s="312">
        <f>IF(M4669&lt;&gt;ฐาน!$M$45,IF(L4669&lt;&gt;"",($L4669*$N4669/100),0),0)</f>
        <v>0</v>
      </c>
      <c r="Q4669" s="311">
        <f>IF(M4669&lt;&gt;ฐาน!$M$45,IF(L4669&lt;&gt;"",ROUNDUP(($L4669*$N4669/100),-1),0),0)</f>
        <v>0</v>
      </c>
      <c r="R4669" s="311">
        <f t="shared" si="144"/>
        <v>0</v>
      </c>
      <c r="S4669" s="313">
        <f t="shared" si="145"/>
        <v>0</v>
      </c>
      <c r="T4669" s="314">
        <f>IF(M4669&lt;&gt;ฐาน!$M$45,IF(S4669&lt;&gt;"",S4669+R4669,0),0)</f>
        <v>0</v>
      </c>
      <c r="U4669" s="311">
        <f>IF(M4669&lt;&gt;ฐาน!$M$45,IF(S4669=0,J4669+T4669,O4669),J4669)</f>
        <v>0</v>
      </c>
      <c r="V4669" s="98"/>
    </row>
    <row r="4670" spans="1:22" x14ac:dyDescent="0.35">
      <c r="A4670" s="93">
        <v>4662</v>
      </c>
      <c r="B4670" s="84"/>
      <c r="C4670" s="98"/>
      <c r="D4670" s="91"/>
      <c r="E4670" s="89"/>
      <c r="F4670" s="88"/>
      <c r="G4670" s="91"/>
      <c r="H4670" s="91"/>
      <c r="I4670" s="88"/>
      <c r="J4670" s="92"/>
      <c r="K4670" s="212"/>
      <c r="L4670" s="308" t="str">
        <f>IF(K4670&lt;&gt;"",INDEX(ฐาน!$J$4:$M$44,MATCH(INT(K4670),ฐาน!$J$4:$J$44,0),2),"")</f>
        <v/>
      </c>
      <c r="M4670" s="309" t="str">
        <f>IF(L4670&lt;&gt;"",INDEX(ฐาน!$J$4:$M$45,MATCH(L4670,ฐาน!$K$4:$K$45,0),4),"")</f>
        <v/>
      </c>
      <c r="N4670" s="310" t="str">
        <f>IF(I4670&lt;&gt;"",INDEX(ฐาน!$A$4:$F$9,MATCH(I4670,ฐาน!$A$4:$A$9,0),IF(J4670&gt;=INDEX(ฐาน!$A$4:$F$9,MATCH(I4670,ฐาน!$A$4:$A$9,0),3),6,5)),"")</f>
        <v/>
      </c>
      <c r="O4670" s="311" t="str">
        <f>IF(I4670&lt;&gt;"",IF(J4670&gt;=INDEX(ฐาน!$A$4:$G$9,MATCH(I4670,ฐาน!$A$4:$A$9,0),4),INDEX(ฐาน!$A$4:$G$9,MATCH(I4670,ฐาน!$A$4:$A$9,0),7),INDEX(ฐาน!$A$4:$G$9,MATCH(I4670,ฐาน!$A$4:$A$9,0),4)),"")</f>
        <v/>
      </c>
      <c r="P4670" s="312">
        <f>IF(M4670&lt;&gt;ฐาน!$M$45,IF(L4670&lt;&gt;"",($L4670*$N4670/100),0),0)</f>
        <v>0</v>
      </c>
      <c r="Q4670" s="311">
        <f>IF(M4670&lt;&gt;ฐาน!$M$45,IF(L4670&lt;&gt;"",ROUNDUP(($L4670*$N4670/100),-1),0),0)</f>
        <v>0</v>
      </c>
      <c r="R4670" s="311">
        <f t="shared" si="144"/>
        <v>0</v>
      </c>
      <c r="S4670" s="313">
        <f t="shared" si="145"/>
        <v>0</v>
      </c>
      <c r="T4670" s="314">
        <f>IF(M4670&lt;&gt;ฐาน!$M$45,IF(S4670&lt;&gt;"",S4670+R4670,0),0)</f>
        <v>0</v>
      </c>
      <c r="U4670" s="311">
        <f>IF(M4670&lt;&gt;ฐาน!$M$45,IF(S4670=0,J4670+T4670,O4670),J4670)</f>
        <v>0</v>
      </c>
      <c r="V4670" s="98"/>
    </row>
    <row r="4671" spans="1:22" x14ac:dyDescent="0.35">
      <c r="A4671" s="93">
        <v>4663</v>
      </c>
      <c r="B4671" s="84"/>
      <c r="C4671" s="98"/>
      <c r="D4671" s="91"/>
      <c r="E4671" s="89"/>
      <c r="F4671" s="88"/>
      <c r="G4671" s="91"/>
      <c r="H4671" s="91"/>
      <c r="I4671" s="88"/>
      <c r="J4671" s="92"/>
      <c r="K4671" s="212"/>
      <c r="L4671" s="308" t="str">
        <f>IF(K4671&lt;&gt;"",INDEX(ฐาน!$J$4:$M$44,MATCH(INT(K4671),ฐาน!$J$4:$J$44,0),2),"")</f>
        <v/>
      </c>
      <c r="M4671" s="309" t="str">
        <f>IF(L4671&lt;&gt;"",INDEX(ฐาน!$J$4:$M$45,MATCH(L4671,ฐาน!$K$4:$K$45,0),4),"")</f>
        <v/>
      </c>
      <c r="N4671" s="310" t="str">
        <f>IF(I4671&lt;&gt;"",INDEX(ฐาน!$A$4:$F$9,MATCH(I4671,ฐาน!$A$4:$A$9,0),IF(J4671&gt;=INDEX(ฐาน!$A$4:$F$9,MATCH(I4671,ฐาน!$A$4:$A$9,0),3),6,5)),"")</f>
        <v/>
      </c>
      <c r="O4671" s="311" t="str">
        <f>IF(I4671&lt;&gt;"",IF(J4671&gt;=INDEX(ฐาน!$A$4:$G$9,MATCH(I4671,ฐาน!$A$4:$A$9,0),4),INDEX(ฐาน!$A$4:$G$9,MATCH(I4671,ฐาน!$A$4:$A$9,0),7),INDEX(ฐาน!$A$4:$G$9,MATCH(I4671,ฐาน!$A$4:$A$9,0),4)),"")</f>
        <v/>
      </c>
      <c r="P4671" s="312">
        <f>IF(M4671&lt;&gt;ฐาน!$M$45,IF(L4671&lt;&gt;"",($L4671*$N4671/100),0),0)</f>
        <v>0</v>
      </c>
      <c r="Q4671" s="311">
        <f>IF(M4671&lt;&gt;ฐาน!$M$45,IF(L4671&lt;&gt;"",ROUNDUP(($L4671*$N4671/100),-1),0),0)</f>
        <v>0</v>
      </c>
      <c r="R4671" s="311">
        <f t="shared" si="144"/>
        <v>0</v>
      </c>
      <c r="S4671" s="313">
        <f t="shared" si="145"/>
        <v>0</v>
      </c>
      <c r="T4671" s="314">
        <f>IF(M4671&lt;&gt;ฐาน!$M$45,IF(S4671&lt;&gt;"",S4671+R4671,0),0)</f>
        <v>0</v>
      </c>
      <c r="U4671" s="311">
        <f>IF(M4671&lt;&gt;ฐาน!$M$45,IF(S4671=0,J4671+T4671,O4671),J4671)</f>
        <v>0</v>
      </c>
      <c r="V4671" s="98"/>
    </row>
    <row r="4672" spans="1:22" x14ac:dyDescent="0.35">
      <c r="A4672" s="93">
        <v>4664</v>
      </c>
      <c r="B4672" s="84"/>
      <c r="C4672" s="98"/>
      <c r="D4672" s="91"/>
      <c r="E4672" s="89"/>
      <c r="F4672" s="88"/>
      <c r="G4672" s="91"/>
      <c r="H4672" s="91"/>
      <c r="I4672" s="88"/>
      <c r="J4672" s="92"/>
      <c r="K4672" s="212"/>
      <c r="L4672" s="308" t="str">
        <f>IF(K4672&lt;&gt;"",INDEX(ฐาน!$J$4:$M$44,MATCH(INT(K4672),ฐาน!$J$4:$J$44,0),2),"")</f>
        <v/>
      </c>
      <c r="M4672" s="309" t="str">
        <f>IF(L4672&lt;&gt;"",INDEX(ฐาน!$J$4:$M$45,MATCH(L4672,ฐาน!$K$4:$K$45,0),4),"")</f>
        <v/>
      </c>
      <c r="N4672" s="310" t="str">
        <f>IF(I4672&lt;&gt;"",INDEX(ฐาน!$A$4:$F$9,MATCH(I4672,ฐาน!$A$4:$A$9,0),IF(J4672&gt;=INDEX(ฐาน!$A$4:$F$9,MATCH(I4672,ฐาน!$A$4:$A$9,0),3),6,5)),"")</f>
        <v/>
      </c>
      <c r="O4672" s="311" t="str">
        <f>IF(I4672&lt;&gt;"",IF(J4672&gt;=INDEX(ฐาน!$A$4:$G$9,MATCH(I4672,ฐาน!$A$4:$A$9,0),4),INDEX(ฐาน!$A$4:$G$9,MATCH(I4672,ฐาน!$A$4:$A$9,0),7),INDEX(ฐาน!$A$4:$G$9,MATCH(I4672,ฐาน!$A$4:$A$9,0),4)),"")</f>
        <v/>
      </c>
      <c r="P4672" s="312">
        <f>IF(M4672&lt;&gt;ฐาน!$M$45,IF(L4672&lt;&gt;"",($L4672*$N4672/100),0),0)</f>
        <v>0</v>
      </c>
      <c r="Q4672" s="311">
        <f>IF(M4672&lt;&gt;ฐาน!$M$45,IF(L4672&lt;&gt;"",ROUNDUP(($L4672*$N4672/100),-1),0),0)</f>
        <v>0</v>
      </c>
      <c r="R4672" s="311">
        <f t="shared" si="144"/>
        <v>0</v>
      </c>
      <c r="S4672" s="313">
        <f t="shared" si="145"/>
        <v>0</v>
      </c>
      <c r="T4672" s="314">
        <f>IF(M4672&lt;&gt;ฐาน!$M$45,IF(S4672&lt;&gt;"",S4672+R4672,0),0)</f>
        <v>0</v>
      </c>
      <c r="U4672" s="311">
        <f>IF(M4672&lt;&gt;ฐาน!$M$45,IF(S4672=0,J4672+T4672,O4672),J4672)</f>
        <v>0</v>
      </c>
      <c r="V4672" s="98"/>
    </row>
    <row r="4673" spans="1:22" x14ac:dyDescent="0.35">
      <c r="A4673" s="93">
        <v>4665</v>
      </c>
      <c r="B4673" s="84"/>
      <c r="C4673" s="98"/>
      <c r="D4673" s="91"/>
      <c r="E4673" s="89"/>
      <c r="F4673" s="88"/>
      <c r="G4673" s="91"/>
      <c r="H4673" s="91"/>
      <c r="I4673" s="88"/>
      <c r="J4673" s="92"/>
      <c r="K4673" s="212"/>
      <c r="L4673" s="308" t="str">
        <f>IF(K4673&lt;&gt;"",INDEX(ฐาน!$J$4:$M$44,MATCH(INT(K4673),ฐาน!$J$4:$J$44,0),2),"")</f>
        <v/>
      </c>
      <c r="M4673" s="309" t="str">
        <f>IF(L4673&lt;&gt;"",INDEX(ฐาน!$J$4:$M$45,MATCH(L4673,ฐาน!$K$4:$K$45,0),4),"")</f>
        <v/>
      </c>
      <c r="N4673" s="310" t="str">
        <f>IF(I4673&lt;&gt;"",INDEX(ฐาน!$A$4:$F$9,MATCH(I4673,ฐาน!$A$4:$A$9,0),IF(J4673&gt;=INDEX(ฐาน!$A$4:$F$9,MATCH(I4673,ฐาน!$A$4:$A$9,0),3),6,5)),"")</f>
        <v/>
      </c>
      <c r="O4673" s="311" t="str">
        <f>IF(I4673&lt;&gt;"",IF(J4673&gt;=INDEX(ฐาน!$A$4:$G$9,MATCH(I4673,ฐาน!$A$4:$A$9,0),4),INDEX(ฐาน!$A$4:$G$9,MATCH(I4673,ฐาน!$A$4:$A$9,0),7),INDEX(ฐาน!$A$4:$G$9,MATCH(I4673,ฐาน!$A$4:$A$9,0),4)),"")</f>
        <v/>
      </c>
      <c r="P4673" s="312">
        <f>IF(M4673&lt;&gt;ฐาน!$M$45,IF(L4673&lt;&gt;"",($L4673*$N4673/100),0),0)</f>
        <v>0</v>
      </c>
      <c r="Q4673" s="311">
        <f>IF(M4673&lt;&gt;ฐาน!$M$45,IF(L4673&lt;&gt;"",ROUNDUP(($L4673*$N4673/100),-1),0),0)</f>
        <v>0</v>
      </c>
      <c r="R4673" s="311">
        <f t="shared" si="144"/>
        <v>0</v>
      </c>
      <c r="S4673" s="313">
        <f t="shared" si="145"/>
        <v>0</v>
      </c>
      <c r="T4673" s="314">
        <f>IF(M4673&lt;&gt;ฐาน!$M$45,IF(S4673&lt;&gt;"",S4673+R4673,0),0)</f>
        <v>0</v>
      </c>
      <c r="U4673" s="311">
        <f>IF(M4673&lt;&gt;ฐาน!$M$45,IF(S4673=0,J4673+T4673,O4673),J4673)</f>
        <v>0</v>
      </c>
      <c r="V4673" s="98"/>
    </row>
    <row r="4674" spans="1:22" x14ac:dyDescent="0.35">
      <c r="A4674" s="93">
        <v>4666</v>
      </c>
      <c r="B4674" s="84"/>
      <c r="C4674" s="98"/>
      <c r="D4674" s="91"/>
      <c r="E4674" s="89"/>
      <c r="F4674" s="88"/>
      <c r="G4674" s="91"/>
      <c r="H4674" s="91"/>
      <c r="I4674" s="88"/>
      <c r="J4674" s="92"/>
      <c r="K4674" s="212"/>
      <c r="L4674" s="308" t="str">
        <f>IF(K4674&lt;&gt;"",INDEX(ฐาน!$J$4:$M$44,MATCH(INT(K4674),ฐาน!$J$4:$J$44,0),2),"")</f>
        <v/>
      </c>
      <c r="M4674" s="309" t="str">
        <f>IF(L4674&lt;&gt;"",INDEX(ฐาน!$J$4:$M$45,MATCH(L4674,ฐาน!$K$4:$K$45,0),4),"")</f>
        <v/>
      </c>
      <c r="N4674" s="310" t="str">
        <f>IF(I4674&lt;&gt;"",INDEX(ฐาน!$A$4:$F$9,MATCH(I4674,ฐาน!$A$4:$A$9,0),IF(J4674&gt;=INDEX(ฐาน!$A$4:$F$9,MATCH(I4674,ฐาน!$A$4:$A$9,0),3),6,5)),"")</f>
        <v/>
      </c>
      <c r="O4674" s="311" t="str">
        <f>IF(I4674&lt;&gt;"",IF(J4674&gt;=INDEX(ฐาน!$A$4:$G$9,MATCH(I4674,ฐาน!$A$4:$A$9,0),4),INDEX(ฐาน!$A$4:$G$9,MATCH(I4674,ฐาน!$A$4:$A$9,0),7),INDEX(ฐาน!$A$4:$G$9,MATCH(I4674,ฐาน!$A$4:$A$9,0),4)),"")</f>
        <v/>
      </c>
      <c r="P4674" s="312">
        <f>IF(M4674&lt;&gt;ฐาน!$M$45,IF(L4674&lt;&gt;"",($L4674*$N4674/100),0),0)</f>
        <v>0</v>
      </c>
      <c r="Q4674" s="311">
        <f>IF(M4674&lt;&gt;ฐาน!$M$45,IF(L4674&lt;&gt;"",ROUNDUP(($L4674*$N4674/100),-1),0),0)</f>
        <v>0</v>
      </c>
      <c r="R4674" s="311">
        <f t="shared" si="144"/>
        <v>0</v>
      </c>
      <c r="S4674" s="313">
        <f t="shared" si="145"/>
        <v>0</v>
      </c>
      <c r="T4674" s="314">
        <f>IF(M4674&lt;&gt;ฐาน!$M$45,IF(S4674&lt;&gt;"",S4674+R4674,0),0)</f>
        <v>0</v>
      </c>
      <c r="U4674" s="311">
        <f>IF(M4674&lt;&gt;ฐาน!$M$45,IF(S4674=0,J4674+T4674,O4674),J4674)</f>
        <v>0</v>
      </c>
      <c r="V4674" s="98"/>
    </row>
    <row r="4675" spans="1:22" x14ac:dyDescent="0.35">
      <c r="A4675" s="93">
        <v>4667</v>
      </c>
      <c r="B4675" s="84"/>
      <c r="C4675" s="98"/>
      <c r="D4675" s="91"/>
      <c r="E4675" s="89"/>
      <c r="F4675" s="88"/>
      <c r="G4675" s="91"/>
      <c r="H4675" s="91"/>
      <c r="I4675" s="88"/>
      <c r="J4675" s="92"/>
      <c r="K4675" s="212"/>
      <c r="L4675" s="308" t="str">
        <f>IF(K4675&lt;&gt;"",INDEX(ฐาน!$J$4:$M$44,MATCH(INT(K4675),ฐาน!$J$4:$J$44,0),2),"")</f>
        <v/>
      </c>
      <c r="M4675" s="309" t="str">
        <f>IF(L4675&lt;&gt;"",INDEX(ฐาน!$J$4:$M$45,MATCH(L4675,ฐาน!$K$4:$K$45,0),4),"")</f>
        <v/>
      </c>
      <c r="N4675" s="310" t="str">
        <f>IF(I4675&lt;&gt;"",INDEX(ฐาน!$A$4:$F$9,MATCH(I4675,ฐาน!$A$4:$A$9,0),IF(J4675&gt;=INDEX(ฐาน!$A$4:$F$9,MATCH(I4675,ฐาน!$A$4:$A$9,0),3),6,5)),"")</f>
        <v/>
      </c>
      <c r="O4675" s="311" t="str">
        <f>IF(I4675&lt;&gt;"",IF(J4675&gt;=INDEX(ฐาน!$A$4:$G$9,MATCH(I4675,ฐาน!$A$4:$A$9,0),4),INDEX(ฐาน!$A$4:$G$9,MATCH(I4675,ฐาน!$A$4:$A$9,0),7),INDEX(ฐาน!$A$4:$G$9,MATCH(I4675,ฐาน!$A$4:$A$9,0),4)),"")</f>
        <v/>
      </c>
      <c r="P4675" s="312">
        <f>IF(M4675&lt;&gt;ฐาน!$M$45,IF(L4675&lt;&gt;"",($L4675*$N4675/100),0),0)</f>
        <v>0</v>
      </c>
      <c r="Q4675" s="311">
        <f>IF(M4675&lt;&gt;ฐาน!$M$45,IF(L4675&lt;&gt;"",ROUNDUP(($L4675*$N4675/100),-1),0),0)</f>
        <v>0</v>
      </c>
      <c r="R4675" s="311">
        <f t="shared" si="144"/>
        <v>0</v>
      </c>
      <c r="S4675" s="313">
        <f t="shared" si="145"/>
        <v>0</v>
      </c>
      <c r="T4675" s="314">
        <f>IF(M4675&lt;&gt;ฐาน!$M$45,IF(S4675&lt;&gt;"",S4675+R4675,0),0)</f>
        <v>0</v>
      </c>
      <c r="U4675" s="311">
        <f>IF(M4675&lt;&gt;ฐาน!$M$45,IF(S4675=0,J4675+T4675,O4675),J4675)</f>
        <v>0</v>
      </c>
      <c r="V4675" s="98"/>
    </row>
    <row r="4676" spans="1:22" x14ac:dyDescent="0.35">
      <c r="A4676" s="93">
        <v>4668</v>
      </c>
      <c r="B4676" s="84"/>
      <c r="C4676" s="98"/>
      <c r="D4676" s="91"/>
      <c r="E4676" s="89"/>
      <c r="F4676" s="88"/>
      <c r="G4676" s="91"/>
      <c r="H4676" s="91"/>
      <c r="I4676" s="88"/>
      <c r="J4676" s="92"/>
      <c r="K4676" s="212"/>
      <c r="L4676" s="308" t="str">
        <f>IF(K4676&lt;&gt;"",INDEX(ฐาน!$J$4:$M$44,MATCH(INT(K4676),ฐาน!$J$4:$J$44,0),2),"")</f>
        <v/>
      </c>
      <c r="M4676" s="309" t="str">
        <f>IF(L4676&lt;&gt;"",INDEX(ฐาน!$J$4:$M$45,MATCH(L4676,ฐาน!$K$4:$K$45,0),4),"")</f>
        <v/>
      </c>
      <c r="N4676" s="310" t="str">
        <f>IF(I4676&lt;&gt;"",INDEX(ฐาน!$A$4:$F$9,MATCH(I4676,ฐาน!$A$4:$A$9,0),IF(J4676&gt;=INDEX(ฐาน!$A$4:$F$9,MATCH(I4676,ฐาน!$A$4:$A$9,0),3),6,5)),"")</f>
        <v/>
      </c>
      <c r="O4676" s="311" t="str">
        <f>IF(I4676&lt;&gt;"",IF(J4676&gt;=INDEX(ฐาน!$A$4:$G$9,MATCH(I4676,ฐาน!$A$4:$A$9,0),4),INDEX(ฐาน!$A$4:$G$9,MATCH(I4676,ฐาน!$A$4:$A$9,0),7),INDEX(ฐาน!$A$4:$G$9,MATCH(I4676,ฐาน!$A$4:$A$9,0),4)),"")</f>
        <v/>
      </c>
      <c r="P4676" s="312">
        <f>IF(M4676&lt;&gt;ฐาน!$M$45,IF(L4676&lt;&gt;"",($L4676*$N4676/100),0),0)</f>
        <v>0</v>
      </c>
      <c r="Q4676" s="311">
        <f>IF(M4676&lt;&gt;ฐาน!$M$45,IF(L4676&lt;&gt;"",ROUNDUP(($L4676*$N4676/100),-1),0),0)</f>
        <v>0</v>
      </c>
      <c r="R4676" s="311">
        <f t="shared" si="144"/>
        <v>0</v>
      </c>
      <c r="S4676" s="313">
        <f t="shared" si="145"/>
        <v>0</v>
      </c>
      <c r="T4676" s="314">
        <f>IF(M4676&lt;&gt;ฐาน!$M$45,IF(S4676&lt;&gt;"",S4676+R4676,0),0)</f>
        <v>0</v>
      </c>
      <c r="U4676" s="311">
        <f>IF(M4676&lt;&gt;ฐาน!$M$45,IF(S4676=0,J4676+T4676,O4676),J4676)</f>
        <v>0</v>
      </c>
      <c r="V4676" s="98"/>
    </row>
    <row r="4677" spans="1:22" x14ac:dyDescent="0.35">
      <c r="A4677" s="93">
        <v>4669</v>
      </c>
      <c r="B4677" s="84"/>
      <c r="C4677" s="98"/>
      <c r="D4677" s="91"/>
      <c r="E4677" s="89"/>
      <c r="F4677" s="88"/>
      <c r="G4677" s="91"/>
      <c r="H4677" s="91"/>
      <c r="I4677" s="88"/>
      <c r="J4677" s="92"/>
      <c r="K4677" s="212"/>
      <c r="L4677" s="308" t="str">
        <f>IF(K4677&lt;&gt;"",INDEX(ฐาน!$J$4:$M$44,MATCH(INT(K4677),ฐาน!$J$4:$J$44,0),2),"")</f>
        <v/>
      </c>
      <c r="M4677" s="309" t="str">
        <f>IF(L4677&lt;&gt;"",INDEX(ฐาน!$J$4:$M$45,MATCH(L4677,ฐาน!$K$4:$K$45,0),4),"")</f>
        <v/>
      </c>
      <c r="N4677" s="310" t="str">
        <f>IF(I4677&lt;&gt;"",INDEX(ฐาน!$A$4:$F$9,MATCH(I4677,ฐาน!$A$4:$A$9,0),IF(J4677&gt;=INDEX(ฐาน!$A$4:$F$9,MATCH(I4677,ฐาน!$A$4:$A$9,0),3),6,5)),"")</f>
        <v/>
      </c>
      <c r="O4677" s="311" t="str">
        <f>IF(I4677&lt;&gt;"",IF(J4677&gt;=INDEX(ฐาน!$A$4:$G$9,MATCH(I4677,ฐาน!$A$4:$A$9,0),4),INDEX(ฐาน!$A$4:$G$9,MATCH(I4677,ฐาน!$A$4:$A$9,0),7),INDEX(ฐาน!$A$4:$G$9,MATCH(I4677,ฐาน!$A$4:$A$9,0),4)),"")</f>
        <v/>
      </c>
      <c r="P4677" s="312">
        <f>IF(M4677&lt;&gt;ฐาน!$M$45,IF(L4677&lt;&gt;"",($L4677*$N4677/100),0),0)</f>
        <v>0</v>
      </c>
      <c r="Q4677" s="311">
        <f>IF(M4677&lt;&gt;ฐาน!$M$45,IF(L4677&lt;&gt;"",ROUNDUP(($L4677*$N4677/100),-1),0),0)</f>
        <v>0</v>
      </c>
      <c r="R4677" s="311">
        <f t="shared" si="144"/>
        <v>0</v>
      </c>
      <c r="S4677" s="313">
        <f t="shared" si="145"/>
        <v>0</v>
      </c>
      <c r="T4677" s="314">
        <f>IF(M4677&lt;&gt;ฐาน!$M$45,IF(S4677&lt;&gt;"",S4677+R4677,0),0)</f>
        <v>0</v>
      </c>
      <c r="U4677" s="311">
        <f>IF(M4677&lt;&gt;ฐาน!$M$45,IF(S4677=0,J4677+T4677,O4677),J4677)</f>
        <v>0</v>
      </c>
      <c r="V4677" s="98"/>
    </row>
    <row r="4678" spans="1:22" x14ac:dyDescent="0.35">
      <c r="A4678" s="93">
        <v>4670</v>
      </c>
      <c r="B4678" s="84"/>
      <c r="C4678" s="98"/>
      <c r="D4678" s="91"/>
      <c r="E4678" s="89"/>
      <c r="F4678" s="88"/>
      <c r="G4678" s="91"/>
      <c r="H4678" s="91"/>
      <c r="I4678" s="88"/>
      <c r="J4678" s="92"/>
      <c r="K4678" s="212"/>
      <c r="L4678" s="308" t="str">
        <f>IF(K4678&lt;&gt;"",INDEX(ฐาน!$J$4:$M$44,MATCH(INT(K4678),ฐาน!$J$4:$J$44,0),2),"")</f>
        <v/>
      </c>
      <c r="M4678" s="309" t="str">
        <f>IF(L4678&lt;&gt;"",INDEX(ฐาน!$J$4:$M$45,MATCH(L4678,ฐาน!$K$4:$K$45,0),4),"")</f>
        <v/>
      </c>
      <c r="N4678" s="310" t="str">
        <f>IF(I4678&lt;&gt;"",INDEX(ฐาน!$A$4:$F$9,MATCH(I4678,ฐาน!$A$4:$A$9,0),IF(J4678&gt;=INDEX(ฐาน!$A$4:$F$9,MATCH(I4678,ฐาน!$A$4:$A$9,0),3),6,5)),"")</f>
        <v/>
      </c>
      <c r="O4678" s="311" t="str">
        <f>IF(I4678&lt;&gt;"",IF(J4678&gt;=INDEX(ฐาน!$A$4:$G$9,MATCH(I4678,ฐาน!$A$4:$A$9,0),4),INDEX(ฐาน!$A$4:$G$9,MATCH(I4678,ฐาน!$A$4:$A$9,0),7),INDEX(ฐาน!$A$4:$G$9,MATCH(I4678,ฐาน!$A$4:$A$9,0),4)),"")</f>
        <v/>
      </c>
      <c r="P4678" s="312">
        <f>IF(M4678&lt;&gt;ฐาน!$M$45,IF(L4678&lt;&gt;"",($L4678*$N4678/100),0),0)</f>
        <v>0</v>
      </c>
      <c r="Q4678" s="311">
        <f>IF(M4678&lt;&gt;ฐาน!$M$45,IF(L4678&lt;&gt;"",ROUNDUP(($L4678*$N4678/100),-1),0),0)</f>
        <v>0</v>
      </c>
      <c r="R4678" s="311">
        <f t="shared" si="144"/>
        <v>0</v>
      </c>
      <c r="S4678" s="313">
        <f t="shared" si="145"/>
        <v>0</v>
      </c>
      <c r="T4678" s="314">
        <f>IF(M4678&lt;&gt;ฐาน!$M$45,IF(S4678&lt;&gt;"",S4678+R4678,0),0)</f>
        <v>0</v>
      </c>
      <c r="U4678" s="311">
        <f>IF(M4678&lt;&gt;ฐาน!$M$45,IF(S4678=0,J4678+T4678,O4678),J4678)</f>
        <v>0</v>
      </c>
      <c r="V4678" s="98"/>
    </row>
    <row r="4679" spans="1:22" x14ac:dyDescent="0.35">
      <c r="A4679" s="93">
        <v>4671</v>
      </c>
      <c r="B4679" s="84"/>
      <c r="C4679" s="98"/>
      <c r="D4679" s="91"/>
      <c r="E4679" s="89"/>
      <c r="F4679" s="88"/>
      <c r="G4679" s="91"/>
      <c r="H4679" s="91"/>
      <c r="I4679" s="88"/>
      <c r="J4679" s="92"/>
      <c r="K4679" s="212"/>
      <c r="L4679" s="308" t="str">
        <f>IF(K4679&lt;&gt;"",INDEX(ฐาน!$J$4:$M$44,MATCH(INT(K4679),ฐาน!$J$4:$J$44,0),2),"")</f>
        <v/>
      </c>
      <c r="M4679" s="309" t="str">
        <f>IF(L4679&lt;&gt;"",INDEX(ฐาน!$J$4:$M$45,MATCH(L4679,ฐาน!$K$4:$K$45,0),4),"")</f>
        <v/>
      </c>
      <c r="N4679" s="310" t="str">
        <f>IF(I4679&lt;&gt;"",INDEX(ฐาน!$A$4:$F$9,MATCH(I4679,ฐาน!$A$4:$A$9,0),IF(J4679&gt;=INDEX(ฐาน!$A$4:$F$9,MATCH(I4679,ฐาน!$A$4:$A$9,0),3),6,5)),"")</f>
        <v/>
      </c>
      <c r="O4679" s="311" t="str">
        <f>IF(I4679&lt;&gt;"",IF(J4679&gt;=INDEX(ฐาน!$A$4:$G$9,MATCH(I4679,ฐาน!$A$4:$A$9,0),4),INDEX(ฐาน!$A$4:$G$9,MATCH(I4679,ฐาน!$A$4:$A$9,0),7),INDEX(ฐาน!$A$4:$G$9,MATCH(I4679,ฐาน!$A$4:$A$9,0),4)),"")</f>
        <v/>
      </c>
      <c r="P4679" s="312">
        <f>IF(M4679&lt;&gt;ฐาน!$M$45,IF(L4679&lt;&gt;"",($L4679*$N4679/100),0),0)</f>
        <v>0</v>
      </c>
      <c r="Q4679" s="311">
        <f>IF(M4679&lt;&gt;ฐาน!$M$45,IF(L4679&lt;&gt;"",ROUNDUP(($L4679*$N4679/100),-1),0),0)</f>
        <v>0</v>
      </c>
      <c r="R4679" s="311">
        <f t="shared" si="144"/>
        <v>0</v>
      </c>
      <c r="S4679" s="313">
        <f t="shared" si="145"/>
        <v>0</v>
      </c>
      <c r="T4679" s="314">
        <f>IF(M4679&lt;&gt;ฐาน!$M$45,IF(S4679&lt;&gt;"",S4679+R4679,0),0)</f>
        <v>0</v>
      </c>
      <c r="U4679" s="311">
        <f>IF(M4679&lt;&gt;ฐาน!$M$45,IF(S4679=0,J4679+T4679,O4679),J4679)</f>
        <v>0</v>
      </c>
      <c r="V4679" s="98"/>
    </row>
    <row r="4680" spans="1:22" x14ac:dyDescent="0.35">
      <c r="A4680" s="93">
        <v>4672</v>
      </c>
      <c r="B4680" s="84"/>
      <c r="C4680" s="98"/>
      <c r="D4680" s="91"/>
      <c r="E4680" s="89"/>
      <c r="F4680" s="88"/>
      <c r="G4680" s="91"/>
      <c r="H4680" s="91"/>
      <c r="I4680" s="88"/>
      <c r="J4680" s="92"/>
      <c r="K4680" s="212"/>
      <c r="L4680" s="308" t="str">
        <f>IF(K4680&lt;&gt;"",INDEX(ฐาน!$J$4:$M$44,MATCH(INT(K4680),ฐาน!$J$4:$J$44,0),2),"")</f>
        <v/>
      </c>
      <c r="M4680" s="309" t="str">
        <f>IF(L4680&lt;&gt;"",INDEX(ฐาน!$J$4:$M$45,MATCH(L4680,ฐาน!$K$4:$K$45,0),4),"")</f>
        <v/>
      </c>
      <c r="N4680" s="310" t="str">
        <f>IF(I4680&lt;&gt;"",INDEX(ฐาน!$A$4:$F$9,MATCH(I4680,ฐาน!$A$4:$A$9,0),IF(J4680&gt;=INDEX(ฐาน!$A$4:$F$9,MATCH(I4680,ฐาน!$A$4:$A$9,0),3),6,5)),"")</f>
        <v/>
      </c>
      <c r="O4680" s="311" t="str">
        <f>IF(I4680&lt;&gt;"",IF(J4680&gt;=INDEX(ฐาน!$A$4:$G$9,MATCH(I4680,ฐาน!$A$4:$A$9,0),4),INDEX(ฐาน!$A$4:$G$9,MATCH(I4680,ฐาน!$A$4:$A$9,0),7),INDEX(ฐาน!$A$4:$G$9,MATCH(I4680,ฐาน!$A$4:$A$9,0),4)),"")</f>
        <v/>
      </c>
      <c r="P4680" s="312">
        <f>IF(M4680&lt;&gt;ฐาน!$M$45,IF(L4680&lt;&gt;"",($L4680*$N4680/100),0),0)</f>
        <v>0</v>
      </c>
      <c r="Q4680" s="311">
        <f>IF(M4680&lt;&gt;ฐาน!$M$45,IF(L4680&lt;&gt;"",ROUNDUP(($L4680*$N4680/100),-1),0),0)</f>
        <v>0</v>
      </c>
      <c r="R4680" s="311">
        <f t="shared" si="144"/>
        <v>0</v>
      </c>
      <c r="S4680" s="313">
        <f t="shared" si="145"/>
        <v>0</v>
      </c>
      <c r="T4680" s="314">
        <f>IF(M4680&lt;&gt;ฐาน!$M$45,IF(S4680&lt;&gt;"",S4680+R4680,0),0)</f>
        <v>0</v>
      </c>
      <c r="U4680" s="311">
        <f>IF(M4680&lt;&gt;ฐาน!$M$45,IF(S4680=0,J4680+T4680,O4680),J4680)</f>
        <v>0</v>
      </c>
      <c r="V4680" s="98"/>
    </row>
    <row r="4681" spans="1:22" x14ac:dyDescent="0.35">
      <c r="A4681" s="93">
        <v>4673</v>
      </c>
      <c r="B4681" s="84"/>
      <c r="C4681" s="98"/>
      <c r="D4681" s="91"/>
      <c r="E4681" s="89"/>
      <c r="F4681" s="88"/>
      <c r="G4681" s="91"/>
      <c r="H4681" s="91"/>
      <c r="I4681" s="88"/>
      <c r="J4681" s="92"/>
      <c r="K4681" s="212"/>
      <c r="L4681" s="308" t="str">
        <f>IF(K4681&lt;&gt;"",INDEX(ฐาน!$J$4:$M$44,MATCH(INT(K4681),ฐาน!$J$4:$J$44,0),2),"")</f>
        <v/>
      </c>
      <c r="M4681" s="309" t="str">
        <f>IF(L4681&lt;&gt;"",INDEX(ฐาน!$J$4:$M$45,MATCH(L4681,ฐาน!$K$4:$K$45,0),4),"")</f>
        <v/>
      </c>
      <c r="N4681" s="310" t="str">
        <f>IF(I4681&lt;&gt;"",INDEX(ฐาน!$A$4:$F$9,MATCH(I4681,ฐาน!$A$4:$A$9,0),IF(J4681&gt;=INDEX(ฐาน!$A$4:$F$9,MATCH(I4681,ฐาน!$A$4:$A$9,0),3),6,5)),"")</f>
        <v/>
      </c>
      <c r="O4681" s="311" t="str">
        <f>IF(I4681&lt;&gt;"",IF(J4681&gt;=INDEX(ฐาน!$A$4:$G$9,MATCH(I4681,ฐาน!$A$4:$A$9,0),4),INDEX(ฐาน!$A$4:$G$9,MATCH(I4681,ฐาน!$A$4:$A$9,0),7),INDEX(ฐาน!$A$4:$G$9,MATCH(I4681,ฐาน!$A$4:$A$9,0),4)),"")</f>
        <v/>
      </c>
      <c r="P4681" s="312">
        <f>IF(M4681&lt;&gt;ฐาน!$M$45,IF(L4681&lt;&gt;"",($L4681*$N4681/100),0),0)</f>
        <v>0</v>
      </c>
      <c r="Q4681" s="311">
        <f>IF(M4681&lt;&gt;ฐาน!$M$45,IF(L4681&lt;&gt;"",ROUNDUP(($L4681*$N4681/100),-1),0),0)</f>
        <v>0</v>
      </c>
      <c r="R4681" s="311">
        <f t="shared" si="144"/>
        <v>0</v>
      </c>
      <c r="S4681" s="313">
        <f t="shared" si="145"/>
        <v>0</v>
      </c>
      <c r="T4681" s="314">
        <f>IF(M4681&lt;&gt;ฐาน!$M$45,IF(S4681&lt;&gt;"",S4681+R4681,0),0)</f>
        <v>0</v>
      </c>
      <c r="U4681" s="311">
        <f>IF(M4681&lt;&gt;ฐาน!$M$45,IF(S4681=0,J4681+T4681,O4681),J4681)</f>
        <v>0</v>
      </c>
      <c r="V4681" s="98"/>
    </row>
    <row r="4682" spans="1:22" x14ac:dyDescent="0.35">
      <c r="A4682" s="93">
        <v>4674</v>
      </c>
      <c r="B4682" s="84"/>
      <c r="C4682" s="98"/>
      <c r="D4682" s="91"/>
      <c r="E4682" s="89"/>
      <c r="F4682" s="88"/>
      <c r="G4682" s="91"/>
      <c r="H4682" s="91"/>
      <c r="I4682" s="88"/>
      <c r="J4682" s="92"/>
      <c r="K4682" s="212"/>
      <c r="L4682" s="308" t="str">
        <f>IF(K4682&lt;&gt;"",INDEX(ฐาน!$J$4:$M$44,MATCH(INT(K4682),ฐาน!$J$4:$J$44,0),2),"")</f>
        <v/>
      </c>
      <c r="M4682" s="309" t="str">
        <f>IF(L4682&lt;&gt;"",INDEX(ฐาน!$J$4:$M$45,MATCH(L4682,ฐาน!$K$4:$K$45,0),4),"")</f>
        <v/>
      </c>
      <c r="N4682" s="310" t="str">
        <f>IF(I4682&lt;&gt;"",INDEX(ฐาน!$A$4:$F$9,MATCH(I4682,ฐาน!$A$4:$A$9,0),IF(J4682&gt;=INDEX(ฐาน!$A$4:$F$9,MATCH(I4682,ฐาน!$A$4:$A$9,0),3),6,5)),"")</f>
        <v/>
      </c>
      <c r="O4682" s="311" t="str">
        <f>IF(I4682&lt;&gt;"",IF(J4682&gt;=INDEX(ฐาน!$A$4:$G$9,MATCH(I4682,ฐาน!$A$4:$A$9,0),4),INDEX(ฐาน!$A$4:$G$9,MATCH(I4682,ฐาน!$A$4:$A$9,0),7),INDEX(ฐาน!$A$4:$G$9,MATCH(I4682,ฐาน!$A$4:$A$9,0),4)),"")</f>
        <v/>
      </c>
      <c r="P4682" s="312">
        <f>IF(M4682&lt;&gt;ฐาน!$M$45,IF(L4682&lt;&gt;"",($L4682*$N4682/100),0),0)</f>
        <v>0</v>
      </c>
      <c r="Q4682" s="311">
        <f>IF(M4682&lt;&gt;ฐาน!$M$45,IF(L4682&lt;&gt;"",ROUNDUP(($L4682*$N4682/100),-1),0),0)</f>
        <v>0</v>
      </c>
      <c r="R4682" s="311">
        <f t="shared" ref="R4682:R4745" si="146">IF(Q4682&lt;&gt;"",IF($J4682+$P4682&lt;=$O4682,$Q4682,$O4682-$J4682),"")</f>
        <v>0</v>
      </c>
      <c r="S4682" s="313">
        <f t="shared" ref="S4682:S4745" si="147">IF(Q4682&lt;&gt;R4682,P4682-R4682,0)</f>
        <v>0</v>
      </c>
      <c r="T4682" s="314">
        <f>IF(M4682&lt;&gt;ฐาน!$M$45,IF(S4682&lt;&gt;"",S4682+R4682,0),0)</f>
        <v>0</v>
      </c>
      <c r="U4682" s="311">
        <f>IF(M4682&lt;&gt;ฐาน!$M$45,IF(S4682=0,J4682+T4682,O4682),J4682)</f>
        <v>0</v>
      </c>
      <c r="V4682" s="98"/>
    </row>
    <row r="4683" spans="1:22" x14ac:dyDescent="0.35">
      <c r="A4683" s="93">
        <v>4675</v>
      </c>
      <c r="B4683" s="84"/>
      <c r="C4683" s="98"/>
      <c r="D4683" s="91"/>
      <c r="E4683" s="89"/>
      <c r="F4683" s="88"/>
      <c r="G4683" s="91"/>
      <c r="H4683" s="91"/>
      <c r="I4683" s="88"/>
      <c r="J4683" s="92"/>
      <c r="K4683" s="212"/>
      <c r="L4683" s="308" t="str">
        <f>IF(K4683&lt;&gt;"",INDEX(ฐาน!$J$4:$M$44,MATCH(INT(K4683),ฐาน!$J$4:$J$44,0),2),"")</f>
        <v/>
      </c>
      <c r="M4683" s="309" t="str">
        <f>IF(L4683&lt;&gt;"",INDEX(ฐาน!$J$4:$M$45,MATCH(L4683,ฐาน!$K$4:$K$45,0),4),"")</f>
        <v/>
      </c>
      <c r="N4683" s="310" t="str">
        <f>IF(I4683&lt;&gt;"",INDEX(ฐาน!$A$4:$F$9,MATCH(I4683,ฐาน!$A$4:$A$9,0),IF(J4683&gt;=INDEX(ฐาน!$A$4:$F$9,MATCH(I4683,ฐาน!$A$4:$A$9,0),3),6,5)),"")</f>
        <v/>
      </c>
      <c r="O4683" s="311" t="str">
        <f>IF(I4683&lt;&gt;"",IF(J4683&gt;=INDEX(ฐาน!$A$4:$G$9,MATCH(I4683,ฐาน!$A$4:$A$9,0),4),INDEX(ฐาน!$A$4:$G$9,MATCH(I4683,ฐาน!$A$4:$A$9,0),7),INDEX(ฐาน!$A$4:$G$9,MATCH(I4683,ฐาน!$A$4:$A$9,0),4)),"")</f>
        <v/>
      </c>
      <c r="P4683" s="312">
        <f>IF(M4683&lt;&gt;ฐาน!$M$45,IF(L4683&lt;&gt;"",($L4683*$N4683/100),0),0)</f>
        <v>0</v>
      </c>
      <c r="Q4683" s="311">
        <f>IF(M4683&lt;&gt;ฐาน!$M$45,IF(L4683&lt;&gt;"",ROUNDUP(($L4683*$N4683/100),-1),0),0)</f>
        <v>0</v>
      </c>
      <c r="R4683" s="311">
        <f t="shared" si="146"/>
        <v>0</v>
      </c>
      <c r="S4683" s="313">
        <f t="shared" si="147"/>
        <v>0</v>
      </c>
      <c r="T4683" s="314">
        <f>IF(M4683&lt;&gt;ฐาน!$M$45,IF(S4683&lt;&gt;"",S4683+R4683,0),0)</f>
        <v>0</v>
      </c>
      <c r="U4683" s="311">
        <f>IF(M4683&lt;&gt;ฐาน!$M$45,IF(S4683=0,J4683+T4683,O4683),J4683)</f>
        <v>0</v>
      </c>
      <c r="V4683" s="98"/>
    </row>
    <row r="4684" spans="1:22" x14ac:dyDescent="0.35">
      <c r="A4684" s="93">
        <v>4676</v>
      </c>
      <c r="B4684" s="84"/>
      <c r="C4684" s="98"/>
      <c r="D4684" s="91"/>
      <c r="E4684" s="89"/>
      <c r="F4684" s="88"/>
      <c r="G4684" s="91"/>
      <c r="H4684" s="91"/>
      <c r="I4684" s="88"/>
      <c r="J4684" s="92"/>
      <c r="K4684" s="212"/>
      <c r="L4684" s="308" t="str">
        <f>IF(K4684&lt;&gt;"",INDEX(ฐาน!$J$4:$M$44,MATCH(INT(K4684),ฐาน!$J$4:$J$44,0),2),"")</f>
        <v/>
      </c>
      <c r="M4684" s="309" t="str">
        <f>IF(L4684&lt;&gt;"",INDEX(ฐาน!$J$4:$M$45,MATCH(L4684,ฐาน!$K$4:$K$45,0),4),"")</f>
        <v/>
      </c>
      <c r="N4684" s="310" t="str">
        <f>IF(I4684&lt;&gt;"",INDEX(ฐาน!$A$4:$F$9,MATCH(I4684,ฐาน!$A$4:$A$9,0),IF(J4684&gt;=INDEX(ฐาน!$A$4:$F$9,MATCH(I4684,ฐาน!$A$4:$A$9,0),3),6,5)),"")</f>
        <v/>
      </c>
      <c r="O4684" s="311" t="str">
        <f>IF(I4684&lt;&gt;"",IF(J4684&gt;=INDEX(ฐาน!$A$4:$G$9,MATCH(I4684,ฐาน!$A$4:$A$9,0),4),INDEX(ฐาน!$A$4:$G$9,MATCH(I4684,ฐาน!$A$4:$A$9,0),7),INDEX(ฐาน!$A$4:$G$9,MATCH(I4684,ฐาน!$A$4:$A$9,0),4)),"")</f>
        <v/>
      </c>
      <c r="P4684" s="312">
        <f>IF(M4684&lt;&gt;ฐาน!$M$45,IF(L4684&lt;&gt;"",($L4684*$N4684/100),0),0)</f>
        <v>0</v>
      </c>
      <c r="Q4684" s="311">
        <f>IF(M4684&lt;&gt;ฐาน!$M$45,IF(L4684&lt;&gt;"",ROUNDUP(($L4684*$N4684/100),-1),0),0)</f>
        <v>0</v>
      </c>
      <c r="R4684" s="311">
        <f t="shared" si="146"/>
        <v>0</v>
      </c>
      <c r="S4684" s="313">
        <f t="shared" si="147"/>
        <v>0</v>
      </c>
      <c r="T4684" s="314">
        <f>IF(M4684&lt;&gt;ฐาน!$M$45,IF(S4684&lt;&gt;"",S4684+R4684,0),0)</f>
        <v>0</v>
      </c>
      <c r="U4684" s="311">
        <f>IF(M4684&lt;&gt;ฐาน!$M$45,IF(S4684=0,J4684+T4684,O4684),J4684)</f>
        <v>0</v>
      </c>
      <c r="V4684" s="98"/>
    </row>
    <row r="4685" spans="1:22" x14ac:dyDescent="0.35">
      <c r="A4685" s="93">
        <v>4677</v>
      </c>
      <c r="B4685" s="84"/>
      <c r="C4685" s="98"/>
      <c r="D4685" s="91"/>
      <c r="E4685" s="89"/>
      <c r="F4685" s="88"/>
      <c r="G4685" s="91"/>
      <c r="H4685" s="91"/>
      <c r="I4685" s="88"/>
      <c r="J4685" s="92"/>
      <c r="K4685" s="212"/>
      <c r="L4685" s="308" t="str">
        <f>IF(K4685&lt;&gt;"",INDEX(ฐาน!$J$4:$M$44,MATCH(INT(K4685),ฐาน!$J$4:$J$44,0),2),"")</f>
        <v/>
      </c>
      <c r="M4685" s="309" t="str">
        <f>IF(L4685&lt;&gt;"",INDEX(ฐาน!$J$4:$M$45,MATCH(L4685,ฐาน!$K$4:$K$45,0),4),"")</f>
        <v/>
      </c>
      <c r="N4685" s="310" t="str">
        <f>IF(I4685&lt;&gt;"",INDEX(ฐาน!$A$4:$F$9,MATCH(I4685,ฐาน!$A$4:$A$9,0),IF(J4685&gt;=INDEX(ฐาน!$A$4:$F$9,MATCH(I4685,ฐาน!$A$4:$A$9,0),3),6,5)),"")</f>
        <v/>
      </c>
      <c r="O4685" s="311" t="str">
        <f>IF(I4685&lt;&gt;"",IF(J4685&gt;=INDEX(ฐาน!$A$4:$G$9,MATCH(I4685,ฐาน!$A$4:$A$9,0),4),INDEX(ฐาน!$A$4:$G$9,MATCH(I4685,ฐาน!$A$4:$A$9,0),7),INDEX(ฐาน!$A$4:$G$9,MATCH(I4685,ฐาน!$A$4:$A$9,0),4)),"")</f>
        <v/>
      </c>
      <c r="P4685" s="312">
        <f>IF(M4685&lt;&gt;ฐาน!$M$45,IF(L4685&lt;&gt;"",($L4685*$N4685/100),0),0)</f>
        <v>0</v>
      </c>
      <c r="Q4685" s="311">
        <f>IF(M4685&lt;&gt;ฐาน!$M$45,IF(L4685&lt;&gt;"",ROUNDUP(($L4685*$N4685/100),-1),0),0)</f>
        <v>0</v>
      </c>
      <c r="R4685" s="311">
        <f t="shared" si="146"/>
        <v>0</v>
      </c>
      <c r="S4685" s="313">
        <f t="shared" si="147"/>
        <v>0</v>
      </c>
      <c r="T4685" s="314">
        <f>IF(M4685&lt;&gt;ฐาน!$M$45,IF(S4685&lt;&gt;"",S4685+R4685,0),0)</f>
        <v>0</v>
      </c>
      <c r="U4685" s="311">
        <f>IF(M4685&lt;&gt;ฐาน!$M$45,IF(S4685=0,J4685+T4685,O4685),J4685)</f>
        <v>0</v>
      </c>
      <c r="V4685" s="98"/>
    </row>
    <row r="4686" spans="1:22" x14ac:dyDescent="0.35">
      <c r="A4686" s="93">
        <v>4678</v>
      </c>
      <c r="B4686" s="84"/>
      <c r="C4686" s="98"/>
      <c r="D4686" s="91"/>
      <c r="E4686" s="89"/>
      <c r="F4686" s="88"/>
      <c r="G4686" s="91"/>
      <c r="H4686" s="91"/>
      <c r="I4686" s="88"/>
      <c r="J4686" s="92"/>
      <c r="K4686" s="212"/>
      <c r="L4686" s="308" t="str">
        <f>IF(K4686&lt;&gt;"",INDEX(ฐาน!$J$4:$M$44,MATCH(INT(K4686),ฐาน!$J$4:$J$44,0),2),"")</f>
        <v/>
      </c>
      <c r="M4686" s="309" t="str">
        <f>IF(L4686&lt;&gt;"",INDEX(ฐาน!$J$4:$M$45,MATCH(L4686,ฐาน!$K$4:$K$45,0),4),"")</f>
        <v/>
      </c>
      <c r="N4686" s="310" t="str">
        <f>IF(I4686&lt;&gt;"",INDEX(ฐาน!$A$4:$F$9,MATCH(I4686,ฐาน!$A$4:$A$9,0),IF(J4686&gt;=INDEX(ฐาน!$A$4:$F$9,MATCH(I4686,ฐาน!$A$4:$A$9,0),3),6,5)),"")</f>
        <v/>
      </c>
      <c r="O4686" s="311" t="str">
        <f>IF(I4686&lt;&gt;"",IF(J4686&gt;=INDEX(ฐาน!$A$4:$G$9,MATCH(I4686,ฐาน!$A$4:$A$9,0),4),INDEX(ฐาน!$A$4:$G$9,MATCH(I4686,ฐาน!$A$4:$A$9,0),7),INDEX(ฐาน!$A$4:$G$9,MATCH(I4686,ฐาน!$A$4:$A$9,0),4)),"")</f>
        <v/>
      </c>
      <c r="P4686" s="312">
        <f>IF(M4686&lt;&gt;ฐาน!$M$45,IF(L4686&lt;&gt;"",($L4686*$N4686/100),0),0)</f>
        <v>0</v>
      </c>
      <c r="Q4686" s="311">
        <f>IF(M4686&lt;&gt;ฐาน!$M$45,IF(L4686&lt;&gt;"",ROUNDUP(($L4686*$N4686/100),-1),0),0)</f>
        <v>0</v>
      </c>
      <c r="R4686" s="311">
        <f t="shared" si="146"/>
        <v>0</v>
      </c>
      <c r="S4686" s="313">
        <f t="shared" si="147"/>
        <v>0</v>
      </c>
      <c r="T4686" s="314">
        <f>IF(M4686&lt;&gt;ฐาน!$M$45,IF(S4686&lt;&gt;"",S4686+R4686,0),0)</f>
        <v>0</v>
      </c>
      <c r="U4686" s="311">
        <f>IF(M4686&lt;&gt;ฐาน!$M$45,IF(S4686=0,J4686+T4686,O4686),J4686)</f>
        <v>0</v>
      </c>
      <c r="V4686" s="98"/>
    </row>
    <row r="4687" spans="1:22" x14ac:dyDescent="0.35">
      <c r="A4687" s="93">
        <v>4679</v>
      </c>
      <c r="B4687" s="84"/>
      <c r="C4687" s="98"/>
      <c r="D4687" s="91"/>
      <c r="E4687" s="89"/>
      <c r="F4687" s="88"/>
      <c r="G4687" s="91"/>
      <c r="H4687" s="91"/>
      <c r="I4687" s="88"/>
      <c r="J4687" s="92"/>
      <c r="K4687" s="212"/>
      <c r="L4687" s="308" t="str">
        <f>IF(K4687&lt;&gt;"",INDEX(ฐาน!$J$4:$M$44,MATCH(INT(K4687),ฐาน!$J$4:$J$44,0),2),"")</f>
        <v/>
      </c>
      <c r="M4687" s="309" t="str">
        <f>IF(L4687&lt;&gt;"",INDEX(ฐาน!$J$4:$M$45,MATCH(L4687,ฐาน!$K$4:$K$45,0),4),"")</f>
        <v/>
      </c>
      <c r="N4687" s="310" t="str">
        <f>IF(I4687&lt;&gt;"",INDEX(ฐาน!$A$4:$F$9,MATCH(I4687,ฐาน!$A$4:$A$9,0),IF(J4687&gt;=INDEX(ฐาน!$A$4:$F$9,MATCH(I4687,ฐาน!$A$4:$A$9,0),3),6,5)),"")</f>
        <v/>
      </c>
      <c r="O4687" s="311" t="str">
        <f>IF(I4687&lt;&gt;"",IF(J4687&gt;=INDEX(ฐาน!$A$4:$G$9,MATCH(I4687,ฐาน!$A$4:$A$9,0),4),INDEX(ฐาน!$A$4:$G$9,MATCH(I4687,ฐาน!$A$4:$A$9,0),7),INDEX(ฐาน!$A$4:$G$9,MATCH(I4687,ฐาน!$A$4:$A$9,0),4)),"")</f>
        <v/>
      </c>
      <c r="P4687" s="312">
        <f>IF(M4687&lt;&gt;ฐาน!$M$45,IF(L4687&lt;&gt;"",($L4687*$N4687/100),0),0)</f>
        <v>0</v>
      </c>
      <c r="Q4687" s="311">
        <f>IF(M4687&lt;&gt;ฐาน!$M$45,IF(L4687&lt;&gt;"",ROUNDUP(($L4687*$N4687/100),-1),0),0)</f>
        <v>0</v>
      </c>
      <c r="R4687" s="311">
        <f t="shared" si="146"/>
        <v>0</v>
      </c>
      <c r="S4687" s="313">
        <f t="shared" si="147"/>
        <v>0</v>
      </c>
      <c r="T4687" s="314">
        <f>IF(M4687&lt;&gt;ฐาน!$M$45,IF(S4687&lt;&gt;"",S4687+R4687,0),0)</f>
        <v>0</v>
      </c>
      <c r="U4687" s="311">
        <f>IF(M4687&lt;&gt;ฐาน!$M$45,IF(S4687=0,J4687+T4687,O4687),J4687)</f>
        <v>0</v>
      </c>
      <c r="V4687" s="98"/>
    </row>
    <row r="4688" spans="1:22" x14ac:dyDescent="0.35">
      <c r="A4688" s="93">
        <v>4680</v>
      </c>
      <c r="B4688" s="84"/>
      <c r="C4688" s="98"/>
      <c r="D4688" s="91"/>
      <c r="E4688" s="89"/>
      <c r="F4688" s="88"/>
      <c r="G4688" s="91"/>
      <c r="H4688" s="91"/>
      <c r="I4688" s="88"/>
      <c r="J4688" s="92"/>
      <c r="K4688" s="212"/>
      <c r="L4688" s="308" t="str">
        <f>IF(K4688&lt;&gt;"",INDEX(ฐาน!$J$4:$M$44,MATCH(INT(K4688),ฐาน!$J$4:$J$44,0),2),"")</f>
        <v/>
      </c>
      <c r="M4688" s="309" t="str">
        <f>IF(L4688&lt;&gt;"",INDEX(ฐาน!$J$4:$M$45,MATCH(L4688,ฐาน!$K$4:$K$45,0),4),"")</f>
        <v/>
      </c>
      <c r="N4688" s="310" t="str">
        <f>IF(I4688&lt;&gt;"",INDEX(ฐาน!$A$4:$F$9,MATCH(I4688,ฐาน!$A$4:$A$9,0),IF(J4688&gt;=INDEX(ฐาน!$A$4:$F$9,MATCH(I4688,ฐาน!$A$4:$A$9,0),3),6,5)),"")</f>
        <v/>
      </c>
      <c r="O4688" s="311" t="str">
        <f>IF(I4688&lt;&gt;"",IF(J4688&gt;=INDEX(ฐาน!$A$4:$G$9,MATCH(I4688,ฐาน!$A$4:$A$9,0),4),INDEX(ฐาน!$A$4:$G$9,MATCH(I4688,ฐาน!$A$4:$A$9,0),7),INDEX(ฐาน!$A$4:$G$9,MATCH(I4688,ฐาน!$A$4:$A$9,0),4)),"")</f>
        <v/>
      </c>
      <c r="P4688" s="312">
        <f>IF(M4688&lt;&gt;ฐาน!$M$45,IF(L4688&lt;&gt;"",($L4688*$N4688/100),0),0)</f>
        <v>0</v>
      </c>
      <c r="Q4688" s="311">
        <f>IF(M4688&lt;&gt;ฐาน!$M$45,IF(L4688&lt;&gt;"",ROUNDUP(($L4688*$N4688/100),-1),0),0)</f>
        <v>0</v>
      </c>
      <c r="R4688" s="311">
        <f t="shared" si="146"/>
        <v>0</v>
      </c>
      <c r="S4688" s="313">
        <f t="shared" si="147"/>
        <v>0</v>
      </c>
      <c r="T4688" s="314">
        <f>IF(M4688&lt;&gt;ฐาน!$M$45,IF(S4688&lt;&gt;"",S4688+R4688,0),0)</f>
        <v>0</v>
      </c>
      <c r="U4688" s="311">
        <f>IF(M4688&lt;&gt;ฐาน!$M$45,IF(S4688=0,J4688+T4688,O4688),J4688)</f>
        <v>0</v>
      </c>
      <c r="V4688" s="98"/>
    </row>
    <row r="4689" spans="1:22" x14ac:dyDescent="0.35">
      <c r="A4689" s="93">
        <v>4681</v>
      </c>
      <c r="B4689" s="84"/>
      <c r="C4689" s="98"/>
      <c r="D4689" s="91"/>
      <c r="E4689" s="89"/>
      <c r="F4689" s="88"/>
      <c r="G4689" s="91"/>
      <c r="H4689" s="91"/>
      <c r="I4689" s="88"/>
      <c r="J4689" s="92"/>
      <c r="K4689" s="212"/>
      <c r="L4689" s="308" t="str">
        <f>IF(K4689&lt;&gt;"",INDEX(ฐาน!$J$4:$M$44,MATCH(INT(K4689),ฐาน!$J$4:$J$44,0),2),"")</f>
        <v/>
      </c>
      <c r="M4689" s="309" t="str">
        <f>IF(L4689&lt;&gt;"",INDEX(ฐาน!$J$4:$M$45,MATCH(L4689,ฐาน!$K$4:$K$45,0),4),"")</f>
        <v/>
      </c>
      <c r="N4689" s="310" t="str">
        <f>IF(I4689&lt;&gt;"",INDEX(ฐาน!$A$4:$F$9,MATCH(I4689,ฐาน!$A$4:$A$9,0),IF(J4689&gt;=INDEX(ฐาน!$A$4:$F$9,MATCH(I4689,ฐาน!$A$4:$A$9,0),3),6,5)),"")</f>
        <v/>
      </c>
      <c r="O4689" s="311" t="str">
        <f>IF(I4689&lt;&gt;"",IF(J4689&gt;=INDEX(ฐาน!$A$4:$G$9,MATCH(I4689,ฐาน!$A$4:$A$9,0),4),INDEX(ฐาน!$A$4:$G$9,MATCH(I4689,ฐาน!$A$4:$A$9,0),7),INDEX(ฐาน!$A$4:$G$9,MATCH(I4689,ฐาน!$A$4:$A$9,0),4)),"")</f>
        <v/>
      </c>
      <c r="P4689" s="312">
        <f>IF(M4689&lt;&gt;ฐาน!$M$45,IF(L4689&lt;&gt;"",($L4689*$N4689/100),0),0)</f>
        <v>0</v>
      </c>
      <c r="Q4689" s="311">
        <f>IF(M4689&lt;&gt;ฐาน!$M$45,IF(L4689&lt;&gt;"",ROUNDUP(($L4689*$N4689/100),-1),0),0)</f>
        <v>0</v>
      </c>
      <c r="R4689" s="311">
        <f t="shared" si="146"/>
        <v>0</v>
      </c>
      <c r="S4689" s="313">
        <f t="shared" si="147"/>
        <v>0</v>
      </c>
      <c r="T4689" s="314">
        <f>IF(M4689&lt;&gt;ฐาน!$M$45,IF(S4689&lt;&gt;"",S4689+R4689,0),0)</f>
        <v>0</v>
      </c>
      <c r="U4689" s="311">
        <f>IF(M4689&lt;&gt;ฐาน!$M$45,IF(S4689=0,J4689+T4689,O4689),J4689)</f>
        <v>0</v>
      </c>
      <c r="V4689" s="98"/>
    </row>
    <row r="4690" spans="1:22" x14ac:dyDescent="0.35">
      <c r="A4690" s="93">
        <v>4682</v>
      </c>
      <c r="B4690" s="84"/>
      <c r="C4690" s="98"/>
      <c r="D4690" s="91"/>
      <c r="E4690" s="89"/>
      <c r="F4690" s="88"/>
      <c r="G4690" s="91"/>
      <c r="H4690" s="91"/>
      <c r="I4690" s="88"/>
      <c r="J4690" s="92"/>
      <c r="K4690" s="212"/>
      <c r="L4690" s="308" t="str">
        <f>IF(K4690&lt;&gt;"",INDEX(ฐาน!$J$4:$M$44,MATCH(INT(K4690),ฐาน!$J$4:$J$44,0),2),"")</f>
        <v/>
      </c>
      <c r="M4690" s="309" t="str">
        <f>IF(L4690&lt;&gt;"",INDEX(ฐาน!$J$4:$M$45,MATCH(L4690,ฐาน!$K$4:$K$45,0),4),"")</f>
        <v/>
      </c>
      <c r="N4690" s="310" t="str">
        <f>IF(I4690&lt;&gt;"",INDEX(ฐาน!$A$4:$F$9,MATCH(I4690,ฐาน!$A$4:$A$9,0),IF(J4690&gt;=INDEX(ฐาน!$A$4:$F$9,MATCH(I4690,ฐาน!$A$4:$A$9,0),3),6,5)),"")</f>
        <v/>
      </c>
      <c r="O4690" s="311" t="str">
        <f>IF(I4690&lt;&gt;"",IF(J4690&gt;=INDEX(ฐาน!$A$4:$G$9,MATCH(I4690,ฐาน!$A$4:$A$9,0),4),INDEX(ฐาน!$A$4:$G$9,MATCH(I4690,ฐาน!$A$4:$A$9,0),7),INDEX(ฐาน!$A$4:$G$9,MATCH(I4690,ฐาน!$A$4:$A$9,0),4)),"")</f>
        <v/>
      </c>
      <c r="P4690" s="312">
        <f>IF(M4690&lt;&gt;ฐาน!$M$45,IF(L4690&lt;&gt;"",($L4690*$N4690/100),0),0)</f>
        <v>0</v>
      </c>
      <c r="Q4690" s="311">
        <f>IF(M4690&lt;&gt;ฐาน!$M$45,IF(L4690&lt;&gt;"",ROUNDUP(($L4690*$N4690/100),-1),0),0)</f>
        <v>0</v>
      </c>
      <c r="R4690" s="311">
        <f t="shared" si="146"/>
        <v>0</v>
      </c>
      <c r="S4690" s="313">
        <f t="shared" si="147"/>
        <v>0</v>
      </c>
      <c r="T4690" s="314">
        <f>IF(M4690&lt;&gt;ฐาน!$M$45,IF(S4690&lt;&gt;"",S4690+R4690,0),0)</f>
        <v>0</v>
      </c>
      <c r="U4690" s="311">
        <f>IF(M4690&lt;&gt;ฐาน!$M$45,IF(S4690=0,J4690+T4690,O4690),J4690)</f>
        <v>0</v>
      </c>
      <c r="V4690" s="98"/>
    </row>
    <row r="4691" spans="1:22" x14ac:dyDescent="0.35">
      <c r="A4691" s="93">
        <v>4683</v>
      </c>
      <c r="B4691" s="84"/>
      <c r="C4691" s="98"/>
      <c r="D4691" s="91"/>
      <c r="E4691" s="89"/>
      <c r="F4691" s="88"/>
      <c r="G4691" s="91"/>
      <c r="H4691" s="91"/>
      <c r="I4691" s="88"/>
      <c r="J4691" s="92"/>
      <c r="K4691" s="212"/>
      <c r="L4691" s="308" t="str">
        <f>IF(K4691&lt;&gt;"",INDEX(ฐาน!$J$4:$M$44,MATCH(INT(K4691),ฐาน!$J$4:$J$44,0),2),"")</f>
        <v/>
      </c>
      <c r="M4691" s="309" t="str">
        <f>IF(L4691&lt;&gt;"",INDEX(ฐาน!$J$4:$M$45,MATCH(L4691,ฐาน!$K$4:$K$45,0),4),"")</f>
        <v/>
      </c>
      <c r="N4691" s="310" t="str">
        <f>IF(I4691&lt;&gt;"",INDEX(ฐาน!$A$4:$F$9,MATCH(I4691,ฐาน!$A$4:$A$9,0),IF(J4691&gt;=INDEX(ฐาน!$A$4:$F$9,MATCH(I4691,ฐาน!$A$4:$A$9,0),3),6,5)),"")</f>
        <v/>
      </c>
      <c r="O4691" s="311" t="str">
        <f>IF(I4691&lt;&gt;"",IF(J4691&gt;=INDEX(ฐาน!$A$4:$G$9,MATCH(I4691,ฐาน!$A$4:$A$9,0),4),INDEX(ฐาน!$A$4:$G$9,MATCH(I4691,ฐาน!$A$4:$A$9,0),7),INDEX(ฐาน!$A$4:$G$9,MATCH(I4691,ฐาน!$A$4:$A$9,0),4)),"")</f>
        <v/>
      </c>
      <c r="P4691" s="312">
        <f>IF(M4691&lt;&gt;ฐาน!$M$45,IF(L4691&lt;&gt;"",($L4691*$N4691/100),0),0)</f>
        <v>0</v>
      </c>
      <c r="Q4691" s="311">
        <f>IF(M4691&lt;&gt;ฐาน!$M$45,IF(L4691&lt;&gt;"",ROUNDUP(($L4691*$N4691/100),-1),0),0)</f>
        <v>0</v>
      </c>
      <c r="R4691" s="311">
        <f t="shared" si="146"/>
        <v>0</v>
      </c>
      <c r="S4691" s="313">
        <f t="shared" si="147"/>
        <v>0</v>
      </c>
      <c r="T4691" s="314">
        <f>IF(M4691&lt;&gt;ฐาน!$M$45,IF(S4691&lt;&gt;"",S4691+R4691,0),0)</f>
        <v>0</v>
      </c>
      <c r="U4691" s="311">
        <f>IF(M4691&lt;&gt;ฐาน!$M$45,IF(S4691=0,J4691+T4691,O4691),J4691)</f>
        <v>0</v>
      </c>
      <c r="V4691" s="98"/>
    </row>
    <row r="4692" spans="1:22" x14ac:dyDescent="0.35">
      <c r="A4692" s="93">
        <v>4684</v>
      </c>
      <c r="B4692" s="84"/>
      <c r="C4692" s="98"/>
      <c r="D4692" s="91"/>
      <c r="E4692" s="89"/>
      <c r="F4692" s="88"/>
      <c r="G4692" s="91"/>
      <c r="H4692" s="91"/>
      <c r="I4692" s="88"/>
      <c r="J4692" s="92"/>
      <c r="K4692" s="212"/>
      <c r="L4692" s="308" t="str">
        <f>IF(K4692&lt;&gt;"",INDEX(ฐาน!$J$4:$M$44,MATCH(INT(K4692),ฐาน!$J$4:$J$44,0),2),"")</f>
        <v/>
      </c>
      <c r="M4692" s="309" t="str">
        <f>IF(L4692&lt;&gt;"",INDEX(ฐาน!$J$4:$M$45,MATCH(L4692,ฐาน!$K$4:$K$45,0),4),"")</f>
        <v/>
      </c>
      <c r="N4692" s="310" t="str">
        <f>IF(I4692&lt;&gt;"",INDEX(ฐาน!$A$4:$F$9,MATCH(I4692,ฐาน!$A$4:$A$9,0),IF(J4692&gt;=INDEX(ฐาน!$A$4:$F$9,MATCH(I4692,ฐาน!$A$4:$A$9,0),3),6,5)),"")</f>
        <v/>
      </c>
      <c r="O4692" s="311" t="str">
        <f>IF(I4692&lt;&gt;"",IF(J4692&gt;=INDEX(ฐาน!$A$4:$G$9,MATCH(I4692,ฐาน!$A$4:$A$9,0),4),INDEX(ฐาน!$A$4:$G$9,MATCH(I4692,ฐาน!$A$4:$A$9,0),7),INDEX(ฐาน!$A$4:$G$9,MATCH(I4692,ฐาน!$A$4:$A$9,0),4)),"")</f>
        <v/>
      </c>
      <c r="P4692" s="312">
        <f>IF(M4692&lt;&gt;ฐาน!$M$45,IF(L4692&lt;&gt;"",($L4692*$N4692/100),0),0)</f>
        <v>0</v>
      </c>
      <c r="Q4692" s="311">
        <f>IF(M4692&lt;&gt;ฐาน!$M$45,IF(L4692&lt;&gt;"",ROUNDUP(($L4692*$N4692/100),-1),0),0)</f>
        <v>0</v>
      </c>
      <c r="R4692" s="311">
        <f t="shared" si="146"/>
        <v>0</v>
      </c>
      <c r="S4692" s="313">
        <f t="shared" si="147"/>
        <v>0</v>
      </c>
      <c r="T4692" s="314">
        <f>IF(M4692&lt;&gt;ฐาน!$M$45,IF(S4692&lt;&gt;"",S4692+R4692,0),0)</f>
        <v>0</v>
      </c>
      <c r="U4692" s="311">
        <f>IF(M4692&lt;&gt;ฐาน!$M$45,IF(S4692=0,J4692+T4692,O4692),J4692)</f>
        <v>0</v>
      </c>
      <c r="V4692" s="98"/>
    </row>
    <row r="4693" spans="1:22" x14ac:dyDescent="0.35">
      <c r="A4693" s="93">
        <v>4685</v>
      </c>
      <c r="B4693" s="84"/>
      <c r="C4693" s="98"/>
      <c r="D4693" s="91"/>
      <c r="E4693" s="89"/>
      <c r="F4693" s="88"/>
      <c r="G4693" s="91"/>
      <c r="H4693" s="91"/>
      <c r="I4693" s="88"/>
      <c r="J4693" s="92"/>
      <c r="K4693" s="212"/>
      <c r="L4693" s="308" t="str">
        <f>IF(K4693&lt;&gt;"",INDEX(ฐาน!$J$4:$M$44,MATCH(INT(K4693),ฐาน!$J$4:$J$44,0),2),"")</f>
        <v/>
      </c>
      <c r="M4693" s="309" t="str">
        <f>IF(L4693&lt;&gt;"",INDEX(ฐาน!$J$4:$M$45,MATCH(L4693,ฐาน!$K$4:$K$45,0),4),"")</f>
        <v/>
      </c>
      <c r="N4693" s="310" t="str">
        <f>IF(I4693&lt;&gt;"",INDEX(ฐาน!$A$4:$F$9,MATCH(I4693,ฐาน!$A$4:$A$9,0),IF(J4693&gt;=INDEX(ฐาน!$A$4:$F$9,MATCH(I4693,ฐาน!$A$4:$A$9,0),3),6,5)),"")</f>
        <v/>
      </c>
      <c r="O4693" s="311" t="str">
        <f>IF(I4693&lt;&gt;"",IF(J4693&gt;=INDEX(ฐาน!$A$4:$G$9,MATCH(I4693,ฐาน!$A$4:$A$9,0),4),INDEX(ฐาน!$A$4:$G$9,MATCH(I4693,ฐาน!$A$4:$A$9,0),7),INDEX(ฐาน!$A$4:$G$9,MATCH(I4693,ฐาน!$A$4:$A$9,0),4)),"")</f>
        <v/>
      </c>
      <c r="P4693" s="312">
        <f>IF(M4693&lt;&gt;ฐาน!$M$45,IF(L4693&lt;&gt;"",($L4693*$N4693/100),0),0)</f>
        <v>0</v>
      </c>
      <c r="Q4693" s="311">
        <f>IF(M4693&lt;&gt;ฐาน!$M$45,IF(L4693&lt;&gt;"",ROUNDUP(($L4693*$N4693/100),-1),0),0)</f>
        <v>0</v>
      </c>
      <c r="R4693" s="311">
        <f t="shared" si="146"/>
        <v>0</v>
      </c>
      <c r="S4693" s="313">
        <f t="shared" si="147"/>
        <v>0</v>
      </c>
      <c r="T4693" s="314">
        <f>IF(M4693&lt;&gt;ฐาน!$M$45,IF(S4693&lt;&gt;"",S4693+R4693,0),0)</f>
        <v>0</v>
      </c>
      <c r="U4693" s="311">
        <f>IF(M4693&lt;&gt;ฐาน!$M$45,IF(S4693=0,J4693+T4693,O4693),J4693)</f>
        <v>0</v>
      </c>
      <c r="V4693" s="98"/>
    </row>
    <row r="4694" spans="1:22" x14ac:dyDescent="0.35">
      <c r="A4694" s="93">
        <v>4686</v>
      </c>
      <c r="B4694" s="84"/>
      <c r="C4694" s="98"/>
      <c r="D4694" s="91"/>
      <c r="E4694" s="89"/>
      <c r="F4694" s="88"/>
      <c r="G4694" s="91"/>
      <c r="H4694" s="91"/>
      <c r="I4694" s="88"/>
      <c r="J4694" s="92"/>
      <c r="K4694" s="212"/>
      <c r="L4694" s="308" t="str">
        <f>IF(K4694&lt;&gt;"",INDEX(ฐาน!$J$4:$M$44,MATCH(INT(K4694),ฐาน!$J$4:$J$44,0),2),"")</f>
        <v/>
      </c>
      <c r="M4694" s="309" t="str">
        <f>IF(L4694&lt;&gt;"",INDEX(ฐาน!$J$4:$M$45,MATCH(L4694,ฐาน!$K$4:$K$45,0),4),"")</f>
        <v/>
      </c>
      <c r="N4694" s="310" t="str">
        <f>IF(I4694&lt;&gt;"",INDEX(ฐาน!$A$4:$F$9,MATCH(I4694,ฐาน!$A$4:$A$9,0),IF(J4694&gt;=INDEX(ฐาน!$A$4:$F$9,MATCH(I4694,ฐาน!$A$4:$A$9,0),3),6,5)),"")</f>
        <v/>
      </c>
      <c r="O4694" s="311" t="str">
        <f>IF(I4694&lt;&gt;"",IF(J4694&gt;=INDEX(ฐาน!$A$4:$G$9,MATCH(I4694,ฐาน!$A$4:$A$9,0),4),INDEX(ฐาน!$A$4:$G$9,MATCH(I4694,ฐาน!$A$4:$A$9,0),7),INDEX(ฐาน!$A$4:$G$9,MATCH(I4694,ฐาน!$A$4:$A$9,0),4)),"")</f>
        <v/>
      </c>
      <c r="P4694" s="312">
        <f>IF(M4694&lt;&gt;ฐาน!$M$45,IF(L4694&lt;&gt;"",($L4694*$N4694/100),0),0)</f>
        <v>0</v>
      </c>
      <c r="Q4694" s="311">
        <f>IF(M4694&lt;&gt;ฐาน!$M$45,IF(L4694&lt;&gt;"",ROUNDUP(($L4694*$N4694/100),-1),0),0)</f>
        <v>0</v>
      </c>
      <c r="R4694" s="311">
        <f t="shared" si="146"/>
        <v>0</v>
      </c>
      <c r="S4694" s="313">
        <f t="shared" si="147"/>
        <v>0</v>
      </c>
      <c r="T4694" s="314">
        <f>IF(M4694&lt;&gt;ฐาน!$M$45,IF(S4694&lt;&gt;"",S4694+R4694,0),0)</f>
        <v>0</v>
      </c>
      <c r="U4694" s="311">
        <f>IF(M4694&lt;&gt;ฐาน!$M$45,IF(S4694=0,J4694+T4694,O4694),J4694)</f>
        <v>0</v>
      </c>
      <c r="V4694" s="98"/>
    </row>
    <row r="4695" spans="1:22" x14ac:dyDescent="0.35">
      <c r="A4695" s="93">
        <v>4687</v>
      </c>
      <c r="B4695" s="84"/>
      <c r="C4695" s="98"/>
      <c r="D4695" s="91"/>
      <c r="E4695" s="89"/>
      <c r="F4695" s="88"/>
      <c r="G4695" s="91"/>
      <c r="H4695" s="91"/>
      <c r="I4695" s="88"/>
      <c r="J4695" s="92"/>
      <c r="K4695" s="212"/>
      <c r="L4695" s="308" t="str">
        <f>IF(K4695&lt;&gt;"",INDEX(ฐาน!$J$4:$M$44,MATCH(INT(K4695),ฐาน!$J$4:$J$44,0),2),"")</f>
        <v/>
      </c>
      <c r="M4695" s="309" t="str">
        <f>IF(L4695&lt;&gt;"",INDEX(ฐาน!$J$4:$M$45,MATCH(L4695,ฐาน!$K$4:$K$45,0),4),"")</f>
        <v/>
      </c>
      <c r="N4695" s="310" t="str">
        <f>IF(I4695&lt;&gt;"",INDEX(ฐาน!$A$4:$F$9,MATCH(I4695,ฐาน!$A$4:$A$9,0),IF(J4695&gt;=INDEX(ฐาน!$A$4:$F$9,MATCH(I4695,ฐาน!$A$4:$A$9,0),3),6,5)),"")</f>
        <v/>
      </c>
      <c r="O4695" s="311" t="str">
        <f>IF(I4695&lt;&gt;"",IF(J4695&gt;=INDEX(ฐาน!$A$4:$G$9,MATCH(I4695,ฐาน!$A$4:$A$9,0),4),INDEX(ฐาน!$A$4:$G$9,MATCH(I4695,ฐาน!$A$4:$A$9,0),7),INDEX(ฐาน!$A$4:$G$9,MATCH(I4695,ฐาน!$A$4:$A$9,0),4)),"")</f>
        <v/>
      </c>
      <c r="P4695" s="312">
        <f>IF(M4695&lt;&gt;ฐาน!$M$45,IF(L4695&lt;&gt;"",($L4695*$N4695/100),0),0)</f>
        <v>0</v>
      </c>
      <c r="Q4695" s="311">
        <f>IF(M4695&lt;&gt;ฐาน!$M$45,IF(L4695&lt;&gt;"",ROUNDUP(($L4695*$N4695/100),-1),0),0)</f>
        <v>0</v>
      </c>
      <c r="R4695" s="311">
        <f t="shared" si="146"/>
        <v>0</v>
      </c>
      <c r="S4695" s="313">
        <f t="shared" si="147"/>
        <v>0</v>
      </c>
      <c r="T4695" s="314">
        <f>IF(M4695&lt;&gt;ฐาน!$M$45,IF(S4695&lt;&gt;"",S4695+R4695,0),0)</f>
        <v>0</v>
      </c>
      <c r="U4695" s="311">
        <f>IF(M4695&lt;&gt;ฐาน!$M$45,IF(S4695=0,J4695+T4695,O4695),J4695)</f>
        <v>0</v>
      </c>
      <c r="V4695" s="98"/>
    </row>
    <row r="4696" spans="1:22" x14ac:dyDescent="0.35">
      <c r="A4696" s="93">
        <v>4688</v>
      </c>
      <c r="B4696" s="84"/>
      <c r="C4696" s="98"/>
      <c r="D4696" s="91"/>
      <c r="E4696" s="89"/>
      <c r="F4696" s="88"/>
      <c r="G4696" s="91"/>
      <c r="H4696" s="91"/>
      <c r="I4696" s="88"/>
      <c r="J4696" s="92"/>
      <c r="K4696" s="212"/>
      <c r="L4696" s="308" t="str">
        <f>IF(K4696&lt;&gt;"",INDEX(ฐาน!$J$4:$M$44,MATCH(INT(K4696),ฐาน!$J$4:$J$44,0),2),"")</f>
        <v/>
      </c>
      <c r="M4696" s="309" t="str">
        <f>IF(L4696&lt;&gt;"",INDEX(ฐาน!$J$4:$M$45,MATCH(L4696,ฐาน!$K$4:$K$45,0),4),"")</f>
        <v/>
      </c>
      <c r="N4696" s="310" t="str">
        <f>IF(I4696&lt;&gt;"",INDEX(ฐาน!$A$4:$F$9,MATCH(I4696,ฐาน!$A$4:$A$9,0),IF(J4696&gt;=INDEX(ฐาน!$A$4:$F$9,MATCH(I4696,ฐาน!$A$4:$A$9,0),3),6,5)),"")</f>
        <v/>
      </c>
      <c r="O4696" s="311" t="str">
        <f>IF(I4696&lt;&gt;"",IF(J4696&gt;=INDEX(ฐาน!$A$4:$G$9,MATCH(I4696,ฐาน!$A$4:$A$9,0),4),INDEX(ฐาน!$A$4:$G$9,MATCH(I4696,ฐาน!$A$4:$A$9,0),7),INDEX(ฐาน!$A$4:$G$9,MATCH(I4696,ฐาน!$A$4:$A$9,0),4)),"")</f>
        <v/>
      </c>
      <c r="P4696" s="312">
        <f>IF(M4696&lt;&gt;ฐาน!$M$45,IF(L4696&lt;&gt;"",($L4696*$N4696/100),0),0)</f>
        <v>0</v>
      </c>
      <c r="Q4696" s="311">
        <f>IF(M4696&lt;&gt;ฐาน!$M$45,IF(L4696&lt;&gt;"",ROUNDUP(($L4696*$N4696/100),-1),0),0)</f>
        <v>0</v>
      </c>
      <c r="R4696" s="311">
        <f t="shared" si="146"/>
        <v>0</v>
      </c>
      <c r="S4696" s="313">
        <f t="shared" si="147"/>
        <v>0</v>
      </c>
      <c r="T4696" s="314">
        <f>IF(M4696&lt;&gt;ฐาน!$M$45,IF(S4696&lt;&gt;"",S4696+R4696,0),0)</f>
        <v>0</v>
      </c>
      <c r="U4696" s="311">
        <f>IF(M4696&lt;&gt;ฐาน!$M$45,IF(S4696=0,J4696+T4696,O4696),J4696)</f>
        <v>0</v>
      </c>
      <c r="V4696" s="98"/>
    </row>
    <row r="4697" spans="1:22" x14ac:dyDescent="0.35">
      <c r="A4697" s="93">
        <v>4689</v>
      </c>
      <c r="B4697" s="84"/>
      <c r="C4697" s="98"/>
      <c r="D4697" s="91"/>
      <c r="E4697" s="89"/>
      <c r="F4697" s="88"/>
      <c r="G4697" s="91"/>
      <c r="H4697" s="91"/>
      <c r="I4697" s="88"/>
      <c r="J4697" s="92"/>
      <c r="K4697" s="212"/>
      <c r="L4697" s="308" t="str">
        <f>IF(K4697&lt;&gt;"",INDEX(ฐาน!$J$4:$M$44,MATCH(INT(K4697),ฐาน!$J$4:$J$44,0),2),"")</f>
        <v/>
      </c>
      <c r="M4697" s="309" t="str">
        <f>IF(L4697&lt;&gt;"",INDEX(ฐาน!$J$4:$M$45,MATCH(L4697,ฐาน!$K$4:$K$45,0),4),"")</f>
        <v/>
      </c>
      <c r="N4697" s="310" t="str">
        <f>IF(I4697&lt;&gt;"",INDEX(ฐาน!$A$4:$F$9,MATCH(I4697,ฐาน!$A$4:$A$9,0),IF(J4697&gt;=INDEX(ฐาน!$A$4:$F$9,MATCH(I4697,ฐาน!$A$4:$A$9,0),3),6,5)),"")</f>
        <v/>
      </c>
      <c r="O4697" s="311" t="str">
        <f>IF(I4697&lt;&gt;"",IF(J4697&gt;=INDEX(ฐาน!$A$4:$G$9,MATCH(I4697,ฐาน!$A$4:$A$9,0),4),INDEX(ฐาน!$A$4:$G$9,MATCH(I4697,ฐาน!$A$4:$A$9,0),7),INDEX(ฐาน!$A$4:$G$9,MATCH(I4697,ฐาน!$A$4:$A$9,0),4)),"")</f>
        <v/>
      </c>
      <c r="P4697" s="312">
        <f>IF(M4697&lt;&gt;ฐาน!$M$45,IF(L4697&lt;&gt;"",($L4697*$N4697/100),0),0)</f>
        <v>0</v>
      </c>
      <c r="Q4697" s="311">
        <f>IF(M4697&lt;&gt;ฐาน!$M$45,IF(L4697&lt;&gt;"",ROUNDUP(($L4697*$N4697/100),-1),0),0)</f>
        <v>0</v>
      </c>
      <c r="R4697" s="311">
        <f t="shared" si="146"/>
        <v>0</v>
      </c>
      <c r="S4697" s="313">
        <f t="shared" si="147"/>
        <v>0</v>
      </c>
      <c r="T4697" s="314">
        <f>IF(M4697&lt;&gt;ฐาน!$M$45,IF(S4697&lt;&gt;"",S4697+R4697,0),0)</f>
        <v>0</v>
      </c>
      <c r="U4697" s="311">
        <f>IF(M4697&lt;&gt;ฐาน!$M$45,IF(S4697=0,J4697+T4697,O4697),J4697)</f>
        <v>0</v>
      </c>
      <c r="V4697" s="98"/>
    </row>
    <row r="4698" spans="1:22" x14ac:dyDescent="0.35">
      <c r="A4698" s="93">
        <v>4690</v>
      </c>
      <c r="B4698" s="84"/>
      <c r="C4698" s="98"/>
      <c r="D4698" s="91"/>
      <c r="E4698" s="89"/>
      <c r="F4698" s="88"/>
      <c r="G4698" s="91"/>
      <c r="H4698" s="91"/>
      <c r="I4698" s="88"/>
      <c r="J4698" s="92"/>
      <c r="K4698" s="212"/>
      <c r="L4698" s="308" t="str">
        <f>IF(K4698&lt;&gt;"",INDEX(ฐาน!$J$4:$M$44,MATCH(INT(K4698),ฐาน!$J$4:$J$44,0),2),"")</f>
        <v/>
      </c>
      <c r="M4698" s="309" t="str">
        <f>IF(L4698&lt;&gt;"",INDEX(ฐาน!$J$4:$M$45,MATCH(L4698,ฐาน!$K$4:$K$45,0),4),"")</f>
        <v/>
      </c>
      <c r="N4698" s="310" t="str">
        <f>IF(I4698&lt;&gt;"",INDEX(ฐาน!$A$4:$F$9,MATCH(I4698,ฐาน!$A$4:$A$9,0),IF(J4698&gt;=INDEX(ฐาน!$A$4:$F$9,MATCH(I4698,ฐาน!$A$4:$A$9,0),3),6,5)),"")</f>
        <v/>
      </c>
      <c r="O4698" s="311" t="str">
        <f>IF(I4698&lt;&gt;"",IF(J4698&gt;=INDEX(ฐาน!$A$4:$G$9,MATCH(I4698,ฐาน!$A$4:$A$9,0),4),INDEX(ฐาน!$A$4:$G$9,MATCH(I4698,ฐาน!$A$4:$A$9,0),7),INDEX(ฐาน!$A$4:$G$9,MATCH(I4698,ฐาน!$A$4:$A$9,0),4)),"")</f>
        <v/>
      </c>
      <c r="P4698" s="312">
        <f>IF(M4698&lt;&gt;ฐาน!$M$45,IF(L4698&lt;&gt;"",($L4698*$N4698/100),0),0)</f>
        <v>0</v>
      </c>
      <c r="Q4698" s="311">
        <f>IF(M4698&lt;&gt;ฐาน!$M$45,IF(L4698&lt;&gt;"",ROUNDUP(($L4698*$N4698/100),-1),0),0)</f>
        <v>0</v>
      </c>
      <c r="R4698" s="311">
        <f t="shared" si="146"/>
        <v>0</v>
      </c>
      <c r="S4698" s="313">
        <f t="shared" si="147"/>
        <v>0</v>
      </c>
      <c r="T4698" s="314">
        <f>IF(M4698&lt;&gt;ฐาน!$M$45,IF(S4698&lt;&gt;"",S4698+R4698,0),0)</f>
        <v>0</v>
      </c>
      <c r="U4698" s="311">
        <f>IF(M4698&lt;&gt;ฐาน!$M$45,IF(S4698=0,J4698+T4698,O4698),J4698)</f>
        <v>0</v>
      </c>
      <c r="V4698" s="98"/>
    </row>
    <row r="4699" spans="1:22" x14ac:dyDescent="0.35">
      <c r="A4699" s="93">
        <v>4691</v>
      </c>
      <c r="B4699" s="84"/>
      <c r="C4699" s="98"/>
      <c r="D4699" s="91"/>
      <c r="E4699" s="89"/>
      <c r="F4699" s="88"/>
      <c r="G4699" s="91"/>
      <c r="H4699" s="91"/>
      <c r="I4699" s="88"/>
      <c r="J4699" s="92"/>
      <c r="K4699" s="212"/>
      <c r="L4699" s="308" t="str">
        <f>IF(K4699&lt;&gt;"",INDEX(ฐาน!$J$4:$M$44,MATCH(INT(K4699),ฐาน!$J$4:$J$44,0),2),"")</f>
        <v/>
      </c>
      <c r="M4699" s="309" t="str">
        <f>IF(L4699&lt;&gt;"",INDEX(ฐาน!$J$4:$M$45,MATCH(L4699,ฐาน!$K$4:$K$45,0),4),"")</f>
        <v/>
      </c>
      <c r="N4699" s="310" t="str">
        <f>IF(I4699&lt;&gt;"",INDEX(ฐาน!$A$4:$F$9,MATCH(I4699,ฐาน!$A$4:$A$9,0),IF(J4699&gt;=INDEX(ฐาน!$A$4:$F$9,MATCH(I4699,ฐาน!$A$4:$A$9,0),3),6,5)),"")</f>
        <v/>
      </c>
      <c r="O4699" s="311" t="str">
        <f>IF(I4699&lt;&gt;"",IF(J4699&gt;=INDEX(ฐาน!$A$4:$G$9,MATCH(I4699,ฐาน!$A$4:$A$9,0),4),INDEX(ฐาน!$A$4:$G$9,MATCH(I4699,ฐาน!$A$4:$A$9,0),7),INDEX(ฐาน!$A$4:$G$9,MATCH(I4699,ฐาน!$A$4:$A$9,0),4)),"")</f>
        <v/>
      </c>
      <c r="P4699" s="312">
        <f>IF(M4699&lt;&gt;ฐาน!$M$45,IF(L4699&lt;&gt;"",($L4699*$N4699/100),0),0)</f>
        <v>0</v>
      </c>
      <c r="Q4699" s="311">
        <f>IF(M4699&lt;&gt;ฐาน!$M$45,IF(L4699&lt;&gt;"",ROUNDUP(($L4699*$N4699/100),-1),0),0)</f>
        <v>0</v>
      </c>
      <c r="R4699" s="311">
        <f t="shared" si="146"/>
        <v>0</v>
      </c>
      <c r="S4699" s="313">
        <f t="shared" si="147"/>
        <v>0</v>
      </c>
      <c r="T4699" s="314">
        <f>IF(M4699&lt;&gt;ฐาน!$M$45,IF(S4699&lt;&gt;"",S4699+R4699,0),0)</f>
        <v>0</v>
      </c>
      <c r="U4699" s="311">
        <f>IF(M4699&lt;&gt;ฐาน!$M$45,IF(S4699=0,J4699+T4699,O4699),J4699)</f>
        <v>0</v>
      </c>
      <c r="V4699" s="98"/>
    </row>
    <row r="4700" spans="1:22" x14ac:dyDescent="0.35">
      <c r="A4700" s="93">
        <v>4692</v>
      </c>
      <c r="B4700" s="84"/>
      <c r="C4700" s="98"/>
      <c r="D4700" s="91"/>
      <c r="E4700" s="89"/>
      <c r="F4700" s="88"/>
      <c r="G4700" s="91"/>
      <c r="H4700" s="91"/>
      <c r="I4700" s="88"/>
      <c r="J4700" s="92"/>
      <c r="K4700" s="212"/>
      <c r="L4700" s="308" t="str">
        <f>IF(K4700&lt;&gt;"",INDEX(ฐาน!$J$4:$M$44,MATCH(INT(K4700),ฐาน!$J$4:$J$44,0),2),"")</f>
        <v/>
      </c>
      <c r="M4700" s="309" t="str">
        <f>IF(L4700&lt;&gt;"",INDEX(ฐาน!$J$4:$M$45,MATCH(L4700,ฐาน!$K$4:$K$45,0),4),"")</f>
        <v/>
      </c>
      <c r="N4700" s="310" t="str">
        <f>IF(I4700&lt;&gt;"",INDEX(ฐาน!$A$4:$F$9,MATCH(I4700,ฐาน!$A$4:$A$9,0),IF(J4700&gt;=INDEX(ฐาน!$A$4:$F$9,MATCH(I4700,ฐาน!$A$4:$A$9,0),3),6,5)),"")</f>
        <v/>
      </c>
      <c r="O4700" s="311" t="str">
        <f>IF(I4700&lt;&gt;"",IF(J4700&gt;=INDEX(ฐาน!$A$4:$G$9,MATCH(I4700,ฐาน!$A$4:$A$9,0),4),INDEX(ฐาน!$A$4:$G$9,MATCH(I4700,ฐาน!$A$4:$A$9,0),7),INDEX(ฐาน!$A$4:$G$9,MATCH(I4700,ฐาน!$A$4:$A$9,0),4)),"")</f>
        <v/>
      </c>
      <c r="P4700" s="312">
        <f>IF(M4700&lt;&gt;ฐาน!$M$45,IF(L4700&lt;&gt;"",($L4700*$N4700/100),0),0)</f>
        <v>0</v>
      </c>
      <c r="Q4700" s="311">
        <f>IF(M4700&lt;&gt;ฐาน!$M$45,IF(L4700&lt;&gt;"",ROUNDUP(($L4700*$N4700/100),-1),0),0)</f>
        <v>0</v>
      </c>
      <c r="R4700" s="311">
        <f t="shared" si="146"/>
        <v>0</v>
      </c>
      <c r="S4700" s="313">
        <f t="shared" si="147"/>
        <v>0</v>
      </c>
      <c r="T4700" s="314">
        <f>IF(M4700&lt;&gt;ฐาน!$M$45,IF(S4700&lt;&gt;"",S4700+R4700,0),0)</f>
        <v>0</v>
      </c>
      <c r="U4700" s="311">
        <f>IF(M4700&lt;&gt;ฐาน!$M$45,IF(S4700=0,J4700+T4700,O4700),J4700)</f>
        <v>0</v>
      </c>
      <c r="V4700" s="98"/>
    </row>
    <row r="4701" spans="1:22" x14ac:dyDescent="0.35">
      <c r="A4701" s="93">
        <v>4693</v>
      </c>
      <c r="B4701" s="84"/>
      <c r="C4701" s="98"/>
      <c r="D4701" s="91"/>
      <c r="E4701" s="89"/>
      <c r="F4701" s="88"/>
      <c r="G4701" s="91"/>
      <c r="H4701" s="91"/>
      <c r="I4701" s="88"/>
      <c r="J4701" s="92"/>
      <c r="K4701" s="212"/>
      <c r="L4701" s="308" t="str">
        <f>IF(K4701&lt;&gt;"",INDEX(ฐาน!$J$4:$M$44,MATCH(INT(K4701),ฐาน!$J$4:$J$44,0),2),"")</f>
        <v/>
      </c>
      <c r="M4701" s="309" t="str">
        <f>IF(L4701&lt;&gt;"",INDEX(ฐาน!$J$4:$M$45,MATCH(L4701,ฐาน!$K$4:$K$45,0),4),"")</f>
        <v/>
      </c>
      <c r="N4701" s="310" t="str">
        <f>IF(I4701&lt;&gt;"",INDEX(ฐาน!$A$4:$F$9,MATCH(I4701,ฐาน!$A$4:$A$9,0),IF(J4701&gt;=INDEX(ฐาน!$A$4:$F$9,MATCH(I4701,ฐาน!$A$4:$A$9,0),3),6,5)),"")</f>
        <v/>
      </c>
      <c r="O4701" s="311" t="str">
        <f>IF(I4701&lt;&gt;"",IF(J4701&gt;=INDEX(ฐาน!$A$4:$G$9,MATCH(I4701,ฐาน!$A$4:$A$9,0),4),INDEX(ฐาน!$A$4:$G$9,MATCH(I4701,ฐาน!$A$4:$A$9,0),7),INDEX(ฐาน!$A$4:$G$9,MATCH(I4701,ฐาน!$A$4:$A$9,0),4)),"")</f>
        <v/>
      </c>
      <c r="P4701" s="312">
        <f>IF(M4701&lt;&gt;ฐาน!$M$45,IF(L4701&lt;&gt;"",($L4701*$N4701/100),0),0)</f>
        <v>0</v>
      </c>
      <c r="Q4701" s="311">
        <f>IF(M4701&lt;&gt;ฐาน!$M$45,IF(L4701&lt;&gt;"",ROUNDUP(($L4701*$N4701/100),-1),0),0)</f>
        <v>0</v>
      </c>
      <c r="R4701" s="311">
        <f t="shared" si="146"/>
        <v>0</v>
      </c>
      <c r="S4701" s="313">
        <f t="shared" si="147"/>
        <v>0</v>
      </c>
      <c r="T4701" s="314">
        <f>IF(M4701&lt;&gt;ฐาน!$M$45,IF(S4701&lt;&gt;"",S4701+R4701,0),0)</f>
        <v>0</v>
      </c>
      <c r="U4701" s="311">
        <f>IF(M4701&lt;&gt;ฐาน!$M$45,IF(S4701=0,J4701+T4701,O4701),J4701)</f>
        <v>0</v>
      </c>
      <c r="V4701" s="98"/>
    </row>
    <row r="4702" spans="1:22" x14ac:dyDescent="0.35">
      <c r="A4702" s="93">
        <v>4694</v>
      </c>
      <c r="B4702" s="84"/>
      <c r="C4702" s="98"/>
      <c r="D4702" s="91"/>
      <c r="E4702" s="89"/>
      <c r="F4702" s="88"/>
      <c r="G4702" s="91"/>
      <c r="H4702" s="91"/>
      <c r="I4702" s="88"/>
      <c r="J4702" s="92"/>
      <c r="K4702" s="212"/>
      <c r="L4702" s="308" t="str">
        <f>IF(K4702&lt;&gt;"",INDEX(ฐาน!$J$4:$M$44,MATCH(INT(K4702),ฐาน!$J$4:$J$44,0),2),"")</f>
        <v/>
      </c>
      <c r="M4702" s="309" t="str">
        <f>IF(L4702&lt;&gt;"",INDEX(ฐาน!$J$4:$M$45,MATCH(L4702,ฐาน!$K$4:$K$45,0),4),"")</f>
        <v/>
      </c>
      <c r="N4702" s="310" t="str">
        <f>IF(I4702&lt;&gt;"",INDEX(ฐาน!$A$4:$F$9,MATCH(I4702,ฐาน!$A$4:$A$9,0),IF(J4702&gt;=INDEX(ฐาน!$A$4:$F$9,MATCH(I4702,ฐาน!$A$4:$A$9,0),3),6,5)),"")</f>
        <v/>
      </c>
      <c r="O4702" s="311" t="str">
        <f>IF(I4702&lt;&gt;"",IF(J4702&gt;=INDEX(ฐาน!$A$4:$G$9,MATCH(I4702,ฐาน!$A$4:$A$9,0),4),INDEX(ฐาน!$A$4:$G$9,MATCH(I4702,ฐาน!$A$4:$A$9,0),7),INDEX(ฐาน!$A$4:$G$9,MATCH(I4702,ฐาน!$A$4:$A$9,0),4)),"")</f>
        <v/>
      </c>
      <c r="P4702" s="312">
        <f>IF(M4702&lt;&gt;ฐาน!$M$45,IF(L4702&lt;&gt;"",($L4702*$N4702/100),0),0)</f>
        <v>0</v>
      </c>
      <c r="Q4702" s="311">
        <f>IF(M4702&lt;&gt;ฐาน!$M$45,IF(L4702&lt;&gt;"",ROUNDUP(($L4702*$N4702/100),-1),0),0)</f>
        <v>0</v>
      </c>
      <c r="R4702" s="311">
        <f t="shared" si="146"/>
        <v>0</v>
      </c>
      <c r="S4702" s="313">
        <f t="shared" si="147"/>
        <v>0</v>
      </c>
      <c r="T4702" s="314">
        <f>IF(M4702&lt;&gt;ฐาน!$M$45,IF(S4702&lt;&gt;"",S4702+R4702,0),0)</f>
        <v>0</v>
      </c>
      <c r="U4702" s="311">
        <f>IF(M4702&lt;&gt;ฐาน!$M$45,IF(S4702=0,J4702+T4702,O4702),J4702)</f>
        <v>0</v>
      </c>
      <c r="V4702" s="98"/>
    </row>
    <row r="4703" spans="1:22" x14ac:dyDescent="0.35">
      <c r="A4703" s="93">
        <v>4695</v>
      </c>
      <c r="B4703" s="84"/>
      <c r="C4703" s="98"/>
      <c r="D4703" s="91"/>
      <c r="E4703" s="89"/>
      <c r="F4703" s="88"/>
      <c r="G4703" s="91"/>
      <c r="H4703" s="91"/>
      <c r="I4703" s="88"/>
      <c r="J4703" s="92"/>
      <c r="K4703" s="212"/>
      <c r="L4703" s="308" t="str">
        <f>IF(K4703&lt;&gt;"",INDEX(ฐาน!$J$4:$M$44,MATCH(INT(K4703),ฐาน!$J$4:$J$44,0),2),"")</f>
        <v/>
      </c>
      <c r="M4703" s="309" t="str">
        <f>IF(L4703&lt;&gt;"",INDEX(ฐาน!$J$4:$M$45,MATCH(L4703,ฐาน!$K$4:$K$45,0),4),"")</f>
        <v/>
      </c>
      <c r="N4703" s="310" t="str">
        <f>IF(I4703&lt;&gt;"",INDEX(ฐาน!$A$4:$F$9,MATCH(I4703,ฐาน!$A$4:$A$9,0),IF(J4703&gt;=INDEX(ฐาน!$A$4:$F$9,MATCH(I4703,ฐาน!$A$4:$A$9,0),3),6,5)),"")</f>
        <v/>
      </c>
      <c r="O4703" s="311" t="str">
        <f>IF(I4703&lt;&gt;"",IF(J4703&gt;=INDEX(ฐาน!$A$4:$G$9,MATCH(I4703,ฐาน!$A$4:$A$9,0),4),INDEX(ฐาน!$A$4:$G$9,MATCH(I4703,ฐาน!$A$4:$A$9,0),7),INDEX(ฐาน!$A$4:$G$9,MATCH(I4703,ฐาน!$A$4:$A$9,0),4)),"")</f>
        <v/>
      </c>
      <c r="P4703" s="312">
        <f>IF(M4703&lt;&gt;ฐาน!$M$45,IF(L4703&lt;&gt;"",($L4703*$N4703/100),0),0)</f>
        <v>0</v>
      </c>
      <c r="Q4703" s="311">
        <f>IF(M4703&lt;&gt;ฐาน!$M$45,IF(L4703&lt;&gt;"",ROUNDUP(($L4703*$N4703/100),-1),0),0)</f>
        <v>0</v>
      </c>
      <c r="R4703" s="311">
        <f t="shared" si="146"/>
        <v>0</v>
      </c>
      <c r="S4703" s="313">
        <f t="shared" si="147"/>
        <v>0</v>
      </c>
      <c r="T4703" s="314">
        <f>IF(M4703&lt;&gt;ฐาน!$M$45,IF(S4703&lt;&gt;"",S4703+R4703,0),0)</f>
        <v>0</v>
      </c>
      <c r="U4703" s="311">
        <f>IF(M4703&lt;&gt;ฐาน!$M$45,IF(S4703=0,J4703+T4703,O4703),J4703)</f>
        <v>0</v>
      </c>
      <c r="V4703" s="98"/>
    </row>
    <row r="4704" spans="1:22" x14ac:dyDescent="0.35">
      <c r="A4704" s="93">
        <v>4696</v>
      </c>
      <c r="B4704" s="84"/>
      <c r="C4704" s="98"/>
      <c r="D4704" s="91"/>
      <c r="E4704" s="89"/>
      <c r="F4704" s="88"/>
      <c r="G4704" s="91"/>
      <c r="H4704" s="91"/>
      <c r="I4704" s="88"/>
      <c r="J4704" s="92"/>
      <c r="K4704" s="212"/>
      <c r="L4704" s="308" t="str">
        <f>IF(K4704&lt;&gt;"",INDEX(ฐาน!$J$4:$M$44,MATCH(INT(K4704),ฐาน!$J$4:$J$44,0),2),"")</f>
        <v/>
      </c>
      <c r="M4704" s="309" t="str">
        <f>IF(L4704&lt;&gt;"",INDEX(ฐาน!$J$4:$M$45,MATCH(L4704,ฐาน!$K$4:$K$45,0),4),"")</f>
        <v/>
      </c>
      <c r="N4704" s="310" t="str">
        <f>IF(I4704&lt;&gt;"",INDEX(ฐาน!$A$4:$F$9,MATCH(I4704,ฐาน!$A$4:$A$9,0),IF(J4704&gt;=INDEX(ฐาน!$A$4:$F$9,MATCH(I4704,ฐาน!$A$4:$A$9,0),3),6,5)),"")</f>
        <v/>
      </c>
      <c r="O4704" s="311" t="str">
        <f>IF(I4704&lt;&gt;"",IF(J4704&gt;=INDEX(ฐาน!$A$4:$G$9,MATCH(I4704,ฐาน!$A$4:$A$9,0),4),INDEX(ฐาน!$A$4:$G$9,MATCH(I4704,ฐาน!$A$4:$A$9,0),7),INDEX(ฐาน!$A$4:$G$9,MATCH(I4704,ฐาน!$A$4:$A$9,0),4)),"")</f>
        <v/>
      </c>
      <c r="P4704" s="312">
        <f>IF(M4704&lt;&gt;ฐาน!$M$45,IF(L4704&lt;&gt;"",($L4704*$N4704/100),0),0)</f>
        <v>0</v>
      </c>
      <c r="Q4704" s="311">
        <f>IF(M4704&lt;&gt;ฐาน!$M$45,IF(L4704&lt;&gt;"",ROUNDUP(($L4704*$N4704/100),-1),0),0)</f>
        <v>0</v>
      </c>
      <c r="R4704" s="311">
        <f t="shared" si="146"/>
        <v>0</v>
      </c>
      <c r="S4704" s="313">
        <f t="shared" si="147"/>
        <v>0</v>
      </c>
      <c r="T4704" s="314">
        <f>IF(M4704&lt;&gt;ฐาน!$M$45,IF(S4704&lt;&gt;"",S4704+R4704,0),0)</f>
        <v>0</v>
      </c>
      <c r="U4704" s="311">
        <f>IF(M4704&lt;&gt;ฐาน!$M$45,IF(S4704=0,J4704+T4704,O4704),J4704)</f>
        <v>0</v>
      </c>
      <c r="V4704" s="98"/>
    </row>
    <row r="4705" spans="1:22" x14ac:dyDescent="0.35">
      <c r="A4705" s="93">
        <v>4697</v>
      </c>
      <c r="B4705" s="84"/>
      <c r="C4705" s="98"/>
      <c r="D4705" s="91"/>
      <c r="E4705" s="89"/>
      <c r="F4705" s="88"/>
      <c r="G4705" s="91"/>
      <c r="H4705" s="91"/>
      <c r="I4705" s="88"/>
      <c r="J4705" s="92"/>
      <c r="K4705" s="212"/>
      <c r="L4705" s="308" t="str">
        <f>IF(K4705&lt;&gt;"",INDEX(ฐาน!$J$4:$M$44,MATCH(INT(K4705),ฐาน!$J$4:$J$44,0),2),"")</f>
        <v/>
      </c>
      <c r="M4705" s="309" t="str">
        <f>IF(L4705&lt;&gt;"",INDEX(ฐาน!$J$4:$M$45,MATCH(L4705,ฐาน!$K$4:$K$45,0),4),"")</f>
        <v/>
      </c>
      <c r="N4705" s="310" t="str">
        <f>IF(I4705&lt;&gt;"",INDEX(ฐาน!$A$4:$F$9,MATCH(I4705,ฐาน!$A$4:$A$9,0),IF(J4705&gt;=INDEX(ฐาน!$A$4:$F$9,MATCH(I4705,ฐาน!$A$4:$A$9,0),3),6,5)),"")</f>
        <v/>
      </c>
      <c r="O4705" s="311" t="str">
        <f>IF(I4705&lt;&gt;"",IF(J4705&gt;=INDEX(ฐาน!$A$4:$G$9,MATCH(I4705,ฐาน!$A$4:$A$9,0),4),INDEX(ฐาน!$A$4:$G$9,MATCH(I4705,ฐาน!$A$4:$A$9,0),7),INDEX(ฐาน!$A$4:$G$9,MATCH(I4705,ฐาน!$A$4:$A$9,0),4)),"")</f>
        <v/>
      </c>
      <c r="P4705" s="312">
        <f>IF(M4705&lt;&gt;ฐาน!$M$45,IF(L4705&lt;&gt;"",($L4705*$N4705/100),0),0)</f>
        <v>0</v>
      </c>
      <c r="Q4705" s="311">
        <f>IF(M4705&lt;&gt;ฐาน!$M$45,IF(L4705&lt;&gt;"",ROUNDUP(($L4705*$N4705/100),-1),0),0)</f>
        <v>0</v>
      </c>
      <c r="R4705" s="311">
        <f t="shared" si="146"/>
        <v>0</v>
      </c>
      <c r="S4705" s="313">
        <f t="shared" si="147"/>
        <v>0</v>
      </c>
      <c r="T4705" s="314">
        <f>IF(M4705&lt;&gt;ฐาน!$M$45,IF(S4705&lt;&gt;"",S4705+R4705,0),0)</f>
        <v>0</v>
      </c>
      <c r="U4705" s="311">
        <f>IF(M4705&lt;&gt;ฐาน!$M$45,IF(S4705=0,J4705+T4705,O4705),J4705)</f>
        <v>0</v>
      </c>
      <c r="V4705" s="98"/>
    </row>
    <row r="4706" spans="1:22" x14ac:dyDescent="0.35">
      <c r="A4706" s="93">
        <v>4698</v>
      </c>
      <c r="B4706" s="84"/>
      <c r="C4706" s="98"/>
      <c r="D4706" s="91"/>
      <c r="E4706" s="89"/>
      <c r="F4706" s="88"/>
      <c r="G4706" s="91"/>
      <c r="H4706" s="91"/>
      <c r="I4706" s="88"/>
      <c r="J4706" s="92"/>
      <c r="K4706" s="212"/>
      <c r="L4706" s="308" t="str">
        <f>IF(K4706&lt;&gt;"",INDEX(ฐาน!$J$4:$M$44,MATCH(INT(K4706),ฐาน!$J$4:$J$44,0),2),"")</f>
        <v/>
      </c>
      <c r="M4706" s="309" t="str">
        <f>IF(L4706&lt;&gt;"",INDEX(ฐาน!$J$4:$M$45,MATCH(L4706,ฐาน!$K$4:$K$45,0),4),"")</f>
        <v/>
      </c>
      <c r="N4706" s="310" t="str">
        <f>IF(I4706&lt;&gt;"",INDEX(ฐาน!$A$4:$F$9,MATCH(I4706,ฐาน!$A$4:$A$9,0),IF(J4706&gt;=INDEX(ฐาน!$A$4:$F$9,MATCH(I4706,ฐาน!$A$4:$A$9,0),3),6,5)),"")</f>
        <v/>
      </c>
      <c r="O4706" s="311" t="str">
        <f>IF(I4706&lt;&gt;"",IF(J4706&gt;=INDEX(ฐาน!$A$4:$G$9,MATCH(I4706,ฐาน!$A$4:$A$9,0),4),INDEX(ฐาน!$A$4:$G$9,MATCH(I4706,ฐาน!$A$4:$A$9,0),7),INDEX(ฐาน!$A$4:$G$9,MATCH(I4706,ฐาน!$A$4:$A$9,0),4)),"")</f>
        <v/>
      </c>
      <c r="P4706" s="312">
        <f>IF(M4706&lt;&gt;ฐาน!$M$45,IF(L4706&lt;&gt;"",($L4706*$N4706/100),0),0)</f>
        <v>0</v>
      </c>
      <c r="Q4706" s="311">
        <f>IF(M4706&lt;&gt;ฐาน!$M$45,IF(L4706&lt;&gt;"",ROUNDUP(($L4706*$N4706/100),-1),0),0)</f>
        <v>0</v>
      </c>
      <c r="R4706" s="311">
        <f t="shared" si="146"/>
        <v>0</v>
      </c>
      <c r="S4706" s="313">
        <f t="shared" si="147"/>
        <v>0</v>
      </c>
      <c r="T4706" s="314">
        <f>IF(M4706&lt;&gt;ฐาน!$M$45,IF(S4706&lt;&gt;"",S4706+R4706,0),0)</f>
        <v>0</v>
      </c>
      <c r="U4706" s="311">
        <f>IF(M4706&lt;&gt;ฐาน!$M$45,IF(S4706=0,J4706+T4706,O4706),J4706)</f>
        <v>0</v>
      </c>
      <c r="V4706" s="98"/>
    </row>
    <row r="4707" spans="1:22" x14ac:dyDescent="0.35">
      <c r="A4707" s="93">
        <v>4699</v>
      </c>
      <c r="B4707" s="84"/>
      <c r="C4707" s="98"/>
      <c r="D4707" s="91"/>
      <c r="E4707" s="89"/>
      <c r="F4707" s="88"/>
      <c r="G4707" s="91"/>
      <c r="H4707" s="91"/>
      <c r="I4707" s="88"/>
      <c r="J4707" s="92"/>
      <c r="K4707" s="212"/>
      <c r="L4707" s="308" t="str">
        <f>IF(K4707&lt;&gt;"",INDEX(ฐาน!$J$4:$M$44,MATCH(INT(K4707),ฐาน!$J$4:$J$44,0),2),"")</f>
        <v/>
      </c>
      <c r="M4707" s="309" t="str">
        <f>IF(L4707&lt;&gt;"",INDEX(ฐาน!$J$4:$M$45,MATCH(L4707,ฐาน!$K$4:$K$45,0),4),"")</f>
        <v/>
      </c>
      <c r="N4707" s="310" t="str">
        <f>IF(I4707&lt;&gt;"",INDEX(ฐาน!$A$4:$F$9,MATCH(I4707,ฐาน!$A$4:$A$9,0),IF(J4707&gt;=INDEX(ฐาน!$A$4:$F$9,MATCH(I4707,ฐาน!$A$4:$A$9,0),3),6,5)),"")</f>
        <v/>
      </c>
      <c r="O4707" s="311" t="str">
        <f>IF(I4707&lt;&gt;"",IF(J4707&gt;=INDEX(ฐาน!$A$4:$G$9,MATCH(I4707,ฐาน!$A$4:$A$9,0),4),INDEX(ฐาน!$A$4:$G$9,MATCH(I4707,ฐาน!$A$4:$A$9,0),7),INDEX(ฐาน!$A$4:$G$9,MATCH(I4707,ฐาน!$A$4:$A$9,0),4)),"")</f>
        <v/>
      </c>
      <c r="P4707" s="312">
        <f>IF(M4707&lt;&gt;ฐาน!$M$45,IF(L4707&lt;&gt;"",($L4707*$N4707/100),0),0)</f>
        <v>0</v>
      </c>
      <c r="Q4707" s="311">
        <f>IF(M4707&lt;&gt;ฐาน!$M$45,IF(L4707&lt;&gt;"",ROUNDUP(($L4707*$N4707/100),-1),0),0)</f>
        <v>0</v>
      </c>
      <c r="R4707" s="311">
        <f t="shared" si="146"/>
        <v>0</v>
      </c>
      <c r="S4707" s="313">
        <f t="shared" si="147"/>
        <v>0</v>
      </c>
      <c r="T4707" s="314">
        <f>IF(M4707&lt;&gt;ฐาน!$M$45,IF(S4707&lt;&gt;"",S4707+R4707,0),0)</f>
        <v>0</v>
      </c>
      <c r="U4707" s="311">
        <f>IF(M4707&lt;&gt;ฐาน!$M$45,IF(S4707=0,J4707+T4707,O4707),J4707)</f>
        <v>0</v>
      </c>
      <c r="V4707" s="98"/>
    </row>
    <row r="4708" spans="1:22" x14ac:dyDescent="0.35">
      <c r="A4708" s="93">
        <v>4700</v>
      </c>
      <c r="B4708" s="84"/>
      <c r="C4708" s="98"/>
      <c r="D4708" s="91"/>
      <c r="E4708" s="89"/>
      <c r="F4708" s="88"/>
      <c r="G4708" s="91"/>
      <c r="H4708" s="91"/>
      <c r="I4708" s="88"/>
      <c r="J4708" s="92"/>
      <c r="K4708" s="212"/>
      <c r="L4708" s="308" t="str">
        <f>IF(K4708&lt;&gt;"",INDEX(ฐาน!$J$4:$M$44,MATCH(INT(K4708),ฐาน!$J$4:$J$44,0),2),"")</f>
        <v/>
      </c>
      <c r="M4708" s="309" t="str">
        <f>IF(L4708&lt;&gt;"",INDEX(ฐาน!$J$4:$M$45,MATCH(L4708,ฐาน!$K$4:$K$45,0),4),"")</f>
        <v/>
      </c>
      <c r="N4708" s="310" t="str">
        <f>IF(I4708&lt;&gt;"",INDEX(ฐาน!$A$4:$F$9,MATCH(I4708,ฐาน!$A$4:$A$9,0),IF(J4708&gt;=INDEX(ฐาน!$A$4:$F$9,MATCH(I4708,ฐาน!$A$4:$A$9,0),3),6,5)),"")</f>
        <v/>
      </c>
      <c r="O4708" s="311" t="str">
        <f>IF(I4708&lt;&gt;"",IF(J4708&gt;=INDEX(ฐาน!$A$4:$G$9,MATCH(I4708,ฐาน!$A$4:$A$9,0),4),INDEX(ฐาน!$A$4:$G$9,MATCH(I4708,ฐาน!$A$4:$A$9,0),7),INDEX(ฐาน!$A$4:$G$9,MATCH(I4708,ฐาน!$A$4:$A$9,0),4)),"")</f>
        <v/>
      </c>
      <c r="P4708" s="312">
        <f>IF(M4708&lt;&gt;ฐาน!$M$45,IF(L4708&lt;&gt;"",($L4708*$N4708/100),0),0)</f>
        <v>0</v>
      </c>
      <c r="Q4708" s="311">
        <f>IF(M4708&lt;&gt;ฐาน!$M$45,IF(L4708&lt;&gt;"",ROUNDUP(($L4708*$N4708/100),-1),0),0)</f>
        <v>0</v>
      </c>
      <c r="R4708" s="311">
        <f t="shared" si="146"/>
        <v>0</v>
      </c>
      <c r="S4708" s="313">
        <f t="shared" si="147"/>
        <v>0</v>
      </c>
      <c r="T4708" s="314">
        <f>IF(M4708&lt;&gt;ฐาน!$M$45,IF(S4708&lt;&gt;"",S4708+R4708,0),0)</f>
        <v>0</v>
      </c>
      <c r="U4708" s="311">
        <f>IF(M4708&lt;&gt;ฐาน!$M$45,IF(S4708=0,J4708+T4708,O4708),J4708)</f>
        <v>0</v>
      </c>
      <c r="V4708" s="98"/>
    </row>
    <row r="4709" spans="1:22" x14ac:dyDescent="0.35">
      <c r="A4709" s="93">
        <v>4701</v>
      </c>
      <c r="B4709" s="84"/>
      <c r="C4709" s="98"/>
      <c r="D4709" s="91"/>
      <c r="E4709" s="89"/>
      <c r="F4709" s="88"/>
      <c r="G4709" s="91"/>
      <c r="H4709" s="91"/>
      <c r="I4709" s="88"/>
      <c r="J4709" s="92"/>
      <c r="K4709" s="212"/>
      <c r="L4709" s="308" t="str">
        <f>IF(K4709&lt;&gt;"",INDEX(ฐาน!$J$4:$M$44,MATCH(INT(K4709),ฐาน!$J$4:$J$44,0),2),"")</f>
        <v/>
      </c>
      <c r="M4709" s="309" t="str">
        <f>IF(L4709&lt;&gt;"",INDEX(ฐาน!$J$4:$M$45,MATCH(L4709,ฐาน!$K$4:$K$45,0),4),"")</f>
        <v/>
      </c>
      <c r="N4709" s="310" t="str">
        <f>IF(I4709&lt;&gt;"",INDEX(ฐาน!$A$4:$F$9,MATCH(I4709,ฐาน!$A$4:$A$9,0),IF(J4709&gt;=INDEX(ฐาน!$A$4:$F$9,MATCH(I4709,ฐาน!$A$4:$A$9,0),3),6,5)),"")</f>
        <v/>
      </c>
      <c r="O4709" s="311" t="str">
        <f>IF(I4709&lt;&gt;"",IF(J4709&gt;=INDEX(ฐาน!$A$4:$G$9,MATCH(I4709,ฐาน!$A$4:$A$9,0),4),INDEX(ฐาน!$A$4:$G$9,MATCH(I4709,ฐาน!$A$4:$A$9,0),7),INDEX(ฐาน!$A$4:$G$9,MATCH(I4709,ฐาน!$A$4:$A$9,0),4)),"")</f>
        <v/>
      </c>
      <c r="P4709" s="312">
        <f>IF(M4709&lt;&gt;ฐาน!$M$45,IF(L4709&lt;&gt;"",($L4709*$N4709/100),0),0)</f>
        <v>0</v>
      </c>
      <c r="Q4709" s="311">
        <f>IF(M4709&lt;&gt;ฐาน!$M$45,IF(L4709&lt;&gt;"",ROUNDUP(($L4709*$N4709/100),-1),0),0)</f>
        <v>0</v>
      </c>
      <c r="R4709" s="311">
        <f t="shared" si="146"/>
        <v>0</v>
      </c>
      <c r="S4709" s="313">
        <f t="shared" si="147"/>
        <v>0</v>
      </c>
      <c r="T4709" s="314">
        <f>IF(M4709&lt;&gt;ฐาน!$M$45,IF(S4709&lt;&gt;"",S4709+R4709,0),0)</f>
        <v>0</v>
      </c>
      <c r="U4709" s="311">
        <f>IF(M4709&lt;&gt;ฐาน!$M$45,IF(S4709=0,J4709+T4709,O4709),J4709)</f>
        <v>0</v>
      </c>
      <c r="V4709" s="98"/>
    </row>
    <row r="4710" spans="1:22" x14ac:dyDescent="0.35">
      <c r="A4710" s="93">
        <v>4702</v>
      </c>
      <c r="B4710" s="84"/>
      <c r="C4710" s="98"/>
      <c r="D4710" s="91"/>
      <c r="E4710" s="89"/>
      <c r="F4710" s="88"/>
      <c r="G4710" s="91"/>
      <c r="H4710" s="91"/>
      <c r="I4710" s="88"/>
      <c r="J4710" s="92"/>
      <c r="K4710" s="212"/>
      <c r="L4710" s="308" t="str">
        <f>IF(K4710&lt;&gt;"",INDEX(ฐาน!$J$4:$M$44,MATCH(INT(K4710),ฐาน!$J$4:$J$44,0),2),"")</f>
        <v/>
      </c>
      <c r="M4710" s="309" t="str">
        <f>IF(L4710&lt;&gt;"",INDEX(ฐาน!$J$4:$M$45,MATCH(L4710,ฐาน!$K$4:$K$45,0),4),"")</f>
        <v/>
      </c>
      <c r="N4710" s="310" t="str">
        <f>IF(I4710&lt;&gt;"",INDEX(ฐาน!$A$4:$F$9,MATCH(I4710,ฐาน!$A$4:$A$9,0),IF(J4710&gt;=INDEX(ฐาน!$A$4:$F$9,MATCH(I4710,ฐาน!$A$4:$A$9,0),3),6,5)),"")</f>
        <v/>
      </c>
      <c r="O4710" s="311" t="str">
        <f>IF(I4710&lt;&gt;"",IF(J4710&gt;=INDEX(ฐาน!$A$4:$G$9,MATCH(I4710,ฐาน!$A$4:$A$9,0),4),INDEX(ฐาน!$A$4:$G$9,MATCH(I4710,ฐาน!$A$4:$A$9,0),7),INDEX(ฐาน!$A$4:$G$9,MATCH(I4710,ฐาน!$A$4:$A$9,0),4)),"")</f>
        <v/>
      </c>
      <c r="P4710" s="312">
        <f>IF(M4710&lt;&gt;ฐาน!$M$45,IF(L4710&lt;&gt;"",($L4710*$N4710/100),0),0)</f>
        <v>0</v>
      </c>
      <c r="Q4710" s="311">
        <f>IF(M4710&lt;&gt;ฐาน!$M$45,IF(L4710&lt;&gt;"",ROUNDUP(($L4710*$N4710/100),-1),0),0)</f>
        <v>0</v>
      </c>
      <c r="R4710" s="311">
        <f t="shared" si="146"/>
        <v>0</v>
      </c>
      <c r="S4710" s="313">
        <f t="shared" si="147"/>
        <v>0</v>
      </c>
      <c r="T4710" s="314">
        <f>IF(M4710&lt;&gt;ฐาน!$M$45,IF(S4710&lt;&gt;"",S4710+R4710,0),0)</f>
        <v>0</v>
      </c>
      <c r="U4710" s="311">
        <f>IF(M4710&lt;&gt;ฐาน!$M$45,IF(S4710=0,J4710+T4710,O4710),J4710)</f>
        <v>0</v>
      </c>
      <c r="V4710" s="98"/>
    </row>
    <row r="4711" spans="1:22" x14ac:dyDescent="0.35">
      <c r="A4711" s="93">
        <v>4703</v>
      </c>
      <c r="B4711" s="84"/>
      <c r="C4711" s="98"/>
      <c r="D4711" s="91"/>
      <c r="E4711" s="89"/>
      <c r="F4711" s="88"/>
      <c r="G4711" s="91"/>
      <c r="H4711" s="91"/>
      <c r="I4711" s="88"/>
      <c r="J4711" s="92"/>
      <c r="K4711" s="212"/>
      <c r="L4711" s="308" t="str">
        <f>IF(K4711&lt;&gt;"",INDEX(ฐาน!$J$4:$M$44,MATCH(INT(K4711),ฐาน!$J$4:$J$44,0),2),"")</f>
        <v/>
      </c>
      <c r="M4711" s="309" t="str">
        <f>IF(L4711&lt;&gt;"",INDEX(ฐาน!$J$4:$M$45,MATCH(L4711,ฐาน!$K$4:$K$45,0),4),"")</f>
        <v/>
      </c>
      <c r="N4711" s="310" t="str">
        <f>IF(I4711&lt;&gt;"",INDEX(ฐาน!$A$4:$F$9,MATCH(I4711,ฐาน!$A$4:$A$9,0),IF(J4711&gt;=INDEX(ฐาน!$A$4:$F$9,MATCH(I4711,ฐาน!$A$4:$A$9,0),3),6,5)),"")</f>
        <v/>
      </c>
      <c r="O4711" s="311" t="str">
        <f>IF(I4711&lt;&gt;"",IF(J4711&gt;=INDEX(ฐาน!$A$4:$G$9,MATCH(I4711,ฐาน!$A$4:$A$9,0),4),INDEX(ฐาน!$A$4:$G$9,MATCH(I4711,ฐาน!$A$4:$A$9,0),7),INDEX(ฐาน!$A$4:$G$9,MATCH(I4711,ฐาน!$A$4:$A$9,0),4)),"")</f>
        <v/>
      </c>
      <c r="P4711" s="312">
        <f>IF(M4711&lt;&gt;ฐาน!$M$45,IF(L4711&lt;&gt;"",($L4711*$N4711/100),0),0)</f>
        <v>0</v>
      </c>
      <c r="Q4711" s="311">
        <f>IF(M4711&lt;&gt;ฐาน!$M$45,IF(L4711&lt;&gt;"",ROUNDUP(($L4711*$N4711/100),-1),0),0)</f>
        <v>0</v>
      </c>
      <c r="R4711" s="311">
        <f t="shared" si="146"/>
        <v>0</v>
      </c>
      <c r="S4711" s="313">
        <f t="shared" si="147"/>
        <v>0</v>
      </c>
      <c r="T4711" s="314">
        <f>IF(M4711&lt;&gt;ฐาน!$M$45,IF(S4711&lt;&gt;"",S4711+R4711,0),0)</f>
        <v>0</v>
      </c>
      <c r="U4711" s="311">
        <f>IF(M4711&lt;&gt;ฐาน!$M$45,IF(S4711=0,J4711+T4711,O4711),J4711)</f>
        <v>0</v>
      </c>
      <c r="V4711" s="98"/>
    </row>
    <row r="4712" spans="1:22" x14ac:dyDescent="0.35">
      <c r="A4712" s="93">
        <v>4704</v>
      </c>
      <c r="B4712" s="84"/>
      <c r="C4712" s="98"/>
      <c r="D4712" s="91"/>
      <c r="E4712" s="89"/>
      <c r="F4712" s="88"/>
      <c r="G4712" s="91"/>
      <c r="H4712" s="91"/>
      <c r="I4712" s="88"/>
      <c r="J4712" s="92"/>
      <c r="K4712" s="212"/>
      <c r="L4712" s="308" t="str">
        <f>IF(K4712&lt;&gt;"",INDEX(ฐาน!$J$4:$M$44,MATCH(INT(K4712),ฐาน!$J$4:$J$44,0),2),"")</f>
        <v/>
      </c>
      <c r="M4712" s="309" t="str">
        <f>IF(L4712&lt;&gt;"",INDEX(ฐาน!$J$4:$M$45,MATCH(L4712,ฐาน!$K$4:$K$45,0),4),"")</f>
        <v/>
      </c>
      <c r="N4712" s="310" t="str">
        <f>IF(I4712&lt;&gt;"",INDEX(ฐาน!$A$4:$F$9,MATCH(I4712,ฐาน!$A$4:$A$9,0),IF(J4712&gt;=INDEX(ฐาน!$A$4:$F$9,MATCH(I4712,ฐาน!$A$4:$A$9,0),3),6,5)),"")</f>
        <v/>
      </c>
      <c r="O4712" s="311" t="str">
        <f>IF(I4712&lt;&gt;"",IF(J4712&gt;=INDEX(ฐาน!$A$4:$G$9,MATCH(I4712,ฐาน!$A$4:$A$9,0),4),INDEX(ฐาน!$A$4:$G$9,MATCH(I4712,ฐาน!$A$4:$A$9,0),7),INDEX(ฐาน!$A$4:$G$9,MATCH(I4712,ฐาน!$A$4:$A$9,0),4)),"")</f>
        <v/>
      </c>
      <c r="P4712" s="312">
        <f>IF(M4712&lt;&gt;ฐาน!$M$45,IF(L4712&lt;&gt;"",($L4712*$N4712/100),0),0)</f>
        <v>0</v>
      </c>
      <c r="Q4712" s="311">
        <f>IF(M4712&lt;&gt;ฐาน!$M$45,IF(L4712&lt;&gt;"",ROUNDUP(($L4712*$N4712/100),-1),0),0)</f>
        <v>0</v>
      </c>
      <c r="R4712" s="311">
        <f t="shared" si="146"/>
        <v>0</v>
      </c>
      <c r="S4712" s="313">
        <f t="shared" si="147"/>
        <v>0</v>
      </c>
      <c r="T4712" s="314">
        <f>IF(M4712&lt;&gt;ฐาน!$M$45,IF(S4712&lt;&gt;"",S4712+R4712,0),0)</f>
        <v>0</v>
      </c>
      <c r="U4712" s="311">
        <f>IF(M4712&lt;&gt;ฐาน!$M$45,IF(S4712=0,J4712+T4712,O4712),J4712)</f>
        <v>0</v>
      </c>
      <c r="V4712" s="98"/>
    </row>
    <row r="4713" spans="1:22" x14ac:dyDescent="0.35">
      <c r="A4713" s="93">
        <v>4705</v>
      </c>
      <c r="B4713" s="84"/>
      <c r="C4713" s="98"/>
      <c r="D4713" s="91"/>
      <c r="E4713" s="89"/>
      <c r="F4713" s="88"/>
      <c r="G4713" s="91"/>
      <c r="H4713" s="91"/>
      <c r="I4713" s="88"/>
      <c r="J4713" s="92"/>
      <c r="K4713" s="212"/>
      <c r="L4713" s="308" t="str">
        <f>IF(K4713&lt;&gt;"",INDEX(ฐาน!$J$4:$M$44,MATCH(INT(K4713),ฐาน!$J$4:$J$44,0),2),"")</f>
        <v/>
      </c>
      <c r="M4713" s="309" t="str">
        <f>IF(L4713&lt;&gt;"",INDEX(ฐาน!$J$4:$M$45,MATCH(L4713,ฐาน!$K$4:$K$45,0),4),"")</f>
        <v/>
      </c>
      <c r="N4713" s="310" t="str">
        <f>IF(I4713&lt;&gt;"",INDEX(ฐาน!$A$4:$F$9,MATCH(I4713,ฐาน!$A$4:$A$9,0),IF(J4713&gt;=INDEX(ฐาน!$A$4:$F$9,MATCH(I4713,ฐาน!$A$4:$A$9,0),3),6,5)),"")</f>
        <v/>
      </c>
      <c r="O4713" s="311" t="str">
        <f>IF(I4713&lt;&gt;"",IF(J4713&gt;=INDEX(ฐาน!$A$4:$G$9,MATCH(I4713,ฐาน!$A$4:$A$9,0),4),INDEX(ฐาน!$A$4:$G$9,MATCH(I4713,ฐาน!$A$4:$A$9,0),7),INDEX(ฐาน!$A$4:$G$9,MATCH(I4713,ฐาน!$A$4:$A$9,0),4)),"")</f>
        <v/>
      </c>
      <c r="P4713" s="312">
        <f>IF(M4713&lt;&gt;ฐาน!$M$45,IF(L4713&lt;&gt;"",($L4713*$N4713/100),0),0)</f>
        <v>0</v>
      </c>
      <c r="Q4713" s="311">
        <f>IF(M4713&lt;&gt;ฐาน!$M$45,IF(L4713&lt;&gt;"",ROUNDUP(($L4713*$N4713/100),-1),0),0)</f>
        <v>0</v>
      </c>
      <c r="R4713" s="311">
        <f t="shared" si="146"/>
        <v>0</v>
      </c>
      <c r="S4713" s="313">
        <f t="shared" si="147"/>
        <v>0</v>
      </c>
      <c r="T4713" s="314">
        <f>IF(M4713&lt;&gt;ฐาน!$M$45,IF(S4713&lt;&gt;"",S4713+R4713,0),0)</f>
        <v>0</v>
      </c>
      <c r="U4713" s="311">
        <f>IF(M4713&lt;&gt;ฐาน!$M$45,IF(S4713=0,J4713+T4713,O4713),J4713)</f>
        <v>0</v>
      </c>
      <c r="V4713" s="98"/>
    </row>
    <row r="4714" spans="1:22" x14ac:dyDescent="0.35">
      <c r="A4714" s="93">
        <v>4706</v>
      </c>
      <c r="B4714" s="84"/>
      <c r="C4714" s="98"/>
      <c r="D4714" s="91"/>
      <c r="E4714" s="89"/>
      <c r="F4714" s="88"/>
      <c r="G4714" s="91"/>
      <c r="H4714" s="91"/>
      <c r="I4714" s="88"/>
      <c r="J4714" s="92"/>
      <c r="K4714" s="212"/>
      <c r="L4714" s="308" t="str">
        <f>IF(K4714&lt;&gt;"",INDEX(ฐาน!$J$4:$M$44,MATCH(INT(K4714),ฐาน!$J$4:$J$44,0),2),"")</f>
        <v/>
      </c>
      <c r="M4714" s="309" t="str">
        <f>IF(L4714&lt;&gt;"",INDEX(ฐาน!$J$4:$M$45,MATCH(L4714,ฐาน!$K$4:$K$45,0),4),"")</f>
        <v/>
      </c>
      <c r="N4714" s="310" t="str">
        <f>IF(I4714&lt;&gt;"",INDEX(ฐาน!$A$4:$F$9,MATCH(I4714,ฐาน!$A$4:$A$9,0),IF(J4714&gt;=INDEX(ฐาน!$A$4:$F$9,MATCH(I4714,ฐาน!$A$4:$A$9,0),3),6,5)),"")</f>
        <v/>
      </c>
      <c r="O4714" s="311" t="str">
        <f>IF(I4714&lt;&gt;"",IF(J4714&gt;=INDEX(ฐาน!$A$4:$G$9,MATCH(I4714,ฐาน!$A$4:$A$9,0),4),INDEX(ฐาน!$A$4:$G$9,MATCH(I4714,ฐาน!$A$4:$A$9,0),7),INDEX(ฐาน!$A$4:$G$9,MATCH(I4714,ฐาน!$A$4:$A$9,0),4)),"")</f>
        <v/>
      </c>
      <c r="P4714" s="312">
        <f>IF(M4714&lt;&gt;ฐาน!$M$45,IF(L4714&lt;&gt;"",($L4714*$N4714/100),0),0)</f>
        <v>0</v>
      </c>
      <c r="Q4714" s="311">
        <f>IF(M4714&lt;&gt;ฐาน!$M$45,IF(L4714&lt;&gt;"",ROUNDUP(($L4714*$N4714/100),-1),0),0)</f>
        <v>0</v>
      </c>
      <c r="R4714" s="311">
        <f t="shared" si="146"/>
        <v>0</v>
      </c>
      <c r="S4714" s="313">
        <f t="shared" si="147"/>
        <v>0</v>
      </c>
      <c r="T4714" s="314">
        <f>IF(M4714&lt;&gt;ฐาน!$M$45,IF(S4714&lt;&gt;"",S4714+R4714,0),0)</f>
        <v>0</v>
      </c>
      <c r="U4714" s="311">
        <f>IF(M4714&lt;&gt;ฐาน!$M$45,IF(S4714=0,J4714+T4714,O4714),J4714)</f>
        <v>0</v>
      </c>
      <c r="V4714" s="98"/>
    </row>
    <row r="4715" spans="1:22" x14ac:dyDescent="0.35">
      <c r="A4715" s="93">
        <v>4707</v>
      </c>
      <c r="B4715" s="84"/>
      <c r="C4715" s="98"/>
      <c r="D4715" s="91"/>
      <c r="E4715" s="89"/>
      <c r="F4715" s="88"/>
      <c r="G4715" s="91"/>
      <c r="H4715" s="91"/>
      <c r="I4715" s="88"/>
      <c r="J4715" s="92"/>
      <c r="K4715" s="212"/>
      <c r="L4715" s="308" t="str">
        <f>IF(K4715&lt;&gt;"",INDEX(ฐาน!$J$4:$M$44,MATCH(INT(K4715),ฐาน!$J$4:$J$44,0),2),"")</f>
        <v/>
      </c>
      <c r="M4715" s="309" t="str">
        <f>IF(L4715&lt;&gt;"",INDEX(ฐาน!$J$4:$M$45,MATCH(L4715,ฐาน!$K$4:$K$45,0),4),"")</f>
        <v/>
      </c>
      <c r="N4715" s="310" t="str">
        <f>IF(I4715&lt;&gt;"",INDEX(ฐาน!$A$4:$F$9,MATCH(I4715,ฐาน!$A$4:$A$9,0),IF(J4715&gt;=INDEX(ฐาน!$A$4:$F$9,MATCH(I4715,ฐาน!$A$4:$A$9,0),3),6,5)),"")</f>
        <v/>
      </c>
      <c r="O4715" s="311" t="str">
        <f>IF(I4715&lt;&gt;"",IF(J4715&gt;=INDEX(ฐาน!$A$4:$G$9,MATCH(I4715,ฐาน!$A$4:$A$9,0),4),INDEX(ฐาน!$A$4:$G$9,MATCH(I4715,ฐาน!$A$4:$A$9,0),7),INDEX(ฐาน!$A$4:$G$9,MATCH(I4715,ฐาน!$A$4:$A$9,0),4)),"")</f>
        <v/>
      </c>
      <c r="P4715" s="312">
        <f>IF(M4715&lt;&gt;ฐาน!$M$45,IF(L4715&lt;&gt;"",($L4715*$N4715/100),0),0)</f>
        <v>0</v>
      </c>
      <c r="Q4715" s="311">
        <f>IF(M4715&lt;&gt;ฐาน!$M$45,IF(L4715&lt;&gt;"",ROUNDUP(($L4715*$N4715/100),-1),0),0)</f>
        <v>0</v>
      </c>
      <c r="R4715" s="311">
        <f t="shared" si="146"/>
        <v>0</v>
      </c>
      <c r="S4715" s="313">
        <f t="shared" si="147"/>
        <v>0</v>
      </c>
      <c r="T4715" s="314">
        <f>IF(M4715&lt;&gt;ฐาน!$M$45,IF(S4715&lt;&gt;"",S4715+R4715,0),0)</f>
        <v>0</v>
      </c>
      <c r="U4715" s="311">
        <f>IF(M4715&lt;&gt;ฐาน!$M$45,IF(S4715=0,J4715+T4715,O4715),J4715)</f>
        <v>0</v>
      </c>
      <c r="V4715" s="98"/>
    </row>
    <row r="4716" spans="1:22" x14ac:dyDescent="0.35">
      <c r="A4716" s="93">
        <v>4708</v>
      </c>
      <c r="B4716" s="84"/>
      <c r="C4716" s="98"/>
      <c r="D4716" s="91"/>
      <c r="E4716" s="89"/>
      <c r="F4716" s="88"/>
      <c r="G4716" s="91"/>
      <c r="H4716" s="91"/>
      <c r="I4716" s="88"/>
      <c r="J4716" s="92"/>
      <c r="K4716" s="212"/>
      <c r="L4716" s="308" t="str">
        <f>IF(K4716&lt;&gt;"",INDEX(ฐาน!$J$4:$M$44,MATCH(INT(K4716),ฐาน!$J$4:$J$44,0),2),"")</f>
        <v/>
      </c>
      <c r="M4716" s="309" t="str">
        <f>IF(L4716&lt;&gt;"",INDEX(ฐาน!$J$4:$M$45,MATCH(L4716,ฐาน!$K$4:$K$45,0),4),"")</f>
        <v/>
      </c>
      <c r="N4716" s="310" t="str">
        <f>IF(I4716&lt;&gt;"",INDEX(ฐาน!$A$4:$F$9,MATCH(I4716,ฐาน!$A$4:$A$9,0),IF(J4716&gt;=INDEX(ฐาน!$A$4:$F$9,MATCH(I4716,ฐาน!$A$4:$A$9,0),3),6,5)),"")</f>
        <v/>
      </c>
      <c r="O4716" s="311" t="str">
        <f>IF(I4716&lt;&gt;"",IF(J4716&gt;=INDEX(ฐาน!$A$4:$G$9,MATCH(I4716,ฐาน!$A$4:$A$9,0),4),INDEX(ฐาน!$A$4:$G$9,MATCH(I4716,ฐาน!$A$4:$A$9,0),7),INDEX(ฐาน!$A$4:$G$9,MATCH(I4716,ฐาน!$A$4:$A$9,0),4)),"")</f>
        <v/>
      </c>
      <c r="P4716" s="312">
        <f>IF(M4716&lt;&gt;ฐาน!$M$45,IF(L4716&lt;&gt;"",($L4716*$N4716/100),0),0)</f>
        <v>0</v>
      </c>
      <c r="Q4716" s="311">
        <f>IF(M4716&lt;&gt;ฐาน!$M$45,IF(L4716&lt;&gt;"",ROUNDUP(($L4716*$N4716/100),-1),0),0)</f>
        <v>0</v>
      </c>
      <c r="R4716" s="311">
        <f t="shared" si="146"/>
        <v>0</v>
      </c>
      <c r="S4716" s="313">
        <f t="shared" si="147"/>
        <v>0</v>
      </c>
      <c r="T4716" s="314">
        <f>IF(M4716&lt;&gt;ฐาน!$M$45,IF(S4716&lt;&gt;"",S4716+R4716,0),0)</f>
        <v>0</v>
      </c>
      <c r="U4716" s="311">
        <f>IF(M4716&lt;&gt;ฐาน!$M$45,IF(S4716=0,J4716+T4716,O4716),J4716)</f>
        <v>0</v>
      </c>
      <c r="V4716" s="98"/>
    </row>
    <row r="4717" spans="1:22" x14ac:dyDescent="0.35">
      <c r="A4717" s="93">
        <v>4709</v>
      </c>
      <c r="B4717" s="84"/>
      <c r="C4717" s="98"/>
      <c r="D4717" s="91"/>
      <c r="E4717" s="89"/>
      <c r="F4717" s="88"/>
      <c r="G4717" s="91"/>
      <c r="H4717" s="91"/>
      <c r="I4717" s="88"/>
      <c r="J4717" s="92"/>
      <c r="K4717" s="212"/>
      <c r="L4717" s="308" t="str">
        <f>IF(K4717&lt;&gt;"",INDEX(ฐาน!$J$4:$M$44,MATCH(INT(K4717),ฐาน!$J$4:$J$44,0),2),"")</f>
        <v/>
      </c>
      <c r="M4717" s="309" t="str">
        <f>IF(L4717&lt;&gt;"",INDEX(ฐาน!$J$4:$M$45,MATCH(L4717,ฐาน!$K$4:$K$45,0),4),"")</f>
        <v/>
      </c>
      <c r="N4717" s="310" t="str">
        <f>IF(I4717&lt;&gt;"",INDEX(ฐาน!$A$4:$F$9,MATCH(I4717,ฐาน!$A$4:$A$9,0),IF(J4717&gt;=INDEX(ฐาน!$A$4:$F$9,MATCH(I4717,ฐาน!$A$4:$A$9,0),3),6,5)),"")</f>
        <v/>
      </c>
      <c r="O4717" s="311" t="str">
        <f>IF(I4717&lt;&gt;"",IF(J4717&gt;=INDEX(ฐาน!$A$4:$G$9,MATCH(I4717,ฐาน!$A$4:$A$9,0),4),INDEX(ฐาน!$A$4:$G$9,MATCH(I4717,ฐาน!$A$4:$A$9,0),7),INDEX(ฐาน!$A$4:$G$9,MATCH(I4717,ฐาน!$A$4:$A$9,0),4)),"")</f>
        <v/>
      </c>
      <c r="P4717" s="312">
        <f>IF(M4717&lt;&gt;ฐาน!$M$45,IF(L4717&lt;&gt;"",($L4717*$N4717/100),0),0)</f>
        <v>0</v>
      </c>
      <c r="Q4717" s="311">
        <f>IF(M4717&lt;&gt;ฐาน!$M$45,IF(L4717&lt;&gt;"",ROUNDUP(($L4717*$N4717/100),-1),0),0)</f>
        <v>0</v>
      </c>
      <c r="R4717" s="311">
        <f t="shared" si="146"/>
        <v>0</v>
      </c>
      <c r="S4717" s="313">
        <f t="shared" si="147"/>
        <v>0</v>
      </c>
      <c r="T4717" s="314">
        <f>IF(M4717&lt;&gt;ฐาน!$M$45,IF(S4717&lt;&gt;"",S4717+R4717,0),0)</f>
        <v>0</v>
      </c>
      <c r="U4717" s="311">
        <f>IF(M4717&lt;&gt;ฐาน!$M$45,IF(S4717=0,J4717+T4717,O4717),J4717)</f>
        <v>0</v>
      </c>
      <c r="V4717" s="98"/>
    </row>
    <row r="4718" spans="1:22" x14ac:dyDescent="0.35">
      <c r="A4718" s="93">
        <v>4710</v>
      </c>
      <c r="B4718" s="84"/>
      <c r="C4718" s="98"/>
      <c r="D4718" s="91"/>
      <c r="E4718" s="89"/>
      <c r="F4718" s="88"/>
      <c r="G4718" s="91"/>
      <c r="H4718" s="91"/>
      <c r="I4718" s="88"/>
      <c r="J4718" s="92"/>
      <c r="K4718" s="212"/>
      <c r="L4718" s="308" t="str">
        <f>IF(K4718&lt;&gt;"",INDEX(ฐาน!$J$4:$M$44,MATCH(INT(K4718),ฐาน!$J$4:$J$44,0),2),"")</f>
        <v/>
      </c>
      <c r="M4718" s="309" t="str">
        <f>IF(L4718&lt;&gt;"",INDEX(ฐาน!$J$4:$M$45,MATCH(L4718,ฐาน!$K$4:$K$45,0),4),"")</f>
        <v/>
      </c>
      <c r="N4718" s="310" t="str">
        <f>IF(I4718&lt;&gt;"",INDEX(ฐาน!$A$4:$F$9,MATCH(I4718,ฐาน!$A$4:$A$9,0),IF(J4718&gt;=INDEX(ฐาน!$A$4:$F$9,MATCH(I4718,ฐาน!$A$4:$A$9,0),3),6,5)),"")</f>
        <v/>
      </c>
      <c r="O4718" s="311" t="str">
        <f>IF(I4718&lt;&gt;"",IF(J4718&gt;=INDEX(ฐาน!$A$4:$G$9,MATCH(I4718,ฐาน!$A$4:$A$9,0),4),INDEX(ฐาน!$A$4:$G$9,MATCH(I4718,ฐาน!$A$4:$A$9,0),7),INDEX(ฐาน!$A$4:$G$9,MATCH(I4718,ฐาน!$A$4:$A$9,0),4)),"")</f>
        <v/>
      </c>
      <c r="P4718" s="312">
        <f>IF(M4718&lt;&gt;ฐาน!$M$45,IF(L4718&lt;&gt;"",($L4718*$N4718/100),0),0)</f>
        <v>0</v>
      </c>
      <c r="Q4718" s="311">
        <f>IF(M4718&lt;&gt;ฐาน!$M$45,IF(L4718&lt;&gt;"",ROUNDUP(($L4718*$N4718/100),-1),0),0)</f>
        <v>0</v>
      </c>
      <c r="R4718" s="311">
        <f t="shared" si="146"/>
        <v>0</v>
      </c>
      <c r="S4718" s="313">
        <f t="shared" si="147"/>
        <v>0</v>
      </c>
      <c r="T4718" s="314">
        <f>IF(M4718&lt;&gt;ฐาน!$M$45,IF(S4718&lt;&gt;"",S4718+R4718,0),0)</f>
        <v>0</v>
      </c>
      <c r="U4718" s="311">
        <f>IF(M4718&lt;&gt;ฐาน!$M$45,IF(S4718=0,J4718+T4718,O4718),J4718)</f>
        <v>0</v>
      </c>
      <c r="V4718" s="98"/>
    </row>
    <row r="4719" spans="1:22" x14ac:dyDescent="0.35">
      <c r="A4719" s="93">
        <v>4711</v>
      </c>
      <c r="B4719" s="84"/>
      <c r="C4719" s="98"/>
      <c r="D4719" s="91"/>
      <c r="E4719" s="89"/>
      <c r="F4719" s="88"/>
      <c r="G4719" s="91"/>
      <c r="H4719" s="91"/>
      <c r="I4719" s="88"/>
      <c r="J4719" s="92"/>
      <c r="K4719" s="212"/>
      <c r="L4719" s="308" t="str">
        <f>IF(K4719&lt;&gt;"",INDEX(ฐาน!$J$4:$M$44,MATCH(INT(K4719),ฐาน!$J$4:$J$44,0),2),"")</f>
        <v/>
      </c>
      <c r="M4719" s="309" t="str">
        <f>IF(L4719&lt;&gt;"",INDEX(ฐาน!$J$4:$M$45,MATCH(L4719,ฐาน!$K$4:$K$45,0),4),"")</f>
        <v/>
      </c>
      <c r="N4719" s="310" t="str">
        <f>IF(I4719&lt;&gt;"",INDEX(ฐาน!$A$4:$F$9,MATCH(I4719,ฐาน!$A$4:$A$9,0),IF(J4719&gt;=INDEX(ฐาน!$A$4:$F$9,MATCH(I4719,ฐาน!$A$4:$A$9,0),3),6,5)),"")</f>
        <v/>
      </c>
      <c r="O4719" s="311" t="str">
        <f>IF(I4719&lt;&gt;"",IF(J4719&gt;=INDEX(ฐาน!$A$4:$G$9,MATCH(I4719,ฐาน!$A$4:$A$9,0),4),INDEX(ฐาน!$A$4:$G$9,MATCH(I4719,ฐาน!$A$4:$A$9,0),7),INDEX(ฐาน!$A$4:$G$9,MATCH(I4719,ฐาน!$A$4:$A$9,0),4)),"")</f>
        <v/>
      </c>
      <c r="P4719" s="312">
        <f>IF(M4719&lt;&gt;ฐาน!$M$45,IF(L4719&lt;&gt;"",($L4719*$N4719/100),0),0)</f>
        <v>0</v>
      </c>
      <c r="Q4719" s="311">
        <f>IF(M4719&lt;&gt;ฐาน!$M$45,IF(L4719&lt;&gt;"",ROUNDUP(($L4719*$N4719/100),-1),0),0)</f>
        <v>0</v>
      </c>
      <c r="R4719" s="311">
        <f t="shared" si="146"/>
        <v>0</v>
      </c>
      <c r="S4719" s="313">
        <f t="shared" si="147"/>
        <v>0</v>
      </c>
      <c r="T4719" s="314">
        <f>IF(M4719&lt;&gt;ฐาน!$M$45,IF(S4719&lt;&gt;"",S4719+R4719,0),0)</f>
        <v>0</v>
      </c>
      <c r="U4719" s="311">
        <f>IF(M4719&lt;&gt;ฐาน!$M$45,IF(S4719=0,J4719+T4719,O4719),J4719)</f>
        <v>0</v>
      </c>
      <c r="V4719" s="98"/>
    </row>
    <row r="4720" spans="1:22" x14ac:dyDescent="0.35">
      <c r="A4720" s="93">
        <v>4712</v>
      </c>
      <c r="B4720" s="84"/>
      <c r="C4720" s="98"/>
      <c r="D4720" s="91"/>
      <c r="E4720" s="89"/>
      <c r="F4720" s="88"/>
      <c r="G4720" s="91"/>
      <c r="H4720" s="91"/>
      <c r="I4720" s="88"/>
      <c r="J4720" s="92"/>
      <c r="K4720" s="212"/>
      <c r="L4720" s="308" t="str">
        <f>IF(K4720&lt;&gt;"",INDEX(ฐาน!$J$4:$M$44,MATCH(INT(K4720),ฐาน!$J$4:$J$44,0),2),"")</f>
        <v/>
      </c>
      <c r="M4720" s="309" t="str">
        <f>IF(L4720&lt;&gt;"",INDEX(ฐาน!$J$4:$M$45,MATCH(L4720,ฐาน!$K$4:$K$45,0),4),"")</f>
        <v/>
      </c>
      <c r="N4720" s="310" t="str">
        <f>IF(I4720&lt;&gt;"",INDEX(ฐาน!$A$4:$F$9,MATCH(I4720,ฐาน!$A$4:$A$9,0),IF(J4720&gt;=INDEX(ฐาน!$A$4:$F$9,MATCH(I4720,ฐาน!$A$4:$A$9,0),3),6,5)),"")</f>
        <v/>
      </c>
      <c r="O4720" s="311" t="str">
        <f>IF(I4720&lt;&gt;"",IF(J4720&gt;=INDEX(ฐาน!$A$4:$G$9,MATCH(I4720,ฐาน!$A$4:$A$9,0),4),INDEX(ฐาน!$A$4:$G$9,MATCH(I4720,ฐาน!$A$4:$A$9,0),7),INDEX(ฐาน!$A$4:$G$9,MATCH(I4720,ฐาน!$A$4:$A$9,0),4)),"")</f>
        <v/>
      </c>
      <c r="P4720" s="312">
        <f>IF(M4720&lt;&gt;ฐาน!$M$45,IF(L4720&lt;&gt;"",($L4720*$N4720/100),0),0)</f>
        <v>0</v>
      </c>
      <c r="Q4720" s="311">
        <f>IF(M4720&lt;&gt;ฐาน!$M$45,IF(L4720&lt;&gt;"",ROUNDUP(($L4720*$N4720/100),-1),0),0)</f>
        <v>0</v>
      </c>
      <c r="R4720" s="311">
        <f t="shared" si="146"/>
        <v>0</v>
      </c>
      <c r="S4720" s="313">
        <f t="shared" si="147"/>
        <v>0</v>
      </c>
      <c r="T4720" s="314">
        <f>IF(M4720&lt;&gt;ฐาน!$M$45,IF(S4720&lt;&gt;"",S4720+R4720,0),0)</f>
        <v>0</v>
      </c>
      <c r="U4720" s="311">
        <f>IF(M4720&lt;&gt;ฐาน!$M$45,IF(S4720=0,J4720+T4720,O4720),J4720)</f>
        <v>0</v>
      </c>
      <c r="V4720" s="98"/>
    </row>
    <row r="4721" spans="1:22" x14ac:dyDescent="0.35">
      <c r="A4721" s="93">
        <v>4713</v>
      </c>
      <c r="B4721" s="84"/>
      <c r="C4721" s="98"/>
      <c r="D4721" s="91"/>
      <c r="E4721" s="89"/>
      <c r="F4721" s="88"/>
      <c r="G4721" s="91"/>
      <c r="H4721" s="91"/>
      <c r="I4721" s="88"/>
      <c r="J4721" s="92"/>
      <c r="K4721" s="212"/>
      <c r="L4721" s="308" t="str">
        <f>IF(K4721&lt;&gt;"",INDEX(ฐาน!$J$4:$M$44,MATCH(INT(K4721),ฐาน!$J$4:$J$44,0),2),"")</f>
        <v/>
      </c>
      <c r="M4721" s="309" t="str">
        <f>IF(L4721&lt;&gt;"",INDEX(ฐาน!$J$4:$M$45,MATCH(L4721,ฐาน!$K$4:$K$45,0),4),"")</f>
        <v/>
      </c>
      <c r="N4721" s="310" t="str">
        <f>IF(I4721&lt;&gt;"",INDEX(ฐาน!$A$4:$F$9,MATCH(I4721,ฐาน!$A$4:$A$9,0),IF(J4721&gt;=INDEX(ฐาน!$A$4:$F$9,MATCH(I4721,ฐาน!$A$4:$A$9,0),3),6,5)),"")</f>
        <v/>
      </c>
      <c r="O4721" s="311" t="str">
        <f>IF(I4721&lt;&gt;"",IF(J4721&gt;=INDEX(ฐาน!$A$4:$G$9,MATCH(I4721,ฐาน!$A$4:$A$9,0),4),INDEX(ฐาน!$A$4:$G$9,MATCH(I4721,ฐาน!$A$4:$A$9,0),7),INDEX(ฐาน!$A$4:$G$9,MATCH(I4721,ฐาน!$A$4:$A$9,0),4)),"")</f>
        <v/>
      </c>
      <c r="P4721" s="312">
        <f>IF(M4721&lt;&gt;ฐาน!$M$45,IF(L4721&lt;&gt;"",($L4721*$N4721/100),0),0)</f>
        <v>0</v>
      </c>
      <c r="Q4721" s="311">
        <f>IF(M4721&lt;&gt;ฐาน!$M$45,IF(L4721&lt;&gt;"",ROUNDUP(($L4721*$N4721/100),-1),0),0)</f>
        <v>0</v>
      </c>
      <c r="R4721" s="311">
        <f t="shared" si="146"/>
        <v>0</v>
      </c>
      <c r="S4721" s="313">
        <f t="shared" si="147"/>
        <v>0</v>
      </c>
      <c r="T4721" s="314">
        <f>IF(M4721&lt;&gt;ฐาน!$M$45,IF(S4721&lt;&gt;"",S4721+R4721,0),0)</f>
        <v>0</v>
      </c>
      <c r="U4721" s="311">
        <f>IF(M4721&lt;&gt;ฐาน!$M$45,IF(S4721=0,J4721+T4721,O4721),J4721)</f>
        <v>0</v>
      </c>
      <c r="V4721" s="98"/>
    </row>
    <row r="4722" spans="1:22" x14ac:dyDescent="0.35">
      <c r="A4722" s="93">
        <v>4714</v>
      </c>
      <c r="B4722" s="84"/>
      <c r="C4722" s="98"/>
      <c r="D4722" s="91"/>
      <c r="E4722" s="89"/>
      <c r="F4722" s="88"/>
      <c r="G4722" s="91"/>
      <c r="H4722" s="91"/>
      <c r="I4722" s="88"/>
      <c r="J4722" s="92"/>
      <c r="K4722" s="212"/>
      <c r="L4722" s="308" t="str">
        <f>IF(K4722&lt;&gt;"",INDEX(ฐาน!$J$4:$M$44,MATCH(INT(K4722),ฐาน!$J$4:$J$44,0),2),"")</f>
        <v/>
      </c>
      <c r="M4722" s="309" t="str">
        <f>IF(L4722&lt;&gt;"",INDEX(ฐาน!$J$4:$M$45,MATCH(L4722,ฐาน!$K$4:$K$45,0),4),"")</f>
        <v/>
      </c>
      <c r="N4722" s="310" t="str">
        <f>IF(I4722&lt;&gt;"",INDEX(ฐาน!$A$4:$F$9,MATCH(I4722,ฐาน!$A$4:$A$9,0),IF(J4722&gt;=INDEX(ฐาน!$A$4:$F$9,MATCH(I4722,ฐาน!$A$4:$A$9,0),3),6,5)),"")</f>
        <v/>
      </c>
      <c r="O4722" s="311" t="str">
        <f>IF(I4722&lt;&gt;"",IF(J4722&gt;=INDEX(ฐาน!$A$4:$G$9,MATCH(I4722,ฐาน!$A$4:$A$9,0),4),INDEX(ฐาน!$A$4:$G$9,MATCH(I4722,ฐาน!$A$4:$A$9,0),7),INDEX(ฐาน!$A$4:$G$9,MATCH(I4722,ฐาน!$A$4:$A$9,0),4)),"")</f>
        <v/>
      </c>
      <c r="P4722" s="312">
        <f>IF(M4722&lt;&gt;ฐาน!$M$45,IF(L4722&lt;&gt;"",($L4722*$N4722/100),0),0)</f>
        <v>0</v>
      </c>
      <c r="Q4722" s="311">
        <f>IF(M4722&lt;&gt;ฐาน!$M$45,IF(L4722&lt;&gt;"",ROUNDUP(($L4722*$N4722/100),-1),0),0)</f>
        <v>0</v>
      </c>
      <c r="R4722" s="311">
        <f t="shared" si="146"/>
        <v>0</v>
      </c>
      <c r="S4722" s="313">
        <f t="shared" si="147"/>
        <v>0</v>
      </c>
      <c r="T4722" s="314">
        <f>IF(M4722&lt;&gt;ฐาน!$M$45,IF(S4722&lt;&gt;"",S4722+R4722,0),0)</f>
        <v>0</v>
      </c>
      <c r="U4722" s="311">
        <f>IF(M4722&lt;&gt;ฐาน!$M$45,IF(S4722=0,J4722+T4722,O4722),J4722)</f>
        <v>0</v>
      </c>
      <c r="V4722" s="98"/>
    </row>
    <row r="4723" spans="1:22" x14ac:dyDescent="0.35">
      <c r="A4723" s="93">
        <v>4715</v>
      </c>
      <c r="B4723" s="84"/>
      <c r="C4723" s="98"/>
      <c r="D4723" s="91"/>
      <c r="E4723" s="89"/>
      <c r="F4723" s="88"/>
      <c r="G4723" s="91"/>
      <c r="H4723" s="91"/>
      <c r="I4723" s="88"/>
      <c r="J4723" s="92"/>
      <c r="K4723" s="212"/>
      <c r="L4723" s="308" t="str">
        <f>IF(K4723&lt;&gt;"",INDEX(ฐาน!$J$4:$M$44,MATCH(INT(K4723),ฐาน!$J$4:$J$44,0),2),"")</f>
        <v/>
      </c>
      <c r="M4723" s="309" t="str">
        <f>IF(L4723&lt;&gt;"",INDEX(ฐาน!$J$4:$M$45,MATCH(L4723,ฐาน!$K$4:$K$45,0),4),"")</f>
        <v/>
      </c>
      <c r="N4723" s="310" t="str">
        <f>IF(I4723&lt;&gt;"",INDEX(ฐาน!$A$4:$F$9,MATCH(I4723,ฐาน!$A$4:$A$9,0),IF(J4723&gt;=INDEX(ฐาน!$A$4:$F$9,MATCH(I4723,ฐาน!$A$4:$A$9,0),3),6,5)),"")</f>
        <v/>
      </c>
      <c r="O4723" s="311" t="str">
        <f>IF(I4723&lt;&gt;"",IF(J4723&gt;=INDEX(ฐาน!$A$4:$G$9,MATCH(I4723,ฐาน!$A$4:$A$9,0),4),INDEX(ฐาน!$A$4:$G$9,MATCH(I4723,ฐาน!$A$4:$A$9,0),7),INDEX(ฐาน!$A$4:$G$9,MATCH(I4723,ฐาน!$A$4:$A$9,0),4)),"")</f>
        <v/>
      </c>
      <c r="P4723" s="312">
        <f>IF(M4723&lt;&gt;ฐาน!$M$45,IF(L4723&lt;&gt;"",($L4723*$N4723/100),0),0)</f>
        <v>0</v>
      </c>
      <c r="Q4723" s="311">
        <f>IF(M4723&lt;&gt;ฐาน!$M$45,IF(L4723&lt;&gt;"",ROUNDUP(($L4723*$N4723/100),-1),0),0)</f>
        <v>0</v>
      </c>
      <c r="R4723" s="311">
        <f t="shared" si="146"/>
        <v>0</v>
      </c>
      <c r="S4723" s="313">
        <f t="shared" si="147"/>
        <v>0</v>
      </c>
      <c r="T4723" s="314">
        <f>IF(M4723&lt;&gt;ฐาน!$M$45,IF(S4723&lt;&gt;"",S4723+R4723,0),0)</f>
        <v>0</v>
      </c>
      <c r="U4723" s="311">
        <f>IF(M4723&lt;&gt;ฐาน!$M$45,IF(S4723=0,J4723+T4723,O4723),J4723)</f>
        <v>0</v>
      </c>
      <c r="V4723" s="98"/>
    </row>
    <row r="4724" spans="1:22" x14ac:dyDescent="0.35">
      <c r="A4724" s="93">
        <v>4716</v>
      </c>
      <c r="B4724" s="84"/>
      <c r="C4724" s="98"/>
      <c r="D4724" s="91"/>
      <c r="E4724" s="89"/>
      <c r="F4724" s="88"/>
      <c r="G4724" s="91"/>
      <c r="H4724" s="91"/>
      <c r="I4724" s="88"/>
      <c r="J4724" s="92"/>
      <c r="K4724" s="212"/>
      <c r="L4724" s="308" t="str">
        <f>IF(K4724&lt;&gt;"",INDEX(ฐาน!$J$4:$M$44,MATCH(INT(K4724),ฐาน!$J$4:$J$44,0),2),"")</f>
        <v/>
      </c>
      <c r="M4724" s="309" t="str">
        <f>IF(L4724&lt;&gt;"",INDEX(ฐาน!$J$4:$M$45,MATCH(L4724,ฐาน!$K$4:$K$45,0),4),"")</f>
        <v/>
      </c>
      <c r="N4724" s="310" t="str">
        <f>IF(I4724&lt;&gt;"",INDEX(ฐาน!$A$4:$F$9,MATCH(I4724,ฐาน!$A$4:$A$9,0),IF(J4724&gt;=INDEX(ฐาน!$A$4:$F$9,MATCH(I4724,ฐาน!$A$4:$A$9,0),3),6,5)),"")</f>
        <v/>
      </c>
      <c r="O4724" s="311" t="str">
        <f>IF(I4724&lt;&gt;"",IF(J4724&gt;=INDEX(ฐาน!$A$4:$G$9,MATCH(I4724,ฐาน!$A$4:$A$9,0),4),INDEX(ฐาน!$A$4:$G$9,MATCH(I4724,ฐาน!$A$4:$A$9,0),7),INDEX(ฐาน!$A$4:$G$9,MATCH(I4724,ฐาน!$A$4:$A$9,0),4)),"")</f>
        <v/>
      </c>
      <c r="P4724" s="312">
        <f>IF(M4724&lt;&gt;ฐาน!$M$45,IF(L4724&lt;&gt;"",($L4724*$N4724/100),0),0)</f>
        <v>0</v>
      </c>
      <c r="Q4724" s="311">
        <f>IF(M4724&lt;&gt;ฐาน!$M$45,IF(L4724&lt;&gt;"",ROUNDUP(($L4724*$N4724/100),-1),0),0)</f>
        <v>0</v>
      </c>
      <c r="R4724" s="311">
        <f t="shared" si="146"/>
        <v>0</v>
      </c>
      <c r="S4724" s="313">
        <f t="shared" si="147"/>
        <v>0</v>
      </c>
      <c r="T4724" s="314">
        <f>IF(M4724&lt;&gt;ฐาน!$M$45,IF(S4724&lt;&gt;"",S4724+R4724,0),0)</f>
        <v>0</v>
      </c>
      <c r="U4724" s="311">
        <f>IF(M4724&lt;&gt;ฐาน!$M$45,IF(S4724=0,J4724+T4724,O4724),J4724)</f>
        <v>0</v>
      </c>
      <c r="V4724" s="98"/>
    </row>
    <row r="4725" spans="1:22" x14ac:dyDescent="0.35">
      <c r="A4725" s="93">
        <v>4717</v>
      </c>
      <c r="B4725" s="84"/>
      <c r="C4725" s="98"/>
      <c r="D4725" s="91"/>
      <c r="E4725" s="89"/>
      <c r="F4725" s="88"/>
      <c r="G4725" s="91"/>
      <c r="H4725" s="91"/>
      <c r="I4725" s="88"/>
      <c r="J4725" s="92"/>
      <c r="K4725" s="212"/>
      <c r="L4725" s="308" t="str">
        <f>IF(K4725&lt;&gt;"",INDEX(ฐาน!$J$4:$M$44,MATCH(INT(K4725),ฐาน!$J$4:$J$44,0),2),"")</f>
        <v/>
      </c>
      <c r="M4725" s="309" t="str">
        <f>IF(L4725&lt;&gt;"",INDEX(ฐาน!$J$4:$M$45,MATCH(L4725,ฐาน!$K$4:$K$45,0),4),"")</f>
        <v/>
      </c>
      <c r="N4725" s="310" t="str">
        <f>IF(I4725&lt;&gt;"",INDEX(ฐาน!$A$4:$F$9,MATCH(I4725,ฐาน!$A$4:$A$9,0),IF(J4725&gt;=INDEX(ฐาน!$A$4:$F$9,MATCH(I4725,ฐาน!$A$4:$A$9,0),3),6,5)),"")</f>
        <v/>
      </c>
      <c r="O4725" s="311" t="str">
        <f>IF(I4725&lt;&gt;"",IF(J4725&gt;=INDEX(ฐาน!$A$4:$G$9,MATCH(I4725,ฐาน!$A$4:$A$9,0),4),INDEX(ฐาน!$A$4:$G$9,MATCH(I4725,ฐาน!$A$4:$A$9,0),7),INDEX(ฐาน!$A$4:$G$9,MATCH(I4725,ฐาน!$A$4:$A$9,0),4)),"")</f>
        <v/>
      </c>
      <c r="P4725" s="312">
        <f>IF(M4725&lt;&gt;ฐาน!$M$45,IF(L4725&lt;&gt;"",($L4725*$N4725/100),0),0)</f>
        <v>0</v>
      </c>
      <c r="Q4725" s="311">
        <f>IF(M4725&lt;&gt;ฐาน!$M$45,IF(L4725&lt;&gt;"",ROUNDUP(($L4725*$N4725/100),-1),0),0)</f>
        <v>0</v>
      </c>
      <c r="R4725" s="311">
        <f t="shared" si="146"/>
        <v>0</v>
      </c>
      <c r="S4725" s="313">
        <f t="shared" si="147"/>
        <v>0</v>
      </c>
      <c r="T4725" s="314">
        <f>IF(M4725&lt;&gt;ฐาน!$M$45,IF(S4725&lt;&gt;"",S4725+R4725,0),0)</f>
        <v>0</v>
      </c>
      <c r="U4725" s="311">
        <f>IF(M4725&lt;&gt;ฐาน!$M$45,IF(S4725=0,J4725+T4725,O4725),J4725)</f>
        <v>0</v>
      </c>
      <c r="V4725" s="98"/>
    </row>
    <row r="4726" spans="1:22" x14ac:dyDescent="0.35">
      <c r="A4726" s="93">
        <v>4718</v>
      </c>
      <c r="B4726" s="84"/>
      <c r="C4726" s="98"/>
      <c r="D4726" s="91"/>
      <c r="E4726" s="89"/>
      <c r="F4726" s="88"/>
      <c r="G4726" s="91"/>
      <c r="H4726" s="91"/>
      <c r="I4726" s="88"/>
      <c r="J4726" s="92"/>
      <c r="K4726" s="212"/>
      <c r="L4726" s="308" t="str">
        <f>IF(K4726&lt;&gt;"",INDEX(ฐาน!$J$4:$M$44,MATCH(INT(K4726),ฐาน!$J$4:$J$44,0),2),"")</f>
        <v/>
      </c>
      <c r="M4726" s="309" t="str">
        <f>IF(L4726&lt;&gt;"",INDEX(ฐาน!$J$4:$M$45,MATCH(L4726,ฐาน!$K$4:$K$45,0),4),"")</f>
        <v/>
      </c>
      <c r="N4726" s="310" t="str">
        <f>IF(I4726&lt;&gt;"",INDEX(ฐาน!$A$4:$F$9,MATCH(I4726,ฐาน!$A$4:$A$9,0),IF(J4726&gt;=INDEX(ฐาน!$A$4:$F$9,MATCH(I4726,ฐาน!$A$4:$A$9,0),3),6,5)),"")</f>
        <v/>
      </c>
      <c r="O4726" s="311" t="str">
        <f>IF(I4726&lt;&gt;"",IF(J4726&gt;=INDEX(ฐาน!$A$4:$G$9,MATCH(I4726,ฐาน!$A$4:$A$9,0),4),INDEX(ฐาน!$A$4:$G$9,MATCH(I4726,ฐาน!$A$4:$A$9,0),7),INDEX(ฐาน!$A$4:$G$9,MATCH(I4726,ฐาน!$A$4:$A$9,0),4)),"")</f>
        <v/>
      </c>
      <c r="P4726" s="312">
        <f>IF(M4726&lt;&gt;ฐาน!$M$45,IF(L4726&lt;&gt;"",($L4726*$N4726/100),0),0)</f>
        <v>0</v>
      </c>
      <c r="Q4726" s="311">
        <f>IF(M4726&lt;&gt;ฐาน!$M$45,IF(L4726&lt;&gt;"",ROUNDUP(($L4726*$N4726/100),-1),0),0)</f>
        <v>0</v>
      </c>
      <c r="R4726" s="311">
        <f t="shared" si="146"/>
        <v>0</v>
      </c>
      <c r="S4726" s="313">
        <f t="shared" si="147"/>
        <v>0</v>
      </c>
      <c r="T4726" s="314">
        <f>IF(M4726&lt;&gt;ฐาน!$M$45,IF(S4726&lt;&gt;"",S4726+R4726,0),0)</f>
        <v>0</v>
      </c>
      <c r="U4726" s="311">
        <f>IF(M4726&lt;&gt;ฐาน!$M$45,IF(S4726=0,J4726+T4726,O4726),J4726)</f>
        <v>0</v>
      </c>
      <c r="V4726" s="98"/>
    </row>
    <row r="4727" spans="1:22" x14ac:dyDescent="0.35">
      <c r="A4727" s="93">
        <v>4719</v>
      </c>
      <c r="B4727" s="84"/>
      <c r="C4727" s="98"/>
      <c r="D4727" s="91"/>
      <c r="E4727" s="89"/>
      <c r="F4727" s="88"/>
      <c r="G4727" s="91"/>
      <c r="H4727" s="91"/>
      <c r="I4727" s="88"/>
      <c r="J4727" s="92"/>
      <c r="K4727" s="212"/>
      <c r="L4727" s="308" t="str">
        <f>IF(K4727&lt;&gt;"",INDEX(ฐาน!$J$4:$M$44,MATCH(INT(K4727),ฐาน!$J$4:$J$44,0),2),"")</f>
        <v/>
      </c>
      <c r="M4727" s="309" t="str">
        <f>IF(L4727&lt;&gt;"",INDEX(ฐาน!$J$4:$M$45,MATCH(L4727,ฐาน!$K$4:$K$45,0),4),"")</f>
        <v/>
      </c>
      <c r="N4727" s="310" t="str">
        <f>IF(I4727&lt;&gt;"",INDEX(ฐาน!$A$4:$F$9,MATCH(I4727,ฐาน!$A$4:$A$9,0),IF(J4727&gt;=INDEX(ฐาน!$A$4:$F$9,MATCH(I4727,ฐาน!$A$4:$A$9,0),3),6,5)),"")</f>
        <v/>
      </c>
      <c r="O4727" s="311" t="str">
        <f>IF(I4727&lt;&gt;"",IF(J4727&gt;=INDEX(ฐาน!$A$4:$G$9,MATCH(I4727,ฐาน!$A$4:$A$9,0),4),INDEX(ฐาน!$A$4:$G$9,MATCH(I4727,ฐาน!$A$4:$A$9,0),7),INDEX(ฐาน!$A$4:$G$9,MATCH(I4727,ฐาน!$A$4:$A$9,0),4)),"")</f>
        <v/>
      </c>
      <c r="P4727" s="312">
        <f>IF(M4727&lt;&gt;ฐาน!$M$45,IF(L4727&lt;&gt;"",($L4727*$N4727/100),0),0)</f>
        <v>0</v>
      </c>
      <c r="Q4727" s="311">
        <f>IF(M4727&lt;&gt;ฐาน!$M$45,IF(L4727&lt;&gt;"",ROUNDUP(($L4727*$N4727/100),-1),0),0)</f>
        <v>0</v>
      </c>
      <c r="R4727" s="311">
        <f t="shared" si="146"/>
        <v>0</v>
      </c>
      <c r="S4727" s="313">
        <f t="shared" si="147"/>
        <v>0</v>
      </c>
      <c r="T4727" s="314">
        <f>IF(M4727&lt;&gt;ฐาน!$M$45,IF(S4727&lt;&gt;"",S4727+R4727,0),0)</f>
        <v>0</v>
      </c>
      <c r="U4727" s="311">
        <f>IF(M4727&lt;&gt;ฐาน!$M$45,IF(S4727=0,J4727+T4727,O4727),J4727)</f>
        <v>0</v>
      </c>
      <c r="V4727" s="98"/>
    </row>
    <row r="4728" spans="1:22" x14ac:dyDescent="0.35">
      <c r="A4728" s="93">
        <v>4720</v>
      </c>
      <c r="B4728" s="84"/>
      <c r="C4728" s="98"/>
      <c r="D4728" s="91"/>
      <c r="E4728" s="89"/>
      <c r="F4728" s="88"/>
      <c r="G4728" s="91"/>
      <c r="H4728" s="91"/>
      <c r="I4728" s="88"/>
      <c r="J4728" s="92"/>
      <c r="K4728" s="212"/>
      <c r="L4728" s="308" t="str">
        <f>IF(K4728&lt;&gt;"",INDEX(ฐาน!$J$4:$M$44,MATCH(INT(K4728),ฐาน!$J$4:$J$44,0),2),"")</f>
        <v/>
      </c>
      <c r="M4728" s="309" t="str">
        <f>IF(L4728&lt;&gt;"",INDEX(ฐาน!$J$4:$M$45,MATCH(L4728,ฐาน!$K$4:$K$45,0),4),"")</f>
        <v/>
      </c>
      <c r="N4728" s="310" t="str">
        <f>IF(I4728&lt;&gt;"",INDEX(ฐาน!$A$4:$F$9,MATCH(I4728,ฐาน!$A$4:$A$9,0),IF(J4728&gt;=INDEX(ฐาน!$A$4:$F$9,MATCH(I4728,ฐาน!$A$4:$A$9,0),3),6,5)),"")</f>
        <v/>
      </c>
      <c r="O4728" s="311" t="str">
        <f>IF(I4728&lt;&gt;"",IF(J4728&gt;=INDEX(ฐาน!$A$4:$G$9,MATCH(I4728,ฐาน!$A$4:$A$9,0),4),INDEX(ฐาน!$A$4:$G$9,MATCH(I4728,ฐาน!$A$4:$A$9,0),7),INDEX(ฐาน!$A$4:$G$9,MATCH(I4728,ฐาน!$A$4:$A$9,0),4)),"")</f>
        <v/>
      </c>
      <c r="P4728" s="312">
        <f>IF(M4728&lt;&gt;ฐาน!$M$45,IF(L4728&lt;&gt;"",($L4728*$N4728/100),0),0)</f>
        <v>0</v>
      </c>
      <c r="Q4728" s="311">
        <f>IF(M4728&lt;&gt;ฐาน!$M$45,IF(L4728&lt;&gt;"",ROUNDUP(($L4728*$N4728/100),-1),0),0)</f>
        <v>0</v>
      </c>
      <c r="R4728" s="311">
        <f t="shared" si="146"/>
        <v>0</v>
      </c>
      <c r="S4728" s="313">
        <f t="shared" si="147"/>
        <v>0</v>
      </c>
      <c r="T4728" s="314">
        <f>IF(M4728&lt;&gt;ฐาน!$M$45,IF(S4728&lt;&gt;"",S4728+R4728,0),0)</f>
        <v>0</v>
      </c>
      <c r="U4728" s="311">
        <f>IF(M4728&lt;&gt;ฐาน!$M$45,IF(S4728=0,J4728+T4728,O4728),J4728)</f>
        <v>0</v>
      </c>
      <c r="V4728" s="98"/>
    </row>
    <row r="4729" spans="1:22" x14ac:dyDescent="0.35">
      <c r="A4729" s="93">
        <v>4721</v>
      </c>
      <c r="B4729" s="84"/>
      <c r="C4729" s="98"/>
      <c r="D4729" s="91"/>
      <c r="E4729" s="89"/>
      <c r="F4729" s="88"/>
      <c r="G4729" s="91"/>
      <c r="H4729" s="91"/>
      <c r="I4729" s="88"/>
      <c r="J4729" s="92"/>
      <c r="K4729" s="212"/>
      <c r="L4729" s="308" t="str">
        <f>IF(K4729&lt;&gt;"",INDEX(ฐาน!$J$4:$M$44,MATCH(INT(K4729),ฐาน!$J$4:$J$44,0),2),"")</f>
        <v/>
      </c>
      <c r="M4729" s="309" t="str">
        <f>IF(L4729&lt;&gt;"",INDEX(ฐาน!$J$4:$M$45,MATCH(L4729,ฐาน!$K$4:$K$45,0),4),"")</f>
        <v/>
      </c>
      <c r="N4729" s="310" t="str">
        <f>IF(I4729&lt;&gt;"",INDEX(ฐาน!$A$4:$F$9,MATCH(I4729,ฐาน!$A$4:$A$9,0),IF(J4729&gt;=INDEX(ฐาน!$A$4:$F$9,MATCH(I4729,ฐาน!$A$4:$A$9,0),3),6,5)),"")</f>
        <v/>
      </c>
      <c r="O4729" s="311" t="str">
        <f>IF(I4729&lt;&gt;"",IF(J4729&gt;=INDEX(ฐาน!$A$4:$G$9,MATCH(I4729,ฐาน!$A$4:$A$9,0),4),INDEX(ฐาน!$A$4:$G$9,MATCH(I4729,ฐาน!$A$4:$A$9,0),7),INDEX(ฐาน!$A$4:$G$9,MATCH(I4729,ฐาน!$A$4:$A$9,0),4)),"")</f>
        <v/>
      </c>
      <c r="P4729" s="312">
        <f>IF(M4729&lt;&gt;ฐาน!$M$45,IF(L4729&lt;&gt;"",($L4729*$N4729/100),0),0)</f>
        <v>0</v>
      </c>
      <c r="Q4729" s="311">
        <f>IF(M4729&lt;&gt;ฐาน!$M$45,IF(L4729&lt;&gt;"",ROUNDUP(($L4729*$N4729/100),-1),0),0)</f>
        <v>0</v>
      </c>
      <c r="R4729" s="311">
        <f t="shared" si="146"/>
        <v>0</v>
      </c>
      <c r="S4729" s="313">
        <f t="shared" si="147"/>
        <v>0</v>
      </c>
      <c r="T4729" s="314">
        <f>IF(M4729&lt;&gt;ฐาน!$M$45,IF(S4729&lt;&gt;"",S4729+R4729,0),0)</f>
        <v>0</v>
      </c>
      <c r="U4729" s="311">
        <f>IF(M4729&lt;&gt;ฐาน!$M$45,IF(S4729=0,J4729+T4729,O4729),J4729)</f>
        <v>0</v>
      </c>
      <c r="V4729" s="98"/>
    </row>
    <row r="4730" spans="1:22" x14ac:dyDescent="0.35">
      <c r="A4730" s="93">
        <v>4722</v>
      </c>
      <c r="B4730" s="84"/>
      <c r="C4730" s="98"/>
      <c r="D4730" s="91"/>
      <c r="E4730" s="89"/>
      <c r="F4730" s="88"/>
      <c r="G4730" s="91"/>
      <c r="H4730" s="91"/>
      <c r="I4730" s="88"/>
      <c r="J4730" s="92"/>
      <c r="K4730" s="212"/>
      <c r="L4730" s="308" t="str">
        <f>IF(K4730&lt;&gt;"",INDEX(ฐาน!$J$4:$M$44,MATCH(INT(K4730),ฐาน!$J$4:$J$44,0),2),"")</f>
        <v/>
      </c>
      <c r="M4730" s="309" t="str">
        <f>IF(L4730&lt;&gt;"",INDEX(ฐาน!$J$4:$M$45,MATCH(L4730,ฐาน!$K$4:$K$45,0),4),"")</f>
        <v/>
      </c>
      <c r="N4730" s="310" t="str">
        <f>IF(I4730&lt;&gt;"",INDEX(ฐาน!$A$4:$F$9,MATCH(I4730,ฐาน!$A$4:$A$9,0),IF(J4730&gt;=INDEX(ฐาน!$A$4:$F$9,MATCH(I4730,ฐาน!$A$4:$A$9,0),3),6,5)),"")</f>
        <v/>
      </c>
      <c r="O4730" s="311" t="str">
        <f>IF(I4730&lt;&gt;"",IF(J4730&gt;=INDEX(ฐาน!$A$4:$G$9,MATCH(I4730,ฐาน!$A$4:$A$9,0),4),INDEX(ฐาน!$A$4:$G$9,MATCH(I4730,ฐาน!$A$4:$A$9,0),7),INDEX(ฐาน!$A$4:$G$9,MATCH(I4730,ฐาน!$A$4:$A$9,0),4)),"")</f>
        <v/>
      </c>
      <c r="P4730" s="312">
        <f>IF(M4730&lt;&gt;ฐาน!$M$45,IF(L4730&lt;&gt;"",($L4730*$N4730/100),0),0)</f>
        <v>0</v>
      </c>
      <c r="Q4730" s="311">
        <f>IF(M4730&lt;&gt;ฐาน!$M$45,IF(L4730&lt;&gt;"",ROUNDUP(($L4730*$N4730/100),-1),0),0)</f>
        <v>0</v>
      </c>
      <c r="R4730" s="311">
        <f t="shared" si="146"/>
        <v>0</v>
      </c>
      <c r="S4730" s="313">
        <f t="shared" si="147"/>
        <v>0</v>
      </c>
      <c r="T4730" s="314">
        <f>IF(M4730&lt;&gt;ฐาน!$M$45,IF(S4730&lt;&gt;"",S4730+R4730,0),0)</f>
        <v>0</v>
      </c>
      <c r="U4730" s="311">
        <f>IF(M4730&lt;&gt;ฐาน!$M$45,IF(S4730=0,J4730+T4730,O4730),J4730)</f>
        <v>0</v>
      </c>
      <c r="V4730" s="98"/>
    </row>
    <row r="4731" spans="1:22" x14ac:dyDescent="0.35">
      <c r="A4731" s="93">
        <v>4723</v>
      </c>
      <c r="B4731" s="84"/>
      <c r="C4731" s="98"/>
      <c r="D4731" s="91"/>
      <c r="E4731" s="89"/>
      <c r="F4731" s="88"/>
      <c r="G4731" s="91"/>
      <c r="H4731" s="91"/>
      <c r="I4731" s="88"/>
      <c r="J4731" s="92"/>
      <c r="K4731" s="212"/>
      <c r="L4731" s="308" t="str">
        <f>IF(K4731&lt;&gt;"",INDEX(ฐาน!$J$4:$M$44,MATCH(INT(K4731),ฐาน!$J$4:$J$44,0),2),"")</f>
        <v/>
      </c>
      <c r="M4731" s="309" t="str">
        <f>IF(L4731&lt;&gt;"",INDEX(ฐาน!$J$4:$M$45,MATCH(L4731,ฐาน!$K$4:$K$45,0),4),"")</f>
        <v/>
      </c>
      <c r="N4731" s="310" t="str">
        <f>IF(I4731&lt;&gt;"",INDEX(ฐาน!$A$4:$F$9,MATCH(I4731,ฐาน!$A$4:$A$9,0),IF(J4731&gt;=INDEX(ฐาน!$A$4:$F$9,MATCH(I4731,ฐาน!$A$4:$A$9,0),3),6,5)),"")</f>
        <v/>
      </c>
      <c r="O4731" s="311" t="str">
        <f>IF(I4731&lt;&gt;"",IF(J4731&gt;=INDEX(ฐาน!$A$4:$G$9,MATCH(I4731,ฐาน!$A$4:$A$9,0),4),INDEX(ฐาน!$A$4:$G$9,MATCH(I4731,ฐาน!$A$4:$A$9,0),7),INDEX(ฐาน!$A$4:$G$9,MATCH(I4731,ฐาน!$A$4:$A$9,0),4)),"")</f>
        <v/>
      </c>
      <c r="P4731" s="312">
        <f>IF(M4731&lt;&gt;ฐาน!$M$45,IF(L4731&lt;&gt;"",($L4731*$N4731/100),0),0)</f>
        <v>0</v>
      </c>
      <c r="Q4731" s="311">
        <f>IF(M4731&lt;&gt;ฐาน!$M$45,IF(L4731&lt;&gt;"",ROUNDUP(($L4731*$N4731/100),-1),0),0)</f>
        <v>0</v>
      </c>
      <c r="R4731" s="311">
        <f t="shared" si="146"/>
        <v>0</v>
      </c>
      <c r="S4731" s="313">
        <f t="shared" si="147"/>
        <v>0</v>
      </c>
      <c r="T4731" s="314">
        <f>IF(M4731&lt;&gt;ฐาน!$M$45,IF(S4731&lt;&gt;"",S4731+R4731,0),0)</f>
        <v>0</v>
      </c>
      <c r="U4731" s="311">
        <f>IF(M4731&lt;&gt;ฐาน!$M$45,IF(S4731=0,J4731+T4731,O4731),J4731)</f>
        <v>0</v>
      </c>
      <c r="V4731" s="98"/>
    </row>
    <row r="4732" spans="1:22" x14ac:dyDescent="0.35">
      <c r="A4732" s="93">
        <v>4724</v>
      </c>
      <c r="B4732" s="84"/>
      <c r="C4732" s="98"/>
      <c r="D4732" s="91"/>
      <c r="E4732" s="89"/>
      <c r="F4732" s="88"/>
      <c r="G4732" s="91"/>
      <c r="H4732" s="91"/>
      <c r="I4732" s="88"/>
      <c r="J4732" s="92"/>
      <c r="K4732" s="212"/>
      <c r="L4732" s="308" t="str">
        <f>IF(K4732&lt;&gt;"",INDEX(ฐาน!$J$4:$M$44,MATCH(INT(K4732),ฐาน!$J$4:$J$44,0),2),"")</f>
        <v/>
      </c>
      <c r="M4732" s="309" t="str">
        <f>IF(L4732&lt;&gt;"",INDEX(ฐาน!$J$4:$M$45,MATCH(L4732,ฐาน!$K$4:$K$45,0),4),"")</f>
        <v/>
      </c>
      <c r="N4732" s="310" t="str">
        <f>IF(I4732&lt;&gt;"",INDEX(ฐาน!$A$4:$F$9,MATCH(I4732,ฐาน!$A$4:$A$9,0),IF(J4732&gt;=INDEX(ฐาน!$A$4:$F$9,MATCH(I4732,ฐาน!$A$4:$A$9,0),3),6,5)),"")</f>
        <v/>
      </c>
      <c r="O4732" s="311" t="str">
        <f>IF(I4732&lt;&gt;"",IF(J4732&gt;=INDEX(ฐาน!$A$4:$G$9,MATCH(I4732,ฐาน!$A$4:$A$9,0),4),INDEX(ฐาน!$A$4:$G$9,MATCH(I4732,ฐาน!$A$4:$A$9,0),7),INDEX(ฐาน!$A$4:$G$9,MATCH(I4732,ฐาน!$A$4:$A$9,0),4)),"")</f>
        <v/>
      </c>
      <c r="P4732" s="312">
        <f>IF(M4732&lt;&gt;ฐาน!$M$45,IF(L4732&lt;&gt;"",($L4732*$N4732/100),0),0)</f>
        <v>0</v>
      </c>
      <c r="Q4732" s="311">
        <f>IF(M4732&lt;&gt;ฐาน!$M$45,IF(L4732&lt;&gt;"",ROUNDUP(($L4732*$N4732/100),-1),0),0)</f>
        <v>0</v>
      </c>
      <c r="R4732" s="311">
        <f t="shared" si="146"/>
        <v>0</v>
      </c>
      <c r="S4732" s="313">
        <f t="shared" si="147"/>
        <v>0</v>
      </c>
      <c r="T4732" s="314">
        <f>IF(M4732&lt;&gt;ฐาน!$M$45,IF(S4732&lt;&gt;"",S4732+R4732,0),0)</f>
        <v>0</v>
      </c>
      <c r="U4732" s="311">
        <f>IF(M4732&lt;&gt;ฐาน!$M$45,IF(S4732=0,J4732+T4732,O4732),J4732)</f>
        <v>0</v>
      </c>
      <c r="V4732" s="98"/>
    </row>
    <row r="4733" spans="1:22" x14ac:dyDescent="0.35">
      <c r="A4733" s="93">
        <v>4725</v>
      </c>
      <c r="B4733" s="84"/>
      <c r="C4733" s="98"/>
      <c r="D4733" s="91"/>
      <c r="E4733" s="89"/>
      <c r="F4733" s="88"/>
      <c r="G4733" s="91"/>
      <c r="H4733" s="91"/>
      <c r="I4733" s="88"/>
      <c r="J4733" s="92"/>
      <c r="K4733" s="212"/>
      <c r="L4733" s="308" t="str">
        <f>IF(K4733&lt;&gt;"",INDEX(ฐาน!$J$4:$M$44,MATCH(INT(K4733),ฐาน!$J$4:$J$44,0),2),"")</f>
        <v/>
      </c>
      <c r="M4733" s="309" t="str">
        <f>IF(L4733&lt;&gt;"",INDEX(ฐาน!$J$4:$M$45,MATCH(L4733,ฐาน!$K$4:$K$45,0),4),"")</f>
        <v/>
      </c>
      <c r="N4733" s="310" t="str">
        <f>IF(I4733&lt;&gt;"",INDEX(ฐาน!$A$4:$F$9,MATCH(I4733,ฐาน!$A$4:$A$9,0),IF(J4733&gt;=INDEX(ฐาน!$A$4:$F$9,MATCH(I4733,ฐาน!$A$4:$A$9,0),3),6,5)),"")</f>
        <v/>
      </c>
      <c r="O4733" s="311" t="str">
        <f>IF(I4733&lt;&gt;"",IF(J4733&gt;=INDEX(ฐาน!$A$4:$G$9,MATCH(I4733,ฐาน!$A$4:$A$9,0),4),INDEX(ฐาน!$A$4:$G$9,MATCH(I4733,ฐาน!$A$4:$A$9,0),7),INDEX(ฐาน!$A$4:$G$9,MATCH(I4733,ฐาน!$A$4:$A$9,0),4)),"")</f>
        <v/>
      </c>
      <c r="P4733" s="312">
        <f>IF(M4733&lt;&gt;ฐาน!$M$45,IF(L4733&lt;&gt;"",($L4733*$N4733/100),0),0)</f>
        <v>0</v>
      </c>
      <c r="Q4733" s="311">
        <f>IF(M4733&lt;&gt;ฐาน!$M$45,IF(L4733&lt;&gt;"",ROUNDUP(($L4733*$N4733/100),-1),0),0)</f>
        <v>0</v>
      </c>
      <c r="R4733" s="311">
        <f t="shared" si="146"/>
        <v>0</v>
      </c>
      <c r="S4733" s="313">
        <f t="shared" si="147"/>
        <v>0</v>
      </c>
      <c r="T4733" s="314">
        <f>IF(M4733&lt;&gt;ฐาน!$M$45,IF(S4733&lt;&gt;"",S4733+R4733,0),0)</f>
        <v>0</v>
      </c>
      <c r="U4733" s="311">
        <f>IF(M4733&lt;&gt;ฐาน!$M$45,IF(S4733=0,J4733+T4733,O4733),J4733)</f>
        <v>0</v>
      </c>
      <c r="V4733" s="98"/>
    </row>
    <row r="4734" spans="1:22" x14ac:dyDescent="0.35">
      <c r="A4734" s="93">
        <v>4726</v>
      </c>
      <c r="B4734" s="84"/>
      <c r="C4734" s="98"/>
      <c r="D4734" s="91"/>
      <c r="E4734" s="89"/>
      <c r="F4734" s="88"/>
      <c r="G4734" s="91"/>
      <c r="H4734" s="91"/>
      <c r="I4734" s="88"/>
      <c r="J4734" s="92"/>
      <c r="K4734" s="212"/>
      <c r="L4734" s="308" t="str">
        <f>IF(K4734&lt;&gt;"",INDEX(ฐาน!$J$4:$M$44,MATCH(INT(K4734),ฐาน!$J$4:$J$44,0),2),"")</f>
        <v/>
      </c>
      <c r="M4734" s="309" t="str">
        <f>IF(L4734&lt;&gt;"",INDEX(ฐาน!$J$4:$M$45,MATCH(L4734,ฐาน!$K$4:$K$45,0),4),"")</f>
        <v/>
      </c>
      <c r="N4734" s="310" t="str">
        <f>IF(I4734&lt;&gt;"",INDEX(ฐาน!$A$4:$F$9,MATCH(I4734,ฐาน!$A$4:$A$9,0),IF(J4734&gt;=INDEX(ฐาน!$A$4:$F$9,MATCH(I4734,ฐาน!$A$4:$A$9,0),3),6,5)),"")</f>
        <v/>
      </c>
      <c r="O4734" s="311" t="str">
        <f>IF(I4734&lt;&gt;"",IF(J4734&gt;=INDEX(ฐาน!$A$4:$G$9,MATCH(I4734,ฐาน!$A$4:$A$9,0),4),INDEX(ฐาน!$A$4:$G$9,MATCH(I4734,ฐาน!$A$4:$A$9,0),7),INDEX(ฐาน!$A$4:$G$9,MATCH(I4734,ฐาน!$A$4:$A$9,0),4)),"")</f>
        <v/>
      </c>
      <c r="P4734" s="312">
        <f>IF(M4734&lt;&gt;ฐาน!$M$45,IF(L4734&lt;&gt;"",($L4734*$N4734/100),0),0)</f>
        <v>0</v>
      </c>
      <c r="Q4734" s="311">
        <f>IF(M4734&lt;&gt;ฐาน!$M$45,IF(L4734&lt;&gt;"",ROUNDUP(($L4734*$N4734/100),-1),0),0)</f>
        <v>0</v>
      </c>
      <c r="R4734" s="311">
        <f t="shared" si="146"/>
        <v>0</v>
      </c>
      <c r="S4734" s="313">
        <f t="shared" si="147"/>
        <v>0</v>
      </c>
      <c r="T4734" s="314">
        <f>IF(M4734&lt;&gt;ฐาน!$M$45,IF(S4734&lt;&gt;"",S4734+R4734,0),0)</f>
        <v>0</v>
      </c>
      <c r="U4734" s="311">
        <f>IF(M4734&lt;&gt;ฐาน!$M$45,IF(S4734=0,J4734+T4734,O4734),J4734)</f>
        <v>0</v>
      </c>
      <c r="V4734" s="98"/>
    </row>
    <row r="4735" spans="1:22" x14ac:dyDescent="0.35">
      <c r="A4735" s="93">
        <v>4727</v>
      </c>
      <c r="B4735" s="84"/>
      <c r="C4735" s="98"/>
      <c r="D4735" s="91"/>
      <c r="E4735" s="89"/>
      <c r="F4735" s="88"/>
      <c r="G4735" s="91"/>
      <c r="H4735" s="91"/>
      <c r="I4735" s="88"/>
      <c r="J4735" s="92"/>
      <c r="K4735" s="212"/>
      <c r="L4735" s="308" t="str">
        <f>IF(K4735&lt;&gt;"",INDEX(ฐาน!$J$4:$M$44,MATCH(INT(K4735),ฐาน!$J$4:$J$44,0),2),"")</f>
        <v/>
      </c>
      <c r="M4735" s="309" t="str">
        <f>IF(L4735&lt;&gt;"",INDEX(ฐาน!$J$4:$M$45,MATCH(L4735,ฐาน!$K$4:$K$45,0),4),"")</f>
        <v/>
      </c>
      <c r="N4735" s="310" t="str">
        <f>IF(I4735&lt;&gt;"",INDEX(ฐาน!$A$4:$F$9,MATCH(I4735,ฐาน!$A$4:$A$9,0),IF(J4735&gt;=INDEX(ฐาน!$A$4:$F$9,MATCH(I4735,ฐาน!$A$4:$A$9,0),3),6,5)),"")</f>
        <v/>
      </c>
      <c r="O4735" s="311" t="str">
        <f>IF(I4735&lt;&gt;"",IF(J4735&gt;=INDEX(ฐาน!$A$4:$G$9,MATCH(I4735,ฐาน!$A$4:$A$9,0),4),INDEX(ฐาน!$A$4:$G$9,MATCH(I4735,ฐาน!$A$4:$A$9,0),7),INDEX(ฐาน!$A$4:$G$9,MATCH(I4735,ฐาน!$A$4:$A$9,0),4)),"")</f>
        <v/>
      </c>
      <c r="P4735" s="312">
        <f>IF(M4735&lt;&gt;ฐาน!$M$45,IF(L4735&lt;&gt;"",($L4735*$N4735/100),0),0)</f>
        <v>0</v>
      </c>
      <c r="Q4735" s="311">
        <f>IF(M4735&lt;&gt;ฐาน!$M$45,IF(L4735&lt;&gt;"",ROUNDUP(($L4735*$N4735/100),-1),0),0)</f>
        <v>0</v>
      </c>
      <c r="R4735" s="311">
        <f t="shared" si="146"/>
        <v>0</v>
      </c>
      <c r="S4735" s="313">
        <f t="shared" si="147"/>
        <v>0</v>
      </c>
      <c r="T4735" s="314">
        <f>IF(M4735&lt;&gt;ฐาน!$M$45,IF(S4735&lt;&gt;"",S4735+R4735,0),0)</f>
        <v>0</v>
      </c>
      <c r="U4735" s="311">
        <f>IF(M4735&lt;&gt;ฐาน!$M$45,IF(S4735=0,J4735+T4735,O4735),J4735)</f>
        <v>0</v>
      </c>
      <c r="V4735" s="98"/>
    </row>
    <row r="4736" spans="1:22" x14ac:dyDescent="0.35">
      <c r="A4736" s="93">
        <v>4728</v>
      </c>
      <c r="B4736" s="84"/>
      <c r="C4736" s="98"/>
      <c r="D4736" s="91"/>
      <c r="E4736" s="89"/>
      <c r="F4736" s="88"/>
      <c r="G4736" s="91"/>
      <c r="H4736" s="91"/>
      <c r="I4736" s="88"/>
      <c r="J4736" s="92"/>
      <c r="K4736" s="212"/>
      <c r="L4736" s="308" t="str">
        <f>IF(K4736&lt;&gt;"",INDEX(ฐาน!$J$4:$M$44,MATCH(INT(K4736),ฐาน!$J$4:$J$44,0),2),"")</f>
        <v/>
      </c>
      <c r="M4736" s="309" t="str">
        <f>IF(L4736&lt;&gt;"",INDEX(ฐาน!$J$4:$M$45,MATCH(L4736,ฐาน!$K$4:$K$45,0),4),"")</f>
        <v/>
      </c>
      <c r="N4736" s="310" t="str">
        <f>IF(I4736&lt;&gt;"",INDEX(ฐาน!$A$4:$F$9,MATCH(I4736,ฐาน!$A$4:$A$9,0),IF(J4736&gt;=INDEX(ฐาน!$A$4:$F$9,MATCH(I4736,ฐาน!$A$4:$A$9,0),3),6,5)),"")</f>
        <v/>
      </c>
      <c r="O4736" s="311" t="str">
        <f>IF(I4736&lt;&gt;"",IF(J4736&gt;=INDEX(ฐาน!$A$4:$G$9,MATCH(I4736,ฐาน!$A$4:$A$9,0),4),INDEX(ฐาน!$A$4:$G$9,MATCH(I4736,ฐาน!$A$4:$A$9,0),7),INDEX(ฐาน!$A$4:$G$9,MATCH(I4736,ฐาน!$A$4:$A$9,0),4)),"")</f>
        <v/>
      </c>
      <c r="P4736" s="312">
        <f>IF(M4736&lt;&gt;ฐาน!$M$45,IF(L4736&lt;&gt;"",($L4736*$N4736/100),0),0)</f>
        <v>0</v>
      </c>
      <c r="Q4736" s="311">
        <f>IF(M4736&lt;&gt;ฐาน!$M$45,IF(L4736&lt;&gt;"",ROUNDUP(($L4736*$N4736/100),-1),0),0)</f>
        <v>0</v>
      </c>
      <c r="R4736" s="311">
        <f t="shared" si="146"/>
        <v>0</v>
      </c>
      <c r="S4736" s="313">
        <f t="shared" si="147"/>
        <v>0</v>
      </c>
      <c r="T4736" s="314">
        <f>IF(M4736&lt;&gt;ฐาน!$M$45,IF(S4736&lt;&gt;"",S4736+R4736,0),0)</f>
        <v>0</v>
      </c>
      <c r="U4736" s="311">
        <f>IF(M4736&lt;&gt;ฐาน!$M$45,IF(S4736=0,J4736+T4736,O4736),J4736)</f>
        <v>0</v>
      </c>
      <c r="V4736" s="98"/>
    </row>
    <row r="4737" spans="1:22" x14ac:dyDescent="0.35">
      <c r="A4737" s="93">
        <v>4729</v>
      </c>
      <c r="B4737" s="84"/>
      <c r="C4737" s="98"/>
      <c r="D4737" s="91"/>
      <c r="E4737" s="89"/>
      <c r="F4737" s="88"/>
      <c r="G4737" s="91"/>
      <c r="H4737" s="91"/>
      <c r="I4737" s="88"/>
      <c r="J4737" s="92"/>
      <c r="K4737" s="212"/>
      <c r="L4737" s="308" t="str">
        <f>IF(K4737&lt;&gt;"",INDEX(ฐาน!$J$4:$M$44,MATCH(INT(K4737),ฐาน!$J$4:$J$44,0),2),"")</f>
        <v/>
      </c>
      <c r="M4737" s="309" t="str">
        <f>IF(L4737&lt;&gt;"",INDEX(ฐาน!$J$4:$M$45,MATCH(L4737,ฐาน!$K$4:$K$45,0),4),"")</f>
        <v/>
      </c>
      <c r="N4737" s="310" t="str">
        <f>IF(I4737&lt;&gt;"",INDEX(ฐาน!$A$4:$F$9,MATCH(I4737,ฐาน!$A$4:$A$9,0),IF(J4737&gt;=INDEX(ฐาน!$A$4:$F$9,MATCH(I4737,ฐาน!$A$4:$A$9,0),3),6,5)),"")</f>
        <v/>
      </c>
      <c r="O4737" s="311" t="str">
        <f>IF(I4737&lt;&gt;"",IF(J4737&gt;=INDEX(ฐาน!$A$4:$G$9,MATCH(I4737,ฐาน!$A$4:$A$9,0),4),INDEX(ฐาน!$A$4:$G$9,MATCH(I4737,ฐาน!$A$4:$A$9,0),7),INDEX(ฐาน!$A$4:$G$9,MATCH(I4737,ฐาน!$A$4:$A$9,0),4)),"")</f>
        <v/>
      </c>
      <c r="P4737" s="312">
        <f>IF(M4737&lt;&gt;ฐาน!$M$45,IF(L4737&lt;&gt;"",($L4737*$N4737/100),0),0)</f>
        <v>0</v>
      </c>
      <c r="Q4737" s="311">
        <f>IF(M4737&lt;&gt;ฐาน!$M$45,IF(L4737&lt;&gt;"",ROUNDUP(($L4737*$N4737/100),-1),0),0)</f>
        <v>0</v>
      </c>
      <c r="R4737" s="311">
        <f t="shared" si="146"/>
        <v>0</v>
      </c>
      <c r="S4737" s="313">
        <f t="shared" si="147"/>
        <v>0</v>
      </c>
      <c r="T4737" s="314">
        <f>IF(M4737&lt;&gt;ฐาน!$M$45,IF(S4737&lt;&gt;"",S4737+R4737,0),0)</f>
        <v>0</v>
      </c>
      <c r="U4737" s="311">
        <f>IF(M4737&lt;&gt;ฐาน!$M$45,IF(S4737=0,J4737+T4737,O4737),J4737)</f>
        <v>0</v>
      </c>
      <c r="V4737" s="98"/>
    </row>
    <row r="4738" spans="1:22" x14ac:dyDescent="0.35">
      <c r="A4738" s="93">
        <v>4730</v>
      </c>
      <c r="B4738" s="84"/>
      <c r="C4738" s="98"/>
      <c r="D4738" s="91"/>
      <c r="E4738" s="89"/>
      <c r="F4738" s="88"/>
      <c r="G4738" s="91"/>
      <c r="H4738" s="91"/>
      <c r="I4738" s="88"/>
      <c r="J4738" s="92"/>
      <c r="K4738" s="212"/>
      <c r="L4738" s="308" t="str">
        <f>IF(K4738&lt;&gt;"",INDEX(ฐาน!$J$4:$M$44,MATCH(INT(K4738),ฐาน!$J$4:$J$44,0),2),"")</f>
        <v/>
      </c>
      <c r="M4738" s="309" t="str">
        <f>IF(L4738&lt;&gt;"",INDEX(ฐาน!$J$4:$M$45,MATCH(L4738,ฐาน!$K$4:$K$45,0),4),"")</f>
        <v/>
      </c>
      <c r="N4738" s="310" t="str">
        <f>IF(I4738&lt;&gt;"",INDEX(ฐาน!$A$4:$F$9,MATCH(I4738,ฐาน!$A$4:$A$9,0),IF(J4738&gt;=INDEX(ฐาน!$A$4:$F$9,MATCH(I4738,ฐาน!$A$4:$A$9,0),3),6,5)),"")</f>
        <v/>
      </c>
      <c r="O4738" s="311" t="str">
        <f>IF(I4738&lt;&gt;"",IF(J4738&gt;=INDEX(ฐาน!$A$4:$G$9,MATCH(I4738,ฐาน!$A$4:$A$9,0),4),INDEX(ฐาน!$A$4:$G$9,MATCH(I4738,ฐาน!$A$4:$A$9,0),7),INDEX(ฐาน!$A$4:$G$9,MATCH(I4738,ฐาน!$A$4:$A$9,0),4)),"")</f>
        <v/>
      </c>
      <c r="P4738" s="312">
        <f>IF(M4738&lt;&gt;ฐาน!$M$45,IF(L4738&lt;&gt;"",($L4738*$N4738/100),0),0)</f>
        <v>0</v>
      </c>
      <c r="Q4738" s="311">
        <f>IF(M4738&lt;&gt;ฐาน!$M$45,IF(L4738&lt;&gt;"",ROUNDUP(($L4738*$N4738/100),-1),0),0)</f>
        <v>0</v>
      </c>
      <c r="R4738" s="311">
        <f t="shared" si="146"/>
        <v>0</v>
      </c>
      <c r="S4738" s="313">
        <f t="shared" si="147"/>
        <v>0</v>
      </c>
      <c r="T4738" s="314">
        <f>IF(M4738&lt;&gt;ฐาน!$M$45,IF(S4738&lt;&gt;"",S4738+R4738,0),0)</f>
        <v>0</v>
      </c>
      <c r="U4738" s="311">
        <f>IF(M4738&lt;&gt;ฐาน!$M$45,IF(S4738=0,J4738+T4738,O4738),J4738)</f>
        <v>0</v>
      </c>
      <c r="V4738" s="98"/>
    </row>
    <row r="4739" spans="1:22" x14ac:dyDescent="0.35">
      <c r="A4739" s="93">
        <v>4731</v>
      </c>
      <c r="B4739" s="84"/>
      <c r="C4739" s="98"/>
      <c r="D4739" s="91"/>
      <c r="E4739" s="89"/>
      <c r="F4739" s="88"/>
      <c r="G4739" s="91"/>
      <c r="H4739" s="91"/>
      <c r="I4739" s="88"/>
      <c r="J4739" s="92"/>
      <c r="K4739" s="212"/>
      <c r="L4739" s="308" t="str">
        <f>IF(K4739&lt;&gt;"",INDEX(ฐาน!$J$4:$M$44,MATCH(INT(K4739),ฐาน!$J$4:$J$44,0),2),"")</f>
        <v/>
      </c>
      <c r="M4739" s="309" t="str">
        <f>IF(L4739&lt;&gt;"",INDEX(ฐาน!$J$4:$M$45,MATCH(L4739,ฐาน!$K$4:$K$45,0),4),"")</f>
        <v/>
      </c>
      <c r="N4739" s="310" t="str">
        <f>IF(I4739&lt;&gt;"",INDEX(ฐาน!$A$4:$F$9,MATCH(I4739,ฐาน!$A$4:$A$9,0),IF(J4739&gt;=INDEX(ฐาน!$A$4:$F$9,MATCH(I4739,ฐาน!$A$4:$A$9,0),3),6,5)),"")</f>
        <v/>
      </c>
      <c r="O4739" s="311" t="str">
        <f>IF(I4739&lt;&gt;"",IF(J4739&gt;=INDEX(ฐาน!$A$4:$G$9,MATCH(I4739,ฐาน!$A$4:$A$9,0),4),INDEX(ฐาน!$A$4:$G$9,MATCH(I4739,ฐาน!$A$4:$A$9,0),7),INDEX(ฐาน!$A$4:$G$9,MATCH(I4739,ฐาน!$A$4:$A$9,0),4)),"")</f>
        <v/>
      </c>
      <c r="P4739" s="312">
        <f>IF(M4739&lt;&gt;ฐาน!$M$45,IF(L4739&lt;&gt;"",($L4739*$N4739/100),0),0)</f>
        <v>0</v>
      </c>
      <c r="Q4739" s="311">
        <f>IF(M4739&lt;&gt;ฐาน!$M$45,IF(L4739&lt;&gt;"",ROUNDUP(($L4739*$N4739/100),-1),0),0)</f>
        <v>0</v>
      </c>
      <c r="R4739" s="311">
        <f t="shared" si="146"/>
        <v>0</v>
      </c>
      <c r="S4739" s="313">
        <f t="shared" si="147"/>
        <v>0</v>
      </c>
      <c r="T4739" s="314">
        <f>IF(M4739&lt;&gt;ฐาน!$M$45,IF(S4739&lt;&gt;"",S4739+R4739,0),0)</f>
        <v>0</v>
      </c>
      <c r="U4739" s="311">
        <f>IF(M4739&lt;&gt;ฐาน!$M$45,IF(S4739=0,J4739+T4739,O4739),J4739)</f>
        <v>0</v>
      </c>
      <c r="V4739" s="98"/>
    </row>
    <row r="4740" spans="1:22" x14ac:dyDescent="0.35">
      <c r="A4740" s="93">
        <v>4732</v>
      </c>
      <c r="B4740" s="84"/>
      <c r="C4740" s="98"/>
      <c r="D4740" s="91"/>
      <c r="E4740" s="89"/>
      <c r="F4740" s="88"/>
      <c r="G4740" s="91"/>
      <c r="H4740" s="91"/>
      <c r="I4740" s="88"/>
      <c r="J4740" s="92"/>
      <c r="K4740" s="212"/>
      <c r="L4740" s="308" t="str">
        <f>IF(K4740&lt;&gt;"",INDEX(ฐาน!$J$4:$M$44,MATCH(INT(K4740),ฐาน!$J$4:$J$44,0),2),"")</f>
        <v/>
      </c>
      <c r="M4740" s="309" t="str">
        <f>IF(L4740&lt;&gt;"",INDEX(ฐาน!$J$4:$M$45,MATCH(L4740,ฐาน!$K$4:$K$45,0),4),"")</f>
        <v/>
      </c>
      <c r="N4740" s="310" t="str">
        <f>IF(I4740&lt;&gt;"",INDEX(ฐาน!$A$4:$F$9,MATCH(I4740,ฐาน!$A$4:$A$9,0),IF(J4740&gt;=INDEX(ฐาน!$A$4:$F$9,MATCH(I4740,ฐาน!$A$4:$A$9,0),3),6,5)),"")</f>
        <v/>
      </c>
      <c r="O4740" s="311" t="str">
        <f>IF(I4740&lt;&gt;"",IF(J4740&gt;=INDEX(ฐาน!$A$4:$G$9,MATCH(I4740,ฐาน!$A$4:$A$9,0),4),INDEX(ฐาน!$A$4:$G$9,MATCH(I4740,ฐาน!$A$4:$A$9,0),7),INDEX(ฐาน!$A$4:$G$9,MATCH(I4740,ฐาน!$A$4:$A$9,0),4)),"")</f>
        <v/>
      </c>
      <c r="P4740" s="312">
        <f>IF(M4740&lt;&gt;ฐาน!$M$45,IF(L4740&lt;&gt;"",($L4740*$N4740/100),0),0)</f>
        <v>0</v>
      </c>
      <c r="Q4740" s="311">
        <f>IF(M4740&lt;&gt;ฐาน!$M$45,IF(L4740&lt;&gt;"",ROUNDUP(($L4740*$N4740/100),-1),0),0)</f>
        <v>0</v>
      </c>
      <c r="R4740" s="311">
        <f t="shared" si="146"/>
        <v>0</v>
      </c>
      <c r="S4740" s="313">
        <f t="shared" si="147"/>
        <v>0</v>
      </c>
      <c r="T4740" s="314">
        <f>IF(M4740&lt;&gt;ฐาน!$M$45,IF(S4740&lt;&gt;"",S4740+R4740,0),0)</f>
        <v>0</v>
      </c>
      <c r="U4740" s="311">
        <f>IF(M4740&lt;&gt;ฐาน!$M$45,IF(S4740=0,J4740+T4740,O4740),J4740)</f>
        <v>0</v>
      </c>
      <c r="V4740" s="98"/>
    </row>
    <row r="4741" spans="1:22" x14ac:dyDescent="0.35">
      <c r="A4741" s="93">
        <v>4733</v>
      </c>
      <c r="B4741" s="84"/>
      <c r="C4741" s="98"/>
      <c r="D4741" s="91"/>
      <c r="E4741" s="89"/>
      <c r="F4741" s="88"/>
      <c r="G4741" s="91"/>
      <c r="H4741" s="91"/>
      <c r="I4741" s="88"/>
      <c r="J4741" s="92"/>
      <c r="K4741" s="212"/>
      <c r="L4741" s="308" t="str">
        <f>IF(K4741&lt;&gt;"",INDEX(ฐาน!$J$4:$M$44,MATCH(INT(K4741),ฐาน!$J$4:$J$44,0),2),"")</f>
        <v/>
      </c>
      <c r="M4741" s="309" t="str">
        <f>IF(L4741&lt;&gt;"",INDEX(ฐาน!$J$4:$M$45,MATCH(L4741,ฐาน!$K$4:$K$45,0),4),"")</f>
        <v/>
      </c>
      <c r="N4741" s="310" t="str">
        <f>IF(I4741&lt;&gt;"",INDEX(ฐาน!$A$4:$F$9,MATCH(I4741,ฐาน!$A$4:$A$9,0),IF(J4741&gt;=INDEX(ฐาน!$A$4:$F$9,MATCH(I4741,ฐาน!$A$4:$A$9,0),3),6,5)),"")</f>
        <v/>
      </c>
      <c r="O4741" s="311" t="str">
        <f>IF(I4741&lt;&gt;"",IF(J4741&gt;=INDEX(ฐาน!$A$4:$G$9,MATCH(I4741,ฐาน!$A$4:$A$9,0),4),INDEX(ฐาน!$A$4:$G$9,MATCH(I4741,ฐาน!$A$4:$A$9,0),7),INDEX(ฐาน!$A$4:$G$9,MATCH(I4741,ฐาน!$A$4:$A$9,0),4)),"")</f>
        <v/>
      </c>
      <c r="P4741" s="312">
        <f>IF(M4741&lt;&gt;ฐาน!$M$45,IF(L4741&lt;&gt;"",($L4741*$N4741/100),0),0)</f>
        <v>0</v>
      </c>
      <c r="Q4741" s="311">
        <f>IF(M4741&lt;&gt;ฐาน!$M$45,IF(L4741&lt;&gt;"",ROUNDUP(($L4741*$N4741/100),-1),0),0)</f>
        <v>0</v>
      </c>
      <c r="R4741" s="311">
        <f t="shared" si="146"/>
        <v>0</v>
      </c>
      <c r="S4741" s="313">
        <f t="shared" si="147"/>
        <v>0</v>
      </c>
      <c r="T4741" s="314">
        <f>IF(M4741&lt;&gt;ฐาน!$M$45,IF(S4741&lt;&gt;"",S4741+R4741,0),0)</f>
        <v>0</v>
      </c>
      <c r="U4741" s="311">
        <f>IF(M4741&lt;&gt;ฐาน!$M$45,IF(S4741=0,J4741+T4741,O4741),J4741)</f>
        <v>0</v>
      </c>
      <c r="V4741" s="98"/>
    </row>
    <row r="4742" spans="1:22" x14ac:dyDescent="0.35">
      <c r="A4742" s="93">
        <v>4734</v>
      </c>
      <c r="B4742" s="84"/>
      <c r="C4742" s="98"/>
      <c r="D4742" s="91"/>
      <c r="E4742" s="89"/>
      <c r="F4742" s="88"/>
      <c r="G4742" s="91"/>
      <c r="H4742" s="91"/>
      <c r="I4742" s="88"/>
      <c r="J4742" s="92"/>
      <c r="K4742" s="212"/>
      <c r="L4742" s="308" t="str">
        <f>IF(K4742&lt;&gt;"",INDEX(ฐาน!$J$4:$M$44,MATCH(INT(K4742),ฐาน!$J$4:$J$44,0),2),"")</f>
        <v/>
      </c>
      <c r="M4742" s="309" t="str">
        <f>IF(L4742&lt;&gt;"",INDEX(ฐาน!$J$4:$M$45,MATCH(L4742,ฐาน!$K$4:$K$45,0),4),"")</f>
        <v/>
      </c>
      <c r="N4742" s="310" t="str">
        <f>IF(I4742&lt;&gt;"",INDEX(ฐาน!$A$4:$F$9,MATCH(I4742,ฐาน!$A$4:$A$9,0),IF(J4742&gt;=INDEX(ฐาน!$A$4:$F$9,MATCH(I4742,ฐาน!$A$4:$A$9,0),3),6,5)),"")</f>
        <v/>
      </c>
      <c r="O4742" s="311" t="str">
        <f>IF(I4742&lt;&gt;"",IF(J4742&gt;=INDEX(ฐาน!$A$4:$G$9,MATCH(I4742,ฐาน!$A$4:$A$9,0),4),INDEX(ฐาน!$A$4:$G$9,MATCH(I4742,ฐาน!$A$4:$A$9,0),7),INDEX(ฐาน!$A$4:$G$9,MATCH(I4742,ฐาน!$A$4:$A$9,0),4)),"")</f>
        <v/>
      </c>
      <c r="P4742" s="312">
        <f>IF(M4742&lt;&gt;ฐาน!$M$45,IF(L4742&lt;&gt;"",($L4742*$N4742/100),0),0)</f>
        <v>0</v>
      </c>
      <c r="Q4742" s="311">
        <f>IF(M4742&lt;&gt;ฐาน!$M$45,IF(L4742&lt;&gt;"",ROUNDUP(($L4742*$N4742/100),-1),0),0)</f>
        <v>0</v>
      </c>
      <c r="R4742" s="311">
        <f t="shared" si="146"/>
        <v>0</v>
      </c>
      <c r="S4742" s="313">
        <f t="shared" si="147"/>
        <v>0</v>
      </c>
      <c r="T4742" s="314">
        <f>IF(M4742&lt;&gt;ฐาน!$M$45,IF(S4742&lt;&gt;"",S4742+R4742,0),0)</f>
        <v>0</v>
      </c>
      <c r="U4742" s="311">
        <f>IF(M4742&lt;&gt;ฐาน!$M$45,IF(S4742=0,J4742+T4742,O4742),J4742)</f>
        <v>0</v>
      </c>
      <c r="V4742" s="98"/>
    </row>
    <row r="4743" spans="1:22" x14ac:dyDescent="0.35">
      <c r="A4743" s="93">
        <v>4735</v>
      </c>
      <c r="B4743" s="84"/>
      <c r="C4743" s="98"/>
      <c r="D4743" s="91"/>
      <c r="E4743" s="89"/>
      <c r="F4743" s="88"/>
      <c r="G4743" s="91"/>
      <c r="H4743" s="91"/>
      <c r="I4743" s="88"/>
      <c r="J4743" s="92"/>
      <c r="K4743" s="212"/>
      <c r="L4743" s="308" t="str">
        <f>IF(K4743&lt;&gt;"",INDEX(ฐาน!$J$4:$M$44,MATCH(INT(K4743),ฐาน!$J$4:$J$44,0),2),"")</f>
        <v/>
      </c>
      <c r="M4743" s="309" t="str">
        <f>IF(L4743&lt;&gt;"",INDEX(ฐาน!$J$4:$M$45,MATCH(L4743,ฐาน!$K$4:$K$45,0),4),"")</f>
        <v/>
      </c>
      <c r="N4743" s="310" t="str">
        <f>IF(I4743&lt;&gt;"",INDEX(ฐาน!$A$4:$F$9,MATCH(I4743,ฐาน!$A$4:$A$9,0),IF(J4743&gt;=INDEX(ฐาน!$A$4:$F$9,MATCH(I4743,ฐาน!$A$4:$A$9,0),3),6,5)),"")</f>
        <v/>
      </c>
      <c r="O4743" s="311" t="str">
        <f>IF(I4743&lt;&gt;"",IF(J4743&gt;=INDEX(ฐาน!$A$4:$G$9,MATCH(I4743,ฐาน!$A$4:$A$9,0),4),INDEX(ฐาน!$A$4:$G$9,MATCH(I4743,ฐาน!$A$4:$A$9,0),7),INDEX(ฐาน!$A$4:$G$9,MATCH(I4743,ฐาน!$A$4:$A$9,0),4)),"")</f>
        <v/>
      </c>
      <c r="P4743" s="312">
        <f>IF(M4743&lt;&gt;ฐาน!$M$45,IF(L4743&lt;&gt;"",($L4743*$N4743/100),0),0)</f>
        <v>0</v>
      </c>
      <c r="Q4743" s="311">
        <f>IF(M4743&lt;&gt;ฐาน!$M$45,IF(L4743&lt;&gt;"",ROUNDUP(($L4743*$N4743/100),-1),0),0)</f>
        <v>0</v>
      </c>
      <c r="R4743" s="311">
        <f t="shared" si="146"/>
        <v>0</v>
      </c>
      <c r="S4743" s="313">
        <f t="shared" si="147"/>
        <v>0</v>
      </c>
      <c r="T4743" s="314">
        <f>IF(M4743&lt;&gt;ฐาน!$M$45,IF(S4743&lt;&gt;"",S4743+R4743,0),0)</f>
        <v>0</v>
      </c>
      <c r="U4743" s="311">
        <f>IF(M4743&lt;&gt;ฐาน!$M$45,IF(S4743=0,J4743+T4743,O4743),J4743)</f>
        <v>0</v>
      </c>
      <c r="V4743" s="98"/>
    </row>
    <row r="4744" spans="1:22" x14ac:dyDescent="0.35">
      <c r="A4744" s="93">
        <v>4736</v>
      </c>
      <c r="B4744" s="84"/>
      <c r="C4744" s="98"/>
      <c r="D4744" s="91"/>
      <c r="E4744" s="89"/>
      <c r="F4744" s="88"/>
      <c r="G4744" s="91"/>
      <c r="H4744" s="91"/>
      <c r="I4744" s="88"/>
      <c r="J4744" s="92"/>
      <c r="K4744" s="212"/>
      <c r="L4744" s="308" t="str">
        <f>IF(K4744&lt;&gt;"",INDEX(ฐาน!$J$4:$M$44,MATCH(INT(K4744),ฐาน!$J$4:$J$44,0),2),"")</f>
        <v/>
      </c>
      <c r="M4744" s="309" t="str">
        <f>IF(L4744&lt;&gt;"",INDEX(ฐาน!$J$4:$M$45,MATCH(L4744,ฐาน!$K$4:$K$45,0),4),"")</f>
        <v/>
      </c>
      <c r="N4744" s="310" t="str">
        <f>IF(I4744&lt;&gt;"",INDEX(ฐาน!$A$4:$F$9,MATCH(I4744,ฐาน!$A$4:$A$9,0),IF(J4744&gt;=INDEX(ฐาน!$A$4:$F$9,MATCH(I4744,ฐาน!$A$4:$A$9,0),3),6,5)),"")</f>
        <v/>
      </c>
      <c r="O4744" s="311" t="str">
        <f>IF(I4744&lt;&gt;"",IF(J4744&gt;=INDEX(ฐาน!$A$4:$G$9,MATCH(I4744,ฐาน!$A$4:$A$9,0),4),INDEX(ฐาน!$A$4:$G$9,MATCH(I4744,ฐาน!$A$4:$A$9,0),7),INDEX(ฐาน!$A$4:$G$9,MATCH(I4744,ฐาน!$A$4:$A$9,0),4)),"")</f>
        <v/>
      </c>
      <c r="P4744" s="312">
        <f>IF(M4744&lt;&gt;ฐาน!$M$45,IF(L4744&lt;&gt;"",($L4744*$N4744/100),0),0)</f>
        <v>0</v>
      </c>
      <c r="Q4744" s="311">
        <f>IF(M4744&lt;&gt;ฐาน!$M$45,IF(L4744&lt;&gt;"",ROUNDUP(($L4744*$N4744/100),-1),0),0)</f>
        <v>0</v>
      </c>
      <c r="R4744" s="311">
        <f t="shared" si="146"/>
        <v>0</v>
      </c>
      <c r="S4744" s="313">
        <f t="shared" si="147"/>
        <v>0</v>
      </c>
      <c r="T4744" s="314">
        <f>IF(M4744&lt;&gt;ฐาน!$M$45,IF(S4744&lt;&gt;"",S4744+R4744,0),0)</f>
        <v>0</v>
      </c>
      <c r="U4744" s="311">
        <f>IF(M4744&lt;&gt;ฐาน!$M$45,IF(S4744=0,J4744+T4744,O4744),J4744)</f>
        <v>0</v>
      </c>
      <c r="V4744" s="98"/>
    </row>
    <row r="4745" spans="1:22" x14ac:dyDescent="0.35">
      <c r="A4745" s="93">
        <v>4737</v>
      </c>
      <c r="B4745" s="84"/>
      <c r="C4745" s="98"/>
      <c r="D4745" s="91"/>
      <c r="E4745" s="89"/>
      <c r="F4745" s="88"/>
      <c r="G4745" s="91"/>
      <c r="H4745" s="91"/>
      <c r="I4745" s="88"/>
      <c r="J4745" s="92"/>
      <c r="K4745" s="212"/>
      <c r="L4745" s="308" t="str">
        <f>IF(K4745&lt;&gt;"",INDEX(ฐาน!$J$4:$M$44,MATCH(INT(K4745),ฐาน!$J$4:$J$44,0),2),"")</f>
        <v/>
      </c>
      <c r="M4745" s="309" t="str">
        <f>IF(L4745&lt;&gt;"",INDEX(ฐาน!$J$4:$M$45,MATCH(L4745,ฐาน!$K$4:$K$45,0),4),"")</f>
        <v/>
      </c>
      <c r="N4745" s="310" t="str">
        <f>IF(I4745&lt;&gt;"",INDEX(ฐาน!$A$4:$F$9,MATCH(I4745,ฐาน!$A$4:$A$9,0),IF(J4745&gt;=INDEX(ฐาน!$A$4:$F$9,MATCH(I4745,ฐาน!$A$4:$A$9,0),3),6,5)),"")</f>
        <v/>
      </c>
      <c r="O4745" s="311" t="str">
        <f>IF(I4745&lt;&gt;"",IF(J4745&gt;=INDEX(ฐาน!$A$4:$G$9,MATCH(I4745,ฐาน!$A$4:$A$9,0),4),INDEX(ฐาน!$A$4:$G$9,MATCH(I4745,ฐาน!$A$4:$A$9,0),7),INDEX(ฐาน!$A$4:$G$9,MATCH(I4745,ฐาน!$A$4:$A$9,0),4)),"")</f>
        <v/>
      </c>
      <c r="P4745" s="312">
        <f>IF(M4745&lt;&gt;ฐาน!$M$45,IF(L4745&lt;&gt;"",($L4745*$N4745/100),0),0)</f>
        <v>0</v>
      </c>
      <c r="Q4745" s="311">
        <f>IF(M4745&lt;&gt;ฐาน!$M$45,IF(L4745&lt;&gt;"",ROUNDUP(($L4745*$N4745/100),-1),0),0)</f>
        <v>0</v>
      </c>
      <c r="R4745" s="311">
        <f t="shared" si="146"/>
        <v>0</v>
      </c>
      <c r="S4745" s="313">
        <f t="shared" si="147"/>
        <v>0</v>
      </c>
      <c r="T4745" s="314">
        <f>IF(M4745&lt;&gt;ฐาน!$M$45,IF(S4745&lt;&gt;"",S4745+R4745,0),0)</f>
        <v>0</v>
      </c>
      <c r="U4745" s="311">
        <f>IF(M4745&lt;&gt;ฐาน!$M$45,IF(S4745=0,J4745+T4745,O4745),J4745)</f>
        <v>0</v>
      </c>
      <c r="V4745" s="98"/>
    </row>
    <row r="4746" spans="1:22" x14ac:dyDescent="0.35">
      <c r="A4746" s="93">
        <v>4738</v>
      </c>
      <c r="B4746" s="84"/>
      <c r="C4746" s="98"/>
      <c r="D4746" s="91"/>
      <c r="E4746" s="89"/>
      <c r="F4746" s="88"/>
      <c r="G4746" s="91"/>
      <c r="H4746" s="91"/>
      <c r="I4746" s="88"/>
      <c r="J4746" s="92"/>
      <c r="K4746" s="212"/>
      <c r="L4746" s="308" t="str">
        <f>IF(K4746&lt;&gt;"",INDEX(ฐาน!$J$4:$M$44,MATCH(INT(K4746),ฐาน!$J$4:$J$44,0),2),"")</f>
        <v/>
      </c>
      <c r="M4746" s="309" t="str">
        <f>IF(L4746&lt;&gt;"",INDEX(ฐาน!$J$4:$M$45,MATCH(L4746,ฐาน!$K$4:$K$45,0),4),"")</f>
        <v/>
      </c>
      <c r="N4746" s="310" t="str">
        <f>IF(I4746&lt;&gt;"",INDEX(ฐาน!$A$4:$F$9,MATCH(I4746,ฐาน!$A$4:$A$9,0),IF(J4746&gt;=INDEX(ฐาน!$A$4:$F$9,MATCH(I4746,ฐาน!$A$4:$A$9,0),3),6,5)),"")</f>
        <v/>
      </c>
      <c r="O4746" s="311" t="str">
        <f>IF(I4746&lt;&gt;"",IF(J4746&gt;=INDEX(ฐาน!$A$4:$G$9,MATCH(I4746,ฐาน!$A$4:$A$9,0),4),INDEX(ฐาน!$A$4:$G$9,MATCH(I4746,ฐาน!$A$4:$A$9,0),7),INDEX(ฐาน!$A$4:$G$9,MATCH(I4746,ฐาน!$A$4:$A$9,0),4)),"")</f>
        <v/>
      </c>
      <c r="P4746" s="312">
        <f>IF(M4746&lt;&gt;ฐาน!$M$45,IF(L4746&lt;&gt;"",($L4746*$N4746/100),0),0)</f>
        <v>0</v>
      </c>
      <c r="Q4746" s="311">
        <f>IF(M4746&lt;&gt;ฐาน!$M$45,IF(L4746&lt;&gt;"",ROUNDUP(($L4746*$N4746/100),-1),0),0)</f>
        <v>0</v>
      </c>
      <c r="R4746" s="311">
        <f t="shared" ref="R4746:R4809" si="148">IF(Q4746&lt;&gt;"",IF($J4746+$P4746&lt;=$O4746,$Q4746,$O4746-$J4746),"")</f>
        <v>0</v>
      </c>
      <c r="S4746" s="313">
        <f t="shared" ref="S4746:S4809" si="149">IF(Q4746&lt;&gt;R4746,P4746-R4746,0)</f>
        <v>0</v>
      </c>
      <c r="T4746" s="314">
        <f>IF(M4746&lt;&gt;ฐาน!$M$45,IF(S4746&lt;&gt;"",S4746+R4746,0),0)</f>
        <v>0</v>
      </c>
      <c r="U4746" s="311">
        <f>IF(M4746&lt;&gt;ฐาน!$M$45,IF(S4746=0,J4746+T4746,O4746),J4746)</f>
        <v>0</v>
      </c>
      <c r="V4746" s="98"/>
    </row>
    <row r="4747" spans="1:22" x14ac:dyDescent="0.35">
      <c r="A4747" s="93">
        <v>4739</v>
      </c>
      <c r="B4747" s="84"/>
      <c r="C4747" s="98"/>
      <c r="D4747" s="91"/>
      <c r="E4747" s="89"/>
      <c r="F4747" s="88"/>
      <c r="G4747" s="91"/>
      <c r="H4747" s="91"/>
      <c r="I4747" s="88"/>
      <c r="J4747" s="92"/>
      <c r="K4747" s="212"/>
      <c r="L4747" s="308" t="str">
        <f>IF(K4747&lt;&gt;"",INDEX(ฐาน!$J$4:$M$44,MATCH(INT(K4747),ฐาน!$J$4:$J$44,0),2),"")</f>
        <v/>
      </c>
      <c r="M4747" s="309" t="str">
        <f>IF(L4747&lt;&gt;"",INDEX(ฐาน!$J$4:$M$45,MATCH(L4747,ฐาน!$K$4:$K$45,0),4),"")</f>
        <v/>
      </c>
      <c r="N4747" s="310" t="str">
        <f>IF(I4747&lt;&gt;"",INDEX(ฐาน!$A$4:$F$9,MATCH(I4747,ฐาน!$A$4:$A$9,0),IF(J4747&gt;=INDEX(ฐาน!$A$4:$F$9,MATCH(I4747,ฐาน!$A$4:$A$9,0),3),6,5)),"")</f>
        <v/>
      </c>
      <c r="O4747" s="311" t="str">
        <f>IF(I4747&lt;&gt;"",IF(J4747&gt;=INDEX(ฐาน!$A$4:$G$9,MATCH(I4747,ฐาน!$A$4:$A$9,0),4),INDEX(ฐาน!$A$4:$G$9,MATCH(I4747,ฐาน!$A$4:$A$9,0),7),INDEX(ฐาน!$A$4:$G$9,MATCH(I4747,ฐาน!$A$4:$A$9,0),4)),"")</f>
        <v/>
      </c>
      <c r="P4747" s="312">
        <f>IF(M4747&lt;&gt;ฐาน!$M$45,IF(L4747&lt;&gt;"",($L4747*$N4747/100),0),0)</f>
        <v>0</v>
      </c>
      <c r="Q4747" s="311">
        <f>IF(M4747&lt;&gt;ฐาน!$M$45,IF(L4747&lt;&gt;"",ROUNDUP(($L4747*$N4747/100),-1),0),0)</f>
        <v>0</v>
      </c>
      <c r="R4747" s="311">
        <f t="shared" si="148"/>
        <v>0</v>
      </c>
      <c r="S4747" s="313">
        <f t="shared" si="149"/>
        <v>0</v>
      </c>
      <c r="T4747" s="314">
        <f>IF(M4747&lt;&gt;ฐาน!$M$45,IF(S4747&lt;&gt;"",S4747+R4747,0),0)</f>
        <v>0</v>
      </c>
      <c r="U4747" s="311">
        <f>IF(M4747&lt;&gt;ฐาน!$M$45,IF(S4747=0,J4747+T4747,O4747),J4747)</f>
        <v>0</v>
      </c>
      <c r="V4747" s="98"/>
    </row>
    <row r="4748" spans="1:22" x14ac:dyDescent="0.35">
      <c r="A4748" s="93">
        <v>4740</v>
      </c>
      <c r="B4748" s="84"/>
      <c r="C4748" s="98"/>
      <c r="D4748" s="91"/>
      <c r="E4748" s="89"/>
      <c r="F4748" s="88"/>
      <c r="G4748" s="91"/>
      <c r="H4748" s="91"/>
      <c r="I4748" s="88"/>
      <c r="J4748" s="92"/>
      <c r="K4748" s="212"/>
      <c r="L4748" s="308" t="str">
        <f>IF(K4748&lt;&gt;"",INDEX(ฐาน!$J$4:$M$44,MATCH(INT(K4748),ฐาน!$J$4:$J$44,0),2),"")</f>
        <v/>
      </c>
      <c r="M4748" s="309" t="str">
        <f>IF(L4748&lt;&gt;"",INDEX(ฐาน!$J$4:$M$45,MATCH(L4748,ฐาน!$K$4:$K$45,0),4),"")</f>
        <v/>
      </c>
      <c r="N4748" s="310" t="str">
        <f>IF(I4748&lt;&gt;"",INDEX(ฐาน!$A$4:$F$9,MATCH(I4748,ฐาน!$A$4:$A$9,0),IF(J4748&gt;=INDEX(ฐาน!$A$4:$F$9,MATCH(I4748,ฐาน!$A$4:$A$9,0),3),6,5)),"")</f>
        <v/>
      </c>
      <c r="O4748" s="311" t="str">
        <f>IF(I4748&lt;&gt;"",IF(J4748&gt;=INDEX(ฐาน!$A$4:$G$9,MATCH(I4748,ฐาน!$A$4:$A$9,0),4),INDEX(ฐาน!$A$4:$G$9,MATCH(I4748,ฐาน!$A$4:$A$9,0),7),INDEX(ฐาน!$A$4:$G$9,MATCH(I4748,ฐาน!$A$4:$A$9,0),4)),"")</f>
        <v/>
      </c>
      <c r="P4748" s="312">
        <f>IF(M4748&lt;&gt;ฐาน!$M$45,IF(L4748&lt;&gt;"",($L4748*$N4748/100),0),0)</f>
        <v>0</v>
      </c>
      <c r="Q4748" s="311">
        <f>IF(M4748&lt;&gt;ฐาน!$M$45,IF(L4748&lt;&gt;"",ROUNDUP(($L4748*$N4748/100),-1),0),0)</f>
        <v>0</v>
      </c>
      <c r="R4748" s="311">
        <f t="shared" si="148"/>
        <v>0</v>
      </c>
      <c r="S4748" s="313">
        <f t="shared" si="149"/>
        <v>0</v>
      </c>
      <c r="T4748" s="314">
        <f>IF(M4748&lt;&gt;ฐาน!$M$45,IF(S4748&lt;&gt;"",S4748+R4748,0),0)</f>
        <v>0</v>
      </c>
      <c r="U4748" s="311">
        <f>IF(M4748&lt;&gt;ฐาน!$M$45,IF(S4748=0,J4748+T4748,O4748),J4748)</f>
        <v>0</v>
      </c>
      <c r="V4748" s="98"/>
    </row>
    <row r="4749" spans="1:22" x14ac:dyDescent="0.35">
      <c r="A4749" s="93">
        <v>4741</v>
      </c>
      <c r="B4749" s="84"/>
      <c r="C4749" s="98"/>
      <c r="D4749" s="91"/>
      <c r="E4749" s="89"/>
      <c r="F4749" s="88"/>
      <c r="G4749" s="91"/>
      <c r="H4749" s="91"/>
      <c r="I4749" s="88"/>
      <c r="J4749" s="92"/>
      <c r="K4749" s="212"/>
      <c r="L4749" s="308" t="str">
        <f>IF(K4749&lt;&gt;"",INDEX(ฐาน!$J$4:$M$44,MATCH(INT(K4749),ฐาน!$J$4:$J$44,0),2),"")</f>
        <v/>
      </c>
      <c r="M4749" s="309" t="str">
        <f>IF(L4749&lt;&gt;"",INDEX(ฐาน!$J$4:$M$45,MATCH(L4749,ฐาน!$K$4:$K$45,0),4),"")</f>
        <v/>
      </c>
      <c r="N4749" s="310" t="str">
        <f>IF(I4749&lt;&gt;"",INDEX(ฐาน!$A$4:$F$9,MATCH(I4749,ฐาน!$A$4:$A$9,0),IF(J4749&gt;=INDEX(ฐาน!$A$4:$F$9,MATCH(I4749,ฐาน!$A$4:$A$9,0),3),6,5)),"")</f>
        <v/>
      </c>
      <c r="O4749" s="311" t="str">
        <f>IF(I4749&lt;&gt;"",IF(J4749&gt;=INDEX(ฐาน!$A$4:$G$9,MATCH(I4749,ฐาน!$A$4:$A$9,0),4),INDEX(ฐาน!$A$4:$G$9,MATCH(I4749,ฐาน!$A$4:$A$9,0),7),INDEX(ฐาน!$A$4:$G$9,MATCH(I4749,ฐาน!$A$4:$A$9,0),4)),"")</f>
        <v/>
      </c>
      <c r="P4749" s="312">
        <f>IF(M4749&lt;&gt;ฐาน!$M$45,IF(L4749&lt;&gt;"",($L4749*$N4749/100),0),0)</f>
        <v>0</v>
      </c>
      <c r="Q4749" s="311">
        <f>IF(M4749&lt;&gt;ฐาน!$M$45,IF(L4749&lt;&gt;"",ROUNDUP(($L4749*$N4749/100),-1),0),0)</f>
        <v>0</v>
      </c>
      <c r="R4749" s="311">
        <f t="shared" si="148"/>
        <v>0</v>
      </c>
      <c r="S4749" s="313">
        <f t="shared" si="149"/>
        <v>0</v>
      </c>
      <c r="T4749" s="314">
        <f>IF(M4749&lt;&gt;ฐาน!$M$45,IF(S4749&lt;&gt;"",S4749+R4749,0),0)</f>
        <v>0</v>
      </c>
      <c r="U4749" s="311">
        <f>IF(M4749&lt;&gt;ฐาน!$M$45,IF(S4749=0,J4749+T4749,O4749),J4749)</f>
        <v>0</v>
      </c>
      <c r="V4749" s="98"/>
    </row>
    <row r="4750" spans="1:22" x14ac:dyDescent="0.35">
      <c r="A4750" s="93">
        <v>4742</v>
      </c>
      <c r="B4750" s="84"/>
      <c r="C4750" s="98"/>
      <c r="D4750" s="91"/>
      <c r="E4750" s="89"/>
      <c r="F4750" s="88"/>
      <c r="G4750" s="91"/>
      <c r="H4750" s="91"/>
      <c r="I4750" s="88"/>
      <c r="J4750" s="92"/>
      <c r="K4750" s="212"/>
      <c r="L4750" s="308" t="str">
        <f>IF(K4750&lt;&gt;"",INDEX(ฐาน!$J$4:$M$44,MATCH(INT(K4750),ฐาน!$J$4:$J$44,0),2),"")</f>
        <v/>
      </c>
      <c r="M4750" s="309" t="str">
        <f>IF(L4750&lt;&gt;"",INDEX(ฐาน!$J$4:$M$45,MATCH(L4750,ฐาน!$K$4:$K$45,0),4),"")</f>
        <v/>
      </c>
      <c r="N4750" s="310" t="str">
        <f>IF(I4750&lt;&gt;"",INDEX(ฐาน!$A$4:$F$9,MATCH(I4750,ฐาน!$A$4:$A$9,0),IF(J4750&gt;=INDEX(ฐาน!$A$4:$F$9,MATCH(I4750,ฐาน!$A$4:$A$9,0),3),6,5)),"")</f>
        <v/>
      </c>
      <c r="O4750" s="311" t="str">
        <f>IF(I4750&lt;&gt;"",IF(J4750&gt;=INDEX(ฐาน!$A$4:$G$9,MATCH(I4750,ฐาน!$A$4:$A$9,0),4),INDEX(ฐาน!$A$4:$G$9,MATCH(I4750,ฐาน!$A$4:$A$9,0),7),INDEX(ฐาน!$A$4:$G$9,MATCH(I4750,ฐาน!$A$4:$A$9,0),4)),"")</f>
        <v/>
      </c>
      <c r="P4750" s="312">
        <f>IF(M4750&lt;&gt;ฐาน!$M$45,IF(L4750&lt;&gt;"",($L4750*$N4750/100),0),0)</f>
        <v>0</v>
      </c>
      <c r="Q4750" s="311">
        <f>IF(M4750&lt;&gt;ฐาน!$M$45,IF(L4750&lt;&gt;"",ROUNDUP(($L4750*$N4750/100),-1),0),0)</f>
        <v>0</v>
      </c>
      <c r="R4750" s="311">
        <f t="shared" si="148"/>
        <v>0</v>
      </c>
      <c r="S4750" s="313">
        <f t="shared" si="149"/>
        <v>0</v>
      </c>
      <c r="T4750" s="314">
        <f>IF(M4750&lt;&gt;ฐาน!$M$45,IF(S4750&lt;&gt;"",S4750+R4750,0),0)</f>
        <v>0</v>
      </c>
      <c r="U4750" s="311">
        <f>IF(M4750&lt;&gt;ฐาน!$M$45,IF(S4750=0,J4750+T4750,O4750),J4750)</f>
        <v>0</v>
      </c>
      <c r="V4750" s="98"/>
    </row>
    <row r="4751" spans="1:22" x14ac:dyDescent="0.35">
      <c r="A4751" s="93">
        <v>4743</v>
      </c>
      <c r="B4751" s="84"/>
      <c r="C4751" s="98"/>
      <c r="D4751" s="91"/>
      <c r="E4751" s="89"/>
      <c r="F4751" s="88"/>
      <c r="G4751" s="91"/>
      <c r="H4751" s="91"/>
      <c r="I4751" s="88"/>
      <c r="J4751" s="92"/>
      <c r="K4751" s="212"/>
      <c r="L4751" s="308" t="str">
        <f>IF(K4751&lt;&gt;"",INDEX(ฐาน!$J$4:$M$44,MATCH(INT(K4751),ฐาน!$J$4:$J$44,0),2),"")</f>
        <v/>
      </c>
      <c r="M4751" s="309" t="str">
        <f>IF(L4751&lt;&gt;"",INDEX(ฐาน!$J$4:$M$45,MATCH(L4751,ฐาน!$K$4:$K$45,0),4),"")</f>
        <v/>
      </c>
      <c r="N4751" s="310" t="str">
        <f>IF(I4751&lt;&gt;"",INDEX(ฐาน!$A$4:$F$9,MATCH(I4751,ฐาน!$A$4:$A$9,0),IF(J4751&gt;=INDEX(ฐาน!$A$4:$F$9,MATCH(I4751,ฐาน!$A$4:$A$9,0),3),6,5)),"")</f>
        <v/>
      </c>
      <c r="O4751" s="311" t="str">
        <f>IF(I4751&lt;&gt;"",IF(J4751&gt;=INDEX(ฐาน!$A$4:$G$9,MATCH(I4751,ฐาน!$A$4:$A$9,0),4),INDEX(ฐาน!$A$4:$G$9,MATCH(I4751,ฐาน!$A$4:$A$9,0),7),INDEX(ฐาน!$A$4:$G$9,MATCH(I4751,ฐาน!$A$4:$A$9,0),4)),"")</f>
        <v/>
      </c>
      <c r="P4751" s="312">
        <f>IF(M4751&lt;&gt;ฐาน!$M$45,IF(L4751&lt;&gt;"",($L4751*$N4751/100),0),0)</f>
        <v>0</v>
      </c>
      <c r="Q4751" s="311">
        <f>IF(M4751&lt;&gt;ฐาน!$M$45,IF(L4751&lt;&gt;"",ROUNDUP(($L4751*$N4751/100),-1),0),0)</f>
        <v>0</v>
      </c>
      <c r="R4751" s="311">
        <f t="shared" si="148"/>
        <v>0</v>
      </c>
      <c r="S4751" s="313">
        <f t="shared" si="149"/>
        <v>0</v>
      </c>
      <c r="T4751" s="314">
        <f>IF(M4751&lt;&gt;ฐาน!$M$45,IF(S4751&lt;&gt;"",S4751+R4751,0),0)</f>
        <v>0</v>
      </c>
      <c r="U4751" s="311">
        <f>IF(M4751&lt;&gt;ฐาน!$M$45,IF(S4751=0,J4751+T4751,O4751),J4751)</f>
        <v>0</v>
      </c>
      <c r="V4751" s="98"/>
    </row>
    <row r="4752" spans="1:22" x14ac:dyDescent="0.35">
      <c r="A4752" s="93">
        <v>4744</v>
      </c>
      <c r="B4752" s="84"/>
      <c r="C4752" s="98"/>
      <c r="D4752" s="91"/>
      <c r="E4752" s="89"/>
      <c r="F4752" s="88"/>
      <c r="G4752" s="91"/>
      <c r="H4752" s="91"/>
      <c r="I4752" s="88"/>
      <c r="J4752" s="92"/>
      <c r="K4752" s="212"/>
      <c r="L4752" s="308" t="str">
        <f>IF(K4752&lt;&gt;"",INDEX(ฐาน!$J$4:$M$44,MATCH(INT(K4752),ฐาน!$J$4:$J$44,0),2),"")</f>
        <v/>
      </c>
      <c r="M4752" s="309" t="str">
        <f>IF(L4752&lt;&gt;"",INDEX(ฐาน!$J$4:$M$45,MATCH(L4752,ฐาน!$K$4:$K$45,0),4),"")</f>
        <v/>
      </c>
      <c r="N4752" s="310" t="str">
        <f>IF(I4752&lt;&gt;"",INDEX(ฐาน!$A$4:$F$9,MATCH(I4752,ฐาน!$A$4:$A$9,0),IF(J4752&gt;=INDEX(ฐาน!$A$4:$F$9,MATCH(I4752,ฐาน!$A$4:$A$9,0),3),6,5)),"")</f>
        <v/>
      </c>
      <c r="O4752" s="311" t="str">
        <f>IF(I4752&lt;&gt;"",IF(J4752&gt;=INDEX(ฐาน!$A$4:$G$9,MATCH(I4752,ฐาน!$A$4:$A$9,0),4),INDEX(ฐาน!$A$4:$G$9,MATCH(I4752,ฐาน!$A$4:$A$9,0),7),INDEX(ฐาน!$A$4:$G$9,MATCH(I4752,ฐาน!$A$4:$A$9,0),4)),"")</f>
        <v/>
      </c>
      <c r="P4752" s="312">
        <f>IF(M4752&lt;&gt;ฐาน!$M$45,IF(L4752&lt;&gt;"",($L4752*$N4752/100),0),0)</f>
        <v>0</v>
      </c>
      <c r="Q4752" s="311">
        <f>IF(M4752&lt;&gt;ฐาน!$M$45,IF(L4752&lt;&gt;"",ROUNDUP(($L4752*$N4752/100),-1),0),0)</f>
        <v>0</v>
      </c>
      <c r="R4752" s="311">
        <f t="shared" si="148"/>
        <v>0</v>
      </c>
      <c r="S4752" s="313">
        <f t="shared" si="149"/>
        <v>0</v>
      </c>
      <c r="T4752" s="314">
        <f>IF(M4752&lt;&gt;ฐาน!$M$45,IF(S4752&lt;&gt;"",S4752+R4752,0),0)</f>
        <v>0</v>
      </c>
      <c r="U4752" s="311">
        <f>IF(M4752&lt;&gt;ฐาน!$M$45,IF(S4752=0,J4752+T4752,O4752),J4752)</f>
        <v>0</v>
      </c>
      <c r="V4752" s="98"/>
    </row>
    <row r="4753" spans="1:22" x14ac:dyDescent="0.35">
      <c r="A4753" s="93">
        <v>4745</v>
      </c>
      <c r="B4753" s="84"/>
      <c r="C4753" s="98"/>
      <c r="D4753" s="91"/>
      <c r="E4753" s="89"/>
      <c r="F4753" s="88"/>
      <c r="G4753" s="91"/>
      <c r="H4753" s="91"/>
      <c r="I4753" s="88"/>
      <c r="J4753" s="92"/>
      <c r="K4753" s="212"/>
      <c r="L4753" s="308" t="str">
        <f>IF(K4753&lt;&gt;"",INDEX(ฐาน!$J$4:$M$44,MATCH(INT(K4753),ฐาน!$J$4:$J$44,0),2),"")</f>
        <v/>
      </c>
      <c r="M4753" s="309" t="str">
        <f>IF(L4753&lt;&gt;"",INDEX(ฐาน!$J$4:$M$45,MATCH(L4753,ฐาน!$K$4:$K$45,0),4),"")</f>
        <v/>
      </c>
      <c r="N4753" s="310" t="str">
        <f>IF(I4753&lt;&gt;"",INDEX(ฐาน!$A$4:$F$9,MATCH(I4753,ฐาน!$A$4:$A$9,0),IF(J4753&gt;=INDEX(ฐาน!$A$4:$F$9,MATCH(I4753,ฐาน!$A$4:$A$9,0),3),6,5)),"")</f>
        <v/>
      </c>
      <c r="O4753" s="311" t="str">
        <f>IF(I4753&lt;&gt;"",IF(J4753&gt;=INDEX(ฐาน!$A$4:$G$9,MATCH(I4753,ฐาน!$A$4:$A$9,0),4),INDEX(ฐาน!$A$4:$G$9,MATCH(I4753,ฐาน!$A$4:$A$9,0),7),INDEX(ฐาน!$A$4:$G$9,MATCH(I4753,ฐาน!$A$4:$A$9,0),4)),"")</f>
        <v/>
      </c>
      <c r="P4753" s="312">
        <f>IF(M4753&lt;&gt;ฐาน!$M$45,IF(L4753&lt;&gt;"",($L4753*$N4753/100),0),0)</f>
        <v>0</v>
      </c>
      <c r="Q4753" s="311">
        <f>IF(M4753&lt;&gt;ฐาน!$M$45,IF(L4753&lt;&gt;"",ROUNDUP(($L4753*$N4753/100),-1),0),0)</f>
        <v>0</v>
      </c>
      <c r="R4753" s="311">
        <f t="shared" si="148"/>
        <v>0</v>
      </c>
      <c r="S4753" s="313">
        <f t="shared" si="149"/>
        <v>0</v>
      </c>
      <c r="T4753" s="314">
        <f>IF(M4753&lt;&gt;ฐาน!$M$45,IF(S4753&lt;&gt;"",S4753+R4753,0),0)</f>
        <v>0</v>
      </c>
      <c r="U4753" s="311">
        <f>IF(M4753&lt;&gt;ฐาน!$M$45,IF(S4753=0,J4753+T4753,O4753),J4753)</f>
        <v>0</v>
      </c>
      <c r="V4753" s="98"/>
    </row>
    <row r="4754" spans="1:22" x14ac:dyDescent="0.35">
      <c r="A4754" s="93">
        <v>4746</v>
      </c>
      <c r="B4754" s="84"/>
      <c r="C4754" s="98"/>
      <c r="D4754" s="91"/>
      <c r="E4754" s="89"/>
      <c r="F4754" s="88"/>
      <c r="G4754" s="91"/>
      <c r="H4754" s="91"/>
      <c r="I4754" s="88"/>
      <c r="J4754" s="92"/>
      <c r="K4754" s="212"/>
      <c r="L4754" s="308" t="str">
        <f>IF(K4754&lt;&gt;"",INDEX(ฐาน!$J$4:$M$44,MATCH(INT(K4754),ฐาน!$J$4:$J$44,0),2),"")</f>
        <v/>
      </c>
      <c r="M4754" s="309" t="str">
        <f>IF(L4754&lt;&gt;"",INDEX(ฐาน!$J$4:$M$45,MATCH(L4754,ฐาน!$K$4:$K$45,0),4),"")</f>
        <v/>
      </c>
      <c r="N4754" s="310" t="str">
        <f>IF(I4754&lt;&gt;"",INDEX(ฐาน!$A$4:$F$9,MATCH(I4754,ฐาน!$A$4:$A$9,0),IF(J4754&gt;=INDEX(ฐาน!$A$4:$F$9,MATCH(I4754,ฐาน!$A$4:$A$9,0),3),6,5)),"")</f>
        <v/>
      </c>
      <c r="O4754" s="311" t="str">
        <f>IF(I4754&lt;&gt;"",IF(J4754&gt;=INDEX(ฐาน!$A$4:$G$9,MATCH(I4754,ฐาน!$A$4:$A$9,0),4),INDEX(ฐาน!$A$4:$G$9,MATCH(I4754,ฐาน!$A$4:$A$9,0),7),INDEX(ฐาน!$A$4:$G$9,MATCH(I4754,ฐาน!$A$4:$A$9,0),4)),"")</f>
        <v/>
      </c>
      <c r="P4754" s="312">
        <f>IF(M4754&lt;&gt;ฐาน!$M$45,IF(L4754&lt;&gt;"",($L4754*$N4754/100),0),0)</f>
        <v>0</v>
      </c>
      <c r="Q4754" s="311">
        <f>IF(M4754&lt;&gt;ฐาน!$M$45,IF(L4754&lt;&gt;"",ROUNDUP(($L4754*$N4754/100),-1),0),0)</f>
        <v>0</v>
      </c>
      <c r="R4754" s="311">
        <f t="shared" si="148"/>
        <v>0</v>
      </c>
      <c r="S4754" s="313">
        <f t="shared" si="149"/>
        <v>0</v>
      </c>
      <c r="T4754" s="314">
        <f>IF(M4754&lt;&gt;ฐาน!$M$45,IF(S4754&lt;&gt;"",S4754+R4754,0),0)</f>
        <v>0</v>
      </c>
      <c r="U4754" s="311">
        <f>IF(M4754&lt;&gt;ฐาน!$M$45,IF(S4754=0,J4754+T4754,O4754),J4754)</f>
        <v>0</v>
      </c>
      <c r="V4754" s="98"/>
    </row>
    <row r="4755" spans="1:22" x14ac:dyDescent="0.35">
      <c r="A4755" s="93">
        <v>4747</v>
      </c>
      <c r="B4755" s="84"/>
      <c r="C4755" s="98"/>
      <c r="D4755" s="91"/>
      <c r="E4755" s="89"/>
      <c r="F4755" s="88"/>
      <c r="G4755" s="91"/>
      <c r="H4755" s="91"/>
      <c r="I4755" s="88"/>
      <c r="J4755" s="92"/>
      <c r="K4755" s="212"/>
      <c r="L4755" s="308" t="str">
        <f>IF(K4755&lt;&gt;"",INDEX(ฐาน!$J$4:$M$44,MATCH(INT(K4755),ฐาน!$J$4:$J$44,0),2),"")</f>
        <v/>
      </c>
      <c r="M4755" s="309" t="str">
        <f>IF(L4755&lt;&gt;"",INDEX(ฐาน!$J$4:$M$45,MATCH(L4755,ฐาน!$K$4:$K$45,0),4),"")</f>
        <v/>
      </c>
      <c r="N4755" s="310" t="str">
        <f>IF(I4755&lt;&gt;"",INDEX(ฐาน!$A$4:$F$9,MATCH(I4755,ฐาน!$A$4:$A$9,0),IF(J4755&gt;=INDEX(ฐาน!$A$4:$F$9,MATCH(I4755,ฐาน!$A$4:$A$9,0),3),6,5)),"")</f>
        <v/>
      </c>
      <c r="O4755" s="311" t="str">
        <f>IF(I4755&lt;&gt;"",IF(J4755&gt;=INDEX(ฐาน!$A$4:$G$9,MATCH(I4755,ฐาน!$A$4:$A$9,0),4),INDEX(ฐาน!$A$4:$G$9,MATCH(I4755,ฐาน!$A$4:$A$9,0),7),INDEX(ฐาน!$A$4:$G$9,MATCH(I4755,ฐาน!$A$4:$A$9,0),4)),"")</f>
        <v/>
      </c>
      <c r="P4755" s="312">
        <f>IF(M4755&lt;&gt;ฐาน!$M$45,IF(L4755&lt;&gt;"",($L4755*$N4755/100),0),0)</f>
        <v>0</v>
      </c>
      <c r="Q4755" s="311">
        <f>IF(M4755&lt;&gt;ฐาน!$M$45,IF(L4755&lt;&gt;"",ROUNDUP(($L4755*$N4755/100),-1),0),0)</f>
        <v>0</v>
      </c>
      <c r="R4755" s="311">
        <f t="shared" si="148"/>
        <v>0</v>
      </c>
      <c r="S4755" s="313">
        <f t="shared" si="149"/>
        <v>0</v>
      </c>
      <c r="T4755" s="314">
        <f>IF(M4755&lt;&gt;ฐาน!$M$45,IF(S4755&lt;&gt;"",S4755+R4755,0),0)</f>
        <v>0</v>
      </c>
      <c r="U4755" s="311">
        <f>IF(M4755&lt;&gt;ฐาน!$M$45,IF(S4755=0,J4755+T4755,O4755),J4755)</f>
        <v>0</v>
      </c>
      <c r="V4755" s="98"/>
    </row>
    <row r="4756" spans="1:22" x14ac:dyDescent="0.35">
      <c r="A4756" s="93">
        <v>4748</v>
      </c>
      <c r="B4756" s="84"/>
      <c r="C4756" s="98"/>
      <c r="D4756" s="91"/>
      <c r="E4756" s="89"/>
      <c r="F4756" s="88"/>
      <c r="G4756" s="91"/>
      <c r="H4756" s="91"/>
      <c r="I4756" s="88"/>
      <c r="J4756" s="92"/>
      <c r="K4756" s="212"/>
      <c r="L4756" s="308" t="str">
        <f>IF(K4756&lt;&gt;"",INDEX(ฐาน!$J$4:$M$44,MATCH(INT(K4756),ฐาน!$J$4:$J$44,0),2),"")</f>
        <v/>
      </c>
      <c r="M4756" s="309" t="str">
        <f>IF(L4756&lt;&gt;"",INDEX(ฐาน!$J$4:$M$45,MATCH(L4756,ฐาน!$K$4:$K$45,0),4),"")</f>
        <v/>
      </c>
      <c r="N4756" s="310" t="str">
        <f>IF(I4756&lt;&gt;"",INDEX(ฐาน!$A$4:$F$9,MATCH(I4756,ฐาน!$A$4:$A$9,0),IF(J4756&gt;=INDEX(ฐาน!$A$4:$F$9,MATCH(I4756,ฐาน!$A$4:$A$9,0),3),6,5)),"")</f>
        <v/>
      </c>
      <c r="O4756" s="311" t="str">
        <f>IF(I4756&lt;&gt;"",IF(J4756&gt;=INDEX(ฐาน!$A$4:$G$9,MATCH(I4756,ฐาน!$A$4:$A$9,0),4),INDEX(ฐาน!$A$4:$G$9,MATCH(I4756,ฐาน!$A$4:$A$9,0),7),INDEX(ฐาน!$A$4:$G$9,MATCH(I4756,ฐาน!$A$4:$A$9,0),4)),"")</f>
        <v/>
      </c>
      <c r="P4756" s="312">
        <f>IF(M4756&lt;&gt;ฐาน!$M$45,IF(L4756&lt;&gt;"",($L4756*$N4756/100),0),0)</f>
        <v>0</v>
      </c>
      <c r="Q4756" s="311">
        <f>IF(M4756&lt;&gt;ฐาน!$M$45,IF(L4756&lt;&gt;"",ROUNDUP(($L4756*$N4756/100),-1),0),0)</f>
        <v>0</v>
      </c>
      <c r="R4756" s="311">
        <f t="shared" si="148"/>
        <v>0</v>
      </c>
      <c r="S4756" s="313">
        <f t="shared" si="149"/>
        <v>0</v>
      </c>
      <c r="T4756" s="314">
        <f>IF(M4756&lt;&gt;ฐาน!$M$45,IF(S4756&lt;&gt;"",S4756+R4756,0),0)</f>
        <v>0</v>
      </c>
      <c r="U4756" s="311">
        <f>IF(M4756&lt;&gt;ฐาน!$M$45,IF(S4756=0,J4756+T4756,O4756),J4756)</f>
        <v>0</v>
      </c>
      <c r="V4756" s="98"/>
    </row>
    <row r="4757" spans="1:22" x14ac:dyDescent="0.35">
      <c r="A4757" s="93">
        <v>4749</v>
      </c>
      <c r="B4757" s="84"/>
      <c r="C4757" s="98"/>
      <c r="D4757" s="91"/>
      <c r="E4757" s="89"/>
      <c r="F4757" s="88"/>
      <c r="G4757" s="91"/>
      <c r="H4757" s="91"/>
      <c r="I4757" s="88"/>
      <c r="J4757" s="92"/>
      <c r="K4757" s="212"/>
      <c r="L4757" s="308" t="str">
        <f>IF(K4757&lt;&gt;"",INDEX(ฐาน!$J$4:$M$44,MATCH(INT(K4757),ฐาน!$J$4:$J$44,0),2),"")</f>
        <v/>
      </c>
      <c r="M4757" s="309" t="str">
        <f>IF(L4757&lt;&gt;"",INDEX(ฐาน!$J$4:$M$45,MATCH(L4757,ฐาน!$K$4:$K$45,0),4),"")</f>
        <v/>
      </c>
      <c r="N4757" s="310" t="str">
        <f>IF(I4757&lt;&gt;"",INDEX(ฐาน!$A$4:$F$9,MATCH(I4757,ฐาน!$A$4:$A$9,0),IF(J4757&gt;=INDEX(ฐาน!$A$4:$F$9,MATCH(I4757,ฐาน!$A$4:$A$9,0),3),6,5)),"")</f>
        <v/>
      </c>
      <c r="O4757" s="311" t="str">
        <f>IF(I4757&lt;&gt;"",IF(J4757&gt;=INDEX(ฐาน!$A$4:$G$9,MATCH(I4757,ฐาน!$A$4:$A$9,0),4),INDEX(ฐาน!$A$4:$G$9,MATCH(I4757,ฐาน!$A$4:$A$9,0),7),INDEX(ฐาน!$A$4:$G$9,MATCH(I4757,ฐาน!$A$4:$A$9,0),4)),"")</f>
        <v/>
      </c>
      <c r="P4757" s="312">
        <f>IF(M4757&lt;&gt;ฐาน!$M$45,IF(L4757&lt;&gt;"",($L4757*$N4757/100),0),0)</f>
        <v>0</v>
      </c>
      <c r="Q4757" s="311">
        <f>IF(M4757&lt;&gt;ฐาน!$M$45,IF(L4757&lt;&gt;"",ROUNDUP(($L4757*$N4757/100),-1),0),0)</f>
        <v>0</v>
      </c>
      <c r="R4757" s="311">
        <f t="shared" si="148"/>
        <v>0</v>
      </c>
      <c r="S4757" s="313">
        <f t="shared" si="149"/>
        <v>0</v>
      </c>
      <c r="T4757" s="314">
        <f>IF(M4757&lt;&gt;ฐาน!$M$45,IF(S4757&lt;&gt;"",S4757+R4757,0),0)</f>
        <v>0</v>
      </c>
      <c r="U4757" s="311">
        <f>IF(M4757&lt;&gt;ฐาน!$M$45,IF(S4757=0,J4757+T4757,O4757),J4757)</f>
        <v>0</v>
      </c>
      <c r="V4757" s="98"/>
    </row>
    <row r="4758" spans="1:22" x14ac:dyDescent="0.35">
      <c r="A4758" s="93">
        <v>4750</v>
      </c>
      <c r="B4758" s="84"/>
      <c r="C4758" s="98"/>
      <c r="D4758" s="91"/>
      <c r="E4758" s="89"/>
      <c r="F4758" s="88"/>
      <c r="G4758" s="91"/>
      <c r="H4758" s="91"/>
      <c r="I4758" s="88"/>
      <c r="J4758" s="92"/>
      <c r="K4758" s="212"/>
      <c r="L4758" s="308" t="str">
        <f>IF(K4758&lt;&gt;"",INDEX(ฐาน!$J$4:$M$44,MATCH(INT(K4758),ฐาน!$J$4:$J$44,0),2),"")</f>
        <v/>
      </c>
      <c r="M4758" s="309" t="str">
        <f>IF(L4758&lt;&gt;"",INDEX(ฐาน!$J$4:$M$45,MATCH(L4758,ฐาน!$K$4:$K$45,0),4),"")</f>
        <v/>
      </c>
      <c r="N4758" s="310" t="str">
        <f>IF(I4758&lt;&gt;"",INDEX(ฐาน!$A$4:$F$9,MATCH(I4758,ฐาน!$A$4:$A$9,0),IF(J4758&gt;=INDEX(ฐาน!$A$4:$F$9,MATCH(I4758,ฐาน!$A$4:$A$9,0),3),6,5)),"")</f>
        <v/>
      </c>
      <c r="O4758" s="311" t="str">
        <f>IF(I4758&lt;&gt;"",IF(J4758&gt;=INDEX(ฐาน!$A$4:$G$9,MATCH(I4758,ฐาน!$A$4:$A$9,0),4),INDEX(ฐาน!$A$4:$G$9,MATCH(I4758,ฐาน!$A$4:$A$9,0),7),INDEX(ฐาน!$A$4:$G$9,MATCH(I4758,ฐาน!$A$4:$A$9,0),4)),"")</f>
        <v/>
      </c>
      <c r="P4758" s="312">
        <f>IF(M4758&lt;&gt;ฐาน!$M$45,IF(L4758&lt;&gt;"",($L4758*$N4758/100),0),0)</f>
        <v>0</v>
      </c>
      <c r="Q4758" s="311">
        <f>IF(M4758&lt;&gt;ฐาน!$M$45,IF(L4758&lt;&gt;"",ROUNDUP(($L4758*$N4758/100),-1),0),0)</f>
        <v>0</v>
      </c>
      <c r="R4758" s="311">
        <f t="shared" si="148"/>
        <v>0</v>
      </c>
      <c r="S4758" s="313">
        <f t="shared" si="149"/>
        <v>0</v>
      </c>
      <c r="T4758" s="314">
        <f>IF(M4758&lt;&gt;ฐาน!$M$45,IF(S4758&lt;&gt;"",S4758+R4758,0),0)</f>
        <v>0</v>
      </c>
      <c r="U4758" s="311">
        <f>IF(M4758&lt;&gt;ฐาน!$M$45,IF(S4758=0,J4758+T4758,O4758),J4758)</f>
        <v>0</v>
      </c>
      <c r="V4758" s="98"/>
    </row>
    <row r="4759" spans="1:22" x14ac:dyDescent="0.35">
      <c r="A4759" s="93">
        <v>4751</v>
      </c>
      <c r="B4759" s="84"/>
      <c r="C4759" s="98"/>
      <c r="D4759" s="91"/>
      <c r="E4759" s="89"/>
      <c r="F4759" s="88"/>
      <c r="G4759" s="91"/>
      <c r="H4759" s="91"/>
      <c r="I4759" s="88"/>
      <c r="J4759" s="92"/>
      <c r="K4759" s="212"/>
      <c r="L4759" s="308" t="str">
        <f>IF(K4759&lt;&gt;"",INDEX(ฐาน!$J$4:$M$44,MATCH(INT(K4759),ฐาน!$J$4:$J$44,0),2),"")</f>
        <v/>
      </c>
      <c r="M4759" s="309" t="str">
        <f>IF(L4759&lt;&gt;"",INDEX(ฐาน!$J$4:$M$45,MATCH(L4759,ฐาน!$K$4:$K$45,0),4),"")</f>
        <v/>
      </c>
      <c r="N4759" s="310" t="str">
        <f>IF(I4759&lt;&gt;"",INDEX(ฐาน!$A$4:$F$9,MATCH(I4759,ฐาน!$A$4:$A$9,0),IF(J4759&gt;=INDEX(ฐาน!$A$4:$F$9,MATCH(I4759,ฐาน!$A$4:$A$9,0),3),6,5)),"")</f>
        <v/>
      </c>
      <c r="O4759" s="311" t="str">
        <f>IF(I4759&lt;&gt;"",IF(J4759&gt;=INDEX(ฐาน!$A$4:$G$9,MATCH(I4759,ฐาน!$A$4:$A$9,0),4),INDEX(ฐาน!$A$4:$G$9,MATCH(I4759,ฐาน!$A$4:$A$9,0),7),INDEX(ฐาน!$A$4:$G$9,MATCH(I4759,ฐาน!$A$4:$A$9,0),4)),"")</f>
        <v/>
      </c>
      <c r="P4759" s="312">
        <f>IF(M4759&lt;&gt;ฐาน!$M$45,IF(L4759&lt;&gt;"",($L4759*$N4759/100),0),0)</f>
        <v>0</v>
      </c>
      <c r="Q4759" s="311">
        <f>IF(M4759&lt;&gt;ฐาน!$M$45,IF(L4759&lt;&gt;"",ROUNDUP(($L4759*$N4759/100),-1),0),0)</f>
        <v>0</v>
      </c>
      <c r="R4759" s="311">
        <f t="shared" si="148"/>
        <v>0</v>
      </c>
      <c r="S4759" s="313">
        <f t="shared" si="149"/>
        <v>0</v>
      </c>
      <c r="T4759" s="314">
        <f>IF(M4759&lt;&gt;ฐาน!$M$45,IF(S4759&lt;&gt;"",S4759+R4759,0),0)</f>
        <v>0</v>
      </c>
      <c r="U4759" s="311">
        <f>IF(M4759&lt;&gt;ฐาน!$M$45,IF(S4759=0,J4759+T4759,O4759),J4759)</f>
        <v>0</v>
      </c>
      <c r="V4759" s="98"/>
    </row>
    <row r="4760" spans="1:22" x14ac:dyDescent="0.35">
      <c r="A4760" s="93">
        <v>4752</v>
      </c>
      <c r="B4760" s="84"/>
      <c r="C4760" s="98"/>
      <c r="D4760" s="91"/>
      <c r="E4760" s="89"/>
      <c r="F4760" s="88"/>
      <c r="G4760" s="91"/>
      <c r="H4760" s="91"/>
      <c r="I4760" s="88"/>
      <c r="J4760" s="92"/>
      <c r="K4760" s="212"/>
      <c r="L4760" s="308" t="str">
        <f>IF(K4760&lt;&gt;"",INDEX(ฐาน!$J$4:$M$44,MATCH(INT(K4760),ฐาน!$J$4:$J$44,0),2),"")</f>
        <v/>
      </c>
      <c r="M4760" s="309" t="str">
        <f>IF(L4760&lt;&gt;"",INDEX(ฐาน!$J$4:$M$45,MATCH(L4760,ฐาน!$K$4:$K$45,0),4),"")</f>
        <v/>
      </c>
      <c r="N4760" s="310" t="str">
        <f>IF(I4760&lt;&gt;"",INDEX(ฐาน!$A$4:$F$9,MATCH(I4760,ฐาน!$A$4:$A$9,0),IF(J4760&gt;=INDEX(ฐาน!$A$4:$F$9,MATCH(I4760,ฐาน!$A$4:$A$9,0),3),6,5)),"")</f>
        <v/>
      </c>
      <c r="O4760" s="311" t="str">
        <f>IF(I4760&lt;&gt;"",IF(J4760&gt;=INDEX(ฐาน!$A$4:$G$9,MATCH(I4760,ฐาน!$A$4:$A$9,0),4),INDEX(ฐาน!$A$4:$G$9,MATCH(I4760,ฐาน!$A$4:$A$9,0),7),INDEX(ฐาน!$A$4:$G$9,MATCH(I4760,ฐาน!$A$4:$A$9,0),4)),"")</f>
        <v/>
      </c>
      <c r="P4760" s="312">
        <f>IF(M4760&lt;&gt;ฐาน!$M$45,IF(L4760&lt;&gt;"",($L4760*$N4760/100),0),0)</f>
        <v>0</v>
      </c>
      <c r="Q4760" s="311">
        <f>IF(M4760&lt;&gt;ฐาน!$M$45,IF(L4760&lt;&gt;"",ROUNDUP(($L4760*$N4760/100),-1),0),0)</f>
        <v>0</v>
      </c>
      <c r="R4760" s="311">
        <f t="shared" si="148"/>
        <v>0</v>
      </c>
      <c r="S4760" s="313">
        <f t="shared" si="149"/>
        <v>0</v>
      </c>
      <c r="T4760" s="314">
        <f>IF(M4760&lt;&gt;ฐาน!$M$45,IF(S4760&lt;&gt;"",S4760+R4760,0),0)</f>
        <v>0</v>
      </c>
      <c r="U4760" s="311">
        <f>IF(M4760&lt;&gt;ฐาน!$M$45,IF(S4760=0,J4760+T4760,O4760),J4760)</f>
        <v>0</v>
      </c>
      <c r="V4760" s="98"/>
    </row>
    <row r="4761" spans="1:22" x14ac:dyDescent="0.35">
      <c r="A4761" s="93">
        <v>4753</v>
      </c>
      <c r="B4761" s="84"/>
      <c r="C4761" s="98"/>
      <c r="D4761" s="91"/>
      <c r="E4761" s="89"/>
      <c r="F4761" s="88"/>
      <c r="G4761" s="91"/>
      <c r="H4761" s="91"/>
      <c r="I4761" s="88"/>
      <c r="J4761" s="92"/>
      <c r="K4761" s="212"/>
      <c r="L4761" s="308" t="str">
        <f>IF(K4761&lt;&gt;"",INDEX(ฐาน!$J$4:$M$44,MATCH(INT(K4761),ฐาน!$J$4:$J$44,0),2),"")</f>
        <v/>
      </c>
      <c r="M4761" s="309" t="str">
        <f>IF(L4761&lt;&gt;"",INDEX(ฐาน!$J$4:$M$45,MATCH(L4761,ฐาน!$K$4:$K$45,0),4),"")</f>
        <v/>
      </c>
      <c r="N4761" s="310" t="str">
        <f>IF(I4761&lt;&gt;"",INDEX(ฐาน!$A$4:$F$9,MATCH(I4761,ฐาน!$A$4:$A$9,0),IF(J4761&gt;=INDEX(ฐาน!$A$4:$F$9,MATCH(I4761,ฐาน!$A$4:$A$9,0),3),6,5)),"")</f>
        <v/>
      </c>
      <c r="O4761" s="311" t="str">
        <f>IF(I4761&lt;&gt;"",IF(J4761&gt;=INDEX(ฐาน!$A$4:$G$9,MATCH(I4761,ฐาน!$A$4:$A$9,0),4),INDEX(ฐาน!$A$4:$G$9,MATCH(I4761,ฐาน!$A$4:$A$9,0),7),INDEX(ฐาน!$A$4:$G$9,MATCH(I4761,ฐาน!$A$4:$A$9,0),4)),"")</f>
        <v/>
      </c>
      <c r="P4761" s="312">
        <f>IF(M4761&lt;&gt;ฐาน!$M$45,IF(L4761&lt;&gt;"",($L4761*$N4761/100),0),0)</f>
        <v>0</v>
      </c>
      <c r="Q4761" s="311">
        <f>IF(M4761&lt;&gt;ฐาน!$M$45,IF(L4761&lt;&gt;"",ROUNDUP(($L4761*$N4761/100),-1),0),0)</f>
        <v>0</v>
      </c>
      <c r="R4761" s="311">
        <f t="shared" si="148"/>
        <v>0</v>
      </c>
      <c r="S4761" s="313">
        <f t="shared" si="149"/>
        <v>0</v>
      </c>
      <c r="T4761" s="314">
        <f>IF(M4761&lt;&gt;ฐาน!$M$45,IF(S4761&lt;&gt;"",S4761+R4761,0),0)</f>
        <v>0</v>
      </c>
      <c r="U4761" s="311">
        <f>IF(M4761&lt;&gt;ฐาน!$M$45,IF(S4761=0,J4761+T4761,O4761),J4761)</f>
        <v>0</v>
      </c>
      <c r="V4761" s="98"/>
    </row>
    <row r="4762" spans="1:22" x14ac:dyDescent="0.35">
      <c r="A4762" s="93">
        <v>4754</v>
      </c>
      <c r="B4762" s="84"/>
      <c r="C4762" s="98"/>
      <c r="D4762" s="91"/>
      <c r="E4762" s="89"/>
      <c r="F4762" s="88"/>
      <c r="G4762" s="91"/>
      <c r="H4762" s="91"/>
      <c r="I4762" s="88"/>
      <c r="J4762" s="92"/>
      <c r="K4762" s="212"/>
      <c r="L4762" s="308" t="str">
        <f>IF(K4762&lt;&gt;"",INDEX(ฐาน!$J$4:$M$44,MATCH(INT(K4762),ฐาน!$J$4:$J$44,0),2),"")</f>
        <v/>
      </c>
      <c r="M4762" s="309" t="str">
        <f>IF(L4762&lt;&gt;"",INDEX(ฐาน!$J$4:$M$45,MATCH(L4762,ฐาน!$K$4:$K$45,0),4),"")</f>
        <v/>
      </c>
      <c r="N4762" s="310" t="str">
        <f>IF(I4762&lt;&gt;"",INDEX(ฐาน!$A$4:$F$9,MATCH(I4762,ฐาน!$A$4:$A$9,0),IF(J4762&gt;=INDEX(ฐาน!$A$4:$F$9,MATCH(I4762,ฐาน!$A$4:$A$9,0),3),6,5)),"")</f>
        <v/>
      </c>
      <c r="O4762" s="311" t="str">
        <f>IF(I4762&lt;&gt;"",IF(J4762&gt;=INDEX(ฐาน!$A$4:$G$9,MATCH(I4762,ฐาน!$A$4:$A$9,0),4),INDEX(ฐาน!$A$4:$G$9,MATCH(I4762,ฐาน!$A$4:$A$9,0),7),INDEX(ฐาน!$A$4:$G$9,MATCH(I4762,ฐาน!$A$4:$A$9,0),4)),"")</f>
        <v/>
      </c>
      <c r="P4762" s="312">
        <f>IF(M4762&lt;&gt;ฐาน!$M$45,IF(L4762&lt;&gt;"",($L4762*$N4762/100),0),0)</f>
        <v>0</v>
      </c>
      <c r="Q4762" s="311">
        <f>IF(M4762&lt;&gt;ฐาน!$M$45,IF(L4762&lt;&gt;"",ROUNDUP(($L4762*$N4762/100),-1),0),0)</f>
        <v>0</v>
      </c>
      <c r="R4762" s="311">
        <f t="shared" si="148"/>
        <v>0</v>
      </c>
      <c r="S4762" s="313">
        <f t="shared" si="149"/>
        <v>0</v>
      </c>
      <c r="T4762" s="314">
        <f>IF(M4762&lt;&gt;ฐาน!$M$45,IF(S4762&lt;&gt;"",S4762+R4762,0),0)</f>
        <v>0</v>
      </c>
      <c r="U4762" s="311">
        <f>IF(M4762&lt;&gt;ฐาน!$M$45,IF(S4762=0,J4762+T4762,O4762),J4762)</f>
        <v>0</v>
      </c>
      <c r="V4762" s="98"/>
    </row>
    <row r="4763" spans="1:22" x14ac:dyDescent="0.35">
      <c r="A4763" s="93">
        <v>4755</v>
      </c>
      <c r="B4763" s="84"/>
      <c r="C4763" s="98"/>
      <c r="D4763" s="91"/>
      <c r="E4763" s="89"/>
      <c r="F4763" s="88"/>
      <c r="G4763" s="91"/>
      <c r="H4763" s="91"/>
      <c r="I4763" s="88"/>
      <c r="J4763" s="92"/>
      <c r="K4763" s="212"/>
      <c r="L4763" s="308" t="str">
        <f>IF(K4763&lt;&gt;"",INDEX(ฐาน!$J$4:$M$44,MATCH(INT(K4763),ฐาน!$J$4:$J$44,0),2),"")</f>
        <v/>
      </c>
      <c r="M4763" s="309" t="str">
        <f>IF(L4763&lt;&gt;"",INDEX(ฐาน!$J$4:$M$45,MATCH(L4763,ฐาน!$K$4:$K$45,0),4),"")</f>
        <v/>
      </c>
      <c r="N4763" s="310" t="str">
        <f>IF(I4763&lt;&gt;"",INDEX(ฐาน!$A$4:$F$9,MATCH(I4763,ฐาน!$A$4:$A$9,0),IF(J4763&gt;=INDEX(ฐาน!$A$4:$F$9,MATCH(I4763,ฐาน!$A$4:$A$9,0),3),6,5)),"")</f>
        <v/>
      </c>
      <c r="O4763" s="311" t="str">
        <f>IF(I4763&lt;&gt;"",IF(J4763&gt;=INDEX(ฐาน!$A$4:$G$9,MATCH(I4763,ฐาน!$A$4:$A$9,0),4),INDEX(ฐาน!$A$4:$G$9,MATCH(I4763,ฐาน!$A$4:$A$9,0),7),INDEX(ฐาน!$A$4:$G$9,MATCH(I4763,ฐาน!$A$4:$A$9,0),4)),"")</f>
        <v/>
      </c>
      <c r="P4763" s="312">
        <f>IF(M4763&lt;&gt;ฐาน!$M$45,IF(L4763&lt;&gt;"",($L4763*$N4763/100),0),0)</f>
        <v>0</v>
      </c>
      <c r="Q4763" s="311">
        <f>IF(M4763&lt;&gt;ฐาน!$M$45,IF(L4763&lt;&gt;"",ROUNDUP(($L4763*$N4763/100),-1),0),0)</f>
        <v>0</v>
      </c>
      <c r="R4763" s="311">
        <f t="shared" si="148"/>
        <v>0</v>
      </c>
      <c r="S4763" s="313">
        <f t="shared" si="149"/>
        <v>0</v>
      </c>
      <c r="T4763" s="314">
        <f>IF(M4763&lt;&gt;ฐาน!$M$45,IF(S4763&lt;&gt;"",S4763+R4763,0),0)</f>
        <v>0</v>
      </c>
      <c r="U4763" s="311">
        <f>IF(M4763&lt;&gt;ฐาน!$M$45,IF(S4763=0,J4763+T4763,O4763),J4763)</f>
        <v>0</v>
      </c>
      <c r="V4763" s="98"/>
    </row>
    <row r="4764" spans="1:22" x14ac:dyDescent="0.35">
      <c r="A4764" s="93">
        <v>4756</v>
      </c>
      <c r="B4764" s="84"/>
      <c r="C4764" s="98"/>
      <c r="D4764" s="91"/>
      <c r="E4764" s="89"/>
      <c r="F4764" s="88"/>
      <c r="G4764" s="91"/>
      <c r="H4764" s="91"/>
      <c r="I4764" s="88"/>
      <c r="J4764" s="92"/>
      <c r="K4764" s="212"/>
      <c r="L4764" s="308" t="str">
        <f>IF(K4764&lt;&gt;"",INDEX(ฐาน!$J$4:$M$44,MATCH(INT(K4764),ฐาน!$J$4:$J$44,0),2),"")</f>
        <v/>
      </c>
      <c r="M4764" s="309" t="str">
        <f>IF(L4764&lt;&gt;"",INDEX(ฐาน!$J$4:$M$45,MATCH(L4764,ฐาน!$K$4:$K$45,0),4),"")</f>
        <v/>
      </c>
      <c r="N4764" s="310" t="str">
        <f>IF(I4764&lt;&gt;"",INDEX(ฐาน!$A$4:$F$9,MATCH(I4764,ฐาน!$A$4:$A$9,0),IF(J4764&gt;=INDEX(ฐาน!$A$4:$F$9,MATCH(I4764,ฐาน!$A$4:$A$9,0),3),6,5)),"")</f>
        <v/>
      </c>
      <c r="O4764" s="311" t="str">
        <f>IF(I4764&lt;&gt;"",IF(J4764&gt;=INDEX(ฐาน!$A$4:$G$9,MATCH(I4764,ฐาน!$A$4:$A$9,0),4),INDEX(ฐาน!$A$4:$G$9,MATCH(I4764,ฐาน!$A$4:$A$9,0),7),INDEX(ฐาน!$A$4:$G$9,MATCH(I4764,ฐาน!$A$4:$A$9,0),4)),"")</f>
        <v/>
      </c>
      <c r="P4764" s="312">
        <f>IF(M4764&lt;&gt;ฐาน!$M$45,IF(L4764&lt;&gt;"",($L4764*$N4764/100),0),0)</f>
        <v>0</v>
      </c>
      <c r="Q4764" s="311">
        <f>IF(M4764&lt;&gt;ฐาน!$M$45,IF(L4764&lt;&gt;"",ROUNDUP(($L4764*$N4764/100),-1),0),0)</f>
        <v>0</v>
      </c>
      <c r="R4764" s="311">
        <f t="shared" si="148"/>
        <v>0</v>
      </c>
      <c r="S4764" s="313">
        <f t="shared" si="149"/>
        <v>0</v>
      </c>
      <c r="T4764" s="314">
        <f>IF(M4764&lt;&gt;ฐาน!$M$45,IF(S4764&lt;&gt;"",S4764+R4764,0),0)</f>
        <v>0</v>
      </c>
      <c r="U4764" s="311">
        <f>IF(M4764&lt;&gt;ฐาน!$M$45,IF(S4764=0,J4764+T4764,O4764),J4764)</f>
        <v>0</v>
      </c>
      <c r="V4764" s="98"/>
    </row>
    <row r="4765" spans="1:22" x14ac:dyDescent="0.35">
      <c r="A4765" s="93">
        <v>4757</v>
      </c>
      <c r="B4765" s="84"/>
      <c r="C4765" s="98"/>
      <c r="D4765" s="91"/>
      <c r="E4765" s="89"/>
      <c r="F4765" s="88"/>
      <c r="G4765" s="91"/>
      <c r="H4765" s="91"/>
      <c r="I4765" s="88"/>
      <c r="J4765" s="92"/>
      <c r="K4765" s="212"/>
      <c r="L4765" s="308" t="str">
        <f>IF(K4765&lt;&gt;"",INDEX(ฐาน!$J$4:$M$44,MATCH(INT(K4765),ฐาน!$J$4:$J$44,0),2),"")</f>
        <v/>
      </c>
      <c r="M4765" s="309" t="str">
        <f>IF(L4765&lt;&gt;"",INDEX(ฐาน!$J$4:$M$45,MATCH(L4765,ฐาน!$K$4:$K$45,0),4),"")</f>
        <v/>
      </c>
      <c r="N4765" s="310" t="str">
        <f>IF(I4765&lt;&gt;"",INDEX(ฐาน!$A$4:$F$9,MATCH(I4765,ฐาน!$A$4:$A$9,0),IF(J4765&gt;=INDEX(ฐาน!$A$4:$F$9,MATCH(I4765,ฐาน!$A$4:$A$9,0),3),6,5)),"")</f>
        <v/>
      </c>
      <c r="O4765" s="311" t="str">
        <f>IF(I4765&lt;&gt;"",IF(J4765&gt;=INDEX(ฐาน!$A$4:$G$9,MATCH(I4765,ฐาน!$A$4:$A$9,0),4),INDEX(ฐาน!$A$4:$G$9,MATCH(I4765,ฐาน!$A$4:$A$9,0),7),INDEX(ฐาน!$A$4:$G$9,MATCH(I4765,ฐาน!$A$4:$A$9,0),4)),"")</f>
        <v/>
      </c>
      <c r="P4765" s="312">
        <f>IF(M4765&lt;&gt;ฐาน!$M$45,IF(L4765&lt;&gt;"",($L4765*$N4765/100),0),0)</f>
        <v>0</v>
      </c>
      <c r="Q4765" s="311">
        <f>IF(M4765&lt;&gt;ฐาน!$M$45,IF(L4765&lt;&gt;"",ROUNDUP(($L4765*$N4765/100),-1),0),0)</f>
        <v>0</v>
      </c>
      <c r="R4765" s="311">
        <f t="shared" si="148"/>
        <v>0</v>
      </c>
      <c r="S4765" s="313">
        <f t="shared" si="149"/>
        <v>0</v>
      </c>
      <c r="T4765" s="314">
        <f>IF(M4765&lt;&gt;ฐาน!$M$45,IF(S4765&lt;&gt;"",S4765+R4765,0),0)</f>
        <v>0</v>
      </c>
      <c r="U4765" s="311">
        <f>IF(M4765&lt;&gt;ฐาน!$M$45,IF(S4765=0,J4765+T4765,O4765),J4765)</f>
        <v>0</v>
      </c>
      <c r="V4765" s="98"/>
    </row>
    <row r="4766" spans="1:22" x14ac:dyDescent="0.35">
      <c r="A4766" s="93">
        <v>4758</v>
      </c>
      <c r="B4766" s="84"/>
      <c r="C4766" s="98"/>
      <c r="D4766" s="91"/>
      <c r="E4766" s="89"/>
      <c r="F4766" s="88"/>
      <c r="G4766" s="91"/>
      <c r="H4766" s="91"/>
      <c r="I4766" s="88"/>
      <c r="J4766" s="92"/>
      <c r="K4766" s="212"/>
      <c r="L4766" s="308" t="str">
        <f>IF(K4766&lt;&gt;"",INDEX(ฐาน!$J$4:$M$44,MATCH(INT(K4766),ฐาน!$J$4:$J$44,0),2),"")</f>
        <v/>
      </c>
      <c r="M4766" s="309" t="str">
        <f>IF(L4766&lt;&gt;"",INDEX(ฐาน!$J$4:$M$45,MATCH(L4766,ฐาน!$K$4:$K$45,0),4),"")</f>
        <v/>
      </c>
      <c r="N4766" s="310" t="str">
        <f>IF(I4766&lt;&gt;"",INDEX(ฐาน!$A$4:$F$9,MATCH(I4766,ฐาน!$A$4:$A$9,0),IF(J4766&gt;=INDEX(ฐาน!$A$4:$F$9,MATCH(I4766,ฐาน!$A$4:$A$9,0),3),6,5)),"")</f>
        <v/>
      </c>
      <c r="O4766" s="311" t="str">
        <f>IF(I4766&lt;&gt;"",IF(J4766&gt;=INDEX(ฐาน!$A$4:$G$9,MATCH(I4766,ฐาน!$A$4:$A$9,0),4),INDEX(ฐาน!$A$4:$G$9,MATCH(I4766,ฐาน!$A$4:$A$9,0),7),INDEX(ฐาน!$A$4:$G$9,MATCH(I4766,ฐาน!$A$4:$A$9,0),4)),"")</f>
        <v/>
      </c>
      <c r="P4766" s="312">
        <f>IF(M4766&lt;&gt;ฐาน!$M$45,IF(L4766&lt;&gt;"",($L4766*$N4766/100),0),0)</f>
        <v>0</v>
      </c>
      <c r="Q4766" s="311">
        <f>IF(M4766&lt;&gt;ฐาน!$M$45,IF(L4766&lt;&gt;"",ROUNDUP(($L4766*$N4766/100),-1),0),0)</f>
        <v>0</v>
      </c>
      <c r="R4766" s="311">
        <f t="shared" si="148"/>
        <v>0</v>
      </c>
      <c r="S4766" s="313">
        <f t="shared" si="149"/>
        <v>0</v>
      </c>
      <c r="T4766" s="314">
        <f>IF(M4766&lt;&gt;ฐาน!$M$45,IF(S4766&lt;&gt;"",S4766+R4766,0),0)</f>
        <v>0</v>
      </c>
      <c r="U4766" s="311">
        <f>IF(M4766&lt;&gt;ฐาน!$M$45,IF(S4766=0,J4766+T4766,O4766),J4766)</f>
        <v>0</v>
      </c>
      <c r="V4766" s="98"/>
    </row>
    <row r="4767" spans="1:22" x14ac:dyDescent="0.35">
      <c r="A4767" s="93">
        <v>4759</v>
      </c>
      <c r="B4767" s="84"/>
      <c r="C4767" s="98"/>
      <c r="D4767" s="91"/>
      <c r="E4767" s="89"/>
      <c r="F4767" s="88"/>
      <c r="G4767" s="91"/>
      <c r="H4767" s="91"/>
      <c r="I4767" s="88"/>
      <c r="J4767" s="92"/>
      <c r="K4767" s="212"/>
      <c r="L4767" s="308" t="str">
        <f>IF(K4767&lt;&gt;"",INDEX(ฐาน!$J$4:$M$44,MATCH(INT(K4767),ฐาน!$J$4:$J$44,0),2),"")</f>
        <v/>
      </c>
      <c r="M4767" s="309" t="str">
        <f>IF(L4767&lt;&gt;"",INDEX(ฐาน!$J$4:$M$45,MATCH(L4767,ฐาน!$K$4:$K$45,0),4),"")</f>
        <v/>
      </c>
      <c r="N4767" s="310" t="str">
        <f>IF(I4767&lt;&gt;"",INDEX(ฐาน!$A$4:$F$9,MATCH(I4767,ฐาน!$A$4:$A$9,0),IF(J4767&gt;=INDEX(ฐาน!$A$4:$F$9,MATCH(I4767,ฐาน!$A$4:$A$9,0),3),6,5)),"")</f>
        <v/>
      </c>
      <c r="O4767" s="311" t="str">
        <f>IF(I4767&lt;&gt;"",IF(J4767&gt;=INDEX(ฐาน!$A$4:$G$9,MATCH(I4767,ฐาน!$A$4:$A$9,0),4),INDEX(ฐาน!$A$4:$G$9,MATCH(I4767,ฐาน!$A$4:$A$9,0),7),INDEX(ฐาน!$A$4:$G$9,MATCH(I4767,ฐาน!$A$4:$A$9,0),4)),"")</f>
        <v/>
      </c>
      <c r="P4767" s="312">
        <f>IF(M4767&lt;&gt;ฐาน!$M$45,IF(L4767&lt;&gt;"",($L4767*$N4767/100),0),0)</f>
        <v>0</v>
      </c>
      <c r="Q4767" s="311">
        <f>IF(M4767&lt;&gt;ฐาน!$M$45,IF(L4767&lt;&gt;"",ROUNDUP(($L4767*$N4767/100),-1),0),0)</f>
        <v>0</v>
      </c>
      <c r="R4767" s="311">
        <f t="shared" si="148"/>
        <v>0</v>
      </c>
      <c r="S4767" s="313">
        <f t="shared" si="149"/>
        <v>0</v>
      </c>
      <c r="T4767" s="314">
        <f>IF(M4767&lt;&gt;ฐาน!$M$45,IF(S4767&lt;&gt;"",S4767+R4767,0),0)</f>
        <v>0</v>
      </c>
      <c r="U4767" s="311">
        <f>IF(M4767&lt;&gt;ฐาน!$M$45,IF(S4767=0,J4767+T4767,O4767),J4767)</f>
        <v>0</v>
      </c>
      <c r="V4767" s="98"/>
    </row>
    <row r="4768" spans="1:22" x14ac:dyDescent="0.35">
      <c r="A4768" s="93">
        <v>4760</v>
      </c>
      <c r="B4768" s="84"/>
      <c r="C4768" s="98"/>
      <c r="D4768" s="91"/>
      <c r="E4768" s="89"/>
      <c r="F4768" s="88"/>
      <c r="G4768" s="91"/>
      <c r="H4768" s="91"/>
      <c r="I4768" s="88"/>
      <c r="J4768" s="92"/>
      <c r="K4768" s="212"/>
      <c r="L4768" s="308" t="str">
        <f>IF(K4768&lt;&gt;"",INDEX(ฐาน!$J$4:$M$44,MATCH(INT(K4768),ฐาน!$J$4:$J$44,0),2),"")</f>
        <v/>
      </c>
      <c r="M4768" s="309" t="str">
        <f>IF(L4768&lt;&gt;"",INDEX(ฐาน!$J$4:$M$45,MATCH(L4768,ฐาน!$K$4:$K$45,0),4),"")</f>
        <v/>
      </c>
      <c r="N4768" s="310" t="str">
        <f>IF(I4768&lt;&gt;"",INDEX(ฐาน!$A$4:$F$9,MATCH(I4768,ฐาน!$A$4:$A$9,0),IF(J4768&gt;=INDEX(ฐาน!$A$4:$F$9,MATCH(I4768,ฐาน!$A$4:$A$9,0),3),6,5)),"")</f>
        <v/>
      </c>
      <c r="O4768" s="311" t="str">
        <f>IF(I4768&lt;&gt;"",IF(J4768&gt;=INDEX(ฐาน!$A$4:$G$9,MATCH(I4768,ฐาน!$A$4:$A$9,0),4),INDEX(ฐาน!$A$4:$G$9,MATCH(I4768,ฐาน!$A$4:$A$9,0),7),INDEX(ฐาน!$A$4:$G$9,MATCH(I4768,ฐาน!$A$4:$A$9,0),4)),"")</f>
        <v/>
      </c>
      <c r="P4768" s="312">
        <f>IF(M4768&lt;&gt;ฐาน!$M$45,IF(L4768&lt;&gt;"",($L4768*$N4768/100),0),0)</f>
        <v>0</v>
      </c>
      <c r="Q4768" s="311">
        <f>IF(M4768&lt;&gt;ฐาน!$M$45,IF(L4768&lt;&gt;"",ROUNDUP(($L4768*$N4768/100),-1),0),0)</f>
        <v>0</v>
      </c>
      <c r="R4768" s="311">
        <f t="shared" si="148"/>
        <v>0</v>
      </c>
      <c r="S4768" s="313">
        <f t="shared" si="149"/>
        <v>0</v>
      </c>
      <c r="T4768" s="314">
        <f>IF(M4768&lt;&gt;ฐาน!$M$45,IF(S4768&lt;&gt;"",S4768+R4768,0),0)</f>
        <v>0</v>
      </c>
      <c r="U4768" s="311">
        <f>IF(M4768&lt;&gt;ฐาน!$M$45,IF(S4768=0,J4768+T4768,O4768),J4768)</f>
        <v>0</v>
      </c>
      <c r="V4768" s="98"/>
    </row>
    <row r="4769" spans="1:22" x14ac:dyDescent="0.35">
      <c r="A4769" s="93">
        <v>4761</v>
      </c>
      <c r="B4769" s="84"/>
      <c r="C4769" s="98"/>
      <c r="D4769" s="91"/>
      <c r="E4769" s="89"/>
      <c r="F4769" s="88"/>
      <c r="G4769" s="91"/>
      <c r="H4769" s="91"/>
      <c r="I4769" s="88"/>
      <c r="J4769" s="92"/>
      <c r="K4769" s="212"/>
      <c r="L4769" s="308" t="str">
        <f>IF(K4769&lt;&gt;"",INDEX(ฐาน!$J$4:$M$44,MATCH(INT(K4769),ฐาน!$J$4:$J$44,0),2),"")</f>
        <v/>
      </c>
      <c r="M4769" s="309" t="str">
        <f>IF(L4769&lt;&gt;"",INDEX(ฐาน!$J$4:$M$45,MATCH(L4769,ฐาน!$K$4:$K$45,0),4),"")</f>
        <v/>
      </c>
      <c r="N4769" s="310" t="str">
        <f>IF(I4769&lt;&gt;"",INDEX(ฐาน!$A$4:$F$9,MATCH(I4769,ฐาน!$A$4:$A$9,0),IF(J4769&gt;=INDEX(ฐาน!$A$4:$F$9,MATCH(I4769,ฐาน!$A$4:$A$9,0),3),6,5)),"")</f>
        <v/>
      </c>
      <c r="O4769" s="311" t="str">
        <f>IF(I4769&lt;&gt;"",IF(J4769&gt;=INDEX(ฐาน!$A$4:$G$9,MATCH(I4769,ฐาน!$A$4:$A$9,0),4),INDEX(ฐาน!$A$4:$G$9,MATCH(I4769,ฐาน!$A$4:$A$9,0),7),INDEX(ฐาน!$A$4:$G$9,MATCH(I4769,ฐาน!$A$4:$A$9,0),4)),"")</f>
        <v/>
      </c>
      <c r="P4769" s="312">
        <f>IF(M4769&lt;&gt;ฐาน!$M$45,IF(L4769&lt;&gt;"",($L4769*$N4769/100),0),0)</f>
        <v>0</v>
      </c>
      <c r="Q4769" s="311">
        <f>IF(M4769&lt;&gt;ฐาน!$M$45,IF(L4769&lt;&gt;"",ROUNDUP(($L4769*$N4769/100),-1),0),0)</f>
        <v>0</v>
      </c>
      <c r="R4769" s="311">
        <f t="shared" si="148"/>
        <v>0</v>
      </c>
      <c r="S4769" s="313">
        <f t="shared" si="149"/>
        <v>0</v>
      </c>
      <c r="T4769" s="314">
        <f>IF(M4769&lt;&gt;ฐาน!$M$45,IF(S4769&lt;&gt;"",S4769+R4769,0),0)</f>
        <v>0</v>
      </c>
      <c r="U4769" s="311">
        <f>IF(M4769&lt;&gt;ฐาน!$M$45,IF(S4769=0,J4769+T4769,O4769),J4769)</f>
        <v>0</v>
      </c>
      <c r="V4769" s="98"/>
    </row>
    <row r="4770" spans="1:22" x14ac:dyDescent="0.35">
      <c r="A4770" s="93">
        <v>4762</v>
      </c>
      <c r="B4770" s="84"/>
      <c r="C4770" s="98"/>
      <c r="D4770" s="91"/>
      <c r="E4770" s="89"/>
      <c r="F4770" s="88"/>
      <c r="G4770" s="91"/>
      <c r="H4770" s="91"/>
      <c r="I4770" s="88"/>
      <c r="J4770" s="92"/>
      <c r="K4770" s="212"/>
      <c r="L4770" s="308" t="str">
        <f>IF(K4770&lt;&gt;"",INDEX(ฐาน!$J$4:$M$44,MATCH(INT(K4770),ฐาน!$J$4:$J$44,0),2),"")</f>
        <v/>
      </c>
      <c r="M4770" s="309" t="str">
        <f>IF(L4770&lt;&gt;"",INDEX(ฐาน!$J$4:$M$45,MATCH(L4770,ฐาน!$K$4:$K$45,0),4),"")</f>
        <v/>
      </c>
      <c r="N4770" s="310" t="str">
        <f>IF(I4770&lt;&gt;"",INDEX(ฐาน!$A$4:$F$9,MATCH(I4770,ฐาน!$A$4:$A$9,0),IF(J4770&gt;=INDEX(ฐาน!$A$4:$F$9,MATCH(I4770,ฐาน!$A$4:$A$9,0),3),6,5)),"")</f>
        <v/>
      </c>
      <c r="O4770" s="311" t="str">
        <f>IF(I4770&lt;&gt;"",IF(J4770&gt;=INDEX(ฐาน!$A$4:$G$9,MATCH(I4770,ฐาน!$A$4:$A$9,0),4),INDEX(ฐาน!$A$4:$G$9,MATCH(I4770,ฐาน!$A$4:$A$9,0),7),INDEX(ฐาน!$A$4:$G$9,MATCH(I4770,ฐาน!$A$4:$A$9,0),4)),"")</f>
        <v/>
      </c>
      <c r="P4770" s="312">
        <f>IF(M4770&lt;&gt;ฐาน!$M$45,IF(L4770&lt;&gt;"",($L4770*$N4770/100),0),0)</f>
        <v>0</v>
      </c>
      <c r="Q4770" s="311">
        <f>IF(M4770&lt;&gt;ฐาน!$M$45,IF(L4770&lt;&gt;"",ROUNDUP(($L4770*$N4770/100),-1),0),0)</f>
        <v>0</v>
      </c>
      <c r="R4770" s="311">
        <f t="shared" si="148"/>
        <v>0</v>
      </c>
      <c r="S4770" s="313">
        <f t="shared" si="149"/>
        <v>0</v>
      </c>
      <c r="T4770" s="314">
        <f>IF(M4770&lt;&gt;ฐาน!$M$45,IF(S4770&lt;&gt;"",S4770+R4770,0),0)</f>
        <v>0</v>
      </c>
      <c r="U4770" s="311">
        <f>IF(M4770&lt;&gt;ฐาน!$M$45,IF(S4770=0,J4770+T4770,O4770),J4770)</f>
        <v>0</v>
      </c>
      <c r="V4770" s="98"/>
    </row>
    <row r="4771" spans="1:22" x14ac:dyDescent="0.35">
      <c r="A4771" s="93">
        <v>4763</v>
      </c>
      <c r="B4771" s="84"/>
      <c r="C4771" s="98"/>
      <c r="D4771" s="91"/>
      <c r="E4771" s="89"/>
      <c r="F4771" s="88"/>
      <c r="G4771" s="91"/>
      <c r="H4771" s="91"/>
      <c r="I4771" s="88"/>
      <c r="J4771" s="92"/>
      <c r="K4771" s="212"/>
      <c r="L4771" s="308" t="str">
        <f>IF(K4771&lt;&gt;"",INDEX(ฐาน!$J$4:$M$44,MATCH(INT(K4771),ฐาน!$J$4:$J$44,0),2),"")</f>
        <v/>
      </c>
      <c r="M4771" s="309" t="str">
        <f>IF(L4771&lt;&gt;"",INDEX(ฐาน!$J$4:$M$45,MATCH(L4771,ฐาน!$K$4:$K$45,0),4),"")</f>
        <v/>
      </c>
      <c r="N4771" s="310" t="str">
        <f>IF(I4771&lt;&gt;"",INDEX(ฐาน!$A$4:$F$9,MATCH(I4771,ฐาน!$A$4:$A$9,0),IF(J4771&gt;=INDEX(ฐาน!$A$4:$F$9,MATCH(I4771,ฐาน!$A$4:$A$9,0),3),6,5)),"")</f>
        <v/>
      </c>
      <c r="O4771" s="311" t="str">
        <f>IF(I4771&lt;&gt;"",IF(J4771&gt;=INDEX(ฐาน!$A$4:$G$9,MATCH(I4771,ฐาน!$A$4:$A$9,0),4),INDEX(ฐาน!$A$4:$G$9,MATCH(I4771,ฐาน!$A$4:$A$9,0),7),INDEX(ฐาน!$A$4:$G$9,MATCH(I4771,ฐาน!$A$4:$A$9,0),4)),"")</f>
        <v/>
      </c>
      <c r="P4771" s="312">
        <f>IF(M4771&lt;&gt;ฐาน!$M$45,IF(L4771&lt;&gt;"",($L4771*$N4771/100),0),0)</f>
        <v>0</v>
      </c>
      <c r="Q4771" s="311">
        <f>IF(M4771&lt;&gt;ฐาน!$M$45,IF(L4771&lt;&gt;"",ROUNDUP(($L4771*$N4771/100),-1),0),0)</f>
        <v>0</v>
      </c>
      <c r="R4771" s="311">
        <f t="shared" si="148"/>
        <v>0</v>
      </c>
      <c r="S4771" s="313">
        <f t="shared" si="149"/>
        <v>0</v>
      </c>
      <c r="T4771" s="314">
        <f>IF(M4771&lt;&gt;ฐาน!$M$45,IF(S4771&lt;&gt;"",S4771+R4771,0),0)</f>
        <v>0</v>
      </c>
      <c r="U4771" s="311">
        <f>IF(M4771&lt;&gt;ฐาน!$M$45,IF(S4771=0,J4771+T4771,O4771),J4771)</f>
        <v>0</v>
      </c>
      <c r="V4771" s="98"/>
    </row>
    <row r="4772" spans="1:22" x14ac:dyDescent="0.35">
      <c r="A4772" s="93">
        <v>4764</v>
      </c>
      <c r="B4772" s="84"/>
      <c r="C4772" s="98"/>
      <c r="D4772" s="91"/>
      <c r="E4772" s="89"/>
      <c r="F4772" s="88"/>
      <c r="G4772" s="91"/>
      <c r="H4772" s="91"/>
      <c r="I4772" s="88"/>
      <c r="J4772" s="92"/>
      <c r="K4772" s="212"/>
      <c r="L4772" s="308" t="str">
        <f>IF(K4772&lt;&gt;"",INDEX(ฐาน!$J$4:$M$44,MATCH(INT(K4772),ฐาน!$J$4:$J$44,0),2),"")</f>
        <v/>
      </c>
      <c r="M4772" s="309" t="str">
        <f>IF(L4772&lt;&gt;"",INDEX(ฐาน!$J$4:$M$45,MATCH(L4772,ฐาน!$K$4:$K$45,0),4),"")</f>
        <v/>
      </c>
      <c r="N4772" s="310" t="str">
        <f>IF(I4772&lt;&gt;"",INDEX(ฐาน!$A$4:$F$9,MATCH(I4772,ฐาน!$A$4:$A$9,0),IF(J4772&gt;=INDEX(ฐาน!$A$4:$F$9,MATCH(I4772,ฐาน!$A$4:$A$9,0),3),6,5)),"")</f>
        <v/>
      </c>
      <c r="O4772" s="311" t="str">
        <f>IF(I4772&lt;&gt;"",IF(J4772&gt;=INDEX(ฐาน!$A$4:$G$9,MATCH(I4772,ฐาน!$A$4:$A$9,0),4),INDEX(ฐาน!$A$4:$G$9,MATCH(I4772,ฐาน!$A$4:$A$9,0),7),INDEX(ฐาน!$A$4:$G$9,MATCH(I4772,ฐาน!$A$4:$A$9,0),4)),"")</f>
        <v/>
      </c>
      <c r="P4772" s="312">
        <f>IF(M4772&lt;&gt;ฐาน!$M$45,IF(L4772&lt;&gt;"",($L4772*$N4772/100),0),0)</f>
        <v>0</v>
      </c>
      <c r="Q4772" s="311">
        <f>IF(M4772&lt;&gt;ฐาน!$M$45,IF(L4772&lt;&gt;"",ROUNDUP(($L4772*$N4772/100),-1),0),0)</f>
        <v>0</v>
      </c>
      <c r="R4772" s="311">
        <f t="shared" si="148"/>
        <v>0</v>
      </c>
      <c r="S4772" s="313">
        <f t="shared" si="149"/>
        <v>0</v>
      </c>
      <c r="T4772" s="314">
        <f>IF(M4772&lt;&gt;ฐาน!$M$45,IF(S4772&lt;&gt;"",S4772+R4772,0),0)</f>
        <v>0</v>
      </c>
      <c r="U4772" s="311">
        <f>IF(M4772&lt;&gt;ฐาน!$M$45,IF(S4772=0,J4772+T4772,O4772),J4772)</f>
        <v>0</v>
      </c>
      <c r="V4772" s="98"/>
    </row>
    <row r="4773" spans="1:22" x14ac:dyDescent="0.35">
      <c r="A4773" s="93">
        <v>4765</v>
      </c>
      <c r="B4773" s="84"/>
      <c r="C4773" s="98"/>
      <c r="D4773" s="91"/>
      <c r="E4773" s="89"/>
      <c r="F4773" s="88"/>
      <c r="G4773" s="91"/>
      <c r="H4773" s="91"/>
      <c r="I4773" s="88"/>
      <c r="J4773" s="92"/>
      <c r="K4773" s="212"/>
      <c r="L4773" s="308" t="str">
        <f>IF(K4773&lt;&gt;"",INDEX(ฐาน!$J$4:$M$44,MATCH(INT(K4773),ฐาน!$J$4:$J$44,0),2),"")</f>
        <v/>
      </c>
      <c r="M4773" s="309" t="str">
        <f>IF(L4773&lt;&gt;"",INDEX(ฐาน!$J$4:$M$45,MATCH(L4773,ฐาน!$K$4:$K$45,0),4),"")</f>
        <v/>
      </c>
      <c r="N4773" s="310" t="str">
        <f>IF(I4773&lt;&gt;"",INDEX(ฐาน!$A$4:$F$9,MATCH(I4773,ฐาน!$A$4:$A$9,0),IF(J4773&gt;=INDEX(ฐาน!$A$4:$F$9,MATCH(I4773,ฐาน!$A$4:$A$9,0),3),6,5)),"")</f>
        <v/>
      </c>
      <c r="O4773" s="311" t="str">
        <f>IF(I4773&lt;&gt;"",IF(J4773&gt;=INDEX(ฐาน!$A$4:$G$9,MATCH(I4773,ฐาน!$A$4:$A$9,0),4),INDEX(ฐาน!$A$4:$G$9,MATCH(I4773,ฐาน!$A$4:$A$9,0),7),INDEX(ฐาน!$A$4:$G$9,MATCH(I4773,ฐาน!$A$4:$A$9,0),4)),"")</f>
        <v/>
      </c>
      <c r="P4773" s="312">
        <f>IF(M4773&lt;&gt;ฐาน!$M$45,IF(L4773&lt;&gt;"",($L4773*$N4773/100),0),0)</f>
        <v>0</v>
      </c>
      <c r="Q4773" s="311">
        <f>IF(M4773&lt;&gt;ฐาน!$M$45,IF(L4773&lt;&gt;"",ROUNDUP(($L4773*$N4773/100),-1),0),0)</f>
        <v>0</v>
      </c>
      <c r="R4773" s="311">
        <f t="shared" si="148"/>
        <v>0</v>
      </c>
      <c r="S4773" s="313">
        <f t="shared" si="149"/>
        <v>0</v>
      </c>
      <c r="T4773" s="314">
        <f>IF(M4773&lt;&gt;ฐาน!$M$45,IF(S4773&lt;&gt;"",S4773+R4773,0),0)</f>
        <v>0</v>
      </c>
      <c r="U4773" s="311">
        <f>IF(M4773&lt;&gt;ฐาน!$M$45,IF(S4773=0,J4773+T4773,O4773),J4773)</f>
        <v>0</v>
      </c>
      <c r="V4773" s="98"/>
    </row>
    <row r="4774" spans="1:22" x14ac:dyDescent="0.35">
      <c r="A4774" s="93">
        <v>4766</v>
      </c>
      <c r="B4774" s="84"/>
      <c r="C4774" s="98"/>
      <c r="D4774" s="91"/>
      <c r="E4774" s="89"/>
      <c r="F4774" s="88"/>
      <c r="G4774" s="91"/>
      <c r="H4774" s="91"/>
      <c r="I4774" s="88"/>
      <c r="J4774" s="92"/>
      <c r="K4774" s="212"/>
      <c r="L4774" s="308" t="str">
        <f>IF(K4774&lt;&gt;"",INDEX(ฐาน!$J$4:$M$44,MATCH(INT(K4774),ฐาน!$J$4:$J$44,0),2),"")</f>
        <v/>
      </c>
      <c r="M4774" s="309" t="str">
        <f>IF(L4774&lt;&gt;"",INDEX(ฐาน!$J$4:$M$45,MATCH(L4774,ฐาน!$K$4:$K$45,0),4),"")</f>
        <v/>
      </c>
      <c r="N4774" s="310" t="str">
        <f>IF(I4774&lt;&gt;"",INDEX(ฐาน!$A$4:$F$9,MATCH(I4774,ฐาน!$A$4:$A$9,0),IF(J4774&gt;=INDEX(ฐาน!$A$4:$F$9,MATCH(I4774,ฐาน!$A$4:$A$9,0),3),6,5)),"")</f>
        <v/>
      </c>
      <c r="O4774" s="311" t="str">
        <f>IF(I4774&lt;&gt;"",IF(J4774&gt;=INDEX(ฐาน!$A$4:$G$9,MATCH(I4774,ฐาน!$A$4:$A$9,0),4),INDEX(ฐาน!$A$4:$G$9,MATCH(I4774,ฐาน!$A$4:$A$9,0),7),INDEX(ฐาน!$A$4:$G$9,MATCH(I4774,ฐาน!$A$4:$A$9,0),4)),"")</f>
        <v/>
      </c>
      <c r="P4774" s="312">
        <f>IF(M4774&lt;&gt;ฐาน!$M$45,IF(L4774&lt;&gt;"",($L4774*$N4774/100),0),0)</f>
        <v>0</v>
      </c>
      <c r="Q4774" s="311">
        <f>IF(M4774&lt;&gt;ฐาน!$M$45,IF(L4774&lt;&gt;"",ROUNDUP(($L4774*$N4774/100),-1),0),0)</f>
        <v>0</v>
      </c>
      <c r="R4774" s="311">
        <f t="shared" si="148"/>
        <v>0</v>
      </c>
      <c r="S4774" s="313">
        <f t="shared" si="149"/>
        <v>0</v>
      </c>
      <c r="T4774" s="314">
        <f>IF(M4774&lt;&gt;ฐาน!$M$45,IF(S4774&lt;&gt;"",S4774+R4774,0),0)</f>
        <v>0</v>
      </c>
      <c r="U4774" s="311">
        <f>IF(M4774&lt;&gt;ฐาน!$M$45,IF(S4774=0,J4774+T4774,O4774),J4774)</f>
        <v>0</v>
      </c>
      <c r="V4774" s="98"/>
    </row>
    <row r="4775" spans="1:22" x14ac:dyDescent="0.35">
      <c r="A4775" s="93">
        <v>4767</v>
      </c>
      <c r="B4775" s="84"/>
      <c r="C4775" s="98"/>
      <c r="D4775" s="91"/>
      <c r="E4775" s="89"/>
      <c r="F4775" s="88"/>
      <c r="G4775" s="91"/>
      <c r="H4775" s="91"/>
      <c r="I4775" s="88"/>
      <c r="J4775" s="92"/>
      <c r="K4775" s="212"/>
      <c r="L4775" s="308" t="str">
        <f>IF(K4775&lt;&gt;"",INDEX(ฐาน!$J$4:$M$44,MATCH(INT(K4775),ฐาน!$J$4:$J$44,0),2),"")</f>
        <v/>
      </c>
      <c r="M4775" s="309" t="str">
        <f>IF(L4775&lt;&gt;"",INDEX(ฐาน!$J$4:$M$45,MATCH(L4775,ฐาน!$K$4:$K$45,0),4),"")</f>
        <v/>
      </c>
      <c r="N4775" s="310" t="str">
        <f>IF(I4775&lt;&gt;"",INDEX(ฐาน!$A$4:$F$9,MATCH(I4775,ฐาน!$A$4:$A$9,0),IF(J4775&gt;=INDEX(ฐาน!$A$4:$F$9,MATCH(I4775,ฐาน!$A$4:$A$9,0),3),6,5)),"")</f>
        <v/>
      </c>
      <c r="O4775" s="311" t="str">
        <f>IF(I4775&lt;&gt;"",IF(J4775&gt;=INDEX(ฐาน!$A$4:$G$9,MATCH(I4775,ฐาน!$A$4:$A$9,0),4),INDEX(ฐาน!$A$4:$G$9,MATCH(I4775,ฐาน!$A$4:$A$9,0),7),INDEX(ฐาน!$A$4:$G$9,MATCH(I4775,ฐาน!$A$4:$A$9,0),4)),"")</f>
        <v/>
      </c>
      <c r="P4775" s="312">
        <f>IF(M4775&lt;&gt;ฐาน!$M$45,IF(L4775&lt;&gt;"",($L4775*$N4775/100),0),0)</f>
        <v>0</v>
      </c>
      <c r="Q4775" s="311">
        <f>IF(M4775&lt;&gt;ฐาน!$M$45,IF(L4775&lt;&gt;"",ROUNDUP(($L4775*$N4775/100),-1),0),0)</f>
        <v>0</v>
      </c>
      <c r="R4775" s="311">
        <f t="shared" si="148"/>
        <v>0</v>
      </c>
      <c r="S4775" s="313">
        <f t="shared" si="149"/>
        <v>0</v>
      </c>
      <c r="T4775" s="314">
        <f>IF(M4775&lt;&gt;ฐาน!$M$45,IF(S4775&lt;&gt;"",S4775+R4775,0),0)</f>
        <v>0</v>
      </c>
      <c r="U4775" s="311">
        <f>IF(M4775&lt;&gt;ฐาน!$M$45,IF(S4775=0,J4775+T4775,O4775),J4775)</f>
        <v>0</v>
      </c>
      <c r="V4775" s="98"/>
    </row>
    <row r="4776" spans="1:22" x14ac:dyDescent="0.35">
      <c r="A4776" s="93">
        <v>4768</v>
      </c>
      <c r="B4776" s="84"/>
      <c r="C4776" s="98"/>
      <c r="D4776" s="91"/>
      <c r="E4776" s="89"/>
      <c r="F4776" s="88"/>
      <c r="G4776" s="91"/>
      <c r="H4776" s="91"/>
      <c r="I4776" s="88"/>
      <c r="J4776" s="92"/>
      <c r="K4776" s="212"/>
      <c r="L4776" s="308" t="str">
        <f>IF(K4776&lt;&gt;"",INDEX(ฐาน!$J$4:$M$44,MATCH(INT(K4776),ฐาน!$J$4:$J$44,0),2),"")</f>
        <v/>
      </c>
      <c r="M4776" s="309" t="str">
        <f>IF(L4776&lt;&gt;"",INDEX(ฐาน!$J$4:$M$45,MATCH(L4776,ฐาน!$K$4:$K$45,0),4),"")</f>
        <v/>
      </c>
      <c r="N4776" s="310" t="str">
        <f>IF(I4776&lt;&gt;"",INDEX(ฐาน!$A$4:$F$9,MATCH(I4776,ฐาน!$A$4:$A$9,0),IF(J4776&gt;=INDEX(ฐาน!$A$4:$F$9,MATCH(I4776,ฐาน!$A$4:$A$9,0),3),6,5)),"")</f>
        <v/>
      </c>
      <c r="O4776" s="311" t="str">
        <f>IF(I4776&lt;&gt;"",IF(J4776&gt;=INDEX(ฐาน!$A$4:$G$9,MATCH(I4776,ฐาน!$A$4:$A$9,0),4),INDEX(ฐาน!$A$4:$G$9,MATCH(I4776,ฐาน!$A$4:$A$9,0),7),INDEX(ฐาน!$A$4:$G$9,MATCH(I4776,ฐาน!$A$4:$A$9,0),4)),"")</f>
        <v/>
      </c>
      <c r="P4776" s="312">
        <f>IF(M4776&lt;&gt;ฐาน!$M$45,IF(L4776&lt;&gt;"",($L4776*$N4776/100),0),0)</f>
        <v>0</v>
      </c>
      <c r="Q4776" s="311">
        <f>IF(M4776&lt;&gt;ฐาน!$M$45,IF(L4776&lt;&gt;"",ROUNDUP(($L4776*$N4776/100),-1),0),0)</f>
        <v>0</v>
      </c>
      <c r="R4776" s="311">
        <f t="shared" si="148"/>
        <v>0</v>
      </c>
      <c r="S4776" s="313">
        <f t="shared" si="149"/>
        <v>0</v>
      </c>
      <c r="T4776" s="314">
        <f>IF(M4776&lt;&gt;ฐาน!$M$45,IF(S4776&lt;&gt;"",S4776+R4776,0),0)</f>
        <v>0</v>
      </c>
      <c r="U4776" s="311">
        <f>IF(M4776&lt;&gt;ฐาน!$M$45,IF(S4776=0,J4776+T4776,O4776),J4776)</f>
        <v>0</v>
      </c>
      <c r="V4776" s="98"/>
    </row>
    <row r="4777" spans="1:22" x14ac:dyDescent="0.35">
      <c r="A4777" s="93">
        <v>4769</v>
      </c>
      <c r="B4777" s="84"/>
      <c r="C4777" s="98"/>
      <c r="D4777" s="91"/>
      <c r="E4777" s="89"/>
      <c r="F4777" s="88"/>
      <c r="G4777" s="91"/>
      <c r="H4777" s="91"/>
      <c r="I4777" s="88"/>
      <c r="J4777" s="92"/>
      <c r="K4777" s="212"/>
      <c r="L4777" s="308" t="str">
        <f>IF(K4777&lt;&gt;"",INDEX(ฐาน!$J$4:$M$44,MATCH(INT(K4777),ฐาน!$J$4:$J$44,0),2),"")</f>
        <v/>
      </c>
      <c r="M4777" s="309" t="str">
        <f>IF(L4777&lt;&gt;"",INDEX(ฐาน!$J$4:$M$45,MATCH(L4777,ฐาน!$K$4:$K$45,0),4),"")</f>
        <v/>
      </c>
      <c r="N4777" s="310" t="str">
        <f>IF(I4777&lt;&gt;"",INDEX(ฐาน!$A$4:$F$9,MATCH(I4777,ฐาน!$A$4:$A$9,0),IF(J4777&gt;=INDEX(ฐาน!$A$4:$F$9,MATCH(I4777,ฐาน!$A$4:$A$9,0),3),6,5)),"")</f>
        <v/>
      </c>
      <c r="O4777" s="311" t="str">
        <f>IF(I4777&lt;&gt;"",IF(J4777&gt;=INDEX(ฐาน!$A$4:$G$9,MATCH(I4777,ฐาน!$A$4:$A$9,0),4),INDEX(ฐาน!$A$4:$G$9,MATCH(I4777,ฐาน!$A$4:$A$9,0),7),INDEX(ฐาน!$A$4:$G$9,MATCH(I4777,ฐาน!$A$4:$A$9,0),4)),"")</f>
        <v/>
      </c>
      <c r="P4777" s="312">
        <f>IF(M4777&lt;&gt;ฐาน!$M$45,IF(L4777&lt;&gt;"",($L4777*$N4777/100),0),0)</f>
        <v>0</v>
      </c>
      <c r="Q4777" s="311">
        <f>IF(M4777&lt;&gt;ฐาน!$M$45,IF(L4777&lt;&gt;"",ROUNDUP(($L4777*$N4777/100),-1),0),0)</f>
        <v>0</v>
      </c>
      <c r="R4777" s="311">
        <f t="shared" si="148"/>
        <v>0</v>
      </c>
      <c r="S4777" s="313">
        <f t="shared" si="149"/>
        <v>0</v>
      </c>
      <c r="T4777" s="314">
        <f>IF(M4777&lt;&gt;ฐาน!$M$45,IF(S4777&lt;&gt;"",S4777+R4777,0),0)</f>
        <v>0</v>
      </c>
      <c r="U4777" s="311">
        <f>IF(M4777&lt;&gt;ฐาน!$M$45,IF(S4777=0,J4777+T4777,O4777),J4777)</f>
        <v>0</v>
      </c>
      <c r="V4777" s="98"/>
    </row>
    <row r="4778" spans="1:22" x14ac:dyDescent="0.35">
      <c r="A4778" s="93">
        <v>4770</v>
      </c>
      <c r="B4778" s="84"/>
      <c r="C4778" s="98"/>
      <c r="D4778" s="91"/>
      <c r="E4778" s="89"/>
      <c r="F4778" s="88"/>
      <c r="G4778" s="91"/>
      <c r="H4778" s="91"/>
      <c r="I4778" s="88"/>
      <c r="J4778" s="92"/>
      <c r="K4778" s="212"/>
      <c r="L4778" s="308" t="str">
        <f>IF(K4778&lt;&gt;"",INDEX(ฐาน!$J$4:$M$44,MATCH(INT(K4778),ฐาน!$J$4:$J$44,0),2),"")</f>
        <v/>
      </c>
      <c r="M4778" s="309" t="str">
        <f>IF(L4778&lt;&gt;"",INDEX(ฐาน!$J$4:$M$45,MATCH(L4778,ฐาน!$K$4:$K$45,0),4),"")</f>
        <v/>
      </c>
      <c r="N4778" s="310" t="str">
        <f>IF(I4778&lt;&gt;"",INDEX(ฐาน!$A$4:$F$9,MATCH(I4778,ฐาน!$A$4:$A$9,0),IF(J4778&gt;=INDEX(ฐาน!$A$4:$F$9,MATCH(I4778,ฐาน!$A$4:$A$9,0),3),6,5)),"")</f>
        <v/>
      </c>
      <c r="O4778" s="311" t="str">
        <f>IF(I4778&lt;&gt;"",IF(J4778&gt;=INDEX(ฐาน!$A$4:$G$9,MATCH(I4778,ฐาน!$A$4:$A$9,0),4),INDEX(ฐาน!$A$4:$G$9,MATCH(I4778,ฐาน!$A$4:$A$9,0),7),INDEX(ฐาน!$A$4:$G$9,MATCH(I4778,ฐาน!$A$4:$A$9,0),4)),"")</f>
        <v/>
      </c>
      <c r="P4778" s="312">
        <f>IF(M4778&lt;&gt;ฐาน!$M$45,IF(L4778&lt;&gt;"",($L4778*$N4778/100),0),0)</f>
        <v>0</v>
      </c>
      <c r="Q4778" s="311">
        <f>IF(M4778&lt;&gt;ฐาน!$M$45,IF(L4778&lt;&gt;"",ROUNDUP(($L4778*$N4778/100),-1),0),0)</f>
        <v>0</v>
      </c>
      <c r="R4778" s="311">
        <f t="shared" si="148"/>
        <v>0</v>
      </c>
      <c r="S4778" s="313">
        <f t="shared" si="149"/>
        <v>0</v>
      </c>
      <c r="T4778" s="314">
        <f>IF(M4778&lt;&gt;ฐาน!$M$45,IF(S4778&lt;&gt;"",S4778+R4778,0),0)</f>
        <v>0</v>
      </c>
      <c r="U4778" s="311">
        <f>IF(M4778&lt;&gt;ฐาน!$M$45,IF(S4778=0,J4778+T4778,O4778),J4778)</f>
        <v>0</v>
      </c>
      <c r="V4778" s="98"/>
    </row>
    <row r="4779" spans="1:22" x14ac:dyDescent="0.35">
      <c r="A4779" s="93">
        <v>4771</v>
      </c>
      <c r="B4779" s="84"/>
      <c r="C4779" s="98"/>
      <c r="D4779" s="91"/>
      <c r="E4779" s="89"/>
      <c r="F4779" s="88"/>
      <c r="G4779" s="91"/>
      <c r="H4779" s="91"/>
      <c r="I4779" s="88"/>
      <c r="J4779" s="92"/>
      <c r="K4779" s="212"/>
      <c r="L4779" s="308" t="str">
        <f>IF(K4779&lt;&gt;"",INDEX(ฐาน!$J$4:$M$44,MATCH(INT(K4779),ฐาน!$J$4:$J$44,0),2),"")</f>
        <v/>
      </c>
      <c r="M4779" s="309" t="str">
        <f>IF(L4779&lt;&gt;"",INDEX(ฐาน!$J$4:$M$45,MATCH(L4779,ฐาน!$K$4:$K$45,0),4),"")</f>
        <v/>
      </c>
      <c r="N4779" s="310" t="str">
        <f>IF(I4779&lt;&gt;"",INDEX(ฐาน!$A$4:$F$9,MATCH(I4779,ฐาน!$A$4:$A$9,0),IF(J4779&gt;=INDEX(ฐาน!$A$4:$F$9,MATCH(I4779,ฐาน!$A$4:$A$9,0),3),6,5)),"")</f>
        <v/>
      </c>
      <c r="O4779" s="311" t="str">
        <f>IF(I4779&lt;&gt;"",IF(J4779&gt;=INDEX(ฐาน!$A$4:$G$9,MATCH(I4779,ฐาน!$A$4:$A$9,0),4),INDEX(ฐาน!$A$4:$G$9,MATCH(I4779,ฐาน!$A$4:$A$9,0),7),INDEX(ฐาน!$A$4:$G$9,MATCH(I4779,ฐาน!$A$4:$A$9,0),4)),"")</f>
        <v/>
      </c>
      <c r="P4779" s="312">
        <f>IF(M4779&lt;&gt;ฐาน!$M$45,IF(L4779&lt;&gt;"",($L4779*$N4779/100),0),0)</f>
        <v>0</v>
      </c>
      <c r="Q4779" s="311">
        <f>IF(M4779&lt;&gt;ฐาน!$M$45,IF(L4779&lt;&gt;"",ROUNDUP(($L4779*$N4779/100),-1),0),0)</f>
        <v>0</v>
      </c>
      <c r="R4779" s="311">
        <f t="shared" si="148"/>
        <v>0</v>
      </c>
      <c r="S4779" s="313">
        <f t="shared" si="149"/>
        <v>0</v>
      </c>
      <c r="T4779" s="314">
        <f>IF(M4779&lt;&gt;ฐาน!$M$45,IF(S4779&lt;&gt;"",S4779+R4779,0),0)</f>
        <v>0</v>
      </c>
      <c r="U4779" s="311">
        <f>IF(M4779&lt;&gt;ฐาน!$M$45,IF(S4779=0,J4779+T4779,O4779),J4779)</f>
        <v>0</v>
      </c>
      <c r="V4779" s="98"/>
    </row>
    <row r="4780" spans="1:22" x14ac:dyDescent="0.35">
      <c r="A4780" s="93">
        <v>4772</v>
      </c>
      <c r="B4780" s="84"/>
      <c r="C4780" s="98"/>
      <c r="D4780" s="91"/>
      <c r="E4780" s="89"/>
      <c r="F4780" s="88"/>
      <c r="G4780" s="91"/>
      <c r="H4780" s="91"/>
      <c r="I4780" s="88"/>
      <c r="J4780" s="92"/>
      <c r="K4780" s="212"/>
      <c r="L4780" s="308" t="str">
        <f>IF(K4780&lt;&gt;"",INDEX(ฐาน!$J$4:$M$44,MATCH(INT(K4780),ฐาน!$J$4:$J$44,0),2),"")</f>
        <v/>
      </c>
      <c r="M4780" s="309" t="str">
        <f>IF(L4780&lt;&gt;"",INDEX(ฐาน!$J$4:$M$45,MATCH(L4780,ฐาน!$K$4:$K$45,0),4),"")</f>
        <v/>
      </c>
      <c r="N4780" s="310" t="str">
        <f>IF(I4780&lt;&gt;"",INDEX(ฐาน!$A$4:$F$9,MATCH(I4780,ฐาน!$A$4:$A$9,0),IF(J4780&gt;=INDEX(ฐาน!$A$4:$F$9,MATCH(I4780,ฐาน!$A$4:$A$9,0),3),6,5)),"")</f>
        <v/>
      </c>
      <c r="O4780" s="311" t="str">
        <f>IF(I4780&lt;&gt;"",IF(J4780&gt;=INDEX(ฐาน!$A$4:$G$9,MATCH(I4780,ฐาน!$A$4:$A$9,0),4),INDEX(ฐาน!$A$4:$G$9,MATCH(I4780,ฐาน!$A$4:$A$9,0),7),INDEX(ฐาน!$A$4:$G$9,MATCH(I4780,ฐาน!$A$4:$A$9,0),4)),"")</f>
        <v/>
      </c>
      <c r="P4780" s="312">
        <f>IF(M4780&lt;&gt;ฐาน!$M$45,IF(L4780&lt;&gt;"",($L4780*$N4780/100),0),0)</f>
        <v>0</v>
      </c>
      <c r="Q4780" s="311">
        <f>IF(M4780&lt;&gt;ฐาน!$M$45,IF(L4780&lt;&gt;"",ROUNDUP(($L4780*$N4780/100),-1),0),0)</f>
        <v>0</v>
      </c>
      <c r="R4780" s="311">
        <f t="shared" si="148"/>
        <v>0</v>
      </c>
      <c r="S4780" s="313">
        <f t="shared" si="149"/>
        <v>0</v>
      </c>
      <c r="T4780" s="314">
        <f>IF(M4780&lt;&gt;ฐาน!$M$45,IF(S4780&lt;&gt;"",S4780+R4780,0),0)</f>
        <v>0</v>
      </c>
      <c r="U4780" s="311">
        <f>IF(M4780&lt;&gt;ฐาน!$M$45,IF(S4780=0,J4780+T4780,O4780),J4780)</f>
        <v>0</v>
      </c>
      <c r="V4780" s="98"/>
    </row>
    <row r="4781" spans="1:22" x14ac:dyDescent="0.35">
      <c r="A4781" s="93">
        <v>4773</v>
      </c>
      <c r="B4781" s="84"/>
      <c r="C4781" s="98"/>
      <c r="D4781" s="91"/>
      <c r="E4781" s="89"/>
      <c r="F4781" s="88"/>
      <c r="G4781" s="91"/>
      <c r="H4781" s="91"/>
      <c r="I4781" s="88"/>
      <c r="J4781" s="92"/>
      <c r="K4781" s="212"/>
      <c r="L4781" s="308" t="str">
        <f>IF(K4781&lt;&gt;"",INDEX(ฐาน!$J$4:$M$44,MATCH(INT(K4781),ฐาน!$J$4:$J$44,0),2),"")</f>
        <v/>
      </c>
      <c r="M4781" s="309" t="str">
        <f>IF(L4781&lt;&gt;"",INDEX(ฐาน!$J$4:$M$45,MATCH(L4781,ฐาน!$K$4:$K$45,0),4),"")</f>
        <v/>
      </c>
      <c r="N4781" s="310" t="str">
        <f>IF(I4781&lt;&gt;"",INDEX(ฐาน!$A$4:$F$9,MATCH(I4781,ฐาน!$A$4:$A$9,0),IF(J4781&gt;=INDEX(ฐาน!$A$4:$F$9,MATCH(I4781,ฐาน!$A$4:$A$9,0),3),6,5)),"")</f>
        <v/>
      </c>
      <c r="O4781" s="311" t="str">
        <f>IF(I4781&lt;&gt;"",IF(J4781&gt;=INDEX(ฐาน!$A$4:$G$9,MATCH(I4781,ฐาน!$A$4:$A$9,0),4),INDEX(ฐาน!$A$4:$G$9,MATCH(I4781,ฐาน!$A$4:$A$9,0),7),INDEX(ฐาน!$A$4:$G$9,MATCH(I4781,ฐาน!$A$4:$A$9,0),4)),"")</f>
        <v/>
      </c>
      <c r="P4781" s="312">
        <f>IF(M4781&lt;&gt;ฐาน!$M$45,IF(L4781&lt;&gt;"",($L4781*$N4781/100),0),0)</f>
        <v>0</v>
      </c>
      <c r="Q4781" s="311">
        <f>IF(M4781&lt;&gt;ฐาน!$M$45,IF(L4781&lt;&gt;"",ROUNDUP(($L4781*$N4781/100),-1),0),0)</f>
        <v>0</v>
      </c>
      <c r="R4781" s="311">
        <f t="shared" si="148"/>
        <v>0</v>
      </c>
      <c r="S4781" s="313">
        <f t="shared" si="149"/>
        <v>0</v>
      </c>
      <c r="T4781" s="314">
        <f>IF(M4781&lt;&gt;ฐาน!$M$45,IF(S4781&lt;&gt;"",S4781+R4781,0),0)</f>
        <v>0</v>
      </c>
      <c r="U4781" s="311">
        <f>IF(M4781&lt;&gt;ฐาน!$M$45,IF(S4781=0,J4781+T4781,O4781),J4781)</f>
        <v>0</v>
      </c>
      <c r="V4781" s="98"/>
    </row>
    <row r="4782" spans="1:22" x14ac:dyDescent="0.35">
      <c r="A4782" s="93">
        <v>4774</v>
      </c>
      <c r="B4782" s="84"/>
      <c r="C4782" s="98"/>
      <c r="D4782" s="91"/>
      <c r="E4782" s="89"/>
      <c r="F4782" s="88"/>
      <c r="G4782" s="91"/>
      <c r="H4782" s="91"/>
      <c r="I4782" s="88"/>
      <c r="J4782" s="92"/>
      <c r="K4782" s="212"/>
      <c r="L4782" s="308" t="str">
        <f>IF(K4782&lt;&gt;"",INDEX(ฐาน!$J$4:$M$44,MATCH(INT(K4782),ฐาน!$J$4:$J$44,0),2),"")</f>
        <v/>
      </c>
      <c r="M4782" s="309" t="str">
        <f>IF(L4782&lt;&gt;"",INDEX(ฐาน!$J$4:$M$45,MATCH(L4782,ฐาน!$K$4:$K$45,0),4),"")</f>
        <v/>
      </c>
      <c r="N4782" s="310" t="str">
        <f>IF(I4782&lt;&gt;"",INDEX(ฐาน!$A$4:$F$9,MATCH(I4782,ฐาน!$A$4:$A$9,0),IF(J4782&gt;=INDEX(ฐาน!$A$4:$F$9,MATCH(I4782,ฐาน!$A$4:$A$9,0),3),6,5)),"")</f>
        <v/>
      </c>
      <c r="O4782" s="311" t="str">
        <f>IF(I4782&lt;&gt;"",IF(J4782&gt;=INDEX(ฐาน!$A$4:$G$9,MATCH(I4782,ฐาน!$A$4:$A$9,0),4),INDEX(ฐาน!$A$4:$G$9,MATCH(I4782,ฐาน!$A$4:$A$9,0),7),INDEX(ฐาน!$A$4:$G$9,MATCH(I4782,ฐาน!$A$4:$A$9,0),4)),"")</f>
        <v/>
      </c>
      <c r="P4782" s="312">
        <f>IF(M4782&lt;&gt;ฐาน!$M$45,IF(L4782&lt;&gt;"",($L4782*$N4782/100),0),0)</f>
        <v>0</v>
      </c>
      <c r="Q4782" s="311">
        <f>IF(M4782&lt;&gt;ฐาน!$M$45,IF(L4782&lt;&gt;"",ROUNDUP(($L4782*$N4782/100),-1),0),0)</f>
        <v>0</v>
      </c>
      <c r="R4782" s="311">
        <f t="shared" si="148"/>
        <v>0</v>
      </c>
      <c r="S4782" s="313">
        <f t="shared" si="149"/>
        <v>0</v>
      </c>
      <c r="T4782" s="314">
        <f>IF(M4782&lt;&gt;ฐาน!$M$45,IF(S4782&lt;&gt;"",S4782+R4782,0),0)</f>
        <v>0</v>
      </c>
      <c r="U4782" s="311">
        <f>IF(M4782&lt;&gt;ฐาน!$M$45,IF(S4782=0,J4782+T4782,O4782),J4782)</f>
        <v>0</v>
      </c>
      <c r="V4782" s="98"/>
    </row>
    <row r="4783" spans="1:22" x14ac:dyDescent="0.35">
      <c r="A4783" s="93">
        <v>4775</v>
      </c>
      <c r="B4783" s="84"/>
      <c r="C4783" s="98"/>
      <c r="D4783" s="91"/>
      <c r="E4783" s="89"/>
      <c r="F4783" s="88"/>
      <c r="G4783" s="91"/>
      <c r="H4783" s="91"/>
      <c r="I4783" s="88"/>
      <c r="J4783" s="92"/>
      <c r="K4783" s="212"/>
      <c r="L4783" s="308" t="str">
        <f>IF(K4783&lt;&gt;"",INDEX(ฐาน!$J$4:$M$44,MATCH(INT(K4783),ฐาน!$J$4:$J$44,0),2),"")</f>
        <v/>
      </c>
      <c r="M4783" s="309" t="str">
        <f>IF(L4783&lt;&gt;"",INDEX(ฐาน!$J$4:$M$45,MATCH(L4783,ฐาน!$K$4:$K$45,0),4),"")</f>
        <v/>
      </c>
      <c r="N4783" s="310" t="str">
        <f>IF(I4783&lt;&gt;"",INDEX(ฐาน!$A$4:$F$9,MATCH(I4783,ฐาน!$A$4:$A$9,0),IF(J4783&gt;=INDEX(ฐาน!$A$4:$F$9,MATCH(I4783,ฐาน!$A$4:$A$9,0),3),6,5)),"")</f>
        <v/>
      </c>
      <c r="O4783" s="311" t="str">
        <f>IF(I4783&lt;&gt;"",IF(J4783&gt;=INDEX(ฐาน!$A$4:$G$9,MATCH(I4783,ฐาน!$A$4:$A$9,0),4),INDEX(ฐาน!$A$4:$G$9,MATCH(I4783,ฐาน!$A$4:$A$9,0),7),INDEX(ฐาน!$A$4:$G$9,MATCH(I4783,ฐาน!$A$4:$A$9,0),4)),"")</f>
        <v/>
      </c>
      <c r="P4783" s="312">
        <f>IF(M4783&lt;&gt;ฐาน!$M$45,IF(L4783&lt;&gt;"",($L4783*$N4783/100),0),0)</f>
        <v>0</v>
      </c>
      <c r="Q4783" s="311">
        <f>IF(M4783&lt;&gt;ฐาน!$M$45,IF(L4783&lt;&gt;"",ROUNDUP(($L4783*$N4783/100),-1),0),0)</f>
        <v>0</v>
      </c>
      <c r="R4783" s="311">
        <f t="shared" si="148"/>
        <v>0</v>
      </c>
      <c r="S4783" s="313">
        <f t="shared" si="149"/>
        <v>0</v>
      </c>
      <c r="T4783" s="314">
        <f>IF(M4783&lt;&gt;ฐาน!$M$45,IF(S4783&lt;&gt;"",S4783+R4783,0),0)</f>
        <v>0</v>
      </c>
      <c r="U4783" s="311">
        <f>IF(M4783&lt;&gt;ฐาน!$M$45,IF(S4783=0,J4783+T4783,O4783),J4783)</f>
        <v>0</v>
      </c>
      <c r="V4783" s="98"/>
    </row>
    <row r="4784" spans="1:22" x14ac:dyDescent="0.35">
      <c r="A4784" s="93">
        <v>4776</v>
      </c>
      <c r="B4784" s="84"/>
      <c r="C4784" s="98"/>
      <c r="D4784" s="91"/>
      <c r="E4784" s="89"/>
      <c r="F4784" s="88"/>
      <c r="G4784" s="91"/>
      <c r="H4784" s="91"/>
      <c r="I4784" s="88"/>
      <c r="J4784" s="92"/>
      <c r="K4784" s="212"/>
      <c r="L4784" s="308" t="str">
        <f>IF(K4784&lt;&gt;"",INDEX(ฐาน!$J$4:$M$44,MATCH(INT(K4784),ฐาน!$J$4:$J$44,0),2),"")</f>
        <v/>
      </c>
      <c r="M4784" s="309" t="str">
        <f>IF(L4784&lt;&gt;"",INDEX(ฐาน!$J$4:$M$45,MATCH(L4784,ฐาน!$K$4:$K$45,0),4),"")</f>
        <v/>
      </c>
      <c r="N4784" s="310" t="str">
        <f>IF(I4784&lt;&gt;"",INDEX(ฐาน!$A$4:$F$9,MATCH(I4784,ฐาน!$A$4:$A$9,0),IF(J4784&gt;=INDEX(ฐาน!$A$4:$F$9,MATCH(I4784,ฐาน!$A$4:$A$9,0),3),6,5)),"")</f>
        <v/>
      </c>
      <c r="O4784" s="311" t="str">
        <f>IF(I4784&lt;&gt;"",IF(J4784&gt;=INDEX(ฐาน!$A$4:$G$9,MATCH(I4784,ฐาน!$A$4:$A$9,0),4),INDEX(ฐาน!$A$4:$G$9,MATCH(I4784,ฐาน!$A$4:$A$9,0),7),INDEX(ฐาน!$A$4:$G$9,MATCH(I4784,ฐาน!$A$4:$A$9,0),4)),"")</f>
        <v/>
      </c>
      <c r="P4784" s="312">
        <f>IF(M4784&lt;&gt;ฐาน!$M$45,IF(L4784&lt;&gt;"",($L4784*$N4784/100),0),0)</f>
        <v>0</v>
      </c>
      <c r="Q4784" s="311">
        <f>IF(M4784&lt;&gt;ฐาน!$M$45,IF(L4784&lt;&gt;"",ROUNDUP(($L4784*$N4784/100),-1),0),0)</f>
        <v>0</v>
      </c>
      <c r="R4784" s="311">
        <f t="shared" si="148"/>
        <v>0</v>
      </c>
      <c r="S4784" s="313">
        <f t="shared" si="149"/>
        <v>0</v>
      </c>
      <c r="T4784" s="314">
        <f>IF(M4784&lt;&gt;ฐาน!$M$45,IF(S4784&lt;&gt;"",S4784+R4784,0),0)</f>
        <v>0</v>
      </c>
      <c r="U4784" s="311">
        <f>IF(M4784&lt;&gt;ฐาน!$M$45,IF(S4784=0,J4784+T4784,O4784),J4784)</f>
        <v>0</v>
      </c>
      <c r="V4784" s="98"/>
    </row>
    <row r="4785" spans="1:22" x14ac:dyDescent="0.35">
      <c r="A4785" s="93">
        <v>4777</v>
      </c>
      <c r="B4785" s="84"/>
      <c r="C4785" s="98"/>
      <c r="D4785" s="91"/>
      <c r="E4785" s="89"/>
      <c r="F4785" s="88"/>
      <c r="G4785" s="91"/>
      <c r="H4785" s="91"/>
      <c r="I4785" s="88"/>
      <c r="J4785" s="92"/>
      <c r="K4785" s="212"/>
      <c r="L4785" s="308" t="str">
        <f>IF(K4785&lt;&gt;"",INDEX(ฐาน!$J$4:$M$44,MATCH(INT(K4785),ฐาน!$J$4:$J$44,0),2),"")</f>
        <v/>
      </c>
      <c r="M4785" s="309" t="str">
        <f>IF(L4785&lt;&gt;"",INDEX(ฐาน!$J$4:$M$45,MATCH(L4785,ฐาน!$K$4:$K$45,0),4),"")</f>
        <v/>
      </c>
      <c r="N4785" s="310" t="str">
        <f>IF(I4785&lt;&gt;"",INDEX(ฐาน!$A$4:$F$9,MATCH(I4785,ฐาน!$A$4:$A$9,0),IF(J4785&gt;=INDEX(ฐาน!$A$4:$F$9,MATCH(I4785,ฐาน!$A$4:$A$9,0),3),6,5)),"")</f>
        <v/>
      </c>
      <c r="O4785" s="311" t="str">
        <f>IF(I4785&lt;&gt;"",IF(J4785&gt;=INDEX(ฐาน!$A$4:$G$9,MATCH(I4785,ฐาน!$A$4:$A$9,0),4),INDEX(ฐาน!$A$4:$G$9,MATCH(I4785,ฐาน!$A$4:$A$9,0),7),INDEX(ฐาน!$A$4:$G$9,MATCH(I4785,ฐาน!$A$4:$A$9,0),4)),"")</f>
        <v/>
      </c>
      <c r="P4785" s="312">
        <f>IF(M4785&lt;&gt;ฐาน!$M$45,IF(L4785&lt;&gt;"",($L4785*$N4785/100),0),0)</f>
        <v>0</v>
      </c>
      <c r="Q4785" s="311">
        <f>IF(M4785&lt;&gt;ฐาน!$M$45,IF(L4785&lt;&gt;"",ROUNDUP(($L4785*$N4785/100),-1),0),0)</f>
        <v>0</v>
      </c>
      <c r="R4785" s="311">
        <f t="shared" si="148"/>
        <v>0</v>
      </c>
      <c r="S4785" s="313">
        <f t="shared" si="149"/>
        <v>0</v>
      </c>
      <c r="T4785" s="314">
        <f>IF(M4785&lt;&gt;ฐาน!$M$45,IF(S4785&lt;&gt;"",S4785+R4785,0),0)</f>
        <v>0</v>
      </c>
      <c r="U4785" s="311">
        <f>IF(M4785&lt;&gt;ฐาน!$M$45,IF(S4785=0,J4785+T4785,O4785),J4785)</f>
        <v>0</v>
      </c>
      <c r="V4785" s="98"/>
    </row>
    <row r="4786" spans="1:22" x14ac:dyDescent="0.35">
      <c r="A4786" s="93">
        <v>4778</v>
      </c>
      <c r="B4786" s="84"/>
      <c r="C4786" s="98"/>
      <c r="D4786" s="91"/>
      <c r="E4786" s="89"/>
      <c r="F4786" s="88"/>
      <c r="G4786" s="91"/>
      <c r="H4786" s="91"/>
      <c r="I4786" s="88"/>
      <c r="J4786" s="92"/>
      <c r="K4786" s="212"/>
      <c r="L4786" s="308" t="str">
        <f>IF(K4786&lt;&gt;"",INDEX(ฐาน!$J$4:$M$44,MATCH(INT(K4786),ฐาน!$J$4:$J$44,0),2),"")</f>
        <v/>
      </c>
      <c r="M4786" s="309" t="str">
        <f>IF(L4786&lt;&gt;"",INDEX(ฐาน!$J$4:$M$45,MATCH(L4786,ฐาน!$K$4:$K$45,0),4),"")</f>
        <v/>
      </c>
      <c r="N4786" s="310" t="str">
        <f>IF(I4786&lt;&gt;"",INDEX(ฐาน!$A$4:$F$9,MATCH(I4786,ฐาน!$A$4:$A$9,0),IF(J4786&gt;=INDEX(ฐาน!$A$4:$F$9,MATCH(I4786,ฐาน!$A$4:$A$9,0),3),6,5)),"")</f>
        <v/>
      </c>
      <c r="O4786" s="311" t="str">
        <f>IF(I4786&lt;&gt;"",IF(J4786&gt;=INDEX(ฐาน!$A$4:$G$9,MATCH(I4786,ฐาน!$A$4:$A$9,0),4),INDEX(ฐาน!$A$4:$G$9,MATCH(I4786,ฐาน!$A$4:$A$9,0),7),INDEX(ฐาน!$A$4:$G$9,MATCH(I4786,ฐาน!$A$4:$A$9,0),4)),"")</f>
        <v/>
      </c>
      <c r="P4786" s="312">
        <f>IF(M4786&lt;&gt;ฐาน!$M$45,IF(L4786&lt;&gt;"",($L4786*$N4786/100),0),0)</f>
        <v>0</v>
      </c>
      <c r="Q4786" s="311">
        <f>IF(M4786&lt;&gt;ฐาน!$M$45,IF(L4786&lt;&gt;"",ROUNDUP(($L4786*$N4786/100),-1),0),0)</f>
        <v>0</v>
      </c>
      <c r="R4786" s="311">
        <f t="shared" si="148"/>
        <v>0</v>
      </c>
      <c r="S4786" s="313">
        <f t="shared" si="149"/>
        <v>0</v>
      </c>
      <c r="T4786" s="314">
        <f>IF(M4786&lt;&gt;ฐาน!$M$45,IF(S4786&lt;&gt;"",S4786+R4786,0),0)</f>
        <v>0</v>
      </c>
      <c r="U4786" s="311">
        <f>IF(M4786&lt;&gt;ฐาน!$M$45,IF(S4786=0,J4786+T4786,O4786),J4786)</f>
        <v>0</v>
      </c>
      <c r="V4786" s="98"/>
    </row>
    <row r="4787" spans="1:22" x14ac:dyDescent="0.35">
      <c r="A4787" s="93">
        <v>4779</v>
      </c>
      <c r="B4787" s="84"/>
      <c r="C4787" s="98"/>
      <c r="D4787" s="91"/>
      <c r="E4787" s="89"/>
      <c r="F4787" s="88"/>
      <c r="G4787" s="91"/>
      <c r="H4787" s="91"/>
      <c r="I4787" s="88"/>
      <c r="J4787" s="92"/>
      <c r="K4787" s="212"/>
      <c r="L4787" s="308" t="str">
        <f>IF(K4787&lt;&gt;"",INDEX(ฐาน!$J$4:$M$44,MATCH(INT(K4787),ฐาน!$J$4:$J$44,0),2),"")</f>
        <v/>
      </c>
      <c r="M4787" s="309" t="str">
        <f>IF(L4787&lt;&gt;"",INDEX(ฐาน!$J$4:$M$45,MATCH(L4787,ฐาน!$K$4:$K$45,0),4),"")</f>
        <v/>
      </c>
      <c r="N4787" s="310" t="str">
        <f>IF(I4787&lt;&gt;"",INDEX(ฐาน!$A$4:$F$9,MATCH(I4787,ฐาน!$A$4:$A$9,0),IF(J4787&gt;=INDEX(ฐาน!$A$4:$F$9,MATCH(I4787,ฐาน!$A$4:$A$9,0),3),6,5)),"")</f>
        <v/>
      </c>
      <c r="O4787" s="311" t="str">
        <f>IF(I4787&lt;&gt;"",IF(J4787&gt;=INDEX(ฐาน!$A$4:$G$9,MATCH(I4787,ฐาน!$A$4:$A$9,0),4),INDEX(ฐาน!$A$4:$G$9,MATCH(I4787,ฐาน!$A$4:$A$9,0),7),INDEX(ฐาน!$A$4:$G$9,MATCH(I4787,ฐาน!$A$4:$A$9,0),4)),"")</f>
        <v/>
      </c>
      <c r="P4787" s="312">
        <f>IF(M4787&lt;&gt;ฐาน!$M$45,IF(L4787&lt;&gt;"",($L4787*$N4787/100),0),0)</f>
        <v>0</v>
      </c>
      <c r="Q4787" s="311">
        <f>IF(M4787&lt;&gt;ฐาน!$M$45,IF(L4787&lt;&gt;"",ROUNDUP(($L4787*$N4787/100),-1),0),0)</f>
        <v>0</v>
      </c>
      <c r="R4787" s="311">
        <f t="shared" si="148"/>
        <v>0</v>
      </c>
      <c r="S4787" s="313">
        <f t="shared" si="149"/>
        <v>0</v>
      </c>
      <c r="T4787" s="314">
        <f>IF(M4787&lt;&gt;ฐาน!$M$45,IF(S4787&lt;&gt;"",S4787+R4787,0),0)</f>
        <v>0</v>
      </c>
      <c r="U4787" s="311">
        <f>IF(M4787&lt;&gt;ฐาน!$M$45,IF(S4787=0,J4787+T4787,O4787),J4787)</f>
        <v>0</v>
      </c>
      <c r="V4787" s="98"/>
    </row>
    <row r="4788" spans="1:22" x14ac:dyDescent="0.35">
      <c r="A4788" s="93">
        <v>4780</v>
      </c>
      <c r="B4788" s="84"/>
      <c r="C4788" s="98"/>
      <c r="D4788" s="91"/>
      <c r="E4788" s="89"/>
      <c r="F4788" s="88"/>
      <c r="G4788" s="91"/>
      <c r="H4788" s="91"/>
      <c r="I4788" s="88"/>
      <c r="J4788" s="92"/>
      <c r="K4788" s="212"/>
      <c r="L4788" s="308" t="str">
        <f>IF(K4788&lt;&gt;"",INDEX(ฐาน!$J$4:$M$44,MATCH(INT(K4788),ฐาน!$J$4:$J$44,0),2),"")</f>
        <v/>
      </c>
      <c r="M4788" s="309" t="str">
        <f>IF(L4788&lt;&gt;"",INDEX(ฐาน!$J$4:$M$45,MATCH(L4788,ฐาน!$K$4:$K$45,0),4),"")</f>
        <v/>
      </c>
      <c r="N4788" s="310" t="str">
        <f>IF(I4788&lt;&gt;"",INDEX(ฐาน!$A$4:$F$9,MATCH(I4788,ฐาน!$A$4:$A$9,0),IF(J4788&gt;=INDEX(ฐาน!$A$4:$F$9,MATCH(I4788,ฐาน!$A$4:$A$9,0),3),6,5)),"")</f>
        <v/>
      </c>
      <c r="O4788" s="311" t="str">
        <f>IF(I4788&lt;&gt;"",IF(J4788&gt;=INDEX(ฐาน!$A$4:$G$9,MATCH(I4788,ฐาน!$A$4:$A$9,0),4),INDEX(ฐาน!$A$4:$G$9,MATCH(I4788,ฐาน!$A$4:$A$9,0),7),INDEX(ฐาน!$A$4:$G$9,MATCH(I4788,ฐาน!$A$4:$A$9,0),4)),"")</f>
        <v/>
      </c>
      <c r="P4788" s="312">
        <f>IF(M4788&lt;&gt;ฐาน!$M$45,IF(L4788&lt;&gt;"",($L4788*$N4788/100),0),0)</f>
        <v>0</v>
      </c>
      <c r="Q4788" s="311">
        <f>IF(M4788&lt;&gt;ฐาน!$M$45,IF(L4788&lt;&gt;"",ROUNDUP(($L4788*$N4788/100),-1),0),0)</f>
        <v>0</v>
      </c>
      <c r="R4788" s="311">
        <f t="shared" si="148"/>
        <v>0</v>
      </c>
      <c r="S4788" s="313">
        <f t="shared" si="149"/>
        <v>0</v>
      </c>
      <c r="T4788" s="314">
        <f>IF(M4788&lt;&gt;ฐาน!$M$45,IF(S4788&lt;&gt;"",S4788+R4788,0),0)</f>
        <v>0</v>
      </c>
      <c r="U4788" s="311">
        <f>IF(M4788&lt;&gt;ฐาน!$M$45,IF(S4788=0,J4788+T4788,O4788),J4788)</f>
        <v>0</v>
      </c>
      <c r="V4788" s="98"/>
    </row>
    <row r="4789" spans="1:22" x14ac:dyDescent="0.35">
      <c r="A4789" s="93">
        <v>4781</v>
      </c>
      <c r="B4789" s="84"/>
      <c r="C4789" s="98"/>
      <c r="D4789" s="91"/>
      <c r="E4789" s="89"/>
      <c r="F4789" s="88"/>
      <c r="G4789" s="91"/>
      <c r="H4789" s="91"/>
      <c r="I4789" s="88"/>
      <c r="J4789" s="92"/>
      <c r="K4789" s="212"/>
      <c r="L4789" s="308" t="str">
        <f>IF(K4789&lt;&gt;"",INDEX(ฐาน!$J$4:$M$44,MATCH(INT(K4789),ฐาน!$J$4:$J$44,0),2),"")</f>
        <v/>
      </c>
      <c r="M4789" s="309" t="str">
        <f>IF(L4789&lt;&gt;"",INDEX(ฐาน!$J$4:$M$45,MATCH(L4789,ฐาน!$K$4:$K$45,0),4),"")</f>
        <v/>
      </c>
      <c r="N4789" s="310" t="str">
        <f>IF(I4789&lt;&gt;"",INDEX(ฐาน!$A$4:$F$9,MATCH(I4789,ฐาน!$A$4:$A$9,0),IF(J4789&gt;=INDEX(ฐาน!$A$4:$F$9,MATCH(I4789,ฐาน!$A$4:$A$9,0),3),6,5)),"")</f>
        <v/>
      </c>
      <c r="O4789" s="311" t="str">
        <f>IF(I4789&lt;&gt;"",IF(J4789&gt;=INDEX(ฐาน!$A$4:$G$9,MATCH(I4789,ฐาน!$A$4:$A$9,0),4),INDEX(ฐาน!$A$4:$G$9,MATCH(I4789,ฐาน!$A$4:$A$9,0),7),INDEX(ฐาน!$A$4:$G$9,MATCH(I4789,ฐาน!$A$4:$A$9,0),4)),"")</f>
        <v/>
      </c>
      <c r="P4789" s="312">
        <f>IF(M4789&lt;&gt;ฐาน!$M$45,IF(L4789&lt;&gt;"",($L4789*$N4789/100),0),0)</f>
        <v>0</v>
      </c>
      <c r="Q4789" s="311">
        <f>IF(M4789&lt;&gt;ฐาน!$M$45,IF(L4789&lt;&gt;"",ROUNDUP(($L4789*$N4789/100),-1),0),0)</f>
        <v>0</v>
      </c>
      <c r="R4789" s="311">
        <f t="shared" si="148"/>
        <v>0</v>
      </c>
      <c r="S4789" s="313">
        <f t="shared" si="149"/>
        <v>0</v>
      </c>
      <c r="T4789" s="314">
        <f>IF(M4789&lt;&gt;ฐาน!$M$45,IF(S4789&lt;&gt;"",S4789+R4789,0),0)</f>
        <v>0</v>
      </c>
      <c r="U4789" s="311">
        <f>IF(M4789&lt;&gt;ฐาน!$M$45,IF(S4789=0,J4789+T4789,O4789),J4789)</f>
        <v>0</v>
      </c>
      <c r="V4789" s="98"/>
    </row>
    <row r="4790" spans="1:22" x14ac:dyDescent="0.35">
      <c r="A4790" s="93">
        <v>4782</v>
      </c>
      <c r="B4790" s="84"/>
      <c r="C4790" s="98"/>
      <c r="D4790" s="91"/>
      <c r="E4790" s="89"/>
      <c r="F4790" s="88"/>
      <c r="G4790" s="91"/>
      <c r="H4790" s="91"/>
      <c r="I4790" s="88"/>
      <c r="J4790" s="92"/>
      <c r="K4790" s="212"/>
      <c r="L4790" s="308" t="str">
        <f>IF(K4790&lt;&gt;"",INDEX(ฐาน!$J$4:$M$44,MATCH(INT(K4790),ฐาน!$J$4:$J$44,0),2),"")</f>
        <v/>
      </c>
      <c r="M4790" s="309" t="str">
        <f>IF(L4790&lt;&gt;"",INDEX(ฐาน!$J$4:$M$45,MATCH(L4790,ฐาน!$K$4:$K$45,0),4),"")</f>
        <v/>
      </c>
      <c r="N4790" s="310" t="str">
        <f>IF(I4790&lt;&gt;"",INDEX(ฐาน!$A$4:$F$9,MATCH(I4790,ฐาน!$A$4:$A$9,0),IF(J4790&gt;=INDEX(ฐาน!$A$4:$F$9,MATCH(I4790,ฐาน!$A$4:$A$9,0),3),6,5)),"")</f>
        <v/>
      </c>
      <c r="O4790" s="311" t="str">
        <f>IF(I4790&lt;&gt;"",IF(J4790&gt;=INDEX(ฐาน!$A$4:$G$9,MATCH(I4790,ฐาน!$A$4:$A$9,0),4),INDEX(ฐาน!$A$4:$G$9,MATCH(I4790,ฐาน!$A$4:$A$9,0),7),INDEX(ฐาน!$A$4:$G$9,MATCH(I4790,ฐาน!$A$4:$A$9,0),4)),"")</f>
        <v/>
      </c>
      <c r="P4790" s="312">
        <f>IF(M4790&lt;&gt;ฐาน!$M$45,IF(L4790&lt;&gt;"",($L4790*$N4790/100),0),0)</f>
        <v>0</v>
      </c>
      <c r="Q4790" s="311">
        <f>IF(M4790&lt;&gt;ฐาน!$M$45,IF(L4790&lt;&gt;"",ROUNDUP(($L4790*$N4790/100),-1),0),0)</f>
        <v>0</v>
      </c>
      <c r="R4790" s="311">
        <f t="shared" si="148"/>
        <v>0</v>
      </c>
      <c r="S4790" s="313">
        <f t="shared" si="149"/>
        <v>0</v>
      </c>
      <c r="T4790" s="314">
        <f>IF(M4790&lt;&gt;ฐาน!$M$45,IF(S4790&lt;&gt;"",S4790+R4790,0),0)</f>
        <v>0</v>
      </c>
      <c r="U4790" s="311">
        <f>IF(M4790&lt;&gt;ฐาน!$M$45,IF(S4790=0,J4790+T4790,O4790),J4790)</f>
        <v>0</v>
      </c>
      <c r="V4790" s="98"/>
    </row>
    <row r="4791" spans="1:22" x14ac:dyDescent="0.35">
      <c r="A4791" s="93">
        <v>4783</v>
      </c>
      <c r="B4791" s="84"/>
      <c r="C4791" s="98"/>
      <c r="D4791" s="91"/>
      <c r="E4791" s="89"/>
      <c r="F4791" s="88"/>
      <c r="G4791" s="91"/>
      <c r="H4791" s="91"/>
      <c r="I4791" s="88"/>
      <c r="J4791" s="92"/>
      <c r="K4791" s="212"/>
      <c r="L4791" s="308" t="str">
        <f>IF(K4791&lt;&gt;"",INDEX(ฐาน!$J$4:$M$44,MATCH(INT(K4791),ฐาน!$J$4:$J$44,0),2),"")</f>
        <v/>
      </c>
      <c r="M4791" s="309" t="str">
        <f>IF(L4791&lt;&gt;"",INDEX(ฐาน!$J$4:$M$45,MATCH(L4791,ฐาน!$K$4:$K$45,0),4),"")</f>
        <v/>
      </c>
      <c r="N4791" s="310" t="str">
        <f>IF(I4791&lt;&gt;"",INDEX(ฐาน!$A$4:$F$9,MATCH(I4791,ฐาน!$A$4:$A$9,0),IF(J4791&gt;=INDEX(ฐาน!$A$4:$F$9,MATCH(I4791,ฐาน!$A$4:$A$9,0),3),6,5)),"")</f>
        <v/>
      </c>
      <c r="O4791" s="311" t="str">
        <f>IF(I4791&lt;&gt;"",IF(J4791&gt;=INDEX(ฐาน!$A$4:$G$9,MATCH(I4791,ฐาน!$A$4:$A$9,0),4),INDEX(ฐาน!$A$4:$G$9,MATCH(I4791,ฐาน!$A$4:$A$9,0),7),INDEX(ฐาน!$A$4:$G$9,MATCH(I4791,ฐาน!$A$4:$A$9,0),4)),"")</f>
        <v/>
      </c>
      <c r="P4791" s="312">
        <f>IF(M4791&lt;&gt;ฐาน!$M$45,IF(L4791&lt;&gt;"",($L4791*$N4791/100),0),0)</f>
        <v>0</v>
      </c>
      <c r="Q4791" s="311">
        <f>IF(M4791&lt;&gt;ฐาน!$M$45,IF(L4791&lt;&gt;"",ROUNDUP(($L4791*$N4791/100),-1),0),0)</f>
        <v>0</v>
      </c>
      <c r="R4791" s="311">
        <f t="shared" si="148"/>
        <v>0</v>
      </c>
      <c r="S4791" s="313">
        <f t="shared" si="149"/>
        <v>0</v>
      </c>
      <c r="T4791" s="314">
        <f>IF(M4791&lt;&gt;ฐาน!$M$45,IF(S4791&lt;&gt;"",S4791+R4791,0),0)</f>
        <v>0</v>
      </c>
      <c r="U4791" s="311">
        <f>IF(M4791&lt;&gt;ฐาน!$M$45,IF(S4791=0,J4791+T4791,O4791),J4791)</f>
        <v>0</v>
      </c>
      <c r="V4791" s="98"/>
    </row>
    <row r="4792" spans="1:22" x14ac:dyDescent="0.35">
      <c r="A4792" s="93">
        <v>4784</v>
      </c>
      <c r="B4792" s="84"/>
      <c r="C4792" s="98"/>
      <c r="D4792" s="91"/>
      <c r="E4792" s="89"/>
      <c r="F4792" s="88"/>
      <c r="G4792" s="91"/>
      <c r="H4792" s="91"/>
      <c r="I4792" s="88"/>
      <c r="J4792" s="92"/>
      <c r="K4792" s="212"/>
      <c r="L4792" s="308" t="str">
        <f>IF(K4792&lt;&gt;"",INDEX(ฐาน!$J$4:$M$44,MATCH(INT(K4792),ฐาน!$J$4:$J$44,0),2),"")</f>
        <v/>
      </c>
      <c r="M4792" s="309" t="str">
        <f>IF(L4792&lt;&gt;"",INDEX(ฐาน!$J$4:$M$45,MATCH(L4792,ฐาน!$K$4:$K$45,0),4),"")</f>
        <v/>
      </c>
      <c r="N4792" s="310" t="str">
        <f>IF(I4792&lt;&gt;"",INDEX(ฐาน!$A$4:$F$9,MATCH(I4792,ฐาน!$A$4:$A$9,0),IF(J4792&gt;=INDEX(ฐาน!$A$4:$F$9,MATCH(I4792,ฐาน!$A$4:$A$9,0),3),6,5)),"")</f>
        <v/>
      </c>
      <c r="O4792" s="311" t="str">
        <f>IF(I4792&lt;&gt;"",IF(J4792&gt;=INDEX(ฐาน!$A$4:$G$9,MATCH(I4792,ฐาน!$A$4:$A$9,0),4),INDEX(ฐาน!$A$4:$G$9,MATCH(I4792,ฐาน!$A$4:$A$9,0),7),INDEX(ฐาน!$A$4:$G$9,MATCH(I4792,ฐาน!$A$4:$A$9,0),4)),"")</f>
        <v/>
      </c>
      <c r="P4792" s="312">
        <f>IF(M4792&lt;&gt;ฐาน!$M$45,IF(L4792&lt;&gt;"",($L4792*$N4792/100),0),0)</f>
        <v>0</v>
      </c>
      <c r="Q4792" s="311">
        <f>IF(M4792&lt;&gt;ฐาน!$M$45,IF(L4792&lt;&gt;"",ROUNDUP(($L4792*$N4792/100),-1),0),0)</f>
        <v>0</v>
      </c>
      <c r="R4792" s="311">
        <f t="shared" si="148"/>
        <v>0</v>
      </c>
      <c r="S4792" s="313">
        <f t="shared" si="149"/>
        <v>0</v>
      </c>
      <c r="T4792" s="314">
        <f>IF(M4792&lt;&gt;ฐาน!$M$45,IF(S4792&lt;&gt;"",S4792+R4792,0),0)</f>
        <v>0</v>
      </c>
      <c r="U4792" s="311">
        <f>IF(M4792&lt;&gt;ฐาน!$M$45,IF(S4792=0,J4792+T4792,O4792),J4792)</f>
        <v>0</v>
      </c>
      <c r="V4792" s="98"/>
    </row>
    <row r="4793" spans="1:22" x14ac:dyDescent="0.35">
      <c r="A4793" s="93">
        <v>4785</v>
      </c>
      <c r="B4793" s="84"/>
      <c r="C4793" s="98"/>
      <c r="D4793" s="91"/>
      <c r="E4793" s="89"/>
      <c r="F4793" s="88"/>
      <c r="G4793" s="91"/>
      <c r="H4793" s="91"/>
      <c r="I4793" s="88"/>
      <c r="J4793" s="92"/>
      <c r="K4793" s="212"/>
      <c r="L4793" s="308" t="str">
        <f>IF(K4793&lt;&gt;"",INDEX(ฐาน!$J$4:$M$44,MATCH(INT(K4793),ฐาน!$J$4:$J$44,0),2),"")</f>
        <v/>
      </c>
      <c r="M4793" s="309" t="str">
        <f>IF(L4793&lt;&gt;"",INDEX(ฐาน!$J$4:$M$45,MATCH(L4793,ฐาน!$K$4:$K$45,0),4),"")</f>
        <v/>
      </c>
      <c r="N4793" s="310" t="str">
        <f>IF(I4793&lt;&gt;"",INDEX(ฐาน!$A$4:$F$9,MATCH(I4793,ฐาน!$A$4:$A$9,0),IF(J4793&gt;=INDEX(ฐาน!$A$4:$F$9,MATCH(I4793,ฐาน!$A$4:$A$9,0),3),6,5)),"")</f>
        <v/>
      </c>
      <c r="O4793" s="311" t="str">
        <f>IF(I4793&lt;&gt;"",IF(J4793&gt;=INDEX(ฐาน!$A$4:$G$9,MATCH(I4793,ฐาน!$A$4:$A$9,0),4),INDEX(ฐาน!$A$4:$G$9,MATCH(I4793,ฐาน!$A$4:$A$9,0),7),INDEX(ฐาน!$A$4:$G$9,MATCH(I4793,ฐาน!$A$4:$A$9,0),4)),"")</f>
        <v/>
      </c>
      <c r="P4793" s="312">
        <f>IF(M4793&lt;&gt;ฐาน!$M$45,IF(L4793&lt;&gt;"",($L4793*$N4793/100),0),0)</f>
        <v>0</v>
      </c>
      <c r="Q4793" s="311">
        <f>IF(M4793&lt;&gt;ฐาน!$M$45,IF(L4793&lt;&gt;"",ROUNDUP(($L4793*$N4793/100),-1),0),0)</f>
        <v>0</v>
      </c>
      <c r="R4793" s="311">
        <f t="shared" si="148"/>
        <v>0</v>
      </c>
      <c r="S4793" s="313">
        <f t="shared" si="149"/>
        <v>0</v>
      </c>
      <c r="T4793" s="314">
        <f>IF(M4793&lt;&gt;ฐาน!$M$45,IF(S4793&lt;&gt;"",S4793+R4793,0),0)</f>
        <v>0</v>
      </c>
      <c r="U4793" s="311">
        <f>IF(M4793&lt;&gt;ฐาน!$M$45,IF(S4793=0,J4793+T4793,O4793),J4793)</f>
        <v>0</v>
      </c>
      <c r="V4793" s="98"/>
    </row>
    <row r="4794" spans="1:22" x14ac:dyDescent="0.35">
      <c r="A4794" s="93">
        <v>4786</v>
      </c>
      <c r="B4794" s="84"/>
      <c r="C4794" s="98"/>
      <c r="D4794" s="91"/>
      <c r="E4794" s="89"/>
      <c r="F4794" s="88"/>
      <c r="G4794" s="91"/>
      <c r="H4794" s="91"/>
      <c r="I4794" s="88"/>
      <c r="J4794" s="92"/>
      <c r="K4794" s="212"/>
      <c r="L4794" s="308" t="str">
        <f>IF(K4794&lt;&gt;"",INDEX(ฐาน!$J$4:$M$44,MATCH(INT(K4794),ฐาน!$J$4:$J$44,0),2),"")</f>
        <v/>
      </c>
      <c r="M4794" s="309" t="str">
        <f>IF(L4794&lt;&gt;"",INDEX(ฐาน!$J$4:$M$45,MATCH(L4794,ฐาน!$K$4:$K$45,0),4),"")</f>
        <v/>
      </c>
      <c r="N4794" s="310" t="str">
        <f>IF(I4794&lt;&gt;"",INDEX(ฐาน!$A$4:$F$9,MATCH(I4794,ฐาน!$A$4:$A$9,0),IF(J4794&gt;=INDEX(ฐาน!$A$4:$F$9,MATCH(I4794,ฐาน!$A$4:$A$9,0),3),6,5)),"")</f>
        <v/>
      </c>
      <c r="O4794" s="311" t="str">
        <f>IF(I4794&lt;&gt;"",IF(J4794&gt;=INDEX(ฐาน!$A$4:$G$9,MATCH(I4794,ฐาน!$A$4:$A$9,0),4),INDEX(ฐาน!$A$4:$G$9,MATCH(I4794,ฐาน!$A$4:$A$9,0),7),INDEX(ฐาน!$A$4:$G$9,MATCH(I4794,ฐาน!$A$4:$A$9,0),4)),"")</f>
        <v/>
      </c>
      <c r="P4794" s="312">
        <f>IF(M4794&lt;&gt;ฐาน!$M$45,IF(L4794&lt;&gt;"",($L4794*$N4794/100),0),0)</f>
        <v>0</v>
      </c>
      <c r="Q4794" s="311">
        <f>IF(M4794&lt;&gt;ฐาน!$M$45,IF(L4794&lt;&gt;"",ROUNDUP(($L4794*$N4794/100),-1),0),0)</f>
        <v>0</v>
      </c>
      <c r="R4794" s="311">
        <f t="shared" si="148"/>
        <v>0</v>
      </c>
      <c r="S4794" s="313">
        <f t="shared" si="149"/>
        <v>0</v>
      </c>
      <c r="T4794" s="314">
        <f>IF(M4794&lt;&gt;ฐาน!$M$45,IF(S4794&lt;&gt;"",S4794+R4794,0),0)</f>
        <v>0</v>
      </c>
      <c r="U4794" s="311">
        <f>IF(M4794&lt;&gt;ฐาน!$M$45,IF(S4794=0,J4794+T4794,O4794),J4794)</f>
        <v>0</v>
      </c>
      <c r="V4794" s="98"/>
    </row>
    <row r="4795" spans="1:22" x14ac:dyDescent="0.35">
      <c r="A4795" s="93">
        <v>4787</v>
      </c>
      <c r="B4795" s="84"/>
      <c r="C4795" s="98"/>
      <c r="D4795" s="91"/>
      <c r="E4795" s="89"/>
      <c r="F4795" s="88"/>
      <c r="G4795" s="91"/>
      <c r="H4795" s="91"/>
      <c r="I4795" s="88"/>
      <c r="J4795" s="92"/>
      <c r="K4795" s="212"/>
      <c r="L4795" s="308" t="str">
        <f>IF(K4795&lt;&gt;"",INDEX(ฐาน!$J$4:$M$44,MATCH(INT(K4795),ฐาน!$J$4:$J$44,0),2),"")</f>
        <v/>
      </c>
      <c r="M4795" s="309" t="str">
        <f>IF(L4795&lt;&gt;"",INDEX(ฐาน!$J$4:$M$45,MATCH(L4795,ฐาน!$K$4:$K$45,0),4),"")</f>
        <v/>
      </c>
      <c r="N4795" s="310" t="str">
        <f>IF(I4795&lt;&gt;"",INDEX(ฐาน!$A$4:$F$9,MATCH(I4795,ฐาน!$A$4:$A$9,0),IF(J4795&gt;=INDEX(ฐาน!$A$4:$F$9,MATCH(I4795,ฐาน!$A$4:$A$9,0),3),6,5)),"")</f>
        <v/>
      </c>
      <c r="O4795" s="311" t="str">
        <f>IF(I4795&lt;&gt;"",IF(J4795&gt;=INDEX(ฐาน!$A$4:$G$9,MATCH(I4795,ฐาน!$A$4:$A$9,0),4),INDEX(ฐาน!$A$4:$G$9,MATCH(I4795,ฐาน!$A$4:$A$9,0),7),INDEX(ฐาน!$A$4:$G$9,MATCH(I4795,ฐาน!$A$4:$A$9,0),4)),"")</f>
        <v/>
      </c>
      <c r="P4795" s="312">
        <f>IF(M4795&lt;&gt;ฐาน!$M$45,IF(L4795&lt;&gt;"",($L4795*$N4795/100),0),0)</f>
        <v>0</v>
      </c>
      <c r="Q4795" s="311">
        <f>IF(M4795&lt;&gt;ฐาน!$M$45,IF(L4795&lt;&gt;"",ROUNDUP(($L4795*$N4795/100),-1),0),0)</f>
        <v>0</v>
      </c>
      <c r="R4795" s="311">
        <f t="shared" si="148"/>
        <v>0</v>
      </c>
      <c r="S4795" s="313">
        <f t="shared" si="149"/>
        <v>0</v>
      </c>
      <c r="T4795" s="314">
        <f>IF(M4795&lt;&gt;ฐาน!$M$45,IF(S4795&lt;&gt;"",S4795+R4795,0),0)</f>
        <v>0</v>
      </c>
      <c r="U4795" s="311">
        <f>IF(M4795&lt;&gt;ฐาน!$M$45,IF(S4795=0,J4795+T4795,O4795),J4795)</f>
        <v>0</v>
      </c>
      <c r="V4795" s="98"/>
    </row>
    <row r="4796" spans="1:22" x14ac:dyDescent="0.35">
      <c r="A4796" s="93">
        <v>4788</v>
      </c>
      <c r="B4796" s="84"/>
      <c r="C4796" s="98"/>
      <c r="D4796" s="91"/>
      <c r="E4796" s="89"/>
      <c r="F4796" s="88"/>
      <c r="G4796" s="91"/>
      <c r="H4796" s="91"/>
      <c r="I4796" s="88"/>
      <c r="J4796" s="92"/>
      <c r="K4796" s="212"/>
      <c r="L4796" s="308" t="str">
        <f>IF(K4796&lt;&gt;"",INDEX(ฐาน!$J$4:$M$44,MATCH(INT(K4796),ฐาน!$J$4:$J$44,0),2),"")</f>
        <v/>
      </c>
      <c r="M4796" s="309" t="str">
        <f>IF(L4796&lt;&gt;"",INDEX(ฐาน!$J$4:$M$45,MATCH(L4796,ฐาน!$K$4:$K$45,0),4),"")</f>
        <v/>
      </c>
      <c r="N4796" s="310" t="str">
        <f>IF(I4796&lt;&gt;"",INDEX(ฐาน!$A$4:$F$9,MATCH(I4796,ฐาน!$A$4:$A$9,0),IF(J4796&gt;=INDEX(ฐาน!$A$4:$F$9,MATCH(I4796,ฐาน!$A$4:$A$9,0),3),6,5)),"")</f>
        <v/>
      </c>
      <c r="O4796" s="311" t="str">
        <f>IF(I4796&lt;&gt;"",IF(J4796&gt;=INDEX(ฐาน!$A$4:$G$9,MATCH(I4796,ฐาน!$A$4:$A$9,0),4),INDEX(ฐาน!$A$4:$G$9,MATCH(I4796,ฐาน!$A$4:$A$9,0),7),INDEX(ฐาน!$A$4:$G$9,MATCH(I4796,ฐาน!$A$4:$A$9,0),4)),"")</f>
        <v/>
      </c>
      <c r="P4796" s="312">
        <f>IF(M4796&lt;&gt;ฐาน!$M$45,IF(L4796&lt;&gt;"",($L4796*$N4796/100),0),0)</f>
        <v>0</v>
      </c>
      <c r="Q4796" s="311">
        <f>IF(M4796&lt;&gt;ฐาน!$M$45,IF(L4796&lt;&gt;"",ROUNDUP(($L4796*$N4796/100),-1),0),0)</f>
        <v>0</v>
      </c>
      <c r="R4796" s="311">
        <f t="shared" si="148"/>
        <v>0</v>
      </c>
      <c r="S4796" s="313">
        <f t="shared" si="149"/>
        <v>0</v>
      </c>
      <c r="T4796" s="314">
        <f>IF(M4796&lt;&gt;ฐาน!$M$45,IF(S4796&lt;&gt;"",S4796+R4796,0),0)</f>
        <v>0</v>
      </c>
      <c r="U4796" s="311">
        <f>IF(M4796&lt;&gt;ฐาน!$M$45,IF(S4796=0,J4796+T4796,O4796),J4796)</f>
        <v>0</v>
      </c>
      <c r="V4796" s="98"/>
    </row>
    <row r="4797" spans="1:22" x14ac:dyDescent="0.35">
      <c r="A4797" s="93">
        <v>4789</v>
      </c>
      <c r="B4797" s="84"/>
      <c r="C4797" s="98"/>
      <c r="D4797" s="91"/>
      <c r="E4797" s="89"/>
      <c r="F4797" s="88"/>
      <c r="G4797" s="91"/>
      <c r="H4797" s="91"/>
      <c r="I4797" s="88"/>
      <c r="J4797" s="92"/>
      <c r="K4797" s="212"/>
      <c r="L4797" s="308" t="str">
        <f>IF(K4797&lt;&gt;"",INDEX(ฐาน!$J$4:$M$44,MATCH(INT(K4797),ฐาน!$J$4:$J$44,0),2),"")</f>
        <v/>
      </c>
      <c r="M4797" s="309" t="str">
        <f>IF(L4797&lt;&gt;"",INDEX(ฐาน!$J$4:$M$45,MATCH(L4797,ฐาน!$K$4:$K$45,0),4),"")</f>
        <v/>
      </c>
      <c r="N4797" s="310" t="str">
        <f>IF(I4797&lt;&gt;"",INDEX(ฐาน!$A$4:$F$9,MATCH(I4797,ฐาน!$A$4:$A$9,0),IF(J4797&gt;=INDEX(ฐาน!$A$4:$F$9,MATCH(I4797,ฐาน!$A$4:$A$9,0),3),6,5)),"")</f>
        <v/>
      </c>
      <c r="O4797" s="311" t="str">
        <f>IF(I4797&lt;&gt;"",IF(J4797&gt;=INDEX(ฐาน!$A$4:$G$9,MATCH(I4797,ฐาน!$A$4:$A$9,0),4),INDEX(ฐาน!$A$4:$G$9,MATCH(I4797,ฐาน!$A$4:$A$9,0),7),INDEX(ฐาน!$A$4:$G$9,MATCH(I4797,ฐาน!$A$4:$A$9,0),4)),"")</f>
        <v/>
      </c>
      <c r="P4797" s="312">
        <f>IF(M4797&lt;&gt;ฐาน!$M$45,IF(L4797&lt;&gt;"",($L4797*$N4797/100),0),0)</f>
        <v>0</v>
      </c>
      <c r="Q4797" s="311">
        <f>IF(M4797&lt;&gt;ฐาน!$M$45,IF(L4797&lt;&gt;"",ROUNDUP(($L4797*$N4797/100),-1),0),0)</f>
        <v>0</v>
      </c>
      <c r="R4797" s="311">
        <f t="shared" si="148"/>
        <v>0</v>
      </c>
      <c r="S4797" s="313">
        <f t="shared" si="149"/>
        <v>0</v>
      </c>
      <c r="T4797" s="314">
        <f>IF(M4797&lt;&gt;ฐาน!$M$45,IF(S4797&lt;&gt;"",S4797+R4797,0),0)</f>
        <v>0</v>
      </c>
      <c r="U4797" s="311">
        <f>IF(M4797&lt;&gt;ฐาน!$M$45,IF(S4797=0,J4797+T4797,O4797),J4797)</f>
        <v>0</v>
      </c>
      <c r="V4797" s="98"/>
    </row>
    <row r="4798" spans="1:22" x14ac:dyDescent="0.35">
      <c r="A4798" s="93">
        <v>4790</v>
      </c>
      <c r="B4798" s="84"/>
      <c r="C4798" s="98"/>
      <c r="D4798" s="91"/>
      <c r="E4798" s="89"/>
      <c r="F4798" s="88"/>
      <c r="G4798" s="91"/>
      <c r="H4798" s="91"/>
      <c r="I4798" s="88"/>
      <c r="J4798" s="92"/>
      <c r="K4798" s="212"/>
      <c r="L4798" s="308" t="str">
        <f>IF(K4798&lt;&gt;"",INDEX(ฐาน!$J$4:$M$44,MATCH(INT(K4798),ฐาน!$J$4:$J$44,0),2),"")</f>
        <v/>
      </c>
      <c r="M4798" s="309" t="str">
        <f>IF(L4798&lt;&gt;"",INDEX(ฐาน!$J$4:$M$45,MATCH(L4798,ฐาน!$K$4:$K$45,0),4),"")</f>
        <v/>
      </c>
      <c r="N4798" s="310" t="str">
        <f>IF(I4798&lt;&gt;"",INDEX(ฐาน!$A$4:$F$9,MATCH(I4798,ฐาน!$A$4:$A$9,0),IF(J4798&gt;=INDEX(ฐาน!$A$4:$F$9,MATCH(I4798,ฐาน!$A$4:$A$9,0),3),6,5)),"")</f>
        <v/>
      </c>
      <c r="O4798" s="311" t="str">
        <f>IF(I4798&lt;&gt;"",IF(J4798&gt;=INDEX(ฐาน!$A$4:$G$9,MATCH(I4798,ฐาน!$A$4:$A$9,0),4),INDEX(ฐาน!$A$4:$G$9,MATCH(I4798,ฐาน!$A$4:$A$9,0),7),INDEX(ฐาน!$A$4:$G$9,MATCH(I4798,ฐาน!$A$4:$A$9,0),4)),"")</f>
        <v/>
      </c>
      <c r="P4798" s="312">
        <f>IF(M4798&lt;&gt;ฐาน!$M$45,IF(L4798&lt;&gt;"",($L4798*$N4798/100),0),0)</f>
        <v>0</v>
      </c>
      <c r="Q4798" s="311">
        <f>IF(M4798&lt;&gt;ฐาน!$M$45,IF(L4798&lt;&gt;"",ROUNDUP(($L4798*$N4798/100),-1),0),0)</f>
        <v>0</v>
      </c>
      <c r="R4798" s="311">
        <f t="shared" si="148"/>
        <v>0</v>
      </c>
      <c r="S4798" s="313">
        <f t="shared" si="149"/>
        <v>0</v>
      </c>
      <c r="T4798" s="314">
        <f>IF(M4798&lt;&gt;ฐาน!$M$45,IF(S4798&lt;&gt;"",S4798+R4798,0),0)</f>
        <v>0</v>
      </c>
      <c r="U4798" s="311">
        <f>IF(M4798&lt;&gt;ฐาน!$M$45,IF(S4798=0,J4798+T4798,O4798),J4798)</f>
        <v>0</v>
      </c>
      <c r="V4798" s="98"/>
    </row>
    <row r="4799" spans="1:22" x14ac:dyDescent="0.35">
      <c r="A4799" s="93">
        <v>4791</v>
      </c>
      <c r="B4799" s="84"/>
      <c r="C4799" s="98"/>
      <c r="D4799" s="91"/>
      <c r="E4799" s="89"/>
      <c r="F4799" s="88"/>
      <c r="G4799" s="91"/>
      <c r="H4799" s="91"/>
      <c r="I4799" s="88"/>
      <c r="J4799" s="92"/>
      <c r="K4799" s="212"/>
      <c r="L4799" s="308" t="str">
        <f>IF(K4799&lt;&gt;"",INDEX(ฐาน!$J$4:$M$44,MATCH(INT(K4799),ฐาน!$J$4:$J$44,0),2),"")</f>
        <v/>
      </c>
      <c r="M4799" s="309" t="str">
        <f>IF(L4799&lt;&gt;"",INDEX(ฐาน!$J$4:$M$45,MATCH(L4799,ฐาน!$K$4:$K$45,0),4),"")</f>
        <v/>
      </c>
      <c r="N4799" s="310" t="str">
        <f>IF(I4799&lt;&gt;"",INDEX(ฐาน!$A$4:$F$9,MATCH(I4799,ฐาน!$A$4:$A$9,0),IF(J4799&gt;=INDEX(ฐาน!$A$4:$F$9,MATCH(I4799,ฐาน!$A$4:$A$9,0),3),6,5)),"")</f>
        <v/>
      </c>
      <c r="O4799" s="311" t="str">
        <f>IF(I4799&lt;&gt;"",IF(J4799&gt;=INDEX(ฐาน!$A$4:$G$9,MATCH(I4799,ฐาน!$A$4:$A$9,0),4),INDEX(ฐาน!$A$4:$G$9,MATCH(I4799,ฐาน!$A$4:$A$9,0),7),INDEX(ฐาน!$A$4:$G$9,MATCH(I4799,ฐาน!$A$4:$A$9,0),4)),"")</f>
        <v/>
      </c>
      <c r="P4799" s="312">
        <f>IF(M4799&lt;&gt;ฐาน!$M$45,IF(L4799&lt;&gt;"",($L4799*$N4799/100),0),0)</f>
        <v>0</v>
      </c>
      <c r="Q4799" s="311">
        <f>IF(M4799&lt;&gt;ฐาน!$M$45,IF(L4799&lt;&gt;"",ROUNDUP(($L4799*$N4799/100),-1),0),0)</f>
        <v>0</v>
      </c>
      <c r="R4799" s="311">
        <f t="shared" si="148"/>
        <v>0</v>
      </c>
      <c r="S4799" s="313">
        <f t="shared" si="149"/>
        <v>0</v>
      </c>
      <c r="T4799" s="314">
        <f>IF(M4799&lt;&gt;ฐาน!$M$45,IF(S4799&lt;&gt;"",S4799+R4799,0),0)</f>
        <v>0</v>
      </c>
      <c r="U4799" s="311">
        <f>IF(M4799&lt;&gt;ฐาน!$M$45,IF(S4799=0,J4799+T4799,O4799),J4799)</f>
        <v>0</v>
      </c>
      <c r="V4799" s="98"/>
    </row>
    <row r="4800" spans="1:22" x14ac:dyDescent="0.35">
      <c r="A4800" s="93">
        <v>4792</v>
      </c>
      <c r="B4800" s="84"/>
      <c r="C4800" s="98"/>
      <c r="D4800" s="91"/>
      <c r="E4800" s="89"/>
      <c r="F4800" s="88"/>
      <c r="G4800" s="91"/>
      <c r="H4800" s="91"/>
      <c r="I4800" s="88"/>
      <c r="J4800" s="92"/>
      <c r="K4800" s="212"/>
      <c r="L4800" s="308" t="str">
        <f>IF(K4800&lt;&gt;"",INDEX(ฐาน!$J$4:$M$44,MATCH(INT(K4800),ฐาน!$J$4:$J$44,0),2),"")</f>
        <v/>
      </c>
      <c r="M4800" s="309" t="str">
        <f>IF(L4800&lt;&gt;"",INDEX(ฐาน!$J$4:$M$45,MATCH(L4800,ฐาน!$K$4:$K$45,0),4),"")</f>
        <v/>
      </c>
      <c r="N4800" s="310" t="str">
        <f>IF(I4800&lt;&gt;"",INDEX(ฐาน!$A$4:$F$9,MATCH(I4800,ฐาน!$A$4:$A$9,0),IF(J4800&gt;=INDEX(ฐาน!$A$4:$F$9,MATCH(I4800,ฐาน!$A$4:$A$9,0),3),6,5)),"")</f>
        <v/>
      </c>
      <c r="O4800" s="311" t="str">
        <f>IF(I4800&lt;&gt;"",IF(J4800&gt;=INDEX(ฐาน!$A$4:$G$9,MATCH(I4800,ฐาน!$A$4:$A$9,0),4),INDEX(ฐาน!$A$4:$G$9,MATCH(I4800,ฐาน!$A$4:$A$9,0),7),INDEX(ฐาน!$A$4:$G$9,MATCH(I4800,ฐาน!$A$4:$A$9,0),4)),"")</f>
        <v/>
      </c>
      <c r="P4800" s="312">
        <f>IF(M4800&lt;&gt;ฐาน!$M$45,IF(L4800&lt;&gt;"",($L4800*$N4800/100),0),0)</f>
        <v>0</v>
      </c>
      <c r="Q4800" s="311">
        <f>IF(M4800&lt;&gt;ฐาน!$M$45,IF(L4800&lt;&gt;"",ROUNDUP(($L4800*$N4800/100),-1),0),0)</f>
        <v>0</v>
      </c>
      <c r="R4800" s="311">
        <f t="shared" si="148"/>
        <v>0</v>
      </c>
      <c r="S4800" s="313">
        <f t="shared" si="149"/>
        <v>0</v>
      </c>
      <c r="T4800" s="314">
        <f>IF(M4800&lt;&gt;ฐาน!$M$45,IF(S4800&lt;&gt;"",S4800+R4800,0),0)</f>
        <v>0</v>
      </c>
      <c r="U4800" s="311">
        <f>IF(M4800&lt;&gt;ฐาน!$M$45,IF(S4800=0,J4800+T4800,O4800),J4800)</f>
        <v>0</v>
      </c>
      <c r="V4800" s="98"/>
    </row>
    <row r="4801" spans="1:22" x14ac:dyDescent="0.35">
      <c r="A4801" s="93">
        <v>4793</v>
      </c>
      <c r="B4801" s="84"/>
      <c r="C4801" s="98"/>
      <c r="D4801" s="91"/>
      <c r="E4801" s="89"/>
      <c r="F4801" s="88"/>
      <c r="G4801" s="91"/>
      <c r="H4801" s="91"/>
      <c r="I4801" s="88"/>
      <c r="J4801" s="92"/>
      <c r="K4801" s="212"/>
      <c r="L4801" s="308" t="str">
        <f>IF(K4801&lt;&gt;"",INDEX(ฐาน!$J$4:$M$44,MATCH(INT(K4801),ฐาน!$J$4:$J$44,0),2),"")</f>
        <v/>
      </c>
      <c r="M4801" s="309" t="str">
        <f>IF(L4801&lt;&gt;"",INDEX(ฐาน!$J$4:$M$45,MATCH(L4801,ฐาน!$K$4:$K$45,0),4),"")</f>
        <v/>
      </c>
      <c r="N4801" s="310" t="str">
        <f>IF(I4801&lt;&gt;"",INDEX(ฐาน!$A$4:$F$9,MATCH(I4801,ฐาน!$A$4:$A$9,0),IF(J4801&gt;=INDEX(ฐาน!$A$4:$F$9,MATCH(I4801,ฐาน!$A$4:$A$9,0),3),6,5)),"")</f>
        <v/>
      </c>
      <c r="O4801" s="311" t="str">
        <f>IF(I4801&lt;&gt;"",IF(J4801&gt;=INDEX(ฐาน!$A$4:$G$9,MATCH(I4801,ฐาน!$A$4:$A$9,0),4),INDEX(ฐาน!$A$4:$G$9,MATCH(I4801,ฐาน!$A$4:$A$9,0),7),INDEX(ฐาน!$A$4:$G$9,MATCH(I4801,ฐาน!$A$4:$A$9,0),4)),"")</f>
        <v/>
      </c>
      <c r="P4801" s="312">
        <f>IF(M4801&lt;&gt;ฐาน!$M$45,IF(L4801&lt;&gt;"",($L4801*$N4801/100),0),0)</f>
        <v>0</v>
      </c>
      <c r="Q4801" s="311">
        <f>IF(M4801&lt;&gt;ฐาน!$M$45,IF(L4801&lt;&gt;"",ROUNDUP(($L4801*$N4801/100),-1),0),0)</f>
        <v>0</v>
      </c>
      <c r="R4801" s="311">
        <f t="shared" si="148"/>
        <v>0</v>
      </c>
      <c r="S4801" s="313">
        <f t="shared" si="149"/>
        <v>0</v>
      </c>
      <c r="T4801" s="314">
        <f>IF(M4801&lt;&gt;ฐาน!$M$45,IF(S4801&lt;&gt;"",S4801+R4801,0),0)</f>
        <v>0</v>
      </c>
      <c r="U4801" s="311">
        <f>IF(M4801&lt;&gt;ฐาน!$M$45,IF(S4801=0,J4801+T4801,O4801),J4801)</f>
        <v>0</v>
      </c>
      <c r="V4801" s="98"/>
    </row>
    <row r="4802" spans="1:22" x14ac:dyDescent="0.35">
      <c r="A4802" s="93">
        <v>4794</v>
      </c>
      <c r="B4802" s="84"/>
      <c r="C4802" s="98"/>
      <c r="D4802" s="91"/>
      <c r="E4802" s="89"/>
      <c r="F4802" s="88"/>
      <c r="G4802" s="91"/>
      <c r="H4802" s="91"/>
      <c r="I4802" s="88"/>
      <c r="J4802" s="92"/>
      <c r="K4802" s="212"/>
      <c r="L4802" s="308" t="str">
        <f>IF(K4802&lt;&gt;"",INDEX(ฐาน!$J$4:$M$44,MATCH(INT(K4802),ฐาน!$J$4:$J$44,0),2),"")</f>
        <v/>
      </c>
      <c r="M4802" s="309" t="str">
        <f>IF(L4802&lt;&gt;"",INDEX(ฐาน!$J$4:$M$45,MATCH(L4802,ฐาน!$K$4:$K$45,0),4),"")</f>
        <v/>
      </c>
      <c r="N4802" s="310" t="str">
        <f>IF(I4802&lt;&gt;"",INDEX(ฐาน!$A$4:$F$9,MATCH(I4802,ฐาน!$A$4:$A$9,0),IF(J4802&gt;=INDEX(ฐาน!$A$4:$F$9,MATCH(I4802,ฐาน!$A$4:$A$9,0),3),6,5)),"")</f>
        <v/>
      </c>
      <c r="O4802" s="311" t="str">
        <f>IF(I4802&lt;&gt;"",IF(J4802&gt;=INDEX(ฐาน!$A$4:$G$9,MATCH(I4802,ฐาน!$A$4:$A$9,0),4),INDEX(ฐาน!$A$4:$G$9,MATCH(I4802,ฐาน!$A$4:$A$9,0),7),INDEX(ฐาน!$A$4:$G$9,MATCH(I4802,ฐาน!$A$4:$A$9,0),4)),"")</f>
        <v/>
      </c>
      <c r="P4802" s="312">
        <f>IF(M4802&lt;&gt;ฐาน!$M$45,IF(L4802&lt;&gt;"",($L4802*$N4802/100),0),0)</f>
        <v>0</v>
      </c>
      <c r="Q4802" s="311">
        <f>IF(M4802&lt;&gt;ฐาน!$M$45,IF(L4802&lt;&gt;"",ROUNDUP(($L4802*$N4802/100),-1),0),0)</f>
        <v>0</v>
      </c>
      <c r="R4802" s="311">
        <f t="shared" si="148"/>
        <v>0</v>
      </c>
      <c r="S4802" s="313">
        <f t="shared" si="149"/>
        <v>0</v>
      </c>
      <c r="T4802" s="314">
        <f>IF(M4802&lt;&gt;ฐาน!$M$45,IF(S4802&lt;&gt;"",S4802+R4802,0),0)</f>
        <v>0</v>
      </c>
      <c r="U4802" s="311">
        <f>IF(M4802&lt;&gt;ฐาน!$M$45,IF(S4802=0,J4802+T4802,O4802),J4802)</f>
        <v>0</v>
      </c>
      <c r="V4802" s="98"/>
    </row>
    <row r="4803" spans="1:22" x14ac:dyDescent="0.35">
      <c r="A4803" s="93">
        <v>4795</v>
      </c>
      <c r="B4803" s="84"/>
      <c r="C4803" s="98"/>
      <c r="D4803" s="91"/>
      <c r="E4803" s="89"/>
      <c r="F4803" s="88"/>
      <c r="G4803" s="91"/>
      <c r="H4803" s="91"/>
      <c r="I4803" s="88"/>
      <c r="J4803" s="92"/>
      <c r="K4803" s="212"/>
      <c r="L4803" s="308" t="str">
        <f>IF(K4803&lt;&gt;"",INDEX(ฐาน!$J$4:$M$44,MATCH(INT(K4803),ฐาน!$J$4:$J$44,0),2),"")</f>
        <v/>
      </c>
      <c r="M4803" s="309" t="str">
        <f>IF(L4803&lt;&gt;"",INDEX(ฐาน!$J$4:$M$45,MATCH(L4803,ฐาน!$K$4:$K$45,0),4),"")</f>
        <v/>
      </c>
      <c r="N4803" s="310" t="str">
        <f>IF(I4803&lt;&gt;"",INDEX(ฐาน!$A$4:$F$9,MATCH(I4803,ฐาน!$A$4:$A$9,0),IF(J4803&gt;=INDEX(ฐาน!$A$4:$F$9,MATCH(I4803,ฐาน!$A$4:$A$9,0),3),6,5)),"")</f>
        <v/>
      </c>
      <c r="O4803" s="311" t="str">
        <f>IF(I4803&lt;&gt;"",IF(J4803&gt;=INDEX(ฐาน!$A$4:$G$9,MATCH(I4803,ฐาน!$A$4:$A$9,0),4),INDEX(ฐาน!$A$4:$G$9,MATCH(I4803,ฐาน!$A$4:$A$9,0),7),INDEX(ฐาน!$A$4:$G$9,MATCH(I4803,ฐาน!$A$4:$A$9,0),4)),"")</f>
        <v/>
      </c>
      <c r="P4803" s="312">
        <f>IF(M4803&lt;&gt;ฐาน!$M$45,IF(L4803&lt;&gt;"",($L4803*$N4803/100),0),0)</f>
        <v>0</v>
      </c>
      <c r="Q4803" s="311">
        <f>IF(M4803&lt;&gt;ฐาน!$M$45,IF(L4803&lt;&gt;"",ROUNDUP(($L4803*$N4803/100),-1),0),0)</f>
        <v>0</v>
      </c>
      <c r="R4803" s="311">
        <f t="shared" si="148"/>
        <v>0</v>
      </c>
      <c r="S4803" s="313">
        <f t="shared" si="149"/>
        <v>0</v>
      </c>
      <c r="T4803" s="314">
        <f>IF(M4803&lt;&gt;ฐาน!$M$45,IF(S4803&lt;&gt;"",S4803+R4803,0),0)</f>
        <v>0</v>
      </c>
      <c r="U4803" s="311">
        <f>IF(M4803&lt;&gt;ฐาน!$M$45,IF(S4803=0,J4803+T4803,O4803),J4803)</f>
        <v>0</v>
      </c>
      <c r="V4803" s="98"/>
    </row>
    <row r="4804" spans="1:22" x14ac:dyDescent="0.35">
      <c r="A4804" s="93">
        <v>4796</v>
      </c>
      <c r="B4804" s="84"/>
      <c r="C4804" s="98"/>
      <c r="D4804" s="91"/>
      <c r="E4804" s="89"/>
      <c r="F4804" s="88"/>
      <c r="G4804" s="91"/>
      <c r="H4804" s="91"/>
      <c r="I4804" s="88"/>
      <c r="J4804" s="92"/>
      <c r="K4804" s="212"/>
      <c r="L4804" s="308" t="str">
        <f>IF(K4804&lt;&gt;"",INDEX(ฐาน!$J$4:$M$44,MATCH(INT(K4804),ฐาน!$J$4:$J$44,0),2),"")</f>
        <v/>
      </c>
      <c r="M4804" s="309" t="str">
        <f>IF(L4804&lt;&gt;"",INDEX(ฐาน!$J$4:$M$45,MATCH(L4804,ฐาน!$K$4:$K$45,0),4),"")</f>
        <v/>
      </c>
      <c r="N4804" s="310" t="str">
        <f>IF(I4804&lt;&gt;"",INDEX(ฐาน!$A$4:$F$9,MATCH(I4804,ฐาน!$A$4:$A$9,0),IF(J4804&gt;=INDEX(ฐาน!$A$4:$F$9,MATCH(I4804,ฐาน!$A$4:$A$9,0),3),6,5)),"")</f>
        <v/>
      </c>
      <c r="O4804" s="311" t="str">
        <f>IF(I4804&lt;&gt;"",IF(J4804&gt;=INDEX(ฐาน!$A$4:$G$9,MATCH(I4804,ฐาน!$A$4:$A$9,0),4),INDEX(ฐาน!$A$4:$G$9,MATCH(I4804,ฐาน!$A$4:$A$9,0),7),INDEX(ฐาน!$A$4:$G$9,MATCH(I4804,ฐาน!$A$4:$A$9,0),4)),"")</f>
        <v/>
      </c>
      <c r="P4804" s="312">
        <f>IF(M4804&lt;&gt;ฐาน!$M$45,IF(L4804&lt;&gt;"",($L4804*$N4804/100),0),0)</f>
        <v>0</v>
      </c>
      <c r="Q4804" s="311">
        <f>IF(M4804&lt;&gt;ฐาน!$M$45,IF(L4804&lt;&gt;"",ROUNDUP(($L4804*$N4804/100),-1),0),0)</f>
        <v>0</v>
      </c>
      <c r="R4804" s="311">
        <f t="shared" si="148"/>
        <v>0</v>
      </c>
      <c r="S4804" s="313">
        <f t="shared" si="149"/>
        <v>0</v>
      </c>
      <c r="T4804" s="314">
        <f>IF(M4804&lt;&gt;ฐาน!$M$45,IF(S4804&lt;&gt;"",S4804+R4804,0),0)</f>
        <v>0</v>
      </c>
      <c r="U4804" s="311">
        <f>IF(M4804&lt;&gt;ฐาน!$M$45,IF(S4804=0,J4804+T4804,O4804),J4804)</f>
        <v>0</v>
      </c>
      <c r="V4804" s="98"/>
    </row>
    <row r="4805" spans="1:22" x14ac:dyDescent="0.35">
      <c r="A4805" s="93">
        <v>4797</v>
      </c>
      <c r="B4805" s="84"/>
      <c r="C4805" s="98"/>
      <c r="D4805" s="91"/>
      <c r="E4805" s="89"/>
      <c r="F4805" s="88"/>
      <c r="G4805" s="91"/>
      <c r="H4805" s="91"/>
      <c r="I4805" s="88"/>
      <c r="J4805" s="92"/>
      <c r="K4805" s="212"/>
      <c r="L4805" s="308" t="str">
        <f>IF(K4805&lt;&gt;"",INDEX(ฐาน!$J$4:$M$44,MATCH(INT(K4805),ฐาน!$J$4:$J$44,0),2),"")</f>
        <v/>
      </c>
      <c r="M4805" s="309" t="str">
        <f>IF(L4805&lt;&gt;"",INDEX(ฐาน!$J$4:$M$45,MATCH(L4805,ฐาน!$K$4:$K$45,0),4),"")</f>
        <v/>
      </c>
      <c r="N4805" s="310" t="str">
        <f>IF(I4805&lt;&gt;"",INDEX(ฐาน!$A$4:$F$9,MATCH(I4805,ฐาน!$A$4:$A$9,0),IF(J4805&gt;=INDEX(ฐาน!$A$4:$F$9,MATCH(I4805,ฐาน!$A$4:$A$9,0),3),6,5)),"")</f>
        <v/>
      </c>
      <c r="O4805" s="311" t="str">
        <f>IF(I4805&lt;&gt;"",IF(J4805&gt;=INDEX(ฐาน!$A$4:$G$9,MATCH(I4805,ฐาน!$A$4:$A$9,0),4),INDEX(ฐาน!$A$4:$G$9,MATCH(I4805,ฐาน!$A$4:$A$9,0),7),INDEX(ฐาน!$A$4:$G$9,MATCH(I4805,ฐาน!$A$4:$A$9,0),4)),"")</f>
        <v/>
      </c>
      <c r="P4805" s="312">
        <f>IF(M4805&lt;&gt;ฐาน!$M$45,IF(L4805&lt;&gt;"",($L4805*$N4805/100),0),0)</f>
        <v>0</v>
      </c>
      <c r="Q4805" s="311">
        <f>IF(M4805&lt;&gt;ฐาน!$M$45,IF(L4805&lt;&gt;"",ROUNDUP(($L4805*$N4805/100),-1),0),0)</f>
        <v>0</v>
      </c>
      <c r="R4805" s="311">
        <f t="shared" si="148"/>
        <v>0</v>
      </c>
      <c r="S4805" s="313">
        <f t="shared" si="149"/>
        <v>0</v>
      </c>
      <c r="T4805" s="314">
        <f>IF(M4805&lt;&gt;ฐาน!$M$45,IF(S4805&lt;&gt;"",S4805+R4805,0),0)</f>
        <v>0</v>
      </c>
      <c r="U4805" s="311">
        <f>IF(M4805&lt;&gt;ฐาน!$M$45,IF(S4805=0,J4805+T4805,O4805),J4805)</f>
        <v>0</v>
      </c>
      <c r="V4805" s="98"/>
    </row>
    <row r="4806" spans="1:22" x14ac:dyDescent="0.35">
      <c r="A4806" s="93">
        <v>4798</v>
      </c>
      <c r="B4806" s="84"/>
      <c r="C4806" s="98"/>
      <c r="D4806" s="91"/>
      <c r="E4806" s="89"/>
      <c r="F4806" s="88"/>
      <c r="G4806" s="91"/>
      <c r="H4806" s="91"/>
      <c r="I4806" s="88"/>
      <c r="J4806" s="92"/>
      <c r="K4806" s="212"/>
      <c r="L4806" s="308" t="str">
        <f>IF(K4806&lt;&gt;"",INDEX(ฐาน!$J$4:$M$44,MATCH(INT(K4806),ฐาน!$J$4:$J$44,0),2),"")</f>
        <v/>
      </c>
      <c r="M4806" s="309" t="str">
        <f>IF(L4806&lt;&gt;"",INDEX(ฐาน!$J$4:$M$45,MATCH(L4806,ฐาน!$K$4:$K$45,0),4),"")</f>
        <v/>
      </c>
      <c r="N4806" s="310" t="str">
        <f>IF(I4806&lt;&gt;"",INDEX(ฐาน!$A$4:$F$9,MATCH(I4806,ฐาน!$A$4:$A$9,0),IF(J4806&gt;=INDEX(ฐาน!$A$4:$F$9,MATCH(I4806,ฐาน!$A$4:$A$9,0),3),6,5)),"")</f>
        <v/>
      </c>
      <c r="O4806" s="311" t="str">
        <f>IF(I4806&lt;&gt;"",IF(J4806&gt;=INDEX(ฐาน!$A$4:$G$9,MATCH(I4806,ฐาน!$A$4:$A$9,0),4),INDEX(ฐาน!$A$4:$G$9,MATCH(I4806,ฐาน!$A$4:$A$9,0),7),INDEX(ฐาน!$A$4:$G$9,MATCH(I4806,ฐาน!$A$4:$A$9,0),4)),"")</f>
        <v/>
      </c>
      <c r="P4806" s="312">
        <f>IF(M4806&lt;&gt;ฐาน!$M$45,IF(L4806&lt;&gt;"",($L4806*$N4806/100),0),0)</f>
        <v>0</v>
      </c>
      <c r="Q4806" s="311">
        <f>IF(M4806&lt;&gt;ฐาน!$M$45,IF(L4806&lt;&gt;"",ROUNDUP(($L4806*$N4806/100),-1),0),0)</f>
        <v>0</v>
      </c>
      <c r="R4806" s="311">
        <f t="shared" si="148"/>
        <v>0</v>
      </c>
      <c r="S4806" s="313">
        <f t="shared" si="149"/>
        <v>0</v>
      </c>
      <c r="T4806" s="314">
        <f>IF(M4806&lt;&gt;ฐาน!$M$45,IF(S4806&lt;&gt;"",S4806+R4806,0),0)</f>
        <v>0</v>
      </c>
      <c r="U4806" s="311">
        <f>IF(M4806&lt;&gt;ฐาน!$M$45,IF(S4806=0,J4806+T4806,O4806),J4806)</f>
        <v>0</v>
      </c>
      <c r="V4806" s="98"/>
    </row>
    <row r="4807" spans="1:22" x14ac:dyDescent="0.35">
      <c r="A4807" s="93">
        <v>4799</v>
      </c>
      <c r="B4807" s="84"/>
      <c r="C4807" s="98"/>
      <c r="D4807" s="91"/>
      <c r="E4807" s="89"/>
      <c r="F4807" s="88"/>
      <c r="G4807" s="91"/>
      <c r="H4807" s="91"/>
      <c r="I4807" s="88"/>
      <c r="J4807" s="92"/>
      <c r="K4807" s="212"/>
      <c r="L4807" s="308" t="str">
        <f>IF(K4807&lt;&gt;"",INDEX(ฐาน!$J$4:$M$44,MATCH(INT(K4807),ฐาน!$J$4:$J$44,0),2),"")</f>
        <v/>
      </c>
      <c r="M4807" s="309" t="str">
        <f>IF(L4807&lt;&gt;"",INDEX(ฐาน!$J$4:$M$45,MATCH(L4807,ฐาน!$K$4:$K$45,0),4),"")</f>
        <v/>
      </c>
      <c r="N4807" s="310" t="str">
        <f>IF(I4807&lt;&gt;"",INDEX(ฐาน!$A$4:$F$9,MATCH(I4807,ฐาน!$A$4:$A$9,0),IF(J4807&gt;=INDEX(ฐาน!$A$4:$F$9,MATCH(I4807,ฐาน!$A$4:$A$9,0),3),6,5)),"")</f>
        <v/>
      </c>
      <c r="O4807" s="311" t="str">
        <f>IF(I4807&lt;&gt;"",IF(J4807&gt;=INDEX(ฐาน!$A$4:$G$9,MATCH(I4807,ฐาน!$A$4:$A$9,0),4),INDEX(ฐาน!$A$4:$G$9,MATCH(I4807,ฐาน!$A$4:$A$9,0),7),INDEX(ฐาน!$A$4:$G$9,MATCH(I4807,ฐาน!$A$4:$A$9,0),4)),"")</f>
        <v/>
      </c>
      <c r="P4807" s="312">
        <f>IF(M4807&lt;&gt;ฐาน!$M$45,IF(L4807&lt;&gt;"",($L4807*$N4807/100),0),0)</f>
        <v>0</v>
      </c>
      <c r="Q4807" s="311">
        <f>IF(M4807&lt;&gt;ฐาน!$M$45,IF(L4807&lt;&gt;"",ROUNDUP(($L4807*$N4807/100),-1),0),0)</f>
        <v>0</v>
      </c>
      <c r="R4807" s="311">
        <f t="shared" si="148"/>
        <v>0</v>
      </c>
      <c r="S4807" s="313">
        <f t="shared" si="149"/>
        <v>0</v>
      </c>
      <c r="T4807" s="314">
        <f>IF(M4807&lt;&gt;ฐาน!$M$45,IF(S4807&lt;&gt;"",S4807+R4807,0),0)</f>
        <v>0</v>
      </c>
      <c r="U4807" s="311">
        <f>IF(M4807&lt;&gt;ฐาน!$M$45,IF(S4807=0,J4807+T4807,O4807),J4807)</f>
        <v>0</v>
      </c>
      <c r="V4807" s="98"/>
    </row>
    <row r="4808" spans="1:22" x14ac:dyDescent="0.35">
      <c r="A4808" s="93">
        <v>4800</v>
      </c>
      <c r="B4808" s="84"/>
      <c r="C4808" s="98"/>
      <c r="D4808" s="91"/>
      <c r="E4808" s="89"/>
      <c r="F4808" s="88"/>
      <c r="G4808" s="91"/>
      <c r="H4808" s="91"/>
      <c r="I4808" s="88"/>
      <c r="J4808" s="92"/>
      <c r="K4808" s="212"/>
      <c r="L4808" s="308" t="str">
        <f>IF(K4808&lt;&gt;"",INDEX(ฐาน!$J$4:$M$44,MATCH(INT(K4808),ฐาน!$J$4:$J$44,0),2),"")</f>
        <v/>
      </c>
      <c r="M4808" s="309" t="str">
        <f>IF(L4808&lt;&gt;"",INDEX(ฐาน!$J$4:$M$45,MATCH(L4808,ฐาน!$K$4:$K$45,0),4),"")</f>
        <v/>
      </c>
      <c r="N4808" s="310" t="str">
        <f>IF(I4808&lt;&gt;"",INDEX(ฐาน!$A$4:$F$9,MATCH(I4808,ฐาน!$A$4:$A$9,0),IF(J4808&gt;=INDEX(ฐาน!$A$4:$F$9,MATCH(I4808,ฐาน!$A$4:$A$9,0),3),6,5)),"")</f>
        <v/>
      </c>
      <c r="O4808" s="311" t="str">
        <f>IF(I4808&lt;&gt;"",IF(J4808&gt;=INDEX(ฐาน!$A$4:$G$9,MATCH(I4808,ฐาน!$A$4:$A$9,0),4),INDEX(ฐาน!$A$4:$G$9,MATCH(I4808,ฐาน!$A$4:$A$9,0),7),INDEX(ฐาน!$A$4:$G$9,MATCH(I4808,ฐาน!$A$4:$A$9,0),4)),"")</f>
        <v/>
      </c>
      <c r="P4808" s="312">
        <f>IF(M4808&lt;&gt;ฐาน!$M$45,IF(L4808&lt;&gt;"",($L4808*$N4808/100),0),0)</f>
        <v>0</v>
      </c>
      <c r="Q4808" s="311">
        <f>IF(M4808&lt;&gt;ฐาน!$M$45,IF(L4808&lt;&gt;"",ROUNDUP(($L4808*$N4808/100),-1),0),0)</f>
        <v>0</v>
      </c>
      <c r="R4808" s="311">
        <f t="shared" si="148"/>
        <v>0</v>
      </c>
      <c r="S4808" s="313">
        <f t="shared" si="149"/>
        <v>0</v>
      </c>
      <c r="T4808" s="314">
        <f>IF(M4808&lt;&gt;ฐาน!$M$45,IF(S4808&lt;&gt;"",S4808+R4808,0),0)</f>
        <v>0</v>
      </c>
      <c r="U4808" s="311">
        <f>IF(M4808&lt;&gt;ฐาน!$M$45,IF(S4808=0,J4808+T4808,O4808),J4808)</f>
        <v>0</v>
      </c>
      <c r="V4808" s="98"/>
    </row>
    <row r="4809" spans="1:22" x14ac:dyDescent="0.35">
      <c r="A4809" s="93">
        <v>4801</v>
      </c>
      <c r="B4809" s="84"/>
      <c r="C4809" s="98"/>
      <c r="D4809" s="91"/>
      <c r="E4809" s="89"/>
      <c r="F4809" s="88"/>
      <c r="G4809" s="91"/>
      <c r="H4809" s="91"/>
      <c r="I4809" s="88"/>
      <c r="J4809" s="92"/>
      <c r="K4809" s="212"/>
      <c r="L4809" s="308" t="str">
        <f>IF(K4809&lt;&gt;"",INDEX(ฐาน!$J$4:$M$44,MATCH(INT(K4809),ฐาน!$J$4:$J$44,0),2),"")</f>
        <v/>
      </c>
      <c r="M4809" s="309" t="str">
        <f>IF(L4809&lt;&gt;"",INDEX(ฐาน!$J$4:$M$45,MATCH(L4809,ฐาน!$K$4:$K$45,0),4),"")</f>
        <v/>
      </c>
      <c r="N4809" s="310" t="str">
        <f>IF(I4809&lt;&gt;"",INDEX(ฐาน!$A$4:$F$9,MATCH(I4809,ฐาน!$A$4:$A$9,0),IF(J4809&gt;=INDEX(ฐาน!$A$4:$F$9,MATCH(I4809,ฐาน!$A$4:$A$9,0),3),6,5)),"")</f>
        <v/>
      </c>
      <c r="O4809" s="311" t="str">
        <f>IF(I4809&lt;&gt;"",IF(J4809&gt;=INDEX(ฐาน!$A$4:$G$9,MATCH(I4809,ฐาน!$A$4:$A$9,0),4),INDEX(ฐาน!$A$4:$G$9,MATCH(I4809,ฐาน!$A$4:$A$9,0),7),INDEX(ฐาน!$A$4:$G$9,MATCH(I4809,ฐาน!$A$4:$A$9,0),4)),"")</f>
        <v/>
      </c>
      <c r="P4809" s="312">
        <f>IF(M4809&lt;&gt;ฐาน!$M$45,IF(L4809&lt;&gt;"",($L4809*$N4809/100),0),0)</f>
        <v>0</v>
      </c>
      <c r="Q4809" s="311">
        <f>IF(M4809&lt;&gt;ฐาน!$M$45,IF(L4809&lt;&gt;"",ROUNDUP(($L4809*$N4809/100),-1),0),0)</f>
        <v>0</v>
      </c>
      <c r="R4809" s="311">
        <f t="shared" si="148"/>
        <v>0</v>
      </c>
      <c r="S4809" s="313">
        <f t="shared" si="149"/>
        <v>0</v>
      </c>
      <c r="T4809" s="314">
        <f>IF(M4809&lt;&gt;ฐาน!$M$45,IF(S4809&lt;&gt;"",S4809+R4809,0),0)</f>
        <v>0</v>
      </c>
      <c r="U4809" s="311">
        <f>IF(M4809&lt;&gt;ฐาน!$M$45,IF(S4809=0,J4809+T4809,O4809),J4809)</f>
        <v>0</v>
      </c>
      <c r="V4809" s="98"/>
    </row>
    <row r="4810" spans="1:22" x14ac:dyDescent="0.35">
      <c r="A4810" s="93">
        <v>4802</v>
      </c>
      <c r="B4810" s="84"/>
      <c r="C4810" s="98"/>
      <c r="D4810" s="91"/>
      <c r="E4810" s="89"/>
      <c r="F4810" s="88"/>
      <c r="G4810" s="91"/>
      <c r="H4810" s="91"/>
      <c r="I4810" s="88"/>
      <c r="J4810" s="92"/>
      <c r="K4810" s="212"/>
      <c r="L4810" s="308" t="str">
        <f>IF(K4810&lt;&gt;"",INDEX(ฐาน!$J$4:$M$44,MATCH(INT(K4810),ฐาน!$J$4:$J$44,0),2),"")</f>
        <v/>
      </c>
      <c r="M4810" s="309" t="str">
        <f>IF(L4810&lt;&gt;"",INDEX(ฐาน!$J$4:$M$45,MATCH(L4810,ฐาน!$K$4:$K$45,0),4),"")</f>
        <v/>
      </c>
      <c r="N4810" s="310" t="str">
        <f>IF(I4810&lt;&gt;"",INDEX(ฐาน!$A$4:$F$9,MATCH(I4810,ฐาน!$A$4:$A$9,0),IF(J4810&gt;=INDEX(ฐาน!$A$4:$F$9,MATCH(I4810,ฐาน!$A$4:$A$9,0),3),6,5)),"")</f>
        <v/>
      </c>
      <c r="O4810" s="311" t="str">
        <f>IF(I4810&lt;&gt;"",IF(J4810&gt;=INDEX(ฐาน!$A$4:$G$9,MATCH(I4810,ฐาน!$A$4:$A$9,0),4),INDEX(ฐาน!$A$4:$G$9,MATCH(I4810,ฐาน!$A$4:$A$9,0),7),INDEX(ฐาน!$A$4:$G$9,MATCH(I4810,ฐาน!$A$4:$A$9,0),4)),"")</f>
        <v/>
      </c>
      <c r="P4810" s="312">
        <f>IF(M4810&lt;&gt;ฐาน!$M$45,IF(L4810&lt;&gt;"",($L4810*$N4810/100),0),0)</f>
        <v>0</v>
      </c>
      <c r="Q4810" s="311">
        <f>IF(M4810&lt;&gt;ฐาน!$M$45,IF(L4810&lt;&gt;"",ROUNDUP(($L4810*$N4810/100),-1),0),0)</f>
        <v>0</v>
      </c>
      <c r="R4810" s="311">
        <f t="shared" ref="R4810:R4873" si="150">IF(Q4810&lt;&gt;"",IF($J4810+$P4810&lt;=$O4810,$Q4810,$O4810-$J4810),"")</f>
        <v>0</v>
      </c>
      <c r="S4810" s="313">
        <f t="shared" ref="S4810:S4873" si="151">IF(Q4810&lt;&gt;R4810,P4810-R4810,0)</f>
        <v>0</v>
      </c>
      <c r="T4810" s="314">
        <f>IF(M4810&lt;&gt;ฐาน!$M$45,IF(S4810&lt;&gt;"",S4810+R4810,0),0)</f>
        <v>0</v>
      </c>
      <c r="U4810" s="311">
        <f>IF(M4810&lt;&gt;ฐาน!$M$45,IF(S4810=0,J4810+T4810,O4810),J4810)</f>
        <v>0</v>
      </c>
      <c r="V4810" s="98"/>
    </row>
    <row r="4811" spans="1:22" x14ac:dyDescent="0.35">
      <c r="A4811" s="93">
        <v>4803</v>
      </c>
      <c r="B4811" s="84"/>
      <c r="C4811" s="98"/>
      <c r="D4811" s="91"/>
      <c r="E4811" s="89"/>
      <c r="F4811" s="88"/>
      <c r="G4811" s="91"/>
      <c r="H4811" s="91"/>
      <c r="I4811" s="88"/>
      <c r="J4811" s="92"/>
      <c r="K4811" s="212"/>
      <c r="L4811" s="308" t="str">
        <f>IF(K4811&lt;&gt;"",INDEX(ฐาน!$J$4:$M$44,MATCH(INT(K4811),ฐาน!$J$4:$J$44,0),2),"")</f>
        <v/>
      </c>
      <c r="M4811" s="309" t="str">
        <f>IF(L4811&lt;&gt;"",INDEX(ฐาน!$J$4:$M$45,MATCH(L4811,ฐาน!$K$4:$K$45,0),4),"")</f>
        <v/>
      </c>
      <c r="N4811" s="310" t="str">
        <f>IF(I4811&lt;&gt;"",INDEX(ฐาน!$A$4:$F$9,MATCH(I4811,ฐาน!$A$4:$A$9,0),IF(J4811&gt;=INDEX(ฐาน!$A$4:$F$9,MATCH(I4811,ฐาน!$A$4:$A$9,0),3),6,5)),"")</f>
        <v/>
      </c>
      <c r="O4811" s="311" t="str">
        <f>IF(I4811&lt;&gt;"",IF(J4811&gt;=INDEX(ฐาน!$A$4:$G$9,MATCH(I4811,ฐาน!$A$4:$A$9,0),4),INDEX(ฐาน!$A$4:$G$9,MATCH(I4811,ฐาน!$A$4:$A$9,0),7),INDEX(ฐาน!$A$4:$G$9,MATCH(I4811,ฐาน!$A$4:$A$9,0),4)),"")</f>
        <v/>
      </c>
      <c r="P4811" s="312">
        <f>IF(M4811&lt;&gt;ฐาน!$M$45,IF(L4811&lt;&gt;"",($L4811*$N4811/100),0),0)</f>
        <v>0</v>
      </c>
      <c r="Q4811" s="311">
        <f>IF(M4811&lt;&gt;ฐาน!$M$45,IF(L4811&lt;&gt;"",ROUNDUP(($L4811*$N4811/100),-1),0),0)</f>
        <v>0</v>
      </c>
      <c r="R4811" s="311">
        <f t="shared" si="150"/>
        <v>0</v>
      </c>
      <c r="S4811" s="313">
        <f t="shared" si="151"/>
        <v>0</v>
      </c>
      <c r="T4811" s="314">
        <f>IF(M4811&lt;&gt;ฐาน!$M$45,IF(S4811&lt;&gt;"",S4811+R4811,0),0)</f>
        <v>0</v>
      </c>
      <c r="U4811" s="311">
        <f>IF(M4811&lt;&gt;ฐาน!$M$45,IF(S4811=0,J4811+T4811,O4811),J4811)</f>
        <v>0</v>
      </c>
      <c r="V4811" s="98"/>
    </row>
    <row r="4812" spans="1:22" x14ac:dyDescent="0.35">
      <c r="A4812" s="93">
        <v>4804</v>
      </c>
      <c r="B4812" s="84"/>
      <c r="C4812" s="98"/>
      <c r="D4812" s="91"/>
      <c r="E4812" s="89"/>
      <c r="F4812" s="88"/>
      <c r="G4812" s="91"/>
      <c r="H4812" s="91"/>
      <c r="I4812" s="88"/>
      <c r="J4812" s="92"/>
      <c r="K4812" s="212"/>
      <c r="L4812" s="308" t="str">
        <f>IF(K4812&lt;&gt;"",INDEX(ฐาน!$J$4:$M$44,MATCH(INT(K4812),ฐาน!$J$4:$J$44,0),2),"")</f>
        <v/>
      </c>
      <c r="M4812" s="309" t="str">
        <f>IF(L4812&lt;&gt;"",INDEX(ฐาน!$J$4:$M$45,MATCH(L4812,ฐาน!$K$4:$K$45,0),4),"")</f>
        <v/>
      </c>
      <c r="N4812" s="310" t="str">
        <f>IF(I4812&lt;&gt;"",INDEX(ฐาน!$A$4:$F$9,MATCH(I4812,ฐาน!$A$4:$A$9,0),IF(J4812&gt;=INDEX(ฐาน!$A$4:$F$9,MATCH(I4812,ฐาน!$A$4:$A$9,0),3),6,5)),"")</f>
        <v/>
      </c>
      <c r="O4812" s="311" t="str">
        <f>IF(I4812&lt;&gt;"",IF(J4812&gt;=INDEX(ฐาน!$A$4:$G$9,MATCH(I4812,ฐาน!$A$4:$A$9,0),4),INDEX(ฐาน!$A$4:$G$9,MATCH(I4812,ฐาน!$A$4:$A$9,0),7),INDEX(ฐาน!$A$4:$G$9,MATCH(I4812,ฐาน!$A$4:$A$9,0),4)),"")</f>
        <v/>
      </c>
      <c r="P4812" s="312">
        <f>IF(M4812&lt;&gt;ฐาน!$M$45,IF(L4812&lt;&gt;"",($L4812*$N4812/100),0),0)</f>
        <v>0</v>
      </c>
      <c r="Q4812" s="311">
        <f>IF(M4812&lt;&gt;ฐาน!$M$45,IF(L4812&lt;&gt;"",ROUNDUP(($L4812*$N4812/100),-1),0),0)</f>
        <v>0</v>
      </c>
      <c r="R4812" s="311">
        <f t="shared" si="150"/>
        <v>0</v>
      </c>
      <c r="S4812" s="313">
        <f t="shared" si="151"/>
        <v>0</v>
      </c>
      <c r="T4812" s="314">
        <f>IF(M4812&lt;&gt;ฐาน!$M$45,IF(S4812&lt;&gt;"",S4812+R4812,0),0)</f>
        <v>0</v>
      </c>
      <c r="U4812" s="311">
        <f>IF(M4812&lt;&gt;ฐาน!$M$45,IF(S4812=0,J4812+T4812,O4812),J4812)</f>
        <v>0</v>
      </c>
      <c r="V4812" s="98"/>
    </row>
    <row r="4813" spans="1:22" x14ac:dyDescent="0.35">
      <c r="A4813" s="93">
        <v>4805</v>
      </c>
      <c r="B4813" s="84"/>
      <c r="C4813" s="98"/>
      <c r="D4813" s="91"/>
      <c r="E4813" s="89"/>
      <c r="F4813" s="88"/>
      <c r="G4813" s="91"/>
      <c r="H4813" s="91"/>
      <c r="I4813" s="88"/>
      <c r="J4813" s="92"/>
      <c r="K4813" s="212"/>
      <c r="L4813" s="308" t="str">
        <f>IF(K4813&lt;&gt;"",INDEX(ฐาน!$J$4:$M$44,MATCH(INT(K4813),ฐาน!$J$4:$J$44,0),2),"")</f>
        <v/>
      </c>
      <c r="M4813" s="309" t="str">
        <f>IF(L4813&lt;&gt;"",INDEX(ฐาน!$J$4:$M$45,MATCH(L4813,ฐาน!$K$4:$K$45,0),4),"")</f>
        <v/>
      </c>
      <c r="N4813" s="310" t="str">
        <f>IF(I4813&lt;&gt;"",INDEX(ฐาน!$A$4:$F$9,MATCH(I4813,ฐาน!$A$4:$A$9,0),IF(J4813&gt;=INDEX(ฐาน!$A$4:$F$9,MATCH(I4813,ฐาน!$A$4:$A$9,0),3),6,5)),"")</f>
        <v/>
      </c>
      <c r="O4813" s="311" t="str">
        <f>IF(I4813&lt;&gt;"",IF(J4813&gt;=INDEX(ฐาน!$A$4:$G$9,MATCH(I4813,ฐาน!$A$4:$A$9,0),4),INDEX(ฐาน!$A$4:$G$9,MATCH(I4813,ฐาน!$A$4:$A$9,0),7),INDEX(ฐาน!$A$4:$G$9,MATCH(I4813,ฐาน!$A$4:$A$9,0),4)),"")</f>
        <v/>
      </c>
      <c r="P4813" s="312">
        <f>IF(M4813&lt;&gt;ฐาน!$M$45,IF(L4813&lt;&gt;"",($L4813*$N4813/100),0),0)</f>
        <v>0</v>
      </c>
      <c r="Q4813" s="311">
        <f>IF(M4813&lt;&gt;ฐาน!$M$45,IF(L4813&lt;&gt;"",ROUNDUP(($L4813*$N4813/100),-1),0),0)</f>
        <v>0</v>
      </c>
      <c r="R4813" s="311">
        <f t="shared" si="150"/>
        <v>0</v>
      </c>
      <c r="S4813" s="313">
        <f t="shared" si="151"/>
        <v>0</v>
      </c>
      <c r="T4813" s="314">
        <f>IF(M4813&lt;&gt;ฐาน!$M$45,IF(S4813&lt;&gt;"",S4813+R4813,0),0)</f>
        <v>0</v>
      </c>
      <c r="U4813" s="311">
        <f>IF(M4813&lt;&gt;ฐาน!$M$45,IF(S4813=0,J4813+T4813,O4813),J4813)</f>
        <v>0</v>
      </c>
      <c r="V4813" s="98"/>
    </row>
    <row r="4814" spans="1:22" x14ac:dyDescent="0.35">
      <c r="A4814" s="93">
        <v>4806</v>
      </c>
      <c r="B4814" s="84"/>
      <c r="C4814" s="98"/>
      <c r="D4814" s="91"/>
      <c r="E4814" s="89"/>
      <c r="F4814" s="88"/>
      <c r="G4814" s="91"/>
      <c r="H4814" s="91"/>
      <c r="I4814" s="88"/>
      <c r="J4814" s="92"/>
      <c r="K4814" s="212"/>
      <c r="L4814" s="308" t="str">
        <f>IF(K4814&lt;&gt;"",INDEX(ฐาน!$J$4:$M$44,MATCH(INT(K4814),ฐาน!$J$4:$J$44,0),2),"")</f>
        <v/>
      </c>
      <c r="M4814" s="309" t="str">
        <f>IF(L4814&lt;&gt;"",INDEX(ฐาน!$J$4:$M$45,MATCH(L4814,ฐาน!$K$4:$K$45,0),4),"")</f>
        <v/>
      </c>
      <c r="N4814" s="310" t="str">
        <f>IF(I4814&lt;&gt;"",INDEX(ฐาน!$A$4:$F$9,MATCH(I4814,ฐาน!$A$4:$A$9,0),IF(J4814&gt;=INDEX(ฐาน!$A$4:$F$9,MATCH(I4814,ฐาน!$A$4:$A$9,0),3),6,5)),"")</f>
        <v/>
      </c>
      <c r="O4814" s="311" t="str">
        <f>IF(I4814&lt;&gt;"",IF(J4814&gt;=INDEX(ฐาน!$A$4:$G$9,MATCH(I4814,ฐาน!$A$4:$A$9,0),4),INDEX(ฐาน!$A$4:$G$9,MATCH(I4814,ฐาน!$A$4:$A$9,0),7),INDEX(ฐาน!$A$4:$G$9,MATCH(I4814,ฐาน!$A$4:$A$9,0),4)),"")</f>
        <v/>
      </c>
      <c r="P4814" s="312">
        <f>IF(M4814&lt;&gt;ฐาน!$M$45,IF(L4814&lt;&gt;"",($L4814*$N4814/100),0),0)</f>
        <v>0</v>
      </c>
      <c r="Q4814" s="311">
        <f>IF(M4814&lt;&gt;ฐาน!$M$45,IF(L4814&lt;&gt;"",ROUNDUP(($L4814*$N4814/100),-1),0),0)</f>
        <v>0</v>
      </c>
      <c r="R4814" s="311">
        <f t="shared" si="150"/>
        <v>0</v>
      </c>
      <c r="S4814" s="313">
        <f t="shared" si="151"/>
        <v>0</v>
      </c>
      <c r="T4814" s="314">
        <f>IF(M4814&lt;&gt;ฐาน!$M$45,IF(S4814&lt;&gt;"",S4814+R4814,0),0)</f>
        <v>0</v>
      </c>
      <c r="U4814" s="311">
        <f>IF(M4814&lt;&gt;ฐาน!$M$45,IF(S4814=0,J4814+T4814,O4814),J4814)</f>
        <v>0</v>
      </c>
      <c r="V4814" s="98"/>
    </row>
    <row r="4815" spans="1:22" x14ac:dyDescent="0.35">
      <c r="A4815" s="93">
        <v>4807</v>
      </c>
      <c r="B4815" s="84"/>
      <c r="C4815" s="98"/>
      <c r="D4815" s="91"/>
      <c r="E4815" s="89"/>
      <c r="F4815" s="88"/>
      <c r="G4815" s="91"/>
      <c r="H4815" s="91"/>
      <c r="I4815" s="88"/>
      <c r="J4815" s="92"/>
      <c r="K4815" s="212"/>
      <c r="L4815" s="308" t="str">
        <f>IF(K4815&lt;&gt;"",INDEX(ฐาน!$J$4:$M$44,MATCH(INT(K4815),ฐาน!$J$4:$J$44,0),2),"")</f>
        <v/>
      </c>
      <c r="M4815" s="309" t="str">
        <f>IF(L4815&lt;&gt;"",INDEX(ฐาน!$J$4:$M$45,MATCH(L4815,ฐาน!$K$4:$K$45,0),4),"")</f>
        <v/>
      </c>
      <c r="N4815" s="310" t="str">
        <f>IF(I4815&lt;&gt;"",INDEX(ฐาน!$A$4:$F$9,MATCH(I4815,ฐาน!$A$4:$A$9,0),IF(J4815&gt;=INDEX(ฐาน!$A$4:$F$9,MATCH(I4815,ฐาน!$A$4:$A$9,0),3),6,5)),"")</f>
        <v/>
      </c>
      <c r="O4815" s="311" t="str">
        <f>IF(I4815&lt;&gt;"",IF(J4815&gt;=INDEX(ฐาน!$A$4:$G$9,MATCH(I4815,ฐาน!$A$4:$A$9,0),4),INDEX(ฐาน!$A$4:$G$9,MATCH(I4815,ฐาน!$A$4:$A$9,0),7),INDEX(ฐาน!$A$4:$G$9,MATCH(I4815,ฐาน!$A$4:$A$9,0),4)),"")</f>
        <v/>
      </c>
      <c r="P4815" s="312">
        <f>IF(M4815&lt;&gt;ฐาน!$M$45,IF(L4815&lt;&gt;"",($L4815*$N4815/100),0),0)</f>
        <v>0</v>
      </c>
      <c r="Q4815" s="311">
        <f>IF(M4815&lt;&gt;ฐาน!$M$45,IF(L4815&lt;&gt;"",ROUNDUP(($L4815*$N4815/100),-1),0),0)</f>
        <v>0</v>
      </c>
      <c r="R4815" s="311">
        <f t="shared" si="150"/>
        <v>0</v>
      </c>
      <c r="S4815" s="313">
        <f t="shared" si="151"/>
        <v>0</v>
      </c>
      <c r="T4815" s="314">
        <f>IF(M4815&lt;&gt;ฐาน!$M$45,IF(S4815&lt;&gt;"",S4815+R4815,0),0)</f>
        <v>0</v>
      </c>
      <c r="U4815" s="311">
        <f>IF(M4815&lt;&gt;ฐาน!$M$45,IF(S4815=0,J4815+T4815,O4815),J4815)</f>
        <v>0</v>
      </c>
      <c r="V4815" s="98"/>
    </row>
    <row r="4816" spans="1:22" x14ac:dyDescent="0.35">
      <c r="A4816" s="93">
        <v>4808</v>
      </c>
      <c r="B4816" s="84"/>
      <c r="C4816" s="98"/>
      <c r="D4816" s="91"/>
      <c r="E4816" s="89"/>
      <c r="F4816" s="88"/>
      <c r="G4816" s="91"/>
      <c r="H4816" s="91"/>
      <c r="I4816" s="88"/>
      <c r="J4816" s="92"/>
      <c r="K4816" s="212"/>
      <c r="L4816" s="308" t="str">
        <f>IF(K4816&lt;&gt;"",INDEX(ฐาน!$J$4:$M$44,MATCH(INT(K4816),ฐาน!$J$4:$J$44,0),2),"")</f>
        <v/>
      </c>
      <c r="M4816" s="309" t="str">
        <f>IF(L4816&lt;&gt;"",INDEX(ฐาน!$J$4:$M$45,MATCH(L4816,ฐาน!$K$4:$K$45,0),4),"")</f>
        <v/>
      </c>
      <c r="N4816" s="310" t="str">
        <f>IF(I4816&lt;&gt;"",INDEX(ฐาน!$A$4:$F$9,MATCH(I4816,ฐาน!$A$4:$A$9,0),IF(J4816&gt;=INDEX(ฐาน!$A$4:$F$9,MATCH(I4816,ฐาน!$A$4:$A$9,0),3),6,5)),"")</f>
        <v/>
      </c>
      <c r="O4816" s="311" t="str">
        <f>IF(I4816&lt;&gt;"",IF(J4816&gt;=INDEX(ฐาน!$A$4:$G$9,MATCH(I4816,ฐาน!$A$4:$A$9,0),4),INDEX(ฐาน!$A$4:$G$9,MATCH(I4816,ฐาน!$A$4:$A$9,0),7),INDEX(ฐาน!$A$4:$G$9,MATCH(I4816,ฐาน!$A$4:$A$9,0),4)),"")</f>
        <v/>
      </c>
      <c r="P4816" s="312">
        <f>IF(M4816&lt;&gt;ฐาน!$M$45,IF(L4816&lt;&gt;"",($L4816*$N4816/100),0),0)</f>
        <v>0</v>
      </c>
      <c r="Q4816" s="311">
        <f>IF(M4816&lt;&gt;ฐาน!$M$45,IF(L4816&lt;&gt;"",ROUNDUP(($L4816*$N4816/100),-1),0),0)</f>
        <v>0</v>
      </c>
      <c r="R4816" s="311">
        <f t="shared" si="150"/>
        <v>0</v>
      </c>
      <c r="S4816" s="313">
        <f t="shared" si="151"/>
        <v>0</v>
      </c>
      <c r="T4816" s="314">
        <f>IF(M4816&lt;&gt;ฐาน!$M$45,IF(S4816&lt;&gt;"",S4816+R4816,0),0)</f>
        <v>0</v>
      </c>
      <c r="U4816" s="311">
        <f>IF(M4816&lt;&gt;ฐาน!$M$45,IF(S4816=0,J4816+T4816,O4816),J4816)</f>
        <v>0</v>
      </c>
      <c r="V4816" s="98"/>
    </row>
    <row r="4817" spans="1:22" x14ac:dyDescent="0.35">
      <c r="A4817" s="93">
        <v>4809</v>
      </c>
      <c r="B4817" s="84"/>
      <c r="C4817" s="98"/>
      <c r="D4817" s="91"/>
      <c r="E4817" s="89"/>
      <c r="F4817" s="88"/>
      <c r="G4817" s="91"/>
      <c r="H4817" s="91"/>
      <c r="I4817" s="88"/>
      <c r="J4817" s="92"/>
      <c r="K4817" s="212"/>
      <c r="L4817" s="308" t="str">
        <f>IF(K4817&lt;&gt;"",INDEX(ฐาน!$J$4:$M$44,MATCH(INT(K4817),ฐาน!$J$4:$J$44,0),2),"")</f>
        <v/>
      </c>
      <c r="M4817" s="309" t="str">
        <f>IF(L4817&lt;&gt;"",INDEX(ฐาน!$J$4:$M$45,MATCH(L4817,ฐาน!$K$4:$K$45,0),4),"")</f>
        <v/>
      </c>
      <c r="N4817" s="310" t="str">
        <f>IF(I4817&lt;&gt;"",INDEX(ฐาน!$A$4:$F$9,MATCH(I4817,ฐาน!$A$4:$A$9,0),IF(J4817&gt;=INDEX(ฐาน!$A$4:$F$9,MATCH(I4817,ฐาน!$A$4:$A$9,0),3),6,5)),"")</f>
        <v/>
      </c>
      <c r="O4817" s="311" t="str">
        <f>IF(I4817&lt;&gt;"",IF(J4817&gt;=INDEX(ฐาน!$A$4:$G$9,MATCH(I4817,ฐาน!$A$4:$A$9,0),4),INDEX(ฐาน!$A$4:$G$9,MATCH(I4817,ฐาน!$A$4:$A$9,0),7),INDEX(ฐาน!$A$4:$G$9,MATCH(I4817,ฐาน!$A$4:$A$9,0),4)),"")</f>
        <v/>
      </c>
      <c r="P4817" s="312">
        <f>IF(M4817&lt;&gt;ฐาน!$M$45,IF(L4817&lt;&gt;"",($L4817*$N4817/100),0),0)</f>
        <v>0</v>
      </c>
      <c r="Q4817" s="311">
        <f>IF(M4817&lt;&gt;ฐาน!$M$45,IF(L4817&lt;&gt;"",ROUNDUP(($L4817*$N4817/100),-1),0),0)</f>
        <v>0</v>
      </c>
      <c r="R4817" s="311">
        <f t="shared" si="150"/>
        <v>0</v>
      </c>
      <c r="S4817" s="313">
        <f t="shared" si="151"/>
        <v>0</v>
      </c>
      <c r="T4817" s="314">
        <f>IF(M4817&lt;&gt;ฐาน!$M$45,IF(S4817&lt;&gt;"",S4817+R4817,0),0)</f>
        <v>0</v>
      </c>
      <c r="U4817" s="311">
        <f>IF(M4817&lt;&gt;ฐาน!$M$45,IF(S4817=0,J4817+T4817,O4817),J4817)</f>
        <v>0</v>
      </c>
      <c r="V4817" s="98"/>
    </row>
    <row r="4818" spans="1:22" x14ac:dyDescent="0.35">
      <c r="A4818" s="93">
        <v>4810</v>
      </c>
      <c r="B4818" s="84"/>
      <c r="C4818" s="98"/>
      <c r="D4818" s="91"/>
      <c r="E4818" s="89"/>
      <c r="F4818" s="88"/>
      <c r="G4818" s="91"/>
      <c r="H4818" s="91"/>
      <c r="I4818" s="88"/>
      <c r="J4818" s="92"/>
      <c r="K4818" s="212"/>
      <c r="L4818" s="308" t="str">
        <f>IF(K4818&lt;&gt;"",INDEX(ฐาน!$J$4:$M$44,MATCH(INT(K4818),ฐาน!$J$4:$J$44,0),2),"")</f>
        <v/>
      </c>
      <c r="M4818" s="309" t="str">
        <f>IF(L4818&lt;&gt;"",INDEX(ฐาน!$J$4:$M$45,MATCH(L4818,ฐาน!$K$4:$K$45,0),4),"")</f>
        <v/>
      </c>
      <c r="N4818" s="310" t="str">
        <f>IF(I4818&lt;&gt;"",INDEX(ฐาน!$A$4:$F$9,MATCH(I4818,ฐาน!$A$4:$A$9,0),IF(J4818&gt;=INDEX(ฐาน!$A$4:$F$9,MATCH(I4818,ฐาน!$A$4:$A$9,0),3),6,5)),"")</f>
        <v/>
      </c>
      <c r="O4818" s="311" t="str">
        <f>IF(I4818&lt;&gt;"",IF(J4818&gt;=INDEX(ฐาน!$A$4:$G$9,MATCH(I4818,ฐาน!$A$4:$A$9,0),4),INDEX(ฐาน!$A$4:$G$9,MATCH(I4818,ฐาน!$A$4:$A$9,0),7),INDEX(ฐาน!$A$4:$G$9,MATCH(I4818,ฐาน!$A$4:$A$9,0),4)),"")</f>
        <v/>
      </c>
      <c r="P4818" s="312">
        <f>IF(M4818&lt;&gt;ฐาน!$M$45,IF(L4818&lt;&gt;"",($L4818*$N4818/100),0),0)</f>
        <v>0</v>
      </c>
      <c r="Q4818" s="311">
        <f>IF(M4818&lt;&gt;ฐาน!$M$45,IF(L4818&lt;&gt;"",ROUNDUP(($L4818*$N4818/100),-1),0),0)</f>
        <v>0</v>
      </c>
      <c r="R4818" s="311">
        <f t="shared" si="150"/>
        <v>0</v>
      </c>
      <c r="S4818" s="313">
        <f t="shared" si="151"/>
        <v>0</v>
      </c>
      <c r="T4818" s="314">
        <f>IF(M4818&lt;&gt;ฐาน!$M$45,IF(S4818&lt;&gt;"",S4818+R4818,0),0)</f>
        <v>0</v>
      </c>
      <c r="U4818" s="311">
        <f>IF(M4818&lt;&gt;ฐาน!$M$45,IF(S4818=0,J4818+T4818,O4818),J4818)</f>
        <v>0</v>
      </c>
      <c r="V4818" s="98"/>
    </row>
    <row r="4819" spans="1:22" x14ac:dyDescent="0.35">
      <c r="A4819" s="93">
        <v>4811</v>
      </c>
      <c r="B4819" s="84"/>
      <c r="C4819" s="98"/>
      <c r="D4819" s="91"/>
      <c r="E4819" s="89"/>
      <c r="F4819" s="88"/>
      <c r="G4819" s="91"/>
      <c r="H4819" s="91"/>
      <c r="I4819" s="88"/>
      <c r="J4819" s="92"/>
      <c r="K4819" s="212"/>
      <c r="L4819" s="308" t="str">
        <f>IF(K4819&lt;&gt;"",INDEX(ฐาน!$J$4:$M$44,MATCH(INT(K4819),ฐาน!$J$4:$J$44,0),2),"")</f>
        <v/>
      </c>
      <c r="M4819" s="309" t="str">
        <f>IF(L4819&lt;&gt;"",INDEX(ฐาน!$J$4:$M$45,MATCH(L4819,ฐาน!$K$4:$K$45,0),4),"")</f>
        <v/>
      </c>
      <c r="N4819" s="310" t="str">
        <f>IF(I4819&lt;&gt;"",INDEX(ฐาน!$A$4:$F$9,MATCH(I4819,ฐาน!$A$4:$A$9,0),IF(J4819&gt;=INDEX(ฐาน!$A$4:$F$9,MATCH(I4819,ฐาน!$A$4:$A$9,0),3),6,5)),"")</f>
        <v/>
      </c>
      <c r="O4819" s="311" t="str">
        <f>IF(I4819&lt;&gt;"",IF(J4819&gt;=INDEX(ฐาน!$A$4:$G$9,MATCH(I4819,ฐาน!$A$4:$A$9,0),4),INDEX(ฐาน!$A$4:$G$9,MATCH(I4819,ฐาน!$A$4:$A$9,0),7),INDEX(ฐาน!$A$4:$G$9,MATCH(I4819,ฐาน!$A$4:$A$9,0),4)),"")</f>
        <v/>
      </c>
      <c r="P4819" s="312">
        <f>IF(M4819&lt;&gt;ฐาน!$M$45,IF(L4819&lt;&gt;"",($L4819*$N4819/100),0),0)</f>
        <v>0</v>
      </c>
      <c r="Q4819" s="311">
        <f>IF(M4819&lt;&gt;ฐาน!$M$45,IF(L4819&lt;&gt;"",ROUNDUP(($L4819*$N4819/100),-1),0),0)</f>
        <v>0</v>
      </c>
      <c r="R4819" s="311">
        <f t="shared" si="150"/>
        <v>0</v>
      </c>
      <c r="S4819" s="313">
        <f t="shared" si="151"/>
        <v>0</v>
      </c>
      <c r="T4819" s="314">
        <f>IF(M4819&lt;&gt;ฐาน!$M$45,IF(S4819&lt;&gt;"",S4819+R4819,0),0)</f>
        <v>0</v>
      </c>
      <c r="U4819" s="311">
        <f>IF(M4819&lt;&gt;ฐาน!$M$45,IF(S4819=0,J4819+T4819,O4819),J4819)</f>
        <v>0</v>
      </c>
      <c r="V4819" s="98"/>
    </row>
    <row r="4820" spans="1:22" x14ac:dyDescent="0.35">
      <c r="A4820" s="93">
        <v>4812</v>
      </c>
      <c r="B4820" s="84"/>
      <c r="C4820" s="98"/>
      <c r="D4820" s="91"/>
      <c r="E4820" s="89"/>
      <c r="F4820" s="88"/>
      <c r="G4820" s="91"/>
      <c r="H4820" s="91"/>
      <c r="I4820" s="88"/>
      <c r="J4820" s="92"/>
      <c r="K4820" s="212"/>
      <c r="L4820" s="308" t="str">
        <f>IF(K4820&lt;&gt;"",INDEX(ฐาน!$J$4:$M$44,MATCH(INT(K4820),ฐาน!$J$4:$J$44,0),2),"")</f>
        <v/>
      </c>
      <c r="M4820" s="309" t="str">
        <f>IF(L4820&lt;&gt;"",INDEX(ฐาน!$J$4:$M$45,MATCH(L4820,ฐาน!$K$4:$K$45,0),4),"")</f>
        <v/>
      </c>
      <c r="N4820" s="310" t="str">
        <f>IF(I4820&lt;&gt;"",INDEX(ฐาน!$A$4:$F$9,MATCH(I4820,ฐาน!$A$4:$A$9,0),IF(J4820&gt;=INDEX(ฐาน!$A$4:$F$9,MATCH(I4820,ฐาน!$A$4:$A$9,0),3),6,5)),"")</f>
        <v/>
      </c>
      <c r="O4820" s="311" t="str">
        <f>IF(I4820&lt;&gt;"",IF(J4820&gt;=INDEX(ฐาน!$A$4:$G$9,MATCH(I4820,ฐาน!$A$4:$A$9,0),4),INDEX(ฐาน!$A$4:$G$9,MATCH(I4820,ฐาน!$A$4:$A$9,0),7),INDEX(ฐาน!$A$4:$G$9,MATCH(I4820,ฐาน!$A$4:$A$9,0),4)),"")</f>
        <v/>
      </c>
      <c r="P4820" s="312">
        <f>IF(M4820&lt;&gt;ฐาน!$M$45,IF(L4820&lt;&gt;"",($L4820*$N4820/100),0),0)</f>
        <v>0</v>
      </c>
      <c r="Q4820" s="311">
        <f>IF(M4820&lt;&gt;ฐาน!$M$45,IF(L4820&lt;&gt;"",ROUNDUP(($L4820*$N4820/100),-1),0),0)</f>
        <v>0</v>
      </c>
      <c r="R4820" s="311">
        <f t="shared" si="150"/>
        <v>0</v>
      </c>
      <c r="S4820" s="313">
        <f t="shared" si="151"/>
        <v>0</v>
      </c>
      <c r="T4820" s="314">
        <f>IF(M4820&lt;&gt;ฐาน!$M$45,IF(S4820&lt;&gt;"",S4820+R4820,0),0)</f>
        <v>0</v>
      </c>
      <c r="U4820" s="311">
        <f>IF(M4820&lt;&gt;ฐาน!$M$45,IF(S4820=0,J4820+T4820,O4820),J4820)</f>
        <v>0</v>
      </c>
      <c r="V4820" s="98"/>
    </row>
    <row r="4821" spans="1:22" x14ac:dyDescent="0.35">
      <c r="A4821" s="93">
        <v>4813</v>
      </c>
      <c r="B4821" s="84"/>
      <c r="C4821" s="98"/>
      <c r="D4821" s="91"/>
      <c r="E4821" s="89"/>
      <c r="F4821" s="88"/>
      <c r="G4821" s="91"/>
      <c r="H4821" s="91"/>
      <c r="I4821" s="88"/>
      <c r="J4821" s="92"/>
      <c r="K4821" s="212"/>
      <c r="L4821" s="308" t="str">
        <f>IF(K4821&lt;&gt;"",INDEX(ฐาน!$J$4:$M$44,MATCH(INT(K4821),ฐาน!$J$4:$J$44,0),2),"")</f>
        <v/>
      </c>
      <c r="M4821" s="309" t="str">
        <f>IF(L4821&lt;&gt;"",INDEX(ฐาน!$J$4:$M$45,MATCH(L4821,ฐาน!$K$4:$K$45,0),4),"")</f>
        <v/>
      </c>
      <c r="N4821" s="310" t="str">
        <f>IF(I4821&lt;&gt;"",INDEX(ฐาน!$A$4:$F$9,MATCH(I4821,ฐาน!$A$4:$A$9,0),IF(J4821&gt;=INDEX(ฐาน!$A$4:$F$9,MATCH(I4821,ฐาน!$A$4:$A$9,0),3),6,5)),"")</f>
        <v/>
      </c>
      <c r="O4821" s="311" t="str">
        <f>IF(I4821&lt;&gt;"",IF(J4821&gt;=INDEX(ฐาน!$A$4:$G$9,MATCH(I4821,ฐาน!$A$4:$A$9,0),4),INDEX(ฐาน!$A$4:$G$9,MATCH(I4821,ฐาน!$A$4:$A$9,0),7),INDEX(ฐาน!$A$4:$G$9,MATCH(I4821,ฐาน!$A$4:$A$9,0),4)),"")</f>
        <v/>
      </c>
      <c r="P4821" s="312">
        <f>IF(M4821&lt;&gt;ฐาน!$M$45,IF(L4821&lt;&gt;"",($L4821*$N4821/100),0),0)</f>
        <v>0</v>
      </c>
      <c r="Q4821" s="311">
        <f>IF(M4821&lt;&gt;ฐาน!$M$45,IF(L4821&lt;&gt;"",ROUNDUP(($L4821*$N4821/100),-1),0),0)</f>
        <v>0</v>
      </c>
      <c r="R4821" s="311">
        <f t="shared" si="150"/>
        <v>0</v>
      </c>
      <c r="S4821" s="313">
        <f t="shared" si="151"/>
        <v>0</v>
      </c>
      <c r="T4821" s="314">
        <f>IF(M4821&lt;&gt;ฐาน!$M$45,IF(S4821&lt;&gt;"",S4821+R4821,0),0)</f>
        <v>0</v>
      </c>
      <c r="U4821" s="311">
        <f>IF(M4821&lt;&gt;ฐาน!$M$45,IF(S4821=0,J4821+T4821,O4821),J4821)</f>
        <v>0</v>
      </c>
      <c r="V4821" s="98"/>
    </row>
    <row r="4822" spans="1:22" x14ac:dyDescent="0.35">
      <c r="A4822" s="93">
        <v>4814</v>
      </c>
      <c r="B4822" s="84"/>
      <c r="C4822" s="98"/>
      <c r="D4822" s="91"/>
      <c r="E4822" s="89"/>
      <c r="F4822" s="88"/>
      <c r="G4822" s="91"/>
      <c r="H4822" s="91"/>
      <c r="I4822" s="88"/>
      <c r="J4822" s="92"/>
      <c r="K4822" s="212"/>
      <c r="L4822" s="308" t="str">
        <f>IF(K4822&lt;&gt;"",INDEX(ฐาน!$J$4:$M$44,MATCH(INT(K4822),ฐาน!$J$4:$J$44,0),2),"")</f>
        <v/>
      </c>
      <c r="M4822" s="309" t="str">
        <f>IF(L4822&lt;&gt;"",INDEX(ฐาน!$J$4:$M$45,MATCH(L4822,ฐาน!$K$4:$K$45,0),4),"")</f>
        <v/>
      </c>
      <c r="N4822" s="310" t="str">
        <f>IF(I4822&lt;&gt;"",INDEX(ฐาน!$A$4:$F$9,MATCH(I4822,ฐาน!$A$4:$A$9,0),IF(J4822&gt;=INDEX(ฐาน!$A$4:$F$9,MATCH(I4822,ฐาน!$A$4:$A$9,0),3),6,5)),"")</f>
        <v/>
      </c>
      <c r="O4822" s="311" t="str">
        <f>IF(I4822&lt;&gt;"",IF(J4822&gt;=INDEX(ฐาน!$A$4:$G$9,MATCH(I4822,ฐาน!$A$4:$A$9,0),4),INDEX(ฐาน!$A$4:$G$9,MATCH(I4822,ฐาน!$A$4:$A$9,0),7),INDEX(ฐาน!$A$4:$G$9,MATCH(I4822,ฐาน!$A$4:$A$9,0),4)),"")</f>
        <v/>
      </c>
      <c r="P4822" s="312">
        <f>IF(M4822&lt;&gt;ฐาน!$M$45,IF(L4822&lt;&gt;"",($L4822*$N4822/100),0),0)</f>
        <v>0</v>
      </c>
      <c r="Q4822" s="311">
        <f>IF(M4822&lt;&gt;ฐาน!$M$45,IF(L4822&lt;&gt;"",ROUNDUP(($L4822*$N4822/100),-1),0),0)</f>
        <v>0</v>
      </c>
      <c r="R4822" s="311">
        <f t="shared" si="150"/>
        <v>0</v>
      </c>
      <c r="S4822" s="313">
        <f t="shared" si="151"/>
        <v>0</v>
      </c>
      <c r="T4822" s="314">
        <f>IF(M4822&lt;&gt;ฐาน!$M$45,IF(S4822&lt;&gt;"",S4822+R4822,0),0)</f>
        <v>0</v>
      </c>
      <c r="U4822" s="311">
        <f>IF(M4822&lt;&gt;ฐาน!$M$45,IF(S4822=0,J4822+T4822,O4822),J4822)</f>
        <v>0</v>
      </c>
      <c r="V4822" s="98"/>
    </row>
    <row r="4823" spans="1:22" x14ac:dyDescent="0.35">
      <c r="A4823" s="93">
        <v>4815</v>
      </c>
      <c r="B4823" s="84"/>
      <c r="C4823" s="98"/>
      <c r="D4823" s="91"/>
      <c r="E4823" s="89"/>
      <c r="F4823" s="88"/>
      <c r="G4823" s="91"/>
      <c r="H4823" s="91"/>
      <c r="I4823" s="88"/>
      <c r="J4823" s="92"/>
      <c r="K4823" s="212"/>
      <c r="L4823" s="308" t="str">
        <f>IF(K4823&lt;&gt;"",INDEX(ฐาน!$J$4:$M$44,MATCH(INT(K4823),ฐาน!$J$4:$J$44,0),2),"")</f>
        <v/>
      </c>
      <c r="M4823" s="309" t="str">
        <f>IF(L4823&lt;&gt;"",INDEX(ฐาน!$J$4:$M$45,MATCH(L4823,ฐาน!$K$4:$K$45,0),4),"")</f>
        <v/>
      </c>
      <c r="N4823" s="310" t="str">
        <f>IF(I4823&lt;&gt;"",INDEX(ฐาน!$A$4:$F$9,MATCH(I4823,ฐาน!$A$4:$A$9,0),IF(J4823&gt;=INDEX(ฐาน!$A$4:$F$9,MATCH(I4823,ฐาน!$A$4:$A$9,0),3),6,5)),"")</f>
        <v/>
      </c>
      <c r="O4823" s="311" t="str">
        <f>IF(I4823&lt;&gt;"",IF(J4823&gt;=INDEX(ฐาน!$A$4:$G$9,MATCH(I4823,ฐาน!$A$4:$A$9,0),4),INDEX(ฐาน!$A$4:$G$9,MATCH(I4823,ฐาน!$A$4:$A$9,0),7),INDEX(ฐาน!$A$4:$G$9,MATCH(I4823,ฐาน!$A$4:$A$9,0),4)),"")</f>
        <v/>
      </c>
      <c r="P4823" s="312">
        <f>IF(M4823&lt;&gt;ฐาน!$M$45,IF(L4823&lt;&gt;"",($L4823*$N4823/100),0),0)</f>
        <v>0</v>
      </c>
      <c r="Q4823" s="311">
        <f>IF(M4823&lt;&gt;ฐาน!$M$45,IF(L4823&lt;&gt;"",ROUNDUP(($L4823*$N4823/100),-1),0),0)</f>
        <v>0</v>
      </c>
      <c r="R4823" s="311">
        <f t="shared" si="150"/>
        <v>0</v>
      </c>
      <c r="S4823" s="313">
        <f t="shared" si="151"/>
        <v>0</v>
      </c>
      <c r="T4823" s="314">
        <f>IF(M4823&lt;&gt;ฐาน!$M$45,IF(S4823&lt;&gt;"",S4823+R4823,0),0)</f>
        <v>0</v>
      </c>
      <c r="U4823" s="311">
        <f>IF(M4823&lt;&gt;ฐาน!$M$45,IF(S4823=0,J4823+T4823,O4823),J4823)</f>
        <v>0</v>
      </c>
      <c r="V4823" s="98"/>
    </row>
    <row r="4824" spans="1:22" x14ac:dyDescent="0.35">
      <c r="A4824" s="93">
        <v>4816</v>
      </c>
      <c r="B4824" s="84"/>
      <c r="C4824" s="98"/>
      <c r="D4824" s="91"/>
      <c r="E4824" s="89"/>
      <c r="F4824" s="88"/>
      <c r="G4824" s="91"/>
      <c r="H4824" s="91"/>
      <c r="I4824" s="88"/>
      <c r="J4824" s="92"/>
      <c r="K4824" s="212"/>
      <c r="L4824" s="308" t="str">
        <f>IF(K4824&lt;&gt;"",INDEX(ฐาน!$J$4:$M$44,MATCH(INT(K4824),ฐาน!$J$4:$J$44,0),2),"")</f>
        <v/>
      </c>
      <c r="M4824" s="309" t="str">
        <f>IF(L4824&lt;&gt;"",INDEX(ฐาน!$J$4:$M$45,MATCH(L4824,ฐาน!$K$4:$K$45,0),4),"")</f>
        <v/>
      </c>
      <c r="N4824" s="310" t="str">
        <f>IF(I4824&lt;&gt;"",INDEX(ฐาน!$A$4:$F$9,MATCH(I4824,ฐาน!$A$4:$A$9,0),IF(J4824&gt;=INDEX(ฐาน!$A$4:$F$9,MATCH(I4824,ฐาน!$A$4:$A$9,0),3),6,5)),"")</f>
        <v/>
      </c>
      <c r="O4824" s="311" t="str">
        <f>IF(I4824&lt;&gt;"",IF(J4824&gt;=INDEX(ฐาน!$A$4:$G$9,MATCH(I4824,ฐาน!$A$4:$A$9,0),4),INDEX(ฐาน!$A$4:$G$9,MATCH(I4824,ฐาน!$A$4:$A$9,0),7),INDEX(ฐาน!$A$4:$G$9,MATCH(I4824,ฐาน!$A$4:$A$9,0),4)),"")</f>
        <v/>
      </c>
      <c r="P4824" s="312">
        <f>IF(M4824&lt;&gt;ฐาน!$M$45,IF(L4824&lt;&gt;"",($L4824*$N4824/100),0),0)</f>
        <v>0</v>
      </c>
      <c r="Q4824" s="311">
        <f>IF(M4824&lt;&gt;ฐาน!$M$45,IF(L4824&lt;&gt;"",ROUNDUP(($L4824*$N4824/100),-1),0),0)</f>
        <v>0</v>
      </c>
      <c r="R4824" s="311">
        <f t="shared" si="150"/>
        <v>0</v>
      </c>
      <c r="S4824" s="313">
        <f t="shared" si="151"/>
        <v>0</v>
      </c>
      <c r="T4824" s="314">
        <f>IF(M4824&lt;&gt;ฐาน!$M$45,IF(S4824&lt;&gt;"",S4824+R4824,0),0)</f>
        <v>0</v>
      </c>
      <c r="U4824" s="311">
        <f>IF(M4824&lt;&gt;ฐาน!$M$45,IF(S4824=0,J4824+T4824,O4824),J4824)</f>
        <v>0</v>
      </c>
      <c r="V4824" s="98"/>
    </row>
    <row r="4825" spans="1:22" x14ac:dyDescent="0.35">
      <c r="A4825" s="93">
        <v>4817</v>
      </c>
      <c r="B4825" s="84"/>
      <c r="C4825" s="98"/>
      <c r="D4825" s="91"/>
      <c r="E4825" s="89"/>
      <c r="F4825" s="88"/>
      <c r="G4825" s="91"/>
      <c r="H4825" s="91"/>
      <c r="I4825" s="88"/>
      <c r="J4825" s="92"/>
      <c r="K4825" s="212"/>
      <c r="L4825" s="308" t="str">
        <f>IF(K4825&lt;&gt;"",INDEX(ฐาน!$J$4:$M$44,MATCH(INT(K4825),ฐาน!$J$4:$J$44,0),2),"")</f>
        <v/>
      </c>
      <c r="M4825" s="309" t="str">
        <f>IF(L4825&lt;&gt;"",INDEX(ฐาน!$J$4:$M$45,MATCH(L4825,ฐาน!$K$4:$K$45,0),4),"")</f>
        <v/>
      </c>
      <c r="N4825" s="310" t="str">
        <f>IF(I4825&lt;&gt;"",INDEX(ฐาน!$A$4:$F$9,MATCH(I4825,ฐาน!$A$4:$A$9,0),IF(J4825&gt;=INDEX(ฐาน!$A$4:$F$9,MATCH(I4825,ฐาน!$A$4:$A$9,0),3),6,5)),"")</f>
        <v/>
      </c>
      <c r="O4825" s="311" t="str">
        <f>IF(I4825&lt;&gt;"",IF(J4825&gt;=INDEX(ฐาน!$A$4:$G$9,MATCH(I4825,ฐาน!$A$4:$A$9,0),4),INDEX(ฐาน!$A$4:$G$9,MATCH(I4825,ฐาน!$A$4:$A$9,0),7),INDEX(ฐาน!$A$4:$G$9,MATCH(I4825,ฐาน!$A$4:$A$9,0),4)),"")</f>
        <v/>
      </c>
      <c r="P4825" s="312">
        <f>IF(M4825&lt;&gt;ฐาน!$M$45,IF(L4825&lt;&gt;"",($L4825*$N4825/100),0),0)</f>
        <v>0</v>
      </c>
      <c r="Q4825" s="311">
        <f>IF(M4825&lt;&gt;ฐาน!$M$45,IF(L4825&lt;&gt;"",ROUNDUP(($L4825*$N4825/100),-1),0),0)</f>
        <v>0</v>
      </c>
      <c r="R4825" s="311">
        <f t="shared" si="150"/>
        <v>0</v>
      </c>
      <c r="S4825" s="313">
        <f t="shared" si="151"/>
        <v>0</v>
      </c>
      <c r="T4825" s="314">
        <f>IF(M4825&lt;&gt;ฐาน!$M$45,IF(S4825&lt;&gt;"",S4825+R4825,0),0)</f>
        <v>0</v>
      </c>
      <c r="U4825" s="311">
        <f>IF(M4825&lt;&gt;ฐาน!$M$45,IF(S4825=0,J4825+T4825,O4825),J4825)</f>
        <v>0</v>
      </c>
      <c r="V4825" s="98"/>
    </row>
    <row r="4826" spans="1:22" x14ac:dyDescent="0.35">
      <c r="A4826" s="93">
        <v>4818</v>
      </c>
      <c r="B4826" s="84"/>
      <c r="C4826" s="98"/>
      <c r="D4826" s="91"/>
      <c r="E4826" s="89"/>
      <c r="F4826" s="88"/>
      <c r="G4826" s="91"/>
      <c r="H4826" s="91"/>
      <c r="I4826" s="88"/>
      <c r="J4826" s="92"/>
      <c r="K4826" s="212"/>
      <c r="L4826" s="308" t="str">
        <f>IF(K4826&lt;&gt;"",INDEX(ฐาน!$J$4:$M$44,MATCH(INT(K4826),ฐาน!$J$4:$J$44,0),2),"")</f>
        <v/>
      </c>
      <c r="M4826" s="309" t="str">
        <f>IF(L4826&lt;&gt;"",INDEX(ฐาน!$J$4:$M$45,MATCH(L4826,ฐาน!$K$4:$K$45,0),4),"")</f>
        <v/>
      </c>
      <c r="N4826" s="310" t="str">
        <f>IF(I4826&lt;&gt;"",INDEX(ฐาน!$A$4:$F$9,MATCH(I4826,ฐาน!$A$4:$A$9,0),IF(J4826&gt;=INDEX(ฐาน!$A$4:$F$9,MATCH(I4826,ฐาน!$A$4:$A$9,0),3),6,5)),"")</f>
        <v/>
      </c>
      <c r="O4826" s="311" t="str">
        <f>IF(I4826&lt;&gt;"",IF(J4826&gt;=INDEX(ฐาน!$A$4:$G$9,MATCH(I4826,ฐาน!$A$4:$A$9,0),4),INDEX(ฐาน!$A$4:$G$9,MATCH(I4826,ฐาน!$A$4:$A$9,0),7),INDEX(ฐาน!$A$4:$G$9,MATCH(I4826,ฐาน!$A$4:$A$9,0),4)),"")</f>
        <v/>
      </c>
      <c r="P4826" s="312">
        <f>IF(M4826&lt;&gt;ฐาน!$M$45,IF(L4826&lt;&gt;"",($L4826*$N4826/100),0),0)</f>
        <v>0</v>
      </c>
      <c r="Q4826" s="311">
        <f>IF(M4826&lt;&gt;ฐาน!$M$45,IF(L4826&lt;&gt;"",ROUNDUP(($L4826*$N4826/100),-1),0),0)</f>
        <v>0</v>
      </c>
      <c r="R4826" s="311">
        <f t="shared" si="150"/>
        <v>0</v>
      </c>
      <c r="S4826" s="313">
        <f t="shared" si="151"/>
        <v>0</v>
      </c>
      <c r="T4826" s="314">
        <f>IF(M4826&lt;&gt;ฐาน!$M$45,IF(S4826&lt;&gt;"",S4826+R4826,0),0)</f>
        <v>0</v>
      </c>
      <c r="U4826" s="311">
        <f>IF(M4826&lt;&gt;ฐาน!$M$45,IF(S4826=0,J4826+T4826,O4826),J4826)</f>
        <v>0</v>
      </c>
      <c r="V4826" s="98"/>
    </row>
    <row r="4827" spans="1:22" x14ac:dyDescent="0.35">
      <c r="A4827" s="93">
        <v>4819</v>
      </c>
      <c r="B4827" s="84"/>
      <c r="C4827" s="98"/>
      <c r="D4827" s="91"/>
      <c r="E4827" s="89"/>
      <c r="F4827" s="88"/>
      <c r="G4827" s="91"/>
      <c r="H4827" s="91"/>
      <c r="I4827" s="88"/>
      <c r="J4827" s="92"/>
      <c r="K4827" s="212"/>
      <c r="L4827" s="308" t="str">
        <f>IF(K4827&lt;&gt;"",INDEX(ฐาน!$J$4:$M$44,MATCH(INT(K4827),ฐาน!$J$4:$J$44,0),2),"")</f>
        <v/>
      </c>
      <c r="M4827" s="309" t="str">
        <f>IF(L4827&lt;&gt;"",INDEX(ฐาน!$J$4:$M$45,MATCH(L4827,ฐาน!$K$4:$K$45,0),4),"")</f>
        <v/>
      </c>
      <c r="N4827" s="310" t="str">
        <f>IF(I4827&lt;&gt;"",INDEX(ฐาน!$A$4:$F$9,MATCH(I4827,ฐาน!$A$4:$A$9,0),IF(J4827&gt;=INDEX(ฐาน!$A$4:$F$9,MATCH(I4827,ฐาน!$A$4:$A$9,0),3),6,5)),"")</f>
        <v/>
      </c>
      <c r="O4827" s="311" t="str">
        <f>IF(I4827&lt;&gt;"",IF(J4827&gt;=INDEX(ฐาน!$A$4:$G$9,MATCH(I4827,ฐาน!$A$4:$A$9,0),4),INDEX(ฐาน!$A$4:$G$9,MATCH(I4827,ฐาน!$A$4:$A$9,0),7),INDEX(ฐาน!$A$4:$G$9,MATCH(I4827,ฐาน!$A$4:$A$9,0),4)),"")</f>
        <v/>
      </c>
      <c r="P4827" s="312">
        <f>IF(M4827&lt;&gt;ฐาน!$M$45,IF(L4827&lt;&gt;"",($L4827*$N4827/100),0),0)</f>
        <v>0</v>
      </c>
      <c r="Q4827" s="311">
        <f>IF(M4827&lt;&gt;ฐาน!$M$45,IF(L4827&lt;&gt;"",ROUNDUP(($L4827*$N4827/100),-1),0),0)</f>
        <v>0</v>
      </c>
      <c r="R4827" s="311">
        <f t="shared" si="150"/>
        <v>0</v>
      </c>
      <c r="S4827" s="313">
        <f t="shared" si="151"/>
        <v>0</v>
      </c>
      <c r="T4827" s="314">
        <f>IF(M4827&lt;&gt;ฐาน!$M$45,IF(S4827&lt;&gt;"",S4827+R4827,0),0)</f>
        <v>0</v>
      </c>
      <c r="U4827" s="311">
        <f>IF(M4827&lt;&gt;ฐาน!$M$45,IF(S4827=0,J4827+T4827,O4827),J4827)</f>
        <v>0</v>
      </c>
      <c r="V4827" s="98"/>
    </row>
    <row r="4828" spans="1:22" x14ac:dyDescent="0.35">
      <c r="A4828" s="93">
        <v>4820</v>
      </c>
      <c r="B4828" s="84"/>
      <c r="C4828" s="98"/>
      <c r="D4828" s="91"/>
      <c r="E4828" s="89"/>
      <c r="F4828" s="88"/>
      <c r="G4828" s="91"/>
      <c r="H4828" s="91"/>
      <c r="I4828" s="88"/>
      <c r="J4828" s="92"/>
      <c r="K4828" s="212"/>
      <c r="L4828" s="308" t="str">
        <f>IF(K4828&lt;&gt;"",INDEX(ฐาน!$J$4:$M$44,MATCH(INT(K4828),ฐาน!$J$4:$J$44,0),2),"")</f>
        <v/>
      </c>
      <c r="M4828" s="309" t="str">
        <f>IF(L4828&lt;&gt;"",INDEX(ฐาน!$J$4:$M$45,MATCH(L4828,ฐาน!$K$4:$K$45,0),4),"")</f>
        <v/>
      </c>
      <c r="N4828" s="310" t="str">
        <f>IF(I4828&lt;&gt;"",INDEX(ฐาน!$A$4:$F$9,MATCH(I4828,ฐาน!$A$4:$A$9,0),IF(J4828&gt;=INDEX(ฐาน!$A$4:$F$9,MATCH(I4828,ฐาน!$A$4:$A$9,0),3),6,5)),"")</f>
        <v/>
      </c>
      <c r="O4828" s="311" t="str">
        <f>IF(I4828&lt;&gt;"",IF(J4828&gt;=INDEX(ฐาน!$A$4:$G$9,MATCH(I4828,ฐาน!$A$4:$A$9,0),4),INDEX(ฐาน!$A$4:$G$9,MATCH(I4828,ฐาน!$A$4:$A$9,0),7),INDEX(ฐาน!$A$4:$G$9,MATCH(I4828,ฐาน!$A$4:$A$9,0),4)),"")</f>
        <v/>
      </c>
      <c r="P4828" s="312">
        <f>IF(M4828&lt;&gt;ฐาน!$M$45,IF(L4828&lt;&gt;"",($L4828*$N4828/100),0),0)</f>
        <v>0</v>
      </c>
      <c r="Q4828" s="311">
        <f>IF(M4828&lt;&gt;ฐาน!$M$45,IF(L4828&lt;&gt;"",ROUNDUP(($L4828*$N4828/100),-1),0),0)</f>
        <v>0</v>
      </c>
      <c r="R4828" s="311">
        <f t="shared" si="150"/>
        <v>0</v>
      </c>
      <c r="S4828" s="313">
        <f t="shared" si="151"/>
        <v>0</v>
      </c>
      <c r="T4828" s="314">
        <f>IF(M4828&lt;&gt;ฐาน!$M$45,IF(S4828&lt;&gt;"",S4828+R4828,0),0)</f>
        <v>0</v>
      </c>
      <c r="U4828" s="311">
        <f>IF(M4828&lt;&gt;ฐาน!$M$45,IF(S4828=0,J4828+T4828,O4828),J4828)</f>
        <v>0</v>
      </c>
      <c r="V4828" s="98"/>
    </row>
    <row r="4829" spans="1:22" x14ac:dyDescent="0.35">
      <c r="A4829" s="93">
        <v>4821</v>
      </c>
      <c r="B4829" s="84"/>
      <c r="C4829" s="98"/>
      <c r="D4829" s="91"/>
      <c r="E4829" s="89"/>
      <c r="F4829" s="88"/>
      <c r="G4829" s="91"/>
      <c r="H4829" s="91"/>
      <c r="I4829" s="88"/>
      <c r="J4829" s="92"/>
      <c r="K4829" s="212"/>
      <c r="L4829" s="308" t="str">
        <f>IF(K4829&lt;&gt;"",INDEX(ฐาน!$J$4:$M$44,MATCH(INT(K4829),ฐาน!$J$4:$J$44,0),2),"")</f>
        <v/>
      </c>
      <c r="M4829" s="309" t="str">
        <f>IF(L4829&lt;&gt;"",INDEX(ฐาน!$J$4:$M$45,MATCH(L4829,ฐาน!$K$4:$K$45,0),4),"")</f>
        <v/>
      </c>
      <c r="N4829" s="310" t="str">
        <f>IF(I4829&lt;&gt;"",INDEX(ฐาน!$A$4:$F$9,MATCH(I4829,ฐาน!$A$4:$A$9,0),IF(J4829&gt;=INDEX(ฐาน!$A$4:$F$9,MATCH(I4829,ฐาน!$A$4:$A$9,0),3),6,5)),"")</f>
        <v/>
      </c>
      <c r="O4829" s="311" t="str">
        <f>IF(I4829&lt;&gt;"",IF(J4829&gt;=INDEX(ฐาน!$A$4:$G$9,MATCH(I4829,ฐาน!$A$4:$A$9,0),4),INDEX(ฐาน!$A$4:$G$9,MATCH(I4829,ฐาน!$A$4:$A$9,0),7),INDEX(ฐาน!$A$4:$G$9,MATCH(I4829,ฐาน!$A$4:$A$9,0),4)),"")</f>
        <v/>
      </c>
      <c r="P4829" s="312">
        <f>IF(M4829&lt;&gt;ฐาน!$M$45,IF(L4829&lt;&gt;"",($L4829*$N4829/100),0),0)</f>
        <v>0</v>
      </c>
      <c r="Q4829" s="311">
        <f>IF(M4829&lt;&gt;ฐาน!$M$45,IF(L4829&lt;&gt;"",ROUNDUP(($L4829*$N4829/100),-1),0),0)</f>
        <v>0</v>
      </c>
      <c r="R4829" s="311">
        <f t="shared" si="150"/>
        <v>0</v>
      </c>
      <c r="S4829" s="313">
        <f t="shared" si="151"/>
        <v>0</v>
      </c>
      <c r="T4829" s="314">
        <f>IF(M4829&lt;&gt;ฐาน!$M$45,IF(S4829&lt;&gt;"",S4829+R4829,0),0)</f>
        <v>0</v>
      </c>
      <c r="U4829" s="311">
        <f>IF(M4829&lt;&gt;ฐาน!$M$45,IF(S4829=0,J4829+T4829,O4829),J4829)</f>
        <v>0</v>
      </c>
      <c r="V4829" s="98"/>
    </row>
    <row r="4830" spans="1:22" x14ac:dyDescent="0.35">
      <c r="A4830" s="93">
        <v>4822</v>
      </c>
      <c r="B4830" s="84"/>
      <c r="C4830" s="98"/>
      <c r="D4830" s="91"/>
      <c r="E4830" s="89"/>
      <c r="F4830" s="88"/>
      <c r="G4830" s="91"/>
      <c r="H4830" s="91"/>
      <c r="I4830" s="88"/>
      <c r="J4830" s="92"/>
      <c r="K4830" s="212"/>
      <c r="L4830" s="308" t="str">
        <f>IF(K4830&lt;&gt;"",INDEX(ฐาน!$J$4:$M$44,MATCH(INT(K4830),ฐาน!$J$4:$J$44,0),2),"")</f>
        <v/>
      </c>
      <c r="M4830" s="309" t="str">
        <f>IF(L4830&lt;&gt;"",INDEX(ฐาน!$J$4:$M$45,MATCH(L4830,ฐาน!$K$4:$K$45,0),4),"")</f>
        <v/>
      </c>
      <c r="N4830" s="310" t="str">
        <f>IF(I4830&lt;&gt;"",INDEX(ฐาน!$A$4:$F$9,MATCH(I4830,ฐาน!$A$4:$A$9,0),IF(J4830&gt;=INDEX(ฐาน!$A$4:$F$9,MATCH(I4830,ฐาน!$A$4:$A$9,0),3),6,5)),"")</f>
        <v/>
      </c>
      <c r="O4830" s="311" t="str">
        <f>IF(I4830&lt;&gt;"",IF(J4830&gt;=INDEX(ฐาน!$A$4:$G$9,MATCH(I4830,ฐาน!$A$4:$A$9,0),4),INDEX(ฐาน!$A$4:$G$9,MATCH(I4830,ฐาน!$A$4:$A$9,0),7),INDEX(ฐาน!$A$4:$G$9,MATCH(I4830,ฐาน!$A$4:$A$9,0),4)),"")</f>
        <v/>
      </c>
      <c r="P4830" s="312">
        <f>IF(M4830&lt;&gt;ฐาน!$M$45,IF(L4830&lt;&gt;"",($L4830*$N4830/100),0),0)</f>
        <v>0</v>
      </c>
      <c r="Q4830" s="311">
        <f>IF(M4830&lt;&gt;ฐาน!$M$45,IF(L4830&lt;&gt;"",ROUNDUP(($L4830*$N4830/100),-1),0),0)</f>
        <v>0</v>
      </c>
      <c r="R4830" s="311">
        <f t="shared" si="150"/>
        <v>0</v>
      </c>
      <c r="S4830" s="313">
        <f t="shared" si="151"/>
        <v>0</v>
      </c>
      <c r="T4830" s="314">
        <f>IF(M4830&lt;&gt;ฐาน!$M$45,IF(S4830&lt;&gt;"",S4830+R4830,0),0)</f>
        <v>0</v>
      </c>
      <c r="U4830" s="311">
        <f>IF(M4830&lt;&gt;ฐาน!$M$45,IF(S4830=0,J4830+T4830,O4830),J4830)</f>
        <v>0</v>
      </c>
      <c r="V4830" s="98"/>
    </row>
    <row r="4831" spans="1:22" x14ac:dyDescent="0.35">
      <c r="A4831" s="93">
        <v>4823</v>
      </c>
      <c r="B4831" s="84"/>
      <c r="C4831" s="98"/>
      <c r="D4831" s="91"/>
      <c r="E4831" s="89"/>
      <c r="F4831" s="88"/>
      <c r="G4831" s="91"/>
      <c r="H4831" s="91"/>
      <c r="I4831" s="88"/>
      <c r="J4831" s="92"/>
      <c r="K4831" s="212"/>
      <c r="L4831" s="308" t="str">
        <f>IF(K4831&lt;&gt;"",INDEX(ฐาน!$J$4:$M$44,MATCH(INT(K4831),ฐาน!$J$4:$J$44,0),2),"")</f>
        <v/>
      </c>
      <c r="M4831" s="309" t="str">
        <f>IF(L4831&lt;&gt;"",INDEX(ฐาน!$J$4:$M$45,MATCH(L4831,ฐาน!$K$4:$K$45,0),4),"")</f>
        <v/>
      </c>
      <c r="N4831" s="310" t="str">
        <f>IF(I4831&lt;&gt;"",INDEX(ฐาน!$A$4:$F$9,MATCH(I4831,ฐาน!$A$4:$A$9,0),IF(J4831&gt;=INDEX(ฐาน!$A$4:$F$9,MATCH(I4831,ฐาน!$A$4:$A$9,0),3),6,5)),"")</f>
        <v/>
      </c>
      <c r="O4831" s="311" t="str">
        <f>IF(I4831&lt;&gt;"",IF(J4831&gt;=INDEX(ฐาน!$A$4:$G$9,MATCH(I4831,ฐาน!$A$4:$A$9,0),4),INDEX(ฐาน!$A$4:$G$9,MATCH(I4831,ฐาน!$A$4:$A$9,0),7),INDEX(ฐาน!$A$4:$G$9,MATCH(I4831,ฐาน!$A$4:$A$9,0),4)),"")</f>
        <v/>
      </c>
      <c r="P4831" s="312">
        <f>IF(M4831&lt;&gt;ฐาน!$M$45,IF(L4831&lt;&gt;"",($L4831*$N4831/100),0),0)</f>
        <v>0</v>
      </c>
      <c r="Q4831" s="311">
        <f>IF(M4831&lt;&gt;ฐาน!$M$45,IF(L4831&lt;&gt;"",ROUNDUP(($L4831*$N4831/100),-1),0),0)</f>
        <v>0</v>
      </c>
      <c r="R4831" s="311">
        <f t="shared" si="150"/>
        <v>0</v>
      </c>
      <c r="S4831" s="313">
        <f t="shared" si="151"/>
        <v>0</v>
      </c>
      <c r="T4831" s="314">
        <f>IF(M4831&lt;&gt;ฐาน!$M$45,IF(S4831&lt;&gt;"",S4831+R4831,0),0)</f>
        <v>0</v>
      </c>
      <c r="U4831" s="311">
        <f>IF(M4831&lt;&gt;ฐาน!$M$45,IF(S4831=0,J4831+T4831,O4831),J4831)</f>
        <v>0</v>
      </c>
      <c r="V4831" s="98"/>
    </row>
    <row r="4832" spans="1:22" x14ac:dyDescent="0.35">
      <c r="A4832" s="93">
        <v>4824</v>
      </c>
      <c r="B4832" s="84"/>
      <c r="C4832" s="98"/>
      <c r="D4832" s="91"/>
      <c r="E4832" s="89"/>
      <c r="F4832" s="88"/>
      <c r="G4832" s="91"/>
      <c r="H4832" s="91"/>
      <c r="I4832" s="88"/>
      <c r="J4832" s="92"/>
      <c r="K4832" s="212"/>
      <c r="L4832" s="308" t="str">
        <f>IF(K4832&lt;&gt;"",INDEX(ฐาน!$J$4:$M$44,MATCH(INT(K4832),ฐาน!$J$4:$J$44,0),2),"")</f>
        <v/>
      </c>
      <c r="M4832" s="309" t="str">
        <f>IF(L4832&lt;&gt;"",INDEX(ฐาน!$J$4:$M$45,MATCH(L4832,ฐาน!$K$4:$K$45,0),4),"")</f>
        <v/>
      </c>
      <c r="N4832" s="310" t="str">
        <f>IF(I4832&lt;&gt;"",INDEX(ฐาน!$A$4:$F$9,MATCH(I4832,ฐาน!$A$4:$A$9,0),IF(J4832&gt;=INDEX(ฐาน!$A$4:$F$9,MATCH(I4832,ฐาน!$A$4:$A$9,0),3),6,5)),"")</f>
        <v/>
      </c>
      <c r="O4832" s="311" t="str">
        <f>IF(I4832&lt;&gt;"",IF(J4832&gt;=INDEX(ฐาน!$A$4:$G$9,MATCH(I4832,ฐาน!$A$4:$A$9,0),4),INDEX(ฐาน!$A$4:$G$9,MATCH(I4832,ฐาน!$A$4:$A$9,0),7),INDEX(ฐาน!$A$4:$G$9,MATCH(I4832,ฐาน!$A$4:$A$9,0),4)),"")</f>
        <v/>
      </c>
      <c r="P4832" s="312">
        <f>IF(M4832&lt;&gt;ฐาน!$M$45,IF(L4832&lt;&gt;"",($L4832*$N4832/100),0),0)</f>
        <v>0</v>
      </c>
      <c r="Q4832" s="311">
        <f>IF(M4832&lt;&gt;ฐาน!$M$45,IF(L4832&lt;&gt;"",ROUNDUP(($L4832*$N4832/100),-1),0),0)</f>
        <v>0</v>
      </c>
      <c r="R4832" s="311">
        <f t="shared" si="150"/>
        <v>0</v>
      </c>
      <c r="S4832" s="313">
        <f t="shared" si="151"/>
        <v>0</v>
      </c>
      <c r="T4832" s="314">
        <f>IF(M4832&lt;&gt;ฐาน!$M$45,IF(S4832&lt;&gt;"",S4832+R4832,0),0)</f>
        <v>0</v>
      </c>
      <c r="U4832" s="311">
        <f>IF(M4832&lt;&gt;ฐาน!$M$45,IF(S4832=0,J4832+T4832,O4832),J4832)</f>
        <v>0</v>
      </c>
      <c r="V4832" s="98"/>
    </row>
    <row r="4833" spans="1:22" x14ac:dyDescent="0.35">
      <c r="A4833" s="93">
        <v>4825</v>
      </c>
      <c r="B4833" s="84"/>
      <c r="C4833" s="98"/>
      <c r="D4833" s="91"/>
      <c r="E4833" s="89"/>
      <c r="F4833" s="88"/>
      <c r="G4833" s="91"/>
      <c r="H4833" s="91"/>
      <c r="I4833" s="88"/>
      <c r="J4833" s="92"/>
      <c r="K4833" s="212"/>
      <c r="L4833" s="308" t="str">
        <f>IF(K4833&lt;&gt;"",INDEX(ฐาน!$J$4:$M$44,MATCH(INT(K4833),ฐาน!$J$4:$J$44,0),2),"")</f>
        <v/>
      </c>
      <c r="M4833" s="309" t="str">
        <f>IF(L4833&lt;&gt;"",INDEX(ฐาน!$J$4:$M$45,MATCH(L4833,ฐาน!$K$4:$K$45,0),4),"")</f>
        <v/>
      </c>
      <c r="N4833" s="310" t="str">
        <f>IF(I4833&lt;&gt;"",INDEX(ฐาน!$A$4:$F$9,MATCH(I4833,ฐาน!$A$4:$A$9,0),IF(J4833&gt;=INDEX(ฐาน!$A$4:$F$9,MATCH(I4833,ฐาน!$A$4:$A$9,0),3),6,5)),"")</f>
        <v/>
      </c>
      <c r="O4833" s="311" t="str">
        <f>IF(I4833&lt;&gt;"",IF(J4833&gt;=INDEX(ฐาน!$A$4:$G$9,MATCH(I4833,ฐาน!$A$4:$A$9,0),4),INDEX(ฐาน!$A$4:$G$9,MATCH(I4833,ฐาน!$A$4:$A$9,0),7),INDEX(ฐาน!$A$4:$G$9,MATCH(I4833,ฐาน!$A$4:$A$9,0),4)),"")</f>
        <v/>
      </c>
      <c r="P4833" s="312">
        <f>IF(M4833&lt;&gt;ฐาน!$M$45,IF(L4833&lt;&gt;"",($L4833*$N4833/100),0),0)</f>
        <v>0</v>
      </c>
      <c r="Q4833" s="311">
        <f>IF(M4833&lt;&gt;ฐาน!$M$45,IF(L4833&lt;&gt;"",ROUNDUP(($L4833*$N4833/100),-1),0),0)</f>
        <v>0</v>
      </c>
      <c r="R4833" s="311">
        <f t="shared" si="150"/>
        <v>0</v>
      </c>
      <c r="S4833" s="313">
        <f t="shared" si="151"/>
        <v>0</v>
      </c>
      <c r="T4833" s="314">
        <f>IF(M4833&lt;&gt;ฐาน!$M$45,IF(S4833&lt;&gt;"",S4833+R4833,0),0)</f>
        <v>0</v>
      </c>
      <c r="U4833" s="311">
        <f>IF(M4833&lt;&gt;ฐาน!$M$45,IF(S4833=0,J4833+T4833,O4833),J4833)</f>
        <v>0</v>
      </c>
      <c r="V4833" s="98"/>
    </row>
    <row r="4834" spans="1:22" x14ac:dyDescent="0.35">
      <c r="A4834" s="93">
        <v>4826</v>
      </c>
      <c r="B4834" s="84"/>
      <c r="C4834" s="98"/>
      <c r="D4834" s="91"/>
      <c r="E4834" s="89"/>
      <c r="F4834" s="88"/>
      <c r="G4834" s="91"/>
      <c r="H4834" s="91"/>
      <c r="I4834" s="88"/>
      <c r="J4834" s="92"/>
      <c r="K4834" s="212"/>
      <c r="L4834" s="308" t="str">
        <f>IF(K4834&lt;&gt;"",INDEX(ฐาน!$J$4:$M$44,MATCH(INT(K4834),ฐาน!$J$4:$J$44,0),2),"")</f>
        <v/>
      </c>
      <c r="M4834" s="309" t="str">
        <f>IF(L4834&lt;&gt;"",INDEX(ฐาน!$J$4:$M$45,MATCH(L4834,ฐาน!$K$4:$K$45,0),4),"")</f>
        <v/>
      </c>
      <c r="N4834" s="310" t="str">
        <f>IF(I4834&lt;&gt;"",INDEX(ฐาน!$A$4:$F$9,MATCH(I4834,ฐาน!$A$4:$A$9,0),IF(J4834&gt;=INDEX(ฐาน!$A$4:$F$9,MATCH(I4834,ฐาน!$A$4:$A$9,0),3),6,5)),"")</f>
        <v/>
      </c>
      <c r="O4834" s="311" t="str">
        <f>IF(I4834&lt;&gt;"",IF(J4834&gt;=INDEX(ฐาน!$A$4:$G$9,MATCH(I4834,ฐาน!$A$4:$A$9,0),4),INDEX(ฐาน!$A$4:$G$9,MATCH(I4834,ฐาน!$A$4:$A$9,0),7),INDEX(ฐาน!$A$4:$G$9,MATCH(I4834,ฐาน!$A$4:$A$9,0),4)),"")</f>
        <v/>
      </c>
      <c r="P4834" s="312">
        <f>IF(M4834&lt;&gt;ฐาน!$M$45,IF(L4834&lt;&gt;"",($L4834*$N4834/100),0),0)</f>
        <v>0</v>
      </c>
      <c r="Q4834" s="311">
        <f>IF(M4834&lt;&gt;ฐาน!$M$45,IF(L4834&lt;&gt;"",ROUNDUP(($L4834*$N4834/100),-1),0),0)</f>
        <v>0</v>
      </c>
      <c r="R4834" s="311">
        <f t="shared" si="150"/>
        <v>0</v>
      </c>
      <c r="S4834" s="313">
        <f t="shared" si="151"/>
        <v>0</v>
      </c>
      <c r="T4834" s="314">
        <f>IF(M4834&lt;&gt;ฐาน!$M$45,IF(S4834&lt;&gt;"",S4834+R4834,0),0)</f>
        <v>0</v>
      </c>
      <c r="U4834" s="311">
        <f>IF(M4834&lt;&gt;ฐาน!$M$45,IF(S4834=0,J4834+T4834,O4834),J4834)</f>
        <v>0</v>
      </c>
      <c r="V4834" s="98"/>
    </row>
    <row r="4835" spans="1:22" x14ac:dyDescent="0.35">
      <c r="A4835" s="93">
        <v>4827</v>
      </c>
      <c r="B4835" s="84"/>
      <c r="C4835" s="98"/>
      <c r="D4835" s="91"/>
      <c r="E4835" s="89"/>
      <c r="F4835" s="88"/>
      <c r="G4835" s="91"/>
      <c r="H4835" s="91"/>
      <c r="I4835" s="88"/>
      <c r="J4835" s="92"/>
      <c r="K4835" s="212"/>
      <c r="L4835" s="308" t="str">
        <f>IF(K4835&lt;&gt;"",INDEX(ฐาน!$J$4:$M$44,MATCH(INT(K4835),ฐาน!$J$4:$J$44,0),2),"")</f>
        <v/>
      </c>
      <c r="M4835" s="309" t="str">
        <f>IF(L4835&lt;&gt;"",INDEX(ฐาน!$J$4:$M$45,MATCH(L4835,ฐาน!$K$4:$K$45,0),4),"")</f>
        <v/>
      </c>
      <c r="N4835" s="310" t="str">
        <f>IF(I4835&lt;&gt;"",INDEX(ฐาน!$A$4:$F$9,MATCH(I4835,ฐาน!$A$4:$A$9,0),IF(J4835&gt;=INDEX(ฐาน!$A$4:$F$9,MATCH(I4835,ฐาน!$A$4:$A$9,0),3),6,5)),"")</f>
        <v/>
      </c>
      <c r="O4835" s="311" t="str">
        <f>IF(I4835&lt;&gt;"",IF(J4835&gt;=INDEX(ฐาน!$A$4:$G$9,MATCH(I4835,ฐาน!$A$4:$A$9,0),4),INDEX(ฐาน!$A$4:$G$9,MATCH(I4835,ฐาน!$A$4:$A$9,0),7),INDEX(ฐาน!$A$4:$G$9,MATCH(I4835,ฐาน!$A$4:$A$9,0),4)),"")</f>
        <v/>
      </c>
      <c r="P4835" s="312">
        <f>IF(M4835&lt;&gt;ฐาน!$M$45,IF(L4835&lt;&gt;"",($L4835*$N4835/100),0),0)</f>
        <v>0</v>
      </c>
      <c r="Q4835" s="311">
        <f>IF(M4835&lt;&gt;ฐาน!$M$45,IF(L4835&lt;&gt;"",ROUNDUP(($L4835*$N4835/100),-1),0),0)</f>
        <v>0</v>
      </c>
      <c r="R4835" s="311">
        <f t="shared" si="150"/>
        <v>0</v>
      </c>
      <c r="S4835" s="313">
        <f t="shared" si="151"/>
        <v>0</v>
      </c>
      <c r="T4835" s="314">
        <f>IF(M4835&lt;&gt;ฐาน!$M$45,IF(S4835&lt;&gt;"",S4835+R4835,0),0)</f>
        <v>0</v>
      </c>
      <c r="U4835" s="311">
        <f>IF(M4835&lt;&gt;ฐาน!$M$45,IF(S4835=0,J4835+T4835,O4835),J4835)</f>
        <v>0</v>
      </c>
      <c r="V4835" s="98"/>
    </row>
    <row r="4836" spans="1:22" x14ac:dyDescent="0.35">
      <c r="A4836" s="93">
        <v>4828</v>
      </c>
      <c r="B4836" s="84"/>
      <c r="C4836" s="98"/>
      <c r="D4836" s="91"/>
      <c r="E4836" s="89"/>
      <c r="F4836" s="88"/>
      <c r="G4836" s="91"/>
      <c r="H4836" s="91"/>
      <c r="I4836" s="88"/>
      <c r="J4836" s="92"/>
      <c r="K4836" s="212"/>
      <c r="L4836" s="308" t="str">
        <f>IF(K4836&lt;&gt;"",INDEX(ฐาน!$J$4:$M$44,MATCH(INT(K4836),ฐาน!$J$4:$J$44,0),2),"")</f>
        <v/>
      </c>
      <c r="M4836" s="309" t="str">
        <f>IF(L4836&lt;&gt;"",INDEX(ฐาน!$J$4:$M$45,MATCH(L4836,ฐาน!$K$4:$K$45,0),4),"")</f>
        <v/>
      </c>
      <c r="N4836" s="310" t="str">
        <f>IF(I4836&lt;&gt;"",INDEX(ฐาน!$A$4:$F$9,MATCH(I4836,ฐาน!$A$4:$A$9,0),IF(J4836&gt;=INDEX(ฐาน!$A$4:$F$9,MATCH(I4836,ฐาน!$A$4:$A$9,0),3),6,5)),"")</f>
        <v/>
      </c>
      <c r="O4836" s="311" t="str">
        <f>IF(I4836&lt;&gt;"",IF(J4836&gt;=INDEX(ฐาน!$A$4:$G$9,MATCH(I4836,ฐาน!$A$4:$A$9,0),4),INDEX(ฐาน!$A$4:$G$9,MATCH(I4836,ฐาน!$A$4:$A$9,0),7),INDEX(ฐาน!$A$4:$G$9,MATCH(I4836,ฐาน!$A$4:$A$9,0),4)),"")</f>
        <v/>
      </c>
      <c r="P4836" s="312">
        <f>IF(M4836&lt;&gt;ฐาน!$M$45,IF(L4836&lt;&gt;"",($L4836*$N4836/100),0),0)</f>
        <v>0</v>
      </c>
      <c r="Q4836" s="311">
        <f>IF(M4836&lt;&gt;ฐาน!$M$45,IF(L4836&lt;&gt;"",ROUNDUP(($L4836*$N4836/100),-1),0),0)</f>
        <v>0</v>
      </c>
      <c r="R4836" s="311">
        <f t="shared" si="150"/>
        <v>0</v>
      </c>
      <c r="S4836" s="313">
        <f t="shared" si="151"/>
        <v>0</v>
      </c>
      <c r="T4836" s="314">
        <f>IF(M4836&lt;&gt;ฐาน!$M$45,IF(S4836&lt;&gt;"",S4836+R4836,0),0)</f>
        <v>0</v>
      </c>
      <c r="U4836" s="311">
        <f>IF(M4836&lt;&gt;ฐาน!$M$45,IF(S4836=0,J4836+T4836,O4836),J4836)</f>
        <v>0</v>
      </c>
      <c r="V4836" s="98"/>
    </row>
    <row r="4837" spans="1:22" x14ac:dyDescent="0.35">
      <c r="A4837" s="93">
        <v>4829</v>
      </c>
      <c r="B4837" s="84"/>
      <c r="C4837" s="98"/>
      <c r="D4837" s="91"/>
      <c r="E4837" s="89"/>
      <c r="F4837" s="88"/>
      <c r="G4837" s="91"/>
      <c r="H4837" s="91"/>
      <c r="I4837" s="88"/>
      <c r="J4837" s="92"/>
      <c r="K4837" s="212"/>
      <c r="L4837" s="308" t="str">
        <f>IF(K4837&lt;&gt;"",INDEX(ฐาน!$J$4:$M$44,MATCH(INT(K4837),ฐาน!$J$4:$J$44,0),2),"")</f>
        <v/>
      </c>
      <c r="M4837" s="309" t="str">
        <f>IF(L4837&lt;&gt;"",INDEX(ฐาน!$J$4:$M$45,MATCH(L4837,ฐาน!$K$4:$K$45,0),4),"")</f>
        <v/>
      </c>
      <c r="N4837" s="310" t="str">
        <f>IF(I4837&lt;&gt;"",INDEX(ฐาน!$A$4:$F$9,MATCH(I4837,ฐาน!$A$4:$A$9,0),IF(J4837&gt;=INDEX(ฐาน!$A$4:$F$9,MATCH(I4837,ฐาน!$A$4:$A$9,0),3),6,5)),"")</f>
        <v/>
      </c>
      <c r="O4837" s="311" t="str">
        <f>IF(I4837&lt;&gt;"",IF(J4837&gt;=INDEX(ฐาน!$A$4:$G$9,MATCH(I4837,ฐาน!$A$4:$A$9,0),4),INDEX(ฐาน!$A$4:$G$9,MATCH(I4837,ฐาน!$A$4:$A$9,0),7),INDEX(ฐาน!$A$4:$G$9,MATCH(I4837,ฐาน!$A$4:$A$9,0),4)),"")</f>
        <v/>
      </c>
      <c r="P4837" s="312">
        <f>IF(M4837&lt;&gt;ฐาน!$M$45,IF(L4837&lt;&gt;"",($L4837*$N4837/100),0),0)</f>
        <v>0</v>
      </c>
      <c r="Q4837" s="311">
        <f>IF(M4837&lt;&gt;ฐาน!$M$45,IF(L4837&lt;&gt;"",ROUNDUP(($L4837*$N4837/100),-1),0),0)</f>
        <v>0</v>
      </c>
      <c r="R4837" s="311">
        <f t="shared" si="150"/>
        <v>0</v>
      </c>
      <c r="S4837" s="313">
        <f t="shared" si="151"/>
        <v>0</v>
      </c>
      <c r="T4837" s="314">
        <f>IF(M4837&lt;&gt;ฐาน!$M$45,IF(S4837&lt;&gt;"",S4837+R4837,0),0)</f>
        <v>0</v>
      </c>
      <c r="U4837" s="311">
        <f>IF(M4837&lt;&gt;ฐาน!$M$45,IF(S4837=0,J4837+T4837,O4837),J4837)</f>
        <v>0</v>
      </c>
      <c r="V4837" s="98"/>
    </row>
    <row r="4838" spans="1:22" x14ac:dyDescent="0.35">
      <c r="A4838" s="93">
        <v>4830</v>
      </c>
      <c r="B4838" s="84"/>
      <c r="C4838" s="98"/>
      <c r="D4838" s="91"/>
      <c r="E4838" s="89"/>
      <c r="F4838" s="88"/>
      <c r="G4838" s="91"/>
      <c r="H4838" s="91"/>
      <c r="I4838" s="88"/>
      <c r="J4838" s="92"/>
      <c r="K4838" s="212"/>
      <c r="L4838" s="308" t="str">
        <f>IF(K4838&lt;&gt;"",INDEX(ฐาน!$J$4:$M$44,MATCH(INT(K4838),ฐาน!$J$4:$J$44,0),2),"")</f>
        <v/>
      </c>
      <c r="M4838" s="309" t="str">
        <f>IF(L4838&lt;&gt;"",INDEX(ฐาน!$J$4:$M$45,MATCH(L4838,ฐาน!$K$4:$K$45,0),4),"")</f>
        <v/>
      </c>
      <c r="N4838" s="310" t="str">
        <f>IF(I4838&lt;&gt;"",INDEX(ฐาน!$A$4:$F$9,MATCH(I4838,ฐาน!$A$4:$A$9,0),IF(J4838&gt;=INDEX(ฐาน!$A$4:$F$9,MATCH(I4838,ฐาน!$A$4:$A$9,0),3),6,5)),"")</f>
        <v/>
      </c>
      <c r="O4838" s="311" t="str">
        <f>IF(I4838&lt;&gt;"",IF(J4838&gt;=INDEX(ฐาน!$A$4:$G$9,MATCH(I4838,ฐาน!$A$4:$A$9,0),4),INDEX(ฐาน!$A$4:$G$9,MATCH(I4838,ฐาน!$A$4:$A$9,0),7),INDEX(ฐาน!$A$4:$G$9,MATCH(I4838,ฐาน!$A$4:$A$9,0),4)),"")</f>
        <v/>
      </c>
      <c r="P4838" s="312">
        <f>IF(M4838&lt;&gt;ฐาน!$M$45,IF(L4838&lt;&gt;"",($L4838*$N4838/100),0),0)</f>
        <v>0</v>
      </c>
      <c r="Q4838" s="311">
        <f>IF(M4838&lt;&gt;ฐาน!$M$45,IF(L4838&lt;&gt;"",ROUNDUP(($L4838*$N4838/100),-1),0),0)</f>
        <v>0</v>
      </c>
      <c r="R4838" s="311">
        <f t="shared" si="150"/>
        <v>0</v>
      </c>
      <c r="S4838" s="313">
        <f t="shared" si="151"/>
        <v>0</v>
      </c>
      <c r="T4838" s="314">
        <f>IF(M4838&lt;&gt;ฐาน!$M$45,IF(S4838&lt;&gt;"",S4838+R4838,0),0)</f>
        <v>0</v>
      </c>
      <c r="U4838" s="311">
        <f>IF(M4838&lt;&gt;ฐาน!$M$45,IF(S4838=0,J4838+T4838,O4838),J4838)</f>
        <v>0</v>
      </c>
      <c r="V4838" s="98"/>
    </row>
    <row r="4839" spans="1:22" x14ac:dyDescent="0.35">
      <c r="A4839" s="93">
        <v>4831</v>
      </c>
      <c r="B4839" s="84"/>
      <c r="C4839" s="98"/>
      <c r="D4839" s="91"/>
      <c r="E4839" s="89"/>
      <c r="F4839" s="88"/>
      <c r="G4839" s="91"/>
      <c r="H4839" s="91"/>
      <c r="I4839" s="88"/>
      <c r="J4839" s="92"/>
      <c r="K4839" s="212"/>
      <c r="L4839" s="308" t="str">
        <f>IF(K4839&lt;&gt;"",INDEX(ฐาน!$J$4:$M$44,MATCH(INT(K4839),ฐาน!$J$4:$J$44,0),2),"")</f>
        <v/>
      </c>
      <c r="M4839" s="309" t="str">
        <f>IF(L4839&lt;&gt;"",INDEX(ฐาน!$J$4:$M$45,MATCH(L4839,ฐาน!$K$4:$K$45,0),4),"")</f>
        <v/>
      </c>
      <c r="N4839" s="310" t="str">
        <f>IF(I4839&lt;&gt;"",INDEX(ฐาน!$A$4:$F$9,MATCH(I4839,ฐาน!$A$4:$A$9,0),IF(J4839&gt;=INDEX(ฐาน!$A$4:$F$9,MATCH(I4839,ฐาน!$A$4:$A$9,0),3),6,5)),"")</f>
        <v/>
      </c>
      <c r="O4839" s="311" t="str">
        <f>IF(I4839&lt;&gt;"",IF(J4839&gt;=INDEX(ฐาน!$A$4:$G$9,MATCH(I4839,ฐาน!$A$4:$A$9,0),4),INDEX(ฐาน!$A$4:$G$9,MATCH(I4839,ฐาน!$A$4:$A$9,0),7),INDEX(ฐาน!$A$4:$G$9,MATCH(I4839,ฐาน!$A$4:$A$9,0),4)),"")</f>
        <v/>
      </c>
      <c r="P4839" s="312">
        <f>IF(M4839&lt;&gt;ฐาน!$M$45,IF(L4839&lt;&gt;"",($L4839*$N4839/100),0),0)</f>
        <v>0</v>
      </c>
      <c r="Q4839" s="311">
        <f>IF(M4839&lt;&gt;ฐาน!$M$45,IF(L4839&lt;&gt;"",ROUNDUP(($L4839*$N4839/100),-1),0),0)</f>
        <v>0</v>
      </c>
      <c r="R4839" s="311">
        <f t="shared" si="150"/>
        <v>0</v>
      </c>
      <c r="S4839" s="313">
        <f t="shared" si="151"/>
        <v>0</v>
      </c>
      <c r="T4839" s="314">
        <f>IF(M4839&lt;&gt;ฐาน!$M$45,IF(S4839&lt;&gt;"",S4839+R4839,0),0)</f>
        <v>0</v>
      </c>
      <c r="U4839" s="311">
        <f>IF(M4839&lt;&gt;ฐาน!$M$45,IF(S4839=0,J4839+T4839,O4839),J4839)</f>
        <v>0</v>
      </c>
      <c r="V4839" s="98"/>
    </row>
    <row r="4840" spans="1:22" x14ac:dyDescent="0.35">
      <c r="A4840" s="93">
        <v>4832</v>
      </c>
      <c r="B4840" s="84"/>
      <c r="C4840" s="98"/>
      <c r="D4840" s="91"/>
      <c r="E4840" s="89"/>
      <c r="F4840" s="88"/>
      <c r="G4840" s="91"/>
      <c r="H4840" s="91"/>
      <c r="I4840" s="88"/>
      <c r="J4840" s="92"/>
      <c r="K4840" s="212"/>
      <c r="L4840" s="308" t="str">
        <f>IF(K4840&lt;&gt;"",INDEX(ฐาน!$J$4:$M$44,MATCH(INT(K4840),ฐาน!$J$4:$J$44,0),2),"")</f>
        <v/>
      </c>
      <c r="M4840" s="309" t="str">
        <f>IF(L4840&lt;&gt;"",INDEX(ฐาน!$J$4:$M$45,MATCH(L4840,ฐาน!$K$4:$K$45,0),4),"")</f>
        <v/>
      </c>
      <c r="N4840" s="310" t="str">
        <f>IF(I4840&lt;&gt;"",INDEX(ฐาน!$A$4:$F$9,MATCH(I4840,ฐาน!$A$4:$A$9,0),IF(J4840&gt;=INDEX(ฐาน!$A$4:$F$9,MATCH(I4840,ฐาน!$A$4:$A$9,0),3),6,5)),"")</f>
        <v/>
      </c>
      <c r="O4840" s="311" t="str">
        <f>IF(I4840&lt;&gt;"",IF(J4840&gt;=INDEX(ฐาน!$A$4:$G$9,MATCH(I4840,ฐาน!$A$4:$A$9,0),4),INDEX(ฐาน!$A$4:$G$9,MATCH(I4840,ฐาน!$A$4:$A$9,0),7),INDEX(ฐาน!$A$4:$G$9,MATCH(I4840,ฐาน!$A$4:$A$9,0),4)),"")</f>
        <v/>
      </c>
      <c r="P4840" s="312">
        <f>IF(M4840&lt;&gt;ฐาน!$M$45,IF(L4840&lt;&gt;"",($L4840*$N4840/100),0),0)</f>
        <v>0</v>
      </c>
      <c r="Q4840" s="311">
        <f>IF(M4840&lt;&gt;ฐาน!$M$45,IF(L4840&lt;&gt;"",ROUNDUP(($L4840*$N4840/100),-1),0),0)</f>
        <v>0</v>
      </c>
      <c r="R4840" s="311">
        <f t="shared" si="150"/>
        <v>0</v>
      </c>
      <c r="S4840" s="313">
        <f t="shared" si="151"/>
        <v>0</v>
      </c>
      <c r="T4840" s="314">
        <f>IF(M4840&lt;&gt;ฐาน!$M$45,IF(S4840&lt;&gt;"",S4840+R4840,0),0)</f>
        <v>0</v>
      </c>
      <c r="U4840" s="311">
        <f>IF(M4840&lt;&gt;ฐาน!$M$45,IF(S4840=0,J4840+T4840,O4840),J4840)</f>
        <v>0</v>
      </c>
      <c r="V4840" s="98"/>
    </row>
    <row r="4841" spans="1:22" x14ac:dyDescent="0.35">
      <c r="A4841" s="93">
        <v>4833</v>
      </c>
      <c r="B4841" s="84"/>
      <c r="C4841" s="98"/>
      <c r="D4841" s="91"/>
      <c r="E4841" s="89"/>
      <c r="F4841" s="88"/>
      <c r="G4841" s="91"/>
      <c r="H4841" s="91"/>
      <c r="I4841" s="88"/>
      <c r="J4841" s="92"/>
      <c r="K4841" s="212"/>
      <c r="L4841" s="308" t="str">
        <f>IF(K4841&lt;&gt;"",INDEX(ฐาน!$J$4:$M$44,MATCH(INT(K4841),ฐาน!$J$4:$J$44,0),2),"")</f>
        <v/>
      </c>
      <c r="M4841" s="309" t="str">
        <f>IF(L4841&lt;&gt;"",INDEX(ฐาน!$J$4:$M$45,MATCH(L4841,ฐาน!$K$4:$K$45,0),4),"")</f>
        <v/>
      </c>
      <c r="N4841" s="310" t="str">
        <f>IF(I4841&lt;&gt;"",INDEX(ฐาน!$A$4:$F$9,MATCH(I4841,ฐาน!$A$4:$A$9,0),IF(J4841&gt;=INDEX(ฐาน!$A$4:$F$9,MATCH(I4841,ฐาน!$A$4:$A$9,0),3),6,5)),"")</f>
        <v/>
      </c>
      <c r="O4841" s="311" t="str">
        <f>IF(I4841&lt;&gt;"",IF(J4841&gt;=INDEX(ฐาน!$A$4:$G$9,MATCH(I4841,ฐาน!$A$4:$A$9,0),4),INDEX(ฐาน!$A$4:$G$9,MATCH(I4841,ฐาน!$A$4:$A$9,0),7),INDEX(ฐาน!$A$4:$G$9,MATCH(I4841,ฐาน!$A$4:$A$9,0),4)),"")</f>
        <v/>
      </c>
      <c r="P4841" s="312">
        <f>IF(M4841&lt;&gt;ฐาน!$M$45,IF(L4841&lt;&gt;"",($L4841*$N4841/100),0),0)</f>
        <v>0</v>
      </c>
      <c r="Q4841" s="311">
        <f>IF(M4841&lt;&gt;ฐาน!$M$45,IF(L4841&lt;&gt;"",ROUNDUP(($L4841*$N4841/100),-1),0),0)</f>
        <v>0</v>
      </c>
      <c r="R4841" s="311">
        <f t="shared" si="150"/>
        <v>0</v>
      </c>
      <c r="S4841" s="313">
        <f t="shared" si="151"/>
        <v>0</v>
      </c>
      <c r="T4841" s="314">
        <f>IF(M4841&lt;&gt;ฐาน!$M$45,IF(S4841&lt;&gt;"",S4841+R4841,0),0)</f>
        <v>0</v>
      </c>
      <c r="U4841" s="311">
        <f>IF(M4841&lt;&gt;ฐาน!$M$45,IF(S4841=0,J4841+T4841,O4841),J4841)</f>
        <v>0</v>
      </c>
      <c r="V4841" s="98"/>
    </row>
    <row r="4842" spans="1:22" x14ac:dyDescent="0.35">
      <c r="A4842" s="93">
        <v>4834</v>
      </c>
      <c r="B4842" s="84"/>
      <c r="C4842" s="98"/>
      <c r="D4842" s="91"/>
      <c r="E4842" s="89"/>
      <c r="F4842" s="88"/>
      <c r="G4842" s="91"/>
      <c r="H4842" s="91"/>
      <c r="I4842" s="88"/>
      <c r="J4842" s="92"/>
      <c r="K4842" s="212"/>
      <c r="L4842" s="308" t="str">
        <f>IF(K4842&lt;&gt;"",INDEX(ฐาน!$J$4:$M$44,MATCH(INT(K4842),ฐาน!$J$4:$J$44,0),2),"")</f>
        <v/>
      </c>
      <c r="M4842" s="309" t="str">
        <f>IF(L4842&lt;&gt;"",INDEX(ฐาน!$J$4:$M$45,MATCH(L4842,ฐาน!$K$4:$K$45,0),4),"")</f>
        <v/>
      </c>
      <c r="N4842" s="310" t="str">
        <f>IF(I4842&lt;&gt;"",INDEX(ฐาน!$A$4:$F$9,MATCH(I4842,ฐาน!$A$4:$A$9,0),IF(J4842&gt;=INDEX(ฐาน!$A$4:$F$9,MATCH(I4842,ฐาน!$A$4:$A$9,0),3),6,5)),"")</f>
        <v/>
      </c>
      <c r="O4842" s="311" t="str">
        <f>IF(I4842&lt;&gt;"",IF(J4842&gt;=INDEX(ฐาน!$A$4:$G$9,MATCH(I4842,ฐาน!$A$4:$A$9,0),4),INDEX(ฐาน!$A$4:$G$9,MATCH(I4842,ฐาน!$A$4:$A$9,0),7),INDEX(ฐาน!$A$4:$G$9,MATCH(I4842,ฐาน!$A$4:$A$9,0),4)),"")</f>
        <v/>
      </c>
      <c r="P4842" s="312">
        <f>IF(M4842&lt;&gt;ฐาน!$M$45,IF(L4842&lt;&gt;"",($L4842*$N4842/100),0),0)</f>
        <v>0</v>
      </c>
      <c r="Q4842" s="311">
        <f>IF(M4842&lt;&gt;ฐาน!$M$45,IF(L4842&lt;&gt;"",ROUNDUP(($L4842*$N4842/100),-1),0),0)</f>
        <v>0</v>
      </c>
      <c r="R4842" s="311">
        <f t="shared" si="150"/>
        <v>0</v>
      </c>
      <c r="S4842" s="313">
        <f t="shared" si="151"/>
        <v>0</v>
      </c>
      <c r="T4842" s="314">
        <f>IF(M4842&lt;&gt;ฐาน!$M$45,IF(S4842&lt;&gt;"",S4842+R4842,0),0)</f>
        <v>0</v>
      </c>
      <c r="U4842" s="311">
        <f>IF(M4842&lt;&gt;ฐาน!$M$45,IF(S4842=0,J4842+T4842,O4842),J4842)</f>
        <v>0</v>
      </c>
      <c r="V4842" s="98"/>
    </row>
    <row r="4843" spans="1:22" x14ac:dyDescent="0.35">
      <c r="A4843" s="93">
        <v>4835</v>
      </c>
      <c r="B4843" s="84"/>
      <c r="C4843" s="98"/>
      <c r="D4843" s="91"/>
      <c r="E4843" s="89"/>
      <c r="F4843" s="88"/>
      <c r="G4843" s="91"/>
      <c r="H4843" s="91"/>
      <c r="I4843" s="88"/>
      <c r="J4843" s="92"/>
      <c r="K4843" s="212"/>
      <c r="L4843" s="308" t="str">
        <f>IF(K4843&lt;&gt;"",INDEX(ฐาน!$J$4:$M$44,MATCH(INT(K4843),ฐาน!$J$4:$J$44,0),2),"")</f>
        <v/>
      </c>
      <c r="M4843" s="309" t="str">
        <f>IF(L4843&lt;&gt;"",INDEX(ฐาน!$J$4:$M$45,MATCH(L4843,ฐาน!$K$4:$K$45,0),4),"")</f>
        <v/>
      </c>
      <c r="N4843" s="310" t="str">
        <f>IF(I4843&lt;&gt;"",INDEX(ฐาน!$A$4:$F$9,MATCH(I4843,ฐาน!$A$4:$A$9,0),IF(J4843&gt;=INDEX(ฐาน!$A$4:$F$9,MATCH(I4843,ฐาน!$A$4:$A$9,0),3),6,5)),"")</f>
        <v/>
      </c>
      <c r="O4843" s="311" t="str">
        <f>IF(I4843&lt;&gt;"",IF(J4843&gt;=INDEX(ฐาน!$A$4:$G$9,MATCH(I4843,ฐาน!$A$4:$A$9,0),4),INDEX(ฐาน!$A$4:$G$9,MATCH(I4843,ฐาน!$A$4:$A$9,0),7),INDEX(ฐาน!$A$4:$G$9,MATCH(I4843,ฐาน!$A$4:$A$9,0),4)),"")</f>
        <v/>
      </c>
      <c r="P4843" s="312">
        <f>IF(M4843&lt;&gt;ฐาน!$M$45,IF(L4843&lt;&gt;"",($L4843*$N4843/100),0),0)</f>
        <v>0</v>
      </c>
      <c r="Q4843" s="311">
        <f>IF(M4843&lt;&gt;ฐาน!$M$45,IF(L4843&lt;&gt;"",ROUNDUP(($L4843*$N4843/100),-1),0),0)</f>
        <v>0</v>
      </c>
      <c r="R4843" s="311">
        <f t="shared" si="150"/>
        <v>0</v>
      </c>
      <c r="S4843" s="313">
        <f t="shared" si="151"/>
        <v>0</v>
      </c>
      <c r="T4843" s="314">
        <f>IF(M4843&lt;&gt;ฐาน!$M$45,IF(S4843&lt;&gt;"",S4843+R4843,0),0)</f>
        <v>0</v>
      </c>
      <c r="U4843" s="311">
        <f>IF(M4843&lt;&gt;ฐาน!$M$45,IF(S4843=0,J4843+T4843,O4843),J4843)</f>
        <v>0</v>
      </c>
      <c r="V4843" s="98"/>
    </row>
    <row r="4844" spans="1:22" x14ac:dyDescent="0.35">
      <c r="A4844" s="93">
        <v>4836</v>
      </c>
      <c r="B4844" s="84"/>
      <c r="C4844" s="98"/>
      <c r="D4844" s="91"/>
      <c r="E4844" s="89"/>
      <c r="F4844" s="88"/>
      <c r="G4844" s="91"/>
      <c r="H4844" s="91"/>
      <c r="I4844" s="88"/>
      <c r="J4844" s="92"/>
      <c r="K4844" s="212"/>
      <c r="L4844" s="308" t="str">
        <f>IF(K4844&lt;&gt;"",INDEX(ฐาน!$J$4:$M$44,MATCH(INT(K4844),ฐาน!$J$4:$J$44,0),2),"")</f>
        <v/>
      </c>
      <c r="M4844" s="309" t="str">
        <f>IF(L4844&lt;&gt;"",INDEX(ฐาน!$J$4:$M$45,MATCH(L4844,ฐาน!$K$4:$K$45,0),4),"")</f>
        <v/>
      </c>
      <c r="N4844" s="310" t="str">
        <f>IF(I4844&lt;&gt;"",INDEX(ฐาน!$A$4:$F$9,MATCH(I4844,ฐาน!$A$4:$A$9,0),IF(J4844&gt;=INDEX(ฐาน!$A$4:$F$9,MATCH(I4844,ฐาน!$A$4:$A$9,0),3),6,5)),"")</f>
        <v/>
      </c>
      <c r="O4844" s="311" t="str">
        <f>IF(I4844&lt;&gt;"",IF(J4844&gt;=INDEX(ฐาน!$A$4:$G$9,MATCH(I4844,ฐาน!$A$4:$A$9,0),4),INDEX(ฐาน!$A$4:$G$9,MATCH(I4844,ฐาน!$A$4:$A$9,0),7),INDEX(ฐาน!$A$4:$G$9,MATCH(I4844,ฐาน!$A$4:$A$9,0),4)),"")</f>
        <v/>
      </c>
      <c r="P4844" s="312">
        <f>IF(M4844&lt;&gt;ฐาน!$M$45,IF(L4844&lt;&gt;"",($L4844*$N4844/100),0),0)</f>
        <v>0</v>
      </c>
      <c r="Q4844" s="311">
        <f>IF(M4844&lt;&gt;ฐาน!$M$45,IF(L4844&lt;&gt;"",ROUNDUP(($L4844*$N4844/100),-1),0),0)</f>
        <v>0</v>
      </c>
      <c r="R4844" s="311">
        <f t="shared" si="150"/>
        <v>0</v>
      </c>
      <c r="S4844" s="313">
        <f t="shared" si="151"/>
        <v>0</v>
      </c>
      <c r="T4844" s="314">
        <f>IF(M4844&lt;&gt;ฐาน!$M$45,IF(S4844&lt;&gt;"",S4844+R4844,0),0)</f>
        <v>0</v>
      </c>
      <c r="U4844" s="311">
        <f>IF(M4844&lt;&gt;ฐาน!$M$45,IF(S4844=0,J4844+T4844,O4844),J4844)</f>
        <v>0</v>
      </c>
      <c r="V4844" s="98"/>
    </row>
    <row r="4845" spans="1:22" x14ac:dyDescent="0.35">
      <c r="A4845" s="93">
        <v>4837</v>
      </c>
      <c r="B4845" s="84"/>
      <c r="C4845" s="98"/>
      <c r="D4845" s="91"/>
      <c r="E4845" s="89"/>
      <c r="F4845" s="88"/>
      <c r="G4845" s="91"/>
      <c r="H4845" s="91"/>
      <c r="I4845" s="88"/>
      <c r="J4845" s="92"/>
      <c r="K4845" s="212"/>
      <c r="L4845" s="308" t="str">
        <f>IF(K4845&lt;&gt;"",INDEX(ฐาน!$J$4:$M$44,MATCH(INT(K4845),ฐาน!$J$4:$J$44,0),2),"")</f>
        <v/>
      </c>
      <c r="M4845" s="309" t="str">
        <f>IF(L4845&lt;&gt;"",INDEX(ฐาน!$J$4:$M$45,MATCH(L4845,ฐาน!$K$4:$K$45,0),4),"")</f>
        <v/>
      </c>
      <c r="N4845" s="310" t="str">
        <f>IF(I4845&lt;&gt;"",INDEX(ฐาน!$A$4:$F$9,MATCH(I4845,ฐาน!$A$4:$A$9,0),IF(J4845&gt;=INDEX(ฐาน!$A$4:$F$9,MATCH(I4845,ฐาน!$A$4:$A$9,0),3),6,5)),"")</f>
        <v/>
      </c>
      <c r="O4845" s="311" t="str">
        <f>IF(I4845&lt;&gt;"",IF(J4845&gt;=INDEX(ฐาน!$A$4:$G$9,MATCH(I4845,ฐาน!$A$4:$A$9,0),4),INDEX(ฐาน!$A$4:$G$9,MATCH(I4845,ฐาน!$A$4:$A$9,0),7),INDEX(ฐาน!$A$4:$G$9,MATCH(I4845,ฐาน!$A$4:$A$9,0),4)),"")</f>
        <v/>
      </c>
      <c r="P4845" s="312">
        <f>IF(M4845&lt;&gt;ฐาน!$M$45,IF(L4845&lt;&gt;"",($L4845*$N4845/100),0),0)</f>
        <v>0</v>
      </c>
      <c r="Q4845" s="311">
        <f>IF(M4845&lt;&gt;ฐาน!$M$45,IF(L4845&lt;&gt;"",ROUNDUP(($L4845*$N4845/100),-1),0),0)</f>
        <v>0</v>
      </c>
      <c r="R4845" s="311">
        <f t="shared" si="150"/>
        <v>0</v>
      </c>
      <c r="S4845" s="313">
        <f t="shared" si="151"/>
        <v>0</v>
      </c>
      <c r="T4845" s="314">
        <f>IF(M4845&lt;&gt;ฐาน!$M$45,IF(S4845&lt;&gt;"",S4845+R4845,0),0)</f>
        <v>0</v>
      </c>
      <c r="U4845" s="311">
        <f>IF(M4845&lt;&gt;ฐาน!$M$45,IF(S4845=0,J4845+T4845,O4845),J4845)</f>
        <v>0</v>
      </c>
      <c r="V4845" s="98"/>
    </row>
    <row r="4846" spans="1:22" x14ac:dyDescent="0.35">
      <c r="A4846" s="93">
        <v>4838</v>
      </c>
      <c r="B4846" s="84"/>
      <c r="C4846" s="98"/>
      <c r="D4846" s="91"/>
      <c r="E4846" s="89"/>
      <c r="F4846" s="88"/>
      <c r="G4846" s="91"/>
      <c r="H4846" s="91"/>
      <c r="I4846" s="88"/>
      <c r="J4846" s="92"/>
      <c r="K4846" s="212"/>
      <c r="L4846" s="308" t="str">
        <f>IF(K4846&lt;&gt;"",INDEX(ฐาน!$J$4:$M$44,MATCH(INT(K4846),ฐาน!$J$4:$J$44,0),2),"")</f>
        <v/>
      </c>
      <c r="M4846" s="309" t="str">
        <f>IF(L4846&lt;&gt;"",INDEX(ฐาน!$J$4:$M$45,MATCH(L4846,ฐาน!$K$4:$K$45,0),4),"")</f>
        <v/>
      </c>
      <c r="N4846" s="310" t="str">
        <f>IF(I4846&lt;&gt;"",INDEX(ฐาน!$A$4:$F$9,MATCH(I4846,ฐาน!$A$4:$A$9,0),IF(J4846&gt;=INDEX(ฐาน!$A$4:$F$9,MATCH(I4846,ฐาน!$A$4:$A$9,0),3),6,5)),"")</f>
        <v/>
      </c>
      <c r="O4846" s="311" t="str">
        <f>IF(I4846&lt;&gt;"",IF(J4846&gt;=INDEX(ฐาน!$A$4:$G$9,MATCH(I4846,ฐาน!$A$4:$A$9,0),4),INDEX(ฐาน!$A$4:$G$9,MATCH(I4846,ฐาน!$A$4:$A$9,0),7),INDEX(ฐาน!$A$4:$G$9,MATCH(I4846,ฐาน!$A$4:$A$9,0),4)),"")</f>
        <v/>
      </c>
      <c r="P4846" s="312">
        <f>IF(M4846&lt;&gt;ฐาน!$M$45,IF(L4846&lt;&gt;"",($L4846*$N4846/100),0),0)</f>
        <v>0</v>
      </c>
      <c r="Q4846" s="311">
        <f>IF(M4846&lt;&gt;ฐาน!$M$45,IF(L4846&lt;&gt;"",ROUNDUP(($L4846*$N4846/100),-1),0),0)</f>
        <v>0</v>
      </c>
      <c r="R4846" s="311">
        <f t="shared" si="150"/>
        <v>0</v>
      </c>
      <c r="S4846" s="313">
        <f t="shared" si="151"/>
        <v>0</v>
      </c>
      <c r="T4846" s="314">
        <f>IF(M4846&lt;&gt;ฐาน!$M$45,IF(S4846&lt;&gt;"",S4846+R4846,0),0)</f>
        <v>0</v>
      </c>
      <c r="U4846" s="311">
        <f>IF(M4846&lt;&gt;ฐาน!$M$45,IF(S4846=0,J4846+T4846,O4846),J4846)</f>
        <v>0</v>
      </c>
      <c r="V4846" s="98"/>
    </row>
    <row r="4847" spans="1:22" x14ac:dyDescent="0.35">
      <c r="A4847" s="93">
        <v>4839</v>
      </c>
      <c r="B4847" s="84"/>
      <c r="C4847" s="98"/>
      <c r="D4847" s="91"/>
      <c r="E4847" s="89"/>
      <c r="F4847" s="88"/>
      <c r="G4847" s="91"/>
      <c r="H4847" s="91"/>
      <c r="I4847" s="88"/>
      <c r="J4847" s="92"/>
      <c r="K4847" s="212"/>
      <c r="L4847" s="308" t="str">
        <f>IF(K4847&lt;&gt;"",INDEX(ฐาน!$J$4:$M$44,MATCH(INT(K4847),ฐาน!$J$4:$J$44,0),2),"")</f>
        <v/>
      </c>
      <c r="M4847" s="309" t="str">
        <f>IF(L4847&lt;&gt;"",INDEX(ฐาน!$J$4:$M$45,MATCH(L4847,ฐาน!$K$4:$K$45,0),4),"")</f>
        <v/>
      </c>
      <c r="N4847" s="310" t="str">
        <f>IF(I4847&lt;&gt;"",INDEX(ฐาน!$A$4:$F$9,MATCH(I4847,ฐาน!$A$4:$A$9,0),IF(J4847&gt;=INDEX(ฐาน!$A$4:$F$9,MATCH(I4847,ฐาน!$A$4:$A$9,0),3),6,5)),"")</f>
        <v/>
      </c>
      <c r="O4847" s="311" t="str">
        <f>IF(I4847&lt;&gt;"",IF(J4847&gt;=INDEX(ฐาน!$A$4:$G$9,MATCH(I4847,ฐาน!$A$4:$A$9,0),4),INDEX(ฐาน!$A$4:$G$9,MATCH(I4847,ฐาน!$A$4:$A$9,0),7),INDEX(ฐาน!$A$4:$G$9,MATCH(I4847,ฐาน!$A$4:$A$9,0),4)),"")</f>
        <v/>
      </c>
      <c r="P4847" s="312">
        <f>IF(M4847&lt;&gt;ฐาน!$M$45,IF(L4847&lt;&gt;"",($L4847*$N4847/100),0),0)</f>
        <v>0</v>
      </c>
      <c r="Q4847" s="311">
        <f>IF(M4847&lt;&gt;ฐาน!$M$45,IF(L4847&lt;&gt;"",ROUNDUP(($L4847*$N4847/100),-1),0),0)</f>
        <v>0</v>
      </c>
      <c r="R4847" s="311">
        <f t="shared" si="150"/>
        <v>0</v>
      </c>
      <c r="S4847" s="313">
        <f t="shared" si="151"/>
        <v>0</v>
      </c>
      <c r="T4847" s="314">
        <f>IF(M4847&lt;&gt;ฐาน!$M$45,IF(S4847&lt;&gt;"",S4847+R4847,0),0)</f>
        <v>0</v>
      </c>
      <c r="U4847" s="311">
        <f>IF(M4847&lt;&gt;ฐาน!$M$45,IF(S4847=0,J4847+T4847,O4847),J4847)</f>
        <v>0</v>
      </c>
      <c r="V4847" s="98"/>
    </row>
    <row r="4848" spans="1:22" x14ac:dyDescent="0.35">
      <c r="A4848" s="93">
        <v>4840</v>
      </c>
      <c r="B4848" s="84"/>
      <c r="C4848" s="98"/>
      <c r="D4848" s="91"/>
      <c r="E4848" s="89"/>
      <c r="F4848" s="88"/>
      <c r="G4848" s="91"/>
      <c r="H4848" s="91"/>
      <c r="I4848" s="88"/>
      <c r="J4848" s="92"/>
      <c r="K4848" s="212"/>
      <c r="L4848" s="308" t="str">
        <f>IF(K4848&lt;&gt;"",INDEX(ฐาน!$J$4:$M$44,MATCH(INT(K4848),ฐาน!$J$4:$J$44,0),2),"")</f>
        <v/>
      </c>
      <c r="M4848" s="309" t="str">
        <f>IF(L4848&lt;&gt;"",INDEX(ฐาน!$J$4:$M$45,MATCH(L4848,ฐาน!$K$4:$K$45,0),4),"")</f>
        <v/>
      </c>
      <c r="N4848" s="310" t="str">
        <f>IF(I4848&lt;&gt;"",INDEX(ฐาน!$A$4:$F$9,MATCH(I4848,ฐาน!$A$4:$A$9,0),IF(J4848&gt;=INDEX(ฐาน!$A$4:$F$9,MATCH(I4848,ฐาน!$A$4:$A$9,0),3),6,5)),"")</f>
        <v/>
      </c>
      <c r="O4848" s="311" t="str">
        <f>IF(I4848&lt;&gt;"",IF(J4848&gt;=INDEX(ฐาน!$A$4:$G$9,MATCH(I4848,ฐาน!$A$4:$A$9,0),4),INDEX(ฐาน!$A$4:$G$9,MATCH(I4848,ฐาน!$A$4:$A$9,0),7),INDEX(ฐาน!$A$4:$G$9,MATCH(I4848,ฐาน!$A$4:$A$9,0),4)),"")</f>
        <v/>
      </c>
      <c r="P4848" s="312">
        <f>IF(M4848&lt;&gt;ฐาน!$M$45,IF(L4848&lt;&gt;"",($L4848*$N4848/100),0),0)</f>
        <v>0</v>
      </c>
      <c r="Q4848" s="311">
        <f>IF(M4848&lt;&gt;ฐาน!$M$45,IF(L4848&lt;&gt;"",ROUNDUP(($L4848*$N4848/100),-1),0),0)</f>
        <v>0</v>
      </c>
      <c r="R4848" s="311">
        <f t="shared" si="150"/>
        <v>0</v>
      </c>
      <c r="S4848" s="313">
        <f t="shared" si="151"/>
        <v>0</v>
      </c>
      <c r="T4848" s="314">
        <f>IF(M4848&lt;&gt;ฐาน!$M$45,IF(S4848&lt;&gt;"",S4848+R4848,0),0)</f>
        <v>0</v>
      </c>
      <c r="U4848" s="311">
        <f>IF(M4848&lt;&gt;ฐาน!$M$45,IF(S4848=0,J4848+T4848,O4848),J4848)</f>
        <v>0</v>
      </c>
      <c r="V4848" s="98"/>
    </row>
    <row r="4849" spans="1:22" x14ac:dyDescent="0.35">
      <c r="A4849" s="93">
        <v>4841</v>
      </c>
      <c r="B4849" s="84"/>
      <c r="C4849" s="98"/>
      <c r="D4849" s="91"/>
      <c r="E4849" s="89"/>
      <c r="F4849" s="88"/>
      <c r="G4849" s="91"/>
      <c r="H4849" s="91"/>
      <c r="I4849" s="88"/>
      <c r="J4849" s="92"/>
      <c r="K4849" s="212"/>
      <c r="L4849" s="308" t="str">
        <f>IF(K4849&lt;&gt;"",INDEX(ฐาน!$J$4:$M$44,MATCH(INT(K4849),ฐาน!$J$4:$J$44,0),2),"")</f>
        <v/>
      </c>
      <c r="M4849" s="309" t="str">
        <f>IF(L4849&lt;&gt;"",INDEX(ฐาน!$J$4:$M$45,MATCH(L4849,ฐาน!$K$4:$K$45,0),4),"")</f>
        <v/>
      </c>
      <c r="N4849" s="310" t="str">
        <f>IF(I4849&lt;&gt;"",INDEX(ฐาน!$A$4:$F$9,MATCH(I4849,ฐาน!$A$4:$A$9,0),IF(J4849&gt;=INDEX(ฐาน!$A$4:$F$9,MATCH(I4849,ฐาน!$A$4:$A$9,0),3),6,5)),"")</f>
        <v/>
      </c>
      <c r="O4849" s="311" t="str">
        <f>IF(I4849&lt;&gt;"",IF(J4849&gt;=INDEX(ฐาน!$A$4:$G$9,MATCH(I4849,ฐาน!$A$4:$A$9,0),4),INDEX(ฐาน!$A$4:$G$9,MATCH(I4849,ฐาน!$A$4:$A$9,0),7),INDEX(ฐาน!$A$4:$G$9,MATCH(I4849,ฐาน!$A$4:$A$9,0),4)),"")</f>
        <v/>
      </c>
      <c r="P4849" s="312">
        <f>IF(M4849&lt;&gt;ฐาน!$M$45,IF(L4849&lt;&gt;"",($L4849*$N4849/100),0),0)</f>
        <v>0</v>
      </c>
      <c r="Q4849" s="311">
        <f>IF(M4849&lt;&gt;ฐาน!$M$45,IF(L4849&lt;&gt;"",ROUNDUP(($L4849*$N4849/100),-1),0),0)</f>
        <v>0</v>
      </c>
      <c r="R4849" s="311">
        <f t="shared" si="150"/>
        <v>0</v>
      </c>
      <c r="S4849" s="313">
        <f t="shared" si="151"/>
        <v>0</v>
      </c>
      <c r="T4849" s="314">
        <f>IF(M4849&lt;&gt;ฐาน!$M$45,IF(S4849&lt;&gt;"",S4849+R4849,0),0)</f>
        <v>0</v>
      </c>
      <c r="U4849" s="311">
        <f>IF(M4849&lt;&gt;ฐาน!$M$45,IF(S4849=0,J4849+T4849,O4849),J4849)</f>
        <v>0</v>
      </c>
      <c r="V4849" s="98"/>
    </row>
    <row r="4850" spans="1:22" x14ac:dyDescent="0.35">
      <c r="A4850" s="93">
        <v>4842</v>
      </c>
      <c r="B4850" s="84"/>
      <c r="C4850" s="98"/>
      <c r="D4850" s="91"/>
      <c r="E4850" s="89"/>
      <c r="F4850" s="88"/>
      <c r="G4850" s="91"/>
      <c r="H4850" s="91"/>
      <c r="I4850" s="88"/>
      <c r="J4850" s="92"/>
      <c r="K4850" s="212"/>
      <c r="L4850" s="308" t="str">
        <f>IF(K4850&lt;&gt;"",INDEX(ฐาน!$J$4:$M$44,MATCH(INT(K4850),ฐาน!$J$4:$J$44,0),2),"")</f>
        <v/>
      </c>
      <c r="M4850" s="309" t="str">
        <f>IF(L4850&lt;&gt;"",INDEX(ฐาน!$J$4:$M$45,MATCH(L4850,ฐาน!$K$4:$K$45,0),4),"")</f>
        <v/>
      </c>
      <c r="N4850" s="310" t="str">
        <f>IF(I4850&lt;&gt;"",INDEX(ฐาน!$A$4:$F$9,MATCH(I4850,ฐาน!$A$4:$A$9,0),IF(J4850&gt;=INDEX(ฐาน!$A$4:$F$9,MATCH(I4850,ฐาน!$A$4:$A$9,0),3),6,5)),"")</f>
        <v/>
      </c>
      <c r="O4850" s="311" t="str">
        <f>IF(I4850&lt;&gt;"",IF(J4850&gt;=INDEX(ฐาน!$A$4:$G$9,MATCH(I4850,ฐาน!$A$4:$A$9,0),4),INDEX(ฐาน!$A$4:$G$9,MATCH(I4850,ฐาน!$A$4:$A$9,0),7),INDEX(ฐาน!$A$4:$G$9,MATCH(I4850,ฐาน!$A$4:$A$9,0),4)),"")</f>
        <v/>
      </c>
      <c r="P4850" s="312">
        <f>IF(M4850&lt;&gt;ฐาน!$M$45,IF(L4850&lt;&gt;"",($L4850*$N4850/100),0),0)</f>
        <v>0</v>
      </c>
      <c r="Q4850" s="311">
        <f>IF(M4850&lt;&gt;ฐาน!$M$45,IF(L4850&lt;&gt;"",ROUNDUP(($L4850*$N4850/100),-1),0),0)</f>
        <v>0</v>
      </c>
      <c r="R4850" s="311">
        <f t="shared" si="150"/>
        <v>0</v>
      </c>
      <c r="S4850" s="313">
        <f t="shared" si="151"/>
        <v>0</v>
      </c>
      <c r="T4850" s="314">
        <f>IF(M4850&lt;&gt;ฐาน!$M$45,IF(S4850&lt;&gt;"",S4850+R4850,0),0)</f>
        <v>0</v>
      </c>
      <c r="U4850" s="311">
        <f>IF(M4850&lt;&gt;ฐาน!$M$45,IF(S4850=0,J4850+T4850,O4850),J4850)</f>
        <v>0</v>
      </c>
      <c r="V4850" s="98"/>
    </row>
    <row r="4851" spans="1:22" x14ac:dyDescent="0.35">
      <c r="A4851" s="93">
        <v>4843</v>
      </c>
      <c r="B4851" s="84"/>
      <c r="C4851" s="98"/>
      <c r="D4851" s="91"/>
      <c r="E4851" s="89"/>
      <c r="F4851" s="88"/>
      <c r="G4851" s="91"/>
      <c r="H4851" s="91"/>
      <c r="I4851" s="88"/>
      <c r="J4851" s="92"/>
      <c r="K4851" s="212"/>
      <c r="L4851" s="308" t="str">
        <f>IF(K4851&lt;&gt;"",INDEX(ฐาน!$J$4:$M$44,MATCH(INT(K4851),ฐาน!$J$4:$J$44,0),2),"")</f>
        <v/>
      </c>
      <c r="M4851" s="309" t="str">
        <f>IF(L4851&lt;&gt;"",INDEX(ฐาน!$J$4:$M$45,MATCH(L4851,ฐาน!$K$4:$K$45,0),4),"")</f>
        <v/>
      </c>
      <c r="N4851" s="310" t="str">
        <f>IF(I4851&lt;&gt;"",INDEX(ฐาน!$A$4:$F$9,MATCH(I4851,ฐาน!$A$4:$A$9,0),IF(J4851&gt;=INDEX(ฐาน!$A$4:$F$9,MATCH(I4851,ฐาน!$A$4:$A$9,0),3),6,5)),"")</f>
        <v/>
      </c>
      <c r="O4851" s="311" t="str">
        <f>IF(I4851&lt;&gt;"",IF(J4851&gt;=INDEX(ฐาน!$A$4:$G$9,MATCH(I4851,ฐาน!$A$4:$A$9,0),4),INDEX(ฐาน!$A$4:$G$9,MATCH(I4851,ฐาน!$A$4:$A$9,0),7),INDEX(ฐาน!$A$4:$G$9,MATCH(I4851,ฐาน!$A$4:$A$9,0),4)),"")</f>
        <v/>
      </c>
      <c r="P4851" s="312">
        <f>IF(M4851&lt;&gt;ฐาน!$M$45,IF(L4851&lt;&gt;"",($L4851*$N4851/100),0),0)</f>
        <v>0</v>
      </c>
      <c r="Q4851" s="311">
        <f>IF(M4851&lt;&gt;ฐาน!$M$45,IF(L4851&lt;&gt;"",ROUNDUP(($L4851*$N4851/100),-1),0),0)</f>
        <v>0</v>
      </c>
      <c r="R4851" s="311">
        <f t="shared" si="150"/>
        <v>0</v>
      </c>
      <c r="S4851" s="313">
        <f t="shared" si="151"/>
        <v>0</v>
      </c>
      <c r="T4851" s="314">
        <f>IF(M4851&lt;&gt;ฐาน!$M$45,IF(S4851&lt;&gt;"",S4851+R4851,0),0)</f>
        <v>0</v>
      </c>
      <c r="U4851" s="311">
        <f>IF(M4851&lt;&gt;ฐาน!$M$45,IF(S4851=0,J4851+T4851,O4851),J4851)</f>
        <v>0</v>
      </c>
      <c r="V4851" s="98"/>
    </row>
    <row r="4852" spans="1:22" x14ac:dyDescent="0.35">
      <c r="A4852" s="93">
        <v>4844</v>
      </c>
      <c r="B4852" s="84"/>
      <c r="C4852" s="98"/>
      <c r="D4852" s="91"/>
      <c r="E4852" s="89"/>
      <c r="F4852" s="88"/>
      <c r="G4852" s="91"/>
      <c r="H4852" s="91"/>
      <c r="I4852" s="88"/>
      <c r="J4852" s="92"/>
      <c r="K4852" s="212"/>
      <c r="L4852" s="308" t="str">
        <f>IF(K4852&lt;&gt;"",INDEX(ฐาน!$J$4:$M$44,MATCH(INT(K4852),ฐาน!$J$4:$J$44,0),2),"")</f>
        <v/>
      </c>
      <c r="M4852" s="309" t="str">
        <f>IF(L4852&lt;&gt;"",INDEX(ฐาน!$J$4:$M$45,MATCH(L4852,ฐาน!$K$4:$K$45,0),4),"")</f>
        <v/>
      </c>
      <c r="N4852" s="310" t="str">
        <f>IF(I4852&lt;&gt;"",INDEX(ฐาน!$A$4:$F$9,MATCH(I4852,ฐาน!$A$4:$A$9,0),IF(J4852&gt;=INDEX(ฐาน!$A$4:$F$9,MATCH(I4852,ฐาน!$A$4:$A$9,0),3),6,5)),"")</f>
        <v/>
      </c>
      <c r="O4852" s="311" t="str">
        <f>IF(I4852&lt;&gt;"",IF(J4852&gt;=INDEX(ฐาน!$A$4:$G$9,MATCH(I4852,ฐาน!$A$4:$A$9,0),4),INDEX(ฐาน!$A$4:$G$9,MATCH(I4852,ฐาน!$A$4:$A$9,0),7),INDEX(ฐาน!$A$4:$G$9,MATCH(I4852,ฐาน!$A$4:$A$9,0),4)),"")</f>
        <v/>
      </c>
      <c r="P4852" s="312">
        <f>IF(M4852&lt;&gt;ฐาน!$M$45,IF(L4852&lt;&gt;"",($L4852*$N4852/100),0),0)</f>
        <v>0</v>
      </c>
      <c r="Q4852" s="311">
        <f>IF(M4852&lt;&gt;ฐาน!$M$45,IF(L4852&lt;&gt;"",ROUNDUP(($L4852*$N4852/100),-1),0),0)</f>
        <v>0</v>
      </c>
      <c r="R4852" s="311">
        <f t="shared" si="150"/>
        <v>0</v>
      </c>
      <c r="S4852" s="313">
        <f t="shared" si="151"/>
        <v>0</v>
      </c>
      <c r="T4852" s="314">
        <f>IF(M4852&lt;&gt;ฐาน!$M$45,IF(S4852&lt;&gt;"",S4852+R4852,0),0)</f>
        <v>0</v>
      </c>
      <c r="U4852" s="311">
        <f>IF(M4852&lt;&gt;ฐาน!$M$45,IF(S4852=0,J4852+T4852,O4852),J4852)</f>
        <v>0</v>
      </c>
      <c r="V4852" s="98"/>
    </row>
    <row r="4853" spans="1:22" x14ac:dyDescent="0.35">
      <c r="A4853" s="93">
        <v>4845</v>
      </c>
      <c r="B4853" s="84"/>
      <c r="C4853" s="98"/>
      <c r="D4853" s="91"/>
      <c r="E4853" s="89"/>
      <c r="F4853" s="88"/>
      <c r="G4853" s="91"/>
      <c r="H4853" s="91"/>
      <c r="I4853" s="88"/>
      <c r="J4853" s="92"/>
      <c r="K4853" s="212"/>
      <c r="L4853" s="308" t="str">
        <f>IF(K4853&lt;&gt;"",INDEX(ฐาน!$J$4:$M$44,MATCH(INT(K4853),ฐาน!$J$4:$J$44,0),2),"")</f>
        <v/>
      </c>
      <c r="M4853" s="309" t="str">
        <f>IF(L4853&lt;&gt;"",INDEX(ฐาน!$J$4:$M$45,MATCH(L4853,ฐาน!$K$4:$K$45,0),4),"")</f>
        <v/>
      </c>
      <c r="N4853" s="310" t="str">
        <f>IF(I4853&lt;&gt;"",INDEX(ฐาน!$A$4:$F$9,MATCH(I4853,ฐาน!$A$4:$A$9,0),IF(J4853&gt;=INDEX(ฐาน!$A$4:$F$9,MATCH(I4853,ฐาน!$A$4:$A$9,0),3),6,5)),"")</f>
        <v/>
      </c>
      <c r="O4853" s="311" t="str">
        <f>IF(I4853&lt;&gt;"",IF(J4853&gt;=INDEX(ฐาน!$A$4:$G$9,MATCH(I4853,ฐาน!$A$4:$A$9,0),4),INDEX(ฐาน!$A$4:$G$9,MATCH(I4853,ฐาน!$A$4:$A$9,0),7),INDEX(ฐาน!$A$4:$G$9,MATCH(I4853,ฐาน!$A$4:$A$9,0),4)),"")</f>
        <v/>
      </c>
      <c r="P4853" s="312">
        <f>IF(M4853&lt;&gt;ฐาน!$M$45,IF(L4853&lt;&gt;"",($L4853*$N4853/100),0),0)</f>
        <v>0</v>
      </c>
      <c r="Q4853" s="311">
        <f>IF(M4853&lt;&gt;ฐาน!$M$45,IF(L4853&lt;&gt;"",ROUNDUP(($L4853*$N4853/100),-1),0),0)</f>
        <v>0</v>
      </c>
      <c r="R4853" s="311">
        <f t="shared" si="150"/>
        <v>0</v>
      </c>
      <c r="S4853" s="313">
        <f t="shared" si="151"/>
        <v>0</v>
      </c>
      <c r="T4853" s="314">
        <f>IF(M4853&lt;&gt;ฐาน!$M$45,IF(S4853&lt;&gt;"",S4853+R4853,0),0)</f>
        <v>0</v>
      </c>
      <c r="U4853" s="311">
        <f>IF(M4853&lt;&gt;ฐาน!$M$45,IF(S4853=0,J4853+T4853,O4853),J4853)</f>
        <v>0</v>
      </c>
      <c r="V4853" s="98"/>
    </row>
    <row r="4854" spans="1:22" x14ac:dyDescent="0.35">
      <c r="A4854" s="93">
        <v>4846</v>
      </c>
      <c r="B4854" s="84"/>
      <c r="C4854" s="98"/>
      <c r="D4854" s="91"/>
      <c r="E4854" s="89"/>
      <c r="F4854" s="88"/>
      <c r="G4854" s="91"/>
      <c r="H4854" s="91"/>
      <c r="I4854" s="88"/>
      <c r="J4854" s="92"/>
      <c r="K4854" s="212"/>
      <c r="L4854" s="308" t="str">
        <f>IF(K4854&lt;&gt;"",INDEX(ฐาน!$J$4:$M$44,MATCH(INT(K4854),ฐาน!$J$4:$J$44,0),2),"")</f>
        <v/>
      </c>
      <c r="M4854" s="309" t="str">
        <f>IF(L4854&lt;&gt;"",INDEX(ฐาน!$J$4:$M$45,MATCH(L4854,ฐาน!$K$4:$K$45,0),4),"")</f>
        <v/>
      </c>
      <c r="N4854" s="310" t="str">
        <f>IF(I4854&lt;&gt;"",INDEX(ฐาน!$A$4:$F$9,MATCH(I4854,ฐาน!$A$4:$A$9,0),IF(J4854&gt;=INDEX(ฐาน!$A$4:$F$9,MATCH(I4854,ฐาน!$A$4:$A$9,0),3),6,5)),"")</f>
        <v/>
      </c>
      <c r="O4854" s="311" t="str">
        <f>IF(I4854&lt;&gt;"",IF(J4854&gt;=INDEX(ฐาน!$A$4:$G$9,MATCH(I4854,ฐาน!$A$4:$A$9,0),4),INDEX(ฐาน!$A$4:$G$9,MATCH(I4854,ฐาน!$A$4:$A$9,0),7),INDEX(ฐาน!$A$4:$G$9,MATCH(I4854,ฐาน!$A$4:$A$9,0),4)),"")</f>
        <v/>
      </c>
      <c r="P4854" s="312">
        <f>IF(M4854&lt;&gt;ฐาน!$M$45,IF(L4854&lt;&gt;"",($L4854*$N4854/100),0),0)</f>
        <v>0</v>
      </c>
      <c r="Q4854" s="311">
        <f>IF(M4854&lt;&gt;ฐาน!$M$45,IF(L4854&lt;&gt;"",ROUNDUP(($L4854*$N4854/100),-1),0),0)</f>
        <v>0</v>
      </c>
      <c r="R4854" s="311">
        <f t="shared" si="150"/>
        <v>0</v>
      </c>
      <c r="S4854" s="313">
        <f t="shared" si="151"/>
        <v>0</v>
      </c>
      <c r="T4854" s="314">
        <f>IF(M4854&lt;&gt;ฐาน!$M$45,IF(S4854&lt;&gt;"",S4854+R4854,0),0)</f>
        <v>0</v>
      </c>
      <c r="U4854" s="311">
        <f>IF(M4854&lt;&gt;ฐาน!$M$45,IF(S4854=0,J4854+T4854,O4854),J4854)</f>
        <v>0</v>
      </c>
      <c r="V4854" s="98"/>
    </row>
    <row r="4855" spans="1:22" x14ac:dyDescent="0.35">
      <c r="A4855" s="93">
        <v>4847</v>
      </c>
      <c r="B4855" s="84"/>
      <c r="C4855" s="98"/>
      <c r="D4855" s="91"/>
      <c r="E4855" s="89"/>
      <c r="F4855" s="88"/>
      <c r="G4855" s="91"/>
      <c r="H4855" s="91"/>
      <c r="I4855" s="88"/>
      <c r="J4855" s="92"/>
      <c r="K4855" s="212"/>
      <c r="L4855" s="308" t="str">
        <f>IF(K4855&lt;&gt;"",INDEX(ฐาน!$J$4:$M$44,MATCH(INT(K4855),ฐาน!$J$4:$J$44,0),2),"")</f>
        <v/>
      </c>
      <c r="M4855" s="309" t="str">
        <f>IF(L4855&lt;&gt;"",INDEX(ฐาน!$J$4:$M$45,MATCH(L4855,ฐาน!$K$4:$K$45,0),4),"")</f>
        <v/>
      </c>
      <c r="N4855" s="310" t="str">
        <f>IF(I4855&lt;&gt;"",INDEX(ฐาน!$A$4:$F$9,MATCH(I4855,ฐาน!$A$4:$A$9,0),IF(J4855&gt;=INDEX(ฐาน!$A$4:$F$9,MATCH(I4855,ฐาน!$A$4:$A$9,0),3),6,5)),"")</f>
        <v/>
      </c>
      <c r="O4855" s="311" t="str">
        <f>IF(I4855&lt;&gt;"",IF(J4855&gt;=INDEX(ฐาน!$A$4:$G$9,MATCH(I4855,ฐาน!$A$4:$A$9,0),4),INDEX(ฐาน!$A$4:$G$9,MATCH(I4855,ฐาน!$A$4:$A$9,0),7),INDEX(ฐาน!$A$4:$G$9,MATCH(I4855,ฐาน!$A$4:$A$9,0),4)),"")</f>
        <v/>
      </c>
      <c r="P4855" s="312">
        <f>IF(M4855&lt;&gt;ฐาน!$M$45,IF(L4855&lt;&gt;"",($L4855*$N4855/100),0),0)</f>
        <v>0</v>
      </c>
      <c r="Q4855" s="311">
        <f>IF(M4855&lt;&gt;ฐาน!$M$45,IF(L4855&lt;&gt;"",ROUNDUP(($L4855*$N4855/100),-1),0),0)</f>
        <v>0</v>
      </c>
      <c r="R4855" s="311">
        <f t="shared" si="150"/>
        <v>0</v>
      </c>
      <c r="S4855" s="313">
        <f t="shared" si="151"/>
        <v>0</v>
      </c>
      <c r="T4855" s="314">
        <f>IF(M4855&lt;&gt;ฐาน!$M$45,IF(S4855&lt;&gt;"",S4855+R4855,0),0)</f>
        <v>0</v>
      </c>
      <c r="U4855" s="311">
        <f>IF(M4855&lt;&gt;ฐาน!$M$45,IF(S4855=0,J4855+T4855,O4855),J4855)</f>
        <v>0</v>
      </c>
      <c r="V4855" s="98"/>
    </row>
    <row r="4856" spans="1:22" x14ac:dyDescent="0.35">
      <c r="A4856" s="93">
        <v>4848</v>
      </c>
      <c r="B4856" s="84"/>
      <c r="C4856" s="98"/>
      <c r="D4856" s="91"/>
      <c r="E4856" s="89"/>
      <c r="F4856" s="88"/>
      <c r="G4856" s="91"/>
      <c r="H4856" s="91"/>
      <c r="I4856" s="88"/>
      <c r="J4856" s="92"/>
      <c r="K4856" s="212"/>
      <c r="L4856" s="308" t="str">
        <f>IF(K4856&lt;&gt;"",INDEX(ฐาน!$J$4:$M$44,MATCH(INT(K4856),ฐาน!$J$4:$J$44,0),2),"")</f>
        <v/>
      </c>
      <c r="M4856" s="309" t="str">
        <f>IF(L4856&lt;&gt;"",INDEX(ฐาน!$J$4:$M$45,MATCH(L4856,ฐาน!$K$4:$K$45,0),4),"")</f>
        <v/>
      </c>
      <c r="N4856" s="310" t="str">
        <f>IF(I4856&lt;&gt;"",INDEX(ฐาน!$A$4:$F$9,MATCH(I4856,ฐาน!$A$4:$A$9,0),IF(J4856&gt;=INDEX(ฐาน!$A$4:$F$9,MATCH(I4856,ฐาน!$A$4:$A$9,0),3),6,5)),"")</f>
        <v/>
      </c>
      <c r="O4856" s="311" t="str">
        <f>IF(I4856&lt;&gt;"",IF(J4856&gt;=INDEX(ฐาน!$A$4:$G$9,MATCH(I4856,ฐาน!$A$4:$A$9,0),4),INDEX(ฐาน!$A$4:$G$9,MATCH(I4856,ฐาน!$A$4:$A$9,0),7),INDEX(ฐาน!$A$4:$G$9,MATCH(I4856,ฐาน!$A$4:$A$9,0),4)),"")</f>
        <v/>
      </c>
      <c r="P4856" s="312">
        <f>IF(M4856&lt;&gt;ฐาน!$M$45,IF(L4856&lt;&gt;"",($L4856*$N4856/100),0),0)</f>
        <v>0</v>
      </c>
      <c r="Q4856" s="311">
        <f>IF(M4856&lt;&gt;ฐาน!$M$45,IF(L4856&lt;&gt;"",ROUNDUP(($L4856*$N4856/100),-1),0),0)</f>
        <v>0</v>
      </c>
      <c r="R4856" s="311">
        <f t="shared" si="150"/>
        <v>0</v>
      </c>
      <c r="S4856" s="313">
        <f t="shared" si="151"/>
        <v>0</v>
      </c>
      <c r="T4856" s="314">
        <f>IF(M4856&lt;&gt;ฐาน!$M$45,IF(S4856&lt;&gt;"",S4856+R4856,0),0)</f>
        <v>0</v>
      </c>
      <c r="U4856" s="311">
        <f>IF(M4856&lt;&gt;ฐาน!$M$45,IF(S4856=0,J4856+T4856,O4856),J4856)</f>
        <v>0</v>
      </c>
      <c r="V4856" s="98"/>
    </row>
    <row r="4857" spans="1:22" x14ac:dyDescent="0.35">
      <c r="A4857" s="93">
        <v>4849</v>
      </c>
      <c r="B4857" s="84"/>
      <c r="C4857" s="98"/>
      <c r="D4857" s="91"/>
      <c r="E4857" s="89"/>
      <c r="F4857" s="88"/>
      <c r="G4857" s="91"/>
      <c r="H4857" s="91"/>
      <c r="I4857" s="88"/>
      <c r="J4857" s="92"/>
      <c r="K4857" s="212"/>
      <c r="L4857" s="308" t="str">
        <f>IF(K4857&lt;&gt;"",INDEX(ฐาน!$J$4:$M$44,MATCH(INT(K4857),ฐาน!$J$4:$J$44,0),2),"")</f>
        <v/>
      </c>
      <c r="M4857" s="309" t="str">
        <f>IF(L4857&lt;&gt;"",INDEX(ฐาน!$J$4:$M$45,MATCH(L4857,ฐาน!$K$4:$K$45,0),4),"")</f>
        <v/>
      </c>
      <c r="N4857" s="310" t="str">
        <f>IF(I4857&lt;&gt;"",INDEX(ฐาน!$A$4:$F$9,MATCH(I4857,ฐาน!$A$4:$A$9,0),IF(J4857&gt;=INDEX(ฐาน!$A$4:$F$9,MATCH(I4857,ฐาน!$A$4:$A$9,0),3),6,5)),"")</f>
        <v/>
      </c>
      <c r="O4857" s="311" t="str">
        <f>IF(I4857&lt;&gt;"",IF(J4857&gt;=INDEX(ฐาน!$A$4:$G$9,MATCH(I4857,ฐาน!$A$4:$A$9,0),4),INDEX(ฐาน!$A$4:$G$9,MATCH(I4857,ฐาน!$A$4:$A$9,0),7),INDEX(ฐาน!$A$4:$G$9,MATCH(I4857,ฐาน!$A$4:$A$9,0),4)),"")</f>
        <v/>
      </c>
      <c r="P4857" s="312">
        <f>IF(M4857&lt;&gt;ฐาน!$M$45,IF(L4857&lt;&gt;"",($L4857*$N4857/100),0),0)</f>
        <v>0</v>
      </c>
      <c r="Q4857" s="311">
        <f>IF(M4857&lt;&gt;ฐาน!$M$45,IF(L4857&lt;&gt;"",ROUNDUP(($L4857*$N4857/100),-1),0),0)</f>
        <v>0</v>
      </c>
      <c r="R4857" s="311">
        <f t="shared" si="150"/>
        <v>0</v>
      </c>
      <c r="S4857" s="313">
        <f t="shared" si="151"/>
        <v>0</v>
      </c>
      <c r="T4857" s="314">
        <f>IF(M4857&lt;&gt;ฐาน!$M$45,IF(S4857&lt;&gt;"",S4857+R4857,0),0)</f>
        <v>0</v>
      </c>
      <c r="U4857" s="311">
        <f>IF(M4857&lt;&gt;ฐาน!$M$45,IF(S4857=0,J4857+T4857,O4857),J4857)</f>
        <v>0</v>
      </c>
      <c r="V4857" s="98"/>
    </row>
    <row r="4858" spans="1:22" x14ac:dyDescent="0.35">
      <c r="A4858" s="93">
        <v>4850</v>
      </c>
      <c r="B4858" s="84"/>
      <c r="C4858" s="98"/>
      <c r="D4858" s="91"/>
      <c r="E4858" s="89"/>
      <c r="F4858" s="88"/>
      <c r="G4858" s="91"/>
      <c r="H4858" s="91"/>
      <c r="I4858" s="88"/>
      <c r="J4858" s="92"/>
      <c r="K4858" s="212"/>
      <c r="L4858" s="308" t="str">
        <f>IF(K4858&lt;&gt;"",INDEX(ฐาน!$J$4:$M$44,MATCH(INT(K4858),ฐาน!$J$4:$J$44,0),2),"")</f>
        <v/>
      </c>
      <c r="M4858" s="309" t="str">
        <f>IF(L4858&lt;&gt;"",INDEX(ฐาน!$J$4:$M$45,MATCH(L4858,ฐาน!$K$4:$K$45,0),4),"")</f>
        <v/>
      </c>
      <c r="N4858" s="310" t="str">
        <f>IF(I4858&lt;&gt;"",INDEX(ฐาน!$A$4:$F$9,MATCH(I4858,ฐาน!$A$4:$A$9,0),IF(J4858&gt;=INDEX(ฐาน!$A$4:$F$9,MATCH(I4858,ฐาน!$A$4:$A$9,0),3),6,5)),"")</f>
        <v/>
      </c>
      <c r="O4858" s="311" t="str">
        <f>IF(I4858&lt;&gt;"",IF(J4858&gt;=INDEX(ฐาน!$A$4:$G$9,MATCH(I4858,ฐาน!$A$4:$A$9,0),4),INDEX(ฐาน!$A$4:$G$9,MATCH(I4858,ฐาน!$A$4:$A$9,0),7),INDEX(ฐาน!$A$4:$G$9,MATCH(I4858,ฐาน!$A$4:$A$9,0),4)),"")</f>
        <v/>
      </c>
      <c r="P4858" s="312">
        <f>IF(M4858&lt;&gt;ฐาน!$M$45,IF(L4858&lt;&gt;"",($L4858*$N4858/100),0),0)</f>
        <v>0</v>
      </c>
      <c r="Q4858" s="311">
        <f>IF(M4858&lt;&gt;ฐาน!$M$45,IF(L4858&lt;&gt;"",ROUNDUP(($L4858*$N4858/100),-1),0),0)</f>
        <v>0</v>
      </c>
      <c r="R4858" s="311">
        <f t="shared" si="150"/>
        <v>0</v>
      </c>
      <c r="S4858" s="313">
        <f t="shared" si="151"/>
        <v>0</v>
      </c>
      <c r="T4858" s="314">
        <f>IF(M4858&lt;&gt;ฐาน!$M$45,IF(S4858&lt;&gt;"",S4858+R4858,0),0)</f>
        <v>0</v>
      </c>
      <c r="U4858" s="311">
        <f>IF(M4858&lt;&gt;ฐาน!$M$45,IF(S4858=0,J4858+T4858,O4858),J4858)</f>
        <v>0</v>
      </c>
      <c r="V4858" s="98"/>
    </row>
    <row r="4859" spans="1:22" x14ac:dyDescent="0.35">
      <c r="A4859" s="93">
        <v>4851</v>
      </c>
      <c r="B4859" s="84"/>
      <c r="C4859" s="98"/>
      <c r="D4859" s="91"/>
      <c r="E4859" s="89"/>
      <c r="F4859" s="88"/>
      <c r="G4859" s="91"/>
      <c r="H4859" s="91"/>
      <c r="I4859" s="88"/>
      <c r="J4859" s="92"/>
      <c r="K4859" s="212"/>
      <c r="L4859" s="308" t="str">
        <f>IF(K4859&lt;&gt;"",INDEX(ฐาน!$J$4:$M$44,MATCH(INT(K4859),ฐาน!$J$4:$J$44,0),2),"")</f>
        <v/>
      </c>
      <c r="M4859" s="309" t="str">
        <f>IF(L4859&lt;&gt;"",INDEX(ฐาน!$J$4:$M$45,MATCH(L4859,ฐาน!$K$4:$K$45,0),4),"")</f>
        <v/>
      </c>
      <c r="N4859" s="310" t="str">
        <f>IF(I4859&lt;&gt;"",INDEX(ฐาน!$A$4:$F$9,MATCH(I4859,ฐาน!$A$4:$A$9,0),IF(J4859&gt;=INDEX(ฐาน!$A$4:$F$9,MATCH(I4859,ฐาน!$A$4:$A$9,0),3),6,5)),"")</f>
        <v/>
      </c>
      <c r="O4859" s="311" t="str">
        <f>IF(I4859&lt;&gt;"",IF(J4859&gt;=INDEX(ฐาน!$A$4:$G$9,MATCH(I4859,ฐาน!$A$4:$A$9,0),4),INDEX(ฐาน!$A$4:$G$9,MATCH(I4859,ฐาน!$A$4:$A$9,0),7),INDEX(ฐาน!$A$4:$G$9,MATCH(I4859,ฐาน!$A$4:$A$9,0),4)),"")</f>
        <v/>
      </c>
      <c r="P4859" s="312">
        <f>IF(M4859&lt;&gt;ฐาน!$M$45,IF(L4859&lt;&gt;"",($L4859*$N4859/100),0),0)</f>
        <v>0</v>
      </c>
      <c r="Q4859" s="311">
        <f>IF(M4859&lt;&gt;ฐาน!$M$45,IF(L4859&lt;&gt;"",ROUNDUP(($L4859*$N4859/100),-1),0),0)</f>
        <v>0</v>
      </c>
      <c r="R4859" s="311">
        <f t="shared" si="150"/>
        <v>0</v>
      </c>
      <c r="S4859" s="313">
        <f t="shared" si="151"/>
        <v>0</v>
      </c>
      <c r="T4859" s="314">
        <f>IF(M4859&lt;&gt;ฐาน!$M$45,IF(S4859&lt;&gt;"",S4859+R4859,0),0)</f>
        <v>0</v>
      </c>
      <c r="U4859" s="311">
        <f>IF(M4859&lt;&gt;ฐาน!$M$45,IF(S4859=0,J4859+T4859,O4859),J4859)</f>
        <v>0</v>
      </c>
      <c r="V4859" s="98"/>
    </row>
    <row r="4860" spans="1:22" x14ac:dyDescent="0.35">
      <c r="A4860" s="93">
        <v>4852</v>
      </c>
      <c r="B4860" s="84"/>
      <c r="C4860" s="98"/>
      <c r="D4860" s="91"/>
      <c r="E4860" s="89"/>
      <c r="F4860" s="88"/>
      <c r="G4860" s="91"/>
      <c r="H4860" s="91"/>
      <c r="I4860" s="88"/>
      <c r="J4860" s="92"/>
      <c r="K4860" s="212"/>
      <c r="L4860" s="308" t="str">
        <f>IF(K4860&lt;&gt;"",INDEX(ฐาน!$J$4:$M$44,MATCH(INT(K4860),ฐาน!$J$4:$J$44,0),2),"")</f>
        <v/>
      </c>
      <c r="M4860" s="309" t="str">
        <f>IF(L4860&lt;&gt;"",INDEX(ฐาน!$J$4:$M$45,MATCH(L4860,ฐาน!$K$4:$K$45,0),4),"")</f>
        <v/>
      </c>
      <c r="N4860" s="310" t="str">
        <f>IF(I4860&lt;&gt;"",INDEX(ฐาน!$A$4:$F$9,MATCH(I4860,ฐาน!$A$4:$A$9,0),IF(J4860&gt;=INDEX(ฐาน!$A$4:$F$9,MATCH(I4860,ฐาน!$A$4:$A$9,0),3),6,5)),"")</f>
        <v/>
      </c>
      <c r="O4860" s="311" t="str">
        <f>IF(I4860&lt;&gt;"",IF(J4860&gt;=INDEX(ฐาน!$A$4:$G$9,MATCH(I4860,ฐาน!$A$4:$A$9,0),4),INDEX(ฐาน!$A$4:$G$9,MATCH(I4860,ฐาน!$A$4:$A$9,0),7),INDEX(ฐาน!$A$4:$G$9,MATCH(I4860,ฐาน!$A$4:$A$9,0),4)),"")</f>
        <v/>
      </c>
      <c r="P4860" s="312">
        <f>IF(M4860&lt;&gt;ฐาน!$M$45,IF(L4860&lt;&gt;"",($L4860*$N4860/100),0),0)</f>
        <v>0</v>
      </c>
      <c r="Q4860" s="311">
        <f>IF(M4860&lt;&gt;ฐาน!$M$45,IF(L4860&lt;&gt;"",ROUNDUP(($L4860*$N4860/100),-1),0),0)</f>
        <v>0</v>
      </c>
      <c r="R4860" s="311">
        <f t="shared" si="150"/>
        <v>0</v>
      </c>
      <c r="S4860" s="313">
        <f t="shared" si="151"/>
        <v>0</v>
      </c>
      <c r="T4860" s="314">
        <f>IF(M4860&lt;&gt;ฐาน!$M$45,IF(S4860&lt;&gt;"",S4860+R4860,0),0)</f>
        <v>0</v>
      </c>
      <c r="U4860" s="311">
        <f>IF(M4860&lt;&gt;ฐาน!$M$45,IF(S4860=0,J4860+T4860,O4860),J4860)</f>
        <v>0</v>
      </c>
      <c r="V4860" s="98"/>
    </row>
    <row r="4861" spans="1:22" x14ac:dyDescent="0.35">
      <c r="A4861" s="93">
        <v>4853</v>
      </c>
      <c r="B4861" s="84"/>
      <c r="C4861" s="98"/>
      <c r="D4861" s="91"/>
      <c r="E4861" s="89"/>
      <c r="F4861" s="88"/>
      <c r="G4861" s="91"/>
      <c r="H4861" s="91"/>
      <c r="I4861" s="88"/>
      <c r="J4861" s="92"/>
      <c r="K4861" s="212"/>
      <c r="L4861" s="308" t="str">
        <f>IF(K4861&lt;&gt;"",INDEX(ฐาน!$J$4:$M$44,MATCH(INT(K4861),ฐาน!$J$4:$J$44,0),2),"")</f>
        <v/>
      </c>
      <c r="M4861" s="309" t="str">
        <f>IF(L4861&lt;&gt;"",INDEX(ฐาน!$J$4:$M$45,MATCH(L4861,ฐาน!$K$4:$K$45,0),4),"")</f>
        <v/>
      </c>
      <c r="N4861" s="310" t="str">
        <f>IF(I4861&lt;&gt;"",INDEX(ฐาน!$A$4:$F$9,MATCH(I4861,ฐาน!$A$4:$A$9,0),IF(J4861&gt;=INDEX(ฐาน!$A$4:$F$9,MATCH(I4861,ฐาน!$A$4:$A$9,0),3),6,5)),"")</f>
        <v/>
      </c>
      <c r="O4861" s="311" t="str">
        <f>IF(I4861&lt;&gt;"",IF(J4861&gt;=INDEX(ฐาน!$A$4:$G$9,MATCH(I4861,ฐาน!$A$4:$A$9,0),4),INDEX(ฐาน!$A$4:$G$9,MATCH(I4861,ฐาน!$A$4:$A$9,0),7),INDEX(ฐาน!$A$4:$G$9,MATCH(I4861,ฐาน!$A$4:$A$9,0),4)),"")</f>
        <v/>
      </c>
      <c r="P4861" s="312">
        <f>IF(M4861&lt;&gt;ฐาน!$M$45,IF(L4861&lt;&gt;"",($L4861*$N4861/100),0),0)</f>
        <v>0</v>
      </c>
      <c r="Q4861" s="311">
        <f>IF(M4861&lt;&gt;ฐาน!$M$45,IF(L4861&lt;&gt;"",ROUNDUP(($L4861*$N4861/100),-1),0),0)</f>
        <v>0</v>
      </c>
      <c r="R4861" s="311">
        <f t="shared" si="150"/>
        <v>0</v>
      </c>
      <c r="S4861" s="313">
        <f t="shared" si="151"/>
        <v>0</v>
      </c>
      <c r="T4861" s="314">
        <f>IF(M4861&lt;&gt;ฐาน!$M$45,IF(S4861&lt;&gt;"",S4861+R4861,0),0)</f>
        <v>0</v>
      </c>
      <c r="U4861" s="311">
        <f>IF(M4861&lt;&gt;ฐาน!$M$45,IF(S4861=0,J4861+T4861,O4861),J4861)</f>
        <v>0</v>
      </c>
      <c r="V4861" s="98"/>
    </row>
    <row r="4862" spans="1:22" x14ac:dyDescent="0.35">
      <c r="A4862" s="93">
        <v>4854</v>
      </c>
      <c r="B4862" s="84"/>
      <c r="C4862" s="98"/>
      <c r="D4862" s="91"/>
      <c r="E4862" s="89"/>
      <c r="F4862" s="88"/>
      <c r="G4862" s="91"/>
      <c r="H4862" s="91"/>
      <c r="I4862" s="88"/>
      <c r="J4862" s="92"/>
      <c r="K4862" s="212"/>
      <c r="L4862" s="308" t="str">
        <f>IF(K4862&lt;&gt;"",INDEX(ฐาน!$J$4:$M$44,MATCH(INT(K4862),ฐาน!$J$4:$J$44,0),2),"")</f>
        <v/>
      </c>
      <c r="M4862" s="309" t="str">
        <f>IF(L4862&lt;&gt;"",INDEX(ฐาน!$J$4:$M$45,MATCH(L4862,ฐาน!$K$4:$K$45,0),4),"")</f>
        <v/>
      </c>
      <c r="N4862" s="310" t="str">
        <f>IF(I4862&lt;&gt;"",INDEX(ฐาน!$A$4:$F$9,MATCH(I4862,ฐาน!$A$4:$A$9,0),IF(J4862&gt;=INDEX(ฐาน!$A$4:$F$9,MATCH(I4862,ฐาน!$A$4:$A$9,0),3),6,5)),"")</f>
        <v/>
      </c>
      <c r="O4862" s="311" t="str">
        <f>IF(I4862&lt;&gt;"",IF(J4862&gt;=INDEX(ฐาน!$A$4:$G$9,MATCH(I4862,ฐาน!$A$4:$A$9,0),4),INDEX(ฐาน!$A$4:$G$9,MATCH(I4862,ฐาน!$A$4:$A$9,0),7),INDEX(ฐาน!$A$4:$G$9,MATCH(I4862,ฐาน!$A$4:$A$9,0),4)),"")</f>
        <v/>
      </c>
      <c r="P4862" s="312">
        <f>IF(M4862&lt;&gt;ฐาน!$M$45,IF(L4862&lt;&gt;"",($L4862*$N4862/100),0),0)</f>
        <v>0</v>
      </c>
      <c r="Q4862" s="311">
        <f>IF(M4862&lt;&gt;ฐาน!$M$45,IF(L4862&lt;&gt;"",ROUNDUP(($L4862*$N4862/100),-1),0),0)</f>
        <v>0</v>
      </c>
      <c r="R4862" s="311">
        <f t="shared" si="150"/>
        <v>0</v>
      </c>
      <c r="S4862" s="313">
        <f t="shared" si="151"/>
        <v>0</v>
      </c>
      <c r="T4862" s="314">
        <f>IF(M4862&lt;&gt;ฐาน!$M$45,IF(S4862&lt;&gt;"",S4862+R4862,0),0)</f>
        <v>0</v>
      </c>
      <c r="U4862" s="311">
        <f>IF(M4862&lt;&gt;ฐาน!$M$45,IF(S4862=0,J4862+T4862,O4862),J4862)</f>
        <v>0</v>
      </c>
      <c r="V4862" s="98"/>
    </row>
    <row r="4863" spans="1:22" x14ac:dyDescent="0.35">
      <c r="A4863" s="93">
        <v>4855</v>
      </c>
      <c r="B4863" s="84"/>
      <c r="C4863" s="98"/>
      <c r="D4863" s="91"/>
      <c r="E4863" s="89"/>
      <c r="F4863" s="88"/>
      <c r="G4863" s="91"/>
      <c r="H4863" s="91"/>
      <c r="I4863" s="88"/>
      <c r="J4863" s="92"/>
      <c r="K4863" s="212"/>
      <c r="L4863" s="308" t="str">
        <f>IF(K4863&lt;&gt;"",INDEX(ฐาน!$J$4:$M$44,MATCH(INT(K4863),ฐาน!$J$4:$J$44,0),2),"")</f>
        <v/>
      </c>
      <c r="M4863" s="309" t="str">
        <f>IF(L4863&lt;&gt;"",INDEX(ฐาน!$J$4:$M$45,MATCH(L4863,ฐาน!$K$4:$K$45,0),4),"")</f>
        <v/>
      </c>
      <c r="N4863" s="310" t="str">
        <f>IF(I4863&lt;&gt;"",INDEX(ฐาน!$A$4:$F$9,MATCH(I4863,ฐาน!$A$4:$A$9,0),IF(J4863&gt;=INDEX(ฐาน!$A$4:$F$9,MATCH(I4863,ฐาน!$A$4:$A$9,0),3),6,5)),"")</f>
        <v/>
      </c>
      <c r="O4863" s="311" t="str">
        <f>IF(I4863&lt;&gt;"",IF(J4863&gt;=INDEX(ฐาน!$A$4:$G$9,MATCH(I4863,ฐาน!$A$4:$A$9,0),4),INDEX(ฐาน!$A$4:$G$9,MATCH(I4863,ฐาน!$A$4:$A$9,0),7),INDEX(ฐาน!$A$4:$G$9,MATCH(I4863,ฐาน!$A$4:$A$9,0),4)),"")</f>
        <v/>
      </c>
      <c r="P4863" s="312">
        <f>IF(M4863&lt;&gt;ฐาน!$M$45,IF(L4863&lt;&gt;"",($L4863*$N4863/100),0),0)</f>
        <v>0</v>
      </c>
      <c r="Q4863" s="311">
        <f>IF(M4863&lt;&gt;ฐาน!$M$45,IF(L4863&lt;&gt;"",ROUNDUP(($L4863*$N4863/100),-1),0),0)</f>
        <v>0</v>
      </c>
      <c r="R4863" s="311">
        <f t="shared" si="150"/>
        <v>0</v>
      </c>
      <c r="S4863" s="313">
        <f t="shared" si="151"/>
        <v>0</v>
      </c>
      <c r="T4863" s="314">
        <f>IF(M4863&lt;&gt;ฐาน!$M$45,IF(S4863&lt;&gt;"",S4863+R4863,0),0)</f>
        <v>0</v>
      </c>
      <c r="U4863" s="311">
        <f>IF(M4863&lt;&gt;ฐาน!$M$45,IF(S4863=0,J4863+T4863,O4863),J4863)</f>
        <v>0</v>
      </c>
      <c r="V4863" s="98"/>
    </row>
    <row r="4864" spans="1:22" x14ac:dyDescent="0.35">
      <c r="A4864" s="93">
        <v>4856</v>
      </c>
      <c r="B4864" s="84"/>
      <c r="C4864" s="98"/>
      <c r="D4864" s="91"/>
      <c r="E4864" s="89"/>
      <c r="F4864" s="88"/>
      <c r="G4864" s="91"/>
      <c r="H4864" s="91"/>
      <c r="I4864" s="88"/>
      <c r="J4864" s="92"/>
      <c r="K4864" s="212"/>
      <c r="L4864" s="308" t="str">
        <f>IF(K4864&lt;&gt;"",INDEX(ฐาน!$J$4:$M$44,MATCH(INT(K4864),ฐาน!$J$4:$J$44,0),2),"")</f>
        <v/>
      </c>
      <c r="M4864" s="309" t="str">
        <f>IF(L4864&lt;&gt;"",INDEX(ฐาน!$J$4:$M$45,MATCH(L4864,ฐาน!$K$4:$K$45,0),4),"")</f>
        <v/>
      </c>
      <c r="N4864" s="310" t="str">
        <f>IF(I4864&lt;&gt;"",INDEX(ฐาน!$A$4:$F$9,MATCH(I4864,ฐาน!$A$4:$A$9,0),IF(J4864&gt;=INDEX(ฐาน!$A$4:$F$9,MATCH(I4864,ฐาน!$A$4:$A$9,0),3),6,5)),"")</f>
        <v/>
      </c>
      <c r="O4864" s="311" t="str">
        <f>IF(I4864&lt;&gt;"",IF(J4864&gt;=INDEX(ฐาน!$A$4:$G$9,MATCH(I4864,ฐาน!$A$4:$A$9,0),4),INDEX(ฐาน!$A$4:$G$9,MATCH(I4864,ฐาน!$A$4:$A$9,0),7),INDEX(ฐาน!$A$4:$G$9,MATCH(I4864,ฐาน!$A$4:$A$9,0),4)),"")</f>
        <v/>
      </c>
      <c r="P4864" s="312">
        <f>IF(M4864&lt;&gt;ฐาน!$M$45,IF(L4864&lt;&gt;"",($L4864*$N4864/100),0),0)</f>
        <v>0</v>
      </c>
      <c r="Q4864" s="311">
        <f>IF(M4864&lt;&gt;ฐาน!$M$45,IF(L4864&lt;&gt;"",ROUNDUP(($L4864*$N4864/100),-1),0),0)</f>
        <v>0</v>
      </c>
      <c r="R4864" s="311">
        <f t="shared" si="150"/>
        <v>0</v>
      </c>
      <c r="S4864" s="313">
        <f t="shared" si="151"/>
        <v>0</v>
      </c>
      <c r="T4864" s="314">
        <f>IF(M4864&lt;&gt;ฐาน!$M$45,IF(S4864&lt;&gt;"",S4864+R4864,0),0)</f>
        <v>0</v>
      </c>
      <c r="U4864" s="311">
        <f>IF(M4864&lt;&gt;ฐาน!$M$45,IF(S4864=0,J4864+T4864,O4864),J4864)</f>
        <v>0</v>
      </c>
      <c r="V4864" s="98"/>
    </row>
    <row r="4865" spans="1:22" x14ac:dyDescent="0.35">
      <c r="A4865" s="93">
        <v>4857</v>
      </c>
      <c r="B4865" s="84"/>
      <c r="C4865" s="98"/>
      <c r="D4865" s="91"/>
      <c r="E4865" s="89"/>
      <c r="F4865" s="88"/>
      <c r="G4865" s="91"/>
      <c r="H4865" s="91"/>
      <c r="I4865" s="88"/>
      <c r="J4865" s="92"/>
      <c r="K4865" s="212"/>
      <c r="L4865" s="308" t="str">
        <f>IF(K4865&lt;&gt;"",INDEX(ฐาน!$J$4:$M$44,MATCH(INT(K4865),ฐาน!$J$4:$J$44,0),2),"")</f>
        <v/>
      </c>
      <c r="M4865" s="309" t="str">
        <f>IF(L4865&lt;&gt;"",INDEX(ฐาน!$J$4:$M$45,MATCH(L4865,ฐาน!$K$4:$K$45,0),4),"")</f>
        <v/>
      </c>
      <c r="N4865" s="310" t="str">
        <f>IF(I4865&lt;&gt;"",INDEX(ฐาน!$A$4:$F$9,MATCH(I4865,ฐาน!$A$4:$A$9,0),IF(J4865&gt;=INDEX(ฐาน!$A$4:$F$9,MATCH(I4865,ฐาน!$A$4:$A$9,0),3),6,5)),"")</f>
        <v/>
      </c>
      <c r="O4865" s="311" t="str">
        <f>IF(I4865&lt;&gt;"",IF(J4865&gt;=INDEX(ฐาน!$A$4:$G$9,MATCH(I4865,ฐาน!$A$4:$A$9,0),4),INDEX(ฐาน!$A$4:$G$9,MATCH(I4865,ฐาน!$A$4:$A$9,0),7),INDEX(ฐาน!$A$4:$G$9,MATCH(I4865,ฐาน!$A$4:$A$9,0),4)),"")</f>
        <v/>
      </c>
      <c r="P4865" s="312">
        <f>IF(M4865&lt;&gt;ฐาน!$M$45,IF(L4865&lt;&gt;"",($L4865*$N4865/100),0),0)</f>
        <v>0</v>
      </c>
      <c r="Q4865" s="311">
        <f>IF(M4865&lt;&gt;ฐาน!$M$45,IF(L4865&lt;&gt;"",ROUNDUP(($L4865*$N4865/100),-1),0),0)</f>
        <v>0</v>
      </c>
      <c r="R4865" s="311">
        <f t="shared" si="150"/>
        <v>0</v>
      </c>
      <c r="S4865" s="313">
        <f t="shared" si="151"/>
        <v>0</v>
      </c>
      <c r="T4865" s="314">
        <f>IF(M4865&lt;&gt;ฐาน!$M$45,IF(S4865&lt;&gt;"",S4865+R4865,0),0)</f>
        <v>0</v>
      </c>
      <c r="U4865" s="311">
        <f>IF(M4865&lt;&gt;ฐาน!$M$45,IF(S4865=0,J4865+T4865,O4865),J4865)</f>
        <v>0</v>
      </c>
      <c r="V4865" s="98"/>
    </row>
    <row r="4866" spans="1:22" x14ac:dyDescent="0.35">
      <c r="A4866" s="93">
        <v>4858</v>
      </c>
      <c r="B4866" s="84"/>
      <c r="C4866" s="98"/>
      <c r="D4866" s="91"/>
      <c r="E4866" s="89"/>
      <c r="F4866" s="88"/>
      <c r="G4866" s="91"/>
      <c r="H4866" s="91"/>
      <c r="I4866" s="88"/>
      <c r="J4866" s="92"/>
      <c r="K4866" s="212"/>
      <c r="L4866" s="308" t="str">
        <f>IF(K4866&lt;&gt;"",INDEX(ฐาน!$J$4:$M$44,MATCH(INT(K4866),ฐาน!$J$4:$J$44,0),2),"")</f>
        <v/>
      </c>
      <c r="M4866" s="309" t="str">
        <f>IF(L4866&lt;&gt;"",INDEX(ฐาน!$J$4:$M$45,MATCH(L4866,ฐาน!$K$4:$K$45,0),4),"")</f>
        <v/>
      </c>
      <c r="N4866" s="310" t="str">
        <f>IF(I4866&lt;&gt;"",INDEX(ฐาน!$A$4:$F$9,MATCH(I4866,ฐาน!$A$4:$A$9,0),IF(J4866&gt;=INDEX(ฐาน!$A$4:$F$9,MATCH(I4866,ฐาน!$A$4:$A$9,0),3),6,5)),"")</f>
        <v/>
      </c>
      <c r="O4866" s="311" t="str">
        <f>IF(I4866&lt;&gt;"",IF(J4866&gt;=INDEX(ฐาน!$A$4:$G$9,MATCH(I4866,ฐาน!$A$4:$A$9,0),4),INDEX(ฐาน!$A$4:$G$9,MATCH(I4866,ฐาน!$A$4:$A$9,0),7),INDEX(ฐาน!$A$4:$G$9,MATCH(I4866,ฐาน!$A$4:$A$9,0),4)),"")</f>
        <v/>
      </c>
      <c r="P4866" s="312">
        <f>IF(M4866&lt;&gt;ฐาน!$M$45,IF(L4866&lt;&gt;"",($L4866*$N4866/100),0),0)</f>
        <v>0</v>
      </c>
      <c r="Q4866" s="311">
        <f>IF(M4866&lt;&gt;ฐาน!$M$45,IF(L4866&lt;&gt;"",ROUNDUP(($L4866*$N4866/100),-1),0),0)</f>
        <v>0</v>
      </c>
      <c r="R4866" s="311">
        <f t="shared" si="150"/>
        <v>0</v>
      </c>
      <c r="S4866" s="313">
        <f t="shared" si="151"/>
        <v>0</v>
      </c>
      <c r="T4866" s="314">
        <f>IF(M4866&lt;&gt;ฐาน!$M$45,IF(S4866&lt;&gt;"",S4866+R4866,0),0)</f>
        <v>0</v>
      </c>
      <c r="U4866" s="311">
        <f>IF(M4866&lt;&gt;ฐาน!$M$45,IF(S4866=0,J4866+T4866,O4866),J4866)</f>
        <v>0</v>
      </c>
      <c r="V4866" s="98"/>
    </row>
    <row r="4867" spans="1:22" x14ac:dyDescent="0.35">
      <c r="A4867" s="93">
        <v>4859</v>
      </c>
      <c r="B4867" s="84"/>
      <c r="C4867" s="98"/>
      <c r="D4867" s="91"/>
      <c r="E4867" s="89"/>
      <c r="F4867" s="88"/>
      <c r="G4867" s="91"/>
      <c r="H4867" s="91"/>
      <c r="I4867" s="88"/>
      <c r="J4867" s="92"/>
      <c r="K4867" s="212"/>
      <c r="L4867" s="308" t="str">
        <f>IF(K4867&lt;&gt;"",INDEX(ฐาน!$J$4:$M$44,MATCH(INT(K4867),ฐาน!$J$4:$J$44,0),2),"")</f>
        <v/>
      </c>
      <c r="M4867" s="309" t="str">
        <f>IF(L4867&lt;&gt;"",INDEX(ฐาน!$J$4:$M$45,MATCH(L4867,ฐาน!$K$4:$K$45,0),4),"")</f>
        <v/>
      </c>
      <c r="N4867" s="310" t="str">
        <f>IF(I4867&lt;&gt;"",INDEX(ฐาน!$A$4:$F$9,MATCH(I4867,ฐาน!$A$4:$A$9,0),IF(J4867&gt;=INDEX(ฐาน!$A$4:$F$9,MATCH(I4867,ฐาน!$A$4:$A$9,0),3),6,5)),"")</f>
        <v/>
      </c>
      <c r="O4867" s="311" t="str">
        <f>IF(I4867&lt;&gt;"",IF(J4867&gt;=INDEX(ฐาน!$A$4:$G$9,MATCH(I4867,ฐาน!$A$4:$A$9,0),4),INDEX(ฐาน!$A$4:$G$9,MATCH(I4867,ฐาน!$A$4:$A$9,0),7),INDEX(ฐาน!$A$4:$G$9,MATCH(I4867,ฐาน!$A$4:$A$9,0),4)),"")</f>
        <v/>
      </c>
      <c r="P4867" s="312">
        <f>IF(M4867&lt;&gt;ฐาน!$M$45,IF(L4867&lt;&gt;"",($L4867*$N4867/100),0),0)</f>
        <v>0</v>
      </c>
      <c r="Q4867" s="311">
        <f>IF(M4867&lt;&gt;ฐาน!$M$45,IF(L4867&lt;&gt;"",ROUNDUP(($L4867*$N4867/100),-1),0),0)</f>
        <v>0</v>
      </c>
      <c r="R4867" s="311">
        <f t="shared" si="150"/>
        <v>0</v>
      </c>
      <c r="S4867" s="313">
        <f t="shared" si="151"/>
        <v>0</v>
      </c>
      <c r="T4867" s="314">
        <f>IF(M4867&lt;&gt;ฐาน!$M$45,IF(S4867&lt;&gt;"",S4867+R4867,0),0)</f>
        <v>0</v>
      </c>
      <c r="U4867" s="311">
        <f>IF(M4867&lt;&gt;ฐาน!$M$45,IF(S4867=0,J4867+T4867,O4867),J4867)</f>
        <v>0</v>
      </c>
      <c r="V4867" s="98"/>
    </row>
    <row r="4868" spans="1:22" x14ac:dyDescent="0.35">
      <c r="A4868" s="93">
        <v>4860</v>
      </c>
      <c r="B4868" s="84"/>
      <c r="C4868" s="98"/>
      <c r="D4868" s="91"/>
      <c r="E4868" s="89"/>
      <c r="F4868" s="88"/>
      <c r="G4868" s="91"/>
      <c r="H4868" s="91"/>
      <c r="I4868" s="88"/>
      <c r="J4868" s="92"/>
      <c r="K4868" s="212"/>
      <c r="L4868" s="308" t="str">
        <f>IF(K4868&lt;&gt;"",INDEX(ฐาน!$J$4:$M$44,MATCH(INT(K4868),ฐาน!$J$4:$J$44,0),2),"")</f>
        <v/>
      </c>
      <c r="M4868" s="309" t="str">
        <f>IF(L4868&lt;&gt;"",INDEX(ฐาน!$J$4:$M$45,MATCH(L4868,ฐาน!$K$4:$K$45,0),4),"")</f>
        <v/>
      </c>
      <c r="N4868" s="310" t="str">
        <f>IF(I4868&lt;&gt;"",INDEX(ฐาน!$A$4:$F$9,MATCH(I4868,ฐาน!$A$4:$A$9,0),IF(J4868&gt;=INDEX(ฐาน!$A$4:$F$9,MATCH(I4868,ฐาน!$A$4:$A$9,0),3),6,5)),"")</f>
        <v/>
      </c>
      <c r="O4868" s="311" t="str">
        <f>IF(I4868&lt;&gt;"",IF(J4868&gt;=INDEX(ฐาน!$A$4:$G$9,MATCH(I4868,ฐาน!$A$4:$A$9,0),4),INDEX(ฐาน!$A$4:$G$9,MATCH(I4868,ฐาน!$A$4:$A$9,0),7),INDEX(ฐาน!$A$4:$G$9,MATCH(I4868,ฐาน!$A$4:$A$9,0),4)),"")</f>
        <v/>
      </c>
      <c r="P4868" s="312">
        <f>IF(M4868&lt;&gt;ฐาน!$M$45,IF(L4868&lt;&gt;"",($L4868*$N4868/100),0),0)</f>
        <v>0</v>
      </c>
      <c r="Q4868" s="311">
        <f>IF(M4868&lt;&gt;ฐาน!$M$45,IF(L4868&lt;&gt;"",ROUNDUP(($L4868*$N4868/100),-1),0),0)</f>
        <v>0</v>
      </c>
      <c r="R4868" s="311">
        <f t="shared" si="150"/>
        <v>0</v>
      </c>
      <c r="S4868" s="313">
        <f t="shared" si="151"/>
        <v>0</v>
      </c>
      <c r="T4868" s="314">
        <f>IF(M4868&lt;&gt;ฐาน!$M$45,IF(S4868&lt;&gt;"",S4868+R4868,0),0)</f>
        <v>0</v>
      </c>
      <c r="U4868" s="311">
        <f>IF(M4868&lt;&gt;ฐาน!$M$45,IF(S4868=0,J4868+T4868,O4868),J4868)</f>
        <v>0</v>
      </c>
      <c r="V4868" s="98"/>
    </row>
    <row r="4869" spans="1:22" x14ac:dyDescent="0.35">
      <c r="A4869" s="93">
        <v>4861</v>
      </c>
      <c r="B4869" s="84"/>
      <c r="C4869" s="98"/>
      <c r="D4869" s="91"/>
      <c r="E4869" s="89"/>
      <c r="F4869" s="88"/>
      <c r="G4869" s="91"/>
      <c r="H4869" s="91"/>
      <c r="I4869" s="88"/>
      <c r="J4869" s="92"/>
      <c r="K4869" s="212"/>
      <c r="L4869" s="308" t="str">
        <f>IF(K4869&lt;&gt;"",INDEX(ฐาน!$J$4:$M$44,MATCH(INT(K4869),ฐาน!$J$4:$J$44,0),2),"")</f>
        <v/>
      </c>
      <c r="M4869" s="309" t="str">
        <f>IF(L4869&lt;&gt;"",INDEX(ฐาน!$J$4:$M$45,MATCH(L4869,ฐาน!$K$4:$K$45,0),4),"")</f>
        <v/>
      </c>
      <c r="N4869" s="310" t="str">
        <f>IF(I4869&lt;&gt;"",INDEX(ฐาน!$A$4:$F$9,MATCH(I4869,ฐาน!$A$4:$A$9,0),IF(J4869&gt;=INDEX(ฐาน!$A$4:$F$9,MATCH(I4869,ฐาน!$A$4:$A$9,0),3),6,5)),"")</f>
        <v/>
      </c>
      <c r="O4869" s="311" t="str">
        <f>IF(I4869&lt;&gt;"",IF(J4869&gt;=INDEX(ฐาน!$A$4:$G$9,MATCH(I4869,ฐาน!$A$4:$A$9,0),4),INDEX(ฐาน!$A$4:$G$9,MATCH(I4869,ฐาน!$A$4:$A$9,0),7),INDEX(ฐาน!$A$4:$G$9,MATCH(I4869,ฐาน!$A$4:$A$9,0),4)),"")</f>
        <v/>
      </c>
      <c r="P4869" s="312">
        <f>IF(M4869&lt;&gt;ฐาน!$M$45,IF(L4869&lt;&gt;"",($L4869*$N4869/100),0),0)</f>
        <v>0</v>
      </c>
      <c r="Q4869" s="311">
        <f>IF(M4869&lt;&gt;ฐาน!$M$45,IF(L4869&lt;&gt;"",ROUNDUP(($L4869*$N4869/100),-1),0),0)</f>
        <v>0</v>
      </c>
      <c r="R4869" s="311">
        <f t="shared" si="150"/>
        <v>0</v>
      </c>
      <c r="S4869" s="313">
        <f t="shared" si="151"/>
        <v>0</v>
      </c>
      <c r="T4869" s="314">
        <f>IF(M4869&lt;&gt;ฐาน!$M$45,IF(S4869&lt;&gt;"",S4869+R4869,0),0)</f>
        <v>0</v>
      </c>
      <c r="U4869" s="311">
        <f>IF(M4869&lt;&gt;ฐาน!$M$45,IF(S4869=0,J4869+T4869,O4869),J4869)</f>
        <v>0</v>
      </c>
      <c r="V4869" s="98"/>
    </row>
    <row r="4870" spans="1:22" x14ac:dyDescent="0.35">
      <c r="A4870" s="93">
        <v>4862</v>
      </c>
      <c r="B4870" s="84"/>
      <c r="C4870" s="98"/>
      <c r="D4870" s="91"/>
      <c r="E4870" s="89"/>
      <c r="F4870" s="88"/>
      <c r="G4870" s="91"/>
      <c r="H4870" s="91"/>
      <c r="I4870" s="88"/>
      <c r="J4870" s="92"/>
      <c r="K4870" s="212"/>
      <c r="L4870" s="308" t="str">
        <f>IF(K4870&lt;&gt;"",INDEX(ฐาน!$J$4:$M$44,MATCH(INT(K4870),ฐาน!$J$4:$J$44,0),2),"")</f>
        <v/>
      </c>
      <c r="M4870" s="309" t="str">
        <f>IF(L4870&lt;&gt;"",INDEX(ฐาน!$J$4:$M$45,MATCH(L4870,ฐาน!$K$4:$K$45,0),4),"")</f>
        <v/>
      </c>
      <c r="N4870" s="310" t="str">
        <f>IF(I4870&lt;&gt;"",INDEX(ฐาน!$A$4:$F$9,MATCH(I4870,ฐาน!$A$4:$A$9,0),IF(J4870&gt;=INDEX(ฐาน!$A$4:$F$9,MATCH(I4870,ฐาน!$A$4:$A$9,0),3),6,5)),"")</f>
        <v/>
      </c>
      <c r="O4870" s="311" t="str">
        <f>IF(I4870&lt;&gt;"",IF(J4870&gt;=INDEX(ฐาน!$A$4:$G$9,MATCH(I4870,ฐาน!$A$4:$A$9,0),4),INDEX(ฐาน!$A$4:$G$9,MATCH(I4870,ฐาน!$A$4:$A$9,0),7),INDEX(ฐาน!$A$4:$G$9,MATCH(I4870,ฐาน!$A$4:$A$9,0),4)),"")</f>
        <v/>
      </c>
      <c r="P4870" s="312">
        <f>IF(M4870&lt;&gt;ฐาน!$M$45,IF(L4870&lt;&gt;"",($L4870*$N4870/100),0),0)</f>
        <v>0</v>
      </c>
      <c r="Q4870" s="311">
        <f>IF(M4870&lt;&gt;ฐาน!$M$45,IF(L4870&lt;&gt;"",ROUNDUP(($L4870*$N4870/100),-1),0),0)</f>
        <v>0</v>
      </c>
      <c r="R4870" s="311">
        <f t="shared" si="150"/>
        <v>0</v>
      </c>
      <c r="S4870" s="313">
        <f t="shared" si="151"/>
        <v>0</v>
      </c>
      <c r="T4870" s="314">
        <f>IF(M4870&lt;&gt;ฐาน!$M$45,IF(S4870&lt;&gt;"",S4870+R4870,0),0)</f>
        <v>0</v>
      </c>
      <c r="U4870" s="311">
        <f>IF(M4870&lt;&gt;ฐาน!$M$45,IF(S4870=0,J4870+T4870,O4870),J4870)</f>
        <v>0</v>
      </c>
      <c r="V4870" s="98"/>
    </row>
    <row r="4871" spans="1:22" x14ac:dyDescent="0.35">
      <c r="A4871" s="93">
        <v>4863</v>
      </c>
      <c r="B4871" s="84"/>
      <c r="C4871" s="98"/>
      <c r="D4871" s="91"/>
      <c r="E4871" s="89"/>
      <c r="F4871" s="88"/>
      <c r="G4871" s="91"/>
      <c r="H4871" s="91"/>
      <c r="I4871" s="88"/>
      <c r="J4871" s="92"/>
      <c r="K4871" s="212"/>
      <c r="L4871" s="308" t="str">
        <f>IF(K4871&lt;&gt;"",INDEX(ฐาน!$J$4:$M$44,MATCH(INT(K4871),ฐาน!$J$4:$J$44,0),2),"")</f>
        <v/>
      </c>
      <c r="M4871" s="309" t="str">
        <f>IF(L4871&lt;&gt;"",INDEX(ฐาน!$J$4:$M$45,MATCH(L4871,ฐาน!$K$4:$K$45,0),4),"")</f>
        <v/>
      </c>
      <c r="N4871" s="310" t="str">
        <f>IF(I4871&lt;&gt;"",INDEX(ฐาน!$A$4:$F$9,MATCH(I4871,ฐาน!$A$4:$A$9,0),IF(J4871&gt;=INDEX(ฐาน!$A$4:$F$9,MATCH(I4871,ฐาน!$A$4:$A$9,0),3),6,5)),"")</f>
        <v/>
      </c>
      <c r="O4871" s="311" t="str">
        <f>IF(I4871&lt;&gt;"",IF(J4871&gt;=INDEX(ฐาน!$A$4:$G$9,MATCH(I4871,ฐาน!$A$4:$A$9,0),4),INDEX(ฐาน!$A$4:$G$9,MATCH(I4871,ฐาน!$A$4:$A$9,0),7),INDEX(ฐาน!$A$4:$G$9,MATCH(I4871,ฐาน!$A$4:$A$9,0),4)),"")</f>
        <v/>
      </c>
      <c r="P4871" s="312">
        <f>IF(M4871&lt;&gt;ฐาน!$M$45,IF(L4871&lt;&gt;"",($L4871*$N4871/100),0),0)</f>
        <v>0</v>
      </c>
      <c r="Q4871" s="311">
        <f>IF(M4871&lt;&gt;ฐาน!$M$45,IF(L4871&lt;&gt;"",ROUNDUP(($L4871*$N4871/100),-1),0),0)</f>
        <v>0</v>
      </c>
      <c r="R4871" s="311">
        <f t="shared" si="150"/>
        <v>0</v>
      </c>
      <c r="S4871" s="313">
        <f t="shared" si="151"/>
        <v>0</v>
      </c>
      <c r="T4871" s="314">
        <f>IF(M4871&lt;&gt;ฐาน!$M$45,IF(S4871&lt;&gt;"",S4871+R4871,0),0)</f>
        <v>0</v>
      </c>
      <c r="U4871" s="311">
        <f>IF(M4871&lt;&gt;ฐาน!$M$45,IF(S4871=0,J4871+T4871,O4871),J4871)</f>
        <v>0</v>
      </c>
      <c r="V4871" s="98"/>
    </row>
    <row r="4872" spans="1:22" x14ac:dyDescent="0.35">
      <c r="A4872" s="93">
        <v>4864</v>
      </c>
      <c r="B4872" s="84"/>
      <c r="C4872" s="98"/>
      <c r="D4872" s="91"/>
      <c r="E4872" s="89"/>
      <c r="F4872" s="88"/>
      <c r="G4872" s="91"/>
      <c r="H4872" s="91"/>
      <c r="I4872" s="88"/>
      <c r="J4872" s="92"/>
      <c r="K4872" s="212"/>
      <c r="L4872" s="308" t="str">
        <f>IF(K4872&lt;&gt;"",INDEX(ฐาน!$J$4:$M$44,MATCH(INT(K4872),ฐาน!$J$4:$J$44,0),2),"")</f>
        <v/>
      </c>
      <c r="M4872" s="309" t="str">
        <f>IF(L4872&lt;&gt;"",INDEX(ฐาน!$J$4:$M$45,MATCH(L4872,ฐาน!$K$4:$K$45,0),4),"")</f>
        <v/>
      </c>
      <c r="N4872" s="310" t="str">
        <f>IF(I4872&lt;&gt;"",INDEX(ฐาน!$A$4:$F$9,MATCH(I4872,ฐาน!$A$4:$A$9,0),IF(J4872&gt;=INDEX(ฐาน!$A$4:$F$9,MATCH(I4872,ฐาน!$A$4:$A$9,0),3),6,5)),"")</f>
        <v/>
      </c>
      <c r="O4872" s="311" t="str">
        <f>IF(I4872&lt;&gt;"",IF(J4872&gt;=INDEX(ฐาน!$A$4:$G$9,MATCH(I4872,ฐาน!$A$4:$A$9,0),4),INDEX(ฐาน!$A$4:$G$9,MATCH(I4872,ฐาน!$A$4:$A$9,0),7),INDEX(ฐาน!$A$4:$G$9,MATCH(I4872,ฐาน!$A$4:$A$9,0),4)),"")</f>
        <v/>
      </c>
      <c r="P4872" s="312">
        <f>IF(M4872&lt;&gt;ฐาน!$M$45,IF(L4872&lt;&gt;"",($L4872*$N4872/100),0),0)</f>
        <v>0</v>
      </c>
      <c r="Q4872" s="311">
        <f>IF(M4872&lt;&gt;ฐาน!$M$45,IF(L4872&lt;&gt;"",ROUNDUP(($L4872*$N4872/100),-1),0),0)</f>
        <v>0</v>
      </c>
      <c r="R4872" s="311">
        <f t="shared" si="150"/>
        <v>0</v>
      </c>
      <c r="S4872" s="313">
        <f t="shared" si="151"/>
        <v>0</v>
      </c>
      <c r="T4872" s="314">
        <f>IF(M4872&lt;&gt;ฐาน!$M$45,IF(S4872&lt;&gt;"",S4872+R4872,0),0)</f>
        <v>0</v>
      </c>
      <c r="U4872" s="311">
        <f>IF(M4872&lt;&gt;ฐาน!$M$45,IF(S4872=0,J4872+T4872,O4872),J4872)</f>
        <v>0</v>
      </c>
      <c r="V4872" s="98"/>
    </row>
    <row r="4873" spans="1:22" x14ac:dyDescent="0.35">
      <c r="A4873" s="93">
        <v>4865</v>
      </c>
      <c r="B4873" s="84"/>
      <c r="C4873" s="98"/>
      <c r="D4873" s="91"/>
      <c r="E4873" s="89"/>
      <c r="F4873" s="88"/>
      <c r="G4873" s="91"/>
      <c r="H4873" s="91"/>
      <c r="I4873" s="88"/>
      <c r="J4873" s="92"/>
      <c r="K4873" s="212"/>
      <c r="L4873" s="308" t="str">
        <f>IF(K4873&lt;&gt;"",INDEX(ฐาน!$J$4:$M$44,MATCH(INT(K4873),ฐาน!$J$4:$J$44,0),2),"")</f>
        <v/>
      </c>
      <c r="M4873" s="309" t="str">
        <f>IF(L4873&lt;&gt;"",INDEX(ฐาน!$J$4:$M$45,MATCH(L4873,ฐาน!$K$4:$K$45,0),4),"")</f>
        <v/>
      </c>
      <c r="N4873" s="310" t="str">
        <f>IF(I4873&lt;&gt;"",INDEX(ฐาน!$A$4:$F$9,MATCH(I4873,ฐาน!$A$4:$A$9,0),IF(J4873&gt;=INDEX(ฐาน!$A$4:$F$9,MATCH(I4873,ฐาน!$A$4:$A$9,0),3),6,5)),"")</f>
        <v/>
      </c>
      <c r="O4873" s="311" t="str">
        <f>IF(I4873&lt;&gt;"",IF(J4873&gt;=INDEX(ฐาน!$A$4:$G$9,MATCH(I4873,ฐาน!$A$4:$A$9,0),4),INDEX(ฐาน!$A$4:$G$9,MATCH(I4873,ฐาน!$A$4:$A$9,0),7),INDEX(ฐาน!$A$4:$G$9,MATCH(I4873,ฐาน!$A$4:$A$9,0),4)),"")</f>
        <v/>
      </c>
      <c r="P4873" s="312">
        <f>IF(M4873&lt;&gt;ฐาน!$M$45,IF(L4873&lt;&gt;"",($L4873*$N4873/100),0),0)</f>
        <v>0</v>
      </c>
      <c r="Q4873" s="311">
        <f>IF(M4873&lt;&gt;ฐาน!$M$45,IF(L4873&lt;&gt;"",ROUNDUP(($L4873*$N4873/100),-1),0),0)</f>
        <v>0</v>
      </c>
      <c r="R4873" s="311">
        <f t="shared" si="150"/>
        <v>0</v>
      </c>
      <c r="S4873" s="313">
        <f t="shared" si="151"/>
        <v>0</v>
      </c>
      <c r="T4873" s="314">
        <f>IF(M4873&lt;&gt;ฐาน!$M$45,IF(S4873&lt;&gt;"",S4873+R4873,0),0)</f>
        <v>0</v>
      </c>
      <c r="U4873" s="311">
        <f>IF(M4873&lt;&gt;ฐาน!$M$45,IF(S4873=0,J4873+T4873,O4873),J4873)</f>
        <v>0</v>
      </c>
      <c r="V4873" s="98"/>
    </row>
    <row r="4874" spans="1:22" x14ac:dyDescent="0.35">
      <c r="A4874" s="93">
        <v>4866</v>
      </c>
      <c r="B4874" s="84"/>
      <c r="C4874" s="98"/>
      <c r="D4874" s="91"/>
      <c r="E4874" s="89"/>
      <c r="F4874" s="88"/>
      <c r="G4874" s="91"/>
      <c r="H4874" s="91"/>
      <c r="I4874" s="88"/>
      <c r="J4874" s="92"/>
      <c r="K4874" s="212"/>
      <c r="L4874" s="308" t="str">
        <f>IF(K4874&lt;&gt;"",INDEX(ฐาน!$J$4:$M$44,MATCH(INT(K4874),ฐาน!$J$4:$J$44,0),2),"")</f>
        <v/>
      </c>
      <c r="M4874" s="309" t="str">
        <f>IF(L4874&lt;&gt;"",INDEX(ฐาน!$J$4:$M$45,MATCH(L4874,ฐาน!$K$4:$K$45,0),4),"")</f>
        <v/>
      </c>
      <c r="N4874" s="310" t="str">
        <f>IF(I4874&lt;&gt;"",INDEX(ฐาน!$A$4:$F$9,MATCH(I4874,ฐาน!$A$4:$A$9,0),IF(J4874&gt;=INDEX(ฐาน!$A$4:$F$9,MATCH(I4874,ฐาน!$A$4:$A$9,0),3),6,5)),"")</f>
        <v/>
      </c>
      <c r="O4874" s="311" t="str">
        <f>IF(I4874&lt;&gt;"",IF(J4874&gt;=INDEX(ฐาน!$A$4:$G$9,MATCH(I4874,ฐาน!$A$4:$A$9,0),4),INDEX(ฐาน!$A$4:$G$9,MATCH(I4874,ฐาน!$A$4:$A$9,0),7),INDEX(ฐาน!$A$4:$G$9,MATCH(I4874,ฐาน!$A$4:$A$9,0),4)),"")</f>
        <v/>
      </c>
      <c r="P4874" s="312">
        <f>IF(M4874&lt;&gt;ฐาน!$M$45,IF(L4874&lt;&gt;"",($L4874*$N4874/100),0),0)</f>
        <v>0</v>
      </c>
      <c r="Q4874" s="311">
        <f>IF(M4874&lt;&gt;ฐาน!$M$45,IF(L4874&lt;&gt;"",ROUNDUP(($L4874*$N4874/100),-1),0),0)</f>
        <v>0</v>
      </c>
      <c r="R4874" s="311">
        <f t="shared" ref="R4874:R4921" si="152">IF(Q4874&lt;&gt;"",IF($J4874+$P4874&lt;=$O4874,$Q4874,$O4874-$J4874),"")</f>
        <v>0</v>
      </c>
      <c r="S4874" s="313">
        <f t="shared" ref="S4874:S4921" si="153">IF(Q4874&lt;&gt;R4874,P4874-R4874,0)</f>
        <v>0</v>
      </c>
      <c r="T4874" s="314">
        <f>IF(M4874&lt;&gt;ฐาน!$M$45,IF(S4874&lt;&gt;"",S4874+R4874,0),0)</f>
        <v>0</v>
      </c>
      <c r="U4874" s="311">
        <f>IF(M4874&lt;&gt;ฐาน!$M$45,IF(S4874=0,J4874+T4874,O4874),J4874)</f>
        <v>0</v>
      </c>
      <c r="V4874" s="98"/>
    </row>
    <row r="4875" spans="1:22" x14ac:dyDescent="0.35">
      <c r="A4875" s="93">
        <v>4867</v>
      </c>
      <c r="B4875" s="84"/>
      <c r="C4875" s="98"/>
      <c r="D4875" s="91"/>
      <c r="E4875" s="89"/>
      <c r="F4875" s="88"/>
      <c r="G4875" s="91"/>
      <c r="H4875" s="91"/>
      <c r="I4875" s="88"/>
      <c r="J4875" s="92"/>
      <c r="K4875" s="212"/>
      <c r="L4875" s="308" t="str">
        <f>IF(K4875&lt;&gt;"",INDEX(ฐาน!$J$4:$M$44,MATCH(INT(K4875),ฐาน!$J$4:$J$44,0),2),"")</f>
        <v/>
      </c>
      <c r="M4875" s="309" t="str">
        <f>IF(L4875&lt;&gt;"",INDEX(ฐาน!$J$4:$M$45,MATCH(L4875,ฐาน!$K$4:$K$45,0),4),"")</f>
        <v/>
      </c>
      <c r="N4875" s="310" t="str">
        <f>IF(I4875&lt;&gt;"",INDEX(ฐาน!$A$4:$F$9,MATCH(I4875,ฐาน!$A$4:$A$9,0),IF(J4875&gt;=INDEX(ฐาน!$A$4:$F$9,MATCH(I4875,ฐาน!$A$4:$A$9,0),3),6,5)),"")</f>
        <v/>
      </c>
      <c r="O4875" s="311" t="str">
        <f>IF(I4875&lt;&gt;"",IF(J4875&gt;=INDEX(ฐาน!$A$4:$G$9,MATCH(I4875,ฐาน!$A$4:$A$9,0),4),INDEX(ฐาน!$A$4:$G$9,MATCH(I4875,ฐาน!$A$4:$A$9,0),7),INDEX(ฐาน!$A$4:$G$9,MATCH(I4875,ฐาน!$A$4:$A$9,0),4)),"")</f>
        <v/>
      </c>
      <c r="P4875" s="312">
        <f>IF(M4875&lt;&gt;ฐาน!$M$45,IF(L4875&lt;&gt;"",($L4875*$N4875/100),0),0)</f>
        <v>0</v>
      </c>
      <c r="Q4875" s="311">
        <f>IF(M4875&lt;&gt;ฐาน!$M$45,IF(L4875&lt;&gt;"",ROUNDUP(($L4875*$N4875/100),-1),0),0)</f>
        <v>0</v>
      </c>
      <c r="R4875" s="311">
        <f t="shared" si="152"/>
        <v>0</v>
      </c>
      <c r="S4875" s="313">
        <f t="shared" si="153"/>
        <v>0</v>
      </c>
      <c r="T4875" s="314">
        <f>IF(M4875&lt;&gt;ฐาน!$M$45,IF(S4875&lt;&gt;"",S4875+R4875,0),0)</f>
        <v>0</v>
      </c>
      <c r="U4875" s="311">
        <f>IF(M4875&lt;&gt;ฐาน!$M$45,IF(S4875=0,J4875+T4875,O4875),J4875)</f>
        <v>0</v>
      </c>
      <c r="V4875" s="98"/>
    </row>
    <row r="4876" spans="1:22" x14ac:dyDescent="0.35">
      <c r="A4876" s="93">
        <v>4868</v>
      </c>
      <c r="B4876" s="84"/>
      <c r="C4876" s="98"/>
      <c r="D4876" s="91"/>
      <c r="E4876" s="89"/>
      <c r="F4876" s="88"/>
      <c r="G4876" s="91"/>
      <c r="H4876" s="91"/>
      <c r="I4876" s="88"/>
      <c r="J4876" s="92"/>
      <c r="K4876" s="212"/>
      <c r="L4876" s="308" t="str">
        <f>IF(K4876&lt;&gt;"",INDEX(ฐาน!$J$4:$M$44,MATCH(INT(K4876),ฐาน!$J$4:$J$44,0),2),"")</f>
        <v/>
      </c>
      <c r="M4876" s="309" t="str">
        <f>IF(L4876&lt;&gt;"",INDEX(ฐาน!$J$4:$M$45,MATCH(L4876,ฐาน!$K$4:$K$45,0),4),"")</f>
        <v/>
      </c>
      <c r="N4876" s="310" t="str">
        <f>IF(I4876&lt;&gt;"",INDEX(ฐาน!$A$4:$F$9,MATCH(I4876,ฐาน!$A$4:$A$9,0),IF(J4876&gt;=INDEX(ฐาน!$A$4:$F$9,MATCH(I4876,ฐาน!$A$4:$A$9,0),3),6,5)),"")</f>
        <v/>
      </c>
      <c r="O4876" s="311" t="str">
        <f>IF(I4876&lt;&gt;"",IF(J4876&gt;=INDEX(ฐาน!$A$4:$G$9,MATCH(I4876,ฐาน!$A$4:$A$9,0),4),INDEX(ฐาน!$A$4:$G$9,MATCH(I4876,ฐาน!$A$4:$A$9,0),7),INDEX(ฐาน!$A$4:$G$9,MATCH(I4876,ฐาน!$A$4:$A$9,0),4)),"")</f>
        <v/>
      </c>
      <c r="P4876" s="312">
        <f>IF(M4876&lt;&gt;ฐาน!$M$45,IF(L4876&lt;&gt;"",($L4876*$N4876/100),0),0)</f>
        <v>0</v>
      </c>
      <c r="Q4876" s="311">
        <f>IF(M4876&lt;&gt;ฐาน!$M$45,IF(L4876&lt;&gt;"",ROUNDUP(($L4876*$N4876/100),-1),0),0)</f>
        <v>0</v>
      </c>
      <c r="R4876" s="311">
        <f t="shared" si="152"/>
        <v>0</v>
      </c>
      <c r="S4876" s="313">
        <f t="shared" si="153"/>
        <v>0</v>
      </c>
      <c r="T4876" s="314">
        <f>IF(M4876&lt;&gt;ฐาน!$M$45,IF(S4876&lt;&gt;"",S4876+R4876,0),0)</f>
        <v>0</v>
      </c>
      <c r="U4876" s="311">
        <f>IF(M4876&lt;&gt;ฐาน!$M$45,IF(S4876=0,J4876+T4876,O4876),J4876)</f>
        <v>0</v>
      </c>
      <c r="V4876" s="98"/>
    </row>
    <row r="4877" spans="1:22" x14ac:dyDescent="0.35">
      <c r="A4877" s="93">
        <v>4869</v>
      </c>
      <c r="B4877" s="84"/>
      <c r="C4877" s="98"/>
      <c r="D4877" s="91"/>
      <c r="E4877" s="89"/>
      <c r="F4877" s="88"/>
      <c r="G4877" s="91"/>
      <c r="H4877" s="91"/>
      <c r="I4877" s="88"/>
      <c r="J4877" s="92"/>
      <c r="K4877" s="212"/>
      <c r="L4877" s="308" t="str">
        <f>IF(K4877&lt;&gt;"",INDEX(ฐาน!$J$4:$M$44,MATCH(INT(K4877),ฐาน!$J$4:$J$44,0),2),"")</f>
        <v/>
      </c>
      <c r="M4877" s="309" t="str">
        <f>IF(L4877&lt;&gt;"",INDEX(ฐาน!$J$4:$M$45,MATCH(L4877,ฐาน!$K$4:$K$45,0),4),"")</f>
        <v/>
      </c>
      <c r="N4877" s="310" t="str">
        <f>IF(I4877&lt;&gt;"",INDEX(ฐาน!$A$4:$F$9,MATCH(I4877,ฐาน!$A$4:$A$9,0),IF(J4877&gt;=INDEX(ฐาน!$A$4:$F$9,MATCH(I4877,ฐาน!$A$4:$A$9,0),3),6,5)),"")</f>
        <v/>
      </c>
      <c r="O4877" s="311" t="str">
        <f>IF(I4877&lt;&gt;"",IF(J4877&gt;=INDEX(ฐาน!$A$4:$G$9,MATCH(I4877,ฐาน!$A$4:$A$9,0),4),INDEX(ฐาน!$A$4:$G$9,MATCH(I4877,ฐาน!$A$4:$A$9,0),7),INDEX(ฐาน!$A$4:$G$9,MATCH(I4877,ฐาน!$A$4:$A$9,0),4)),"")</f>
        <v/>
      </c>
      <c r="P4877" s="312">
        <f>IF(M4877&lt;&gt;ฐาน!$M$45,IF(L4877&lt;&gt;"",($L4877*$N4877/100),0),0)</f>
        <v>0</v>
      </c>
      <c r="Q4877" s="311">
        <f>IF(M4877&lt;&gt;ฐาน!$M$45,IF(L4877&lt;&gt;"",ROUNDUP(($L4877*$N4877/100),-1),0),0)</f>
        <v>0</v>
      </c>
      <c r="R4877" s="311">
        <f t="shared" si="152"/>
        <v>0</v>
      </c>
      <c r="S4877" s="313">
        <f t="shared" si="153"/>
        <v>0</v>
      </c>
      <c r="T4877" s="314">
        <f>IF(M4877&lt;&gt;ฐาน!$M$45,IF(S4877&lt;&gt;"",S4877+R4877,0),0)</f>
        <v>0</v>
      </c>
      <c r="U4877" s="311">
        <f>IF(M4877&lt;&gt;ฐาน!$M$45,IF(S4877=0,J4877+T4877,O4877),J4877)</f>
        <v>0</v>
      </c>
      <c r="V4877" s="98"/>
    </row>
    <row r="4878" spans="1:22" x14ac:dyDescent="0.35">
      <c r="A4878" s="93">
        <v>4870</v>
      </c>
      <c r="B4878" s="84"/>
      <c r="C4878" s="98"/>
      <c r="D4878" s="91"/>
      <c r="E4878" s="89"/>
      <c r="F4878" s="88"/>
      <c r="G4878" s="91"/>
      <c r="H4878" s="91"/>
      <c r="I4878" s="88"/>
      <c r="J4878" s="92"/>
      <c r="K4878" s="212"/>
      <c r="L4878" s="308" t="str">
        <f>IF(K4878&lt;&gt;"",INDEX(ฐาน!$J$4:$M$44,MATCH(INT(K4878),ฐาน!$J$4:$J$44,0),2),"")</f>
        <v/>
      </c>
      <c r="M4878" s="309" t="str">
        <f>IF(L4878&lt;&gt;"",INDEX(ฐาน!$J$4:$M$45,MATCH(L4878,ฐาน!$K$4:$K$45,0),4),"")</f>
        <v/>
      </c>
      <c r="N4878" s="310" t="str">
        <f>IF(I4878&lt;&gt;"",INDEX(ฐาน!$A$4:$F$9,MATCH(I4878,ฐาน!$A$4:$A$9,0),IF(J4878&gt;=INDEX(ฐาน!$A$4:$F$9,MATCH(I4878,ฐาน!$A$4:$A$9,0),3),6,5)),"")</f>
        <v/>
      </c>
      <c r="O4878" s="311" t="str">
        <f>IF(I4878&lt;&gt;"",IF(J4878&gt;=INDEX(ฐาน!$A$4:$G$9,MATCH(I4878,ฐาน!$A$4:$A$9,0),4),INDEX(ฐาน!$A$4:$G$9,MATCH(I4878,ฐาน!$A$4:$A$9,0),7),INDEX(ฐาน!$A$4:$G$9,MATCH(I4878,ฐาน!$A$4:$A$9,0),4)),"")</f>
        <v/>
      </c>
      <c r="P4878" s="312">
        <f>IF(M4878&lt;&gt;ฐาน!$M$45,IF(L4878&lt;&gt;"",($L4878*$N4878/100),0),0)</f>
        <v>0</v>
      </c>
      <c r="Q4878" s="311">
        <f>IF(M4878&lt;&gt;ฐาน!$M$45,IF(L4878&lt;&gt;"",ROUNDUP(($L4878*$N4878/100),-1),0),0)</f>
        <v>0</v>
      </c>
      <c r="R4878" s="311">
        <f t="shared" si="152"/>
        <v>0</v>
      </c>
      <c r="S4878" s="313">
        <f t="shared" si="153"/>
        <v>0</v>
      </c>
      <c r="T4878" s="314">
        <f>IF(M4878&lt;&gt;ฐาน!$M$45,IF(S4878&lt;&gt;"",S4878+R4878,0),0)</f>
        <v>0</v>
      </c>
      <c r="U4878" s="311">
        <f>IF(M4878&lt;&gt;ฐาน!$M$45,IF(S4878=0,J4878+T4878,O4878),J4878)</f>
        <v>0</v>
      </c>
      <c r="V4878" s="98"/>
    </row>
    <row r="4879" spans="1:22" x14ac:dyDescent="0.35">
      <c r="A4879" s="93">
        <v>4871</v>
      </c>
      <c r="B4879" s="84"/>
      <c r="C4879" s="98"/>
      <c r="D4879" s="91"/>
      <c r="E4879" s="89"/>
      <c r="F4879" s="88"/>
      <c r="G4879" s="91"/>
      <c r="H4879" s="91"/>
      <c r="I4879" s="88"/>
      <c r="J4879" s="92"/>
      <c r="K4879" s="212"/>
      <c r="L4879" s="308" t="str">
        <f>IF(K4879&lt;&gt;"",INDEX(ฐาน!$J$4:$M$44,MATCH(INT(K4879),ฐาน!$J$4:$J$44,0),2),"")</f>
        <v/>
      </c>
      <c r="M4879" s="309" t="str">
        <f>IF(L4879&lt;&gt;"",INDEX(ฐาน!$J$4:$M$45,MATCH(L4879,ฐาน!$K$4:$K$45,0),4),"")</f>
        <v/>
      </c>
      <c r="N4879" s="310" t="str">
        <f>IF(I4879&lt;&gt;"",INDEX(ฐาน!$A$4:$F$9,MATCH(I4879,ฐาน!$A$4:$A$9,0),IF(J4879&gt;=INDEX(ฐาน!$A$4:$F$9,MATCH(I4879,ฐาน!$A$4:$A$9,0),3),6,5)),"")</f>
        <v/>
      </c>
      <c r="O4879" s="311" t="str">
        <f>IF(I4879&lt;&gt;"",IF(J4879&gt;=INDEX(ฐาน!$A$4:$G$9,MATCH(I4879,ฐาน!$A$4:$A$9,0),4),INDEX(ฐาน!$A$4:$G$9,MATCH(I4879,ฐาน!$A$4:$A$9,0),7),INDEX(ฐาน!$A$4:$G$9,MATCH(I4879,ฐาน!$A$4:$A$9,0),4)),"")</f>
        <v/>
      </c>
      <c r="P4879" s="312">
        <f>IF(M4879&lt;&gt;ฐาน!$M$45,IF(L4879&lt;&gt;"",($L4879*$N4879/100),0),0)</f>
        <v>0</v>
      </c>
      <c r="Q4879" s="311">
        <f>IF(M4879&lt;&gt;ฐาน!$M$45,IF(L4879&lt;&gt;"",ROUNDUP(($L4879*$N4879/100),-1),0),0)</f>
        <v>0</v>
      </c>
      <c r="R4879" s="311">
        <f t="shared" si="152"/>
        <v>0</v>
      </c>
      <c r="S4879" s="313">
        <f t="shared" si="153"/>
        <v>0</v>
      </c>
      <c r="T4879" s="314">
        <f>IF(M4879&lt;&gt;ฐาน!$M$45,IF(S4879&lt;&gt;"",S4879+R4879,0),0)</f>
        <v>0</v>
      </c>
      <c r="U4879" s="311">
        <f>IF(M4879&lt;&gt;ฐาน!$M$45,IF(S4879=0,J4879+T4879,O4879),J4879)</f>
        <v>0</v>
      </c>
      <c r="V4879" s="98"/>
    </row>
    <row r="4880" spans="1:22" x14ac:dyDescent="0.35">
      <c r="A4880" s="93">
        <v>4872</v>
      </c>
      <c r="B4880" s="84"/>
      <c r="C4880" s="98"/>
      <c r="D4880" s="91"/>
      <c r="E4880" s="89"/>
      <c r="F4880" s="88"/>
      <c r="G4880" s="91"/>
      <c r="H4880" s="91"/>
      <c r="I4880" s="88"/>
      <c r="J4880" s="92"/>
      <c r="K4880" s="212"/>
      <c r="L4880" s="308" t="str">
        <f>IF(K4880&lt;&gt;"",INDEX(ฐาน!$J$4:$M$44,MATCH(INT(K4880),ฐาน!$J$4:$J$44,0),2),"")</f>
        <v/>
      </c>
      <c r="M4880" s="309" t="str">
        <f>IF(L4880&lt;&gt;"",INDEX(ฐาน!$J$4:$M$45,MATCH(L4880,ฐาน!$K$4:$K$45,0),4),"")</f>
        <v/>
      </c>
      <c r="N4880" s="310" t="str">
        <f>IF(I4880&lt;&gt;"",INDEX(ฐาน!$A$4:$F$9,MATCH(I4880,ฐาน!$A$4:$A$9,0),IF(J4880&gt;=INDEX(ฐาน!$A$4:$F$9,MATCH(I4880,ฐาน!$A$4:$A$9,0),3),6,5)),"")</f>
        <v/>
      </c>
      <c r="O4880" s="311" t="str">
        <f>IF(I4880&lt;&gt;"",IF(J4880&gt;=INDEX(ฐาน!$A$4:$G$9,MATCH(I4880,ฐาน!$A$4:$A$9,0),4),INDEX(ฐาน!$A$4:$G$9,MATCH(I4880,ฐาน!$A$4:$A$9,0),7),INDEX(ฐาน!$A$4:$G$9,MATCH(I4880,ฐาน!$A$4:$A$9,0),4)),"")</f>
        <v/>
      </c>
      <c r="P4880" s="312">
        <f>IF(M4880&lt;&gt;ฐาน!$M$45,IF(L4880&lt;&gt;"",($L4880*$N4880/100),0),0)</f>
        <v>0</v>
      </c>
      <c r="Q4880" s="311">
        <f>IF(M4880&lt;&gt;ฐาน!$M$45,IF(L4880&lt;&gt;"",ROUNDUP(($L4880*$N4880/100),-1),0),0)</f>
        <v>0</v>
      </c>
      <c r="R4880" s="311">
        <f t="shared" si="152"/>
        <v>0</v>
      </c>
      <c r="S4880" s="313">
        <f t="shared" si="153"/>
        <v>0</v>
      </c>
      <c r="T4880" s="314">
        <f>IF(M4880&lt;&gt;ฐาน!$M$45,IF(S4880&lt;&gt;"",S4880+R4880,0),0)</f>
        <v>0</v>
      </c>
      <c r="U4880" s="311">
        <f>IF(M4880&lt;&gt;ฐาน!$M$45,IF(S4880=0,J4880+T4880,O4880),J4880)</f>
        <v>0</v>
      </c>
      <c r="V4880" s="98"/>
    </row>
    <row r="4881" spans="1:22" x14ac:dyDescent="0.35">
      <c r="A4881" s="93">
        <v>4873</v>
      </c>
      <c r="B4881" s="84"/>
      <c r="C4881" s="98"/>
      <c r="D4881" s="91"/>
      <c r="E4881" s="89"/>
      <c r="F4881" s="88"/>
      <c r="G4881" s="91"/>
      <c r="H4881" s="91"/>
      <c r="I4881" s="88"/>
      <c r="J4881" s="92"/>
      <c r="K4881" s="212"/>
      <c r="L4881" s="308" t="str">
        <f>IF(K4881&lt;&gt;"",INDEX(ฐาน!$J$4:$M$44,MATCH(INT(K4881),ฐาน!$J$4:$J$44,0),2),"")</f>
        <v/>
      </c>
      <c r="M4881" s="309" t="str">
        <f>IF(L4881&lt;&gt;"",INDEX(ฐาน!$J$4:$M$45,MATCH(L4881,ฐาน!$K$4:$K$45,0),4),"")</f>
        <v/>
      </c>
      <c r="N4881" s="310" t="str">
        <f>IF(I4881&lt;&gt;"",INDEX(ฐาน!$A$4:$F$9,MATCH(I4881,ฐาน!$A$4:$A$9,0),IF(J4881&gt;=INDEX(ฐาน!$A$4:$F$9,MATCH(I4881,ฐาน!$A$4:$A$9,0),3),6,5)),"")</f>
        <v/>
      </c>
      <c r="O4881" s="311" t="str">
        <f>IF(I4881&lt;&gt;"",IF(J4881&gt;=INDEX(ฐาน!$A$4:$G$9,MATCH(I4881,ฐาน!$A$4:$A$9,0),4),INDEX(ฐาน!$A$4:$G$9,MATCH(I4881,ฐาน!$A$4:$A$9,0),7),INDEX(ฐาน!$A$4:$G$9,MATCH(I4881,ฐาน!$A$4:$A$9,0),4)),"")</f>
        <v/>
      </c>
      <c r="P4881" s="312">
        <f>IF(M4881&lt;&gt;ฐาน!$M$45,IF(L4881&lt;&gt;"",($L4881*$N4881/100),0),0)</f>
        <v>0</v>
      </c>
      <c r="Q4881" s="311">
        <f>IF(M4881&lt;&gt;ฐาน!$M$45,IF(L4881&lt;&gt;"",ROUNDUP(($L4881*$N4881/100),-1),0),0)</f>
        <v>0</v>
      </c>
      <c r="R4881" s="311">
        <f t="shared" si="152"/>
        <v>0</v>
      </c>
      <c r="S4881" s="313">
        <f t="shared" si="153"/>
        <v>0</v>
      </c>
      <c r="T4881" s="314">
        <f>IF(M4881&lt;&gt;ฐาน!$M$45,IF(S4881&lt;&gt;"",S4881+R4881,0),0)</f>
        <v>0</v>
      </c>
      <c r="U4881" s="311">
        <f>IF(M4881&lt;&gt;ฐาน!$M$45,IF(S4881=0,J4881+T4881,O4881),J4881)</f>
        <v>0</v>
      </c>
      <c r="V4881" s="98"/>
    </row>
    <row r="4882" spans="1:22" x14ac:dyDescent="0.35">
      <c r="A4882" s="93">
        <v>4874</v>
      </c>
      <c r="B4882" s="84"/>
      <c r="C4882" s="98"/>
      <c r="D4882" s="91"/>
      <c r="E4882" s="89"/>
      <c r="F4882" s="88"/>
      <c r="G4882" s="91"/>
      <c r="H4882" s="91"/>
      <c r="I4882" s="88"/>
      <c r="J4882" s="92"/>
      <c r="K4882" s="212"/>
      <c r="L4882" s="308" t="str">
        <f>IF(K4882&lt;&gt;"",INDEX(ฐาน!$J$4:$M$44,MATCH(INT(K4882),ฐาน!$J$4:$J$44,0),2),"")</f>
        <v/>
      </c>
      <c r="M4882" s="309" t="str">
        <f>IF(L4882&lt;&gt;"",INDEX(ฐาน!$J$4:$M$45,MATCH(L4882,ฐาน!$K$4:$K$45,0),4),"")</f>
        <v/>
      </c>
      <c r="N4882" s="310" t="str">
        <f>IF(I4882&lt;&gt;"",INDEX(ฐาน!$A$4:$F$9,MATCH(I4882,ฐาน!$A$4:$A$9,0),IF(J4882&gt;=INDEX(ฐาน!$A$4:$F$9,MATCH(I4882,ฐาน!$A$4:$A$9,0),3),6,5)),"")</f>
        <v/>
      </c>
      <c r="O4882" s="311" t="str">
        <f>IF(I4882&lt;&gt;"",IF(J4882&gt;=INDEX(ฐาน!$A$4:$G$9,MATCH(I4882,ฐาน!$A$4:$A$9,0),4),INDEX(ฐาน!$A$4:$G$9,MATCH(I4882,ฐาน!$A$4:$A$9,0),7),INDEX(ฐาน!$A$4:$G$9,MATCH(I4882,ฐาน!$A$4:$A$9,0),4)),"")</f>
        <v/>
      </c>
      <c r="P4882" s="312">
        <f>IF(M4882&lt;&gt;ฐาน!$M$45,IF(L4882&lt;&gt;"",($L4882*$N4882/100),0),0)</f>
        <v>0</v>
      </c>
      <c r="Q4882" s="311">
        <f>IF(M4882&lt;&gt;ฐาน!$M$45,IF(L4882&lt;&gt;"",ROUNDUP(($L4882*$N4882/100),-1),0),0)</f>
        <v>0</v>
      </c>
      <c r="R4882" s="311">
        <f t="shared" si="152"/>
        <v>0</v>
      </c>
      <c r="S4882" s="313">
        <f t="shared" si="153"/>
        <v>0</v>
      </c>
      <c r="T4882" s="314">
        <f>IF(M4882&lt;&gt;ฐาน!$M$45,IF(S4882&lt;&gt;"",S4882+R4882,0),0)</f>
        <v>0</v>
      </c>
      <c r="U4882" s="311">
        <f>IF(M4882&lt;&gt;ฐาน!$M$45,IF(S4882=0,J4882+T4882,O4882),J4882)</f>
        <v>0</v>
      </c>
      <c r="V4882" s="98"/>
    </row>
    <row r="4883" spans="1:22" x14ac:dyDescent="0.35">
      <c r="A4883" s="93">
        <v>4875</v>
      </c>
      <c r="B4883" s="84"/>
      <c r="C4883" s="98"/>
      <c r="D4883" s="91"/>
      <c r="E4883" s="89"/>
      <c r="F4883" s="88"/>
      <c r="G4883" s="91"/>
      <c r="H4883" s="91"/>
      <c r="I4883" s="88"/>
      <c r="J4883" s="92"/>
      <c r="K4883" s="212"/>
      <c r="L4883" s="308" t="str">
        <f>IF(K4883&lt;&gt;"",INDEX(ฐาน!$J$4:$M$44,MATCH(INT(K4883),ฐาน!$J$4:$J$44,0),2),"")</f>
        <v/>
      </c>
      <c r="M4883" s="309" t="str">
        <f>IF(L4883&lt;&gt;"",INDEX(ฐาน!$J$4:$M$45,MATCH(L4883,ฐาน!$K$4:$K$45,0),4),"")</f>
        <v/>
      </c>
      <c r="N4883" s="310" t="str">
        <f>IF(I4883&lt;&gt;"",INDEX(ฐาน!$A$4:$F$9,MATCH(I4883,ฐาน!$A$4:$A$9,0),IF(J4883&gt;=INDEX(ฐาน!$A$4:$F$9,MATCH(I4883,ฐาน!$A$4:$A$9,0),3),6,5)),"")</f>
        <v/>
      </c>
      <c r="O4883" s="311" t="str">
        <f>IF(I4883&lt;&gt;"",IF(J4883&gt;=INDEX(ฐาน!$A$4:$G$9,MATCH(I4883,ฐาน!$A$4:$A$9,0),4),INDEX(ฐาน!$A$4:$G$9,MATCH(I4883,ฐาน!$A$4:$A$9,0),7),INDEX(ฐาน!$A$4:$G$9,MATCH(I4883,ฐาน!$A$4:$A$9,0),4)),"")</f>
        <v/>
      </c>
      <c r="P4883" s="312">
        <f>IF(M4883&lt;&gt;ฐาน!$M$45,IF(L4883&lt;&gt;"",($L4883*$N4883/100),0),0)</f>
        <v>0</v>
      </c>
      <c r="Q4883" s="311">
        <f>IF(M4883&lt;&gt;ฐาน!$M$45,IF(L4883&lt;&gt;"",ROUNDUP(($L4883*$N4883/100),-1),0),0)</f>
        <v>0</v>
      </c>
      <c r="R4883" s="311">
        <f t="shared" si="152"/>
        <v>0</v>
      </c>
      <c r="S4883" s="313">
        <f t="shared" si="153"/>
        <v>0</v>
      </c>
      <c r="T4883" s="314">
        <f>IF(M4883&lt;&gt;ฐาน!$M$45,IF(S4883&lt;&gt;"",S4883+R4883,0),0)</f>
        <v>0</v>
      </c>
      <c r="U4883" s="311">
        <f>IF(M4883&lt;&gt;ฐาน!$M$45,IF(S4883=0,J4883+T4883,O4883),J4883)</f>
        <v>0</v>
      </c>
      <c r="V4883" s="98"/>
    </row>
    <row r="4884" spans="1:22" x14ac:dyDescent="0.35">
      <c r="A4884" s="93">
        <v>4876</v>
      </c>
      <c r="B4884" s="84"/>
      <c r="C4884" s="98"/>
      <c r="D4884" s="91"/>
      <c r="E4884" s="89"/>
      <c r="F4884" s="88"/>
      <c r="G4884" s="91"/>
      <c r="H4884" s="91"/>
      <c r="I4884" s="88"/>
      <c r="J4884" s="92"/>
      <c r="K4884" s="212"/>
      <c r="L4884" s="308" t="str">
        <f>IF(K4884&lt;&gt;"",INDEX(ฐาน!$J$4:$M$44,MATCH(INT(K4884),ฐาน!$J$4:$J$44,0),2),"")</f>
        <v/>
      </c>
      <c r="M4884" s="309" t="str">
        <f>IF(L4884&lt;&gt;"",INDEX(ฐาน!$J$4:$M$45,MATCH(L4884,ฐาน!$K$4:$K$45,0),4),"")</f>
        <v/>
      </c>
      <c r="N4884" s="310" t="str">
        <f>IF(I4884&lt;&gt;"",INDEX(ฐาน!$A$4:$F$9,MATCH(I4884,ฐาน!$A$4:$A$9,0),IF(J4884&gt;=INDEX(ฐาน!$A$4:$F$9,MATCH(I4884,ฐาน!$A$4:$A$9,0),3),6,5)),"")</f>
        <v/>
      </c>
      <c r="O4884" s="311" t="str">
        <f>IF(I4884&lt;&gt;"",IF(J4884&gt;=INDEX(ฐาน!$A$4:$G$9,MATCH(I4884,ฐาน!$A$4:$A$9,0),4),INDEX(ฐาน!$A$4:$G$9,MATCH(I4884,ฐาน!$A$4:$A$9,0),7),INDEX(ฐาน!$A$4:$G$9,MATCH(I4884,ฐาน!$A$4:$A$9,0),4)),"")</f>
        <v/>
      </c>
      <c r="P4884" s="312">
        <f>IF(M4884&lt;&gt;ฐาน!$M$45,IF(L4884&lt;&gt;"",($L4884*$N4884/100),0),0)</f>
        <v>0</v>
      </c>
      <c r="Q4884" s="311">
        <f>IF(M4884&lt;&gt;ฐาน!$M$45,IF(L4884&lt;&gt;"",ROUNDUP(($L4884*$N4884/100),-1),0),0)</f>
        <v>0</v>
      </c>
      <c r="R4884" s="311">
        <f t="shared" si="152"/>
        <v>0</v>
      </c>
      <c r="S4884" s="313">
        <f t="shared" si="153"/>
        <v>0</v>
      </c>
      <c r="T4884" s="314">
        <f>IF(M4884&lt;&gt;ฐาน!$M$45,IF(S4884&lt;&gt;"",S4884+R4884,0),0)</f>
        <v>0</v>
      </c>
      <c r="U4884" s="311">
        <f>IF(M4884&lt;&gt;ฐาน!$M$45,IF(S4884=0,J4884+T4884,O4884),J4884)</f>
        <v>0</v>
      </c>
      <c r="V4884" s="98"/>
    </row>
    <row r="4885" spans="1:22" x14ac:dyDescent="0.35">
      <c r="A4885" s="93">
        <v>4877</v>
      </c>
      <c r="B4885" s="84"/>
      <c r="C4885" s="98"/>
      <c r="D4885" s="91"/>
      <c r="E4885" s="89"/>
      <c r="F4885" s="88"/>
      <c r="G4885" s="91"/>
      <c r="H4885" s="91"/>
      <c r="I4885" s="88"/>
      <c r="J4885" s="92"/>
      <c r="K4885" s="212"/>
      <c r="L4885" s="308" t="str">
        <f>IF(K4885&lt;&gt;"",INDEX(ฐาน!$J$4:$M$44,MATCH(INT(K4885),ฐาน!$J$4:$J$44,0),2),"")</f>
        <v/>
      </c>
      <c r="M4885" s="309" t="str">
        <f>IF(L4885&lt;&gt;"",INDEX(ฐาน!$J$4:$M$45,MATCH(L4885,ฐาน!$K$4:$K$45,0),4),"")</f>
        <v/>
      </c>
      <c r="N4885" s="310" t="str">
        <f>IF(I4885&lt;&gt;"",INDEX(ฐาน!$A$4:$F$9,MATCH(I4885,ฐาน!$A$4:$A$9,0),IF(J4885&gt;=INDEX(ฐาน!$A$4:$F$9,MATCH(I4885,ฐาน!$A$4:$A$9,0),3),6,5)),"")</f>
        <v/>
      </c>
      <c r="O4885" s="311" t="str">
        <f>IF(I4885&lt;&gt;"",IF(J4885&gt;=INDEX(ฐาน!$A$4:$G$9,MATCH(I4885,ฐาน!$A$4:$A$9,0),4),INDEX(ฐาน!$A$4:$G$9,MATCH(I4885,ฐาน!$A$4:$A$9,0),7),INDEX(ฐาน!$A$4:$G$9,MATCH(I4885,ฐาน!$A$4:$A$9,0),4)),"")</f>
        <v/>
      </c>
      <c r="P4885" s="312">
        <f>IF(M4885&lt;&gt;ฐาน!$M$45,IF(L4885&lt;&gt;"",($L4885*$N4885/100),0),0)</f>
        <v>0</v>
      </c>
      <c r="Q4885" s="311">
        <f>IF(M4885&lt;&gt;ฐาน!$M$45,IF(L4885&lt;&gt;"",ROUNDUP(($L4885*$N4885/100),-1),0),0)</f>
        <v>0</v>
      </c>
      <c r="R4885" s="311">
        <f t="shared" si="152"/>
        <v>0</v>
      </c>
      <c r="S4885" s="313">
        <f t="shared" si="153"/>
        <v>0</v>
      </c>
      <c r="T4885" s="314">
        <f>IF(M4885&lt;&gt;ฐาน!$M$45,IF(S4885&lt;&gt;"",S4885+R4885,0),0)</f>
        <v>0</v>
      </c>
      <c r="U4885" s="311">
        <f>IF(M4885&lt;&gt;ฐาน!$M$45,IF(S4885=0,J4885+T4885,O4885),J4885)</f>
        <v>0</v>
      </c>
      <c r="V4885" s="98"/>
    </row>
    <row r="4886" spans="1:22" x14ac:dyDescent="0.35">
      <c r="A4886" s="93">
        <v>4878</v>
      </c>
      <c r="B4886" s="84"/>
      <c r="C4886" s="98"/>
      <c r="D4886" s="91"/>
      <c r="E4886" s="89"/>
      <c r="F4886" s="88"/>
      <c r="G4886" s="91"/>
      <c r="H4886" s="91"/>
      <c r="I4886" s="88"/>
      <c r="J4886" s="92"/>
      <c r="K4886" s="212"/>
      <c r="L4886" s="308" t="str">
        <f>IF(K4886&lt;&gt;"",INDEX(ฐาน!$J$4:$M$44,MATCH(INT(K4886),ฐาน!$J$4:$J$44,0),2),"")</f>
        <v/>
      </c>
      <c r="M4886" s="309" t="str">
        <f>IF(L4886&lt;&gt;"",INDEX(ฐาน!$J$4:$M$45,MATCH(L4886,ฐาน!$K$4:$K$45,0),4),"")</f>
        <v/>
      </c>
      <c r="N4886" s="310" t="str">
        <f>IF(I4886&lt;&gt;"",INDEX(ฐาน!$A$4:$F$9,MATCH(I4886,ฐาน!$A$4:$A$9,0),IF(J4886&gt;=INDEX(ฐาน!$A$4:$F$9,MATCH(I4886,ฐาน!$A$4:$A$9,0),3),6,5)),"")</f>
        <v/>
      </c>
      <c r="O4886" s="311" t="str">
        <f>IF(I4886&lt;&gt;"",IF(J4886&gt;=INDEX(ฐาน!$A$4:$G$9,MATCH(I4886,ฐาน!$A$4:$A$9,0),4),INDEX(ฐาน!$A$4:$G$9,MATCH(I4886,ฐาน!$A$4:$A$9,0),7),INDEX(ฐาน!$A$4:$G$9,MATCH(I4886,ฐาน!$A$4:$A$9,0),4)),"")</f>
        <v/>
      </c>
      <c r="P4886" s="312">
        <f>IF(M4886&lt;&gt;ฐาน!$M$45,IF(L4886&lt;&gt;"",($L4886*$N4886/100),0),0)</f>
        <v>0</v>
      </c>
      <c r="Q4886" s="311">
        <f>IF(M4886&lt;&gt;ฐาน!$M$45,IF(L4886&lt;&gt;"",ROUNDUP(($L4886*$N4886/100),-1),0),0)</f>
        <v>0</v>
      </c>
      <c r="R4886" s="311">
        <f t="shared" si="152"/>
        <v>0</v>
      </c>
      <c r="S4886" s="313">
        <f t="shared" si="153"/>
        <v>0</v>
      </c>
      <c r="T4886" s="314">
        <f>IF(M4886&lt;&gt;ฐาน!$M$45,IF(S4886&lt;&gt;"",S4886+R4886,0),0)</f>
        <v>0</v>
      </c>
      <c r="U4886" s="311">
        <f>IF(M4886&lt;&gt;ฐาน!$M$45,IF(S4886=0,J4886+T4886,O4886),J4886)</f>
        <v>0</v>
      </c>
      <c r="V4886" s="98"/>
    </row>
    <row r="4887" spans="1:22" x14ac:dyDescent="0.35">
      <c r="A4887" s="93">
        <v>4879</v>
      </c>
      <c r="B4887" s="84"/>
      <c r="C4887" s="98"/>
      <c r="D4887" s="91"/>
      <c r="E4887" s="89"/>
      <c r="F4887" s="88"/>
      <c r="G4887" s="91"/>
      <c r="H4887" s="91"/>
      <c r="I4887" s="88"/>
      <c r="J4887" s="92"/>
      <c r="K4887" s="212"/>
      <c r="L4887" s="308" t="str">
        <f>IF(K4887&lt;&gt;"",INDEX(ฐาน!$J$4:$M$44,MATCH(INT(K4887),ฐาน!$J$4:$J$44,0),2),"")</f>
        <v/>
      </c>
      <c r="M4887" s="309" t="str">
        <f>IF(L4887&lt;&gt;"",INDEX(ฐาน!$J$4:$M$45,MATCH(L4887,ฐาน!$K$4:$K$45,0),4),"")</f>
        <v/>
      </c>
      <c r="N4887" s="310" t="str">
        <f>IF(I4887&lt;&gt;"",INDEX(ฐาน!$A$4:$F$9,MATCH(I4887,ฐาน!$A$4:$A$9,0),IF(J4887&gt;=INDEX(ฐาน!$A$4:$F$9,MATCH(I4887,ฐาน!$A$4:$A$9,0),3),6,5)),"")</f>
        <v/>
      </c>
      <c r="O4887" s="311" t="str">
        <f>IF(I4887&lt;&gt;"",IF(J4887&gt;=INDEX(ฐาน!$A$4:$G$9,MATCH(I4887,ฐาน!$A$4:$A$9,0),4),INDEX(ฐาน!$A$4:$G$9,MATCH(I4887,ฐาน!$A$4:$A$9,0),7),INDEX(ฐาน!$A$4:$G$9,MATCH(I4887,ฐาน!$A$4:$A$9,0),4)),"")</f>
        <v/>
      </c>
      <c r="P4887" s="312">
        <f>IF(M4887&lt;&gt;ฐาน!$M$45,IF(L4887&lt;&gt;"",($L4887*$N4887/100),0),0)</f>
        <v>0</v>
      </c>
      <c r="Q4887" s="311">
        <f>IF(M4887&lt;&gt;ฐาน!$M$45,IF(L4887&lt;&gt;"",ROUNDUP(($L4887*$N4887/100),-1),0),0)</f>
        <v>0</v>
      </c>
      <c r="R4887" s="311">
        <f t="shared" si="152"/>
        <v>0</v>
      </c>
      <c r="S4887" s="313">
        <f t="shared" si="153"/>
        <v>0</v>
      </c>
      <c r="T4887" s="314">
        <f>IF(M4887&lt;&gt;ฐาน!$M$45,IF(S4887&lt;&gt;"",S4887+R4887,0),0)</f>
        <v>0</v>
      </c>
      <c r="U4887" s="311">
        <f>IF(M4887&lt;&gt;ฐาน!$M$45,IF(S4887=0,J4887+T4887,O4887),J4887)</f>
        <v>0</v>
      </c>
      <c r="V4887" s="98"/>
    </row>
    <row r="4888" spans="1:22" x14ac:dyDescent="0.35">
      <c r="A4888" s="93">
        <v>4880</v>
      </c>
      <c r="B4888" s="84"/>
      <c r="C4888" s="98"/>
      <c r="D4888" s="91"/>
      <c r="E4888" s="89"/>
      <c r="F4888" s="88"/>
      <c r="G4888" s="91"/>
      <c r="H4888" s="91"/>
      <c r="I4888" s="88"/>
      <c r="J4888" s="92"/>
      <c r="K4888" s="212"/>
      <c r="L4888" s="308" t="str">
        <f>IF(K4888&lt;&gt;"",INDEX(ฐาน!$J$4:$M$44,MATCH(INT(K4888),ฐาน!$J$4:$J$44,0),2),"")</f>
        <v/>
      </c>
      <c r="M4888" s="309" t="str">
        <f>IF(L4888&lt;&gt;"",INDEX(ฐาน!$J$4:$M$45,MATCH(L4888,ฐาน!$K$4:$K$45,0),4),"")</f>
        <v/>
      </c>
      <c r="N4888" s="310" t="str">
        <f>IF(I4888&lt;&gt;"",INDEX(ฐาน!$A$4:$F$9,MATCH(I4888,ฐาน!$A$4:$A$9,0),IF(J4888&gt;=INDEX(ฐาน!$A$4:$F$9,MATCH(I4888,ฐาน!$A$4:$A$9,0),3),6,5)),"")</f>
        <v/>
      </c>
      <c r="O4888" s="311" t="str">
        <f>IF(I4888&lt;&gt;"",IF(J4888&gt;=INDEX(ฐาน!$A$4:$G$9,MATCH(I4888,ฐาน!$A$4:$A$9,0),4),INDEX(ฐาน!$A$4:$G$9,MATCH(I4888,ฐาน!$A$4:$A$9,0),7),INDEX(ฐาน!$A$4:$G$9,MATCH(I4888,ฐาน!$A$4:$A$9,0),4)),"")</f>
        <v/>
      </c>
      <c r="P4888" s="312">
        <f>IF(M4888&lt;&gt;ฐาน!$M$45,IF(L4888&lt;&gt;"",($L4888*$N4888/100),0),0)</f>
        <v>0</v>
      </c>
      <c r="Q4888" s="311">
        <f>IF(M4888&lt;&gt;ฐาน!$M$45,IF(L4888&lt;&gt;"",ROUNDUP(($L4888*$N4888/100),-1),0),0)</f>
        <v>0</v>
      </c>
      <c r="R4888" s="311">
        <f t="shared" si="152"/>
        <v>0</v>
      </c>
      <c r="S4888" s="313">
        <f t="shared" si="153"/>
        <v>0</v>
      </c>
      <c r="T4888" s="314">
        <f>IF(M4888&lt;&gt;ฐาน!$M$45,IF(S4888&lt;&gt;"",S4888+R4888,0),0)</f>
        <v>0</v>
      </c>
      <c r="U4888" s="311">
        <f>IF(M4888&lt;&gt;ฐาน!$M$45,IF(S4888=0,J4888+T4888,O4888),J4888)</f>
        <v>0</v>
      </c>
      <c r="V4888" s="98"/>
    </row>
    <row r="4889" spans="1:22" x14ac:dyDescent="0.35">
      <c r="A4889" s="93">
        <v>4881</v>
      </c>
      <c r="B4889" s="84"/>
      <c r="C4889" s="98"/>
      <c r="D4889" s="91"/>
      <c r="E4889" s="89"/>
      <c r="F4889" s="88"/>
      <c r="G4889" s="91"/>
      <c r="H4889" s="91"/>
      <c r="I4889" s="88"/>
      <c r="J4889" s="92"/>
      <c r="K4889" s="212"/>
      <c r="L4889" s="308" t="str">
        <f>IF(K4889&lt;&gt;"",INDEX(ฐาน!$J$4:$M$44,MATCH(INT(K4889),ฐาน!$J$4:$J$44,0),2),"")</f>
        <v/>
      </c>
      <c r="M4889" s="309" t="str">
        <f>IF(L4889&lt;&gt;"",INDEX(ฐาน!$J$4:$M$45,MATCH(L4889,ฐาน!$K$4:$K$45,0),4),"")</f>
        <v/>
      </c>
      <c r="N4889" s="310" t="str">
        <f>IF(I4889&lt;&gt;"",INDEX(ฐาน!$A$4:$F$9,MATCH(I4889,ฐาน!$A$4:$A$9,0),IF(J4889&gt;=INDEX(ฐาน!$A$4:$F$9,MATCH(I4889,ฐาน!$A$4:$A$9,0),3),6,5)),"")</f>
        <v/>
      </c>
      <c r="O4889" s="311" t="str">
        <f>IF(I4889&lt;&gt;"",IF(J4889&gt;=INDEX(ฐาน!$A$4:$G$9,MATCH(I4889,ฐาน!$A$4:$A$9,0),4),INDEX(ฐาน!$A$4:$G$9,MATCH(I4889,ฐาน!$A$4:$A$9,0),7),INDEX(ฐาน!$A$4:$G$9,MATCH(I4889,ฐาน!$A$4:$A$9,0),4)),"")</f>
        <v/>
      </c>
      <c r="P4889" s="312">
        <f>IF(M4889&lt;&gt;ฐาน!$M$45,IF(L4889&lt;&gt;"",($L4889*$N4889/100),0),0)</f>
        <v>0</v>
      </c>
      <c r="Q4889" s="311">
        <f>IF(M4889&lt;&gt;ฐาน!$M$45,IF(L4889&lt;&gt;"",ROUNDUP(($L4889*$N4889/100),-1),0),0)</f>
        <v>0</v>
      </c>
      <c r="R4889" s="311">
        <f t="shared" si="152"/>
        <v>0</v>
      </c>
      <c r="S4889" s="313">
        <f t="shared" si="153"/>
        <v>0</v>
      </c>
      <c r="T4889" s="314">
        <f>IF(M4889&lt;&gt;ฐาน!$M$45,IF(S4889&lt;&gt;"",S4889+R4889,0),0)</f>
        <v>0</v>
      </c>
      <c r="U4889" s="311">
        <f>IF(M4889&lt;&gt;ฐาน!$M$45,IF(S4889=0,J4889+T4889,O4889),J4889)</f>
        <v>0</v>
      </c>
      <c r="V4889" s="98"/>
    </row>
    <row r="4890" spans="1:22" x14ac:dyDescent="0.35">
      <c r="A4890" s="93">
        <v>4882</v>
      </c>
      <c r="B4890" s="84"/>
      <c r="C4890" s="98"/>
      <c r="D4890" s="91"/>
      <c r="E4890" s="89"/>
      <c r="F4890" s="88"/>
      <c r="G4890" s="91"/>
      <c r="H4890" s="91"/>
      <c r="I4890" s="88"/>
      <c r="J4890" s="92"/>
      <c r="K4890" s="212"/>
      <c r="L4890" s="308" t="str">
        <f>IF(K4890&lt;&gt;"",INDEX(ฐาน!$J$4:$M$44,MATCH(INT(K4890),ฐาน!$J$4:$J$44,0),2),"")</f>
        <v/>
      </c>
      <c r="M4890" s="309" t="str">
        <f>IF(L4890&lt;&gt;"",INDEX(ฐาน!$J$4:$M$45,MATCH(L4890,ฐาน!$K$4:$K$45,0),4),"")</f>
        <v/>
      </c>
      <c r="N4890" s="310" t="str">
        <f>IF(I4890&lt;&gt;"",INDEX(ฐาน!$A$4:$F$9,MATCH(I4890,ฐาน!$A$4:$A$9,0),IF(J4890&gt;=INDEX(ฐาน!$A$4:$F$9,MATCH(I4890,ฐาน!$A$4:$A$9,0),3),6,5)),"")</f>
        <v/>
      </c>
      <c r="O4890" s="311" t="str">
        <f>IF(I4890&lt;&gt;"",IF(J4890&gt;=INDEX(ฐาน!$A$4:$G$9,MATCH(I4890,ฐาน!$A$4:$A$9,0),4),INDEX(ฐาน!$A$4:$G$9,MATCH(I4890,ฐาน!$A$4:$A$9,0),7),INDEX(ฐาน!$A$4:$G$9,MATCH(I4890,ฐาน!$A$4:$A$9,0),4)),"")</f>
        <v/>
      </c>
      <c r="P4890" s="312">
        <f>IF(M4890&lt;&gt;ฐาน!$M$45,IF(L4890&lt;&gt;"",($L4890*$N4890/100),0),0)</f>
        <v>0</v>
      </c>
      <c r="Q4890" s="311">
        <f>IF(M4890&lt;&gt;ฐาน!$M$45,IF(L4890&lt;&gt;"",ROUNDUP(($L4890*$N4890/100),-1),0),0)</f>
        <v>0</v>
      </c>
      <c r="R4890" s="311">
        <f t="shared" si="152"/>
        <v>0</v>
      </c>
      <c r="S4890" s="313">
        <f t="shared" si="153"/>
        <v>0</v>
      </c>
      <c r="T4890" s="314">
        <f>IF(M4890&lt;&gt;ฐาน!$M$45,IF(S4890&lt;&gt;"",S4890+R4890,0),0)</f>
        <v>0</v>
      </c>
      <c r="U4890" s="311">
        <f>IF(M4890&lt;&gt;ฐาน!$M$45,IF(S4890=0,J4890+T4890,O4890),J4890)</f>
        <v>0</v>
      </c>
      <c r="V4890" s="98"/>
    </row>
    <row r="4891" spans="1:22" x14ac:dyDescent="0.35">
      <c r="A4891" s="93">
        <v>4883</v>
      </c>
      <c r="B4891" s="84"/>
      <c r="C4891" s="98"/>
      <c r="D4891" s="91"/>
      <c r="E4891" s="89"/>
      <c r="F4891" s="88"/>
      <c r="G4891" s="91"/>
      <c r="H4891" s="91"/>
      <c r="I4891" s="88"/>
      <c r="J4891" s="92"/>
      <c r="K4891" s="212"/>
      <c r="L4891" s="308" t="str">
        <f>IF(K4891&lt;&gt;"",INDEX(ฐาน!$J$4:$M$44,MATCH(INT(K4891),ฐาน!$J$4:$J$44,0),2),"")</f>
        <v/>
      </c>
      <c r="M4891" s="309" t="str">
        <f>IF(L4891&lt;&gt;"",INDEX(ฐาน!$J$4:$M$45,MATCH(L4891,ฐาน!$K$4:$K$45,0),4),"")</f>
        <v/>
      </c>
      <c r="N4891" s="310" t="str">
        <f>IF(I4891&lt;&gt;"",INDEX(ฐาน!$A$4:$F$9,MATCH(I4891,ฐาน!$A$4:$A$9,0),IF(J4891&gt;=INDEX(ฐาน!$A$4:$F$9,MATCH(I4891,ฐาน!$A$4:$A$9,0),3),6,5)),"")</f>
        <v/>
      </c>
      <c r="O4891" s="311" t="str">
        <f>IF(I4891&lt;&gt;"",IF(J4891&gt;=INDEX(ฐาน!$A$4:$G$9,MATCH(I4891,ฐาน!$A$4:$A$9,0),4),INDEX(ฐาน!$A$4:$G$9,MATCH(I4891,ฐาน!$A$4:$A$9,0),7),INDEX(ฐาน!$A$4:$G$9,MATCH(I4891,ฐาน!$A$4:$A$9,0),4)),"")</f>
        <v/>
      </c>
      <c r="P4891" s="312">
        <f>IF(M4891&lt;&gt;ฐาน!$M$45,IF(L4891&lt;&gt;"",($L4891*$N4891/100),0),0)</f>
        <v>0</v>
      </c>
      <c r="Q4891" s="311">
        <f>IF(M4891&lt;&gt;ฐาน!$M$45,IF(L4891&lt;&gt;"",ROUNDUP(($L4891*$N4891/100),-1),0),0)</f>
        <v>0</v>
      </c>
      <c r="R4891" s="311">
        <f t="shared" si="152"/>
        <v>0</v>
      </c>
      <c r="S4891" s="313">
        <f t="shared" si="153"/>
        <v>0</v>
      </c>
      <c r="T4891" s="314">
        <f>IF(M4891&lt;&gt;ฐาน!$M$45,IF(S4891&lt;&gt;"",S4891+R4891,0),0)</f>
        <v>0</v>
      </c>
      <c r="U4891" s="311">
        <f>IF(M4891&lt;&gt;ฐาน!$M$45,IF(S4891=0,J4891+T4891,O4891),J4891)</f>
        <v>0</v>
      </c>
      <c r="V4891" s="98"/>
    </row>
    <row r="4892" spans="1:22" x14ac:dyDescent="0.35">
      <c r="A4892" s="93">
        <v>4884</v>
      </c>
      <c r="B4892" s="84"/>
      <c r="C4892" s="98"/>
      <c r="D4892" s="91"/>
      <c r="E4892" s="89"/>
      <c r="F4892" s="88"/>
      <c r="G4892" s="91"/>
      <c r="H4892" s="91"/>
      <c r="I4892" s="88"/>
      <c r="J4892" s="92"/>
      <c r="K4892" s="212"/>
      <c r="L4892" s="308" t="str">
        <f>IF(K4892&lt;&gt;"",INDEX(ฐาน!$J$4:$M$44,MATCH(INT(K4892),ฐาน!$J$4:$J$44,0),2),"")</f>
        <v/>
      </c>
      <c r="M4892" s="309" t="str">
        <f>IF(L4892&lt;&gt;"",INDEX(ฐาน!$J$4:$M$45,MATCH(L4892,ฐาน!$K$4:$K$45,0),4),"")</f>
        <v/>
      </c>
      <c r="N4892" s="310" t="str">
        <f>IF(I4892&lt;&gt;"",INDEX(ฐาน!$A$4:$F$9,MATCH(I4892,ฐาน!$A$4:$A$9,0),IF(J4892&gt;=INDEX(ฐาน!$A$4:$F$9,MATCH(I4892,ฐาน!$A$4:$A$9,0),3),6,5)),"")</f>
        <v/>
      </c>
      <c r="O4892" s="311" t="str">
        <f>IF(I4892&lt;&gt;"",IF(J4892&gt;=INDEX(ฐาน!$A$4:$G$9,MATCH(I4892,ฐาน!$A$4:$A$9,0),4),INDEX(ฐาน!$A$4:$G$9,MATCH(I4892,ฐาน!$A$4:$A$9,0),7),INDEX(ฐาน!$A$4:$G$9,MATCH(I4892,ฐาน!$A$4:$A$9,0),4)),"")</f>
        <v/>
      </c>
      <c r="P4892" s="312">
        <f>IF(M4892&lt;&gt;ฐาน!$M$45,IF(L4892&lt;&gt;"",($L4892*$N4892/100),0),0)</f>
        <v>0</v>
      </c>
      <c r="Q4892" s="311">
        <f>IF(M4892&lt;&gt;ฐาน!$M$45,IF(L4892&lt;&gt;"",ROUNDUP(($L4892*$N4892/100),-1),0),0)</f>
        <v>0</v>
      </c>
      <c r="R4892" s="311">
        <f t="shared" si="152"/>
        <v>0</v>
      </c>
      <c r="S4892" s="313">
        <f t="shared" si="153"/>
        <v>0</v>
      </c>
      <c r="T4892" s="314">
        <f>IF(M4892&lt;&gt;ฐาน!$M$45,IF(S4892&lt;&gt;"",S4892+R4892,0),0)</f>
        <v>0</v>
      </c>
      <c r="U4892" s="311">
        <f>IF(M4892&lt;&gt;ฐาน!$M$45,IF(S4892=0,J4892+T4892,O4892),J4892)</f>
        <v>0</v>
      </c>
      <c r="V4892" s="98"/>
    </row>
    <row r="4893" spans="1:22" x14ac:dyDescent="0.35">
      <c r="A4893" s="93">
        <v>4885</v>
      </c>
      <c r="B4893" s="84"/>
      <c r="C4893" s="98"/>
      <c r="D4893" s="91"/>
      <c r="E4893" s="89"/>
      <c r="F4893" s="88"/>
      <c r="G4893" s="91"/>
      <c r="H4893" s="91"/>
      <c r="I4893" s="88"/>
      <c r="J4893" s="92"/>
      <c r="K4893" s="212"/>
      <c r="L4893" s="308" t="str">
        <f>IF(K4893&lt;&gt;"",INDEX(ฐาน!$J$4:$M$44,MATCH(INT(K4893),ฐาน!$J$4:$J$44,0),2),"")</f>
        <v/>
      </c>
      <c r="M4893" s="309" t="str">
        <f>IF(L4893&lt;&gt;"",INDEX(ฐาน!$J$4:$M$45,MATCH(L4893,ฐาน!$K$4:$K$45,0),4),"")</f>
        <v/>
      </c>
      <c r="N4893" s="310" t="str">
        <f>IF(I4893&lt;&gt;"",INDEX(ฐาน!$A$4:$F$9,MATCH(I4893,ฐาน!$A$4:$A$9,0),IF(J4893&gt;=INDEX(ฐาน!$A$4:$F$9,MATCH(I4893,ฐาน!$A$4:$A$9,0),3),6,5)),"")</f>
        <v/>
      </c>
      <c r="O4893" s="311" t="str">
        <f>IF(I4893&lt;&gt;"",IF(J4893&gt;=INDEX(ฐาน!$A$4:$G$9,MATCH(I4893,ฐาน!$A$4:$A$9,0),4),INDEX(ฐาน!$A$4:$G$9,MATCH(I4893,ฐาน!$A$4:$A$9,0),7),INDEX(ฐาน!$A$4:$G$9,MATCH(I4893,ฐาน!$A$4:$A$9,0),4)),"")</f>
        <v/>
      </c>
      <c r="P4893" s="312">
        <f>IF(M4893&lt;&gt;ฐาน!$M$45,IF(L4893&lt;&gt;"",($L4893*$N4893/100),0),0)</f>
        <v>0</v>
      </c>
      <c r="Q4893" s="311">
        <f>IF(M4893&lt;&gt;ฐาน!$M$45,IF(L4893&lt;&gt;"",ROUNDUP(($L4893*$N4893/100),-1),0),0)</f>
        <v>0</v>
      </c>
      <c r="R4893" s="311">
        <f t="shared" si="152"/>
        <v>0</v>
      </c>
      <c r="S4893" s="313">
        <f t="shared" si="153"/>
        <v>0</v>
      </c>
      <c r="T4893" s="314">
        <f>IF(M4893&lt;&gt;ฐาน!$M$45,IF(S4893&lt;&gt;"",S4893+R4893,0),0)</f>
        <v>0</v>
      </c>
      <c r="U4893" s="311">
        <f>IF(M4893&lt;&gt;ฐาน!$M$45,IF(S4893=0,J4893+T4893,O4893),J4893)</f>
        <v>0</v>
      </c>
      <c r="V4893" s="98"/>
    </row>
    <row r="4894" spans="1:22" x14ac:dyDescent="0.35">
      <c r="A4894" s="93">
        <v>4886</v>
      </c>
      <c r="B4894" s="84"/>
      <c r="C4894" s="98"/>
      <c r="D4894" s="91"/>
      <c r="E4894" s="89"/>
      <c r="F4894" s="88"/>
      <c r="G4894" s="91"/>
      <c r="H4894" s="91"/>
      <c r="I4894" s="88"/>
      <c r="J4894" s="92"/>
      <c r="K4894" s="212"/>
      <c r="L4894" s="308" t="str">
        <f>IF(K4894&lt;&gt;"",INDEX(ฐาน!$J$4:$M$44,MATCH(INT(K4894),ฐาน!$J$4:$J$44,0),2),"")</f>
        <v/>
      </c>
      <c r="M4894" s="309" t="str">
        <f>IF(L4894&lt;&gt;"",INDEX(ฐาน!$J$4:$M$45,MATCH(L4894,ฐาน!$K$4:$K$45,0),4),"")</f>
        <v/>
      </c>
      <c r="N4894" s="310" t="str">
        <f>IF(I4894&lt;&gt;"",INDEX(ฐาน!$A$4:$F$9,MATCH(I4894,ฐาน!$A$4:$A$9,0),IF(J4894&gt;=INDEX(ฐาน!$A$4:$F$9,MATCH(I4894,ฐาน!$A$4:$A$9,0),3),6,5)),"")</f>
        <v/>
      </c>
      <c r="O4894" s="311" t="str">
        <f>IF(I4894&lt;&gt;"",IF(J4894&gt;=INDEX(ฐาน!$A$4:$G$9,MATCH(I4894,ฐาน!$A$4:$A$9,0),4),INDEX(ฐาน!$A$4:$G$9,MATCH(I4894,ฐาน!$A$4:$A$9,0),7),INDEX(ฐาน!$A$4:$G$9,MATCH(I4894,ฐาน!$A$4:$A$9,0),4)),"")</f>
        <v/>
      </c>
      <c r="P4894" s="312">
        <f>IF(M4894&lt;&gt;ฐาน!$M$45,IF(L4894&lt;&gt;"",($L4894*$N4894/100),0),0)</f>
        <v>0</v>
      </c>
      <c r="Q4894" s="311">
        <f>IF(M4894&lt;&gt;ฐาน!$M$45,IF(L4894&lt;&gt;"",ROUNDUP(($L4894*$N4894/100),-1),0),0)</f>
        <v>0</v>
      </c>
      <c r="R4894" s="311">
        <f t="shared" si="152"/>
        <v>0</v>
      </c>
      <c r="S4894" s="313">
        <f t="shared" si="153"/>
        <v>0</v>
      </c>
      <c r="T4894" s="314">
        <f>IF(M4894&lt;&gt;ฐาน!$M$45,IF(S4894&lt;&gt;"",S4894+R4894,0),0)</f>
        <v>0</v>
      </c>
      <c r="U4894" s="311">
        <f>IF(M4894&lt;&gt;ฐาน!$M$45,IF(S4894=0,J4894+T4894,O4894),J4894)</f>
        <v>0</v>
      </c>
      <c r="V4894" s="98"/>
    </row>
    <row r="4895" spans="1:22" x14ac:dyDescent="0.35">
      <c r="A4895" s="93">
        <v>4887</v>
      </c>
      <c r="B4895" s="84"/>
      <c r="C4895" s="98"/>
      <c r="D4895" s="91"/>
      <c r="E4895" s="89"/>
      <c r="F4895" s="88"/>
      <c r="G4895" s="91"/>
      <c r="H4895" s="91"/>
      <c r="I4895" s="88"/>
      <c r="J4895" s="92"/>
      <c r="K4895" s="212"/>
      <c r="L4895" s="308" t="str">
        <f>IF(K4895&lt;&gt;"",INDEX(ฐาน!$J$4:$M$44,MATCH(INT(K4895),ฐาน!$J$4:$J$44,0),2),"")</f>
        <v/>
      </c>
      <c r="M4895" s="309" t="str">
        <f>IF(L4895&lt;&gt;"",INDEX(ฐาน!$J$4:$M$45,MATCH(L4895,ฐาน!$K$4:$K$45,0),4),"")</f>
        <v/>
      </c>
      <c r="N4895" s="310" t="str">
        <f>IF(I4895&lt;&gt;"",INDEX(ฐาน!$A$4:$F$9,MATCH(I4895,ฐาน!$A$4:$A$9,0),IF(J4895&gt;=INDEX(ฐาน!$A$4:$F$9,MATCH(I4895,ฐาน!$A$4:$A$9,0),3),6,5)),"")</f>
        <v/>
      </c>
      <c r="O4895" s="311" t="str">
        <f>IF(I4895&lt;&gt;"",IF(J4895&gt;=INDEX(ฐาน!$A$4:$G$9,MATCH(I4895,ฐาน!$A$4:$A$9,0),4),INDEX(ฐาน!$A$4:$G$9,MATCH(I4895,ฐาน!$A$4:$A$9,0),7),INDEX(ฐาน!$A$4:$G$9,MATCH(I4895,ฐาน!$A$4:$A$9,0),4)),"")</f>
        <v/>
      </c>
      <c r="P4895" s="312">
        <f>IF(M4895&lt;&gt;ฐาน!$M$45,IF(L4895&lt;&gt;"",($L4895*$N4895/100),0),0)</f>
        <v>0</v>
      </c>
      <c r="Q4895" s="311">
        <f>IF(M4895&lt;&gt;ฐาน!$M$45,IF(L4895&lt;&gt;"",ROUNDUP(($L4895*$N4895/100),-1),0),0)</f>
        <v>0</v>
      </c>
      <c r="R4895" s="311">
        <f t="shared" si="152"/>
        <v>0</v>
      </c>
      <c r="S4895" s="313">
        <f t="shared" si="153"/>
        <v>0</v>
      </c>
      <c r="T4895" s="314">
        <f>IF(M4895&lt;&gt;ฐาน!$M$45,IF(S4895&lt;&gt;"",S4895+R4895,0),0)</f>
        <v>0</v>
      </c>
      <c r="U4895" s="311">
        <f>IF(M4895&lt;&gt;ฐาน!$M$45,IF(S4895=0,J4895+T4895,O4895),J4895)</f>
        <v>0</v>
      </c>
      <c r="V4895" s="98"/>
    </row>
    <row r="4896" spans="1:22" x14ac:dyDescent="0.35">
      <c r="A4896" s="93">
        <v>4888</v>
      </c>
      <c r="B4896" s="84"/>
      <c r="C4896" s="98"/>
      <c r="D4896" s="91"/>
      <c r="E4896" s="89"/>
      <c r="F4896" s="88"/>
      <c r="G4896" s="91"/>
      <c r="H4896" s="91"/>
      <c r="I4896" s="88"/>
      <c r="J4896" s="92"/>
      <c r="K4896" s="212"/>
      <c r="L4896" s="308" t="str">
        <f>IF(K4896&lt;&gt;"",INDEX(ฐาน!$J$4:$M$44,MATCH(INT(K4896),ฐาน!$J$4:$J$44,0),2),"")</f>
        <v/>
      </c>
      <c r="M4896" s="309" t="str">
        <f>IF(L4896&lt;&gt;"",INDEX(ฐาน!$J$4:$M$45,MATCH(L4896,ฐาน!$K$4:$K$45,0),4),"")</f>
        <v/>
      </c>
      <c r="N4896" s="310" t="str">
        <f>IF(I4896&lt;&gt;"",INDEX(ฐาน!$A$4:$F$9,MATCH(I4896,ฐาน!$A$4:$A$9,0),IF(J4896&gt;=INDEX(ฐาน!$A$4:$F$9,MATCH(I4896,ฐาน!$A$4:$A$9,0),3),6,5)),"")</f>
        <v/>
      </c>
      <c r="O4896" s="311" t="str">
        <f>IF(I4896&lt;&gt;"",IF(J4896&gt;=INDEX(ฐาน!$A$4:$G$9,MATCH(I4896,ฐาน!$A$4:$A$9,0),4),INDEX(ฐาน!$A$4:$G$9,MATCH(I4896,ฐาน!$A$4:$A$9,0),7),INDEX(ฐาน!$A$4:$G$9,MATCH(I4896,ฐาน!$A$4:$A$9,0),4)),"")</f>
        <v/>
      </c>
      <c r="P4896" s="312">
        <f>IF(M4896&lt;&gt;ฐาน!$M$45,IF(L4896&lt;&gt;"",($L4896*$N4896/100),0),0)</f>
        <v>0</v>
      </c>
      <c r="Q4896" s="311">
        <f>IF(M4896&lt;&gt;ฐาน!$M$45,IF(L4896&lt;&gt;"",ROUNDUP(($L4896*$N4896/100),-1),0),0)</f>
        <v>0</v>
      </c>
      <c r="R4896" s="311">
        <f t="shared" si="152"/>
        <v>0</v>
      </c>
      <c r="S4896" s="313">
        <f t="shared" si="153"/>
        <v>0</v>
      </c>
      <c r="T4896" s="314">
        <f>IF(M4896&lt;&gt;ฐาน!$M$45,IF(S4896&lt;&gt;"",S4896+R4896,0),0)</f>
        <v>0</v>
      </c>
      <c r="U4896" s="311">
        <f>IF(M4896&lt;&gt;ฐาน!$M$45,IF(S4896=0,J4896+T4896,O4896),J4896)</f>
        <v>0</v>
      </c>
      <c r="V4896" s="98"/>
    </row>
    <row r="4897" spans="1:22" x14ac:dyDescent="0.35">
      <c r="A4897" s="93">
        <v>4889</v>
      </c>
      <c r="B4897" s="84"/>
      <c r="C4897" s="98"/>
      <c r="D4897" s="91"/>
      <c r="E4897" s="89"/>
      <c r="F4897" s="88"/>
      <c r="G4897" s="91"/>
      <c r="H4897" s="91"/>
      <c r="I4897" s="88"/>
      <c r="J4897" s="92"/>
      <c r="K4897" s="212"/>
      <c r="L4897" s="308" t="str">
        <f>IF(K4897&lt;&gt;"",INDEX(ฐาน!$J$4:$M$44,MATCH(INT(K4897),ฐาน!$J$4:$J$44,0),2),"")</f>
        <v/>
      </c>
      <c r="M4897" s="309" t="str">
        <f>IF(L4897&lt;&gt;"",INDEX(ฐาน!$J$4:$M$45,MATCH(L4897,ฐาน!$K$4:$K$45,0),4),"")</f>
        <v/>
      </c>
      <c r="N4897" s="310" t="str">
        <f>IF(I4897&lt;&gt;"",INDEX(ฐาน!$A$4:$F$9,MATCH(I4897,ฐาน!$A$4:$A$9,0),IF(J4897&gt;=INDEX(ฐาน!$A$4:$F$9,MATCH(I4897,ฐาน!$A$4:$A$9,0),3),6,5)),"")</f>
        <v/>
      </c>
      <c r="O4897" s="311" t="str">
        <f>IF(I4897&lt;&gt;"",IF(J4897&gt;=INDEX(ฐาน!$A$4:$G$9,MATCH(I4897,ฐาน!$A$4:$A$9,0),4),INDEX(ฐาน!$A$4:$G$9,MATCH(I4897,ฐาน!$A$4:$A$9,0),7),INDEX(ฐาน!$A$4:$G$9,MATCH(I4897,ฐาน!$A$4:$A$9,0),4)),"")</f>
        <v/>
      </c>
      <c r="P4897" s="312">
        <f>IF(M4897&lt;&gt;ฐาน!$M$45,IF(L4897&lt;&gt;"",($L4897*$N4897/100),0),0)</f>
        <v>0</v>
      </c>
      <c r="Q4897" s="311">
        <f>IF(M4897&lt;&gt;ฐาน!$M$45,IF(L4897&lt;&gt;"",ROUNDUP(($L4897*$N4897/100),-1),0),0)</f>
        <v>0</v>
      </c>
      <c r="R4897" s="311">
        <f t="shared" si="152"/>
        <v>0</v>
      </c>
      <c r="S4897" s="313">
        <f t="shared" si="153"/>
        <v>0</v>
      </c>
      <c r="T4897" s="314">
        <f>IF(M4897&lt;&gt;ฐาน!$M$45,IF(S4897&lt;&gt;"",S4897+R4897,0),0)</f>
        <v>0</v>
      </c>
      <c r="U4897" s="311">
        <f>IF(M4897&lt;&gt;ฐาน!$M$45,IF(S4897=0,J4897+T4897,O4897),J4897)</f>
        <v>0</v>
      </c>
      <c r="V4897" s="98"/>
    </row>
    <row r="4898" spans="1:22" x14ac:dyDescent="0.35">
      <c r="A4898" s="93">
        <v>4890</v>
      </c>
      <c r="B4898" s="84"/>
      <c r="C4898" s="98"/>
      <c r="D4898" s="91"/>
      <c r="E4898" s="89"/>
      <c r="F4898" s="88"/>
      <c r="G4898" s="91"/>
      <c r="H4898" s="91"/>
      <c r="I4898" s="88"/>
      <c r="J4898" s="92"/>
      <c r="K4898" s="212"/>
      <c r="L4898" s="308" t="str">
        <f>IF(K4898&lt;&gt;"",INDEX(ฐาน!$J$4:$M$44,MATCH(INT(K4898),ฐาน!$J$4:$J$44,0),2),"")</f>
        <v/>
      </c>
      <c r="M4898" s="309" t="str">
        <f>IF(L4898&lt;&gt;"",INDEX(ฐาน!$J$4:$M$45,MATCH(L4898,ฐาน!$K$4:$K$45,0),4),"")</f>
        <v/>
      </c>
      <c r="N4898" s="310" t="str">
        <f>IF(I4898&lt;&gt;"",INDEX(ฐาน!$A$4:$F$9,MATCH(I4898,ฐาน!$A$4:$A$9,0),IF(J4898&gt;=INDEX(ฐาน!$A$4:$F$9,MATCH(I4898,ฐาน!$A$4:$A$9,0),3),6,5)),"")</f>
        <v/>
      </c>
      <c r="O4898" s="311" t="str">
        <f>IF(I4898&lt;&gt;"",IF(J4898&gt;=INDEX(ฐาน!$A$4:$G$9,MATCH(I4898,ฐาน!$A$4:$A$9,0),4),INDEX(ฐาน!$A$4:$G$9,MATCH(I4898,ฐาน!$A$4:$A$9,0),7),INDEX(ฐาน!$A$4:$G$9,MATCH(I4898,ฐาน!$A$4:$A$9,0),4)),"")</f>
        <v/>
      </c>
      <c r="P4898" s="312">
        <f>IF(M4898&lt;&gt;ฐาน!$M$45,IF(L4898&lt;&gt;"",($L4898*$N4898/100),0),0)</f>
        <v>0</v>
      </c>
      <c r="Q4898" s="311">
        <f>IF(M4898&lt;&gt;ฐาน!$M$45,IF(L4898&lt;&gt;"",ROUNDUP(($L4898*$N4898/100),-1),0),0)</f>
        <v>0</v>
      </c>
      <c r="R4898" s="311">
        <f t="shared" si="152"/>
        <v>0</v>
      </c>
      <c r="S4898" s="313">
        <f t="shared" si="153"/>
        <v>0</v>
      </c>
      <c r="T4898" s="314">
        <f>IF(M4898&lt;&gt;ฐาน!$M$45,IF(S4898&lt;&gt;"",S4898+R4898,0),0)</f>
        <v>0</v>
      </c>
      <c r="U4898" s="311">
        <f>IF(M4898&lt;&gt;ฐาน!$M$45,IF(S4898=0,J4898+T4898,O4898),J4898)</f>
        <v>0</v>
      </c>
      <c r="V4898" s="98"/>
    </row>
    <row r="4899" spans="1:22" x14ac:dyDescent="0.35">
      <c r="A4899" s="93">
        <v>4891</v>
      </c>
      <c r="B4899" s="84"/>
      <c r="C4899" s="98"/>
      <c r="D4899" s="91"/>
      <c r="E4899" s="89"/>
      <c r="F4899" s="88"/>
      <c r="G4899" s="91"/>
      <c r="H4899" s="91"/>
      <c r="I4899" s="88"/>
      <c r="J4899" s="92"/>
      <c r="K4899" s="212"/>
      <c r="L4899" s="308" t="str">
        <f>IF(K4899&lt;&gt;"",INDEX(ฐาน!$J$4:$M$44,MATCH(INT(K4899),ฐาน!$J$4:$J$44,0),2),"")</f>
        <v/>
      </c>
      <c r="M4899" s="309" t="str">
        <f>IF(L4899&lt;&gt;"",INDEX(ฐาน!$J$4:$M$45,MATCH(L4899,ฐาน!$K$4:$K$45,0),4),"")</f>
        <v/>
      </c>
      <c r="N4899" s="310" t="str">
        <f>IF(I4899&lt;&gt;"",INDEX(ฐาน!$A$4:$F$9,MATCH(I4899,ฐาน!$A$4:$A$9,0),IF(J4899&gt;=INDEX(ฐาน!$A$4:$F$9,MATCH(I4899,ฐาน!$A$4:$A$9,0),3),6,5)),"")</f>
        <v/>
      </c>
      <c r="O4899" s="311" t="str">
        <f>IF(I4899&lt;&gt;"",IF(J4899&gt;=INDEX(ฐาน!$A$4:$G$9,MATCH(I4899,ฐาน!$A$4:$A$9,0),4),INDEX(ฐาน!$A$4:$G$9,MATCH(I4899,ฐาน!$A$4:$A$9,0),7),INDEX(ฐาน!$A$4:$G$9,MATCH(I4899,ฐาน!$A$4:$A$9,0),4)),"")</f>
        <v/>
      </c>
      <c r="P4899" s="312">
        <f>IF(M4899&lt;&gt;ฐาน!$M$45,IF(L4899&lt;&gt;"",($L4899*$N4899/100),0),0)</f>
        <v>0</v>
      </c>
      <c r="Q4899" s="311">
        <f>IF(M4899&lt;&gt;ฐาน!$M$45,IF(L4899&lt;&gt;"",ROUNDUP(($L4899*$N4899/100),-1),0),0)</f>
        <v>0</v>
      </c>
      <c r="R4899" s="311">
        <f t="shared" si="152"/>
        <v>0</v>
      </c>
      <c r="S4899" s="313">
        <f t="shared" si="153"/>
        <v>0</v>
      </c>
      <c r="T4899" s="314">
        <f>IF(M4899&lt;&gt;ฐาน!$M$45,IF(S4899&lt;&gt;"",S4899+R4899,0),0)</f>
        <v>0</v>
      </c>
      <c r="U4899" s="311">
        <f>IF(M4899&lt;&gt;ฐาน!$M$45,IF(S4899=0,J4899+T4899,O4899),J4899)</f>
        <v>0</v>
      </c>
      <c r="V4899" s="98"/>
    </row>
    <row r="4900" spans="1:22" x14ac:dyDescent="0.35">
      <c r="A4900" s="93">
        <v>4892</v>
      </c>
      <c r="B4900" s="84"/>
      <c r="C4900" s="98"/>
      <c r="D4900" s="91"/>
      <c r="E4900" s="89"/>
      <c r="F4900" s="88"/>
      <c r="G4900" s="91"/>
      <c r="H4900" s="91"/>
      <c r="I4900" s="88"/>
      <c r="J4900" s="92"/>
      <c r="K4900" s="212"/>
      <c r="L4900" s="308" t="str">
        <f>IF(K4900&lt;&gt;"",INDEX(ฐาน!$J$4:$M$44,MATCH(INT(K4900),ฐาน!$J$4:$J$44,0),2),"")</f>
        <v/>
      </c>
      <c r="M4900" s="309" t="str">
        <f>IF(L4900&lt;&gt;"",INDEX(ฐาน!$J$4:$M$45,MATCH(L4900,ฐาน!$K$4:$K$45,0),4),"")</f>
        <v/>
      </c>
      <c r="N4900" s="310" t="str">
        <f>IF(I4900&lt;&gt;"",INDEX(ฐาน!$A$4:$F$9,MATCH(I4900,ฐาน!$A$4:$A$9,0),IF(J4900&gt;=INDEX(ฐาน!$A$4:$F$9,MATCH(I4900,ฐาน!$A$4:$A$9,0),3),6,5)),"")</f>
        <v/>
      </c>
      <c r="O4900" s="311" t="str">
        <f>IF(I4900&lt;&gt;"",IF(J4900&gt;=INDEX(ฐาน!$A$4:$G$9,MATCH(I4900,ฐาน!$A$4:$A$9,0),4),INDEX(ฐาน!$A$4:$G$9,MATCH(I4900,ฐาน!$A$4:$A$9,0),7),INDEX(ฐาน!$A$4:$G$9,MATCH(I4900,ฐาน!$A$4:$A$9,0),4)),"")</f>
        <v/>
      </c>
      <c r="P4900" s="312">
        <f>IF(M4900&lt;&gt;ฐาน!$M$45,IF(L4900&lt;&gt;"",($L4900*$N4900/100),0),0)</f>
        <v>0</v>
      </c>
      <c r="Q4900" s="311">
        <f>IF(M4900&lt;&gt;ฐาน!$M$45,IF(L4900&lt;&gt;"",ROUNDUP(($L4900*$N4900/100),-1),0),0)</f>
        <v>0</v>
      </c>
      <c r="R4900" s="311">
        <f t="shared" si="152"/>
        <v>0</v>
      </c>
      <c r="S4900" s="313">
        <f t="shared" si="153"/>
        <v>0</v>
      </c>
      <c r="T4900" s="314">
        <f>IF(M4900&lt;&gt;ฐาน!$M$45,IF(S4900&lt;&gt;"",S4900+R4900,0),0)</f>
        <v>0</v>
      </c>
      <c r="U4900" s="311">
        <f>IF(M4900&lt;&gt;ฐาน!$M$45,IF(S4900=0,J4900+T4900,O4900),J4900)</f>
        <v>0</v>
      </c>
      <c r="V4900" s="98"/>
    </row>
    <row r="4901" spans="1:22" x14ac:dyDescent="0.35">
      <c r="A4901" s="93">
        <v>4893</v>
      </c>
      <c r="B4901" s="84"/>
      <c r="C4901" s="98"/>
      <c r="D4901" s="91"/>
      <c r="E4901" s="89"/>
      <c r="F4901" s="88"/>
      <c r="G4901" s="91"/>
      <c r="H4901" s="91"/>
      <c r="I4901" s="88"/>
      <c r="J4901" s="92"/>
      <c r="K4901" s="212"/>
      <c r="L4901" s="308" t="str">
        <f>IF(K4901&lt;&gt;"",INDEX(ฐาน!$J$4:$M$44,MATCH(INT(K4901),ฐาน!$J$4:$J$44,0),2),"")</f>
        <v/>
      </c>
      <c r="M4901" s="309" t="str">
        <f>IF(L4901&lt;&gt;"",INDEX(ฐาน!$J$4:$M$45,MATCH(L4901,ฐาน!$K$4:$K$45,0),4),"")</f>
        <v/>
      </c>
      <c r="N4901" s="310" t="str">
        <f>IF(I4901&lt;&gt;"",INDEX(ฐาน!$A$4:$F$9,MATCH(I4901,ฐาน!$A$4:$A$9,0),IF(J4901&gt;=INDEX(ฐาน!$A$4:$F$9,MATCH(I4901,ฐาน!$A$4:$A$9,0),3),6,5)),"")</f>
        <v/>
      </c>
      <c r="O4901" s="311" t="str">
        <f>IF(I4901&lt;&gt;"",IF(J4901&gt;=INDEX(ฐาน!$A$4:$G$9,MATCH(I4901,ฐาน!$A$4:$A$9,0),4),INDEX(ฐาน!$A$4:$G$9,MATCH(I4901,ฐาน!$A$4:$A$9,0),7),INDEX(ฐาน!$A$4:$G$9,MATCH(I4901,ฐาน!$A$4:$A$9,0),4)),"")</f>
        <v/>
      </c>
      <c r="P4901" s="312">
        <f>IF(M4901&lt;&gt;ฐาน!$M$45,IF(L4901&lt;&gt;"",($L4901*$N4901/100),0),0)</f>
        <v>0</v>
      </c>
      <c r="Q4901" s="311">
        <f>IF(M4901&lt;&gt;ฐาน!$M$45,IF(L4901&lt;&gt;"",ROUNDUP(($L4901*$N4901/100),-1),0),0)</f>
        <v>0</v>
      </c>
      <c r="R4901" s="311">
        <f t="shared" si="152"/>
        <v>0</v>
      </c>
      <c r="S4901" s="313">
        <f t="shared" si="153"/>
        <v>0</v>
      </c>
      <c r="T4901" s="314">
        <f>IF(M4901&lt;&gt;ฐาน!$M$45,IF(S4901&lt;&gt;"",S4901+R4901,0),0)</f>
        <v>0</v>
      </c>
      <c r="U4901" s="311">
        <f>IF(M4901&lt;&gt;ฐาน!$M$45,IF(S4901=0,J4901+T4901,O4901),J4901)</f>
        <v>0</v>
      </c>
      <c r="V4901" s="98"/>
    </row>
    <row r="4902" spans="1:22" x14ac:dyDescent="0.35">
      <c r="A4902" s="93">
        <v>4894</v>
      </c>
      <c r="B4902" s="84"/>
      <c r="C4902" s="98"/>
      <c r="D4902" s="91"/>
      <c r="E4902" s="89"/>
      <c r="F4902" s="88"/>
      <c r="G4902" s="91"/>
      <c r="H4902" s="91"/>
      <c r="I4902" s="88"/>
      <c r="J4902" s="92"/>
      <c r="K4902" s="212"/>
      <c r="L4902" s="308" t="str">
        <f>IF(K4902&lt;&gt;"",INDEX(ฐาน!$J$4:$M$44,MATCH(INT(K4902),ฐาน!$J$4:$J$44,0),2),"")</f>
        <v/>
      </c>
      <c r="M4902" s="309" t="str">
        <f>IF(L4902&lt;&gt;"",INDEX(ฐาน!$J$4:$M$45,MATCH(L4902,ฐาน!$K$4:$K$45,0),4),"")</f>
        <v/>
      </c>
      <c r="N4902" s="310" t="str">
        <f>IF(I4902&lt;&gt;"",INDEX(ฐาน!$A$4:$F$9,MATCH(I4902,ฐาน!$A$4:$A$9,0),IF(J4902&gt;=INDEX(ฐาน!$A$4:$F$9,MATCH(I4902,ฐาน!$A$4:$A$9,0),3),6,5)),"")</f>
        <v/>
      </c>
      <c r="O4902" s="311" t="str">
        <f>IF(I4902&lt;&gt;"",IF(J4902&gt;=INDEX(ฐาน!$A$4:$G$9,MATCH(I4902,ฐาน!$A$4:$A$9,0),4),INDEX(ฐาน!$A$4:$G$9,MATCH(I4902,ฐาน!$A$4:$A$9,0),7),INDEX(ฐาน!$A$4:$G$9,MATCH(I4902,ฐาน!$A$4:$A$9,0),4)),"")</f>
        <v/>
      </c>
      <c r="P4902" s="312">
        <f>IF(M4902&lt;&gt;ฐาน!$M$45,IF(L4902&lt;&gt;"",($L4902*$N4902/100),0),0)</f>
        <v>0</v>
      </c>
      <c r="Q4902" s="311">
        <f>IF(M4902&lt;&gt;ฐาน!$M$45,IF(L4902&lt;&gt;"",ROUNDUP(($L4902*$N4902/100),-1),0),0)</f>
        <v>0</v>
      </c>
      <c r="R4902" s="311">
        <f t="shared" si="152"/>
        <v>0</v>
      </c>
      <c r="S4902" s="313">
        <f t="shared" si="153"/>
        <v>0</v>
      </c>
      <c r="T4902" s="314">
        <f>IF(M4902&lt;&gt;ฐาน!$M$45,IF(S4902&lt;&gt;"",S4902+R4902,0),0)</f>
        <v>0</v>
      </c>
      <c r="U4902" s="311">
        <f>IF(M4902&lt;&gt;ฐาน!$M$45,IF(S4902=0,J4902+T4902,O4902),J4902)</f>
        <v>0</v>
      </c>
      <c r="V4902" s="98"/>
    </row>
    <row r="4903" spans="1:22" x14ac:dyDescent="0.35">
      <c r="A4903" s="93">
        <v>4895</v>
      </c>
      <c r="B4903" s="84"/>
      <c r="C4903" s="98"/>
      <c r="D4903" s="91"/>
      <c r="E4903" s="89"/>
      <c r="F4903" s="88"/>
      <c r="G4903" s="91"/>
      <c r="H4903" s="91"/>
      <c r="I4903" s="88"/>
      <c r="J4903" s="92"/>
      <c r="K4903" s="212"/>
      <c r="L4903" s="308" t="str">
        <f>IF(K4903&lt;&gt;"",INDEX(ฐาน!$J$4:$M$44,MATCH(INT(K4903),ฐาน!$J$4:$J$44,0),2),"")</f>
        <v/>
      </c>
      <c r="M4903" s="309" t="str">
        <f>IF(L4903&lt;&gt;"",INDEX(ฐาน!$J$4:$M$45,MATCH(L4903,ฐาน!$K$4:$K$45,0),4),"")</f>
        <v/>
      </c>
      <c r="N4903" s="310" t="str">
        <f>IF(I4903&lt;&gt;"",INDEX(ฐาน!$A$4:$F$9,MATCH(I4903,ฐาน!$A$4:$A$9,0),IF(J4903&gt;=INDEX(ฐาน!$A$4:$F$9,MATCH(I4903,ฐาน!$A$4:$A$9,0),3),6,5)),"")</f>
        <v/>
      </c>
      <c r="O4903" s="311" t="str">
        <f>IF(I4903&lt;&gt;"",IF(J4903&gt;=INDEX(ฐาน!$A$4:$G$9,MATCH(I4903,ฐาน!$A$4:$A$9,0),4),INDEX(ฐาน!$A$4:$G$9,MATCH(I4903,ฐาน!$A$4:$A$9,0),7),INDEX(ฐาน!$A$4:$G$9,MATCH(I4903,ฐาน!$A$4:$A$9,0),4)),"")</f>
        <v/>
      </c>
      <c r="P4903" s="312">
        <f>IF(M4903&lt;&gt;ฐาน!$M$45,IF(L4903&lt;&gt;"",($L4903*$N4903/100),0),0)</f>
        <v>0</v>
      </c>
      <c r="Q4903" s="311">
        <f>IF(M4903&lt;&gt;ฐาน!$M$45,IF(L4903&lt;&gt;"",ROUNDUP(($L4903*$N4903/100),-1),0),0)</f>
        <v>0</v>
      </c>
      <c r="R4903" s="311">
        <f t="shared" si="152"/>
        <v>0</v>
      </c>
      <c r="S4903" s="313">
        <f t="shared" si="153"/>
        <v>0</v>
      </c>
      <c r="T4903" s="314">
        <f>IF(M4903&lt;&gt;ฐาน!$M$45,IF(S4903&lt;&gt;"",S4903+R4903,0),0)</f>
        <v>0</v>
      </c>
      <c r="U4903" s="311">
        <f>IF(M4903&lt;&gt;ฐาน!$M$45,IF(S4903=0,J4903+T4903,O4903),J4903)</f>
        <v>0</v>
      </c>
      <c r="V4903" s="98"/>
    </row>
    <row r="4904" spans="1:22" x14ac:dyDescent="0.35">
      <c r="A4904" s="93">
        <v>4896</v>
      </c>
      <c r="B4904" s="84"/>
      <c r="C4904" s="98"/>
      <c r="D4904" s="91"/>
      <c r="E4904" s="89"/>
      <c r="F4904" s="88"/>
      <c r="G4904" s="91"/>
      <c r="H4904" s="91"/>
      <c r="I4904" s="88"/>
      <c r="J4904" s="92"/>
      <c r="K4904" s="212"/>
      <c r="L4904" s="308" t="str">
        <f>IF(K4904&lt;&gt;"",INDEX(ฐาน!$J$4:$M$44,MATCH(INT(K4904),ฐาน!$J$4:$J$44,0),2),"")</f>
        <v/>
      </c>
      <c r="M4904" s="309" t="str">
        <f>IF(L4904&lt;&gt;"",INDEX(ฐาน!$J$4:$M$45,MATCH(L4904,ฐาน!$K$4:$K$45,0),4),"")</f>
        <v/>
      </c>
      <c r="N4904" s="310" t="str">
        <f>IF(I4904&lt;&gt;"",INDEX(ฐาน!$A$4:$F$9,MATCH(I4904,ฐาน!$A$4:$A$9,0),IF(J4904&gt;=INDEX(ฐาน!$A$4:$F$9,MATCH(I4904,ฐาน!$A$4:$A$9,0),3),6,5)),"")</f>
        <v/>
      </c>
      <c r="O4904" s="311" t="str">
        <f>IF(I4904&lt;&gt;"",IF(J4904&gt;=INDEX(ฐาน!$A$4:$G$9,MATCH(I4904,ฐาน!$A$4:$A$9,0),4),INDEX(ฐาน!$A$4:$G$9,MATCH(I4904,ฐาน!$A$4:$A$9,0),7),INDEX(ฐาน!$A$4:$G$9,MATCH(I4904,ฐาน!$A$4:$A$9,0),4)),"")</f>
        <v/>
      </c>
      <c r="P4904" s="312">
        <f>IF(M4904&lt;&gt;ฐาน!$M$45,IF(L4904&lt;&gt;"",($L4904*$N4904/100),0),0)</f>
        <v>0</v>
      </c>
      <c r="Q4904" s="311">
        <f>IF(M4904&lt;&gt;ฐาน!$M$45,IF(L4904&lt;&gt;"",ROUNDUP(($L4904*$N4904/100),-1),0),0)</f>
        <v>0</v>
      </c>
      <c r="R4904" s="311">
        <f t="shared" si="152"/>
        <v>0</v>
      </c>
      <c r="S4904" s="313">
        <f t="shared" si="153"/>
        <v>0</v>
      </c>
      <c r="T4904" s="314">
        <f>IF(M4904&lt;&gt;ฐาน!$M$45,IF(S4904&lt;&gt;"",S4904+R4904,0),0)</f>
        <v>0</v>
      </c>
      <c r="U4904" s="311">
        <f>IF(M4904&lt;&gt;ฐาน!$M$45,IF(S4904=0,J4904+T4904,O4904),J4904)</f>
        <v>0</v>
      </c>
      <c r="V4904" s="98"/>
    </row>
    <row r="4905" spans="1:22" x14ac:dyDescent="0.35">
      <c r="A4905" s="93">
        <v>4897</v>
      </c>
      <c r="B4905" s="84"/>
      <c r="C4905" s="98"/>
      <c r="D4905" s="91"/>
      <c r="E4905" s="89"/>
      <c r="F4905" s="88"/>
      <c r="G4905" s="91"/>
      <c r="H4905" s="91"/>
      <c r="I4905" s="88"/>
      <c r="J4905" s="92"/>
      <c r="K4905" s="212"/>
      <c r="L4905" s="308" t="str">
        <f>IF(K4905&lt;&gt;"",INDEX(ฐาน!$J$4:$M$44,MATCH(INT(K4905),ฐาน!$J$4:$J$44,0),2),"")</f>
        <v/>
      </c>
      <c r="M4905" s="309" t="str">
        <f>IF(L4905&lt;&gt;"",INDEX(ฐาน!$J$4:$M$45,MATCH(L4905,ฐาน!$K$4:$K$45,0),4),"")</f>
        <v/>
      </c>
      <c r="N4905" s="310" t="str">
        <f>IF(I4905&lt;&gt;"",INDEX(ฐาน!$A$4:$F$9,MATCH(I4905,ฐาน!$A$4:$A$9,0),IF(J4905&gt;=INDEX(ฐาน!$A$4:$F$9,MATCH(I4905,ฐาน!$A$4:$A$9,0),3),6,5)),"")</f>
        <v/>
      </c>
      <c r="O4905" s="311" t="str">
        <f>IF(I4905&lt;&gt;"",IF(J4905&gt;=INDEX(ฐาน!$A$4:$G$9,MATCH(I4905,ฐาน!$A$4:$A$9,0),4),INDEX(ฐาน!$A$4:$G$9,MATCH(I4905,ฐาน!$A$4:$A$9,0),7),INDEX(ฐาน!$A$4:$G$9,MATCH(I4905,ฐาน!$A$4:$A$9,0),4)),"")</f>
        <v/>
      </c>
      <c r="P4905" s="312">
        <f>IF(M4905&lt;&gt;ฐาน!$M$45,IF(L4905&lt;&gt;"",($L4905*$N4905/100),0),0)</f>
        <v>0</v>
      </c>
      <c r="Q4905" s="311">
        <f>IF(M4905&lt;&gt;ฐาน!$M$45,IF(L4905&lt;&gt;"",ROUNDUP(($L4905*$N4905/100),-1),0),0)</f>
        <v>0</v>
      </c>
      <c r="R4905" s="311">
        <f t="shared" si="152"/>
        <v>0</v>
      </c>
      <c r="S4905" s="313">
        <f t="shared" si="153"/>
        <v>0</v>
      </c>
      <c r="T4905" s="314">
        <f>IF(M4905&lt;&gt;ฐาน!$M$45,IF(S4905&lt;&gt;"",S4905+R4905,0),0)</f>
        <v>0</v>
      </c>
      <c r="U4905" s="311">
        <f>IF(M4905&lt;&gt;ฐาน!$M$45,IF(S4905=0,J4905+T4905,O4905),J4905)</f>
        <v>0</v>
      </c>
      <c r="V4905" s="98"/>
    </row>
    <row r="4906" spans="1:22" x14ac:dyDescent="0.35">
      <c r="A4906" s="93">
        <v>4898</v>
      </c>
      <c r="B4906" s="84"/>
      <c r="C4906" s="98"/>
      <c r="D4906" s="91"/>
      <c r="E4906" s="89"/>
      <c r="F4906" s="88"/>
      <c r="G4906" s="91"/>
      <c r="H4906" s="91"/>
      <c r="I4906" s="88"/>
      <c r="J4906" s="92"/>
      <c r="K4906" s="212"/>
      <c r="L4906" s="308" t="str">
        <f>IF(K4906&lt;&gt;"",INDEX(ฐาน!$J$4:$M$44,MATCH(INT(K4906),ฐาน!$J$4:$J$44,0),2),"")</f>
        <v/>
      </c>
      <c r="M4906" s="309" t="str">
        <f>IF(L4906&lt;&gt;"",INDEX(ฐาน!$J$4:$M$45,MATCH(L4906,ฐาน!$K$4:$K$45,0),4),"")</f>
        <v/>
      </c>
      <c r="N4906" s="310" t="str">
        <f>IF(I4906&lt;&gt;"",INDEX(ฐาน!$A$4:$F$9,MATCH(I4906,ฐาน!$A$4:$A$9,0),IF(J4906&gt;=INDEX(ฐาน!$A$4:$F$9,MATCH(I4906,ฐาน!$A$4:$A$9,0),3),6,5)),"")</f>
        <v/>
      </c>
      <c r="O4906" s="311" t="str">
        <f>IF(I4906&lt;&gt;"",IF(J4906&gt;=INDEX(ฐาน!$A$4:$G$9,MATCH(I4906,ฐาน!$A$4:$A$9,0),4),INDEX(ฐาน!$A$4:$G$9,MATCH(I4906,ฐาน!$A$4:$A$9,0),7),INDEX(ฐาน!$A$4:$G$9,MATCH(I4906,ฐาน!$A$4:$A$9,0),4)),"")</f>
        <v/>
      </c>
      <c r="P4906" s="312">
        <f>IF(M4906&lt;&gt;ฐาน!$M$45,IF(L4906&lt;&gt;"",($L4906*$N4906/100),0),0)</f>
        <v>0</v>
      </c>
      <c r="Q4906" s="311">
        <f>IF(M4906&lt;&gt;ฐาน!$M$45,IF(L4906&lt;&gt;"",ROUNDUP(($L4906*$N4906/100),-1),0),0)</f>
        <v>0</v>
      </c>
      <c r="R4906" s="311">
        <f t="shared" si="152"/>
        <v>0</v>
      </c>
      <c r="S4906" s="313">
        <f t="shared" si="153"/>
        <v>0</v>
      </c>
      <c r="T4906" s="314">
        <f>IF(M4906&lt;&gt;ฐาน!$M$45,IF(S4906&lt;&gt;"",S4906+R4906,0),0)</f>
        <v>0</v>
      </c>
      <c r="U4906" s="311">
        <f>IF(M4906&lt;&gt;ฐาน!$M$45,IF(S4906=0,J4906+T4906,O4906),J4906)</f>
        <v>0</v>
      </c>
      <c r="V4906" s="98"/>
    </row>
    <row r="4907" spans="1:22" x14ac:dyDescent="0.35">
      <c r="A4907" s="93">
        <v>4899</v>
      </c>
      <c r="B4907" s="84"/>
      <c r="C4907" s="98"/>
      <c r="D4907" s="91"/>
      <c r="E4907" s="89"/>
      <c r="F4907" s="88"/>
      <c r="G4907" s="91"/>
      <c r="H4907" s="91"/>
      <c r="I4907" s="88"/>
      <c r="J4907" s="92"/>
      <c r="K4907" s="212"/>
      <c r="L4907" s="308" t="str">
        <f>IF(K4907&lt;&gt;"",INDEX(ฐาน!$J$4:$M$44,MATCH(INT(K4907),ฐาน!$J$4:$J$44,0),2),"")</f>
        <v/>
      </c>
      <c r="M4907" s="309" t="str">
        <f>IF(L4907&lt;&gt;"",INDEX(ฐาน!$J$4:$M$45,MATCH(L4907,ฐาน!$K$4:$K$45,0),4),"")</f>
        <v/>
      </c>
      <c r="N4907" s="310" t="str">
        <f>IF(I4907&lt;&gt;"",INDEX(ฐาน!$A$4:$F$9,MATCH(I4907,ฐาน!$A$4:$A$9,0),IF(J4907&gt;=INDEX(ฐาน!$A$4:$F$9,MATCH(I4907,ฐาน!$A$4:$A$9,0),3),6,5)),"")</f>
        <v/>
      </c>
      <c r="O4907" s="311" t="str">
        <f>IF(I4907&lt;&gt;"",IF(J4907&gt;=INDEX(ฐาน!$A$4:$G$9,MATCH(I4907,ฐาน!$A$4:$A$9,0),4),INDEX(ฐาน!$A$4:$G$9,MATCH(I4907,ฐาน!$A$4:$A$9,0),7),INDEX(ฐาน!$A$4:$G$9,MATCH(I4907,ฐาน!$A$4:$A$9,0),4)),"")</f>
        <v/>
      </c>
      <c r="P4907" s="312">
        <f>IF(M4907&lt;&gt;ฐาน!$M$45,IF(L4907&lt;&gt;"",($L4907*$N4907/100),0),0)</f>
        <v>0</v>
      </c>
      <c r="Q4907" s="311">
        <f>IF(M4907&lt;&gt;ฐาน!$M$45,IF(L4907&lt;&gt;"",ROUNDUP(($L4907*$N4907/100),-1),0),0)</f>
        <v>0</v>
      </c>
      <c r="R4907" s="311">
        <f t="shared" si="152"/>
        <v>0</v>
      </c>
      <c r="S4907" s="313">
        <f t="shared" si="153"/>
        <v>0</v>
      </c>
      <c r="T4907" s="314">
        <f>IF(M4907&lt;&gt;ฐาน!$M$45,IF(S4907&lt;&gt;"",S4907+R4907,0),0)</f>
        <v>0</v>
      </c>
      <c r="U4907" s="311">
        <f>IF(M4907&lt;&gt;ฐาน!$M$45,IF(S4907=0,J4907+T4907,O4907),J4907)</f>
        <v>0</v>
      </c>
      <c r="V4907" s="98"/>
    </row>
    <row r="4908" spans="1:22" x14ac:dyDescent="0.35">
      <c r="A4908" s="93">
        <v>4900</v>
      </c>
      <c r="B4908" s="84"/>
      <c r="C4908" s="98"/>
      <c r="D4908" s="91"/>
      <c r="E4908" s="89"/>
      <c r="F4908" s="88"/>
      <c r="G4908" s="91"/>
      <c r="H4908" s="91"/>
      <c r="I4908" s="88"/>
      <c r="J4908" s="92"/>
      <c r="K4908" s="212"/>
      <c r="L4908" s="308" t="str">
        <f>IF(K4908&lt;&gt;"",INDEX(ฐาน!$J$4:$M$44,MATCH(INT(K4908),ฐาน!$J$4:$J$44,0),2),"")</f>
        <v/>
      </c>
      <c r="M4908" s="309" t="str">
        <f>IF(L4908&lt;&gt;"",INDEX(ฐาน!$J$4:$M$45,MATCH(L4908,ฐาน!$K$4:$K$45,0),4),"")</f>
        <v/>
      </c>
      <c r="N4908" s="310" t="str">
        <f>IF(I4908&lt;&gt;"",INDEX(ฐาน!$A$4:$F$9,MATCH(I4908,ฐาน!$A$4:$A$9,0),IF(J4908&gt;=INDEX(ฐาน!$A$4:$F$9,MATCH(I4908,ฐาน!$A$4:$A$9,0),3),6,5)),"")</f>
        <v/>
      </c>
      <c r="O4908" s="311" t="str">
        <f>IF(I4908&lt;&gt;"",IF(J4908&gt;=INDEX(ฐาน!$A$4:$G$9,MATCH(I4908,ฐาน!$A$4:$A$9,0),4),INDEX(ฐาน!$A$4:$G$9,MATCH(I4908,ฐาน!$A$4:$A$9,0),7),INDEX(ฐาน!$A$4:$G$9,MATCH(I4908,ฐาน!$A$4:$A$9,0),4)),"")</f>
        <v/>
      </c>
      <c r="P4908" s="312">
        <f>IF(M4908&lt;&gt;ฐาน!$M$45,IF(L4908&lt;&gt;"",($L4908*$N4908/100),0),0)</f>
        <v>0</v>
      </c>
      <c r="Q4908" s="311">
        <f>IF(M4908&lt;&gt;ฐาน!$M$45,IF(L4908&lt;&gt;"",ROUNDUP(($L4908*$N4908/100),-1),0),0)</f>
        <v>0</v>
      </c>
      <c r="R4908" s="311">
        <f t="shared" si="152"/>
        <v>0</v>
      </c>
      <c r="S4908" s="313">
        <f t="shared" si="153"/>
        <v>0</v>
      </c>
      <c r="T4908" s="314">
        <f>IF(M4908&lt;&gt;ฐาน!$M$45,IF(S4908&lt;&gt;"",S4908+R4908,0),0)</f>
        <v>0</v>
      </c>
      <c r="U4908" s="311">
        <f>IF(M4908&lt;&gt;ฐาน!$M$45,IF(S4908=0,J4908+T4908,O4908),J4908)</f>
        <v>0</v>
      </c>
      <c r="V4908" s="98"/>
    </row>
    <row r="4909" spans="1:22" x14ac:dyDescent="0.35">
      <c r="A4909" s="93">
        <v>4901</v>
      </c>
      <c r="B4909" s="84"/>
      <c r="C4909" s="98"/>
      <c r="D4909" s="91"/>
      <c r="E4909" s="89"/>
      <c r="F4909" s="88"/>
      <c r="G4909" s="91"/>
      <c r="H4909" s="91"/>
      <c r="I4909" s="88"/>
      <c r="J4909" s="92"/>
      <c r="K4909" s="212"/>
      <c r="L4909" s="308" t="str">
        <f>IF(K4909&lt;&gt;"",INDEX(ฐาน!$J$4:$M$44,MATCH(INT(K4909),ฐาน!$J$4:$J$44,0),2),"")</f>
        <v/>
      </c>
      <c r="M4909" s="309" t="str">
        <f>IF(L4909&lt;&gt;"",INDEX(ฐาน!$J$4:$M$45,MATCH(L4909,ฐาน!$K$4:$K$45,0),4),"")</f>
        <v/>
      </c>
      <c r="N4909" s="310" t="str">
        <f>IF(I4909&lt;&gt;"",INDEX(ฐาน!$A$4:$F$9,MATCH(I4909,ฐาน!$A$4:$A$9,0),IF(J4909&gt;=INDEX(ฐาน!$A$4:$F$9,MATCH(I4909,ฐาน!$A$4:$A$9,0),3),6,5)),"")</f>
        <v/>
      </c>
      <c r="O4909" s="311" t="str">
        <f>IF(I4909&lt;&gt;"",IF(J4909&gt;=INDEX(ฐาน!$A$4:$G$9,MATCH(I4909,ฐาน!$A$4:$A$9,0),4),INDEX(ฐาน!$A$4:$G$9,MATCH(I4909,ฐาน!$A$4:$A$9,0),7),INDEX(ฐาน!$A$4:$G$9,MATCH(I4909,ฐาน!$A$4:$A$9,0),4)),"")</f>
        <v/>
      </c>
      <c r="P4909" s="312">
        <f>IF(M4909&lt;&gt;ฐาน!$M$45,IF(L4909&lt;&gt;"",($L4909*$N4909/100),0),0)</f>
        <v>0</v>
      </c>
      <c r="Q4909" s="311">
        <f>IF(M4909&lt;&gt;ฐาน!$M$45,IF(L4909&lt;&gt;"",ROUNDUP(($L4909*$N4909/100),-1),0),0)</f>
        <v>0</v>
      </c>
      <c r="R4909" s="311">
        <f t="shared" si="152"/>
        <v>0</v>
      </c>
      <c r="S4909" s="313">
        <f t="shared" si="153"/>
        <v>0</v>
      </c>
      <c r="T4909" s="314">
        <f>IF(M4909&lt;&gt;ฐาน!$M$45,IF(S4909&lt;&gt;"",S4909+R4909,0),0)</f>
        <v>0</v>
      </c>
      <c r="U4909" s="311">
        <f>IF(M4909&lt;&gt;ฐาน!$M$45,IF(S4909=0,J4909+T4909,O4909),J4909)</f>
        <v>0</v>
      </c>
      <c r="V4909" s="98"/>
    </row>
    <row r="4910" spans="1:22" x14ac:dyDescent="0.35">
      <c r="A4910" s="93">
        <v>4902</v>
      </c>
      <c r="B4910" s="84"/>
      <c r="C4910" s="98"/>
      <c r="D4910" s="91"/>
      <c r="E4910" s="89"/>
      <c r="F4910" s="88"/>
      <c r="G4910" s="91"/>
      <c r="H4910" s="91"/>
      <c r="I4910" s="88"/>
      <c r="J4910" s="92"/>
      <c r="K4910" s="212"/>
      <c r="L4910" s="308" t="str">
        <f>IF(K4910&lt;&gt;"",INDEX(ฐาน!$J$4:$M$44,MATCH(INT(K4910),ฐาน!$J$4:$J$44,0),2),"")</f>
        <v/>
      </c>
      <c r="M4910" s="309" t="str">
        <f>IF(L4910&lt;&gt;"",INDEX(ฐาน!$J$4:$M$45,MATCH(L4910,ฐาน!$K$4:$K$45,0),4),"")</f>
        <v/>
      </c>
      <c r="N4910" s="310" t="str">
        <f>IF(I4910&lt;&gt;"",INDEX(ฐาน!$A$4:$F$9,MATCH(I4910,ฐาน!$A$4:$A$9,0),IF(J4910&gt;=INDEX(ฐาน!$A$4:$F$9,MATCH(I4910,ฐาน!$A$4:$A$9,0),3),6,5)),"")</f>
        <v/>
      </c>
      <c r="O4910" s="311" t="str">
        <f>IF(I4910&lt;&gt;"",IF(J4910&gt;=INDEX(ฐาน!$A$4:$G$9,MATCH(I4910,ฐาน!$A$4:$A$9,0),4),INDEX(ฐาน!$A$4:$G$9,MATCH(I4910,ฐาน!$A$4:$A$9,0),7),INDEX(ฐาน!$A$4:$G$9,MATCH(I4910,ฐาน!$A$4:$A$9,0),4)),"")</f>
        <v/>
      </c>
      <c r="P4910" s="312">
        <f>IF(M4910&lt;&gt;ฐาน!$M$45,IF(L4910&lt;&gt;"",($L4910*$N4910/100),0),0)</f>
        <v>0</v>
      </c>
      <c r="Q4910" s="311">
        <f>IF(M4910&lt;&gt;ฐาน!$M$45,IF(L4910&lt;&gt;"",ROUNDUP(($L4910*$N4910/100),-1),0),0)</f>
        <v>0</v>
      </c>
      <c r="R4910" s="311">
        <f t="shared" si="152"/>
        <v>0</v>
      </c>
      <c r="S4910" s="313">
        <f t="shared" si="153"/>
        <v>0</v>
      </c>
      <c r="T4910" s="314">
        <f>IF(M4910&lt;&gt;ฐาน!$M$45,IF(S4910&lt;&gt;"",S4910+R4910,0),0)</f>
        <v>0</v>
      </c>
      <c r="U4910" s="311">
        <f>IF(M4910&lt;&gt;ฐาน!$M$45,IF(S4910=0,J4910+T4910,O4910),J4910)</f>
        <v>0</v>
      </c>
      <c r="V4910" s="98"/>
    </row>
    <row r="4911" spans="1:22" x14ac:dyDescent="0.35">
      <c r="A4911" s="93">
        <v>4903</v>
      </c>
      <c r="B4911" s="84"/>
      <c r="C4911" s="98"/>
      <c r="D4911" s="91"/>
      <c r="E4911" s="89"/>
      <c r="F4911" s="88"/>
      <c r="G4911" s="91"/>
      <c r="H4911" s="91"/>
      <c r="I4911" s="88"/>
      <c r="J4911" s="92"/>
      <c r="K4911" s="212"/>
      <c r="L4911" s="308" t="str">
        <f>IF(K4911&lt;&gt;"",INDEX(ฐาน!$J$4:$M$44,MATCH(INT(K4911),ฐาน!$J$4:$J$44,0),2),"")</f>
        <v/>
      </c>
      <c r="M4911" s="309" t="str">
        <f>IF(L4911&lt;&gt;"",INDEX(ฐาน!$J$4:$M$45,MATCH(L4911,ฐาน!$K$4:$K$45,0),4),"")</f>
        <v/>
      </c>
      <c r="N4911" s="310" t="str">
        <f>IF(I4911&lt;&gt;"",INDEX(ฐาน!$A$4:$F$9,MATCH(I4911,ฐาน!$A$4:$A$9,0),IF(J4911&gt;=INDEX(ฐาน!$A$4:$F$9,MATCH(I4911,ฐาน!$A$4:$A$9,0),3),6,5)),"")</f>
        <v/>
      </c>
      <c r="O4911" s="311" t="str">
        <f>IF(I4911&lt;&gt;"",IF(J4911&gt;=INDEX(ฐาน!$A$4:$G$9,MATCH(I4911,ฐาน!$A$4:$A$9,0),4),INDEX(ฐาน!$A$4:$G$9,MATCH(I4911,ฐาน!$A$4:$A$9,0),7),INDEX(ฐาน!$A$4:$G$9,MATCH(I4911,ฐาน!$A$4:$A$9,0),4)),"")</f>
        <v/>
      </c>
      <c r="P4911" s="312">
        <f>IF(M4911&lt;&gt;ฐาน!$M$45,IF(L4911&lt;&gt;"",($L4911*$N4911/100),0),0)</f>
        <v>0</v>
      </c>
      <c r="Q4911" s="311">
        <f>IF(M4911&lt;&gt;ฐาน!$M$45,IF(L4911&lt;&gt;"",ROUNDUP(($L4911*$N4911/100),-1),0),0)</f>
        <v>0</v>
      </c>
      <c r="R4911" s="311">
        <f t="shared" si="152"/>
        <v>0</v>
      </c>
      <c r="S4911" s="313">
        <f t="shared" si="153"/>
        <v>0</v>
      </c>
      <c r="T4911" s="314">
        <f>IF(M4911&lt;&gt;ฐาน!$M$45,IF(S4911&lt;&gt;"",S4911+R4911,0),0)</f>
        <v>0</v>
      </c>
      <c r="U4911" s="311">
        <f>IF(M4911&lt;&gt;ฐาน!$M$45,IF(S4911=0,J4911+T4911,O4911),J4911)</f>
        <v>0</v>
      </c>
      <c r="V4911" s="98"/>
    </row>
    <row r="4912" spans="1:22" x14ac:dyDescent="0.35">
      <c r="A4912" s="93">
        <v>4904</v>
      </c>
      <c r="B4912" s="84"/>
      <c r="C4912" s="98"/>
      <c r="D4912" s="91"/>
      <c r="E4912" s="89"/>
      <c r="F4912" s="88"/>
      <c r="G4912" s="91"/>
      <c r="H4912" s="91"/>
      <c r="I4912" s="88"/>
      <c r="J4912" s="92"/>
      <c r="K4912" s="212"/>
      <c r="L4912" s="308" t="str">
        <f>IF(K4912&lt;&gt;"",INDEX(ฐาน!$J$4:$M$44,MATCH(INT(K4912),ฐาน!$J$4:$J$44,0),2),"")</f>
        <v/>
      </c>
      <c r="M4912" s="309" t="str">
        <f>IF(L4912&lt;&gt;"",INDEX(ฐาน!$J$4:$M$45,MATCH(L4912,ฐาน!$K$4:$K$45,0),4),"")</f>
        <v/>
      </c>
      <c r="N4912" s="310" t="str">
        <f>IF(I4912&lt;&gt;"",INDEX(ฐาน!$A$4:$F$9,MATCH(I4912,ฐาน!$A$4:$A$9,0),IF(J4912&gt;=INDEX(ฐาน!$A$4:$F$9,MATCH(I4912,ฐาน!$A$4:$A$9,0),3),6,5)),"")</f>
        <v/>
      </c>
      <c r="O4912" s="311" t="str">
        <f>IF(I4912&lt;&gt;"",IF(J4912&gt;=INDEX(ฐาน!$A$4:$G$9,MATCH(I4912,ฐาน!$A$4:$A$9,0),4),INDEX(ฐาน!$A$4:$G$9,MATCH(I4912,ฐาน!$A$4:$A$9,0),7),INDEX(ฐาน!$A$4:$G$9,MATCH(I4912,ฐาน!$A$4:$A$9,0),4)),"")</f>
        <v/>
      </c>
      <c r="P4912" s="312">
        <f>IF(M4912&lt;&gt;ฐาน!$M$45,IF(L4912&lt;&gt;"",($L4912*$N4912/100),0),0)</f>
        <v>0</v>
      </c>
      <c r="Q4912" s="311">
        <f>IF(M4912&lt;&gt;ฐาน!$M$45,IF(L4912&lt;&gt;"",ROUNDUP(($L4912*$N4912/100),-1),0),0)</f>
        <v>0</v>
      </c>
      <c r="R4912" s="311">
        <f t="shared" si="152"/>
        <v>0</v>
      </c>
      <c r="S4912" s="313">
        <f t="shared" si="153"/>
        <v>0</v>
      </c>
      <c r="T4912" s="314">
        <f>IF(M4912&lt;&gt;ฐาน!$M$45,IF(S4912&lt;&gt;"",S4912+R4912,0),0)</f>
        <v>0</v>
      </c>
      <c r="U4912" s="311">
        <f>IF(M4912&lt;&gt;ฐาน!$M$45,IF(S4912=0,J4912+T4912,O4912),J4912)</f>
        <v>0</v>
      </c>
      <c r="V4912" s="98"/>
    </row>
    <row r="4913" spans="1:22" x14ac:dyDescent="0.35">
      <c r="A4913" s="93">
        <v>4905</v>
      </c>
      <c r="B4913" s="84"/>
      <c r="C4913" s="98"/>
      <c r="D4913" s="91"/>
      <c r="E4913" s="89"/>
      <c r="F4913" s="88"/>
      <c r="G4913" s="91"/>
      <c r="H4913" s="91"/>
      <c r="I4913" s="88"/>
      <c r="J4913" s="92"/>
      <c r="K4913" s="212"/>
      <c r="L4913" s="308" t="str">
        <f>IF(K4913&lt;&gt;"",INDEX(ฐาน!$J$4:$M$44,MATCH(INT(K4913),ฐาน!$J$4:$J$44,0),2),"")</f>
        <v/>
      </c>
      <c r="M4913" s="309" t="str">
        <f>IF(L4913&lt;&gt;"",INDEX(ฐาน!$J$4:$M$45,MATCH(L4913,ฐาน!$K$4:$K$45,0),4),"")</f>
        <v/>
      </c>
      <c r="N4913" s="310" t="str">
        <f>IF(I4913&lt;&gt;"",INDEX(ฐาน!$A$4:$F$9,MATCH(I4913,ฐาน!$A$4:$A$9,0),IF(J4913&gt;=INDEX(ฐาน!$A$4:$F$9,MATCH(I4913,ฐาน!$A$4:$A$9,0),3),6,5)),"")</f>
        <v/>
      </c>
      <c r="O4913" s="311" t="str">
        <f>IF(I4913&lt;&gt;"",IF(J4913&gt;=INDEX(ฐาน!$A$4:$G$9,MATCH(I4913,ฐาน!$A$4:$A$9,0),4),INDEX(ฐาน!$A$4:$G$9,MATCH(I4913,ฐาน!$A$4:$A$9,0),7),INDEX(ฐาน!$A$4:$G$9,MATCH(I4913,ฐาน!$A$4:$A$9,0),4)),"")</f>
        <v/>
      </c>
      <c r="P4913" s="312">
        <f>IF(M4913&lt;&gt;ฐาน!$M$45,IF(L4913&lt;&gt;"",($L4913*$N4913/100),0),0)</f>
        <v>0</v>
      </c>
      <c r="Q4913" s="311">
        <f>IF(M4913&lt;&gt;ฐาน!$M$45,IF(L4913&lt;&gt;"",ROUNDUP(($L4913*$N4913/100),-1),0),0)</f>
        <v>0</v>
      </c>
      <c r="R4913" s="311">
        <f t="shared" si="152"/>
        <v>0</v>
      </c>
      <c r="S4913" s="313">
        <f t="shared" si="153"/>
        <v>0</v>
      </c>
      <c r="T4913" s="314">
        <f>IF(M4913&lt;&gt;ฐาน!$M$45,IF(S4913&lt;&gt;"",S4913+R4913,0),0)</f>
        <v>0</v>
      </c>
      <c r="U4913" s="311">
        <f>IF(M4913&lt;&gt;ฐาน!$M$45,IF(S4913=0,J4913+T4913,O4913),J4913)</f>
        <v>0</v>
      </c>
      <c r="V4913" s="98"/>
    </row>
    <row r="4914" spans="1:22" x14ac:dyDescent="0.35">
      <c r="A4914" s="93">
        <v>4906</v>
      </c>
      <c r="B4914" s="84"/>
      <c r="C4914" s="98"/>
      <c r="D4914" s="91"/>
      <c r="E4914" s="89"/>
      <c r="F4914" s="88"/>
      <c r="G4914" s="91"/>
      <c r="H4914" s="91"/>
      <c r="I4914" s="88"/>
      <c r="J4914" s="92"/>
      <c r="K4914" s="212"/>
      <c r="L4914" s="308" t="str">
        <f>IF(K4914&lt;&gt;"",INDEX(ฐาน!$J$4:$M$44,MATCH(INT(K4914),ฐาน!$J$4:$J$44,0),2),"")</f>
        <v/>
      </c>
      <c r="M4914" s="309" t="str">
        <f>IF(L4914&lt;&gt;"",INDEX(ฐาน!$J$4:$M$45,MATCH(L4914,ฐาน!$K$4:$K$45,0),4),"")</f>
        <v/>
      </c>
      <c r="N4914" s="310" t="str">
        <f>IF(I4914&lt;&gt;"",INDEX(ฐาน!$A$4:$F$9,MATCH(I4914,ฐาน!$A$4:$A$9,0),IF(J4914&gt;=INDEX(ฐาน!$A$4:$F$9,MATCH(I4914,ฐาน!$A$4:$A$9,0),3),6,5)),"")</f>
        <v/>
      </c>
      <c r="O4914" s="311" t="str">
        <f>IF(I4914&lt;&gt;"",IF(J4914&gt;=INDEX(ฐาน!$A$4:$G$9,MATCH(I4914,ฐาน!$A$4:$A$9,0),4),INDEX(ฐาน!$A$4:$G$9,MATCH(I4914,ฐาน!$A$4:$A$9,0),7),INDEX(ฐาน!$A$4:$G$9,MATCH(I4914,ฐาน!$A$4:$A$9,0),4)),"")</f>
        <v/>
      </c>
      <c r="P4914" s="312">
        <f>IF(M4914&lt;&gt;ฐาน!$M$45,IF(L4914&lt;&gt;"",($L4914*$N4914/100),0),0)</f>
        <v>0</v>
      </c>
      <c r="Q4914" s="311">
        <f>IF(M4914&lt;&gt;ฐาน!$M$45,IF(L4914&lt;&gt;"",ROUNDUP(($L4914*$N4914/100),-1),0),0)</f>
        <v>0</v>
      </c>
      <c r="R4914" s="311">
        <f t="shared" si="152"/>
        <v>0</v>
      </c>
      <c r="S4914" s="313">
        <f t="shared" si="153"/>
        <v>0</v>
      </c>
      <c r="T4914" s="314">
        <f>IF(M4914&lt;&gt;ฐาน!$M$45,IF(S4914&lt;&gt;"",S4914+R4914,0),0)</f>
        <v>0</v>
      </c>
      <c r="U4914" s="311">
        <f>IF(M4914&lt;&gt;ฐาน!$M$45,IF(S4914=0,J4914+T4914,O4914),J4914)</f>
        <v>0</v>
      </c>
      <c r="V4914" s="98"/>
    </row>
    <row r="4915" spans="1:22" x14ac:dyDescent="0.35">
      <c r="A4915" s="93">
        <v>4907</v>
      </c>
      <c r="B4915" s="84"/>
      <c r="C4915" s="98"/>
      <c r="D4915" s="91"/>
      <c r="E4915" s="89"/>
      <c r="F4915" s="88"/>
      <c r="G4915" s="91"/>
      <c r="H4915" s="91"/>
      <c r="I4915" s="88"/>
      <c r="J4915" s="92"/>
      <c r="K4915" s="212"/>
      <c r="L4915" s="308" t="str">
        <f>IF(K4915&lt;&gt;"",INDEX(ฐาน!$J$4:$M$44,MATCH(INT(K4915),ฐาน!$J$4:$J$44,0),2),"")</f>
        <v/>
      </c>
      <c r="M4915" s="309" t="str">
        <f>IF(L4915&lt;&gt;"",INDEX(ฐาน!$J$4:$M$45,MATCH(L4915,ฐาน!$K$4:$K$45,0),4),"")</f>
        <v/>
      </c>
      <c r="N4915" s="310" t="str">
        <f>IF(I4915&lt;&gt;"",INDEX(ฐาน!$A$4:$F$9,MATCH(I4915,ฐาน!$A$4:$A$9,0),IF(J4915&gt;=INDEX(ฐาน!$A$4:$F$9,MATCH(I4915,ฐาน!$A$4:$A$9,0),3),6,5)),"")</f>
        <v/>
      </c>
      <c r="O4915" s="311" t="str">
        <f>IF(I4915&lt;&gt;"",IF(J4915&gt;=INDEX(ฐาน!$A$4:$G$9,MATCH(I4915,ฐาน!$A$4:$A$9,0),4),INDEX(ฐาน!$A$4:$G$9,MATCH(I4915,ฐาน!$A$4:$A$9,0),7),INDEX(ฐาน!$A$4:$G$9,MATCH(I4915,ฐาน!$A$4:$A$9,0),4)),"")</f>
        <v/>
      </c>
      <c r="P4915" s="312">
        <f>IF(M4915&lt;&gt;ฐาน!$M$45,IF(L4915&lt;&gt;"",($L4915*$N4915/100),0),0)</f>
        <v>0</v>
      </c>
      <c r="Q4915" s="311">
        <f>IF(M4915&lt;&gt;ฐาน!$M$45,IF(L4915&lt;&gt;"",ROUNDUP(($L4915*$N4915/100),-1),0),0)</f>
        <v>0</v>
      </c>
      <c r="R4915" s="311">
        <f t="shared" si="152"/>
        <v>0</v>
      </c>
      <c r="S4915" s="313">
        <f t="shared" si="153"/>
        <v>0</v>
      </c>
      <c r="T4915" s="314">
        <f>IF(M4915&lt;&gt;ฐาน!$M$45,IF(S4915&lt;&gt;"",S4915+R4915,0),0)</f>
        <v>0</v>
      </c>
      <c r="U4915" s="311">
        <f>IF(M4915&lt;&gt;ฐาน!$M$45,IF(S4915=0,J4915+T4915,O4915),J4915)</f>
        <v>0</v>
      </c>
      <c r="V4915" s="98"/>
    </row>
    <row r="4916" spans="1:22" x14ac:dyDescent="0.35">
      <c r="A4916" s="93">
        <v>4908</v>
      </c>
      <c r="B4916" s="84"/>
      <c r="C4916" s="98"/>
      <c r="D4916" s="91"/>
      <c r="E4916" s="89"/>
      <c r="F4916" s="88"/>
      <c r="G4916" s="91"/>
      <c r="H4916" s="91"/>
      <c r="I4916" s="88"/>
      <c r="J4916" s="92"/>
      <c r="K4916" s="212"/>
      <c r="L4916" s="308" t="str">
        <f>IF(K4916&lt;&gt;"",INDEX(ฐาน!$J$4:$M$44,MATCH(INT(K4916),ฐาน!$J$4:$J$44,0),2),"")</f>
        <v/>
      </c>
      <c r="M4916" s="309" t="str">
        <f>IF(L4916&lt;&gt;"",INDEX(ฐาน!$J$4:$M$45,MATCH(L4916,ฐาน!$K$4:$K$45,0),4),"")</f>
        <v/>
      </c>
      <c r="N4916" s="310" t="str">
        <f>IF(I4916&lt;&gt;"",INDEX(ฐาน!$A$4:$F$9,MATCH(I4916,ฐาน!$A$4:$A$9,0),IF(J4916&gt;=INDEX(ฐาน!$A$4:$F$9,MATCH(I4916,ฐาน!$A$4:$A$9,0),3),6,5)),"")</f>
        <v/>
      </c>
      <c r="O4916" s="311" t="str">
        <f>IF(I4916&lt;&gt;"",IF(J4916&gt;=INDEX(ฐาน!$A$4:$G$9,MATCH(I4916,ฐาน!$A$4:$A$9,0),4),INDEX(ฐาน!$A$4:$G$9,MATCH(I4916,ฐาน!$A$4:$A$9,0),7),INDEX(ฐาน!$A$4:$G$9,MATCH(I4916,ฐาน!$A$4:$A$9,0),4)),"")</f>
        <v/>
      </c>
      <c r="P4916" s="312">
        <f>IF(M4916&lt;&gt;ฐาน!$M$45,IF(L4916&lt;&gt;"",($L4916*$N4916/100),0),0)</f>
        <v>0</v>
      </c>
      <c r="Q4916" s="311">
        <f>IF(M4916&lt;&gt;ฐาน!$M$45,IF(L4916&lt;&gt;"",ROUNDUP(($L4916*$N4916/100),-1),0),0)</f>
        <v>0</v>
      </c>
      <c r="R4916" s="311">
        <f t="shared" si="152"/>
        <v>0</v>
      </c>
      <c r="S4916" s="313">
        <f t="shared" si="153"/>
        <v>0</v>
      </c>
      <c r="T4916" s="314">
        <f>IF(M4916&lt;&gt;ฐาน!$M$45,IF(S4916&lt;&gt;"",S4916+R4916,0),0)</f>
        <v>0</v>
      </c>
      <c r="U4916" s="311">
        <f>IF(M4916&lt;&gt;ฐาน!$M$45,IF(S4916=0,J4916+T4916,O4916),J4916)</f>
        <v>0</v>
      </c>
      <c r="V4916" s="98"/>
    </row>
    <row r="4917" spans="1:22" x14ac:dyDescent="0.35">
      <c r="A4917" s="93">
        <v>4909</v>
      </c>
      <c r="B4917" s="84"/>
      <c r="C4917" s="98"/>
      <c r="D4917" s="91"/>
      <c r="E4917" s="89"/>
      <c r="F4917" s="88"/>
      <c r="G4917" s="91"/>
      <c r="H4917" s="91"/>
      <c r="I4917" s="88"/>
      <c r="J4917" s="92"/>
      <c r="K4917" s="212"/>
      <c r="L4917" s="308" t="str">
        <f>IF(K4917&lt;&gt;"",INDEX(ฐาน!$J$4:$M$44,MATCH(INT(K4917),ฐาน!$J$4:$J$44,0),2),"")</f>
        <v/>
      </c>
      <c r="M4917" s="309" t="str">
        <f>IF(L4917&lt;&gt;"",INDEX(ฐาน!$J$4:$M$45,MATCH(L4917,ฐาน!$K$4:$K$45,0),4),"")</f>
        <v/>
      </c>
      <c r="N4917" s="310" t="str">
        <f>IF(I4917&lt;&gt;"",INDEX(ฐาน!$A$4:$F$9,MATCH(I4917,ฐาน!$A$4:$A$9,0),IF(J4917&gt;=INDEX(ฐาน!$A$4:$F$9,MATCH(I4917,ฐาน!$A$4:$A$9,0),3),6,5)),"")</f>
        <v/>
      </c>
      <c r="O4917" s="311" t="str">
        <f>IF(I4917&lt;&gt;"",IF(J4917&gt;=INDEX(ฐาน!$A$4:$G$9,MATCH(I4917,ฐาน!$A$4:$A$9,0),4),INDEX(ฐาน!$A$4:$G$9,MATCH(I4917,ฐาน!$A$4:$A$9,0),7),INDEX(ฐาน!$A$4:$G$9,MATCH(I4917,ฐาน!$A$4:$A$9,0),4)),"")</f>
        <v/>
      </c>
      <c r="P4917" s="312">
        <f>IF(M4917&lt;&gt;ฐาน!$M$45,IF(L4917&lt;&gt;"",($L4917*$N4917/100),0),0)</f>
        <v>0</v>
      </c>
      <c r="Q4917" s="311">
        <f>IF(M4917&lt;&gt;ฐาน!$M$45,IF(L4917&lt;&gt;"",ROUNDUP(($L4917*$N4917/100),-1),0),0)</f>
        <v>0</v>
      </c>
      <c r="R4917" s="311">
        <f t="shared" si="152"/>
        <v>0</v>
      </c>
      <c r="S4917" s="313">
        <f t="shared" si="153"/>
        <v>0</v>
      </c>
      <c r="T4917" s="314">
        <f>IF(M4917&lt;&gt;ฐาน!$M$45,IF(S4917&lt;&gt;"",S4917+R4917,0),0)</f>
        <v>0</v>
      </c>
      <c r="U4917" s="311">
        <f>IF(M4917&lt;&gt;ฐาน!$M$45,IF(S4917=0,J4917+T4917,O4917),J4917)</f>
        <v>0</v>
      </c>
      <c r="V4917" s="98"/>
    </row>
    <row r="4918" spans="1:22" x14ac:dyDescent="0.35">
      <c r="A4918" s="93">
        <v>4910</v>
      </c>
      <c r="B4918" s="84"/>
      <c r="C4918" s="98"/>
      <c r="D4918" s="91"/>
      <c r="E4918" s="89"/>
      <c r="F4918" s="88"/>
      <c r="G4918" s="91"/>
      <c r="H4918" s="91"/>
      <c r="I4918" s="88"/>
      <c r="J4918" s="92"/>
      <c r="K4918" s="212"/>
      <c r="L4918" s="308" t="str">
        <f>IF(K4918&lt;&gt;"",INDEX(ฐาน!$J$4:$M$44,MATCH(INT(K4918),ฐาน!$J$4:$J$44,0),2),"")</f>
        <v/>
      </c>
      <c r="M4918" s="309" t="str">
        <f>IF(L4918&lt;&gt;"",INDEX(ฐาน!$J$4:$M$45,MATCH(L4918,ฐาน!$K$4:$K$45,0),4),"")</f>
        <v/>
      </c>
      <c r="N4918" s="310" t="str">
        <f>IF(I4918&lt;&gt;"",INDEX(ฐาน!$A$4:$F$9,MATCH(I4918,ฐาน!$A$4:$A$9,0),IF(J4918&gt;=INDEX(ฐาน!$A$4:$F$9,MATCH(I4918,ฐาน!$A$4:$A$9,0),3),6,5)),"")</f>
        <v/>
      </c>
      <c r="O4918" s="311" t="str">
        <f>IF(I4918&lt;&gt;"",IF(J4918&gt;=INDEX(ฐาน!$A$4:$G$9,MATCH(I4918,ฐาน!$A$4:$A$9,0),4),INDEX(ฐาน!$A$4:$G$9,MATCH(I4918,ฐาน!$A$4:$A$9,0),7),INDEX(ฐาน!$A$4:$G$9,MATCH(I4918,ฐาน!$A$4:$A$9,0),4)),"")</f>
        <v/>
      </c>
      <c r="P4918" s="312">
        <f>IF(M4918&lt;&gt;ฐาน!$M$45,IF(L4918&lt;&gt;"",($L4918*$N4918/100),0),0)</f>
        <v>0</v>
      </c>
      <c r="Q4918" s="311">
        <f>IF(M4918&lt;&gt;ฐาน!$M$45,IF(L4918&lt;&gt;"",ROUNDUP(($L4918*$N4918/100),-1),0),0)</f>
        <v>0</v>
      </c>
      <c r="R4918" s="311">
        <f t="shared" si="152"/>
        <v>0</v>
      </c>
      <c r="S4918" s="313">
        <f t="shared" si="153"/>
        <v>0</v>
      </c>
      <c r="T4918" s="314">
        <f>IF(M4918&lt;&gt;ฐาน!$M$45,IF(S4918&lt;&gt;"",S4918+R4918,0),0)</f>
        <v>0</v>
      </c>
      <c r="U4918" s="311">
        <f>IF(M4918&lt;&gt;ฐาน!$M$45,IF(S4918=0,J4918+T4918,O4918),J4918)</f>
        <v>0</v>
      </c>
      <c r="V4918" s="98"/>
    </row>
    <row r="4919" spans="1:22" x14ac:dyDescent="0.35">
      <c r="A4919" s="93">
        <v>4911</v>
      </c>
      <c r="B4919" s="84"/>
      <c r="C4919" s="98"/>
      <c r="D4919" s="91"/>
      <c r="E4919" s="89"/>
      <c r="F4919" s="88"/>
      <c r="G4919" s="91"/>
      <c r="H4919" s="91"/>
      <c r="I4919" s="88"/>
      <c r="J4919" s="92"/>
      <c r="K4919" s="212"/>
      <c r="L4919" s="308" t="str">
        <f>IF(K4919&lt;&gt;"",INDEX(ฐาน!$J$4:$M$44,MATCH(INT(K4919),ฐาน!$J$4:$J$44,0),2),"")</f>
        <v/>
      </c>
      <c r="M4919" s="309" t="str">
        <f>IF(L4919&lt;&gt;"",INDEX(ฐาน!$J$4:$M$45,MATCH(L4919,ฐาน!$K$4:$K$45,0),4),"")</f>
        <v/>
      </c>
      <c r="N4919" s="310" t="str">
        <f>IF(I4919&lt;&gt;"",INDEX(ฐาน!$A$4:$F$9,MATCH(I4919,ฐาน!$A$4:$A$9,0),IF(J4919&gt;=INDEX(ฐาน!$A$4:$F$9,MATCH(I4919,ฐาน!$A$4:$A$9,0),3),6,5)),"")</f>
        <v/>
      </c>
      <c r="O4919" s="311" t="str">
        <f>IF(I4919&lt;&gt;"",IF(J4919&gt;=INDEX(ฐาน!$A$4:$G$9,MATCH(I4919,ฐาน!$A$4:$A$9,0),4),INDEX(ฐาน!$A$4:$G$9,MATCH(I4919,ฐาน!$A$4:$A$9,0),7),INDEX(ฐาน!$A$4:$G$9,MATCH(I4919,ฐาน!$A$4:$A$9,0),4)),"")</f>
        <v/>
      </c>
      <c r="P4919" s="312">
        <f>IF(M4919&lt;&gt;ฐาน!$M$45,IF(L4919&lt;&gt;"",($L4919*$N4919/100),0),0)</f>
        <v>0</v>
      </c>
      <c r="Q4919" s="311">
        <f>IF(M4919&lt;&gt;ฐาน!$M$45,IF(L4919&lt;&gt;"",ROUNDUP(($L4919*$N4919/100),-1),0),0)</f>
        <v>0</v>
      </c>
      <c r="R4919" s="311">
        <f t="shared" si="152"/>
        <v>0</v>
      </c>
      <c r="S4919" s="313">
        <f t="shared" si="153"/>
        <v>0</v>
      </c>
      <c r="T4919" s="314">
        <f>IF(M4919&lt;&gt;ฐาน!$M$45,IF(S4919&lt;&gt;"",S4919+R4919,0),0)</f>
        <v>0</v>
      </c>
      <c r="U4919" s="311">
        <f>IF(M4919&lt;&gt;ฐาน!$M$45,IF(S4919=0,J4919+T4919,O4919),J4919)</f>
        <v>0</v>
      </c>
      <c r="V4919" s="98"/>
    </row>
    <row r="4920" spans="1:22" x14ac:dyDescent="0.35">
      <c r="A4920" s="93">
        <v>4912</v>
      </c>
      <c r="B4920" s="84"/>
      <c r="C4920" s="98"/>
      <c r="D4920" s="91"/>
      <c r="E4920" s="89"/>
      <c r="F4920" s="88"/>
      <c r="G4920" s="91"/>
      <c r="H4920" s="91"/>
      <c r="I4920" s="88"/>
      <c r="J4920" s="92"/>
      <c r="K4920" s="212"/>
      <c r="L4920" s="308" t="str">
        <f>IF(K4920&lt;&gt;"",INDEX(ฐาน!$J$4:$M$44,MATCH(INT(K4920),ฐาน!$J$4:$J$44,0),2),"")</f>
        <v/>
      </c>
      <c r="M4920" s="309" t="str">
        <f>IF(L4920&lt;&gt;"",INDEX(ฐาน!$J$4:$M$45,MATCH(L4920,ฐาน!$K$4:$K$45,0),4),"")</f>
        <v/>
      </c>
      <c r="N4920" s="310" t="str">
        <f>IF(I4920&lt;&gt;"",INDEX(ฐาน!$A$4:$F$9,MATCH(I4920,ฐาน!$A$4:$A$9,0),IF(J4920&gt;=INDEX(ฐาน!$A$4:$F$9,MATCH(I4920,ฐาน!$A$4:$A$9,0),3),6,5)),"")</f>
        <v/>
      </c>
      <c r="O4920" s="311" t="str">
        <f>IF(I4920&lt;&gt;"",IF(J4920&gt;=INDEX(ฐาน!$A$4:$G$9,MATCH(I4920,ฐาน!$A$4:$A$9,0),4),INDEX(ฐาน!$A$4:$G$9,MATCH(I4920,ฐาน!$A$4:$A$9,0),7),INDEX(ฐาน!$A$4:$G$9,MATCH(I4920,ฐาน!$A$4:$A$9,0),4)),"")</f>
        <v/>
      </c>
      <c r="P4920" s="312">
        <f>IF(M4920&lt;&gt;ฐาน!$M$45,IF(L4920&lt;&gt;"",($L4920*$N4920/100),0),0)</f>
        <v>0</v>
      </c>
      <c r="Q4920" s="311">
        <f>IF(M4920&lt;&gt;ฐาน!$M$45,IF(L4920&lt;&gt;"",ROUNDUP(($L4920*$N4920/100),-1),0),0)</f>
        <v>0</v>
      </c>
      <c r="R4920" s="311">
        <f t="shared" si="152"/>
        <v>0</v>
      </c>
      <c r="S4920" s="313">
        <f t="shared" si="153"/>
        <v>0</v>
      </c>
      <c r="T4920" s="314">
        <f>IF(M4920&lt;&gt;ฐาน!$M$45,IF(S4920&lt;&gt;"",S4920+R4920,0),0)</f>
        <v>0</v>
      </c>
      <c r="U4920" s="311">
        <f>IF(M4920&lt;&gt;ฐาน!$M$45,IF(S4920=0,J4920+T4920,O4920),J4920)</f>
        <v>0</v>
      </c>
      <c r="V4920" s="98"/>
    </row>
    <row r="4921" spans="1:22" x14ac:dyDescent="0.35">
      <c r="A4921" s="93">
        <v>4913</v>
      </c>
      <c r="B4921" s="84"/>
      <c r="C4921" s="98"/>
      <c r="D4921" s="91"/>
      <c r="E4921" s="89"/>
      <c r="F4921" s="88"/>
      <c r="G4921" s="91"/>
      <c r="H4921" s="91"/>
      <c r="I4921" s="88"/>
      <c r="J4921" s="92"/>
      <c r="K4921" s="212"/>
      <c r="L4921" s="308" t="str">
        <f>IF(K4921&lt;&gt;"",INDEX(ฐาน!$J$4:$M$44,MATCH(INT(K4921),ฐาน!$J$4:$J$44,0),2),"")</f>
        <v/>
      </c>
      <c r="M4921" s="309" t="str">
        <f>IF(L4921&lt;&gt;"",INDEX(ฐาน!$J$4:$M$45,MATCH(L4921,ฐาน!$K$4:$K$45,0),4),"")</f>
        <v/>
      </c>
      <c r="N4921" s="310" t="str">
        <f>IF(I4921&lt;&gt;"",INDEX(ฐาน!$A$4:$F$9,MATCH(I4921,ฐาน!$A$4:$A$9,0),IF(J4921&gt;=INDEX(ฐาน!$A$4:$F$9,MATCH(I4921,ฐาน!$A$4:$A$9,0),3),6,5)),"")</f>
        <v/>
      </c>
      <c r="O4921" s="311" t="str">
        <f>IF(I4921&lt;&gt;"",IF(J4921&gt;=INDEX(ฐาน!$A$4:$G$9,MATCH(I4921,ฐาน!$A$4:$A$9,0),4),INDEX(ฐาน!$A$4:$G$9,MATCH(I4921,ฐาน!$A$4:$A$9,0),7),INDEX(ฐาน!$A$4:$G$9,MATCH(I4921,ฐาน!$A$4:$A$9,0),4)),"")</f>
        <v/>
      </c>
      <c r="P4921" s="312">
        <f>IF(M4921&lt;&gt;ฐาน!$M$45,IF(L4921&lt;&gt;"",($L4921*$N4921/100),0),0)</f>
        <v>0</v>
      </c>
      <c r="Q4921" s="311">
        <f>IF(M4921&lt;&gt;ฐาน!$M$45,IF(L4921&lt;&gt;"",ROUNDUP(($L4921*$N4921/100),-1),0),0)</f>
        <v>0</v>
      </c>
      <c r="R4921" s="311">
        <f t="shared" si="152"/>
        <v>0</v>
      </c>
      <c r="S4921" s="313">
        <f t="shared" si="153"/>
        <v>0</v>
      </c>
      <c r="T4921" s="314">
        <f>IF(M4921&lt;&gt;ฐาน!$M$45,IF(S4921&lt;&gt;"",S4921+R4921,0),0)</f>
        <v>0</v>
      </c>
      <c r="U4921" s="311">
        <f>IF(M4921&lt;&gt;ฐาน!$M$45,IF(S4921=0,J4921+T4921,O4921),J4921)</f>
        <v>0</v>
      </c>
      <c r="V4921" s="98"/>
    </row>
    <row r="4922" spans="1:22" x14ac:dyDescent="0.35">
      <c r="A4922" s="93">
        <v>4914</v>
      </c>
      <c r="B4922" s="84"/>
      <c r="C4922" s="98"/>
      <c r="D4922" s="91"/>
      <c r="E4922" s="89"/>
      <c r="F4922" s="88"/>
      <c r="G4922" s="91"/>
      <c r="H4922" s="91"/>
      <c r="I4922" s="88"/>
      <c r="J4922" s="92"/>
      <c r="K4922" s="212"/>
      <c r="L4922" s="308" t="str">
        <f>IF(K4922&lt;&gt;"",INDEX(ฐาน!$J$4:$M$44,MATCH(INT(K4922),ฐาน!$J$4:$J$44,0),2),"")</f>
        <v/>
      </c>
      <c r="M4922" s="309" t="str">
        <f>IF(L4922&lt;&gt;"",INDEX(ฐาน!$J$4:$M$45,MATCH(L4922,ฐาน!$K$4:$K$45,0),4),"")</f>
        <v/>
      </c>
      <c r="N4922" s="310" t="str">
        <f>IF(I4922&lt;&gt;"",INDEX(ฐาน!$A$4:$F$9,MATCH(I4922,ฐาน!$A$4:$A$9,0),IF(J4922&gt;=INDEX(ฐาน!$A$4:$F$9,MATCH(I4922,ฐาน!$A$4:$A$9,0),3),6,5)),"")</f>
        <v/>
      </c>
      <c r="O4922" s="311" t="str">
        <f>IF(I4922&lt;&gt;"",IF(J4922&gt;=INDEX(ฐาน!$A$4:$G$9,MATCH(I4922,ฐาน!$A$4:$A$9,0),4),INDEX(ฐาน!$A$4:$G$9,MATCH(I4922,ฐาน!$A$4:$A$9,0),7),INDEX(ฐาน!$A$4:$G$9,MATCH(I4922,ฐาน!$A$4:$A$9,0),4)),"")</f>
        <v/>
      </c>
      <c r="P4922" s="312">
        <f>IF(M4922&lt;&gt;ฐาน!$M$45,IF(L4922&lt;&gt;"",($L4922*$N4922/100),0),0)</f>
        <v>0</v>
      </c>
      <c r="Q4922" s="311">
        <f>IF(M4922&lt;&gt;ฐาน!$M$45,IF(L4922&lt;&gt;"",ROUNDUP(($L4922*$N4922/100),-1),0),0)</f>
        <v>0</v>
      </c>
      <c r="R4922" s="311">
        <f t="shared" ref="R4922:R4985" si="154">IF(Q4922&lt;&gt;"",IF($J4922+$P4922&lt;=$O4922,$Q4922,$O4922-$J4922),"")</f>
        <v>0</v>
      </c>
      <c r="S4922" s="313">
        <f t="shared" ref="S4922:S4985" si="155">IF(Q4922&lt;&gt;R4922,P4922-R4922,0)</f>
        <v>0</v>
      </c>
      <c r="T4922" s="314">
        <f>IF(M4922&lt;&gt;ฐาน!$M$45,IF(S4922&lt;&gt;"",S4922+R4922,0),0)</f>
        <v>0</v>
      </c>
      <c r="U4922" s="311">
        <f>IF(M4922&lt;&gt;ฐาน!$M$45,IF(S4922=0,J4922+T4922,O4922),J4922)</f>
        <v>0</v>
      </c>
      <c r="V4922" s="98"/>
    </row>
    <row r="4923" spans="1:22" x14ac:dyDescent="0.35">
      <c r="A4923" s="93">
        <v>4915</v>
      </c>
      <c r="B4923" s="84"/>
      <c r="C4923" s="98"/>
      <c r="D4923" s="91"/>
      <c r="E4923" s="89"/>
      <c r="F4923" s="88"/>
      <c r="G4923" s="91"/>
      <c r="H4923" s="91"/>
      <c r="I4923" s="88"/>
      <c r="J4923" s="92"/>
      <c r="K4923" s="212"/>
      <c r="L4923" s="308" t="str">
        <f>IF(K4923&lt;&gt;"",INDEX(ฐาน!$J$4:$M$44,MATCH(INT(K4923),ฐาน!$J$4:$J$44,0),2),"")</f>
        <v/>
      </c>
      <c r="M4923" s="309" t="str">
        <f>IF(L4923&lt;&gt;"",INDEX(ฐาน!$J$4:$M$45,MATCH(L4923,ฐาน!$K$4:$K$45,0),4),"")</f>
        <v/>
      </c>
      <c r="N4923" s="310" t="str">
        <f>IF(I4923&lt;&gt;"",INDEX(ฐาน!$A$4:$F$9,MATCH(I4923,ฐาน!$A$4:$A$9,0),IF(J4923&gt;=INDEX(ฐาน!$A$4:$F$9,MATCH(I4923,ฐาน!$A$4:$A$9,0),3),6,5)),"")</f>
        <v/>
      </c>
      <c r="O4923" s="311" t="str">
        <f>IF(I4923&lt;&gt;"",IF(J4923&gt;=INDEX(ฐาน!$A$4:$G$9,MATCH(I4923,ฐาน!$A$4:$A$9,0),4),INDEX(ฐาน!$A$4:$G$9,MATCH(I4923,ฐาน!$A$4:$A$9,0),7),INDEX(ฐาน!$A$4:$G$9,MATCH(I4923,ฐาน!$A$4:$A$9,0),4)),"")</f>
        <v/>
      </c>
      <c r="P4923" s="312">
        <f>IF(M4923&lt;&gt;ฐาน!$M$45,IF(L4923&lt;&gt;"",($L4923*$N4923/100),0),0)</f>
        <v>0</v>
      </c>
      <c r="Q4923" s="311">
        <f>IF(M4923&lt;&gt;ฐาน!$M$45,IF(L4923&lt;&gt;"",ROUNDUP(($L4923*$N4923/100),-1),0),0)</f>
        <v>0</v>
      </c>
      <c r="R4923" s="311">
        <f t="shared" si="154"/>
        <v>0</v>
      </c>
      <c r="S4923" s="313">
        <f t="shared" si="155"/>
        <v>0</v>
      </c>
      <c r="T4923" s="314">
        <f>IF(M4923&lt;&gt;ฐาน!$M$45,IF(S4923&lt;&gt;"",S4923+R4923,0),0)</f>
        <v>0</v>
      </c>
      <c r="U4923" s="311">
        <f>IF(M4923&lt;&gt;ฐาน!$M$45,IF(S4923=0,J4923+T4923,O4923),J4923)</f>
        <v>0</v>
      </c>
      <c r="V4923" s="98"/>
    </row>
    <row r="4924" spans="1:22" x14ac:dyDescent="0.35">
      <c r="A4924" s="93">
        <v>4916</v>
      </c>
      <c r="B4924" s="84"/>
      <c r="C4924" s="98"/>
      <c r="D4924" s="91"/>
      <c r="E4924" s="89"/>
      <c r="F4924" s="88"/>
      <c r="G4924" s="91"/>
      <c r="H4924" s="91"/>
      <c r="I4924" s="88"/>
      <c r="J4924" s="92"/>
      <c r="K4924" s="212"/>
      <c r="L4924" s="308" t="str">
        <f>IF(K4924&lt;&gt;"",INDEX(ฐาน!$J$4:$M$44,MATCH(INT(K4924),ฐาน!$J$4:$J$44,0),2),"")</f>
        <v/>
      </c>
      <c r="M4924" s="309" t="str">
        <f>IF(L4924&lt;&gt;"",INDEX(ฐาน!$J$4:$M$45,MATCH(L4924,ฐาน!$K$4:$K$45,0),4),"")</f>
        <v/>
      </c>
      <c r="N4924" s="310" t="str">
        <f>IF(I4924&lt;&gt;"",INDEX(ฐาน!$A$4:$F$9,MATCH(I4924,ฐาน!$A$4:$A$9,0),IF(J4924&gt;=INDEX(ฐาน!$A$4:$F$9,MATCH(I4924,ฐาน!$A$4:$A$9,0),3),6,5)),"")</f>
        <v/>
      </c>
      <c r="O4924" s="311" t="str">
        <f>IF(I4924&lt;&gt;"",IF(J4924&gt;=INDEX(ฐาน!$A$4:$G$9,MATCH(I4924,ฐาน!$A$4:$A$9,0),4),INDEX(ฐาน!$A$4:$G$9,MATCH(I4924,ฐาน!$A$4:$A$9,0),7),INDEX(ฐาน!$A$4:$G$9,MATCH(I4924,ฐาน!$A$4:$A$9,0),4)),"")</f>
        <v/>
      </c>
      <c r="P4924" s="312">
        <f>IF(M4924&lt;&gt;ฐาน!$M$45,IF(L4924&lt;&gt;"",($L4924*$N4924/100),0),0)</f>
        <v>0</v>
      </c>
      <c r="Q4924" s="311">
        <f>IF(M4924&lt;&gt;ฐาน!$M$45,IF(L4924&lt;&gt;"",ROUNDUP(($L4924*$N4924/100),-1),0),0)</f>
        <v>0</v>
      </c>
      <c r="R4924" s="311">
        <f t="shared" si="154"/>
        <v>0</v>
      </c>
      <c r="S4924" s="313">
        <f t="shared" si="155"/>
        <v>0</v>
      </c>
      <c r="T4924" s="314">
        <f>IF(M4924&lt;&gt;ฐาน!$M$45,IF(S4924&lt;&gt;"",S4924+R4924,0),0)</f>
        <v>0</v>
      </c>
      <c r="U4924" s="311">
        <f>IF(M4924&lt;&gt;ฐาน!$M$45,IF(S4924=0,J4924+T4924,O4924),J4924)</f>
        <v>0</v>
      </c>
      <c r="V4924" s="98"/>
    </row>
    <row r="4925" spans="1:22" x14ac:dyDescent="0.35">
      <c r="A4925" s="93">
        <v>4917</v>
      </c>
      <c r="B4925" s="84"/>
      <c r="C4925" s="98"/>
      <c r="D4925" s="91"/>
      <c r="E4925" s="89"/>
      <c r="F4925" s="88"/>
      <c r="G4925" s="91"/>
      <c r="H4925" s="91"/>
      <c r="I4925" s="88"/>
      <c r="J4925" s="92"/>
      <c r="K4925" s="212"/>
      <c r="L4925" s="308" t="str">
        <f>IF(K4925&lt;&gt;"",INDEX(ฐาน!$J$4:$M$44,MATCH(INT(K4925),ฐาน!$J$4:$J$44,0),2),"")</f>
        <v/>
      </c>
      <c r="M4925" s="309" t="str">
        <f>IF(L4925&lt;&gt;"",INDEX(ฐาน!$J$4:$M$45,MATCH(L4925,ฐาน!$K$4:$K$45,0),4),"")</f>
        <v/>
      </c>
      <c r="N4925" s="310" t="str">
        <f>IF(I4925&lt;&gt;"",INDEX(ฐาน!$A$4:$F$9,MATCH(I4925,ฐาน!$A$4:$A$9,0),IF(J4925&gt;=INDEX(ฐาน!$A$4:$F$9,MATCH(I4925,ฐาน!$A$4:$A$9,0),3),6,5)),"")</f>
        <v/>
      </c>
      <c r="O4925" s="311" t="str">
        <f>IF(I4925&lt;&gt;"",IF(J4925&gt;=INDEX(ฐาน!$A$4:$G$9,MATCH(I4925,ฐาน!$A$4:$A$9,0),4),INDEX(ฐาน!$A$4:$G$9,MATCH(I4925,ฐาน!$A$4:$A$9,0),7),INDEX(ฐาน!$A$4:$G$9,MATCH(I4925,ฐาน!$A$4:$A$9,0),4)),"")</f>
        <v/>
      </c>
      <c r="P4925" s="312">
        <f>IF(M4925&lt;&gt;ฐาน!$M$45,IF(L4925&lt;&gt;"",($L4925*$N4925/100),0),0)</f>
        <v>0</v>
      </c>
      <c r="Q4925" s="311">
        <f>IF(M4925&lt;&gt;ฐาน!$M$45,IF(L4925&lt;&gt;"",ROUNDUP(($L4925*$N4925/100),-1),0),0)</f>
        <v>0</v>
      </c>
      <c r="R4925" s="311">
        <f t="shared" si="154"/>
        <v>0</v>
      </c>
      <c r="S4925" s="313">
        <f t="shared" si="155"/>
        <v>0</v>
      </c>
      <c r="T4925" s="314">
        <f>IF(M4925&lt;&gt;ฐาน!$M$45,IF(S4925&lt;&gt;"",S4925+R4925,0),0)</f>
        <v>0</v>
      </c>
      <c r="U4925" s="311">
        <f>IF(M4925&lt;&gt;ฐาน!$M$45,IF(S4925=0,J4925+T4925,O4925),J4925)</f>
        <v>0</v>
      </c>
      <c r="V4925" s="98"/>
    </row>
    <row r="4926" spans="1:22" x14ac:dyDescent="0.35">
      <c r="A4926" s="93">
        <v>4918</v>
      </c>
      <c r="B4926" s="84"/>
      <c r="C4926" s="98"/>
      <c r="D4926" s="91"/>
      <c r="E4926" s="89"/>
      <c r="F4926" s="88"/>
      <c r="G4926" s="91"/>
      <c r="H4926" s="91"/>
      <c r="I4926" s="88"/>
      <c r="J4926" s="92"/>
      <c r="K4926" s="212"/>
      <c r="L4926" s="308" t="str">
        <f>IF(K4926&lt;&gt;"",INDEX(ฐาน!$J$4:$M$44,MATCH(INT(K4926),ฐาน!$J$4:$J$44,0),2),"")</f>
        <v/>
      </c>
      <c r="M4926" s="309" t="str">
        <f>IF(L4926&lt;&gt;"",INDEX(ฐาน!$J$4:$M$45,MATCH(L4926,ฐาน!$K$4:$K$45,0),4),"")</f>
        <v/>
      </c>
      <c r="N4926" s="310" t="str">
        <f>IF(I4926&lt;&gt;"",INDEX(ฐาน!$A$4:$F$9,MATCH(I4926,ฐาน!$A$4:$A$9,0),IF(J4926&gt;=INDEX(ฐาน!$A$4:$F$9,MATCH(I4926,ฐาน!$A$4:$A$9,0),3),6,5)),"")</f>
        <v/>
      </c>
      <c r="O4926" s="311" t="str">
        <f>IF(I4926&lt;&gt;"",IF(J4926&gt;=INDEX(ฐาน!$A$4:$G$9,MATCH(I4926,ฐาน!$A$4:$A$9,0),4),INDEX(ฐาน!$A$4:$G$9,MATCH(I4926,ฐาน!$A$4:$A$9,0),7),INDEX(ฐาน!$A$4:$G$9,MATCH(I4926,ฐาน!$A$4:$A$9,0),4)),"")</f>
        <v/>
      </c>
      <c r="P4926" s="312">
        <f>IF(M4926&lt;&gt;ฐาน!$M$45,IF(L4926&lt;&gt;"",($L4926*$N4926/100),0),0)</f>
        <v>0</v>
      </c>
      <c r="Q4926" s="311">
        <f>IF(M4926&lt;&gt;ฐาน!$M$45,IF(L4926&lt;&gt;"",ROUNDUP(($L4926*$N4926/100),-1),0),0)</f>
        <v>0</v>
      </c>
      <c r="R4926" s="311">
        <f t="shared" si="154"/>
        <v>0</v>
      </c>
      <c r="S4926" s="313">
        <f t="shared" si="155"/>
        <v>0</v>
      </c>
      <c r="T4926" s="314">
        <f>IF(M4926&lt;&gt;ฐาน!$M$45,IF(S4926&lt;&gt;"",S4926+R4926,0),0)</f>
        <v>0</v>
      </c>
      <c r="U4926" s="311">
        <f>IF(M4926&lt;&gt;ฐาน!$M$45,IF(S4926=0,J4926+T4926,O4926),J4926)</f>
        <v>0</v>
      </c>
      <c r="V4926" s="98"/>
    </row>
    <row r="4927" spans="1:22" x14ac:dyDescent="0.35">
      <c r="A4927" s="93">
        <v>4919</v>
      </c>
      <c r="B4927" s="84"/>
      <c r="C4927" s="98"/>
      <c r="D4927" s="91"/>
      <c r="E4927" s="89"/>
      <c r="F4927" s="88"/>
      <c r="G4927" s="91"/>
      <c r="H4927" s="91"/>
      <c r="I4927" s="88"/>
      <c r="J4927" s="92"/>
      <c r="K4927" s="212"/>
      <c r="L4927" s="308" t="str">
        <f>IF(K4927&lt;&gt;"",INDEX(ฐาน!$J$4:$M$44,MATCH(INT(K4927),ฐาน!$J$4:$J$44,0),2),"")</f>
        <v/>
      </c>
      <c r="M4927" s="309" t="str">
        <f>IF(L4927&lt;&gt;"",INDEX(ฐาน!$J$4:$M$45,MATCH(L4927,ฐาน!$K$4:$K$45,0),4),"")</f>
        <v/>
      </c>
      <c r="N4927" s="310" t="str">
        <f>IF(I4927&lt;&gt;"",INDEX(ฐาน!$A$4:$F$9,MATCH(I4927,ฐาน!$A$4:$A$9,0),IF(J4927&gt;=INDEX(ฐาน!$A$4:$F$9,MATCH(I4927,ฐาน!$A$4:$A$9,0),3),6,5)),"")</f>
        <v/>
      </c>
      <c r="O4927" s="311" t="str">
        <f>IF(I4927&lt;&gt;"",IF(J4927&gt;=INDEX(ฐาน!$A$4:$G$9,MATCH(I4927,ฐาน!$A$4:$A$9,0),4),INDEX(ฐาน!$A$4:$G$9,MATCH(I4927,ฐาน!$A$4:$A$9,0),7),INDEX(ฐาน!$A$4:$G$9,MATCH(I4927,ฐาน!$A$4:$A$9,0),4)),"")</f>
        <v/>
      </c>
      <c r="P4927" s="312">
        <f>IF(M4927&lt;&gt;ฐาน!$M$45,IF(L4927&lt;&gt;"",($L4927*$N4927/100),0),0)</f>
        <v>0</v>
      </c>
      <c r="Q4927" s="311">
        <f>IF(M4927&lt;&gt;ฐาน!$M$45,IF(L4927&lt;&gt;"",ROUNDUP(($L4927*$N4927/100),-1),0),0)</f>
        <v>0</v>
      </c>
      <c r="R4927" s="311">
        <f t="shared" si="154"/>
        <v>0</v>
      </c>
      <c r="S4927" s="313">
        <f t="shared" si="155"/>
        <v>0</v>
      </c>
      <c r="T4927" s="314">
        <f>IF(M4927&lt;&gt;ฐาน!$M$45,IF(S4927&lt;&gt;"",S4927+R4927,0),0)</f>
        <v>0</v>
      </c>
      <c r="U4927" s="311">
        <f>IF(M4927&lt;&gt;ฐาน!$M$45,IF(S4927=0,J4927+T4927,O4927),J4927)</f>
        <v>0</v>
      </c>
      <c r="V4927" s="98"/>
    </row>
    <row r="4928" spans="1:22" x14ac:dyDescent="0.35">
      <c r="A4928" s="93">
        <v>4920</v>
      </c>
      <c r="B4928" s="84"/>
      <c r="C4928" s="98"/>
      <c r="D4928" s="91"/>
      <c r="E4928" s="89"/>
      <c r="F4928" s="88"/>
      <c r="G4928" s="91"/>
      <c r="H4928" s="91"/>
      <c r="I4928" s="88"/>
      <c r="J4928" s="92"/>
      <c r="K4928" s="212"/>
      <c r="L4928" s="308" t="str">
        <f>IF(K4928&lt;&gt;"",INDEX(ฐาน!$J$4:$M$44,MATCH(INT(K4928),ฐาน!$J$4:$J$44,0),2),"")</f>
        <v/>
      </c>
      <c r="M4928" s="309" t="str">
        <f>IF(L4928&lt;&gt;"",INDEX(ฐาน!$J$4:$M$45,MATCH(L4928,ฐาน!$K$4:$K$45,0),4),"")</f>
        <v/>
      </c>
      <c r="N4928" s="310" t="str">
        <f>IF(I4928&lt;&gt;"",INDEX(ฐาน!$A$4:$F$9,MATCH(I4928,ฐาน!$A$4:$A$9,0),IF(J4928&gt;=INDEX(ฐาน!$A$4:$F$9,MATCH(I4928,ฐาน!$A$4:$A$9,0),3),6,5)),"")</f>
        <v/>
      </c>
      <c r="O4928" s="311" t="str">
        <f>IF(I4928&lt;&gt;"",IF(J4928&gt;=INDEX(ฐาน!$A$4:$G$9,MATCH(I4928,ฐาน!$A$4:$A$9,0),4),INDEX(ฐาน!$A$4:$G$9,MATCH(I4928,ฐาน!$A$4:$A$9,0),7),INDEX(ฐาน!$A$4:$G$9,MATCH(I4928,ฐาน!$A$4:$A$9,0),4)),"")</f>
        <v/>
      </c>
      <c r="P4928" s="312">
        <f>IF(M4928&lt;&gt;ฐาน!$M$45,IF(L4928&lt;&gt;"",($L4928*$N4928/100),0),0)</f>
        <v>0</v>
      </c>
      <c r="Q4928" s="311">
        <f>IF(M4928&lt;&gt;ฐาน!$M$45,IF(L4928&lt;&gt;"",ROUNDUP(($L4928*$N4928/100),-1),0),0)</f>
        <v>0</v>
      </c>
      <c r="R4928" s="311">
        <f t="shared" si="154"/>
        <v>0</v>
      </c>
      <c r="S4928" s="313">
        <f t="shared" si="155"/>
        <v>0</v>
      </c>
      <c r="T4928" s="314">
        <f>IF(M4928&lt;&gt;ฐาน!$M$45,IF(S4928&lt;&gt;"",S4928+R4928,0),0)</f>
        <v>0</v>
      </c>
      <c r="U4928" s="311">
        <f>IF(M4928&lt;&gt;ฐาน!$M$45,IF(S4928=0,J4928+T4928,O4928),J4928)</f>
        <v>0</v>
      </c>
      <c r="V4928" s="98"/>
    </row>
    <row r="4929" spans="1:22" x14ac:dyDescent="0.35">
      <c r="A4929" s="93">
        <v>4921</v>
      </c>
      <c r="B4929" s="84"/>
      <c r="C4929" s="98"/>
      <c r="D4929" s="91"/>
      <c r="E4929" s="89"/>
      <c r="F4929" s="88"/>
      <c r="G4929" s="91"/>
      <c r="H4929" s="91"/>
      <c r="I4929" s="88"/>
      <c r="J4929" s="92"/>
      <c r="K4929" s="212"/>
      <c r="L4929" s="308" t="str">
        <f>IF(K4929&lt;&gt;"",INDEX(ฐาน!$J$4:$M$44,MATCH(INT(K4929),ฐาน!$J$4:$J$44,0),2),"")</f>
        <v/>
      </c>
      <c r="M4929" s="309" t="str">
        <f>IF(L4929&lt;&gt;"",INDEX(ฐาน!$J$4:$M$45,MATCH(L4929,ฐาน!$K$4:$K$45,0),4),"")</f>
        <v/>
      </c>
      <c r="N4929" s="310" t="str">
        <f>IF(I4929&lt;&gt;"",INDEX(ฐาน!$A$4:$F$9,MATCH(I4929,ฐาน!$A$4:$A$9,0),IF(J4929&gt;=INDEX(ฐาน!$A$4:$F$9,MATCH(I4929,ฐาน!$A$4:$A$9,0),3),6,5)),"")</f>
        <v/>
      </c>
      <c r="O4929" s="311" t="str">
        <f>IF(I4929&lt;&gt;"",IF(J4929&gt;=INDEX(ฐาน!$A$4:$G$9,MATCH(I4929,ฐาน!$A$4:$A$9,0),4),INDEX(ฐาน!$A$4:$G$9,MATCH(I4929,ฐาน!$A$4:$A$9,0),7),INDEX(ฐาน!$A$4:$G$9,MATCH(I4929,ฐาน!$A$4:$A$9,0),4)),"")</f>
        <v/>
      </c>
      <c r="P4929" s="312">
        <f>IF(M4929&lt;&gt;ฐาน!$M$45,IF(L4929&lt;&gt;"",($L4929*$N4929/100),0),0)</f>
        <v>0</v>
      </c>
      <c r="Q4929" s="311">
        <f>IF(M4929&lt;&gt;ฐาน!$M$45,IF(L4929&lt;&gt;"",ROUNDUP(($L4929*$N4929/100),-1),0),0)</f>
        <v>0</v>
      </c>
      <c r="R4929" s="311">
        <f t="shared" si="154"/>
        <v>0</v>
      </c>
      <c r="S4929" s="313">
        <f t="shared" si="155"/>
        <v>0</v>
      </c>
      <c r="T4929" s="314">
        <f>IF(M4929&lt;&gt;ฐาน!$M$45,IF(S4929&lt;&gt;"",S4929+R4929,0),0)</f>
        <v>0</v>
      </c>
      <c r="U4929" s="311">
        <f>IF(M4929&lt;&gt;ฐาน!$M$45,IF(S4929=0,J4929+T4929,O4929),J4929)</f>
        <v>0</v>
      </c>
      <c r="V4929" s="98"/>
    </row>
    <row r="4930" spans="1:22" x14ac:dyDescent="0.35">
      <c r="A4930" s="93">
        <v>4922</v>
      </c>
      <c r="B4930" s="84"/>
      <c r="C4930" s="98"/>
      <c r="D4930" s="91"/>
      <c r="E4930" s="89"/>
      <c r="F4930" s="88"/>
      <c r="G4930" s="91"/>
      <c r="H4930" s="91"/>
      <c r="I4930" s="88"/>
      <c r="J4930" s="92"/>
      <c r="K4930" s="212"/>
      <c r="L4930" s="308" t="str">
        <f>IF(K4930&lt;&gt;"",INDEX(ฐาน!$J$4:$M$44,MATCH(INT(K4930),ฐาน!$J$4:$J$44,0),2),"")</f>
        <v/>
      </c>
      <c r="M4930" s="309" t="str">
        <f>IF(L4930&lt;&gt;"",INDEX(ฐาน!$J$4:$M$45,MATCH(L4930,ฐาน!$K$4:$K$45,0),4),"")</f>
        <v/>
      </c>
      <c r="N4930" s="310" t="str">
        <f>IF(I4930&lt;&gt;"",INDEX(ฐาน!$A$4:$F$9,MATCH(I4930,ฐาน!$A$4:$A$9,0),IF(J4930&gt;=INDEX(ฐาน!$A$4:$F$9,MATCH(I4930,ฐาน!$A$4:$A$9,0),3),6,5)),"")</f>
        <v/>
      </c>
      <c r="O4930" s="311" t="str">
        <f>IF(I4930&lt;&gt;"",IF(J4930&gt;=INDEX(ฐาน!$A$4:$G$9,MATCH(I4930,ฐาน!$A$4:$A$9,0),4),INDEX(ฐาน!$A$4:$G$9,MATCH(I4930,ฐาน!$A$4:$A$9,0),7),INDEX(ฐาน!$A$4:$G$9,MATCH(I4930,ฐาน!$A$4:$A$9,0),4)),"")</f>
        <v/>
      </c>
      <c r="P4930" s="312">
        <f>IF(M4930&lt;&gt;ฐาน!$M$45,IF(L4930&lt;&gt;"",($L4930*$N4930/100),0),0)</f>
        <v>0</v>
      </c>
      <c r="Q4930" s="311">
        <f>IF(M4930&lt;&gt;ฐาน!$M$45,IF(L4930&lt;&gt;"",ROUNDUP(($L4930*$N4930/100),-1),0),0)</f>
        <v>0</v>
      </c>
      <c r="R4930" s="311">
        <f t="shared" si="154"/>
        <v>0</v>
      </c>
      <c r="S4930" s="313">
        <f t="shared" si="155"/>
        <v>0</v>
      </c>
      <c r="T4930" s="314">
        <f>IF(M4930&lt;&gt;ฐาน!$M$45,IF(S4930&lt;&gt;"",S4930+R4930,0),0)</f>
        <v>0</v>
      </c>
      <c r="U4930" s="311">
        <f>IF(M4930&lt;&gt;ฐาน!$M$45,IF(S4930=0,J4930+T4930,O4930),J4930)</f>
        <v>0</v>
      </c>
      <c r="V4930" s="98"/>
    </row>
    <row r="4931" spans="1:22" x14ac:dyDescent="0.35">
      <c r="A4931" s="93">
        <v>4923</v>
      </c>
      <c r="B4931" s="84"/>
      <c r="C4931" s="98"/>
      <c r="D4931" s="91"/>
      <c r="E4931" s="89"/>
      <c r="F4931" s="88"/>
      <c r="G4931" s="91"/>
      <c r="H4931" s="91"/>
      <c r="I4931" s="88"/>
      <c r="J4931" s="92"/>
      <c r="K4931" s="212"/>
      <c r="L4931" s="308" t="str">
        <f>IF(K4931&lt;&gt;"",INDEX(ฐาน!$J$4:$M$44,MATCH(INT(K4931),ฐาน!$J$4:$J$44,0),2),"")</f>
        <v/>
      </c>
      <c r="M4931" s="309" t="str">
        <f>IF(L4931&lt;&gt;"",INDEX(ฐาน!$J$4:$M$45,MATCH(L4931,ฐาน!$K$4:$K$45,0),4),"")</f>
        <v/>
      </c>
      <c r="N4931" s="310" t="str">
        <f>IF(I4931&lt;&gt;"",INDEX(ฐาน!$A$4:$F$9,MATCH(I4931,ฐาน!$A$4:$A$9,0),IF(J4931&gt;=INDEX(ฐาน!$A$4:$F$9,MATCH(I4931,ฐาน!$A$4:$A$9,0),3),6,5)),"")</f>
        <v/>
      </c>
      <c r="O4931" s="311" t="str">
        <f>IF(I4931&lt;&gt;"",IF(J4931&gt;=INDEX(ฐาน!$A$4:$G$9,MATCH(I4931,ฐาน!$A$4:$A$9,0),4),INDEX(ฐาน!$A$4:$G$9,MATCH(I4931,ฐาน!$A$4:$A$9,0),7),INDEX(ฐาน!$A$4:$G$9,MATCH(I4931,ฐาน!$A$4:$A$9,0),4)),"")</f>
        <v/>
      </c>
      <c r="P4931" s="312">
        <f>IF(M4931&lt;&gt;ฐาน!$M$45,IF(L4931&lt;&gt;"",($L4931*$N4931/100),0),0)</f>
        <v>0</v>
      </c>
      <c r="Q4931" s="311">
        <f>IF(M4931&lt;&gt;ฐาน!$M$45,IF(L4931&lt;&gt;"",ROUNDUP(($L4931*$N4931/100),-1),0),0)</f>
        <v>0</v>
      </c>
      <c r="R4931" s="311">
        <f t="shared" si="154"/>
        <v>0</v>
      </c>
      <c r="S4931" s="313">
        <f t="shared" si="155"/>
        <v>0</v>
      </c>
      <c r="T4931" s="314">
        <f>IF(M4931&lt;&gt;ฐาน!$M$45,IF(S4931&lt;&gt;"",S4931+R4931,0),0)</f>
        <v>0</v>
      </c>
      <c r="U4931" s="311">
        <f>IF(M4931&lt;&gt;ฐาน!$M$45,IF(S4931=0,J4931+T4931,O4931),J4931)</f>
        <v>0</v>
      </c>
      <c r="V4931" s="98"/>
    </row>
    <row r="4932" spans="1:22" x14ac:dyDescent="0.35">
      <c r="A4932" s="93">
        <v>4924</v>
      </c>
      <c r="B4932" s="84"/>
      <c r="C4932" s="98"/>
      <c r="D4932" s="91"/>
      <c r="E4932" s="89"/>
      <c r="F4932" s="88"/>
      <c r="G4932" s="91"/>
      <c r="H4932" s="91"/>
      <c r="I4932" s="88"/>
      <c r="J4932" s="92"/>
      <c r="K4932" s="212"/>
      <c r="L4932" s="308" t="str">
        <f>IF(K4932&lt;&gt;"",INDEX(ฐาน!$J$4:$M$44,MATCH(INT(K4932),ฐาน!$J$4:$J$44,0),2),"")</f>
        <v/>
      </c>
      <c r="M4932" s="309" t="str">
        <f>IF(L4932&lt;&gt;"",INDEX(ฐาน!$J$4:$M$45,MATCH(L4932,ฐาน!$K$4:$K$45,0),4),"")</f>
        <v/>
      </c>
      <c r="N4932" s="310" t="str">
        <f>IF(I4932&lt;&gt;"",INDEX(ฐาน!$A$4:$F$9,MATCH(I4932,ฐาน!$A$4:$A$9,0),IF(J4932&gt;=INDEX(ฐาน!$A$4:$F$9,MATCH(I4932,ฐาน!$A$4:$A$9,0),3),6,5)),"")</f>
        <v/>
      </c>
      <c r="O4932" s="311" t="str">
        <f>IF(I4932&lt;&gt;"",IF(J4932&gt;=INDEX(ฐาน!$A$4:$G$9,MATCH(I4932,ฐาน!$A$4:$A$9,0),4),INDEX(ฐาน!$A$4:$G$9,MATCH(I4932,ฐาน!$A$4:$A$9,0),7),INDEX(ฐาน!$A$4:$G$9,MATCH(I4932,ฐาน!$A$4:$A$9,0),4)),"")</f>
        <v/>
      </c>
      <c r="P4932" s="312">
        <f>IF(M4932&lt;&gt;ฐาน!$M$45,IF(L4932&lt;&gt;"",($L4932*$N4932/100),0),0)</f>
        <v>0</v>
      </c>
      <c r="Q4932" s="311">
        <f>IF(M4932&lt;&gt;ฐาน!$M$45,IF(L4932&lt;&gt;"",ROUNDUP(($L4932*$N4932/100),-1),0),0)</f>
        <v>0</v>
      </c>
      <c r="R4932" s="311">
        <f t="shared" si="154"/>
        <v>0</v>
      </c>
      <c r="S4932" s="313">
        <f t="shared" si="155"/>
        <v>0</v>
      </c>
      <c r="T4932" s="314">
        <f>IF(M4932&lt;&gt;ฐาน!$M$45,IF(S4932&lt;&gt;"",S4932+R4932,0),0)</f>
        <v>0</v>
      </c>
      <c r="U4932" s="311">
        <f>IF(M4932&lt;&gt;ฐาน!$M$45,IF(S4932=0,J4932+T4932,O4932),J4932)</f>
        <v>0</v>
      </c>
      <c r="V4932" s="98"/>
    </row>
    <row r="4933" spans="1:22" x14ac:dyDescent="0.35">
      <c r="A4933" s="93">
        <v>4925</v>
      </c>
      <c r="B4933" s="84"/>
      <c r="C4933" s="98"/>
      <c r="D4933" s="91"/>
      <c r="E4933" s="89"/>
      <c r="F4933" s="88"/>
      <c r="G4933" s="91"/>
      <c r="H4933" s="91"/>
      <c r="I4933" s="88"/>
      <c r="J4933" s="92"/>
      <c r="K4933" s="212"/>
      <c r="L4933" s="308" t="str">
        <f>IF(K4933&lt;&gt;"",INDEX(ฐาน!$J$4:$M$44,MATCH(INT(K4933),ฐาน!$J$4:$J$44,0),2),"")</f>
        <v/>
      </c>
      <c r="M4933" s="309" t="str">
        <f>IF(L4933&lt;&gt;"",INDEX(ฐาน!$J$4:$M$45,MATCH(L4933,ฐาน!$K$4:$K$45,0),4),"")</f>
        <v/>
      </c>
      <c r="N4933" s="310" t="str">
        <f>IF(I4933&lt;&gt;"",INDEX(ฐาน!$A$4:$F$9,MATCH(I4933,ฐาน!$A$4:$A$9,0),IF(J4933&gt;=INDEX(ฐาน!$A$4:$F$9,MATCH(I4933,ฐาน!$A$4:$A$9,0),3),6,5)),"")</f>
        <v/>
      </c>
      <c r="O4933" s="311" t="str">
        <f>IF(I4933&lt;&gt;"",IF(J4933&gt;=INDEX(ฐาน!$A$4:$G$9,MATCH(I4933,ฐาน!$A$4:$A$9,0),4),INDEX(ฐาน!$A$4:$G$9,MATCH(I4933,ฐาน!$A$4:$A$9,0),7),INDEX(ฐาน!$A$4:$G$9,MATCH(I4933,ฐาน!$A$4:$A$9,0),4)),"")</f>
        <v/>
      </c>
      <c r="P4933" s="312">
        <f>IF(M4933&lt;&gt;ฐาน!$M$45,IF(L4933&lt;&gt;"",($L4933*$N4933/100),0),0)</f>
        <v>0</v>
      </c>
      <c r="Q4933" s="311">
        <f>IF(M4933&lt;&gt;ฐาน!$M$45,IF(L4933&lt;&gt;"",ROUNDUP(($L4933*$N4933/100),-1),0),0)</f>
        <v>0</v>
      </c>
      <c r="R4933" s="311">
        <f t="shared" si="154"/>
        <v>0</v>
      </c>
      <c r="S4933" s="313">
        <f t="shared" si="155"/>
        <v>0</v>
      </c>
      <c r="T4933" s="314">
        <f>IF(M4933&lt;&gt;ฐาน!$M$45,IF(S4933&lt;&gt;"",S4933+R4933,0),0)</f>
        <v>0</v>
      </c>
      <c r="U4933" s="311">
        <f>IF(M4933&lt;&gt;ฐาน!$M$45,IF(S4933=0,J4933+T4933,O4933),J4933)</f>
        <v>0</v>
      </c>
      <c r="V4933" s="98"/>
    </row>
    <row r="4934" spans="1:22" x14ac:dyDescent="0.35">
      <c r="A4934" s="93">
        <v>4926</v>
      </c>
      <c r="B4934" s="84"/>
      <c r="C4934" s="98"/>
      <c r="D4934" s="91"/>
      <c r="E4934" s="89"/>
      <c r="F4934" s="88"/>
      <c r="G4934" s="91"/>
      <c r="H4934" s="91"/>
      <c r="I4934" s="88"/>
      <c r="J4934" s="92"/>
      <c r="K4934" s="212"/>
      <c r="L4934" s="308" t="str">
        <f>IF(K4934&lt;&gt;"",INDEX(ฐาน!$J$4:$M$44,MATCH(INT(K4934),ฐาน!$J$4:$J$44,0),2),"")</f>
        <v/>
      </c>
      <c r="M4934" s="309" t="str">
        <f>IF(L4934&lt;&gt;"",INDEX(ฐาน!$J$4:$M$45,MATCH(L4934,ฐาน!$K$4:$K$45,0),4),"")</f>
        <v/>
      </c>
      <c r="N4934" s="310" t="str">
        <f>IF(I4934&lt;&gt;"",INDEX(ฐาน!$A$4:$F$9,MATCH(I4934,ฐาน!$A$4:$A$9,0),IF(J4934&gt;=INDEX(ฐาน!$A$4:$F$9,MATCH(I4934,ฐาน!$A$4:$A$9,0),3),6,5)),"")</f>
        <v/>
      </c>
      <c r="O4934" s="311" t="str">
        <f>IF(I4934&lt;&gt;"",IF(J4934&gt;=INDEX(ฐาน!$A$4:$G$9,MATCH(I4934,ฐาน!$A$4:$A$9,0),4),INDEX(ฐาน!$A$4:$G$9,MATCH(I4934,ฐาน!$A$4:$A$9,0),7),INDEX(ฐาน!$A$4:$G$9,MATCH(I4934,ฐาน!$A$4:$A$9,0),4)),"")</f>
        <v/>
      </c>
      <c r="P4934" s="312">
        <f>IF(M4934&lt;&gt;ฐาน!$M$45,IF(L4934&lt;&gt;"",($L4934*$N4934/100),0),0)</f>
        <v>0</v>
      </c>
      <c r="Q4934" s="311">
        <f>IF(M4934&lt;&gt;ฐาน!$M$45,IF(L4934&lt;&gt;"",ROUNDUP(($L4934*$N4934/100),-1),0),0)</f>
        <v>0</v>
      </c>
      <c r="R4934" s="311">
        <f t="shared" si="154"/>
        <v>0</v>
      </c>
      <c r="S4934" s="313">
        <f t="shared" si="155"/>
        <v>0</v>
      </c>
      <c r="T4934" s="314">
        <f>IF(M4934&lt;&gt;ฐาน!$M$45,IF(S4934&lt;&gt;"",S4934+R4934,0),0)</f>
        <v>0</v>
      </c>
      <c r="U4934" s="311">
        <f>IF(M4934&lt;&gt;ฐาน!$M$45,IF(S4934=0,J4934+T4934,O4934),J4934)</f>
        <v>0</v>
      </c>
      <c r="V4934" s="98"/>
    </row>
    <row r="4935" spans="1:22" x14ac:dyDescent="0.35">
      <c r="A4935" s="93">
        <v>4927</v>
      </c>
      <c r="B4935" s="84"/>
      <c r="C4935" s="98"/>
      <c r="D4935" s="91"/>
      <c r="E4935" s="89"/>
      <c r="F4935" s="88"/>
      <c r="G4935" s="91"/>
      <c r="H4935" s="91"/>
      <c r="I4935" s="88"/>
      <c r="J4935" s="92"/>
      <c r="K4935" s="212"/>
      <c r="L4935" s="308" t="str">
        <f>IF(K4935&lt;&gt;"",INDEX(ฐาน!$J$4:$M$44,MATCH(INT(K4935),ฐาน!$J$4:$J$44,0),2),"")</f>
        <v/>
      </c>
      <c r="M4935" s="309" t="str">
        <f>IF(L4935&lt;&gt;"",INDEX(ฐาน!$J$4:$M$45,MATCH(L4935,ฐาน!$K$4:$K$45,0),4),"")</f>
        <v/>
      </c>
      <c r="N4935" s="310" t="str">
        <f>IF(I4935&lt;&gt;"",INDEX(ฐาน!$A$4:$F$9,MATCH(I4935,ฐาน!$A$4:$A$9,0),IF(J4935&gt;=INDEX(ฐาน!$A$4:$F$9,MATCH(I4935,ฐาน!$A$4:$A$9,0),3),6,5)),"")</f>
        <v/>
      </c>
      <c r="O4935" s="311" t="str">
        <f>IF(I4935&lt;&gt;"",IF(J4935&gt;=INDEX(ฐาน!$A$4:$G$9,MATCH(I4935,ฐาน!$A$4:$A$9,0),4),INDEX(ฐาน!$A$4:$G$9,MATCH(I4935,ฐาน!$A$4:$A$9,0),7),INDEX(ฐาน!$A$4:$G$9,MATCH(I4935,ฐาน!$A$4:$A$9,0),4)),"")</f>
        <v/>
      </c>
      <c r="P4935" s="312">
        <f>IF(M4935&lt;&gt;ฐาน!$M$45,IF(L4935&lt;&gt;"",($L4935*$N4935/100),0),0)</f>
        <v>0</v>
      </c>
      <c r="Q4935" s="311">
        <f>IF(M4935&lt;&gt;ฐาน!$M$45,IF(L4935&lt;&gt;"",ROUNDUP(($L4935*$N4935/100),-1),0),0)</f>
        <v>0</v>
      </c>
      <c r="R4935" s="311">
        <f t="shared" si="154"/>
        <v>0</v>
      </c>
      <c r="S4935" s="313">
        <f t="shared" si="155"/>
        <v>0</v>
      </c>
      <c r="T4935" s="314">
        <f>IF(M4935&lt;&gt;ฐาน!$M$45,IF(S4935&lt;&gt;"",S4935+R4935,0),0)</f>
        <v>0</v>
      </c>
      <c r="U4935" s="311">
        <f>IF(M4935&lt;&gt;ฐาน!$M$45,IF(S4935=0,J4935+T4935,O4935),J4935)</f>
        <v>0</v>
      </c>
      <c r="V4935" s="98"/>
    </row>
    <row r="4936" spans="1:22" x14ac:dyDescent="0.35">
      <c r="A4936" s="93">
        <v>4928</v>
      </c>
      <c r="B4936" s="84"/>
      <c r="C4936" s="98"/>
      <c r="D4936" s="91"/>
      <c r="E4936" s="89"/>
      <c r="F4936" s="88"/>
      <c r="G4936" s="91"/>
      <c r="H4936" s="91"/>
      <c r="I4936" s="88"/>
      <c r="J4936" s="92"/>
      <c r="K4936" s="212"/>
      <c r="L4936" s="308" t="str">
        <f>IF(K4936&lt;&gt;"",INDEX(ฐาน!$J$4:$M$44,MATCH(INT(K4936),ฐาน!$J$4:$J$44,0),2),"")</f>
        <v/>
      </c>
      <c r="M4936" s="309" t="str">
        <f>IF(L4936&lt;&gt;"",INDEX(ฐาน!$J$4:$M$45,MATCH(L4936,ฐาน!$K$4:$K$45,0),4),"")</f>
        <v/>
      </c>
      <c r="N4936" s="310" t="str">
        <f>IF(I4936&lt;&gt;"",INDEX(ฐาน!$A$4:$F$9,MATCH(I4936,ฐาน!$A$4:$A$9,0),IF(J4936&gt;=INDEX(ฐาน!$A$4:$F$9,MATCH(I4936,ฐาน!$A$4:$A$9,0),3),6,5)),"")</f>
        <v/>
      </c>
      <c r="O4936" s="311" t="str">
        <f>IF(I4936&lt;&gt;"",IF(J4936&gt;=INDEX(ฐาน!$A$4:$G$9,MATCH(I4936,ฐาน!$A$4:$A$9,0),4),INDEX(ฐาน!$A$4:$G$9,MATCH(I4936,ฐาน!$A$4:$A$9,0),7),INDEX(ฐาน!$A$4:$G$9,MATCH(I4936,ฐาน!$A$4:$A$9,0),4)),"")</f>
        <v/>
      </c>
      <c r="P4936" s="312">
        <f>IF(M4936&lt;&gt;ฐาน!$M$45,IF(L4936&lt;&gt;"",($L4936*$N4936/100),0),0)</f>
        <v>0</v>
      </c>
      <c r="Q4936" s="311">
        <f>IF(M4936&lt;&gt;ฐาน!$M$45,IF(L4936&lt;&gt;"",ROUNDUP(($L4936*$N4936/100),-1),0),0)</f>
        <v>0</v>
      </c>
      <c r="R4936" s="311">
        <f t="shared" si="154"/>
        <v>0</v>
      </c>
      <c r="S4936" s="313">
        <f t="shared" si="155"/>
        <v>0</v>
      </c>
      <c r="T4936" s="314">
        <f>IF(M4936&lt;&gt;ฐาน!$M$45,IF(S4936&lt;&gt;"",S4936+R4936,0),0)</f>
        <v>0</v>
      </c>
      <c r="U4936" s="311">
        <f>IF(M4936&lt;&gt;ฐาน!$M$45,IF(S4936=0,J4936+T4936,O4936),J4936)</f>
        <v>0</v>
      </c>
      <c r="V4936" s="98"/>
    </row>
    <row r="4937" spans="1:22" x14ac:dyDescent="0.35">
      <c r="A4937" s="93">
        <v>4929</v>
      </c>
      <c r="B4937" s="84"/>
      <c r="C4937" s="98"/>
      <c r="D4937" s="91"/>
      <c r="E4937" s="89"/>
      <c r="F4937" s="88"/>
      <c r="G4937" s="91"/>
      <c r="H4937" s="91"/>
      <c r="I4937" s="88"/>
      <c r="J4937" s="92"/>
      <c r="K4937" s="212"/>
      <c r="L4937" s="308" t="str">
        <f>IF(K4937&lt;&gt;"",INDEX(ฐาน!$J$4:$M$44,MATCH(INT(K4937),ฐาน!$J$4:$J$44,0),2),"")</f>
        <v/>
      </c>
      <c r="M4937" s="309" t="str">
        <f>IF(L4937&lt;&gt;"",INDEX(ฐาน!$J$4:$M$45,MATCH(L4937,ฐาน!$K$4:$K$45,0),4),"")</f>
        <v/>
      </c>
      <c r="N4937" s="310" t="str">
        <f>IF(I4937&lt;&gt;"",INDEX(ฐาน!$A$4:$F$9,MATCH(I4937,ฐาน!$A$4:$A$9,0),IF(J4937&gt;=INDEX(ฐาน!$A$4:$F$9,MATCH(I4937,ฐาน!$A$4:$A$9,0),3),6,5)),"")</f>
        <v/>
      </c>
      <c r="O4937" s="311" t="str">
        <f>IF(I4937&lt;&gt;"",IF(J4937&gt;=INDEX(ฐาน!$A$4:$G$9,MATCH(I4937,ฐาน!$A$4:$A$9,0),4),INDEX(ฐาน!$A$4:$G$9,MATCH(I4937,ฐาน!$A$4:$A$9,0),7),INDEX(ฐาน!$A$4:$G$9,MATCH(I4937,ฐาน!$A$4:$A$9,0),4)),"")</f>
        <v/>
      </c>
      <c r="P4937" s="312">
        <f>IF(M4937&lt;&gt;ฐาน!$M$45,IF(L4937&lt;&gt;"",($L4937*$N4937/100),0),0)</f>
        <v>0</v>
      </c>
      <c r="Q4937" s="311">
        <f>IF(M4937&lt;&gt;ฐาน!$M$45,IF(L4937&lt;&gt;"",ROUNDUP(($L4937*$N4937/100),-1),0),0)</f>
        <v>0</v>
      </c>
      <c r="R4937" s="311">
        <f t="shared" si="154"/>
        <v>0</v>
      </c>
      <c r="S4937" s="313">
        <f t="shared" si="155"/>
        <v>0</v>
      </c>
      <c r="T4937" s="314">
        <f>IF(M4937&lt;&gt;ฐาน!$M$45,IF(S4937&lt;&gt;"",S4937+R4937,0),0)</f>
        <v>0</v>
      </c>
      <c r="U4937" s="311">
        <f>IF(M4937&lt;&gt;ฐาน!$M$45,IF(S4937=0,J4937+T4937,O4937),J4937)</f>
        <v>0</v>
      </c>
      <c r="V4937" s="98"/>
    </row>
    <row r="4938" spans="1:22" x14ac:dyDescent="0.35">
      <c r="A4938" s="93">
        <v>4930</v>
      </c>
      <c r="B4938" s="84"/>
      <c r="C4938" s="98"/>
      <c r="D4938" s="91"/>
      <c r="E4938" s="89"/>
      <c r="F4938" s="88"/>
      <c r="G4938" s="91"/>
      <c r="H4938" s="91"/>
      <c r="I4938" s="88"/>
      <c r="J4938" s="92"/>
      <c r="K4938" s="212"/>
      <c r="L4938" s="308" t="str">
        <f>IF(K4938&lt;&gt;"",INDEX(ฐาน!$J$4:$M$44,MATCH(INT(K4938),ฐาน!$J$4:$J$44,0),2),"")</f>
        <v/>
      </c>
      <c r="M4938" s="309" t="str">
        <f>IF(L4938&lt;&gt;"",INDEX(ฐาน!$J$4:$M$45,MATCH(L4938,ฐาน!$K$4:$K$45,0),4),"")</f>
        <v/>
      </c>
      <c r="N4938" s="310" t="str">
        <f>IF(I4938&lt;&gt;"",INDEX(ฐาน!$A$4:$F$9,MATCH(I4938,ฐาน!$A$4:$A$9,0),IF(J4938&gt;=INDEX(ฐาน!$A$4:$F$9,MATCH(I4938,ฐาน!$A$4:$A$9,0),3),6,5)),"")</f>
        <v/>
      </c>
      <c r="O4938" s="311" t="str">
        <f>IF(I4938&lt;&gt;"",IF(J4938&gt;=INDEX(ฐาน!$A$4:$G$9,MATCH(I4938,ฐาน!$A$4:$A$9,0),4),INDEX(ฐาน!$A$4:$G$9,MATCH(I4938,ฐาน!$A$4:$A$9,0),7),INDEX(ฐาน!$A$4:$G$9,MATCH(I4938,ฐาน!$A$4:$A$9,0),4)),"")</f>
        <v/>
      </c>
      <c r="P4938" s="312">
        <f>IF(M4938&lt;&gt;ฐาน!$M$45,IF(L4938&lt;&gt;"",($L4938*$N4938/100),0),0)</f>
        <v>0</v>
      </c>
      <c r="Q4938" s="311">
        <f>IF(M4938&lt;&gt;ฐาน!$M$45,IF(L4938&lt;&gt;"",ROUNDUP(($L4938*$N4938/100),-1),0),0)</f>
        <v>0</v>
      </c>
      <c r="R4938" s="311">
        <f t="shared" si="154"/>
        <v>0</v>
      </c>
      <c r="S4938" s="313">
        <f t="shared" si="155"/>
        <v>0</v>
      </c>
      <c r="T4938" s="314">
        <f>IF(M4938&lt;&gt;ฐาน!$M$45,IF(S4938&lt;&gt;"",S4938+R4938,0),0)</f>
        <v>0</v>
      </c>
      <c r="U4938" s="311">
        <f>IF(M4938&lt;&gt;ฐาน!$M$45,IF(S4938=0,J4938+T4938,O4938),J4938)</f>
        <v>0</v>
      </c>
      <c r="V4938" s="98"/>
    </row>
    <row r="4939" spans="1:22" x14ac:dyDescent="0.35">
      <c r="A4939" s="93">
        <v>4931</v>
      </c>
      <c r="B4939" s="84"/>
      <c r="C4939" s="98"/>
      <c r="D4939" s="91"/>
      <c r="E4939" s="89"/>
      <c r="F4939" s="88"/>
      <c r="G4939" s="91"/>
      <c r="H4939" s="91"/>
      <c r="I4939" s="88"/>
      <c r="J4939" s="92"/>
      <c r="K4939" s="212"/>
      <c r="L4939" s="308" t="str">
        <f>IF(K4939&lt;&gt;"",INDEX(ฐาน!$J$4:$M$44,MATCH(INT(K4939),ฐาน!$J$4:$J$44,0),2),"")</f>
        <v/>
      </c>
      <c r="M4939" s="309" t="str">
        <f>IF(L4939&lt;&gt;"",INDEX(ฐาน!$J$4:$M$45,MATCH(L4939,ฐาน!$K$4:$K$45,0),4),"")</f>
        <v/>
      </c>
      <c r="N4939" s="310" t="str">
        <f>IF(I4939&lt;&gt;"",INDEX(ฐาน!$A$4:$F$9,MATCH(I4939,ฐาน!$A$4:$A$9,0),IF(J4939&gt;=INDEX(ฐาน!$A$4:$F$9,MATCH(I4939,ฐาน!$A$4:$A$9,0),3),6,5)),"")</f>
        <v/>
      </c>
      <c r="O4939" s="311" t="str">
        <f>IF(I4939&lt;&gt;"",IF(J4939&gt;=INDEX(ฐาน!$A$4:$G$9,MATCH(I4939,ฐาน!$A$4:$A$9,0),4),INDEX(ฐาน!$A$4:$G$9,MATCH(I4939,ฐาน!$A$4:$A$9,0),7),INDEX(ฐาน!$A$4:$G$9,MATCH(I4939,ฐาน!$A$4:$A$9,0),4)),"")</f>
        <v/>
      </c>
      <c r="P4939" s="312">
        <f>IF(M4939&lt;&gt;ฐาน!$M$45,IF(L4939&lt;&gt;"",($L4939*$N4939/100),0),0)</f>
        <v>0</v>
      </c>
      <c r="Q4939" s="311">
        <f>IF(M4939&lt;&gt;ฐาน!$M$45,IF(L4939&lt;&gt;"",ROUNDUP(($L4939*$N4939/100),-1),0),0)</f>
        <v>0</v>
      </c>
      <c r="R4939" s="311">
        <f t="shared" si="154"/>
        <v>0</v>
      </c>
      <c r="S4939" s="313">
        <f t="shared" si="155"/>
        <v>0</v>
      </c>
      <c r="T4939" s="314">
        <f>IF(M4939&lt;&gt;ฐาน!$M$45,IF(S4939&lt;&gt;"",S4939+R4939,0),0)</f>
        <v>0</v>
      </c>
      <c r="U4939" s="311">
        <f>IF(M4939&lt;&gt;ฐาน!$M$45,IF(S4939=0,J4939+T4939,O4939),J4939)</f>
        <v>0</v>
      </c>
      <c r="V4939" s="98"/>
    </row>
    <row r="4940" spans="1:22" x14ac:dyDescent="0.35">
      <c r="A4940" s="93">
        <v>4932</v>
      </c>
      <c r="B4940" s="84"/>
      <c r="C4940" s="98"/>
      <c r="D4940" s="91"/>
      <c r="E4940" s="89"/>
      <c r="F4940" s="88"/>
      <c r="G4940" s="91"/>
      <c r="H4940" s="91"/>
      <c r="I4940" s="88"/>
      <c r="J4940" s="92"/>
      <c r="K4940" s="212"/>
      <c r="L4940" s="308" t="str">
        <f>IF(K4940&lt;&gt;"",INDEX(ฐาน!$J$4:$M$44,MATCH(INT(K4940),ฐาน!$J$4:$J$44,0),2),"")</f>
        <v/>
      </c>
      <c r="M4940" s="309" t="str">
        <f>IF(L4940&lt;&gt;"",INDEX(ฐาน!$J$4:$M$45,MATCH(L4940,ฐาน!$K$4:$K$45,0),4),"")</f>
        <v/>
      </c>
      <c r="N4940" s="310" t="str">
        <f>IF(I4940&lt;&gt;"",INDEX(ฐาน!$A$4:$F$9,MATCH(I4940,ฐาน!$A$4:$A$9,0),IF(J4940&gt;=INDEX(ฐาน!$A$4:$F$9,MATCH(I4940,ฐาน!$A$4:$A$9,0),3),6,5)),"")</f>
        <v/>
      </c>
      <c r="O4940" s="311" t="str">
        <f>IF(I4940&lt;&gt;"",IF(J4940&gt;=INDEX(ฐาน!$A$4:$G$9,MATCH(I4940,ฐาน!$A$4:$A$9,0),4),INDEX(ฐาน!$A$4:$G$9,MATCH(I4940,ฐาน!$A$4:$A$9,0),7),INDEX(ฐาน!$A$4:$G$9,MATCH(I4940,ฐาน!$A$4:$A$9,0),4)),"")</f>
        <v/>
      </c>
      <c r="P4940" s="312">
        <f>IF(M4940&lt;&gt;ฐาน!$M$45,IF(L4940&lt;&gt;"",($L4940*$N4940/100),0),0)</f>
        <v>0</v>
      </c>
      <c r="Q4940" s="311">
        <f>IF(M4940&lt;&gt;ฐาน!$M$45,IF(L4940&lt;&gt;"",ROUNDUP(($L4940*$N4940/100),-1),0),0)</f>
        <v>0</v>
      </c>
      <c r="R4940" s="311">
        <f t="shared" si="154"/>
        <v>0</v>
      </c>
      <c r="S4940" s="313">
        <f t="shared" si="155"/>
        <v>0</v>
      </c>
      <c r="T4940" s="314">
        <f>IF(M4940&lt;&gt;ฐาน!$M$45,IF(S4940&lt;&gt;"",S4940+R4940,0),0)</f>
        <v>0</v>
      </c>
      <c r="U4940" s="311">
        <f>IF(M4940&lt;&gt;ฐาน!$M$45,IF(S4940=0,J4940+T4940,O4940),J4940)</f>
        <v>0</v>
      </c>
      <c r="V4940" s="98"/>
    </row>
    <row r="4941" spans="1:22" x14ac:dyDescent="0.35">
      <c r="A4941" s="93">
        <v>4933</v>
      </c>
      <c r="B4941" s="84"/>
      <c r="C4941" s="98"/>
      <c r="D4941" s="91"/>
      <c r="E4941" s="89"/>
      <c r="F4941" s="88"/>
      <c r="G4941" s="91"/>
      <c r="H4941" s="91"/>
      <c r="I4941" s="88"/>
      <c r="J4941" s="92"/>
      <c r="K4941" s="212"/>
      <c r="L4941" s="308" t="str">
        <f>IF(K4941&lt;&gt;"",INDEX(ฐาน!$J$4:$M$44,MATCH(INT(K4941),ฐาน!$J$4:$J$44,0),2),"")</f>
        <v/>
      </c>
      <c r="M4941" s="309" t="str">
        <f>IF(L4941&lt;&gt;"",INDEX(ฐาน!$J$4:$M$45,MATCH(L4941,ฐาน!$K$4:$K$45,0),4),"")</f>
        <v/>
      </c>
      <c r="N4941" s="310" t="str">
        <f>IF(I4941&lt;&gt;"",INDEX(ฐาน!$A$4:$F$9,MATCH(I4941,ฐาน!$A$4:$A$9,0),IF(J4941&gt;=INDEX(ฐาน!$A$4:$F$9,MATCH(I4941,ฐาน!$A$4:$A$9,0),3),6,5)),"")</f>
        <v/>
      </c>
      <c r="O4941" s="311" t="str">
        <f>IF(I4941&lt;&gt;"",IF(J4941&gt;=INDEX(ฐาน!$A$4:$G$9,MATCH(I4941,ฐาน!$A$4:$A$9,0),4),INDEX(ฐาน!$A$4:$G$9,MATCH(I4941,ฐาน!$A$4:$A$9,0),7),INDEX(ฐาน!$A$4:$G$9,MATCH(I4941,ฐาน!$A$4:$A$9,0),4)),"")</f>
        <v/>
      </c>
      <c r="P4941" s="312">
        <f>IF(M4941&lt;&gt;ฐาน!$M$45,IF(L4941&lt;&gt;"",($L4941*$N4941/100),0),0)</f>
        <v>0</v>
      </c>
      <c r="Q4941" s="311">
        <f>IF(M4941&lt;&gt;ฐาน!$M$45,IF(L4941&lt;&gt;"",ROUNDUP(($L4941*$N4941/100),-1),0),0)</f>
        <v>0</v>
      </c>
      <c r="R4941" s="311">
        <f t="shared" si="154"/>
        <v>0</v>
      </c>
      <c r="S4941" s="313">
        <f t="shared" si="155"/>
        <v>0</v>
      </c>
      <c r="T4941" s="314">
        <f>IF(M4941&lt;&gt;ฐาน!$M$45,IF(S4941&lt;&gt;"",S4941+R4941,0),0)</f>
        <v>0</v>
      </c>
      <c r="U4941" s="311">
        <f>IF(M4941&lt;&gt;ฐาน!$M$45,IF(S4941=0,J4941+T4941,O4941),J4941)</f>
        <v>0</v>
      </c>
      <c r="V4941" s="98"/>
    </row>
    <row r="4942" spans="1:22" x14ac:dyDescent="0.35">
      <c r="A4942" s="93">
        <v>4934</v>
      </c>
      <c r="B4942" s="84"/>
      <c r="C4942" s="98"/>
      <c r="D4942" s="91"/>
      <c r="E4942" s="89"/>
      <c r="F4942" s="88"/>
      <c r="G4942" s="91"/>
      <c r="H4942" s="91"/>
      <c r="I4942" s="88"/>
      <c r="J4942" s="92"/>
      <c r="K4942" s="212"/>
      <c r="L4942" s="308" t="str">
        <f>IF(K4942&lt;&gt;"",INDEX(ฐาน!$J$4:$M$44,MATCH(INT(K4942),ฐาน!$J$4:$J$44,0),2),"")</f>
        <v/>
      </c>
      <c r="M4942" s="309" t="str">
        <f>IF(L4942&lt;&gt;"",INDEX(ฐาน!$J$4:$M$45,MATCH(L4942,ฐาน!$K$4:$K$45,0),4),"")</f>
        <v/>
      </c>
      <c r="N4942" s="310" t="str">
        <f>IF(I4942&lt;&gt;"",INDEX(ฐาน!$A$4:$F$9,MATCH(I4942,ฐาน!$A$4:$A$9,0),IF(J4942&gt;=INDEX(ฐาน!$A$4:$F$9,MATCH(I4942,ฐาน!$A$4:$A$9,0),3),6,5)),"")</f>
        <v/>
      </c>
      <c r="O4942" s="311" t="str">
        <f>IF(I4942&lt;&gt;"",IF(J4942&gt;=INDEX(ฐาน!$A$4:$G$9,MATCH(I4942,ฐาน!$A$4:$A$9,0),4),INDEX(ฐาน!$A$4:$G$9,MATCH(I4942,ฐาน!$A$4:$A$9,0),7),INDEX(ฐาน!$A$4:$G$9,MATCH(I4942,ฐาน!$A$4:$A$9,0),4)),"")</f>
        <v/>
      </c>
      <c r="P4942" s="312">
        <f>IF(M4942&lt;&gt;ฐาน!$M$45,IF(L4942&lt;&gt;"",($L4942*$N4942/100),0),0)</f>
        <v>0</v>
      </c>
      <c r="Q4942" s="311">
        <f>IF(M4942&lt;&gt;ฐาน!$M$45,IF(L4942&lt;&gt;"",ROUNDUP(($L4942*$N4942/100),-1),0),0)</f>
        <v>0</v>
      </c>
      <c r="R4942" s="311">
        <f t="shared" si="154"/>
        <v>0</v>
      </c>
      <c r="S4942" s="313">
        <f t="shared" si="155"/>
        <v>0</v>
      </c>
      <c r="T4942" s="314">
        <f>IF(M4942&lt;&gt;ฐาน!$M$45,IF(S4942&lt;&gt;"",S4942+R4942,0),0)</f>
        <v>0</v>
      </c>
      <c r="U4942" s="311">
        <f>IF(M4942&lt;&gt;ฐาน!$M$45,IF(S4942=0,J4942+T4942,O4942),J4942)</f>
        <v>0</v>
      </c>
      <c r="V4942" s="98"/>
    </row>
    <row r="4943" spans="1:22" x14ac:dyDescent="0.35">
      <c r="A4943" s="93">
        <v>4935</v>
      </c>
      <c r="B4943" s="84"/>
      <c r="C4943" s="98"/>
      <c r="D4943" s="91"/>
      <c r="E4943" s="89"/>
      <c r="F4943" s="88"/>
      <c r="G4943" s="91"/>
      <c r="H4943" s="91"/>
      <c r="I4943" s="88"/>
      <c r="J4943" s="92"/>
      <c r="K4943" s="212"/>
      <c r="L4943" s="308" t="str">
        <f>IF(K4943&lt;&gt;"",INDEX(ฐาน!$J$4:$M$44,MATCH(INT(K4943),ฐาน!$J$4:$J$44,0),2),"")</f>
        <v/>
      </c>
      <c r="M4943" s="309" t="str">
        <f>IF(L4943&lt;&gt;"",INDEX(ฐาน!$J$4:$M$45,MATCH(L4943,ฐาน!$K$4:$K$45,0),4),"")</f>
        <v/>
      </c>
      <c r="N4943" s="310" t="str">
        <f>IF(I4943&lt;&gt;"",INDEX(ฐาน!$A$4:$F$9,MATCH(I4943,ฐาน!$A$4:$A$9,0),IF(J4943&gt;=INDEX(ฐาน!$A$4:$F$9,MATCH(I4943,ฐาน!$A$4:$A$9,0),3),6,5)),"")</f>
        <v/>
      </c>
      <c r="O4943" s="311" t="str">
        <f>IF(I4943&lt;&gt;"",IF(J4943&gt;=INDEX(ฐาน!$A$4:$G$9,MATCH(I4943,ฐาน!$A$4:$A$9,0),4),INDEX(ฐาน!$A$4:$G$9,MATCH(I4943,ฐาน!$A$4:$A$9,0),7),INDEX(ฐาน!$A$4:$G$9,MATCH(I4943,ฐาน!$A$4:$A$9,0),4)),"")</f>
        <v/>
      </c>
      <c r="P4943" s="312">
        <f>IF(M4943&lt;&gt;ฐาน!$M$45,IF(L4943&lt;&gt;"",($L4943*$N4943/100),0),0)</f>
        <v>0</v>
      </c>
      <c r="Q4943" s="311">
        <f>IF(M4943&lt;&gt;ฐาน!$M$45,IF(L4943&lt;&gt;"",ROUNDUP(($L4943*$N4943/100),-1),0),0)</f>
        <v>0</v>
      </c>
      <c r="R4943" s="311">
        <f t="shared" si="154"/>
        <v>0</v>
      </c>
      <c r="S4943" s="313">
        <f t="shared" si="155"/>
        <v>0</v>
      </c>
      <c r="T4943" s="314">
        <f>IF(M4943&lt;&gt;ฐาน!$M$45,IF(S4943&lt;&gt;"",S4943+R4943,0),0)</f>
        <v>0</v>
      </c>
      <c r="U4943" s="311">
        <f>IF(M4943&lt;&gt;ฐาน!$M$45,IF(S4943=0,J4943+T4943,O4943),J4943)</f>
        <v>0</v>
      </c>
      <c r="V4943" s="98"/>
    </row>
    <row r="4944" spans="1:22" x14ac:dyDescent="0.35">
      <c r="A4944" s="93">
        <v>4936</v>
      </c>
      <c r="B4944" s="84"/>
      <c r="C4944" s="98"/>
      <c r="D4944" s="91"/>
      <c r="E4944" s="89"/>
      <c r="F4944" s="88"/>
      <c r="G4944" s="91"/>
      <c r="H4944" s="91"/>
      <c r="I4944" s="88"/>
      <c r="J4944" s="92"/>
      <c r="K4944" s="212"/>
      <c r="L4944" s="308" t="str">
        <f>IF(K4944&lt;&gt;"",INDEX(ฐาน!$J$4:$M$44,MATCH(INT(K4944),ฐาน!$J$4:$J$44,0),2),"")</f>
        <v/>
      </c>
      <c r="M4944" s="309" t="str">
        <f>IF(L4944&lt;&gt;"",INDEX(ฐาน!$J$4:$M$45,MATCH(L4944,ฐาน!$K$4:$K$45,0),4),"")</f>
        <v/>
      </c>
      <c r="N4944" s="310" t="str">
        <f>IF(I4944&lt;&gt;"",INDEX(ฐาน!$A$4:$F$9,MATCH(I4944,ฐาน!$A$4:$A$9,0),IF(J4944&gt;=INDEX(ฐาน!$A$4:$F$9,MATCH(I4944,ฐาน!$A$4:$A$9,0),3),6,5)),"")</f>
        <v/>
      </c>
      <c r="O4944" s="311" t="str">
        <f>IF(I4944&lt;&gt;"",IF(J4944&gt;=INDEX(ฐาน!$A$4:$G$9,MATCH(I4944,ฐาน!$A$4:$A$9,0),4),INDEX(ฐาน!$A$4:$G$9,MATCH(I4944,ฐาน!$A$4:$A$9,0),7),INDEX(ฐาน!$A$4:$G$9,MATCH(I4944,ฐาน!$A$4:$A$9,0),4)),"")</f>
        <v/>
      </c>
      <c r="P4944" s="312">
        <f>IF(M4944&lt;&gt;ฐาน!$M$45,IF(L4944&lt;&gt;"",($L4944*$N4944/100),0),0)</f>
        <v>0</v>
      </c>
      <c r="Q4944" s="311">
        <f>IF(M4944&lt;&gt;ฐาน!$M$45,IF(L4944&lt;&gt;"",ROUNDUP(($L4944*$N4944/100),-1),0),0)</f>
        <v>0</v>
      </c>
      <c r="R4944" s="311">
        <f t="shared" si="154"/>
        <v>0</v>
      </c>
      <c r="S4944" s="313">
        <f t="shared" si="155"/>
        <v>0</v>
      </c>
      <c r="T4944" s="314">
        <f>IF(M4944&lt;&gt;ฐาน!$M$45,IF(S4944&lt;&gt;"",S4944+R4944,0),0)</f>
        <v>0</v>
      </c>
      <c r="U4944" s="311">
        <f>IF(M4944&lt;&gt;ฐาน!$M$45,IF(S4944=0,J4944+T4944,O4944),J4944)</f>
        <v>0</v>
      </c>
      <c r="V4944" s="98"/>
    </row>
    <row r="4945" spans="1:22" x14ac:dyDescent="0.35">
      <c r="A4945" s="93">
        <v>4937</v>
      </c>
      <c r="B4945" s="84"/>
      <c r="C4945" s="98"/>
      <c r="D4945" s="91"/>
      <c r="E4945" s="89"/>
      <c r="F4945" s="88"/>
      <c r="G4945" s="91"/>
      <c r="H4945" s="91"/>
      <c r="I4945" s="88"/>
      <c r="J4945" s="92"/>
      <c r="K4945" s="212"/>
      <c r="L4945" s="308" t="str">
        <f>IF(K4945&lt;&gt;"",INDEX(ฐาน!$J$4:$M$44,MATCH(INT(K4945),ฐาน!$J$4:$J$44,0),2),"")</f>
        <v/>
      </c>
      <c r="M4945" s="309" t="str">
        <f>IF(L4945&lt;&gt;"",INDEX(ฐาน!$J$4:$M$45,MATCH(L4945,ฐาน!$K$4:$K$45,0),4),"")</f>
        <v/>
      </c>
      <c r="N4945" s="310" t="str">
        <f>IF(I4945&lt;&gt;"",INDEX(ฐาน!$A$4:$F$9,MATCH(I4945,ฐาน!$A$4:$A$9,0),IF(J4945&gt;=INDEX(ฐาน!$A$4:$F$9,MATCH(I4945,ฐาน!$A$4:$A$9,0),3),6,5)),"")</f>
        <v/>
      </c>
      <c r="O4945" s="311" t="str">
        <f>IF(I4945&lt;&gt;"",IF(J4945&gt;=INDEX(ฐาน!$A$4:$G$9,MATCH(I4945,ฐาน!$A$4:$A$9,0),4),INDEX(ฐาน!$A$4:$G$9,MATCH(I4945,ฐาน!$A$4:$A$9,0),7),INDEX(ฐาน!$A$4:$G$9,MATCH(I4945,ฐาน!$A$4:$A$9,0),4)),"")</f>
        <v/>
      </c>
      <c r="P4945" s="312">
        <f>IF(M4945&lt;&gt;ฐาน!$M$45,IF(L4945&lt;&gt;"",($L4945*$N4945/100),0),0)</f>
        <v>0</v>
      </c>
      <c r="Q4945" s="311">
        <f>IF(M4945&lt;&gt;ฐาน!$M$45,IF(L4945&lt;&gt;"",ROUNDUP(($L4945*$N4945/100),-1),0),0)</f>
        <v>0</v>
      </c>
      <c r="R4945" s="311">
        <f t="shared" si="154"/>
        <v>0</v>
      </c>
      <c r="S4945" s="313">
        <f t="shared" si="155"/>
        <v>0</v>
      </c>
      <c r="T4945" s="314">
        <f>IF(M4945&lt;&gt;ฐาน!$M$45,IF(S4945&lt;&gt;"",S4945+R4945,0),0)</f>
        <v>0</v>
      </c>
      <c r="U4945" s="311">
        <f>IF(M4945&lt;&gt;ฐาน!$M$45,IF(S4945=0,J4945+T4945,O4945),J4945)</f>
        <v>0</v>
      </c>
      <c r="V4945" s="98"/>
    </row>
    <row r="4946" spans="1:22" x14ac:dyDescent="0.35">
      <c r="A4946" s="93">
        <v>4938</v>
      </c>
      <c r="B4946" s="84"/>
      <c r="C4946" s="98"/>
      <c r="D4946" s="91"/>
      <c r="E4946" s="89"/>
      <c r="F4946" s="88"/>
      <c r="G4946" s="91"/>
      <c r="H4946" s="91"/>
      <c r="I4946" s="88"/>
      <c r="J4946" s="92"/>
      <c r="K4946" s="212"/>
      <c r="L4946" s="308" t="str">
        <f>IF(K4946&lt;&gt;"",INDEX(ฐาน!$J$4:$M$44,MATCH(INT(K4946),ฐาน!$J$4:$J$44,0),2),"")</f>
        <v/>
      </c>
      <c r="M4946" s="309" t="str">
        <f>IF(L4946&lt;&gt;"",INDEX(ฐาน!$J$4:$M$45,MATCH(L4946,ฐาน!$K$4:$K$45,0),4),"")</f>
        <v/>
      </c>
      <c r="N4946" s="310" t="str">
        <f>IF(I4946&lt;&gt;"",INDEX(ฐาน!$A$4:$F$9,MATCH(I4946,ฐาน!$A$4:$A$9,0),IF(J4946&gt;=INDEX(ฐาน!$A$4:$F$9,MATCH(I4946,ฐาน!$A$4:$A$9,0),3),6,5)),"")</f>
        <v/>
      </c>
      <c r="O4946" s="311" t="str">
        <f>IF(I4946&lt;&gt;"",IF(J4946&gt;=INDEX(ฐาน!$A$4:$G$9,MATCH(I4946,ฐาน!$A$4:$A$9,0),4),INDEX(ฐาน!$A$4:$G$9,MATCH(I4946,ฐาน!$A$4:$A$9,0),7),INDEX(ฐาน!$A$4:$G$9,MATCH(I4946,ฐาน!$A$4:$A$9,0),4)),"")</f>
        <v/>
      </c>
      <c r="P4946" s="312">
        <f>IF(M4946&lt;&gt;ฐาน!$M$45,IF(L4946&lt;&gt;"",($L4946*$N4946/100),0),0)</f>
        <v>0</v>
      </c>
      <c r="Q4946" s="311">
        <f>IF(M4946&lt;&gt;ฐาน!$M$45,IF(L4946&lt;&gt;"",ROUNDUP(($L4946*$N4946/100),-1),0),0)</f>
        <v>0</v>
      </c>
      <c r="R4946" s="311">
        <f t="shared" si="154"/>
        <v>0</v>
      </c>
      <c r="S4946" s="313">
        <f t="shared" si="155"/>
        <v>0</v>
      </c>
      <c r="T4946" s="314">
        <f>IF(M4946&lt;&gt;ฐาน!$M$45,IF(S4946&lt;&gt;"",S4946+R4946,0),0)</f>
        <v>0</v>
      </c>
      <c r="U4946" s="311">
        <f>IF(M4946&lt;&gt;ฐาน!$M$45,IF(S4946=0,J4946+T4946,O4946),J4946)</f>
        <v>0</v>
      </c>
      <c r="V4946" s="98"/>
    </row>
    <row r="4947" spans="1:22" x14ac:dyDescent="0.35">
      <c r="A4947" s="93">
        <v>4939</v>
      </c>
      <c r="B4947" s="84"/>
      <c r="C4947" s="98"/>
      <c r="D4947" s="91"/>
      <c r="E4947" s="89"/>
      <c r="F4947" s="88"/>
      <c r="G4947" s="91"/>
      <c r="H4947" s="91"/>
      <c r="I4947" s="88"/>
      <c r="J4947" s="92"/>
      <c r="K4947" s="212"/>
      <c r="L4947" s="308" t="str">
        <f>IF(K4947&lt;&gt;"",INDEX(ฐาน!$J$4:$M$44,MATCH(INT(K4947),ฐาน!$J$4:$J$44,0),2),"")</f>
        <v/>
      </c>
      <c r="M4947" s="309" t="str">
        <f>IF(L4947&lt;&gt;"",INDEX(ฐาน!$J$4:$M$45,MATCH(L4947,ฐาน!$K$4:$K$45,0),4),"")</f>
        <v/>
      </c>
      <c r="N4947" s="310" t="str">
        <f>IF(I4947&lt;&gt;"",INDEX(ฐาน!$A$4:$F$9,MATCH(I4947,ฐาน!$A$4:$A$9,0),IF(J4947&gt;=INDEX(ฐาน!$A$4:$F$9,MATCH(I4947,ฐาน!$A$4:$A$9,0),3),6,5)),"")</f>
        <v/>
      </c>
      <c r="O4947" s="311" t="str">
        <f>IF(I4947&lt;&gt;"",IF(J4947&gt;=INDEX(ฐาน!$A$4:$G$9,MATCH(I4947,ฐาน!$A$4:$A$9,0),4),INDEX(ฐาน!$A$4:$G$9,MATCH(I4947,ฐาน!$A$4:$A$9,0),7),INDEX(ฐาน!$A$4:$G$9,MATCH(I4947,ฐาน!$A$4:$A$9,0),4)),"")</f>
        <v/>
      </c>
      <c r="P4947" s="312">
        <f>IF(M4947&lt;&gt;ฐาน!$M$45,IF(L4947&lt;&gt;"",($L4947*$N4947/100),0),0)</f>
        <v>0</v>
      </c>
      <c r="Q4947" s="311">
        <f>IF(M4947&lt;&gt;ฐาน!$M$45,IF(L4947&lt;&gt;"",ROUNDUP(($L4947*$N4947/100),-1),0),0)</f>
        <v>0</v>
      </c>
      <c r="R4947" s="311">
        <f t="shared" si="154"/>
        <v>0</v>
      </c>
      <c r="S4947" s="313">
        <f t="shared" si="155"/>
        <v>0</v>
      </c>
      <c r="T4947" s="314">
        <f>IF(M4947&lt;&gt;ฐาน!$M$45,IF(S4947&lt;&gt;"",S4947+R4947,0),0)</f>
        <v>0</v>
      </c>
      <c r="U4947" s="311">
        <f>IF(M4947&lt;&gt;ฐาน!$M$45,IF(S4947=0,J4947+T4947,O4947),J4947)</f>
        <v>0</v>
      </c>
      <c r="V4947" s="98"/>
    </row>
    <row r="4948" spans="1:22" x14ac:dyDescent="0.35">
      <c r="A4948" s="93">
        <v>4940</v>
      </c>
      <c r="B4948" s="84"/>
      <c r="C4948" s="98"/>
      <c r="D4948" s="91"/>
      <c r="E4948" s="89"/>
      <c r="F4948" s="88"/>
      <c r="G4948" s="91"/>
      <c r="H4948" s="91"/>
      <c r="I4948" s="88"/>
      <c r="J4948" s="92"/>
      <c r="K4948" s="212"/>
      <c r="L4948" s="308" t="str">
        <f>IF(K4948&lt;&gt;"",INDEX(ฐาน!$J$4:$M$44,MATCH(INT(K4948),ฐาน!$J$4:$J$44,0),2),"")</f>
        <v/>
      </c>
      <c r="M4948" s="309" t="str">
        <f>IF(L4948&lt;&gt;"",INDEX(ฐาน!$J$4:$M$45,MATCH(L4948,ฐาน!$K$4:$K$45,0),4),"")</f>
        <v/>
      </c>
      <c r="N4948" s="310" t="str">
        <f>IF(I4948&lt;&gt;"",INDEX(ฐาน!$A$4:$F$9,MATCH(I4948,ฐาน!$A$4:$A$9,0),IF(J4948&gt;=INDEX(ฐาน!$A$4:$F$9,MATCH(I4948,ฐาน!$A$4:$A$9,0),3),6,5)),"")</f>
        <v/>
      </c>
      <c r="O4948" s="311" t="str">
        <f>IF(I4948&lt;&gt;"",IF(J4948&gt;=INDEX(ฐาน!$A$4:$G$9,MATCH(I4948,ฐาน!$A$4:$A$9,0),4),INDEX(ฐาน!$A$4:$G$9,MATCH(I4948,ฐาน!$A$4:$A$9,0),7),INDEX(ฐาน!$A$4:$G$9,MATCH(I4948,ฐาน!$A$4:$A$9,0),4)),"")</f>
        <v/>
      </c>
      <c r="P4948" s="312">
        <f>IF(M4948&lt;&gt;ฐาน!$M$45,IF(L4948&lt;&gt;"",($L4948*$N4948/100),0),0)</f>
        <v>0</v>
      </c>
      <c r="Q4948" s="311">
        <f>IF(M4948&lt;&gt;ฐาน!$M$45,IF(L4948&lt;&gt;"",ROUNDUP(($L4948*$N4948/100),-1),0),0)</f>
        <v>0</v>
      </c>
      <c r="R4948" s="311">
        <f t="shared" si="154"/>
        <v>0</v>
      </c>
      <c r="S4948" s="313">
        <f t="shared" si="155"/>
        <v>0</v>
      </c>
      <c r="T4948" s="314">
        <f>IF(M4948&lt;&gt;ฐาน!$M$45,IF(S4948&lt;&gt;"",S4948+R4948,0),0)</f>
        <v>0</v>
      </c>
      <c r="U4948" s="311">
        <f>IF(M4948&lt;&gt;ฐาน!$M$45,IF(S4948=0,J4948+T4948,O4948),J4948)</f>
        <v>0</v>
      </c>
      <c r="V4948" s="98"/>
    </row>
    <row r="4949" spans="1:22" x14ac:dyDescent="0.35">
      <c r="A4949" s="93">
        <v>4941</v>
      </c>
      <c r="B4949" s="84"/>
      <c r="C4949" s="98"/>
      <c r="D4949" s="91"/>
      <c r="E4949" s="89"/>
      <c r="F4949" s="88"/>
      <c r="G4949" s="91"/>
      <c r="H4949" s="91"/>
      <c r="I4949" s="88"/>
      <c r="J4949" s="92"/>
      <c r="K4949" s="212"/>
      <c r="L4949" s="308" t="str">
        <f>IF(K4949&lt;&gt;"",INDEX(ฐาน!$J$4:$M$44,MATCH(INT(K4949),ฐาน!$J$4:$J$44,0),2),"")</f>
        <v/>
      </c>
      <c r="M4949" s="309" t="str">
        <f>IF(L4949&lt;&gt;"",INDEX(ฐาน!$J$4:$M$45,MATCH(L4949,ฐาน!$K$4:$K$45,0),4),"")</f>
        <v/>
      </c>
      <c r="N4949" s="310" t="str">
        <f>IF(I4949&lt;&gt;"",INDEX(ฐาน!$A$4:$F$9,MATCH(I4949,ฐาน!$A$4:$A$9,0),IF(J4949&gt;=INDEX(ฐาน!$A$4:$F$9,MATCH(I4949,ฐาน!$A$4:$A$9,0),3),6,5)),"")</f>
        <v/>
      </c>
      <c r="O4949" s="311" t="str">
        <f>IF(I4949&lt;&gt;"",IF(J4949&gt;=INDEX(ฐาน!$A$4:$G$9,MATCH(I4949,ฐาน!$A$4:$A$9,0),4),INDEX(ฐาน!$A$4:$G$9,MATCH(I4949,ฐาน!$A$4:$A$9,0),7),INDEX(ฐาน!$A$4:$G$9,MATCH(I4949,ฐาน!$A$4:$A$9,0),4)),"")</f>
        <v/>
      </c>
      <c r="P4949" s="312">
        <f>IF(M4949&lt;&gt;ฐาน!$M$45,IF(L4949&lt;&gt;"",($L4949*$N4949/100),0),0)</f>
        <v>0</v>
      </c>
      <c r="Q4949" s="311">
        <f>IF(M4949&lt;&gt;ฐาน!$M$45,IF(L4949&lt;&gt;"",ROUNDUP(($L4949*$N4949/100),-1),0),0)</f>
        <v>0</v>
      </c>
      <c r="R4949" s="311">
        <f t="shared" si="154"/>
        <v>0</v>
      </c>
      <c r="S4949" s="313">
        <f t="shared" si="155"/>
        <v>0</v>
      </c>
      <c r="T4949" s="314">
        <f>IF(M4949&lt;&gt;ฐาน!$M$45,IF(S4949&lt;&gt;"",S4949+R4949,0),0)</f>
        <v>0</v>
      </c>
      <c r="U4949" s="311">
        <f>IF(M4949&lt;&gt;ฐาน!$M$45,IF(S4949=0,J4949+T4949,O4949),J4949)</f>
        <v>0</v>
      </c>
      <c r="V4949" s="98"/>
    </row>
    <row r="4950" spans="1:22" x14ac:dyDescent="0.35">
      <c r="A4950" s="93">
        <v>4942</v>
      </c>
      <c r="B4950" s="84"/>
      <c r="C4950" s="98"/>
      <c r="D4950" s="91"/>
      <c r="E4950" s="89"/>
      <c r="F4950" s="88"/>
      <c r="G4950" s="91"/>
      <c r="H4950" s="91"/>
      <c r="I4950" s="88"/>
      <c r="J4950" s="92"/>
      <c r="K4950" s="212"/>
      <c r="L4950" s="308" t="str">
        <f>IF(K4950&lt;&gt;"",INDEX(ฐาน!$J$4:$M$44,MATCH(INT(K4950),ฐาน!$J$4:$J$44,0),2),"")</f>
        <v/>
      </c>
      <c r="M4950" s="309" t="str">
        <f>IF(L4950&lt;&gt;"",INDEX(ฐาน!$J$4:$M$45,MATCH(L4950,ฐาน!$K$4:$K$45,0),4),"")</f>
        <v/>
      </c>
      <c r="N4950" s="310" t="str">
        <f>IF(I4950&lt;&gt;"",INDEX(ฐาน!$A$4:$F$9,MATCH(I4950,ฐาน!$A$4:$A$9,0),IF(J4950&gt;=INDEX(ฐาน!$A$4:$F$9,MATCH(I4950,ฐาน!$A$4:$A$9,0),3),6,5)),"")</f>
        <v/>
      </c>
      <c r="O4950" s="311" t="str">
        <f>IF(I4950&lt;&gt;"",IF(J4950&gt;=INDEX(ฐาน!$A$4:$G$9,MATCH(I4950,ฐาน!$A$4:$A$9,0),4),INDEX(ฐาน!$A$4:$G$9,MATCH(I4950,ฐาน!$A$4:$A$9,0),7),INDEX(ฐาน!$A$4:$G$9,MATCH(I4950,ฐาน!$A$4:$A$9,0),4)),"")</f>
        <v/>
      </c>
      <c r="P4950" s="312">
        <f>IF(M4950&lt;&gt;ฐาน!$M$45,IF(L4950&lt;&gt;"",($L4950*$N4950/100),0),0)</f>
        <v>0</v>
      </c>
      <c r="Q4950" s="311">
        <f>IF(M4950&lt;&gt;ฐาน!$M$45,IF(L4950&lt;&gt;"",ROUNDUP(($L4950*$N4950/100),-1),0),0)</f>
        <v>0</v>
      </c>
      <c r="R4950" s="311">
        <f t="shared" si="154"/>
        <v>0</v>
      </c>
      <c r="S4950" s="313">
        <f t="shared" si="155"/>
        <v>0</v>
      </c>
      <c r="T4950" s="314">
        <f>IF(M4950&lt;&gt;ฐาน!$M$45,IF(S4950&lt;&gt;"",S4950+R4950,0),0)</f>
        <v>0</v>
      </c>
      <c r="U4950" s="311">
        <f>IF(M4950&lt;&gt;ฐาน!$M$45,IF(S4950=0,J4950+T4950,O4950),J4950)</f>
        <v>0</v>
      </c>
      <c r="V4950" s="98"/>
    </row>
    <row r="4951" spans="1:22" x14ac:dyDescent="0.35">
      <c r="A4951" s="93">
        <v>4943</v>
      </c>
      <c r="B4951" s="84"/>
      <c r="C4951" s="98"/>
      <c r="D4951" s="91"/>
      <c r="E4951" s="89"/>
      <c r="F4951" s="88"/>
      <c r="G4951" s="91"/>
      <c r="H4951" s="91"/>
      <c r="I4951" s="88"/>
      <c r="J4951" s="92"/>
      <c r="K4951" s="212"/>
      <c r="L4951" s="308" t="str">
        <f>IF(K4951&lt;&gt;"",INDEX(ฐาน!$J$4:$M$44,MATCH(INT(K4951),ฐาน!$J$4:$J$44,0),2),"")</f>
        <v/>
      </c>
      <c r="M4951" s="309" t="str">
        <f>IF(L4951&lt;&gt;"",INDEX(ฐาน!$J$4:$M$45,MATCH(L4951,ฐาน!$K$4:$K$45,0),4),"")</f>
        <v/>
      </c>
      <c r="N4951" s="310" t="str">
        <f>IF(I4951&lt;&gt;"",INDEX(ฐาน!$A$4:$F$9,MATCH(I4951,ฐาน!$A$4:$A$9,0),IF(J4951&gt;=INDEX(ฐาน!$A$4:$F$9,MATCH(I4951,ฐาน!$A$4:$A$9,0),3),6,5)),"")</f>
        <v/>
      </c>
      <c r="O4951" s="311" t="str">
        <f>IF(I4951&lt;&gt;"",IF(J4951&gt;=INDEX(ฐาน!$A$4:$G$9,MATCH(I4951,ฐาน!$A$4:$A$9,0),4),INDEX(ฐาน!$A$4:$G$9,MATCH(I4951,ฐาน!$A$4:$A$9,0),7),INDEX(ฐาน!$A$4:$G$9,MATCH(I4951,ฐาน!$A$4:$A$9,0),4)),"")</f>
        <v/>
      </c>
      <c r="P4951" s="312">
        <f>IF(M4951&lt;&gt;ฐาน!$M$45,IF(L4951&lt;&gt;"",($L4951*$N4951/100),0),0)</f>
        <v>0</v>
      </c>
      <c r="Q4951" s="311">
        <f>IF(M4951&lt;&gt;ฐาน!$M$45,IF(L4951&lt;&gt;"",ROUNDUP(($L4951*$N4951/100),-1),0),0)</f>
        <v>0</v>
      </c>
      <c r="R4951" s="311">
        <f t="shared" si="154"/>
        <v>0</v>
      </c>
      <c r="S4951" s="313">
        <f t="shared" si="155"/>
        <v>0</v>
      </c>
      <c r="T4951" s="314">
        <f>IF(M4951&lt;&gt;ฐาน!$M$45,IF(S4951&lt;&gt;"",S4951+R4951,0),0)</f>
        <v>0</v>
      </c>
      <c r="U4951" s="311">
        <f>IF(M4951&lt;&gt;ฐาน!$M$45,IF(S4951=0,J4951+T4951,O4951),J4951)</f>
        <v>0</v>
      </c>
      <c r="V4951" s="98"/>
    </row>
    <row r="4952" spans="1:22" x14ac:dyDescent="0.35">
      <c r="A4952" s="93">
        <v>4944</v>
      </c>
      <c r="B4952" s="84"/>
      <c r="C4952" s="98"/>
      <c r="D4952" s="91"/>
      <c r="E4952" s="89"/>
      <c r="F4952" s="88"/>
      <c r="G4952" s="91"/>
      <c r="H4952" s="91"/>
      <c r="I4952" s="88"/>
      <c r="J4952" s="92"/>
      <c r="K4952" s="212"/>
      <c r="L4952" s="308" t="str">
        <f>IF(K4952&lt;&gt;"",INDEX(ฐาน!$J$4:$M$44,MATCH(INT(K4952),ฐาน!$J$4:$J$44,0),2),"")</f>
        <v/>
      </c>
      <c r="M4952" s="309" t="str">
        <f>IF(L4952&lt;&gt;"",INDEX(ฐาน!$J$4:$M$45,MATCH(L4952,ฐาน!$K$4:$K$45,0),4),"")</f>
        <v/>
      </c>
      <c r="N4952" s="310" t="str">
        <f>IF(I4952&lt;&gt;"",INDEX(ฐาน!$A$4:$F$9,MATCH(I4952,ฐาน!$A$4:$A$9,0),IF(J4952&gt;=INDEX(ฐาน!$A$4:$F$9,MATCH(I4952,ฐาน!$A$4:$A$9,0),3),6,5)),"")</f>
        <v/>
      </c>
      <c r="O4952" s="311" t="str">
        <f>IF(I4952&lt;&gt;"",IF(J4952&gt;=INDEX(ฐาน!$A$4:$G$9,MATCH(I4952,ฐาน!$A$4:$A$9,0),4),INDEX(ฐาน!$A$4:$G$9,MATCH(I4952,ฐาน!$A$4:$A$9,0),7),INDEX(ฐาน!$A$4:$G$9,MATCH(I4952,ฐาน!$A$4:$A$9,0),4)),"")</f>
        <v/>
      </c>
      <c r="P4952" s="312">
        <f>IF(M4952&lt;&gt;ฐาน!$M$45,IF(L4952&lt;&gt;"",($L4952*$N4952/100),0),0)</f>
        <v>0</v>
      </c>
      <c r="Q4952" s="311">
        <f>IF(M4952&lt;&gt;ฐาน!$M$45,IF(L4952&lt;&gt;"",ROUNDUP(($L4952*$N4952/100),-1),0),0)</f>
        <v>0</v>
      </c>
      <c r="R4952" s="311">
        <f t="shared" si="154"/>
        <v>0</v>
      </c>
      <c r="S4952" s="313">
        <f t="shared" si="155"/>
        <v>0</v>
      </c>
      <c r="T4952" s="314">
        <f>IF(M4952&lt;&gt;ฐาน!$M$45,IF(S4952&lt;&gt;"",S4952+R4952,0),0)</f>
        <v>0</v>
      </c>
      <c r="U4952" s="311">
        <f>IF(M4952&lt;&gt;ฐาน!$M$45,IF(S4952=0,J4952+T4952,O4952),J4952)</f>
        <v>0</v>
      </c>
      <c r="V4952" s="98"/>
    </row>
    <row r="4953" spans="1:22" x14ac:dyDescent="0.35">
      <c r="A4953" s="93">
        <v>4945</v>
      </c>
      <c r="B4953" s="84"/>
      <c r="C4953" s="98"/>
      <c r="D4953" s="91"/>
      <c r="E4953" s="89"/>
      <c r="F4953" s="88"/>
      <c r="G4953" s="91"/>
      <c r="H4953" s="91"/>
      <c r="I4953" s="88"/>
      <c r="J4953" s="92"/>
      <c r="K4953" s="212"/>
      <c r="L4953" s="308" t="str">
        <f>IF(K4953&lt;&gt;"",INDEX(ฐาน!$J$4:$M$44,MATCH(INT(K4953),ฐาน!$J$4:$J$44,0),2),"")</f>
        <v/>
      </c>
      <c r="M4953" s="309" t="str">
        <f>IF(L4953&lt;&gt;"",INDEX(ฐาน!$J$4:$M$45,MATCH(L4953,ฐาน!$K$4:$K$45,0),4),"")</f>
        <v/>
      </c>
      <c r="N4953" s="310" t="str">
        <f>IF(I4953&lt;&gt;"",INDEX(ฐาน!$A$4:$F$9,MATCH(I4953,ฐาน!$A$4:$A$9,0),IF(J4953&gt;=INDEX(ฐาน!$A$4:$F$9,MATCH(I4953,ฐาน!$A$4:$A$9,0),3),6,5)),"")</f>
        <v/>
      </c>
      <c r="O4953" s="311" t="str">
        <f>IF(I4953&lt;&gt;"",IF(J4953&gt;=INDEX(ฐาน!$A$4:$G$9,MATCH(I4953,ฐาน!$A$4:$A$9,0),4),INDEX(ฐาน!$A$4:$G$9,MATCH(I4953,ฐาน!$A$4:$A$9,0),7),INDEX(ฐาน!$A$4:$G$9,MATCH(I4953,ฐาน!$A$4:$A$9,0),4)),"")</f>
        <v/>
      </c>
      <c r="P4953" s="312">
        <f>IF(M4953&lt;&gt;ฐาน!$M$45,IF(L4953&lt;&gt;"",($L4953*$N4953/100),0),0)</f>
        <v>0</v>
      </c>
      <c r="Q4953" s="311">
        <f>IF(M4953&lt;&gt;ฐาน!$M$45,IF(L4953&lt;&gt;"",ROUNDUP(($L4953*$N4953/100),-1),0),0)</f>
        <v>0</v>
      </c>
      <c r="R4953" s="311">
        <f t="shared" si="154"/>
        <v>0</v>
      </c>
      <c r="S4953" s="313">
        <f t="shared" si="155"/>
        <v>0</v>
      </c>
      <c r="T4953" s="314">
        <f>IF(M4953&lt;&gt;ฐาน!$M$45,IF(S4953&lt;&gt;"",S4953+R4953,0),0)</f>
        <v>0</v>
      </c>
      <c r="U4953" s="311">
        <f>IF(M4953&lt;&gt;ฐาน!$M$45,IF(S4953=0,J4953+T4953,O4953),J4953)</f>
        <v>0</v>
      </c>
      <c r="V4953" s="98"/>
    </row>
    <row r="4954" spans="1:22" x14ac:dyDescent="0.35">
      <c r="A4954" s="93">
        <v>4946</v>
      </c>
      <c r="B4954" s="84"/>
      <c r="C4954" s="98"/>
      <c r="D4954" s="91"/>
      <c r="E4954" s="89"/>
      <c r="F4954" s="88"/>
      <c r="G4954" s="91"/>
      <c r="H4954" s="91"/>
      <c r="I4954" s="88"/>
      <c r="J4954" s="92"/>
      <c r="K4954" s="212"/>
      <c r="L4954" s="308" t="str">
        <f>IF(K4954&lt;&gt;"",INDEX(ฐาน!$J$4:$M$44,MATCH(INT(K4954),ฐาน!$J$4:$J$44,0),2),"")</f>
        <v/>
      </c>
      <c r="M4954" s="309" t="str">
        <f>IF(L4954&lt;&gt;"",INDEX(ฐาน!$J$4:$M$45,MATCH(L4954,ฐาน!$K$4:$K$45,0),4),"")</f>
        <v/>
      </c>
      <c r="N4954" s="310" t="str">
        <f>IF(I4954&lt;&gt;"",INDEX(ฐาน!$A$4:$F$9,MATCH(I4954,ฐาน!$A$4:$A$9,0),IF(J4954&gt;=INDEX(ฐาน!$A$4:$F$9,MATCH(I4954,ฐาน!$A$4:$A$9,0),3),6,5)),"")</f>
        <v/>
      </c>
      <c r="O4954" s="311" t="str">
        <f>IF(I4954&lt;&gt;"",IF(J4954&gt;=INDEX(ฐาน!$A$4:$G$9,MATCH(I4954,ฐาน!$A$4:$A$9,0),4),INDEX(ฐาน!$A$4:$G$9,MATCH(I4954,ฐาน!$A$4:$A$9,0),7),INDEX(ฐาน!$A$4:$G$9,MATCH(I4954,ฐาน!$A$4:$A$9,0),4)),"")</f>
        <v/>
      </c>
      <c r="P4954" s="312">
        <f>IF(M4954&lt;&gt;ฐาน!$M$45,IF(L4954&lt;&gt;"",($L4954*$N4954/100),0),0)</f>
        <v>0</v>
      </c>
      <c r="Q4954" s="311">
        <f>IF(M4954&lt;&gt;ฐาน!$M$45,IF(L4954&lt;&gt;"",ROUNDUP(($L4954*$N4954/100),-1),0),0)</f>
        <v>0</v>
      </c>
      <c r="R4954" s="311">
        <f t="shared" si="154"/>
        <v>0</v>
      </c>
      <c r="S4954" s="313">
        <f t="shared" si="155"/>
        <v>0</v>
      </c>
      <c r="T4954" s="314">
        <f>IF(M4954&lt;&gt;ฐาน!$M$45,IF(S4954&lt;&gt;"",S4954+R4954,0),0)</f>
        <v>0</v>
      </c>
      <c r="U4954" s="311">
        <f>IF(M4954&lt;&gt;ฐาน!$M$45,IF(S4954=0,J4954+T4954,O4954),J4954)</f>
        <v>0</v>
      </c>
      <c r="V4954" s="98"/>
    </row>
    <row r="4955" spans="1:22" x14ac:dyDescent="0.35">
      <c r="A4955" s="93">
        <v>4947</v>
      </c>
      <c r="B4955" s="84"/>
      <c r="C4955" s="98"/>
      <c r="D4955" s="91"/>
      <c r="E4955" s="89"/>
      <c r="F4955" s="88"/>
      <c r="G4955" s="91"/>
      <c r="H4955" s="91"/>
      <c r="I4955" s="88"/>
      <c r="J4955" s="92"/>
      <c r="K4955" s="212"/>
      <c r="L4955" s="308" t="str">
        <f>IF(K4955&lt;&gt;"",INDEX(ฐาน!$J$4:$M$44,MATCH(INT(K4955),ฐาน!$J$4:$J$44,0),2),"")</f>
        <v/>
      </c>
      <c r="M4955" s="309" t="str">
        <f>IF(L4955&lt;&gt;"",INDEX(ฐาน!$J$4:$M$45,MATCH(L4955,ฐาน!$K$4:$K$45,0),4),"")</f>
        <v/>
      </c>
      <c r="N4955" s="310" t="str">
        <f>IF(I4955&lt;&gt;"",INDEX(ฐาน!$A$4:$F$9,MATCH(I4955,ฐาน!$A$4:$A$9,0),IF(J4955&gt;=INDEX(ฐาน!$A$4:$F$9,MATCH(I4955,ฐาน!$A$4:$A$9,0),3),6,5)),"")</f>
        <v/>
      </c>
      <c r="O4955" s="311" t="str">
        <f>IF(I4955&lt;&gt;"",IF(J4955&gt;=INDEX(ฐาน!$A$4:$G$9,MATCH(I4955,ฐาน!$A$4:$A$9,0),4),INDEX(ฐาน!$A$4:$G$9,MATCH(I4955,ฐาน!$A$4:$A$9,0),7),INDEX(ฐาน!$A$4:$G$9,MATCH(I4955,ฐาน!$A$4:$A$9,0),4)),"")</f>
        <v/>
      </c>
      <c r="P4955" s="312">
        <f>IF(M4955&lt;&gt;ฐาน!$M$45,IF(L4955&lt;&gt;"",($L4955*$N4955/100),0),0)</f>
        <v>0</v>
      </c>
      <c r="Q4955" s="311">
        <f>IF(M4955&lt;&gt;ฐาน!$M$45,IF(L4955&lt;&gt;"",ROUNDUP(($L4955*$N4955/100),-1),0),0)</f>
        <v>0</v>
      </c>
      <c r="R4955" s="311">
        <f t="shared" si="154"/>
        <v>0</v>
      </c>
      <c r="S4955" s="313">
        <f t="shared" si="155"/>
        <v>0</v>
      </c>
      <c r="T4955" s="314">
        <f>IF(M4955&lt;&gt;ฐาน!$M$45,IF(S4955&lt;&gt;"",S4955+R4955,0),0)</f>
        <v>0</v>
      </c>
      <c r="U4955" s="311">
        <f>IF(M4955&lt;&gt;ฐาน!$M$45,IF(S4955=0,J4955+T4955,O4955),J4955)</f>
        <v>0</v>
      </c>
      <c r="V4955" s="98"/>
    </row>
    <row r="4956" spans="1:22" x14ac:dyDescent="0.35">
      <c r="A4956" s="93">
        <v>4948</v>
      </c>
      <c r="B4956" s="84"/>
      <c r="C4956" s="98"/>
      <c r="D4956" s="91"/>
      <c r="E4956" s="89"/>
      <c r="F4956" s="88"/>
      <c r="G4956" s="91"/>
      <c r="H4956" s="91"/>
      <c r="I4956" s="88"/>
      <c r="J4956" s="92"/>
      <c r="K4956" s="212"/>
      <c r="L4956" s="308" t="str">
        <f>IF(K4956&lt;&gt;"",INDEX(ฐาน!$J$4:$M$44,MATCH(INT(K4956),ฐาน!$J$4:$J$44,0),2),"")</f>
        <v/>
      </c>
      <c r="M4956" s="309" t="str">
        <f>IF(L4956&lt;&gt;"",INDEX(ฐาน!$J$4:$M$45,MATCH(L4956,ฐาน!$K$4:$K$45,0),4),"")</f>
        <v/>
      </c>
      <c r="N4956" s="310" t="str">
        <f>IF(I4956&lt;&gt;"",INDEX(ฐาน!$A$4:$F$9,MATCH(I4956,ฐาน!$A$4:$A$9,0),IF(J4956&gt;=INDEX(ฐาน!$A$4:$F$9,MATCH(I4956,ฐาน!$A$4:$A$9,0),3),6,5)),"")</f>
        <v/>
      </c>
      <c r="O4956" s="311" t="str">
        <f>IF(I4956&lt;&gt;"",IF(J4956&gt;=INDEX(ฐาน!$A$4:$G$9,MATCH(I4956,ฐาน!$A$4:$A$9,0),4),INDEX(ฐาน!$A$4:$G$9,MATCH(I4956,ฐาน!$A$4:$A$9,0),7),INDEX(ฐาน!$A$4:$G$9,MATCH(I4956,ฐาน!$A$4:$A$9,0),4)),"")</f>
        <v/>
      </c>
      <c r="P4956" s="312">
        <f>IF(M4956&lt;&gt;ฐาน!$M$45,IF(L4956&lt;&gt;"",($L4956*$N4956/100),0),0)</f>
        <v>0</v>
      </c>
      <c r="Q4956" s="311">
        <f>IF(M4956&lt;&gt;ฐาน!$M$45,IF(L4956&lt;&gt;"",ROUNDUP(($L4956*$N4956/100),-1),0),0)</f>
        <v>0</v>
      </c>
      <c r="R4956" s="311">
        <f t="shared" si="154"/>
        <v>0</v>
      </c>
      <c r="S4956" s="313">
        <f t="shared" si="155"/>
        <v>0</v>
      </c>
      <c r="T4956" s="314">
        <f>IF(M4956&lt;&gt;ฐาน!$M$45,IF(S4956&lt;&gt;"",S4956+R4956,0),0)</f>
        <v>0</v>
      </c>
      <c r="U4956" s="311">
        <f>IF(M4956&lt;&gt;ฐาน!$M$45,IF(S4956=0,J4956+T4956,O4956),J4956)</f>
        <v>0</v>
      </c>
      <c r="V4956" s="98"/>
    </row>
    <row r="4957" spans="1:22" x14ac:dyDescent="0.35">
      <c r="A4957" s="93">
        <v>4949</v>
      </c>
      <c r="B4957" s="84"/>
      <c r="C4957" s="98"/>
      <c r="D4957" s="91"/>
      <c r="E4957" s="89"/>
      <c r="F4957" s="88"/>
      <c r="G4957" s="91"/>
      <c r="H4957" s="91"/>
      <c r="I4957" s="88"/>
      <c r="J4957" s="92"/>
      <c r="K4957" s="212"/>
      <c r="L4957" s="308" t="str">
        <f>IF(K4957&lt;&gt;"",INDEX(ฐาน!$J$4:$M$44,MATCH(INT(K4957),ฐาน!$J$4:$J$44,0),2),"")</f>
        <v/>
      </c>
      <c r="M4957" s="309" t="str">
        <f>IF(L4957&lt;&gt;"",INDEX(ฐาน!$J$4:$M$45,MATCH(L4957,ฐาน!$K$4:$K$45,0),4),"")</f>
        <v/>
      </c>
      <c r="N4957" s="310" t="str">
        <f>IF(I4957&lt;&gt;"",INDEX(ฐาน!$A$4:$F$9,MATCH(I4957,ฐาน!$A$4:$A$9,0),IF(J4957&gt;=INDEX(ฐาน!$A$4:$F$9,MATCH(I4957,ฐาน!$A$4:$A$9,0),3),6,5)),"")</f>
        <v/>
      </c>
      <c r="O4957" s="311" t="str">
        <f>IF(I4957&lt;&gt;"",IF(J4957&gt;=INDEX(ฐาน!$A$4:$G$9,MATCH(I4957,ฐาน!$A$4:$A$9,0),4),INDEX(ฐาน!$A$4:$G$9,MATCH(I4957,ฐาน!$A$4:$A$9,0),7),INDEX(ฐาน!$A$4:$G$9,MATCH(I4957,ฐาน!$A$4:$A$9,0),4)),"")</f>
        <v/>
      </c>
      <c r="P4957" s="312">
        <f>IF(M4957&lt;&gt;ฐาน!$M$45,IF(L4957&lt;&gt;"",($L4957*$N4957/100),0),0)</f>
        <v>0</v>
      </c>
      <c r="Q4957" s="311">
        <f>IF(M4957&lt;&gt;ฐาน!$M$45,IF(L4957&lt;&gt;"",ROUNDUP(($L4957*$N4957/100),-1),0),0)</f>
        <v>0</v>
      </c>
      <c r="R4957" s="311">
        <f t="shared" si="154"/>
        <v>0</v>
      </c>
      <c r="S4957" s="313">
        <f t="shared" si="155"/>
        <v>0</v>
      </c>
      <c r="T4957" s="314">
        <f>IF(M4957&lt;&gt;ฐาน!$M$45,IF(S4957&lt;&gt;"",S4957+R4957,0),0)</f>
        <v>0</v>
      </c>
      <c r="U4957" s="311">
        <f>IF(M4957&lt;&gt;ฐาน!$M$45,IF(S4957=0,J4957+T4957,O4957),J4957)</f>
        <v>0</v>
      </c>
      <c r="V4957" s="98"/>
    </row>
    <row r="4958" spans="1:22" x14ac:dyDescent="0.35">
      <c r="A4958" s="93">
        <v>4950</v>
      </c>
      <c r="B4958" s="84"/>
      <c r="C4958" s="98"/>
      <c r="D4958" s="91"/>
      <c r="E4958" s="89"/>
      <c r="F4958" s="88"/>
      <c r="G4958" s="91"/>
      <c r="H4958" s="91"/>
      <c r="I4958" s="88"/>
      <c r="J4958" s="92"/>
      <c r="K4958" s="212"/>
      <c r="L4958" s="308" t="str">
        <f>IF(K4958&lt;&gt;"",INDEX(ฐาน!$J$4:$M$44,MATCH(INT(K4958),ฐาน!$J$4:$J$44,0),2),"")</f>
        <v/>
      </c>
      <c r="M4958" s="309" t="str">
        <f>IF(L4958&lt;&gt;"",INDEX(ฐาน!$J$4:$M$45,MATCH(L4958,ฐาน!$K$4:$K$45,0),4),"")</f>
        <v/>
      </c>
      <c r="N4958" s="310" t="str">
        <f>IF(I4958&lt;&gt;"",INDEX(ฐาน!$A$4:$F$9,MATCH(I4958,ฐาน!$A$4:$A$9,0),IF(J4958&gt;=INDEX(ฐาน!$A$4:$F$9,MATCH(I4958,ฐาน!$A$4:$A$9,0),3),6,5)),"")</f>
        <v/>
      </c>
      <c r="O4958" s="311" t="str">
        <f>IF(I4958&lt;&gt;"",IF(J4958&gt;=INDEX(ฐาน!$A$4:$G$9,MATCH(I4958,ฐาน!$A$4:$A$9,0),4),INDEX(ฐาน!$A$4:$G$9,MATCH(I4958,ฐาน!$A$4:$A$9,0),7),INDEX(ฐาน!$A$4:$G$9,MATCH(I4958,ฐาน!$A$4:$A$9,0),4)),"")</f>
        <v/>
      </c>
      <c r="P4958" s="312">
        <f>IF(M4958&lt;&gt;ฐาน!$M$45,IF(L4958&lt;&gt;"",($L4958*$N4958/100),0),0)</f>
        <v>0</v>
      </c>
      <c r="Q4958" s="311">
        <f>IF(M4958&lt;&gt;ฐาน!$M$45,IF(L4958&lt;&gt;"",ROUNDUP(($L4958*$N4958/100),-1),0),0)</f>
        <v>0</v>
      </c>
      <c r="R4958" s="311">
        <f t="shared" si="154"/>
        <v>0</v>
      </c>
      <c r="S4958" s="313">
        <f t="shared" si="155"/>
        <v>0</v>
      </c>
      <c r="T4958" s="314">
        <f>IF(M4958&lt;&gt;ฐาน!$M$45,IF(S4958&lt;&gt;"",S4958+R4958,0),0)</f>
        <v>0</v>
      </c>
      <c r="U4958" s="311">
        <f>IF(M4958&lt;&gt;ฐาน!$M$45,IF(S4958=0,J4958+T4958,O4958),J4958)</f>
        <v>0</v>
      </c>
      <c r="V4958" s="98"/>
    </row>
    <row r="4959" spans="1:22" x14ac:dyDescent="0.35">
      <c r="A4959" s="93">
        <v>4951</v>
      </c>
      <c r="B4959" s="84"/>
      <c r="C4959" s="98"/>
      <c r="D4959" s="91"/>
      <c r="E4959" s="89"/>
      <c r="F4959" s="88"/>
      <c r="G4959" s="91"/>
      <c r="H4959" s="91"/>
      <c r="I4959" s="88"/>
      <c r="J4959" s="92"/>
      <c r="K4959" s="212"/>
      <c r="L4959" s="308" t="str">
        <f>IF(K4959&lt;&gt;"",INDEX(ฐาน!$J$4:$M$44,MATCH(INT(K4959),ฐาน!$J$4:$J$44,0),2),"")</f>
        <v/>
      </c>
      <c r="M4959" s="309" t="str">
        <f>IF(L4959&lt;&gt;"",INDEX(ฐาน!$J$4:$M$45,MATCH(L4959,ฐาน!$K$4:$K$45,0),4),"")</f>
        <v/>
      </c>
      <c r="N4959" s="310" t="str">
        <f>IF(I4959&lt;&gt;"",INDEX(ฐาน!$A$4:$F$9,MATCH(I4959,ฐาน!$A$4:$A$9,0),IF(J4959&gt;=INDEX(ฐาน!$A$4:$F$9,MATCH(I4959,ฐาน!$A$4:$A$9,0),3),6,5)),"")</f>
        <v/>
      </c>
      <c r="O4959" s="311" t="str">
        <f>IF(I4959&lt;&gt;"",IF(J4959&gt;=INDEX(ฐาน!$A$4:$G$9,MATCH(I4959,ฐาน!$A$4:$A$9,0),4),INDEX(ฐาน!$A$4:$G$9,MATCH(I4959,ฐาน!$A$4:$A$9,0),7),INDEX(ฐาน!$A$4:$G$9,MATCH(I4959,ฐาน!$A$4:$A$9,0),4)),"")</f>
        <v/>
      </c>
      <c r="P4959" s="312">
        <f>IF(M4959&lt;&gt;ฐาน!$M$45,IF(L4959&lt;&gt;"",($L4959*$N4959/100),0),0)</f>
        <v>0</v>
      </c>
      <c r="Q4959" s="311">
        <f>IF(M4959&lt;&gt;ฐาน!$M$45,IF(L4959&lt;&gt;"",ROUNDUP(($L4959*$N4959/100),-1),0),0)</f>
        <v>0</v>
      </c>
      <c r="R4959" s="311">
        <f t="shared" si="154"/>
        <v>0</v>
      </c>
      <c r="S4959" s="313">
        <f t="shared" si="155"/>
        <v>0</v>
      </c>
      <c r="T4959" s="314">
        <f>IF(M4959&lt;&gt;ฐาน!$M$45,IF(S4959&lt;&gt;"",S4959+R4959,0),0)</f>
        <v>0</v>
      </c>
      <c r="U4959" s="311">
        <f>IF(M4959&lt;&gt;ฐาน!$M$45,IF(S4959=0,J4959+T4959,O4959),J4959)</f>
        <v>0</v>
      </c>
      <c r="V4959" s="98"/>
    </row>
    <row r="4960" spans="1:22" x14ac:dyDescent="0.35">
      <c r="A4960" s="93">
        <v>4952</v>
      </c>
      <c r="B4960" s="84"/>
      <c r="C4960" s="98"/>
      <c r="D4960" s="91"/>
      <c r="E4960" s="89"/>
      <c r="F4960" s="88"/>
      <c r="G4960" s="91"/>
      <c r="H4960" s="91"/>
      <c r="I4960" s="88"/>
      <c r="J4960" s="92"/>
      <c r="K4960" s="212"/>
      <c r="L4960" s="308" t="str">
        <f>IF(K4960&lt;&gt;"",INDEX(ฐาน!$J$4:$M$44,MATCH(INT(K4960),ฐาน!$J$4:$J$44,0),2),"")</f>
        <v/>
      </c>
      <c r="M4960" s="309" t="str">
        <f>IF(L4960&lt;&gt;"",INDEX(ฐาน!$J$4:$M$45,MATCH(L4960,ฐาน!$K$4:$K$45,0),4),"")</f>
        <v/>
      </c>
      <c r="N4960" s="310" t="str">
        <f>IF(I4960&lt;&gt;"",INDEX(ฐาน!$A$4:$F$9,MATCH(I4960,ฐาน!$A$4:$A$9,0),IF(J4960&gt;=INDEX(ฐาน!$A$4:$F$9,MATCH(I4960,ฐาน!$A$4:$A$9,0),3),6,5)),"")</f>
        <v/>
      </c>
      <c r="O4960" s="311" t="str">
        <f>IF(I4960&lt;&gt;"",IF(J4960&gt;=INDEX(ฐาน!$A$4:$G$9,MATCH(I4960,ฐาน!$A$4:$A$9,0),4),INDEX(ฐาน!$A$4:$G$9,MATCH(I4960,ฐาน!$A$4:$A$9,0),7),INDEX(ฐาน!$A$4:$G$9,MATCH(I4960,ฐาน!$A$4:$A$9,0),4)),"")</f>
        <v/>
      </c>
      <c r="P4960" s="312">
        <f>IF(M4960&lt;&gt;ฐาน!$M$45,IF(L4960&lt;&gt;"",($L4960*$N4960/100),0),0)</f>
        <v>0</v>
      </c>
      <c r="Q4960" s="311">
        <f>IF(M4960&lt;&gt;ฐาน!$M$45,IF(L4960&lt;&gt;"",ROUNDUP(($L4960*$N4960/100),-1),0),0)</f>
        <v>0</v>
      </c>
      <c r="R4960" s="311">
        <f t="shared" si="154"/>
        <v>0</v>
      </c>
      <c r="S4960" s="313">
        <f t="shared" si="155"/>
        <v>0</v>
      </c>
      <c r="T4960" s="314">
        <f>IF(M4960&lt;&gt;ฐาน!$M$45,IF(S4960&lt;&gt;"",S4960+R4960,0),0)</f>
        <v>0</v>
      </c>
      <c r="U4960" s="311">
        <f>IF(M4960&lt;&gt;ฐาน!$M$45,IF(S4960=0,J4960+T4960,O4960),J4960)</f>
        <v>0</v>
      </c>
      <c r="V4960" s="98"/>
    </row>
    <row r="4961" spans="1:22" x14ac:dyDescent="0.35">
      <c r="A4961" s="93">
        <v>4953</v>
      </c>
      <c r="B4961" s="84"/>
      <c r="C4961" s="98"/>
      <c r="D4961" s="91"/>
      <c r="E4961" s="89"/>
      <c r="F4961" s="88"/>
      <c r="G4961" s="91"/>
      <c r="H4961" s="91"/>
      <c r="I4961" s="88"/>
      <c r="J4961" s="92"/>
      <c r="K4961" s="212"/>
      <c r="L4961" s="308" t="str">
        <f>IF(K4961&lt;&gt;"",INDEX(ฐาน!$J$4:$M$44,MATCH(INT(K4961),ฐาน!$J$4:$J$44,0),2),"")</f>
        <v/>
      </c>
      <c r="M4961" s="309" t="str">
        <f>IF(L4961&lt;&gt;"",INDEX(ฐาน!$J$4:$M$45,MATCH(L4961,ฐาน!$K$4:$K$45,0),4),"")</f>
        <v/>
      </c>
      <c r="N4961" s="310" t="str">
        <f>IF(I4961&lt;&gt;"",INDEX(ฐาน!$A$4:$F$9,MATCH(I4961,ฐาน!$A$4:$A$9,0),IF(J4961&gt;=INDEX(ฐาน!$A$4:$F$9,MATCH(I4961,ฐาน!$A$4:$A$9,0),3),6,5)),"")</f>
        <v/>
      </c>
      <c r="O4961" s="311" t="str">
        <f>IF(I4961&lt;&gt;"",IF(J4961&gt;=INDEX(ฐาน!$A$4:$G$9,MATCH(I4961,ฐาน!$A$4:$A$9,0),4),INDEX(ฐาน!$A$4:$G$9,MATCH(I4961,ฐาน!$A$4:$A$9,0),7),INDEX(ฐาน!$A$4:$G$9,MATCH(I4961,ฐาน!$A$4:$A$9,0),4)),"")</f>
        <v/>
      </c>
      <c r="P4961" s="312">
        <f>IF(M4961&lt;&gt;ฐาน!$M$45,IF(L4961&lt;&gt;"",($L4961*$N4961/100),0),0)</f>
        <v>0</v>
      </c>
      <c r="Q4961" s="311">
        <f>IF(M4961&lt;&gt;ฐาน!$M$45,IF(L4961&lt;&gt;"",ROUNDUP(($L4961*$N4961/100),-1),0),0)</f>
        <v>0</v>
      </c>
      <c r="R4961" s="311">
        <f t="shared" si="154"/>
        <v>0</v>
      </c>
      <c r="S4961" s="313">
        <f t="shared" si="155"/>
        <v>0</v>
      </c>
      <c r="T4961" s="314">
        <f>IF(M4961&lt;&gt;ฐาน!$M$45,IF(S4961&lt;&gt;"",S4961+R4961,0),0)</f>
        <v>0</v>
      </c>
      <c r="U4961" s="311">
        <f>IF(M4961&lt;&gt;ฐาน!$M$45,IF(S4961=0,J4961+T4961,O4961),J4961)</f>
        <v>0</v>
      </c>
      <c r="V4961" s="98"/>
    </row>
    <row r="4962" spans="1:22" x14ac:dyDescent="0.35">
      <c r="A4962" s="93">
        <v>4954</v>
      </c>
      <c r="B4962" s="84"/>
      <c r="C4962" s="98"/>
      <c r="D4962" s="91"/>
      <c r="E4962" s="89"/>
      <c r="F4962" s="88"/>
      <c r="G4962" s="91"/>
      <c r="H4962" s="91"/>
      <c r="I4962" s="88"/>
      <c r="J4962" s="92"/>
      <c r="K4962" s="212"/>
      <c r="L4962" s="308" t="str">
        <f>IF(K4962&lt;&gt;"",INDEX(ฐาน!$J$4:$M$44,MATCH(INT(K4962),ฐาน!$J$4:$J$44,0),2),"")</f>
        <v/>
      </c>
      <c r="M4962" s="309" t="str">
        <f>IF(L4962&lt;&gt;"",INDEX(ฐาน!$J$4:$M$45,MATCH(L4962,ฐาน!$K$4:$K$45,0),4),"")</f>
        <v/>
      </c>
      <c r="N4962" s="310" t="str">
        <f>IF(I4962&lt;&gt;"",INDEX(ฐาน!$A$4:$F$9,MATCH(I4962,ฐาน!$A$4:$A$9,0),IF(J4962&gt;=INDEX(ฐาน!$A$4:$F$9,MATCH(I4962,ฐาน!$A$4:$A$9,0),3),6,5)),"")</f>
        <v/>
      </c>
      <c r="O4962" s="311" t="str">
        <f>IF(I4962&lt;&gt;"",IF(J4962&gt;=INDEX(ฐาน!$A$4:$G$9,MATCH(I4962,ฐาน!$A$4:$A$9,0),4),INDEX(ฐาน!$A$4:$G$9,MATCH(I4962,ฐาน!$A$4:$A$9,0),7),INDEX(ฐาน!$A$4:$G$9,MATCH(I4962,ฐาน!$A$4:$A$9,0),4)),"")</f>
        <v/>
      </c>
      <c r="P4962" s="312">
        <f>IF(M4962&lt;&gt;ฐาน!$M$45,IF(L4962&lt;&gt;"",($L4962*$N4962/100),0),0)</f>
        <v>0</v>
      </c>
      <c r="Q4962" s="311">
        <f>IF(M4962&lt;&gt;ฐาน!$M$45,IF(L4962&lt;&gt;"",ROUNDUP(($L4962*$N4962/100),-1),0),0)</f>
        <v>0</v>
      </c>
      <c r="R4962" s="311">
        <f t="shared" si="154"/>
        <v>0</v>
      </c>
      <c r="S4962" s="313">
        <f t="shared" si="155"/>
        <v>0</v>
      </c>
      <c r="T4962" s="314">
        <f>IF(M4962&lt;&gt;ฐาน!$M$45,IF(S4962&lt;&gt;"",S4962+R4962,0),0)</f>
        <v>0</v>
      </c>
      <c r="U4962" s="311">
        <f>IF(M4962&lt;&gt;ฐาน!$M$45,IF(S4962=0,J4962+T4962,O4962),J4962)</f>
        <v>0</v>
      </c>
      <c r="V4962" s="98"/>
    </row>
    <row r="4963" spans="1:22" x14ac:dyDescent="0.35">
      <c r="A4963" s="93">
        <v>4955</v>
      </c>
      <c r="B4963" s="84"/>
      <c r="C4963" s="98"/>
      <c r="D4963" s="91"/>
      <c r="E4963" s="89"/>
      <c r="F4963" s="88"/>
      <c r="G4963" s="91"/>
      <c r="H4963" s="91"/>
      <c r="I4963" s="88"/>
      <c r="J4963" s="92"/>
      <c r="K4963" s="212"/>
      <c r="L4963" s="308" t="str">
        <f>IF(K4963&lt;&gt;"",INDEX(ฐาน!$J$4:$M$44,MATCH(INT(K4963),ฐาน!$J$4:$J$44,0),2),"")</f>
        <v/>
      </c>
      <c r="M4963" s="309" t="str">
        <f>IF(L4963&lt;&gt;"",INDEX(ฐาน!$J$4:$M$45,MATCH(L4963,ฐาน!$K$4:$K$45,0),4),"")</f>
        <v/>
      </c>
      <c r="N4963" s="310" t="str">
        <f>IF(I4963&lt;&gt;"",INDEX(ฐาน!$A$4:$F$9,MATCH(I4963,ฐาน!$A$4:$A$9,0),IF(J4963&gt;=INDEX(ฐาน!$A$4:$F$9,MATCH(I4963,ฐาน!$A$4:$A$9,0),3),6,5)),"")</f>
        <v/>
      </c>
      <c r="O4963" s="311" t="str">
        <f>IF(I4963&lt;&gt;"",IF(J4963&gt;=INDEX(ฐาน!$A$4:$G$9,MATCH(I4963,ฐาน!$A$4:$A$9,0),4),INDEX(ฐาน!$A$4:$G$9,MATCH(I4963,ฐาน!$A$4:$A$9,0),7),INDEX(ฐาน!$A$4:$G$9,MATCH(I4963,ฐาน!$A$4:$A$9,0),4)),"")</f>
        <v/>
      </c>
      <c r="P4963" s="312">
        <f>IF(M4963&lt;&gt;ฐาน!$M$45,IF(L4963&lt;&gt;"",($L4963*$N4963/100),0),0)</f>
        <v>0</v>
      </c>
      <c r="Q4963" s="311">
        <f>IF(M4963&lt;&gt;ฐาน!$M$45,IF(L4963&lt;&gt;"",ROUNDUP(($L4963*$N4963/100),-1),0),0)</f>
        <v>0</v>
      </c>
      <c r="R4963" s="311">
        <f t="shared" si="154"/>
        <v>0</v>
      </c>
      <c r="S4963" s="313">
        <f t="shared" si="155"/>
        <v>0</v>
      </c>
      <c r="T4963" s="314">
        <f>IF(M4963&lt;&gt;ฐาน!$M$45,IF(S4963&lt;&gt;"",S4963+R4963,0),0)</f>
        <v>0</v>
      </c>
      <c r="U4963" s="311">
        <f>IF(M4963&lt;&gt;ฐาน!$M$45,IF(S4963=0,J4963+T4963,O4963),J4963)</f>
        <v>0</v>
      </c>
      <c r="V4963" s="98"/>
    </row>
    <row r="4964" spans="1:22" x14ac:dyDescent="0.35">
      <c r="A4964" s="93">
        <v>4956</v>
      </c>
      <c r="B4964" s="84"/>
      <c r="C4964" s="98"/>
      <c r="D4964" s="91"/>
      <c r="E4964" s="89"/>
      <c r="F4964" s="88"/>
      <c r="G4964" s="91"/>
      <c r="H4964" s="91"/>
      <c r="I4964" s="88"/>
      <c r="J4964" s="92"/>
      <c r="K4964" s="212"/>
      <c r="L4964" s="308" t="str">
        <f>IF(K4964&lt;&gt;"",INDEX(ฐาน!$J$4:$M$44,MATCH(INT(K4964),ฐาน!$J$4:$J$44,0),2),"")</f>
        <v/>
      </c>
      <c r="M4964" s="309" t="str">
        <f>IF(L4964&lt;&gt;"",INDEX(ฐาน!$J$4:$M$45,MATCH(L4964,ฐาน!$K$4:$K$45,0),4),"")</f>
        <v/>
      </c>
      <c r="N4964" s="310" t="str">
        <f>IF(I4964&lt;&gt;"",INDEX(ฐาน!$A$4:$F$9,MATCH(I4964,ฐาน!$A$4:$A$9,0),IF(J4964&gt;=INDEX(ฐาน!$A$4:$F$9,MATCH(I4964,ฐาน!$A$4:$A$9,0),3),6,5)),"")</f>
        <v/>
      </c>
      <c r="O4964" s="311" t="str">
        <f>IF(I4964&lt;&gt;"",IF(J4964&gt;=INDEX(ฐาน!$A$4:$G$9,MATCH(I4964,ฐาน!$A$4:$A$9,0),4),INDEX(ฐาน!$A$4:$G$9,MATCH(I4964,ฐาน!$A$4:$A$9,0),7),INDEX(ฐาน!$A$4:$G$9,MATCH(I4964,ฐาน!$A$4:$A$9,0),4)),"")</f>
        <v/>
      </c>
      <c r="P4964" s="312">
        <f>IF(M4964&lt;&gt;ฐาน!$M$45,IF(L4964&lt;&gt;"",($L4964*$N4964/100),0),0)</f>
        <v>0</v>
      </c>
      <c r="Q4964" s="311">
        <f>IF(M4964&lt;&gt;ฐาน!$M$45,IF(L4964&lt;&gt;"",ROUNDUP(($L4964*$N4964/100),-1),0),0)</f>
        <v>0</v>
      </c>
      <c r="R4964" s="311">
        <f t="shared" si="154"/>
        <v>0</v>
      </c>
      <c r="S4964" s="313">
        <f t="shared" si="155"/>
        <v>0</v>
      </c>
      <c r="T4964" s="314">
        <f>IF(M4964&lt;&gt;ฐาน!$M$45,IF(S4964&lt;&gt;"",S4964+R4964,0),0)</f>
        <v>0</v>
      </c>
      <c r="U4964" s="311">
        <f>IF(M4964&lt;&gt;ฐาน!$M$45,IF(S4964=0,J4964+T4964,O4964),J4964)</f>
        <v>0</v>
      </c>
      <c r="V4964" s="98"/>
    </row>
    <row r="4965" spans="1:22" x14ac:dyDescent="0.35">
      <c r="A4965" s="93">
        <v>4957</v>
      </c>
      <c r="B4965" s="84"/>
      <c r="C4965" s="98"/>
      <c r="D4965" s="91"/>
      <c r="E4965" s="89"/>
      <c r="F4965" s="88"/>
      <c r="G4965" s="91"/>
      <c r="H4965" s="91"/>
      <c r="I4965" s="88"/>
      <c r="J4965" s="92"/>
      <c r="K4965" s="212"/>
      <c r="L4965" s="308" t="str">
        <f>IF(K4965&lt;&gt;"",INDEX(ฐาน!$J$4:$M$44,MATCH(INT(K4965),ฐาน!$J$4:$J$44,0),2),"")</f>
        <v/>
      </c>
      <c r="M4965" s="309" t="str">
        <f>IF(L4965&lt;&gt;"",INDEX(ฐาน!$J$4:$M$45,MATCH(L4965,ฐาน!$K$4:$K$45,0),4),"")</f>
        <v/>
      </c>
      <c r="N4965" s="310" t="str">
        <f>IF(I4965&lt;&gt;"",INDEX(ฐาน!$A$4:$F$9,MATCH(I4965,ฐาน!$A$4:$A$9,0),IF(J4965&gt;=INDEX(ฐาน!$A$4:$F$9,MATCH(I4965,ฐาน!$A$4:$A$9,0),3),6,5)),"")</f>
        <v/>
      </c>
      <c r="O4965" s="311" t="str">
        <f>IF(I4965&lt;&gt;"",IF(J4965&gt;=INDEX(ฐาน!$A$4:$G$9,MATCH(I4965,ฐาน!$A$4:$A$9,0),4),INDEX(ฐาน!$A$4:$G$9,MATCH(I4965,ฐาน!$A$4:$A$9,0),7),INDEX(ฐาน!$A$4:$G$9,MATCH(I4965,ฐาน!$A$4:$A$9,0),4)),"")</f>
        <v/>
      </c>
      <c r="P4965" s="312">
        <f>IF(M4965&lt;&gt;ฐาน!$M$45,IF(L4965&lt;&gt;"",($L4965*$N4965/100),0),0)</f>
        <v>0</v>
      </c>
      <c r="Q4965" s="311">
        <f>IF(M4965&lt;&gt;ฐาน!$M$45,IF(L4965&lt;&gt;"",ROUNDUP(($L4965*$N4965/100),-1),0),0)</f>
        <v>0</v>
      </c>
      <c r="R4965" s="311">
        <f t="shared" si="154"/>
        <v>0</v>
      </c>
      <c r="S4965" s="313">
        <f t="shared" si="155"/>
        <v>0</v>
      </c>
      <c r="T4965" s="314">
        <f>IF(M4965&lt;&gt;ฐาน!$M$45,IF(S4965&lt;&gt;"",S4965+R4965,0),0)</f>
        <v>0</v>
      </c>
      <c r="U4965" s="311">
        <f>IF(M4965&lt;&gt;ฐาน!$M$45,IF(S4965=0,J4965+T4965,O4965),J4965)</f>
        <v>0</v>
      </c>
      <c r="V4965" s="98"/>
    </row>
    <row r="4966" spans="1:22" x14ac:dyDescent="0.35">
      <c r="A4966" s="93">
        <v>4958</v>
      </c>
      <c r="B4966" s="84"/>
      <c r="C4966" s="98"/>
      <c r="D4966" s="91"/>
      <c r="E4966" s="89"/>
      <c r="F4966" s="88"/>
      <c r="G4966" s="91"/>
      <c r="H4966" s="91"/>
      <c r="I4966" s="88"/>
      <c r="J4966" s="92"/>
      <c r="K4966" s="212"/>
      <c r="L4966" s="308" t="str">
        <f>IF(K4966&lt;&gt;"",INDEX(ฐาน!$J$4:$M$44,MATCH(INT(K4966),ฐาน!$J$4:$J$44,0),2),"")</f>
        <v/>
      </c>
      <c r="M4966" s="309" t="str">
        <f>IF(L4966&lt;&gt;"",INDEX(ฐาน!$J$4:$M$45,MATCH(L4966,ฐาน!$K$4:$K$45,0),4),"")</f>
        <v/>
      </c>
      <c r="N4966" s="310" t="str">
        <f>IF(I4966&lt;&gt;"",INDEX(ฐาน!$A$4:$F$9,MATCH(I4966,ฐาน!$A$4:$A$9,0),IF(J4966&gt;=INDEX(ฐาน!$A$4:$F$9,MATCH(I4966,ฐาน!$A$4:$A$9,0),3),6,5)),"")</f>
        <v/>
      </c>
      <c r="O4966" s="311" t="str">
        <f>IF(I4966&lt;&gt;"",IF(J4966&gt;=INDEX(ฐาน!$A$4:$G$9,MATCH(I4966,ฐาน!$A$4:$A$9,0),4),INDEX(ฐาน!$A$4:$G$9,MATCH(I4966,ฐาน!$A$4:$A$9,0),7),INDEX(ฐาน!$A$4:$G$9,MATCH(I4966,ฐาน!$A$4:$A$9,0),4)),"")</f>
        <v/>
      </c>
      <c r="P4966" s="312">
        <f>IF(M4966&lt;&gt;ฐาน!$M$45,IF(L4966&lt;&gt;"",($L4966*$N4966/100),0),0)</f>
        <v>0</v>
      </c>
      <c r="Q4966" s="311">
        <f>IF(M4966&lt;&gt;ฐาน!$M$45,IF(L4966&lt;&gt;"",ROUNDUP(($L4966*$N4966/100),-1),0),0)</f>
        <v>0</v>
      </c>
      <c r="R4966" s="311">
        <f t="shared" si="154"/>
        <v>0</v>
      </c>
      <c r="S4966" s="313">
        <f t="shared" si="155"/>
        <v>0</v>
      </c>
      <c r="T4966" s="314">
        <f>IF(M4966&lt;&gt;ฐาน!$M$45,IF(S4966&lt;&gt;"",S4966+R4966,0),0)</f>
        <v>0</v>
      </c>
      <c r="U4966" s="311">
        <f>IF(M4966&lt;&gt;ฐาน!$M$45,IF(S4966=0,J4966+T4966,O4966),J4966)</f>
        <v>0</v>
      </c>
      <c r="V4966" s="98"/>
    </row>
    <row r="4967" spans="1:22" x14ac:dyDescent="0.35">
      <c r="A4967" s="93">
        <v>4959</v>
      </c>
      <c r="B4967" s="84"/>
      <c r="C4967" s="98"/>
      <c r="D4967" s="91"/>
      <c r="E4967" s="89"/>
      <c r="F4967" s="88"/>
      <c r="G4967" s="91"/>
      <c r="H4967" s="91"/>
      <c r="I4967" s="88"/>
      <c r="J4967" s="92"/>
      <c r="K4967" s="212"/>
      <c r="L4967" s="308" t="str">
        <f>IF(K4967&lt;&gt;"",INDEX(ฐาน!$J$4:$M$44,MATCH(INT(K4967),ฐาน!$J$4:$J$44,0),2),"")</f>
        <v/>
      </c>
      <c r="M4967" s="309" t="str">
        <f>IF(L4967&lt;&gt;"",INDEX(ฐาน!$J$4:$M$45,MATCH(L4967,ฐาน!$K$4:$K$45,0),4),"")</f>
        <v/>
      </c>
      <c r="N4967" s="310" t="str">
        <f>IF(I4967&lt;&gt;"",INDEX(ฐาน!$A$4:$F$9,MATCH(I4967,ฐาน!$A$4:$A$9,0),IF(J4967&gt;=INDEX(ฐาน!$A$4:$F$9,MATCH(I4967,ฐาน!$A$4:$A$9,0),3),6,5)),"")</f>
        <v/>
      </c>
      <c r="O4967" s="311" t="str">
        <f>IF(I4967&lt;&gt;"",IF(J4967&gt;=INDEX(ฐาน!$A$4:$G$9,MATCH(I4967,ฐาน!$A$4:$A$9,0),4),INDEX(ฐาน!$A$4:$G$9,MATCH(I4967,ฐาน!$A$4:$A$9,0),7),INDEX(ฐาน!$A$4:$G$9,MATCH(I4967,ฐาน!$A$4:$A$9,0),4)),"")</f>
        <v/>
      </c>
      <c r="P4967" s="312">
        <f>IF(M4967&lt;&gt;ฐาน!$M$45,IF(L4967&lt;&gt;"",($L4967*$N4967/100),0),0)</f>
        <v>0</v>
      </c>
      <c r="Q4967" s="311">
        <f>IF(M4967&lt;&gt;ฐาน!$M$45,IF(L4967&lt;&gt;"",ROUNDUP(($L4967*$N4967/100),-1),0),0)</f>
        <v>0</v>
      </c>
      <c r="R4967" s="311">
        <f t="shared" si="154"/>
        <v>0</v>
      </c>
      <c r="S4967" s="313">
        <f t="shared" si="155"/>
        <v>0</v>
      </c>
      <c r="T4967" s="314">
        <f>IF(M4967&lt;&gt;ฐาน!$M$45,IF(S4967&lt;&gt;"",S4967+R4967,0),0)</f>
        <v>0</v>
      </c>
      <c r="U4967" s="311">
        <f>IF(M4967&lt;&gt;ฐาน!$M$45,IF(S4967=0,J4967+T4967,O4967),J4967)</f>
        <v>0</v>
      </c>
      <c r="V4967" s="98"/>
    </row>
    <row r="4968" spans="1:22" x14ac:dyDescent="0.35">
      <c r="A4968" s="93">
        <v>4960</v>
      </c>
      <c r="B4968" s="84"/>
      <c r="C4968" s="98"/>
      <c r="D4968" s="91"/>
      <c r="E4968" s="89"/>
      <c r="F4968" s="88"/>
      <c r="G4968" s="91"/>
      <c r="H4968" s="91"/>
      <c r="I4968" s="88"/>
      <c r="J4968" s="92"/>
      <c r="K4968" s="212"/>
      <c r="L4968" s="308" t="str">
        <f>IF(K4968&lt;&gt;"",INDEX(ฐาน!$J$4:$M$44,MATCH(INT(K4968),ฐาน!$J$4:$J$44,0),2),"")</f>
        <v/>
      </c>
      <c r="M4968" s="309" t="str">
        <f>IF(L4968&lt;&gt;"",INDEX(ฐาน!$J$4:$M$45,MATCH(L4968,ฐาน!$K$4:$K$45,0),4),"")</f>
        <v/>
      </c>
      <c r="N4968" s="310" t="str">
        <f>IF(I4968&lt;&gt;"",INDEX(ฐาน!$A$4:$F$9,MATCH(I4968,ฐาน!$A$4:$A$9,0),IF(J4968&gt;=INDEX(ฐาน!$A$4:$F$9,MATCH(I4968,ฐาน!$A$4:$A$9,0),3),6,5)),"")</f>
        <v/>
      </c>
      <c r="O4968" s="311" t="str">
        <f>IF(I4968&lt;&gt;"",IF(J4968&gt;=INDEX(ฐาน!$A$4:$G$9,MATCH(I4968,ฐาน!$A$4:$A$9,0),4),INDEX(ฐาน!$A$4:$G$9,MATCH(I4968,ฐาน!$A$4:$A$9,0),7),INDEX(ฐาน!$A$4:$G$9,MATCH(I4968,ฐาน!$A$4:$A$9,0),4)),"")</f>
        <v/>
      </c>
      <c r="P4968" s="312">
        <f>IF(M4968&lt;&gt;ฐาน!$M$45,IF(L4968&lt;&gt;"",($L4968*$N4968/100),0),0)</f>
        <v>0</v>
      </c>
      <c r="Q4968" s="311">
        <f>IF(M4968&lt;&gt;ฐาน!$M$45,IF(L4968&lt;&gt;"",ROUNDUP(($L4968*$N4968/100),-1),0),0)</f>
        <v>0</v>
      </c>
      <c r="R4968" s="311">
        <f t="shared" si="154"/>
        <v>0</v>
      </c>
      <c r="S4968" s="313">
        <f t="shared" si="155"/>
        <v>0</v>
      </c>
      <c r="T4968" s="314">
        <f>IF(M4968&lt;&gt;ฐาน!$M$45,IF(S4968&lt;&gt;"",S4968+R4968,0),0)</f>
        <v>0</v>
      </c>
      <c r="U4968" s="311">
        <f>IF(M4968&lt;&gt;ฐาน!$M$45,IF(S4968=0,J4968+T4968,O4968),J4968)</f>
        <v>0</v>
      </c>
      <c r="V4968" s="98"/>
    </row>
    <row r="4969" spans="1:22" x14ac:dyDescent="0.35">
      <c r="A4969" s="93">
        <v>4961</v>
      </c>
      <c r="B4969" s="84"/>
      <c r="C4969" s="98"/>
      <c r="D4969" s="91"/>
      <c r="E4969" s="89"/>
      <c r="F4969" s="88"/>
      <c r="G4969" s="91"/>
      <c r="H4969" s="91"/>
      <c r="I4969" s="88"/>
      <c r="J4969" s="92"/>
      <c r="K4969" s="212"/>
      <c r="L4969" s="308" t="str">
        <f>IF(K4969&lt;&gt;"",INDEX(ฐาน!$J$4:$M$44,MATCH(INT(K4969),ฐาน!$J$4:$J$44,0),2),"")</f>
        <v/>
      </c>
      <c r="M4969" s="309" t="str">
        <f>IF(L4969&lt;&gt;"",INDEX(ฐาน!$J$4:$M$45,MATCH(L4969,ฐาน!$K$4:$K$45,0),4),"")</f>
        <v/>
      </c>
      <c r="N4969" s="310" t="str">
        <f>IF(I4969&lt;&gt;"",INDEX(ฐาน!$A$4:$F$9,MATCH(I4969,ฐาน!$A$4:$A$9,0),IF(J4969&gt;=INDEX(ฐาน!$A$4:$F$9,MATCH(I4969,ฐาน!$A$4:$A$9,0),3),6,5)),"")</f>
        <v/>
      </c>
      <c r="O4969" s="311" t="str">
        <f>IF(I4969&lt;&gt;"",IF(J4969&gt;=INDEX(ฐาน!$A$4:$G$9,MATCH(I4969,ฐาน!$A$4:$A$9,0),4),INDEX(ฐาน!$A$4:$G$9,MATCH(I4969,ฐาน!$A$4:$A$9,0),7),INDEX(ฐาน!$A$4:$G$9,MATCH(I4969,ฐาน!$A$4:$A$9,0),4)),"")</f>
        <v/>
      </c>
      <c r="P4969" s="312">
        <f>IF(M4969&lt;&gt;ฐาน!$M$45,IF(L4969&lt;&gt;"",($L4969*$N4969/100),0),0)</f>
        <v>0</v>
      </c>
      <c r="Q4969" s="311">
        <f>IF(M4969&lt;&gt;ฐาน!$M$45,IF(L4969&lt;&gt;"",ROUNDUP(($L4969*$N4969/100),-1),0),0)</f>
        <v>0</v>
      </c>
      <c r="R4969" s="311">
        <f t="shared" si="154"/>
        <v>0</v>
      </c>
      <c r="S4969" s="313">
        <f t="shared" si="155"/>
        <v>0</v>
      </c>
      <c r="T4969" s="314">
        <f>IF(M4969&lt;&gt;ฐาน!$M$45,IF(S4969&lt;&gt;"",S4969+R4969,0),0)</f>
        <v>0</v>
      </c>
      <c r="U4969" s="311">
        <f>IF(M4969&lt;&gt;ฐาน!$M$45,IF(S4969=0,J4969+T4969,O4969),J4969)</f>
        <v>0</v>
      </c>
      <c r="V4969" s="98"/>
    </row>
    <row r="4970" spans="1:22" x14ac:dyDescent="0.35">
      <c r="A4970" s="93">
        <v>4962</v>
      </c>
      <c r="B4970" s="84"/>
      <c r="C4970" s="98"/>
      <c r="D4970" s="91"/>
      <c r="E4970" s="89"/>
      <c r="F4970" s="88"/>
      <c r="G4970" s="91"/>
      <c r="H4970" s="91"/>
      <c r="I4970" s="88"/>
      <c r="J4970" s="92"/>
      <c r="K4970" s="212"/>
      <c r="L4970" s="308" t="str">
        <f>IF(K4970&lt;&gt;"",INDEX(ฐาน!$J$4:$M$44,MATCH(INT(K4970),ฐาน!$J$4:$J$44,0),2),"")</f>
        <v/>
      </c>
      <c r="M4970" s="309" t="str">
        <f>IF(L4970&lt;&gt;"",INDEX(ฐาน!$J$4:$M$45,MATCH(L4970,ฐาน!$K$4:$K$45,0),4),"")</f>
        <v/>
      </c>
      <c r="N4970" s="310" t="str">
        <f>IF(I4970&lt;&gt;"",INDEX(ฐาน!$A$4:$F$9,MATCH(I4970,ฐาน!$A$4:$A$9,0),IF(J4970&gt;=INDEX(ฐาน!$A$4:$F$9,MATCH(I4970,ฐาน!$A$4:$A$9,0),3),6,5)),"")</f>
        <v/>
      </c>
      <c r="O4970" s="311" t="str">
        <f>IF(I4970&lt;&gt;"",IF(J4970&gt;=INDEX(ฐาน!$A$4:$G$9,MATCH(I4970,ฐาน!$A$4:$A$9,0),4),INDEX(ฐาน!$A$4:$G$9,MATCH(I4970,ฐาน!$A$4:$A$9,0),7),INDEX(ฐาน!$A$4:$G$9,MATCH(I4970,ฐาน!$A$4:$A$9,0),4)),"")</f>
        <v/>
      </c>
      <c r="P4970" s="312">
        <f>IF(M4970&lt;&gt;ฐาน!$M$45,IF(L4970&lt;&gt;"",($L4970*$N4970/100),0),0)</f>
        <v>0</v>
      </c>
      <c r="Q4970" s="311">
        <f>IF(M4970&lt;&gt;ฐาน!$M$45,IF(L4970&lt;&gt;"",ROUNDUP(($L4970*$N4970/100),-1),0),0)</f>
        <v>0</v>
      </c>
      <c r="R4970" s="311">
        <f t="shared" si="154"/>
        <v>0</v>
      </c>
      <c r="S4970" s="313">
        <f t="shared" si="155"/>
        <v>0</v>
      </c>
      <c r="T4970" s="314">
        <f>IF(M4970&lt;&gt;ฐาน!$M$45,IF(S4970&lt;&gt;"",S4970+R4970,0),0)</f>
        <v>0</v>
      </c>
      <c r="U4970" s="311">
        <f>IF(M4970&lt;&gt;ฐาน!$M$45,IF(S4970=0,J4970+T4970,O4970),J4970)</f>
        <v>0</v>
      </c>
      <c r="V4970" s="98"/>
    </row>
    <row r="4971" spans="1:22" x14ac:dyDescent="0.35">
      <c r="A4971" s="93">
        <v>4963</v>
      </c>
      <c r="B4971" s="84"/>
      <c r="C4971" s="98"/>
      <c r="D4971" s="91"/>
      <c r="E4971" s="89"/>
      <c r="F4971" s="88"/>
      <c r="G4971" s="91"/>
      <c r="H4971" s="91"/>
      <c r="I4971" s="88"/>
      <c r="J4971" s="92"/>
      <c r="K4971" s="212"/>
      <c r="L4971" s="308" t="str">
        <f>IF(K4971&lt;&gt;"",INDEX(ฐาน!$J$4:$M$44,MATCH(INT(K4971),ฐาน!$J$4:$J$44,0),2),"")</f>
        <v/>
      </c>
      <c r="M4971" s="309" t="str">
        <f>IF(L4971&lt;&gt;"",INDEX(ฐาน!$J$4:$M$45,MATCH(L4971,ฐาน!$K$4:$K$45,0),4),"")</f>
        <v/>
      </c>
      <c r="N4971" s="310" t="str">
        <f>IF(I4971&lt;&gt;"",INDEX(ฐาน!$A$4:$F$9,MATCH(I4971,ฐาน!$A$4:$A$9,0),IF(J4971&gt;=INDEX(ฐาน!$A$4:$F$9,MATCH(I4971,ฐาน!$A$4:$A$9,0),3),6,5)),"")</f>
        <v/>
      </c>
      <c r="O4971" s="311" t="str">
        <f>IF(I4971&lt;&gt;"",IF(J4971&gt;=INDEX(ฐาน!$A$4:$G$9,MATCH(I4971,ฐาน!$A$4:$A$9,0),4),INDEX(ฐาน!$A$4:$G$9,MATCH(I4971,ฐาน!$A$4:$A$9,0),7),INDEX(ฐาน!$A$4:$G$9,MATCH(I4971,ฐาน!$A$4:$A$9,0),4)),"")</f>
        <v/>
      </c>
      <c r="P4971" s="312">
        <f>IF(M4971&lt;&gt;ฐาน!$M$45,IF(L4971&lt;&gt;"",($L4971*$N4971/100),0),0)</f>
        <v>0</v>
      </c>
      <c r="Q4971" s="311">
        <f>IF(M4971&lt;&gt;ฐาน!$M$45,IF(L4971&lt;&gt;"",ROUNDUP(($L4971*$N4971/100),-1),0),0)</f>
        <v>0</v>
      </c>
      <c r="R4971" s="311">
        <f t="shared" si="154"/>
        <v>0</v>
      </c>
      <c r="S4971" s="313">
        <f t="shared" si="155"/>
        <v>0</v>
      </c>
      <c r="T4971" s="314">
        <f>IF(M4971&lt;&gt;ฐาน!$M$45,IF(S4971&lt;&gt;"",S4971+R4971,0),0)</f>
        <v>0</v>
      </c>
      <c r="U4971" s="311">
        <f>IF(M4971&lt;&gt;ฐาน!$M$45,IF(S4971=0,J4971+T4971,O4971),J4971)</f>
        <v>0</v>
      </c>
      <c r="V4971" s="98"/>
    </row>
    <row r="4972" spans="1:22" x14ac:dyDescent="0.35">
      <c r="A4972" s="93">
        <v>4964</v>
      </c>
      <c r="B4972" s="84"/>
      <c r="C4972" s="98"/>
      <c r="D4972" s="91"/>
      <c r="E4972" s="89"/>
      <c r="F4972" s="88"/>
      <c r="G4972" s="91"/>
      <c r="H4972" s="91"/>
      <c r="I4972" s="88"/>
      <c r="J4972" s="92"/>
      <c r="K4972" s="212"/>
      <c r="L4972" s="308" t="str">
        <f>IF(K4972&lt;&gt;"",INDEX(ฐาน!$J$4:$M$44,MATCH(INT(K4972),ฐาน!$J$4:$J$44,0),2),"")</f>
        <v/>
      </c>
      <c r="M4972" s="309" t="str">
        <f>IF(L4972&lt;&gt;"",INDEX(ฐาน!$J$4:$M$45,MATCH(L4972,ฐาน!$K$4:$K$45,0),4),"")</f>
        <v/>
      </c>
      <c r="N4972" s="310" t="str">
        <f>IF(I4972&lt;&gt;"",INDEX(ฐาน!$A$4:$F$9,MATCH(I4972,ฐาน!$A$4:$A$9,0),IF(J4972&gt;=INDEX(ฐาน!$A$4:$F$9,MATCH(I4972,ฐาน!$A$4:$A$9,0),3),6,5)),"")</f>
        <v/>
      </c>
      <c r="O4972" s="311" t="str">
        <f>IF(I4972&lt;&gt;"",IF(J4972&gt;=INDEX(ฐาน!$A$4:$G$9,MATCH(I4972,ฐาน!$A$4:$A$9,0),4),INDEX(ฐาน!$A$4:$G$9,MATCH(I4972,ฐาน!$A$4:$A$9,0),7),INDEX(ฐาน!$A$4:$G$9,MATCH(I4972,ฐาน!$A$4:$A$9,0),4)),"")</f>
        <v/>
      </c>
      <c r="P4972" s="312">
        <f>IF(M4972&lt;&gt;ฐาน!$M$45,IF(L4972&lt;&gt;"",($L4972*$N4972/100),0),0)</f>
        <v>0</v>
      </c>
      <c r="Q4972" s="311">
        <f>IF(M4972&lt;&gt;ฐาน!$M$45,IF(L4972&lt;&gt;"",ROUNDUP(($L4972*$N4972/100),-1),0),0)</f>
        <v>0</v>
      </c>
      <c r="R4972" s="311">
        <f t="shared" si="154"/>
        <v>0</v>
      </c>
      <c r="S4972" s="313">
        <f t="shared" si="155"/>
        <v>0</v>
      </c>
      <c r="T4972" s="314">
        <f>IF(M4972&lt;&gt;ฐาน!$M$45,IF(S4972&lt;&gt;"",S4972+R4972,0),0)</f>
        <v>0</v>
      </c>
      <c r="U4972" s="311">
        <f>IF(M4972&lt;&gt;ฐาน!$M$45,IF(S4972=0,J4972+T4972,O4972),J4972)</f>
        <v>0</v>
      </c>
      <c r="V4972" s="98"/>
    </row>
    <row r="4973" spans="1:22" x14ac:dyDescent="0.35">
      <c r="A4973" s="93">
        <v>4965</v>
      </c>
      <c r="B4973" s="84"/>
      <c r="C4973" s="98"/>
      <c r="D4973" s="91"/>
      <c r="E4973" s="89"/>
      <c r="F4973" s="88"/>
      <c r="G4973" s="91"/>
      <c r="H4973" s="91"/>
      <c r="I4973" s="88"/>
      <c r="J4973" s="92"/>
      <c r="K4973" s="212"/>
      <c r="L4973" s="308" t="str">
        <f>IF(K4973&lt;&gt;"",INDEX(ฐาน!$J$4:$M$44,MATCH(INT(K4973),ฐาน!$J$4:$J$44,0),2),"")</f>
        <v/>
      </c>
      <c r="M4973" s="309" t="str">
        <f>IF(L4973&lt;&gt;"",INDEX(ฐาน!$J$4:$M$45,MATCH(L4973,ฐาน!$K$4:$K$45,0),4),"")</f>
        <v/>
      </c>
      <c r="N4973" s="310" t="str">
        <f>IF(I4973&lt;&gt;"",INDEX(ฐาน!$A$4:$F$9,MATCH(I4973,ฐาน!$A$4:$A$9,0),IF(J4973&gt;=INDEX(ฐาน!$A$4:$F$9,MATCH(I4973,ฐาน!$A$4:$A$9,0),3),6,5)),"")</f>
        <v/>
      </c>
      <c r="O4973" s="311" t="str">
        <f>IF(I4973&lt;&gt;"",IF(J4973&gt;=INDEX(ฐาน!$A$4:$G$9,MATCH(I4973,ฐาน!$A$4:$A$9,0),4),INDEX(ฐาน!$A$4:$G$9,MATCH(I4973,ฐาน!$A$4:$A$9,0),7),INDEX(ฐาน!$A$4:$G$9,MATCH(I4973,ฐาน!$A$4:$A$9,0),4)),"")</f>
        <v/>
      </c>
      <c r="P4973" s="312">
        <f>IF(M4973&lt;&gt;ฐาน!$M$45,IF(L4973&lt;&gt;"",($L4973*$N4973/100),0),0)</f>
        <v>0</v>
      </c>
      <c r="Q4973" s="311">
        <f>IF(M4973&lt;&gt;ฐาน!$M$45,IF(L4973&lt;&gt;"",ROUNDUP(($L4973*$N4973/100),-1),0),0)</f>
        <v>0</v>
      </c>
      <c r="R4973" s="311">
        <f t="shared" si="154"/>
        <v>0</v>
      </c>
      <c r="S4973" s="313">
        <f t="shared" si="155"/>
        <v>0</v>
      </c>
      <c r="T4973" s="314">
        <f>IF(M4973&lt;&gt;ฐาน!$M$45,IF(S4973&lt;&gt;"",S4973+R4973,0),0)</f>
        <v>0</v>
      </c>
      <c r="U4973" s="311">
        <f>IF(M4973&lt;&gt;ฐาน!$M$45,IF(S4973=0,J4973+T4973,O4973),J4973)</f>
        <v>0</v>
      </c>
      <c r="V4973" s="98"/>
    </row>
    <row r="4974" spans="1:22" x14ac:dyDescent="0.35">
      <c r="A4974" s="93">
        <v>4966</v>
      </c>
      <c r="B4974" s="84"/>
      <c r="C4974" s="98"/>
      <c r="D4974" s="91"/>
      <c r="E4974" s="89"/>
      <c r="F4974" s="88"/>
      <c r="G4974" s="91"/>
      <c r="H4974" s="91"/>
      <c r="I4974" s="88"/>
      <c r="J4974" s="92"/>
      <c r="K4974" s="212"/>
      <c r="L4974" s="308" t="str">
        <f>IF(K4974&lt;&gt;"",INDEX(ฐาน!$J$4:$M$44,MATCH(INT(K4974),ฐาน!$J$4:$J$44,0),2),"")</f>
        <v/>
      </c>
      <c r="M4974" s="309" t="str">
        <f>IF(L4974&lt;&gt;"",INDEX(ฐาน!$J$4:$M$45,MATCH(L4974,ฐาน!$K$4:$K$45,0),4),"")</f>
        <v/>
      </c>
      <c r="N4974" s="310" t="str">
        <f>IF(I4974&lt;&gt;"",INDEX(ฐาน!$A$4:$F$9,MATCH(I4974,ฐาน!$A$4:$A$9,0),IF(J4974&gt;=INDEX(ฐาน!$A$4:$F$9,MATCH(I4974,ฐาน!$A$4:$A$9,0),3),6,5)),"")</f>
        <v/>
      </c>
      <c r="O4974" s="311" t="str">
        <f>IF(I4974&lt;&gt;"",IF(J4974&gt;=INDEX(ฐาน!$A$4:$G$9,MATCH(I4974,ฐาน!$A$4:$A$9,0),4),INDEX(ฐาน!$A$4:$G$9,MATCH(I4974,ฐาน!$A$4:$A$9,0),7),INDEX(ฐาน!$A$4:$G$9,MATCH(I4974,ฐาน!$A$4:$A$9,0),4)),"")</f>
        <v/>
      </c>
      <c r="P4974" s="312">
        <f>IF(M4974&lt;&gt;ฐาน!$M$45,IF(L4974&lt;&gt;"",($L4974*$N4974/100),0),0)</f>
        <v>0</v>
      </c>
      <c r="Q4974" s="311">
        <f>IF(M4974&lt;&gt;ฐาน!$M$45,IF(L4974&lt;&gt;"",ROUNDUP(($L4974*$N4974/100),-1),0),0)</f>
        <v>0</v>
      </c>
      <c r="R4974" s="311">
        <f t="shared" si="154"/>
        <v>0</v>
      </c>
      <c r="S4974" s="313">
        <f t="shared" si="155"/>
        <v>0</v>
      </c>
      <c r="T4974" s="314">
        <f>IF(M4974&lt;&gt;ฐาน!$M$45,IF(S4974&lt;&gt;"",S4974+R4974,0),0)</f>
        <v>0</v>
      </c>
      <c r="U4974" s="311">
        <f>IF(M4974&lt;&gt;ฐาน!$M$45,IF(S4974=0,J4974+T4974,O4974),J4974)</f>
        <v>0</v>
      </c>
      <c r="V4974" s="98"/>
    </row>
    <row r="4975" spans="1:22" x14ac:dyDescent="0.35">
      <c r="A4975" s="93">
        <v>4967</v>
      </c>
      <c r="B4975" s="84"/>
      <c r="C4975" s="98"/>
      <c r="D4975" s="91"/>
      <c r="E4975" s="89"/>
      <c r="F4975" s="88"/>
      <c r="G4975" s="91"/>
      <c r="H4975" s="91"/>
      <c r="I4975" s="88"/>
      <c r="J4975" s="92"/>
      <c r="K4975" s="212"/>
      <c r="L4975" s="308" t="str">
        <f>IF(K4975&lt;&gt;"",INDEX(ฐาน!$J$4:$M$44,MATCH(INT(K4975),ฐาน!$J$4:$J$44,0),2),"")</f>
        <v/>
      </c>
      <c r="M4975" s="309" t="str">
        <f>IF(L4975&lt;&gt;"",INDEX(ฐาน!$J$4:$M$45,MATCH(L4975,ฐาน!$K$4:$K$45,0),4),"")</f>
        <v/>
      </c>
      <c r="N4975" s="310" t="str">
        <f>IF(I4975&lt;&gt;"",INDEX(ฐาน!$A$4:$F$9,MATCH(I4975,ฐาน!$A$4:$A$9,0),IF(J4975&gt;=INDEX(ฐาน!$A$4:$F$9,MATCH(I4975,ฐาน!$A$4:$A$9,0),3),6,5)),"")</f>
        <v/>
      </c>
      <c r="O4975" s="311" t="str">
        <f>IF(I4975&lt;&gt;"",IF(J4975&gt;=INDEX(ฐาน!$A$4:$G$9,MATCH(I4975,ฐาน!$A$4:$A$9,0),4),INDEX(ฐาน!$A$4:$G$9,MATCH(I4975,ฐาน!$A$4:$A$9,0),7),INDEX(ฐาน!$A$4:$G$9,MATCH(I4975,ฐาน!$A$4:$A$9,0),4)),"")</f>
        <v/>
      </c>
      <c r="P4975" s="312">
        <f>IF(M4975&lt;&gt;ฐาน!$M$45,IF(L4975&lt;&gt;"",($L4975*$N4975/100),0),0)</f>
        <v>0</v>
      </c>
      <c r="Q4975" s="311">
        <f>IF(M4975&lt;&gt;ฐาน!$M$45,IF(L4975&lt;&gt;"",ROUNDUP(($L4975*$N4975/100),-1),0),0)</f>
        <v>0</v>
      </c>
      <c r="R4975" s="311">
        <f t="shared" si="154"/>
        <v>0</v>
      </c>
      <c r="S4975" s="313">
        <f t="shared" si="155"/>
        <v>0</v>
      </c>
      <c r="T4975" s="314">
        <f>IF(M4975&lt;&gt;ฐาน!$M$45,IF(S4975&lt;&gt;"",S4975+R4975,0),0)</f>
        <v>0</v>
      </c>
      <c r="U4975" s="311">
        <f>IF(M4975&lt;&gt;ฐาน!$M$45,IF(S4975=0,J4975+T4975,O4975),J4975)</f>
        <v>0</v>
      </c>
      <c r="V4975" s="98"/>
    </row>
    <row r="4976" spans="1:22" x14ac:dyDescent="0.35">
      <c r="A4976" s="93">
        <v>4968</v>
      </c>
      <c r="B4976" s="84"/>
      <c r="C4976" s="98"/>
      <c r="D4976" s="91"/>
      <c r="E4976" s="89"/>
      <c r="F4976" s="88"/>
      <c r="G4976" s="91"/>
      <c r="H4976" s="91"/>
      <c r="I4976" s="88"/>
      <c r="J4976" s="92"/>
      <c r="K4976" s="212"/>
      <c r="L4976" s="308" t="str">
        <f>IF(K4976&lt;&gt;"",INDEX(ฐาน!$J$4:$M$44,MATCH(INT(K4976),ฐาน!$J$4:$J$44,0),2),"")</f>
        <v/>
      </c>
      <c r="M4976" s="309" t="str">
        <f>IF(L4976&lt;&gt;"",INDEX(ฐาน!$J$4:$M$45,MATCH(L4976,ฐาน!$K$4:$K$45,0),4),"")</f>
        <v/>
      </c>
      <c r="N4976" s="310" t="str">
        <f>IF(I4976&lt;&gt;"",INDEX(ฐาน!$A$4:$F$9,MATCH(I4976,ฐาน!$A$4:$A$9,0),IF(J4976&gt;=INDEX(ฐาน!$A$4:$F$9,MATCH(I4976,ฐาน!$A$4:$A$9,0),3),6,5)),"")</f>
        <v/>
      </c>
      <c r="O4976" s="311" t="str">
        <f>IF(I4976&lt;&gt;"",IF(J4976&gt;=INDEX(ฐาน!$A$4:$G$9,MATCH(I4976,ฐาน!$A$4:$A$9,0),4),INDEX(ฐาน!$A$4:$G$9,MATCH(I4976,ฐาน!$A$4:$A$9,0),7),INDEX(ฐาน!$A$4:$G$9,MATCH(I4976,ฐาน!$A$4:$A$9,0),4)),"")</f>
        <v/>
      </c>
      <c r="P4976" s="312">
        <f>IF(M4976&lt;&gt;ฐาน!$M$45,IF(L4976&lt;&gt;"",($L4976*$N4976/100),0),0)</f>
        <v>0</v>
      </c>
      <c r="Q4976" s="311">
        <f>IF(M4976&lt;&gt;ฐาน!$M$45,IF(L4976&lt;&gt;"",ROUNDUP(($L4976*$N4976/100),-1),0),0)</f>
        <v>0</v>
      </c>
      <c r="R4976" s="311">
        <f t="shared" si="154"/>
        <v>0</v>
      </c>
      <c r="S4976" s="313">
        <f t="shared" si="155"/>
        <v>0</v>
      </c>
      <c r="T4976" s="314">
        <f>IF(M4976&lt;&gt;ฐาน!$M$45,IF(S4976&lt;&gt;"",S4976+R4976,0),0)</f>
        <v>0</v>
      </c>
      <c r="U4976" s="311">
        <f>IF(M4976&lt;&gt;ฐาน!$M$45,IF(S4976=0,J4976+T4976,O4976),J4976)</f>
        <v>0</v>
      </c>
      <c r="V4976" s="98"/>
    </row>
    <row r="4977" spans="1:22" x14ac:dyDescent="0.35">
      <c r="A4977" s="93">
        <v>4969</v>
      </c>
      <c r="B4977" s="84"/>
      <c r="C4977" s="98"/>
      <c r="D4977" s="91"/>
      <c r="E4977" s="89"/>
      <c r="F4977" s="88"/>
      <c r="G4977" s="91"/>
      <c r="H4977" s="91"/>
      <c r="I4977" s="88"/>
      <c r="J4977" s="92"/>
      <c r="K4977" s="212"/>
      <c r="L4977" s="308" t="str">
        <f>IF(K4977&lt;&gt;"",INDEX(ฐาน!$J$4:$M$44,MATCH(INT(K4977),ฐาน!$J$4:$J$44,0),2),"")</f>
        <v/>
      </c>
      <c r="M4977" s="309" t="str">
        <f>IF(L4977&lt;&gt;"",INDEX(ฐาน!$J$4:$M$45,MATCH(L4977,ฐาน!$K$4:$K$45,0),4),"")</f>
        <v/>
      </c>
      <c r="N4977" s="310" t="str">
        <f>IF(I4977&lt;&gt;"",INDEX(ฐาน!$A$4:$F$9,MATCH(I4977,ฐาน!$A$4:$A$9,0),IF(J4977&gt;=INDEX(ฐาน!$A$4:$F$9,MATCH(I4977,ฐาน!$A$4:$A$9,0),3),6,5)),"")</f>
        <v/>
      </c>
      <c r="O4977" s="311" t="str">
        <f>IF(I4977&lt;&gt;"",IF(J4977&gt;=INDEX(ฐาน!$A$4:$G$9,MATCH(I4977,ฐาน!$A$4:$A$9,0),4),INDEX(ฐาน!$A$4:$G$9,MATCH(I4977,ฐาน!$A$4:$A$9,0),7),INDEX(ฐาน!$A$4:$G$9,MATCH(I4977,ฐาน!$A$4:$A$9,0),4)),"")</f>
        <v/>
      </c>
      <c r="P4977" s="312">
        <f>IF(M4977&lt;&gt;ฐาน!$M$45,IF(L4977&lt;&gt;"",($L4977*$N4977/100),0),0)</f>
        <v>0</v>
      </c>
      <c r="Q4977" s="311">
        <f>IF(M4977&lt;&gt;ฐาน!$M$45,IF(L4977&lt;&gt;"",ROUNDUP(($L4977*$N4977/100),-1),0),0)</f>
        <v>0</v>
      </c>
      <c r="R4977" s="311">
        <f t="shared" si="154"/>
        <v>0</v>
      </c>
      <c r="S4977" s="313">
        <f t="shared" si="155"/>
        <v>0</v>
      </c>
      <c r="T4977" s="314">
        <f>IF(M4977&lt;&gt;ฐาน!$M$45,IF(S4977&lt;&gt;"",S4977+R4977,0),0)</f>
        <v>0</v>
      </c>
      <c r="U4977" s="311">
        <f>IF(M4977&lt;&gt;ฐาน!$M$45,IF(S4977=0,J4977+T4977,O4977),J4977)</f>
        <v>0</v>
      </c>
      <c r="V4977" s="98"/>
    </row>
    <row r="4978" spans="1:22" x14ac:dyDescent="0.35">
      <c r="A4978" s="93">
        <v>4970</v>
      </c>
      <c r="B4978" s="84"/>
      <c r="C4978" s="98"/>
      <c r="D4978" s="91"/>
      <c r="E4978" s="89"/>
      <c r="F4978" s="88"/>
      <c r="G4978" s="91"/>
      <c r="H4978" s="91"/>
      <c r="I4978" s="88"/>
      <c r="J4978" s="92"/>
      <c r="K4978" s="212"/>
      <c r="L4978" s="308" t="str">
        <f>IF(K4978&lt;&gt;"",INDEX(ฐาน!$J$4:$M$44,MATCH(INT(K4978),ฐาน!$J$4:$J$44,0),2),"")</f>
        <v/>
      </c>
      <c r="M4978" s="309" t="str">
        <f>IF(L4978&lt;&gt;"",INDEX(ฐาน!$J$4:$M$45,MATCH(L4978,ฐาน!$K$4:$K$45,0),4),"")</f>
        <v/>
      </c>
      <c r="N4978" s="310" t="str">
        <f>IF(I4978&lt;&gt;"",INDEX(ฐาน!$A$4:$F$9,MATCH(I4978,ฐาน!$A$4:$A$9,0),IF(J4978&gt;=INDEX(ฐาน!$A$4:$F$9,MATCH(I4978,ฐาน!$A$4:$A$9,0),3),6,5)),"")</f>
        <v/>
      </c>
      <c r="O4978" s="311" t="str">
        <f>IF(I4978&lt;&gt;"",IF(J4978&gt;=INDEX(ฐาน!$A$4:$G$9,MATCH(I4978,ฐาน!$A$4:$A$9,0),4),INDEX(ฐาน!$A$4:$G$9,MATCH(I4978,ฐาน!$A$4:$A$9,0),7),INDEX(ฐาน!$A$4:$G$9,MATCH(I4978,ฐาน!$A$4:$A$9,0),4)),"")</f>
        <v/>
      </c>
      <c r="P4978" s="312">
        <f>IF(M4978&lt;&gt;ฐาน!$M$45,IF(L4978&lt;&gt;"",($L4978*$N4978/100),0),0)</f>
        <v>0</v>
      </c>
      <c r="Q4978" s="311">
        <f>IF(M4978&lt;&gt;ฐาน!$M$45,IF(L4978&lt;&gt;"",ROUNDUP(($L4978*$N4978/100),-1),0),0)</f>
        <v>0</v>
      </c>
      <c r="R4978" s="311">
        <f t="shared" si="154"/>
        <v>0</v>
      </c>
      <c r="S4978" s="313">
        <f t="shared" si="155"/>
        <v>0</v>
      </c>
      <c r="T4978" s="314">
        <f>IF(M4978&lt;&gt;ฐาน!$M$45,IF(S4978&lt;&gt;"",S4978+R4978,0),0)</f>
        <v>0</v>
      </c>
      <c r="U4978" s="311">
        <f>IF(M4978&lt;&gt;ฐาน!$M$45,IF(S4978=0,J4978+T4978,O4978),J4978)</f>
        <v>0</v>
      </c>
      <c r="V4978" s="98"/>
    </row>
    <row r="4979" spans="1:22" x14ac:dyDescent="0.35">
      <c r="A4979" s="93">
        <v>4971</v>
      </c>
      <c r="B4979" s="84"/>
      <c r="C4979" s="98"/>
      <c r="D4979" s="91"/>
      <c r="E4979" s="89"/>
      <c r="F4979" s="88"/>
      <c r="G4979" s="91"/>
      <c r="H4979" s="91"/>
      <c r="I4979" s="88"/>
      <c r="J4979" s="92"/>
      <c r="K4979" s="212"/>
      <c r="L4979" s="308" t="str">
        <f>IF(K4979&lt;&gt;"",INDEX(ฐาน!$J$4:$M$44,MATCH(INT(K4979),ฐาน!$J$4:$J$44,0),2),"")</f>
        <v/>
      </c>
      <c r="M4979" s="309" t="str">
        <f>IF(L4979&lt;&gt;"",INDEX(ฐาน!$J$4:$M$45,MATCH(L4979,ฐาน!$K$4:$K$45,0),4),"")</f>
        <v/>
      </c>
      <c r="N4979" s="310" t="str">
        <f>IF(I4979&lt;&gt;"",INDEX(ฐาน!$A$4:$F$9,MATCH(I4979,ฐาน!$A$4:$A$9,0),IF(J4979&gt;=INDEX(ฐาน!$A$4:$F$9,MATCH(I4979,ฐาน!$A$4:$A$9,0),3),6,5)),"")</f>
        <v/>
      </c>
      <c r="O4979" s="311" t="str">
        <f>IF(I4979&lt;&gt;"",IF(J4979&gt;=INDEX(ฐาน!$A$4:$G$9,MATCH(I4979,ฐาน!$A$4:$A$9,0),4),INDEX(ฐาน!$A$4:$G$9,MATCH(I4979,ฐาน!$A$4:$A$9,0),7),INDEX(ฐาน!$A$4:$G$9,MATCH(I4979,ฐาน!$A$4:$A$9,0),4)),"")</f>
        <v/>
      </c>
      <c r="P4979" s="312">
        <f>IF(M4979&lt;&gt;ฐาน!$M$45,IF(L4979&lt;&gt;"",($L4979*$N4979/100),0),0)</f>
        <v>0</v>
      </c>
      <c r="Q4979" s="311">
        <f>IF(M4979&lt;&gt;ฐาน!$M$45,IF(L4979&lt;&gt;"",ROUNDUP(($L4979*$N4979/100),-1),0),0)</f>
        <v>0</v>
      </c>
      <c r="R4979" s="311">
        <f t="shared" si="154"/>
        <v>0</v>
      </c>
      <c r="S4979" s="313">
        <f t="shared" si="155"/>
        <v>0</v>
      </c>
      <c r="T4979" s="314">
        <f>IF(M4979&lt;&gt;ฐาน!$M$45,IF(S4979&lt;&gt;"",S4979+R4979,0),0)</f>
        <v>0</v>
      </c>
      <c r="U4979" s="311">
        <f>IF(M4979&lt;&gt;ฐาน!$M$45,IF(S4979=0,J4979+T4979,O4979),J4979)</f>
        <v>0</v>
      </c>
      <c r="V4979" s="98"/>
    </row>
    <row r="4980" spans="1:22" x14ac:dyDescent="0.35">
      <c r="A4980" s="93">
        <v>4972</v>
      </c>
      <c r="B4980" s="84"/>
      <c r="C4980" s="98"/>
      <c r="D4980" s="91"/>
      <c r="E4980" s="89"/>
      <c r="F4980" s="88"/>
      <c r="G4980" s="91"/>
      <c r="H4980" s="91"/>
      <c r="I4980" s="88"/>
      <c r="J4980" s="92"/>
      <c r="K4980" s="212"/>
      <c r="L4980" s="308" t="str">
        <f>IF(K4980&lt;&gt;"",INDEX(ฐาน!$J$4:$M$44,MATCH(INT(K4980),ฐาน!$J$4:$J$44,0),2),"")</f>
        <v/>
      </c>
      <c r="M4980" s="309" t="str">
        <f>IF(L4980&lt;&gt;"",INDEX(ฐาน!$J$4:$M$45,MATCH(L4980,ฐาน!$K$4:$K$45,0),4),"")</f>
        <v/>
      </c>
      <c r="N4980" s="310" t="str">
        <f>IF(I4980&lt;&gt;"",INDEX(ฐาน!$A$4:$F$9,MATCH(I4980,ฐาน!$A$4:$A$9,0),IF(J4980&gt;=INDEX(ฐาน!$A$4:$F$9,MATCH(I4980,ฐาน!$A$4:$A$9,0),3),6,5)),"")</f>
        <v/>
      </c>
      <c r="O4980" s="311" t="str">
        <f>IF(I4980&lt;&gt;"",IF(J4980&gt;=INDEX(ฐาน!$A$4:$G$9,MATCH(I4980,ฐาน!$A$4:$A$9,0),4),INDEX(ฐาน!$A$4:$G$9,MATCH(I4980,ฐาน!$A$4:$A$9,0),7),INDEX(ฐาน!$A$4:$G$9,MATCH(I4980,ฐาน!$A$4:$A$9,0),4)),"")</f>
        <v/>
      </c>
      <c r="P4980" s="312">
        <f>IF(M4980&lt;&gt;ฐาน!$M$45,IF(L4980&lt;&gt;"",($L4980*$N4980/100),0),0)</f>
        <v>0</v>
      </c>
      <c r="Q4980" s="311">
        <f>IF(M4980&lt;&gt;ฐาน!$M$45,IF(L4980&lt;&gt;"",ROUNDUP(($L4980*$N4980/100),-1),0),0)</f>
        <v>0</v>
      </c>
      <c r="R4980" s="311">
        <f t="shared" si="154"/>
        <v>0</v>
      </c>
      <c r="S4980" s="313">
        <f t="shared" si="155"/>
        <v>0</v>
      </c>
      <c r="T4980" s="314">
        <f>IF(M4980&lt;&gt;ฐาน!$M$45,IF(S4980&lt;&gt;"",S4980+R4980,0),0)</f>
        <v>0</v>
      </c>
      <c r="U4980" s="311">
        <f>IF(M4980&lt;&gt;ฐาน!$M$45,IF(S4980=0,J4980+T4980,O4980),J4980)</f>
        <v>0</v>
      </c>
      <c r="V4980" s="98"/>
    </row>
    <row r="4981" spans="1:22" x14ac:dyDescent="0.35">
      <c r="A4981" s="93">
        <v>4973</v>
      </c>
      <c r="B4981" s="84"/>
      <c r="C4981" s="98"/>
      <c r="D4981" s="91"/>
      <c r="E4981" s="89"/>
      <c r="F4981" s="88"/>
      <c r="G4981" s="91"/>
      <c r="H4981" s="91"/>
      <c r="I4981" s="88"/>
      <c r="J4981" s="92"/>
      <c r="K4981" s="212"/>
      <c r="L4981" s="308" t="str">
        <f>IF(K4981&lt;&gt;"",INDEX(ฐาน!$J$4:$M$44,MATCH(INT(K4981),ฐาน!$J$4:$J$44,0),2),"")</f>
        <v/>
      </c>
      <c r="M4981" s="309" t="str">
        <f>IF(L4981&lt;&gt;"",INDEX(ฐาน!$J$4:$M$45,MATCH(L4981,ฐาน!$K$4:$K$45,0),4),"")</f>
        <v/>
      </c>
      <c r="N4981" s="310" t="str">
        <f>IF(I4981&lt;&gt;"",INDEX(ฐาน!$A$4:$F$9,MATCH(I4981,ฐาน!$A$4:$A$9,0),IF(J4981&gt;=INDEX(ฐาน!$A$4:$F$9,MATCH(I4981,ฐาน!$A$4:$A$9,0),3),6,5)),"")</f>
        <v/>
      </c>
      <c r="O4981" s="311" t="str">
        <f>IF(I4981&lt;&gt;"",IF(J4981&gt;=INDEX(ฐาน!$A$4:$G$9,MATCH(I4981,ฐาน!$A$4:$A$9,0),4),INDEX(ฐาน!$A$4:$G$9,MATCH(I4981,ฐาน!$A$4:$A$9,0),7),INDEX(ฐาน!$A$4:$G$9,MATCH(I4981,ฐาน!$A$4:$A$9,0),4)),"")</f>
        <v/>
      </c>
      <c r="P4981" s="312">
        <f>IF(M4981&lt;&gt;ฐาน!$M$45,IF(L4981&lt;&gt;"",($L4981*$N4981/100),0),0)</f>
        <v>0</v>
      </c>
      <c r="Q4981" s="311">
        <f>IF(M4981&lt;&gt;ฐาน!$M$45,IF(L4981&lt;&gt;"",ROUNDUP(($L4981*$N4981/100),-1),0),0)</f>
        <v>0</v>
      </c>
      <c r="R4981" s="311">
        <f t="shared" si="154"/>
        <v>0</v>
      </c>
      <c r="S4981" s="313">
        <f t="shared" si="155"/>
        <v>0</v>
      </c>
      <c r="T4981" s="314">
        <f>IF(M4981&lt;&gt;ฐาน!$M$45,IF(S4981&lt;&gt;"",S4981+R4981,0),0)</f>
        <v>0</v>
      </c>
      <c r="U4981" s="311">
        <f>IF(M4981&lt;&gt;ฐาน!$M$45,IF(S4981=0,J4981+T4981,O4981),J4981)</f>
        <v>0</v>
      </c>
      <c r="V4981" s="98"/>
    </row>
    <row r="4982" spans="1:22" x14ac:dyDescent="0.35">
      <c r="A4982" s="93">
        <v>4974</v>
      </c>
      <c r="B4982" s="84"/>
      <c r="C4982" s="98"/>
      <c r="D4982" s="91"/>
      <c r="E4982" s="89"/>
      <c r="F4982" s="88"/>
      <c r="G4982" s="91"/>
      <c r="H4982" s="91"/>
      <c r="I4982" s="88"/>
      <c r="J4982" s="92"/>
      <c r="K4982" s="212"/>
      <c r="L4982" s="308" t="str">
        <f>IF(K4982&lt;&gt;"",INDEX(ฐาน!$J$4:$M$44,MATCH(INT(K4982),ฐาน!$J$4:$J$44,0),2),"")</f>
        <v/>
      </c>
      <c r="M4982" s="309" t="str">
        <f>IF(L4982&lt;&gt;"",INDEX(ฐาน!$J$4:$M$45,MATCH(L4982,ฐาน!$K$4:$K$45,0),4),"")</f>
        <v/>
      </c>
      <c r="N4982" s="310" t="str">
        <f>IF(I4982&lt;&gt;"",INDEX(ฐาน!$A$4:$F$9,MATCH(I4982,ฐาน!$A$4:$A$9,0),IF(J4982&gt;=INDEX(ฐาน!$A$4:$F$9,MATCH(I4982,ฐาน!$A$4:$A$9,0),3),6,5)),"")</f>
        <v/>
      </c>
      <c r="O4982" s="311" t="str">
        <f>IF(I4982&lt;&gt;"",IF(J4982&gt;=INDEX(ฐาน!$A$4:$G$9,MATCH(I4982,ฐาน!$A$4:$A$9,0),4),INDEX(ฐาน!$A$4:$G$9,MATCH(I4982,ฐาน!$A$4:$A$9,0),7),INDEX(ฐาน!$A$4:$G$9,MATCH(I4982,ฐาน!$A$4:$A$9,0),4)),"")</f>
        <v/>
      </c>
      <c r="P4982" s="312">
        <f>IF(M4982&lt;&gt;ฐาน!$M$45,IF(L4982&lt;&gt;"",($L4982*$N4982/100),0),0)</f>
        <v>0</v>
      </c>
      <c r="Q4982" s="311">
        <f>IF(M4982&lt;&gt;ฐาน!$M$45,IF(L4982&lt;&gt;"",ROUNDUP(($L4982*$N4982/100),-1),0),0)</f>
        <v>0</v>
      </c>
      <c r="R4982" s="311">
        <f t="shared" si="154"/>
        <v>0</v>
      </c>
      <c r="S4982" s="313">
        <f t="shared" si="155"/>
        <v>0</v>
      </c>
      <c r="T4982" s="314">
        <f>IF(M4982&lt;&gt;ฐาน!$M$45,IF(S4982&lt;&gt;"",S4982+R4982,0),0)</f>
        <v>0</v>
      </c>
      <c r="U4982" s="311">
        <f>IF(M4982&lt;&gt;ฐาน!$M$45,IF(S4982=0,J4982+T4982,O4982),J4982)</f>
        <v>0</v>
      </c>
      <c r="V4982" s="98"/>
    </row>
    <row r="4983" spans="1:22" x14ac:dyDescent="0.35">
      <c r="A4983" s="93">
        <v>4975</v>
      </c>
      <c r="B4983" s="84"/>
      <c r="C4983" s="98"/>
      <c r="D4983" s="91"/>
      <c r="E4983" s="89"/>
      <c r="F4983" s="88"/>
      <c r="G4983" s="91"/>
      <c r="H4983" s="91"/>
      <c r="I4983" s="88"/>
      <c r="J4983" s="92"/>
      <c r="K4983" s="212"/>
      <c r="L4983" s="308" t="str">
        <f>IF(K4983&lt;&gt;"",INDEX(ฐาน!$J$4:$M$44,MATCH(INT(K4983),ฐาน!$J$4:$J$44,0),2),"")</f>
        <v/>
      </c>
      <c r="M4983" s="309" t="str">
        <f>IF(L4983&lt;&gt;"",INDEX(ฐาน!$J$4:$M$45,MATCH(L4983,ฐาน!$K$4:$K$45,0),4),"")</f>
        <v/>
      </c>
      <c r="N4983" s="310" t="str">
        <f>IF(I4983&lt;&gt;"",INDEX(ฐาน!$A$4:$F$9,MATCH(I4983,ฐาน!$A$4:$A$9,0),IF(J4983&gt;=INDEX(ฐาน!$A$4:$F$9,MATCH(I4983,ฐาน!$A$4:$A$9,0),3),6,5)),"")</f>
        <v/>
      </c>
      <c r="O4983" s="311" t="str">
        <f>IF(I4983&lt;&gt;"",IF(J4983&gt;=INDEX(ฐาน!$A$4:$G$9,MATCH(I4983,ฐาน!$A$4:$A$9,0),4),INDEX(ฐาน!$A$4:$G$9,MATCH(I4983,ฐาน!$A$4:$A$9,0),7),INDEX(ฐาน!$A$4:$G$9,MATCH(I4983,ฐาน!$A$4:$A$9,0),4)),"")</f>
        <v/>
      </c>
      <c r="P4983" s="312">
        <f>IF(M4983&lt;&gt;ฐาน!$M$45,IF(L4983&lt;&gt;"",($L4983*$N4983/100),0),0)</f>
        <v>0</v>
      </c>
      <c r="Q4983" s="311">
        <f>IF(M4983&lt;&gt;ฐาน!$M$45,IF(L4983&lt;&gt;"",ROUNDUP(($L4983*$N4983/100),-1),0),0)</f>
        <v>0</v>
      </c>
      <c r="R4983" s="311">
        <f t="shared" si="154"/>
        <v>0</v>
      </c>
      <c r="S4983" s="313">
        <f t="shared" si="155"/>
        <v>0</v>
      </c>
      <c r="T4983" s="314">
        <f>IF(M4983&lt;&gt;ฐาน!$M$45,IF(S4983&lt;&gt;"",S4983+R4983,0),0)</f>
        <v>0</v>
      </c>
      <c r="U4983" s="311">
        <f>IF(M4983&lt;&gt;ฐาน!$M$45,IF(S4983=0,J4983+T4983,O4983),J4983)</f>
        <v>0</v>
      </c>
      <c r="V4983" s="98"/>
    </row>
    <row r="4984" spans="1:22" x14ac:dyDescent="0.35">
      <c r="A4984" s="93">
        <v>4976</v>
      </c>
      <c r="B4984" s="84"/>
      <c r="C4984" s="98"/>
      <c r="D4984" s="91"/>
      <c r="E4984" s="89"/>
      <c r="F4984" s="88"/>
      <c r="G4984" s="91"/>
      <c r="H4984" s="91"/>
      <c r="I4984" s="88"/>
      <c r="J4984" s="92"/>
      <c r="K4984" s="212"/>
      <c r="L4984" s="308" t="str">
        <f>IF(K4984&lt;&gt;"",INDEX(ฐาน!$J$4:$M$44,MATCH(INT(K4984),ฐาน!$J$4:$J$44,0),2),"")</f>
        <v/>
      </c>
      <c r="M4984" s="309" t="str">
        <f>IF(L4984&lt;&gt;"",INDEX(ฐาน!$J$4:$M$45,MATCH(L4984,ฐาน!$K$4:$K$45,0),4),"")</f>
        <v/>
      </c>
      <c r="N4984" s="310" t="str">
        <f>IF(I4984&lt;&gt;"",INDEX(ฐาน!$A$4:$F$9,MATCH(I4984,ฐาน!$A$4:$A$9,0),IF(J4984&gt;=INDEX(ฐาน!$A$4:$F$9,MATCH(I4984,ฐาน!$A$4:$A$9,0),3),6,5)),"")</f>
        <v/>
      </c>
      <c r="O4984" s="311" t="str">
        <f>IF(I4984&lt;&gt;"",IF(J4984&gt;=INDEX(ฐาน!$A$4:$G$9,MATCH(I4984,ฐาน!$A$4:$A$9,0),4),INDEX(ฐาน!$A$4:$G$9,MATCH(I4984,ฐาน!$A$4:$A$9,0),7),INDEX(ฐาน!$A$4:$G$9,MATCH(I4984,ฐาน!$A$4:$A$9,0),4)),"")</f>
        <v/>
      </c>
      <c r="P4984" s="312">
        <f>IF(M4984&lt;&gt;ฐาน!$M$45,IF(L4984&lt;&gt;"",($L4984*$N4984/100),0),0)</f>
        <v>0</v>
      </c>
      <c r="Q4984" s="311">
        <f>IF(M4984&lt;&gt;ฐาน!$M$45,IF(L4984&lt;&gt;"",ROUNDUP(($L4984*$N4984/100),-1),0),0)</f>
        <v>0</v>
      </c>
      <c r="R4984" s="311">
        <f t="shared" si="154"/>
        <v>0</v>
      </c>
      <c r="S4984" s="313">
        <f t="shared" si="155"/>
        <v>0</v>
      </c>
      <c r="T4984" s="314">
        <f>IF(M4984&lt;&gt;ฐาน!$M$45,IF(S4984&lt;&gt;"",S4984+R4984,0),0)</f>
        <v>0</v>
      </c>
      <c r="U4984" s="311">
        <f>IF(M4984&lt;&gt;ฐาน!$M$45,IF(S4984=0,J4984+T4984,O4984),J4984)</f>
        <v>0</v>
      </c>
      <c r="V4984" s="98"/>
    </row>
    <row r="4985" spans="1:22" x14ac:dyDescent="0.35">
      <c r="A4985" s="93">
        <v>4977</v>
      </c>
      <c r="B4985" s="84"/>
      <c r="C4985" s="98"/>
      <c r="D4985" s="91"/>
      <c r="E4985" s="89"/>
      <c r="F4985" s="88"/>
      <c r="G4985" s="91"/>
      <c r="H4985" s="91"/>
      <c r="I4985" s="88"/>
      <c r="J4985" s="92"/>
      <c r="K4985" s="212"/>
      <c r="L4985" s="308" t="str">
        <f>IF(K4985&lt;&gt;"",INDEX(ฐาน!$J$4:$M$44,MATCH(INT(K4985),ฐาน!$J$4:$J$44,0),2),"")</f>
        <v/>
      </c>
      <c r="M4985" s="309" t="str">
        <f>IF(L4985&lt;&gt;"",INDEX(ฐาน!$J$4:$M$45,MATCH(L4985,ฐาน!$K$4:$K$45,0),4),"")</f>
        <v/>
      </c>
      <c r="N4985" s="310" t="str">
        <f>IF(I4985&lt;&gt;"",INDEX(ฐาน!$A$4:$F$9,MATCH(I4985,ฐาน!$A$4:$A$9,0),IF(J4985&gt;=INDEX(ฐาน!$A$4:$F$9,MATCH(I4985,ฐาน!$A$4:$A$9,0),3),6,5)),"")</f>
        <v/>
      </c>
      <c r="O4985" s="311" t="str">
        <f>IF(I4985&lt;&gt;"",IF(J4985&gt;=INDEX(ฐาน!$A$4:$G$9,MATCH(I4985,ฐาน!$A$4:$A$9,0),4),INDEX(ฐาน!$A$4:$G$9,MATCH(I4985,ฐาน!$A$4:$A$9,0),7),INDEX(ฐาน!$A$4:$G$9,MATCH(I4985,ฐาน!$A$4:$A$9,0),4)),"")</f>
        <v/>
      </c>
      <c r="P4985" s="312">
        <f>IF(M4985&lt;&gt;ฐาน!$M$45,IF(L4985&lt;&gt;"",($L4985*$N4985/100),0),0)</f>
        <v>0</v>
      </c>
      <c r="Q4985" s="311">
        <f>IF(M4985&lt;&gt;ฐาน!$M$45,IF(L4985&lt;&gt;"",ROUNDUP(($L4985*$N4985/100),-1),0),0)</f>
        <v>0</v>
      </c>
      <c r="R4985" s="311">
        <f t="shared" si="154"/>
        <v>0</v>
      </c>
      <c r="S4985" s="313">
        <f t="shared" si="155"/>
        <v>0</v>
      </c>
      <c r="T4985" s="314">
        <f>IF(M4985&lt;&gt;ฐาน!$M$45,IF(S4985&lt;&gt;"",S4985+R4985,0),0)</f>
        <v>0</v>
      </c>
      <c r="U4985" s="311">
        <f>IF(M4985&lt;&gt;ฐาน!$M$45,IF(S4985=0,J4985+T4985,O4985),J4985)</f>
        <v>0</v>
      </c>
      <c r="V4985" s="98"/>
    </row>
    <row r="4986" spans="1:22" x14ac:dyDescent="0.35">
      <c r="A4986" s="93">
        <v>4978</v>
      </c>
      <c r="B4986" s="84"/>
      <c r="C4986" s="98"/>
      <c r="D4986" s="91"/>
      <c r="E4986" s="89"/>
      <c r="F4986" s="88"/>
      <c r="G4986" s="91"/>
      <c r="H4986" s="91"/>
      <c r="I4986" s="88"/>
      <c r="J4986" s="92"/>
      <c r="K4986" s="212"/>
      <c r="L4986" s="308" t="str">
        <f>IF(K4986&lt;&gt;"",INDEX(ฐาน!$J$4:$M$44,MATCH(INT(K4986),ฐาน!$J$4:$J$44,0),2),"")</f>
        <v/>
      </c>
      <c r="M4986" s="309" t="str">
        <f>IF(L4986&lt;&gt;"",INDEX(ฐาน!$J$4:$M$45,MATCH(L4986,ฐาน!$K$4:$K$45,0),4),"")</f>
        <v/>
      </c>
      <c r="N4986" s="310" t="str">
        <f>IF(I4986&lt;&gt;"",INDEX(ฐาน!$A$4:$F$9,MATCH(I4986,ฐาน!$A$4:$A$9,0),IF(J4986&gt;=INDEX(ฐาน!$A$4:$F$9,MATCH(I4986,ฐาน!$A$4:$A$9,0),3),6,5)),"")</f>
        <v/>
      </c>
      <c r="O4986" s="311" t="str">
        <f>IF(I4986&lt;&gt;"",IF(J4986&gt;=INDEX(ฐาน!$A$4:$G$9,MATCH(I4986,ฐาน!$A$4:$A$9,0),4),INDEX(ฐาน!$A$4:$G$9,MATCH(I4986,ฐาน!$A$4:$A$9,0),7),INDEX(ฐาน!$A$4:$G$9,MATCH(I4986,ฐาน!$A$4:$A$9,0),4)),"")</f>
        <v/>
      </c>
      <c r="P4986" s="312">
        <f>IF(M4986&lt;&gt;ฐาน!$M$45,IF(L4986&lt;&gt;"",($L4986*$N4986/100),0),0)</f>
        <v>0</v>
      </c>
      <c r="Q4986" s="311">
        <f>IF(M4986&lt;&gt;ฐาน!$M$45,IF(L4986&lt;&gt;"",ROUNDUP(($L4986*$N4986/100),-1),0),0)</f>
        <v>0</v>
      </c>
      <c r="R4986" s="311">
        <f t="shared" ref="R4986:R5001" si="156">IF(Q4986&lt;&gt;"",IF($J4986+$P4986&lt;=$O4986,$Q4986,$O4986-$J4986),"")</f>
        <v>0</v>
      </c>
      <c r="S4986" s="313">
        <f t="shared" ref="S4986:S5001" si="157">IF(Q4986&lt;&gt;R4986,P4986-R4986,0)</f>
        <v>0</v>
      </c>
      <c r="T4986" s="314">
        <f>IF(M4986&lt;&gt;ฐาน!$M$45,IF(S4986&lt;&gt;"",S4986+R4986,0),0)</f>
        <v>0</v>
      </c>
      <c r="U4986" s="311">
        <f>IF(M4986&lt;&gt;ฐาน!$M$45,IF(S4986=0,J4986+T4986,O4986),J4986)</f>
        <v>0</v>
      </c>
      <c r="V4986" s="98"/>
    </row>
    <row r="4987" spans="1:22" x14ac:dyDescent="0.35">
      <c r="A4987" s="93">
        <v>4979</v>
      </c>
      <c r="B4987" s="84"/>
      <c r="C4987" s="98"/>
      <c r="D4987" s="91"/>
      <c r="E4987" s="89"/>
      <c r="F4987" s="88"/>
      <c r="G4987" s="91"/>
      <c r="H4987" s="91"/>
      <c r="I4987" s="88"/>
      <c r="J4987" s="92"/>
      <c r="K4987" s="212"/>
      <c r="L4987" s="308" t="str">
        <f>IF(K4987&lt;&gt;"",INDEX(ฐาน!$J$4:$M$44,MATCH(INT(K4987),ฐาน!$J$4:$J$44,0),2),"")</f>
        <v/>
      </c>
      <c r="M4987" s="309" t="str">
        <f>IF(L4987&lt;&gt;"",INDEX(ฐาน!$J$4:$M$45,MATCH(L4987,ฐาน!$K$4:$K$45,0),4),"")</f>
        <v/>
      </c>
      <c r="N4987" s="310" t="str">
        <f>IF(I4987&lt;&gt;"",INDEX(ฐาน!$A$4:$F$9,MATCH(I4987,ฐาน!$A$4:$A$9,0),IF(J4987&gt;=INDEX(ฐาน!$A$4:$F$9,MATCH(I4987,ฐาน!$A$4:$A$9,0),3),6,5)),"")</f>
        <v/>
      </c>
      <c r="O4987" s="311" t="str">
        <f>IF(I4987&lt;&gt;"",IF(J4987&gt;=INDEX(ฐาน!$A$4:$G$9,MATCH(I4987,ฐาน!$A$4:$A$9,0),4),INDEX(ฐาน!$A$4:$G$9,MATCH(I4987,ฐาน!$A$4:$A$9,0),7),INDEX(ฐาน!$A$4:$G$9,MATCH(I4987,ฐาน!$A$4:$A$9,0),4)),"")</f>
        <v/>
      </c>
      <c r="P4987" s="312">
        <f>IF(M4987&lt;&gt;ฐาน!$M$45,IF(L4987&lt;&gt;"",($L4987*$N4987/100),0),0)</f>
        <v>0</v>
      </c>
      <c r="Q4987" s="311">
        <f>IF(M4987&lt;&gt;ฐาน!$M$45,IF(L4987&lt;&gt;"",ROUNDUP(($L4987*$N4987/100),-1),0),0)</f>
        <v>0</v>
      </c>
      <c r="R4987" s="311">
        <f t="shared" si="156"/>
        <v>0</v>
      </c>
      <c r="S4987" s="313">
        <f t="shared" si="157"/>
        <v>0</v>
      </c>
      <c r="T4987" s="314">
        <f>IF(M4987&lt;&gt;ฐาน!$M$45,IF(S4987&lt;&gt;"",S4987+R4987,0),0)</f>
        <v>0</v>
      </c>
      <c r="U4987" s="311">
        <f>IF(M4987&lt;&gt;ฐาน!$M$45,IF(S4987=0,J4987+T4987,O4987),J4987)</f>
        <v>0</v>
      </c>
      <c r="V4987" s="98"/>
    </row>
    <row r="4988" spans="1:22" x14ac:dyDescent="0.35">
      <c r="A4988" s="93">
        <v>4980</v>
      </c>
      <c r="B4988" s="84"/>
      <c r="C4988" s="98"/>
      <c r="D4988" s="91"/>
      <c r="E4988" s="89"/>
      <c r="F4988" s="88"/>
      <c r="G4988" s="91"/>
      <c r="H4988" s="91"/>
      <c r="I4988" s="88"/>
      <c r="J4988" s="92"/>
      <c r="K4988" s="212"/>
      <c r="L4988" s="308" t="str">
        <f>IF(K4988&lt;&gt;"",INDEX(ฐาน!$J$4:$M$44,MATCH(INT(K4988),ฐาน!$J$4:$J$44,0),2),"")</f>
        <v/>
      </c>
      <c r="M4988" s="309" t="str">
        <f>IF(L4988&lt;&gt;"",INDEX(ฐาน!$J$4:$M$45,MATCH(L4988,ฐาน!$K$4:$K$45,0),4),"")</f>
        <v/>
      </c>
      <c r="N4988" s="310" t="str">
        <f>IF(I4988&lt;&gt;"",INDEX(ฐาน!$A$4:$F$9,MATCH(I4988,ฐาน!$A$4:$A$9,0),IF(J4988&gt;=INDEX(ฐาน!$A$4:$F$9,MATCH(I4988,ฐาน!$A$4:$A$9,0),3),6,5)),"")</f>
        <v/>
      </c>
      <c r="O4988" s="311" t="str">
        <f>IF(I4988&lt;&gt;"",IF(J4988&gt;=INDEX(ฐาน!$A$4:$G$9,MATCH(I4988,ฐาน!$A$4:$A$9,0),4),INDEX(ฐาน!$A$4:$G$9,MATCH(I4988,ฐาน!$A$4:$A$9,0),7),INDEX(ฐาน!$A$4:$G$9,MATCH(I4988,ฐาน!$A$4:$A$9,0),4)),"")</f>
        <v/>
      </c>
      <c r="P4988" s="312">
        <f>IF(M4988&lt;&gt;ฐาน!$M$45,IF(L4988&lt;&gt;"",($L4988*$N4988/100),0),0)</f>
        <v>0</v>
      </c>
      <c r="Q4988" s="311">
        <f>IF(M4988&lt;&gt;ฐาน!$M$45,IF(L4988&lt;&gt;"",ROUNDUP(($L4988*$N4988/100),-1),0),0)</f>
        <v>0</v>
      </c>
      <c r="R4988" s="311">
        <f t="shared" si="156"/>
        <v>0</v>
      </c>
      <c r="S4988" s="313">
        <f t="shared" si="157"/>
        <v>0</v>
      </c>
      <c r="T4988" s="314">
        <f>IF(M4988&lt;&gt;ฐาน!$M$45,IF(S4988&lt;&gt;"",S4988+R4988,0),0)</f>
        <v>0</v>
      </c>
      <c r="U4988" s="311">
        <f>IF(M4988&lt;&gt;ฐาน!$M$45,IF(S4988=0,J4988+T4988,O4988),J4988)</f>
        <v>0</v>
      </c>
      <c r="V4988" s="98"/>
    </row>
    <row r="4989" spans="1:22" x14ac:dyDescent="0.35">
      <c r="A4989" s="93">
        <v>4981</v>
      </c>
      <c r="B4989" s="84"/>
      <c r="C4989" s="98"/>
      <c r="D4989" s="91"/>
      <c r="E4989" s="89"/>
      <c r="F4989" s="88"/>
      <c r="G4989" s="91"/>
      <c r="H4989" s="91"/>
      <c r="I4989" s="88"/>
      <c r="J4989" s="92"/>
      <c r="K4989" s="212"/>
      <c r="L4989" s="308" t="str">
        <f>IF(K4989&lt;&gt;"",INDEX(ฐาน!$J$4:$M$44,MATCH(INT(K4989),ฐาน!$J$4:$J$44,0),2),"")</f>
        <v/>
      </c>
      <c r="M4989" s="309" t="str">
        <f>IF(L4989&lt;&gt;"",INDEX(ฐาน!$J$4:$M$45,MATCH(L4989,ฐาน!$K$4:$K$45,0),4),"")</f>
        <v/>
      </c>
      <c r="N4989" s="310" t="str">
        <f>IF(I4989&lt;&gt;"",INDEX(ฐาน!$A$4:$F$9,MATCH(I4989,ฐาน!$A$4:$A$9,0),IF(J4989&gt;=INDEX(ฐาน!$A$4:$F$9,MATCH(I4989,ฐาน!$A$4:$A$9,0),3),6,5)),"")</f>
        <v/>
      </c>
      <c r="O4989" s="311" t="str">
        <f>IF(I4989&lt;&gt;"",IF(J4989&gt;=INDEX(ฐาน!$A$4:$G$9,MATCH(I4989,ฐาน!$A$4:$A$9,0),4),INDEX(ฐาน!$A$4:$G$9,MATCH(I4989,ฐาน!$A$4:$A$9,0),7),INDEX(ฐาน!$A$4:$G$9,MATCH(I4989,ฐาน!$A$4:$A$9,0),4)),"")</f>
        <v/>
      </c>
      <c r="P4989" s="312">
        <f>IF(M4989&lt;&gt;ฐาน!$M$45,IF(L4989&lt;&gt;"",($L4989*$N4989/100),0),0)</f>
        <v>0</v>
      </c>
      <c r="Q4989" s="311">
        <f>IF(M4989&lt;&gt;ฐาน!$M$45,IF(L4989&lt;&gt;"",ROUNDUP(($L4989*$N4989/100),-1),0),0)</f>
        <v>0</v>
      </c>
      <c r="R4989" s="311">
        <f t="shared" si="156"/>
        <v>0</v>
      </c>
      <c r="S4989" s="313">
        <f t="shared" si="157"/>
        <v>0</v>
      </c>
      <c r="T4989" s="314">
        <f>IF(M4989&lt;&gt;ฐาน!$M$45,IF(S4989&lt;&gt;"",S4989+R4989,0),0)</f>
        <v>0</v>
      </c>
      <c r="U4989" s="311">
        <f>IF(M4989&lt;&gt;ฐาน!$M$45,IF(S4989=0,J4989+T4989,O4989),J4989)</f>
        <v>0</v>
      </c>
      <c r="V4989" s="98"/>
    </row>
    <row r="4990" spans="1:22" x14ac:dyDescent="0.35">
      <c r="A4990" s="93">
        <v>4982</v>
      </c>
      <c r="B4990" s="84"/>
      <c r="C4990" s="98"/>
      <c r="D4990" s="91"/>
      <c r="E4990" s="89"/>
      <c r="F4990" s="88"/>
      <c r="G4990" s="91"/>
      <c r="H4990" s="91"/>
      <c r="I4990" s="88"/>
      <c r="J4990" s="92"/>
      <c r="K4990" s="212"/>
      <c r="L4990" s="308" t="str">
        <f>IF(K4990&lt;&gt;"",INDEX(ฐาน!$J$4:$M$44,MATCH(INT(K4990),ฐาน!$J$4:$J$44,0),2),"")</f>
        <v/>
      </c>
      <c r="M4990" s="309" t="str">
        <f>IF(L4990&lt;&gt;"",INDEX(ฐาน!$J$4:$M$45,MATCH(L4990,ฐาน!$K$4:$K$45,0),4),"")</f>
        <v/>
      </c>
      <c r="N4990" s="310" t="str">
        <f>IF(I4990&lt;&gt;"",INDEX(ฐาน!$A$4:$F$9,MATCH(I4990,ฐาน!$A$4:$A$9,0),IF(J4990&gt;=INDEX(ฐาน!$A$4:$F$9,MATCH(I4990,ฐาน!$A$4:$A$9,0),3),6,5)),"")</f>
        <v/>
      </c>
      <c r="O4990" s="311" t="str">
        <f>IF(I4990&lt;&gt;"",IF(J4990&gt;=INDEX(ฐาน!$A$4:$G$9,MATCH(I4990,ฐาน!$A$4:$A$9,0),4),INDEX(ฐาน!$A$4:$G$9,MATCH(I4990,ฐาน!$A$4:$A$9,0),7),INDEX(ฐาน!$A$4:$G$9,MATCH(I4990,ฐาน!$A$4:$A$9,0),4)),"")</f>
        <v/>
      </c>
      <c r="P4990" s="312">
        <f>IF(M4990&lt;&gt;ฐาน!$M$45,IF(L4990&lt;&gt;"",($L4990*$N4990/100),0),0)</f>
        <v>0</v>
      </c>
      <c r="Q4990" s="311">
        <f>IF(M4990&lt;&gt;ฐาน!$M$45,IF(L4990&lt;&gt;"",ROUNDUP(($L4990*$N4990/100),-1),0),0)</f>
        <v>0</v>
      </c>
      <c r="R4990" s="311">
        <f t="shared" si="156"/>
        <v>0</v>
      </c>
      <c r="S4990" s="313">
        <f t="shared" si="157"/>
        <v>0</v>
      </c>
      <c r="T4990" s="314">
        <f>IF(M4990&lt;&gt;ฐาน!$M$45,IF(S4990&lt;&gt;"",S4990+R4990,0),0)</f>
        <v>0</v>
      </c>
      <c r="U4990" s="311">
        <f>IF(M4990&lt;&gt;ฐาน!$M$45,IF(S4990=0,J4990+T4990,O4990),J4990)</f>
        <v>0</v>
      </c>
      <c r="V4990" s="98"/>
    </row>
    <row r="4991" spans="1:22" x14ac:dyDescent="0.35">
      <c r="A4991" s="93">
        <v>4983</v>
      </c>
      <c r="B4991" s="84"/>
      <c r="C4991" s="98"/>
      <c r="D4991" s="91"/>
      <c r="E4991" s="89"/>
      <c r="F4991" s="88"/>
      <c r="G4991" s="91"/>
      <c r="H4991" s="91"/>
      <c r="I4991" s="88"/>
      <c r="J4991" s="92"/>
      <c r="K4991" s="212"/>
      <c r="L4991" s="308" t="str">
        <f>IF(K4991&lt;&gt;"",INDEX(ฐาน!$J$4:$M$44,MATCH(INT(K4991),ฐาน!$J$4:$J$44,0),2),"")</f>
        <v/>
      </c>
      <c r="M4991" s="309" t="str">
        <f>IF(L4991&lt;&gt;"",INDEX(ฐาน!$J$4:$M$45,MATCH(L4991,ฐาน!$K$4:$K$45,0),4),"")</f>
        <v/>
      </c>
      <c r="N4991" s="310" t="str">
        <f>IF(I4991&lt;&gt;"",INDEX(ฐาน!$A$4:$F$9,MATCH(I4991,ฐาน!$A$4:$A$9,0),IF(J4991&gt;=INDEX(ฐาน!$A$4:$F$9,MATCH(I4991,ฐาน!$A$4:$A$9,0),3),6,5)),"")</f>
        <v/>
      </c>
      <c r="O4991" s="311" t="str">
        <f>IF(I4991&lt;&gt;"",IF(J4991&gt;=INDEX(ฐาน!$A$4:$G$9,MATCH(I4991,ฐาน!$A$4:$A$9,0),4),INDEX(ฐาน!$A$4:$G$9,MATCH(I4991,ฐาน!$A$4:$A$9,0),7),INDEX(ฐาน!$A$4:$G$9,MATCH(I4991,ฐาน!$A$4:$A$9,0),4)),"")</f>
        <v/>
      </c>
      <c r="P4991" s="312">
        <f>IF(M4991&lt;&gt;ฐาน!$M$45,IF(L4991&lt;&gt;"",($L4991*$N4991/100),0),0)</f>
        <v>0</v>
      </c>
      <c r="Q4991" s="311">
        <f>IF(M4991&lt;&gt;ฐาน!$M$45,IF(L4991&lt;&gt;"",ROUNDUP(($L4991*$N4991/100),-1),0),0)</f>
        <v>0</v>
      </c>
      <c r="R4991" s="311">
        <f t="shared" si="156"/>
        <v>0</v>
      </c>
      <c r="S4991" s="313">
        <f t="shared" si="157"/>
        <v>0</v>
      </c>
      <c r="T4991" s="314">
        <f>IF(M4991&lt;&gt;ฐาน!$M$45,IF(S4991&lt;&gt;"",S4991+R4991,0),0)</f>
        <v>0</v>
      </c>
      <c r="U4991" s="311">
        <f>IF(M4991&lt;&gt;ฐาน!$M$45,IF(S4991=0,J4991+T4991,O4991),J4991)</f>
        <v>0</v>
      </c>
      <c r="V4991" s="98"/>
    </row>
    <row r="4992" spans="1:22" x14ac:dyDescent="0.35">
      <c r="A4992" s="93">
        <v>4984</v>
      </c>
      <c r="B4992" s="84"/>
      <c r="C4992" s="98"/>
      <c r="D4992" s="91"/>
      <c r="E4992" s="89"/>
      <c r="F4992" s="88"/>
      <c r="G4992" s="91"/>
      <c r="H4992" s="91"/>
      <c r="I4992" s="88"/>
      <c r="J4992" s="92"/>
      <c r="K4992" s="212"/>
      <c r="L4992" s="308" t="str">
        <f>IF(K4992&lt;&gt;"",INDEX(ฐาน!$J$4:$M$44,MATCH(INT(K4992),ฐาน!$J$4:$J$44,0),2),"")</f>
        <v/>
      </c>
      <c r="M4992" s="309" t="str">
        <f>IF(L4992&lt;&gt;"",INDEX(ฐาน!$J$4:$M$45,MATCH(L4992,ฐาน!$K$4:$K$45,0),4),"")</f>
        <v/>
      </c>
      <c r="N4992" s="310" t="str">
        <f>IF(I4992&lt;&gt;"",INDEX(ฐาน!$A$4:$F$9,MATCH(I4992,ฐาน!$A$4:$A$9,0),IF(J4992&gt;=INDEX(ฐาน!$A$4:$F$9,MATCH(I4992,ฐาน!$A$4:$A$9,0),3),6,5)),"")</f>
        <v/>
      </c>
      <c r="O4992" s="311" t="str">
        <f>IF(I4992&lt;&gt;"",IF(J4992&gt;=INDEX(ฐาน!$A$4:$G$9,MATCH(I4992,ฐาน!$A$4:$A$9,0),4),INDEX(ฐาน!$A$4:$G$9,MATCH(I4992,ฐาน!$A$4:$A$9,0),7),INDEX(ฐาน!$A$4:$G$9,MATCH(I4992,ฐาน!$A$4:$A$9,0),4)),"")</f>
        <v/>
      </c>
      <c r="P4992" s="312">
        <f>IF(M4992&lt;&gt;ฐาน!$M$45,IF(L4992&lt;&gt;"",($L4992*$N4992/100),0),0)</f>
        <v>0</v>
      </c>
      <c r="Q4992" s="311">
        <f>IF(M4992&lt;&gt;ฐาน!$M$45,IF(L4992&lt;&gt;"",ROUNDUP(($L4992*$N4992/100),-1),0),0)</f>
        <v>0</v>
      </c>
      <c r="R4992" s="311">
        <f t="shared" si="156"/>
        <v>0</v>
      </c>
      <c r="S4992" s="313">
        <f t="shared" si="157"/>
        <v>0</v>
      </c>
      <c r="T4992" s="314">
        <f>IF(M4992&lt;&gt;ฐาน!$M$45,IF(S4992&lt;&gt;"",S4992+R4992,0),0)</f>
        <v>0</v>
      </c>
      <c r="U4992" s="311">
        <f>IF(M4992&lt;&gt;ฐาน!$M$45,IF(S4992=0,J4992+T4992,O4992),J4992)</f>
        <v>0</v>
      </c>
      <c r="V4992" s="98"/>
    </row>
    <row r="4993" spans="1:22" x14ac:dyDescent="0.35">
      <c r="A4993" s="93">
        <v>4985</v>
      </c>
      <c r="B4993" s="84"/>
      <c r="C4993" s="98"/>
      <c r="D4993" s="91"/>
      <c r="E4993" s="89"/>
      <c r="F4993" s="88"/>
      <c r="G4993" s="91"/>
      <c r="H4993" s="91"/>
      <c r="I4993" s="88"/>
      <c r="J4993" s="92"/>
      <c r="K4993" s="212"/>
      <c r="L4993" s="308" t="str">
        <f>IF(K4993&lt;&gt;"",INDEX(ฐาน!$J$4:$M$44,MATCH(INT(K4993),ฐาน!$J$4:$J$44,0),2),"")</f>
        <v/>
      </c>
      <c r="M4993" s="309" t="str">
        <f>IF(L4993&lt;&gt;"",INDEX(ฐาน!$J$4:$M$45,MATCH(L4993,ฐาน!$K$4:$K$45,0),4),"")</f>
        <v/>
      </c>
      <c r="N4993" s="310" t="str">
        <f>IF(I4993&lt;&gt;"",INDEX(ฐาน!$A$4:$F$9,MATCH(I4993,ฐาน!$A$4:$A$9,0),IF(J4993&gt;=INDEX(ฐาน!$A$4:$F$9,MATCH(I4993,ฐาน!$A$4:$A$9,0),3),6,5)),"")</f>
        <v/>
      </c>
      <c r="O4993" s="311" t="str">
        <f>IF(I4993&lt;&gt;"",IF(J4993&gt;=INDEX(ฐาน!$A$4:$G$9,MATCH(I4993,ฐาน!$A$4:$A$9,0),4),INDEX(ฐาน!$A$4:$G$9,MATCH(I4993,ฐาน!$A$4:$A$9,0),7),INDEX(ฐาน!$A$4:$G$9,MATCH(I4993,ฐาน!$A$4:$A$9,0),4)),"")</f>
        <v/>
      </c>
      <c r="P4993" s="312">
        <f>IF(M4993&lt;&gt;ฐาน!$M$45,IF(L4993&lt;&gt;"",($L4993*$N4993/100),0),0)</f>
        <v>0</v>
      </c>
      <c r="Q4993" s="311">
        <f>IF(M4993&lt;&gt;ฐาน!$M$45,IF(L4993&lt;&gt;"",ROUNDUP(($L4993*$N4993/100),-1),0),0)</f>
        <v>0</v>
      </c>
      <c r="R4993" s="311">
        <f t="shared" si="156"/>
        <v>0</v>
      </c>
      <c r="S4993" s="313">
        <f t="shared" si="157"/>
        <v>0</v>
      </c>
      <c r="T4993" s="314">
        <f>IF(M4993&lt;&gt;ฐาน!$M$45,IF(S4993&lt;&gt;"",S4993+R4993,0),0)</f>
        <v>0</v>
      </c>
      <c r="U4993" s="311">
        <f>IF(M4993&lt;&gt;ฐาน!$M$45,IF(S4993=0,J4993+T4993,O4993),J4993)</f>
        <v>0</v>
      </c>
      <c r="V4993" s="98"/>
    </row>
    <row r="4994" spans="1:22" x14ac:dyDescent="0.35">
      <c r="A4994" s="93">
        <v>4986</v>
      </c>
      <c r="B4994" s="84"/>
      <c r="C4994" s="98"/>
      <c r="D4994" s="91"/>
      <c r="E4994" s="89"/>
      <c r="F4994" s="88"/>
      <c r="G4994" s="91"/>
      <c r="H4994" s="91"/>
      <c r="I4994" s="88"/>
      <c r="J4994" s="92"/>
      <c r="K4994" s="212"/>
      <c r="L4994" s="308" t="str">
        <f>IF(K4994&lt;&gt;"",INDEX(ฐาน!$J$4:$M$44,MATCH(INT(K4994),ฐาน!$J$4:$J$44,0),2),"")</f>
        <v/>
      </c>
      <c r="M4994" s="309" t="str">
        <f>IF(L4994&lt;&gt;"",INDEX(ฐาน!$J$4:$M$45,MATCH(L4994,ฐาน!$K$4:$K$45,0),4),"")</f>
        <v/>
      </c>
      <c r="N4994" s="310" t="str">
        <f>IF(I4994&lt;&gt;"",INDEX(ฐาน!$A$4:$F$9,MATCH(I4994,ฐาน!$A$4:$A$9,0),IF(J4994&gt;=INDEX(ฐาน!$A$4:$F$9,MATCH(I4994,ฐาน!$A$4:$A$9,0),3),6,5)),"")</f>
        <v/>
      </c>
      <c r="O4994" s="311" t="str">
        <f>IF(I4994&lt;&gt;"",IF(J4994&gt;=INDEX(ฐาน!$A$4:$G$9,MATCH(I4994,ฐาน!$A$4:$A$9,0),4),INDEX(ฐาน!$A$4:$G$9,MATCH(I4994,ฐาน!$A$4:$A$9,0),7),INDEX(ฐาน!$A$4:$G$9,MATCH(I4994,ฐาน!$A$4:$A$9,0),4)),"")</f>
        <v/>
      </c>
      <c r="P4994" s="312">
        <f>IF(M4994&lt;&gt;ฐาน!$M$45,IF(L4994&lt;&gt;"",($L4994*$N4994/100),0),0)</f>
        <v>0</v>
      </c>
      <c r="Q4994" s="311">
        <f>IF(M4994&lt;&gt;ฐาน!$M$45,IF(L4994&lt;&gt;"",ROUNDUP(($L4994*$N4994/100),-1),0),0)</f>
        <v>0</v>
      </c>
      <c r="R4994" s="311">
        <f t="shared" si="156"/>
        <v>0</v>
      </c>
      <c r="S4994" s="313">
        <f t="shared" si="157"/>
        <v>0</v>
      </c>
      <c r="T4994" s="314">
        <f>IF(M4994&lt;&gt;ฐาน!$M$45,IF(S4994&lt;&gt;"",S4994+R4994,0),0)</f>
        <v>0</v>
      </c>
      <c r="U4994" s="311">
        <f>IF(M4994&lt;&gt;ฐาน!$M$45,IF(S4994=0,J4994+T4994,O4994),J4994)</f>
        <v>0</v>
      </c>
      <c r="V4994" s="98"/>
    </row>
    <row r="4995" spans="1:22" x14ac:dyDescent="0.35">
      <c r="A4995" s="93">
        <v>4987</v>
      </c>
      <c r="B4995" s="84"/>
      <c r="C4995" s="98"/>
      <c r="D4995" s="91"/>
      <c r="E4995" s="89"/>
      <c r="F4995" s="88"/>
      <c r="G4995" s="91"/>
      <c r="H4995" s="91"/>
      <c r="I4995" s="88"/>
      <c r="J4995" s="92"/>
      <c r="K4995" s="212"/>
      <c r="L4995" s="308" t="str">
        <f>IF(K4995&lt;&gt;"",INDEX(ฐาน!$J$4:$M$44,MATCH(INT(K4995),ฐาน!$J$4:$J$44,0),2),"")</f>
        <v/>
      </c>
      <c r="M4995" s="309" t="str">
        <f>IF(L4995&lt;&gt;"",INDEX(ฐาน!$J$4:$M$45,MATCH(L4995,ฐาน!$K$4:$K$45,0),4),"")</f>
        <v/>
      </c>
      <c r="N4995" s="310" t="str">
        <f>IF(I4995&lt;&gt;"",INDEX(ฐาน!$A$4:$F$9,MATCH(I4995,ฐาน!$A$4:$A$9,0),IF(J4995&gt;=INDEX(ฐาน!$A$4:$F$9,MATCH(I4995,ฐาน!$A$4:$A$9,0),3),6,5)),"")</f>
        <v/>
      </c>
      <c r="O4995" s="311" t="str">
        <f>IF(I4995&lt;&gt;"",IF(J4995&gt;=INDEX(ฐาน!$A$4:$G$9,MATCH(I4995,ฐาน!$A$4:$A$9,0),4),INDEX(ฐาน!$A$4:$G$9,MATCH(I4995,ฐาน!$A$4:$A$9,0),7),INDEX(ฐาน!$A$4:$G$9,MATCH(I4995,ฐาน!$A$4:$A$9,0),4)),"")</f>
        <v/>
      </c>
      <c r="P4995" s="312">
        <f>IF(M4995&lt;&gt;ฐาน!$M$45,IF(L4995&lt;&gt;"",($L4995*$N4995/100),0),0)</f>
        <v>0</v>
      </c>
      <c r="Q4995" s="311">
        <f>IF(M4995&lt;&gt;ฐาน!$M$45,IF(L4995&lt;&gt;"",ROUNDUP(($L4995*$N4995/100),-1),0),0)</f>
        <v>0</v>
      </c>
      <c r="R4995" s="311">
        <f t="shared" si="156"/>
        <v>0</v>
      </c>
      <c r="S4995" s="313">
        <f t="shared" si="157"/>
        <v>0</v>
      </c>
      <c r="T4995" s="314">
        <f>IF(M4995&lt;&gt;ฐาน!$M$45,IF(S4995&lt;&gt;"",S4995+R4995,0),0)</f>
        <v>0</v>
      </c>
      <c r="U4995" s="311">
        <f>IF(M4995&lt;&gt;ฐาน!$M$45,IF(S4995=0,J4995+T4995,O4995),J4995)</f>
        <v>0</v>
      </c>
      <c r="V4995" s="98"/>
    </row>
    <row r="4996" spans="1:22" x14ac:dyDescent="0.35">
      <c r="A4996" s="93">
        <v>4988</v>
      </c>
      <c r="B4996" s="84"/>
      <c r="C4996" s="98"/>
      <c r="D4996" s="91"/>
      <c r="E4996" s="89"/>
      <c r="F4996" s="88"/>
      <c r="G4996" s="91"/>
      <c r="H4996" s="91"/>
      <c r="I4996" s="88"/>
      <c r="J4996" s="92"/>
      <c r="K4996" s="212"/>
      <c r="L4996" s="308" t="str">
        <f>IF(K4996&lt;&gt;"",INDEX(ฐาน!$J$4:$M$44,MATCH(INT(K4996),ฐาน!$J$4:$J$44,0),2),"")</f>
        <v/>
      </c>
      <c r="M4996" s="309" t="str">
        <f>IF(L4996&lt;&gt;"",INDEX(ฐาน!$J$4:$M$45,MATCH(L4996,ฐาน!$K$4:$K$45,0),4),"")</f>
        <v/>
      </c>
      <c r="N4996" s="310" t="str">
        <f>IF(I4996&lt;&gt;"",INDEX(ฐาน!$A$4:$F$9,MATCH(I4996,ฐาน!$A$4:$A$9,0),IF(J4996&gt;=INDEX(ฐาน!$A$4:$F$9,MATCH(I4996,ฐาน!$A$4:$A$9,0),3),6,5)),"")</f>
        <v/>
      </c>
      <c r="O4996" s="311" t="str">
        <f>IF(I4996&lt;&gt;"",IF(J4996&gt;=INDEX(ฐาน!$A$4:$G$9,MATCH(I4996,ฐาน!$A$4:$A$9,0),4),INDEX(ฐาน!$A$4:$G$9,MATCH(I4996,ฐาน!$A$4:$A$9,0),7),INDEX(ฐาน!$A$4:$G$9,MATCH(I4996,ฐาน!$A$4:$A$9,0),4)),"")</f>
        <v/>
      </c>
      <c r="P4996" s="312">
        <f>IF(M4996&lt;&gt;ฐาน!$M$45,IF(L4996&lt;&gt;"",($L4996*$N4996/100),0),0)</f>
        <v>0</v>
      </c>
      <c r="Q4996" s="311">
        <f>IF(M4996&lt;&gt;ฐาน!$M$45,IF(L4996&lt;&gt;"",ROUNDUP(($L4996*$N4996/100),-1),0),0)</f>
        <v>0</v>
      </c>
      <c r="R4996" s="311">
        <f t="shared" si="156"/>
        <v>0</v>
      </c>
      <c r="S4996" s="313">
        <f t="shared" si="157"/>
        <v>0</v>
      </c>
      <c r="T4996" s="314">
        <f>IF(M4996&lt;&gt;ฐาน!$M$45,IF(S4996&lt;&gt;"",S4996+R4996,0),0)</f>
        <v>0</v>
      </c>
      <c r="U4996" s="311">
        <f>IF(M4996&lt;&gt;ฐาน!$M$45,IF(S4996=0,J4996+T4996,O4996),J4996)</f>
        <v>0</v>
      </c>
      <c r="V4996" s="98"/>
    </row>
    <row r="4997" spans="1:22" x14ac:dyDescent="0.35">
      <c r="A4997" s="93">
        <v>4989</v>
      </c>
      <c r="B4997" s="84"/>
      <c r="C4997" s="98"/>
      <c r="D4997" s="91"/>
      <c r="E4997" s="89"/>
      <c r="F4997" s="88"/>
      <c r="G4997" s="91"/>
      <c r="H4997" s="91"/>
      <c r="I4997" s="88"/>
      <c r="J4997" s="92"/>
      <c r="K4997" s="212"/>
      <c r="L4997" s="308" t="str">
        <f>IF(K4997&lt;&gt;"",INDEX(ฐาน!$J$4:$M$44,MATCH(INT(K4997),ฐาน!$J$4:$J$44,0),2),"")</f>
        <v/>
      </c>
      <c r="M4997" s="309" t="str">
        <f>IF(L4997&lt;&gt;"",INDEX(ฐาน!$J$4:$M$45,MATCH(L4997,ฐาน!$K$4:$K$45,0),4),"")</f>
        <v/>
      </c>
      <c r="N4997" s="310" t="str">
        <f>IF(I4997&lt;&gt;"",INDEX(ฐาน!$A$4:$F$9,MATCH(I4997,ฐาน!$A$4:$A$9,0),IF(J4997&gt;=INDEX(ฐาน!$A$4:$F$9,MATCH(I4997,ฐาน!$A$4:$A$9,0),3),6,5)),"")</f>
        <v/>
      </c>
      <c r="O4997" s="311" t="str">
        <f>IF(I4997&lt;&gt;"",IF(J4997&gt;=INDEX(ฐาน!$A$4:$G$9,MATCH(I4997,ฐาน!$A$4:$A$9,0),4),INDEX(ฐาน!$A$4:$G$9,MATCH(I4997,ฐาน!$A$4:$A$9,0),7),INDEX(ฐาน!$A$4:$G$9,MATCH(I4997,ฐาน!$A$4:$A$9,0),4)),"")</f>
        <v/>
      </c>
      <c r="P4997" s="312">
        <f>IF(M4997&lt;&gt;ฐาน!$M$45,IF(L4997&lt;&gt;"",($L4997*$N4997/100),0),0)</f>
        <v>0</v>
      </c>
      <c r="Q4997" s="311">
        <f>IF(M4997&lt;&gt;ฐาน!$M$45,IF(L4997&lt;&gt;"",ROUNDUP(($L4997*$N4997/100),-1),0),0)</f>
        <v>0</v>
      </c>
      <c r="R4997" s="311">
        <f t="shared" si="156"/>
        <v>0</v>
      </c>
      <c r="S4997" s="313">
        <f t="shared" si="157"/>
        <v>0</v>
      </c>
      <c r="T4997" s="314">
        <f>IF(M4997&lt;&gt;ฐาน!$M$45,IF(S4997&lt;&gt;"",S4997+R4997,0),0)</f>
        <v>0</v>
      </c>
      <c r="U4997" s="311">
        <f>IF(M4997&lt;&gt;ฐาน!$M$45,IF(S4997=0,J4997+T4997,O4997),J4997)</f>
        <v>0</v>
      </c>
      <c r="V4997" s="98"/>
    </row>
    <row r="4998" spans="1:22" x14ac:dyDescent="0.35">
      <c r="A4998" s="93">
        <v>4990</v>
      </c>
      <c r="B4998" s="84"/>
      <c r="C4998" s="98"/>
      <c r="D4998" s="91"/>
      <c r="E4998" s="89"/>
      <c r="F4998" s="88"/>
      <c r="G4998" s="91"/>
      <c r="H4998" s="91"/>
      <c r="I4998" s="88"/>
      <c r="J4998" s="92"/>
      <c r="K4998" s="212"/>
      <c r="L4998" s="308" t="str">
        <f>IF(K4998&lt;&gt;"",INDEX(ฐาน!$J$4:$M$44,MATCH(INT(K4998),ฐาน!$J$4:$J$44,0),2),"")</f>
        <v/>
      </c>
      <c r="M4998" s="309" t="str">
        <f>IF(L4998&lt;&gt;"",INDEX(ฐาน!$J$4:$M$45,MATCH(L4998,ฐาน!$K$4:$K$45,0),4),"")</f>
        <v/>
      </c>
      <c r="N4998" s="310" t="str">
        <f>IF(I4998&lt;&gt;"",INDEX(ฐาน!$A$4:$F$9,MATCH(I4998,ฐาน!$A$4:$A$9,0),IF(J4998&gt;=INDEX(ฐาน!$A$4:$F$9,MATCH(I4998,ฐาน!$A$4:$A$9,0),3),6,5)),"")</f>
        <v/>
      </c>
      <c r="O4998" s="311" t="str">
        <f>IF(I4998&lt;&gt;"",IF(J4998&gt;=INDEX(ฐาน!$A$4:$G$9,MATCH(I4998,ฐาน!$A$4:$A$9,0),4),INDEX(ฐาน!$A$4:$G$9,MATCH(I4998,ฐาน!$A$4:$A$9,0),7),INDEX(ฐาน!$A$4:$G$9,MATCH(I4998,ฐาน!$A$4:$A$9,0),4)),"")</f>
        <v/>
      </c>
      <c r="P4998" s="312">
        <f>IF(M4998&lt;&gt;ฐาน!$M$45,IF(L4998&lt;&gt;"",($L4998*$N4998/100),0),0)</f>
        <v>0</v>
      </c>
      <c r="Q4998" s="311">
        <f>IF(M4998&lt;&gt;ฐาน!$M$45,IF(L4998&lt;&gt;"",ROUNDUP(($L4998*$N4998/100),-1),0),0)</f>
        <v>0</v>
      </c>
      <c r="R4998" s="311">
        <f t="shared" si="156"/>
        <v>0</v>
      </c>
      <c r="S4998" s="313">
        <f t="shared" si="157"/>
        <v>0</v>
      </c>
      <c r="T4998" s="314">
        <f>IF(M4998&lt;&gt;ฐาน!$M$45,IF(S4998&lt;&gt;"",S4998+R4998,0),0)</f>
        <v>0</v>
      </c>
      <c r="U4998" s="311">
        <f>IF(M4998&lt;&gt;ฐาน!$M$45,IF(S4998=0,J4998+T4998,O4998),J4998)</f>
        <v>0</v>
      </c>
      <c r="V4998" s="98"/>
    </row>
    <row r="4999" spans="1:22" x14ac:dyDescent="0.35">
      <c r="A4999" s="93">
        <v>4991</v>
      </c>
      <c r="B4999" s="84"/>
      <c r="C4999" s="98"/>
      <c r="D4999" s="91"/>
      <c r="E4999" s="89"/>
      <c r="F4999" s="88"/>
      <c r="G4999" s="91"/>
      <c r="H4999" s="91"/>
      <c r="I4999" s="88"/>
      <c r="J4999" s="92"/>
      <c r="K4999" s="212"/>
      <c r="L4999" s="308" t="str">
        <f>IF(K4999&lt;&gt;"",INDEX(ฐาน!$J$4:$M$44,MATCH(INT(K4999),ฐาน!$J$4:$J$44,0),2),"")</f>
        <v/>
      </c>
      <c r="M4999" s="309" t="str">
        <f>IF(L4999&lt;&gt;"",INDEX(ฐาน!$J$4:$M$45,MATCH(L4999,ฐาน!$K$4:$K$45,0),4),"")</f>
        <v/>
      </c>
      <c r="N4999" s="310" t="str">
        <f>IF(I4999&lt;&gt;"",INDEX(ฐาน!$A$4:$F$9,MATCH(I4999,ฐาน!$A$4:$A$9,0),IF(J4999&gt;=INDEX(ฐาน!$A$4:$F$9,MATCH(I4999,ฐาน!$A$4:$A$9,0),3),6,5)),"")</f>
        <v/>
      </c>
      <c r="O4999" s="311" t="str">
        <f>IF(I4999&lt;&gt;"",IF(J4999&gt;=INDEX(ฐาน!$A$4:$G$9,MATCH(I4999,ฐาน!$A$4:$A$9,0),4),INDEX(ฐาน!$A$4:$G$9,MATCH(I4999,ฐาน!$A$4:$A$9,0),7),INDEX(ฐาน!$A$4:$G$9,MATCH(I4999,ฐาน!$A$4:$A$9,0),4)),"")</f>
        <v/>
      </c>
      <c r="P4999" s="312">
        <f>IF(M4999&lt;&gt;ฐาน!$M$45,IF(L4999&lt;&gt;"",($L4999*$N4999/100),0),0)</f>
        <v>0</v>
      </c>
      <c r="Q4999" s="311">
        <f>IF(M4999&lt;&gt;ฐาน!$M$45,IF(L4999&lt;&gt;"",ROUNDUP(($L4999*$N4999/100),-1),0),0)</f>
        <v>0</v>
      </c>
      <c r="R4999" s="311">
        <f t="shared" si="156"/>
        <v>0</v>
      </c>
      <c r="S4999" s="313">
        <f t="shared" si="157"/>
        <v>0</v>
      </c>
      <c r="T4999" s="314">
        <f>IF(M4999&lt;&gt;ฐาน!$M$45,IF(S4999&lt;&gt;"",S4999+R4999,0),0)</f>
        <v>0</v>
      </c>
      <c r="U4999" s="311">
        <f>IF(M4999&lt;&gt;ฐาน!$M$45,IF(S4999=0,J4999+T4999,O4999),J4999)</f>
        <v>0</v>
      </c>
      <c r="V4999" s="98"/>
    </row>
    <row r="5000" spans="1:22" x14ac:dyDescent="0.35">
      <c r="A5000" s="93">
        <v>4992</v>
      </c>
      <c r="B5000" s="84"/>
      <c r="C5000" s="98"/>
      <c r="D5000" s="91"/>
      <c r="E5000" s="89"/>
      <c r="F5000" s="88"/>
      <c r="G5000" s="91"/>
      <c r="H5000" s="91"/>
      <c r="I5000" s="88"/>
      <c r="J5000" s="92"/>
      <c r="K5000" s="212"/>
      <c r="L5000" s="308" t="str">
        <f>IF(K5000&lt;&gt;"",INDEX(ฐาน!$J$4:$M$44,MATCH(INT(K5000),ฐาน!$J$4:$J$44,0),2),"")</f>
        <v/>
      </c>
      <c r="M5000" s="309" t="str">
        <f>IF(L5000&lt;&gt;"",INDEX(ฐาน!$J$4:$M$45,MATCH(L5000,ฐาน!$K$4:$K$45,0),4),"")</f>
        <v/>
      </c>
      <c r="N5000" s="310" t="str">
        <f>IF(I5000&lt;&gt;"",INDEX(ฐาน!$A$4:$F$9,MATCH(I5000,ฐาน!$A$4:$A$9,0),IF(J5000&gt;=INDEX(ฐาน!$A$4:$F$9,MATCH(I5000,ฐาน!$A$4:$A$9,0),3),6,5)),"")</f>
        <v/>
      </c>
      <c r="O5000" s="311" t="str">
        <f>IF(I5000&lt;&gt;"",IF(J5000&gt;=INDEX(ฐาน!$A$4:$G$9,MATCH(I5000,ฐาน!$A$4:$A$9,0),4),INDEX(ฐาน!$A$4:$G$9,MATCH(I5000,ฐาน!$A$4:$A$9,0),7),INDEX(ฐาน!$A$4:$G$9,MATCH(I5000,ฐาน!$A$4:$A$9,0),4)),"")</f>
        <v/>
      </c>
      <c r="P5000" s="312">
        <f>IF(M5000&lt;&gt;ฐาน!$M$45,IF(L5000&lt;&gt;"",($L5000*$N5000/100),0),0)</f>
        <v>0</v>
      </c>
      <c r="Q5000" s="311">
        <f>IF(M5000&lt;&gt;ฐาน!$M$45,IF(L5000&lt;&gt;"",ROUNDUP(($L5000*$N5000/100),-1),0),0)</f>
        <v>0</v>
      </c>
      <c r="R5000" s="311">
        <f t="shared" si="156"/>
        <v>0</v>
      </c>
      <c r="S5000" s="313">
        <f t="shared" si="157"/>
        <v>0</v>
      </c>
      <c r="T5000" s="314">
        <f>IF(M5000&lt;&gt;ฐาน!$M$45,IF(S5000&lt;&gt;"",S5000+R5000,0),0)</f>
        <v>0</v>
      </c>
      <c r="U5000" s="311">
        <f>IF(M5000&lt;&gt;ฐาน!$M$45,IF(S5000=0,J5000+T5000,O5000),J5000)</f>
        <v>0</v>
      </c>
      <c r="V5000" s="98"/>
    </row>
    <row r="5001" spans="1:22" x14ac:dyDescent="0.35">
      <c r="A5001" s="93">
        <v>4993</v>
      </c>
      <c r="B5001" s="84"/>
      <c r="C5001" s="98"/>
      <c r="D5001" s="91"/>
      <c r="E5001" s="89"/>
      <c r="F5001" s="88"/>
      <c r="G5001" s="91"/>
      <c r="H5001" s="91"/>
      <c r="I5001" s="88"/>
      <c r="J5001" s="92"/>
      <c r="K5001" s="212"/>
      <c r="L5001" s="308" t="str">
        <f>IF(K5001&lt;&gt;"",INDEX(ฐาน!$J$4:$M$44,MATCH(INT(K5001),ฐาน!$J$4:$J$44,0),2),"")</f>
        <v/>
      </c>
      <c r="M5001" s="309" t="str">
        <f>IF(L5001&lt;&gt;"",INDEX(ฐาน!$J$4:$M$45,MATCH(L5001,ฐาน!$K$4:$K$45,0),4),"")</f>
        <v/>
      </c>
      <c r="N5001" s="310" t="str">
        <f>IF(I5001&lt;&gt;"",INDEX(ฐาน!$A$4:$F$9,MATCH(I5001,ฐาน!$A$4:$A$9,0),IF(J5001&gt;=INDEX(ฐาน!$A$4:$F$9,MATCH(I5001,ฐาน!$A$4:$A$9,0),3),6,5)),"")</f>
        <v/>
      </c>
      <c r="O5001" s="311" t="str">
        <f>IF(I5001&lt;&gt;"",IF(J5001&gt;=INDEX(ฐาน!$A$4:$G$9,MATCH(I5001,ฐาน!$A$4:$A$9,0),4),INDEX(ฐาน!$A$4:$G$9,MATCH(I5001,ฐาน!$A$4:$A$9,0),7),INDEX(ฐาน!$A$4:$G$9,MATCH(I5001,ฐาน!$A$4:$A$9,0),4)),"")</f>
        <v/>
      </c>
      <c r="P5001" s="312">
        <f>IF(M5001&lt;&gt;ฐาน!$M$45,IF(L5001&lt;&gt;"",($L5001*$N5001/100),0),0)</f>
        <v>0</v>
      </c>
      <c r="Q5001" s="311">
        <f>IF(M5001&lt;&gt;ฐาน!$M$45,IF(L5001&lt;&gt;"",ROUNDUP(($L5001*$N5001/100),-1),0),0)</f>
        <v>0</v>
      </c>
      <c r="R5001" s="311">
        <f t="shared" si="156"/>
        <v>0</v>
      </c>
      <c r="S5001" s="313">
        <f t="shared" si="157"/>
        <v>0</v>
      </c>
      <c r="T5001" s="314">
        <f>IF(M5001&lt;&gt;ฐาน!$M$45,IF(S5001&lt;&gt;"",S5001+R5001,0),0)</f>
        <v>0</v>
      </c>
      <c r="U5001" s="311">
        <f>IF(M5001&lt;&gt;ฐาน!$M$45,IF(S5001=0,J5001+T5001,O5001),J5001)</f>
        <v>0</v>
      </c>
      <c r="V5001" s="98"/>
    </row>
    <row r="5002" spans="1:22" x14ac:dyDescent="0.35">
      <c r="A5002" s="185"/>
      <c r="B5002" s="185"/>
      <c r="C5002" s="185"/>
      <c r="D5002" s="185"/>
      <c r="E5002" s="185"/>
      <c r="F5002" s="185"/>
      <c r="G5002" s="185"/>
      <c r="H5002" s="185"/>
      <c r="I5002" s="185"/>
      <c r="J5002" s="185"/>
      <c r="K5002" s="213"/>
      <c r="L5002" s="213"/>
      <c r="M5002" s="185"/>
      <c r="N5002" s="185"/>
      <c r="O5002" s="185"/>
      <c r="P5002" s="318"/>
      <c r="Q5002" s="185"/>
      <c r="R5002" s="185"/>
      <c r="S5002" s="319"/>
      <c r="T5002" s="185"/>
      <c r="U5002" s="185"/>
      <c r="V5002" s="185"/>
    </row>
  </sheetData>
  <sheetProtection algorithmName="SHA-512" hashValue="pcucqTToZj4VM/wCxGzuToYoo1dJRMd8tHVI9LcMPxBISG/I4Hztspx+0YvAvUoqZsZE1VqBn/Jus+AERRja1g==" saltValue="yJXFH8SIOBuMz8LdO6LkRw==" spinCount="100000" sheet="1" objects="1" scenarios="1"/>
  <protectedRanges>
    <protectedRange password="EE4F" sqref="O4" name="ช่วง1_2_1"/>
    <protectedRange password="EE4F" sqref="J915 J1006 J938 J833 J831 J696 J654 J481 J400 J404 J581:J585 J471 J452 J305 J457:J458 J96 J62 J55 J60 J1376 J1098 J1172 J1208 J123 J308 J261 J1364 J877 J1148 J1178 J1336 J622 J1226:J1227 J273 J675 J733 J633 J661 J69 J775 J179 J596 J602 J253:J254 J566 J1058 J769 J172 J698 J1162 J1003 J827:J829 J1113 J798 J483 J1145 J439 J1107 J418 J469 J128 J836:J838 J920:J921 J1205 J646 J927 J14:J18 J494 J1159 J281 J1081 J1257 J700 J1055 J45:J46 J66 J375 J108 J430 J540 J624 J1141 J1019:J1020 J989 J1362 J474 J614 J591 J807 J997:J998 J717:J718 J410:J411 J1234:J1236 J819 J525:J527 J1229:J1230 J788 J36:J39 J141 J415 J1457:J1458 J489:J491 J241:J242 J248:J249 J9 J71 J553:J555 J795:J796 J1075:J1076 J1239 J1427:J1428 J542 J1224 J1359:J1360 J98 J257:J258 J384 J650 J731 J720:J721 J848 J896:J897 J105 J113 J164 J234:J235 J669:J670 J1022:J1023 J1100 J51 J125:J126 J166 J714:J715 J771:J773 J1294 J57:J58 J81:J83 J155 J227:J229 J267:J269 J402 J519:J523 J611:J612 J861:J864 J1025 J1306:J1307 J1321:J1323 J120 J316:J317 J1356 J723:J726 J1030:J1032 J1109:J1110 J89:J91 J157:J161 J237:J238 J628:J631 J881:J883 J569 J42:J43 J115:J118 J168:J169 J244 J263:J264 J377 J450 J856:J859 J406:J408 J712 J728 J785 J1368 J231 J534:J535 J706 J174 J443:J444 J446:J447 J537 J560 J1425 J1454:J1455 J908 J1000 J64 J73:J79 J361:J362 J486:J487 J790:J791 J793 J800:J803 J925 J319:J325 J605:J606 J1222 J1319 J465:J466 J545:J549 J853:J854 J1210:J1214 J150:J153 J432:J433 J26:J33 J102:J103 J135:J136 J144:J145 J379 J462:J463 J666:J667 J777:J783 J1174:J1175 J1285:J1286 J1396:J1397 J1242:J1244 J1084:J1087 J1103:J1104 J947:J951 J275:J279 J131:J132 J1203 J49 J944 J1246 J182:J184 J929 J941:J942 J1216:J1217 J1446:J1452 J1096 J954 J11 J822:J823 J917:J918 J912 J657:J658 J421:J424 J476:J477 J636:J640 J702:J703 J764:J765 J1352 J1366 J558 J428 J1092 J1354 J20:J22" name="ช่วง1_2_1_1"/>
    <protectedRange password="EE4F" sqref="J1182 J376 J23 J1054 J699 J589" name="ช่วง1_2_58_2_2"/>
    <protectedRange password="EE4F" sqref="J618 J524 J1018 J642" name="ช่วง1_2_3_2"/>
    <protectedRange password="EE4F" sqref="J255 J454 J252 J187 J1056 J1369 J899 J873:J874 J1001 J608 J809 J786 J774 J668 J138" name="ช่วง1_2_65_3_1_2_1"/>
    <protectedRange password="EE4F" sqref="J565" name="ช่วง1_2_12_1"/>
    <protectedRange password="EE4F" sqref="J616 J645 J1114" name="ช่วง1_2_32_6_3"/>
    <protectedRange password="EE4F" sqref="J420 J577 J538 J431 J148 J177 I797 J80 J1240 J1089 J763 J701 J626 J704 J180" name="ช่วง1_2_2_1_1"/>
    <protectedRange password="EE4F" sqref="J993 J461 J1248 J13 J140" name="ช่วง1_2_47_1_1"/>
    <protectedRange password="EE4F" sqref="J936" name="ช่วง1_2_61_3_1_1"/>
    <protectedRange password="EE4F" sqref="J1101 J934 J1181" name="ช่วง1_2_64_1_2_1"/>
    <protectedRange password="EE4F" sqref="I941" name="ช่วง1_2_61_1_4_1"/>
    <protectedRange password="EE4F" sqref="I1023" name="ช่วง1_2_49_5_1_1_1"/>
    <protectedRange password="EE4F" sqref="J286 J840:J841" name="ช่วง1_2_64_1_1_8"/>
    <protectedRange password="EE4F" sqref="J911" name="ช่วง1_2_11_1"/>
    <protectedRange password="EE4F" sqref="J987" name="ช่วง1_2_32_6_2_1"/>
    <protectedRange password="EE4F" sqref="J44" name="ช่วง1_2_2_2_1"/>
    <protectedRange password="EE4F" sqref="J196" name="ช่วง1_2_1_1_1"/>
    <protectedRange password="EE4F" sqref="J300" name="ช่วง1_2_64_1_1_1_2"/>
    <protectedRange password="EE4F" sqref="J295 J302:J304" name="ช่วง1_2_64_1_1_1_1_1"/>
    <protectedRange password="EE4F" sqref="J349 J346" name="ช่วง1_2_25_1_1_1"/>
    <protectedRange password="EE4F" sqref="J339 J344" name="ช่วง1_2_64_1_1_2_1"/>
    <protectedRange password="EE4F" sqref="J371" name="ช่วง1_2_64_1_1_3_2"/>
    <protectedRange password="EE4F" sqref="J397" name="ช่วง1_2_8_1"/>
    <protectedRange password="EE4F" sqref="J387 J395:J396 J398" name="ช่วง1_2_64_1_1_4_1"/>
    <protectedRange password="EE4F" sqref="J498" name="ช่วง1_2_64_1_1_5_1_1"/>
    <protectedRange password="EE4F" sqref="J652 J673 J689:J692" name="ช่วง1_2_64_1_1_6_1"/>
    <protectedRange password="EE4F" sqref="J735" name="ช่วง1_2_64_1_1_7_1"/>
    <protectedRange password="EE4F" sqref="J889" name="ช่วง1_2_32_6_4_1"/>
    <protectedRange password="EE4F" sqref="J924" name="ช่วง1_2_11_2_1"/>
    <protectedRange password="EE4F" sqref="J980" name="ช่วง1_2_32_6_5_1"/>
    <protectedRange password="EE4F" sqref="J976" name="ช่วง1_2_64_1_1_9_1"/>
    <protectedRange password="EE4F" sqref="J978" name="ช่วง1_2_61_1_3_3_1_1"/>
    <protectedRange password="EE4F" sqref="J1047" name="ช่วง1_2_64_1_1_10_1"/>
    <protectedRange password="EE4F" sqref="J1017" name="ช่วง1_2_51_2_1_1_1"/>
    <protectedRange password="EE4F" sqref="J1071:J1072" name="ช่วง1_2_32_6_6_1"/>
    <protectedRange password="EE4F" sqref="J1066" name="ช่วง1_2_66_4_2_1"/>
    <protectedRange password="EE4F" sqref="J1108 J1125" name="ช่วง1_2_32_6_1_1"/>
    <protectedRange password="EE4F" sqref="J1128" name="ช่วง1_2_64_1_1_11_1"/>
    <protectedRange password="EE4F" sqref="J1152" name="ช่วง1_2_19_1"/>
    <protectedRange password="EE4F" sqref="I1166:I1170" name="ช่วง1_2_50_1"/>
    <protectedRange password="EE4F" sqref="J1186" name="ช่วง1_2_58_2_1_1"/>
    <protectedRange password="EE4F" sqref="J1187" name="ช่วง1_2_73_1_3_1"/>
    <protectedRange password="EE4F" sqref="J1261" name="ช่วง1_2_64_1_1_12_1"/>
    <protectedRange password="EE4F" sqref="J1303:J1304" name="ช่วง1_2_24_1"/>
    <protectedRange password="EE4F" sqref="J1297" name="ช่วง1_2_64_1_1_13_1"/>
    <protectedRange password="EE4F" sqref="I1302:J1302" name="ช่วง1_2_64_1_2_1_2_1_1"/>
    <protectedRange password="EE4F" sqref="J1301 J1287" name="ช่วง1_2_51_5_2_4_1"/>
    <protectedRange password="EE4F" sqref="H1347 H1343" name="ช่วง1_2_77_1_4_1"/>
    <protectedRange password="EE4F" sqref="J1379 J1375" name="ช่วง1_2_65_3_1_1_1"/>
    <protectedRange password="EE4F" sqref="J1388 J1382 J1384 J1374" name="ช่วง1_2_64_1_1_14_1"/>
    <protectedRange password="EE4F" sqref="J1410" name="ช่วง1_2_32_6_7_1_1"/>
    <protectedRange password="EE4F" sqref="J1438" name="ช่วง1_2_77_3_3_1_1"/>
    <protectedRange password="EE4F" sqref="J1466" name="ช่วง1_2_64_1_1_15_1"/>
    <protectedRange password="EE4F" sqref="J799" name="ช่วง1_2_16_1"/>
    <protectedRange password="EE4F" sqref="J215:J217 J212:J213" name="ช่วง1_2_1_3_2"/>
    <protectedRange password="EE4F" sqref="J380 J386" name="ช่วง1_2_3_1_1"/>
    <protectedRange password="EE4F" sqref="J820" name="ช่วง1_2_5_1"/>
    <protectedRange password="EE4F" sqref="J104" name="ช่วง1_2_10_1"/>
    <protectedRange password="EE4F" sqref="J743 J740 J745" name="ช่วง1_2_13_1"/>
    <protectedRange password="EE4F" sqref="J749" name="ช่วง1_2_32_6_3_1_1"/>
    <protectedRange password="EE4F" sqref="J760:J762" name="ช่วง1_2_64_1_1_8_1_2"/>
    <protectedRange password="EE4F" sqref="J214" name="ช่วง1_2_1_3_1_1"/>
    <protectedRange password="EE4F" sqref="J372" name="ช่วง1_2_64_1_1_3_1_1"/>
    <protectedRange password="EE4F" sqref="J757" name="ช่วง1_2_64_1_1_8_1_1_1"/>
    <protectedRange password="EE4F" sqref="J739" name="ช่วง1_7_2_1_6_3_1"/>
    <protectedRange password="EE4F" sqref="J894" name="ช่วง1_2_31_1_1_1_1_1"/>
    <protectedRange password="EE4F" sqref="J1317" name="ช่วง1_2_18_1"/>
    <protectedRange password="EE4F" sqref="J1333:J1334" name="ช่วง1_2_20_1"/>
    <protectedRange password="EE4F" sqref="J230" name="ช่วง1_2_4_2_1"/>
    <protectedRange password="EE4F" sqref="I1135" name="ช่วง1_2_48_10"/>
    <protectedRange password="EE4F" sqref="I218:I222" name="ช่วง1_2_48_2_1"/>
    <protectedRange password="EE4F" sqref="I352:I355" name="ช่วง1_2_48_3_1"/>
    <protectedRange password="EE4F" sqref="I301" name="ช่วง1_2_48_4_1"/>
    <protectedRange password="EE4F" sqref="I373:I374" name="ช่วง1_2_48_5_1"/>
    <protectedRange password="EE4F" sqref="I517:I518" name="ช่วง1_2_48_6_1_1"/>
    <protectedRange password="EE4F" sqref="I693:I695" name="ช่วง1_2_48_7_1"/>
    <protectedRange password="EE4F" sqref="I1010:I1011" name="ช่วง1_2_48_8_1"/>
    <protectedRange password="EE4F" sqref="I1281:I1284" name="ช่วง1_2_48_9_1"/>
  </protectedRanges>
  <mergeCells count="14">
    <mergeCell ref="L6:U6"/>
    <mergeCell ref="V6:V8"/>
    <mergeCell ref="L7:M7"/>
    <mergeCell ref="A6:A8"/>
    <mergeCell ref="C6:C8"/>
    <mergeCell ref="D6:D8"/>
    <mergeCell ref="E6:E8"/>
    <mergeCell ref="F6:F8"/>
    <mergeCell ref="I7:J7"/>
    <mergeCell ref="I6:J6"/>
    <mergeCell ref="K6:K8"/>
    <mergeCell ref="B6:B8"/>
    <mergeCell ref="H6:H8"/>
    <mergeCell ref="G6:G8"/>
  </mergeCells>
  <conditionalFormatting sqref="E4">
    <cfRule type="cellIs" dxfId="1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101"/>
  <sheetViews>
    <sheetView workbookViewId="0">
      <pane xSplit="5" ySplit="7" topLeftCell="G8" activePane="bottomRight" state="frozen"/>
      <selection pane="topRight" activeCell="F1" sqref="F1"/>
      <selection pane="bottomLeft" activeCell="A8" sqref="A8"/>
      <selection pane="bottomRight" activeCell="N103" sqref="N103"/>
    </sheetView>
  </sheetViews>
  <sheetFormatPr defaultRowHeight="21" x14ac:dyDescent="0.35"/>
  <cols>
    <col min="1" max="1" width="4.875" style="2" bestFit="1" customWidth="1"/>
    <col min="2" max="2" width="13.5" style="2" customWidth="1"/>
    <col min="3" max="3" width="16.125" style="2" customWidth="1"/>
    <col min="4" max="4" width="10.75" style="2" bestFit="1" customWidth="1"/>
    <col min="5" max="5" width="11.25" style="2" bestFit="1" customWidth="1"/>
    <col min="6" max="6" width="13.125" style="2" bestFit="1" customWidth="1"/>
    <col min="7" max="7" width="8.875" style="2" customWidth="1"/>
    <col min="8" max="8" width="10.625" style="2" bestFit="1" customWidth="1"/>
    <col min="9" max="9" width="8.625" style="2" customWidth="1"/>
    <col min="10" max="10" width="6.875" style="2" bestFit="1" customWidth="1"/>
    <col min="11" max="11" width="8.5" style="2" customWidth="1"/>
    <col min="12" max="12" width="6.25" style="2" bestFit="1" customWidth="1"/>
    <col min="13" max="13" width="7.375" style="2" customWidth="1"/>
    <col min="14" max="14" width="9.125" style="2" bestFit="1" customWidth="1"/>
    <col min="15" max="15" width="7.375" style="2" customWidth="1"/>
    <col min="16" max="16" width="9.125" style="2" customWidth="1"/>
    <col min="17" max="17" width="6.5" style="2" bestFit="1" customWidth="1"/>
    <col min="18" max="18" width="9.125" style="2" customWidth="1"/>
    <col min="19" max="19" width="9.125" style="2" bestFit="1" customWidth="1"/>
    <col min="20" max="20" width="8.25" style="2" bestFit="1" customWidth="1"/>
    <col min="21" max="21" width="9.125" style="2" bestFit="1" customWidth="1"/>
    <col min="22" max="22" width="8.25" style="2" bestFit="1" customWidth="1"/>
    <col min="23" max="24" width="8.5" style="2" customWidth="1"/>
    <col min="25" max="16384" width="9" style="2"/>
  </cols>
  <sheetData>
    <row r="1" spans="1:23" x14ac:dyDescent="0.35">
      <c r="A1" s="32" t="s">
        <v>61</v>
      </c>
    </row>
    <row r="2" spans="1:23" x14ac:dyDescent="0.35">
      <c r="B2" s="33" t="s">
        <v>48</v>
      </c>
      <c r="C2" s="33" t="s">
        <v>63</v>
      </c>
      <c r="D2" s="33" t="s">
        <v>43</v>
      </c>
      <c r="E2" s="33" t="s">
        <v>42</v>
      </c>
    </row>
    <row r="3" spans="1:23" x14ac:dyDescent="0.35">
      <c r="B3" s="34">
        <f>SUM(J8:J100)</f>
        <v>170590</v>
      </c>
      <c r="C3" s="35">
        <f>B3*3/100</f>
        <v>5117.7</v>
      </c>
      <c r="D3" s="36">
        <f>SUM(T8:T100)</f>
        <v>5030</v>
      </c>
      <c r="E3" s="45">
        <f>C3-D3</f>
        <v>87.699999999999818</v>
      </c>
      <c r="M3" s="8"/>
      <c r="O3" s="27"/>
    </row>
    <row r="4" spans="1:23" x14ac:dyDescent="0.35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>
        <v>8</v>
      </c>
      <c r="I4" s="1">
        <v>9</v>
      </c>
      <c r="J4" s="1">
        <v>10</v>
      </c>
      <c r="K4" s="1">
        <v>11</v>
      </c>
      <c r="L4" s="186">
        <v>12</v>
      </c>
      <c r="M4" s="186">
        <v>13</v>
      </c>
      <c r="N4" s="186">
        <v>14</v>
      </c>
      <c r="O4" s="186">
        <v>15</v>
      </c>
      <c r="P4" s="186">
        <v>16</v>
      </c>
      <c r="Q4" s="186">
        <v>17</v>
      </c>
      <c r="R4" s="186">
        <v>18</v>
      </c>
      <c r="S4" s="186">
        <v>19</v>
      </c>
      <c r="T4" s="186">
        <v>20</v>
      </c>
      <c r="U4" s="186">
        <v>21</v>
      </c>
      <c r="V4" s="186">
        <v>22</v>
      </c>
      <c r="W4" s="1"/>
    </row>
    <row r="5" spans="1:23" x14ac:dyDescent="0.35">
      <c r="A5" s="236" t="s">
        <v>15</v>
      </c>
      <c r="B5" s="236" t="s">
        <v>53</v>
      </c>
      <c r="C5" s="236" t="s">
        <v>47</v>
      </c>
      <c r="D5" s="236" t="s">
        <v>13</v>
      </c>
      <c r="E5" s="236" t="s">
        <v>16</v>
      </c>
      <c r="F5" s="236" t="s">
        <v>34</v>
      </c>
      <c r="G5" s="244" t="s">
        <v>60</v>
      </c>
      <c r="H5" s="244" t="s">
        <v>59</v>
      </c>
      <c r="I5" s="242" t="s">
        <v>14</v>
      </c>
      <c r="J5" s="243"/>
      <c r="K5" s="244" t="s">
        <v>49</v>
      </c>
      <c r="L5" s="236" t="s">
        <v>91</v>
      </c>
      <c r="M5" s="236"/>
      <c r="N5" s="237"/>
      <c r="O5" s="237"/>
      <c r="P5" s="237"/>
      <c r="Q5" s="237"/>
      <c r="R5" s="237"/>
      <c r="S5" s="237"/>
      <c r="T5" s="237"/>
      <c r="U5" s="237"/>
      <c r="V5" s="236" t="s">
        <v>25</v>
      </c>
    </row>
    <row r="6" spans="1:23" x14ac:dyDescent="0.35">
      <c r="A6" s="236"/>
      <c r="B6" s="236"/>
      <c r="C6" s="236"/>
      <c r="D6" s="236"/>
      <c r="E6" s="236"/>
      <c r="F6" s="236"/>
      <c r="G6" s="245"/>
      <c r="H6" s="245"/>
      <c r="I6" s="240" t="s">
        <v>17</v>
      </c>
      <c r="J6" s="241"/>
      <c r="K6" s="245"/>
      <c r="L6" s="236" t="s">
        <v>18</v>
      </c>
      <c r="M6" s="239"/>
      <c r="N6" s="41" t="s">
        <v>19</v>
      </c>
      <c r="O6" s="40" t="s">
        <v>20</v>
      </c>
      <c r="P6" s="40" t="s">
        <v>21</v>
      </c>
      <c r="Q6" s="40" t="s">
        <v>30</v>
      </c>
      <c r="R6" s="40" t="s">
        <v>22</v>
      </c>
      <c r="S6" s="40" t="s">
        <v>23</v>
      </c>
      <c r="T6" s="40" t="s">
        <v>22</v>
      </c>
      <c r="U6" s="40" t="s">
        <v>24</v>
      </c>
      <c r="V6" s="238"/>
    </row>
    <row r="7" spans="1:23" x14ac:dyDescent="0.35">
      <c r="A7" s="236"/>
      <c r="B7" s="236"/>
      <c r="C7" s="236"/>
      <c r="D7" s="236"/>
      <c r="E7" s="236"/>
      <c r="F7" s="236"/>
      <c r="G7" s="246"/>
      <c r="H7" s="246"/>
      <c r="I7" s="39" t="s">
        <v>1</v>
      </c>
      <c r="J7" s="39" t="s">
        <v>26</v>
      </c>
      <c r="K7" s="246"/>
      <c r="L7" s="39" t="s">
        <v>27</v>
      </c>
      <c r="M7" s="42" t="s">
        <v>28</v>
      </c>
      <c r="N7" s="44" t="s">
        <v>29</v>
      </c>
      <c r="O7" s="43" t="s">
        <v>4</v>
      </c>
      <c r="P7" s="43" t="s">
        <v>30</v>
      </c>
      <c r="Q7" s="43" t="s">
        <v>92</v>
      </c>
      <c r="R7" s="43" t="s">
        <v>31</v>
      </c>
      <c r="S7" s="43" t="s">
        <v>32</v>
      </c>
      <c r="T7" s="43" t="s">
        <v>33</v>
      </c>
      <c r="U7" s="43" t="s">
        <v>20</v>
      </c>
      <c r="V7" s="238"/>
    </row>
    <row r="8" spans="1:23" x14ac:dyDescent="0.35">
      <c r="A8" s="9">
        <v>1</v>
      </c>
      <c r="B8" s="16">
        <v>3670700177650</v>
      </c>
      <c r="C8" s="17" t="s">
        <v>94</v>
      </c>
      <c r="D8" s="18" t="s">
        <v>41</v>
      </c>
      <c r="E8" s="10" t="s">
        <v>95</v>
      </c>
      <c r="F8" s="19" t="s">
        <v>50</v>
      </c>
      <c r="G8" s="46">
        <v>423327</v>
      </c>
      <c r="H8" s="18">
        <v>47024</v>
      </c>
      <c r="I8" s="19" t="s">
        <v>6</v>
      </c>
      <c r="J8" s="47">
        <v>60150</v>
      </c>
      <c r="K8" s="217">
        <v>95</v>
      </c>
      <c r="L8" s="214">
        <f>IF(K8&lt;&gt;"",INDEX(ฐาน!$J$4:$M$44,MATCH(INT(K8),ฐาน!$J$4:$J$44,0),3),"")</f>
        <v>3</v>
      </c>
      <c r="M8" s="64" t="str">
        <f>IF(L8&lt;&gt;"",INDEX(ฐาน!$J$4:$M$45,MATCH(L8,ฐาน!$L$4:$L$45,0),4),"")</f>
        <v>ดีเด่น</v>
      </c>
      <c r="N8" s="65">
        <f>IF(I8&lt;&gt;"",INDEX(ฐาน!$A$4:$F$9,MATCH(I8,ฐาน!$A$4:$A$9,0),IF(J8&gt;=INDEX(ฐาน!$A$4:$F$9,MATCH(I8,ฐาน!$A$4:$A$9,0),3),6,5)),"")</f>
        <v>59630</v>
      </c>
      <c r="O8" s="66">
        <f>IF(I8&lt;&gt;"",IF(J8&gt;=INDEX(ฐาน!$A$4:$G$9,MATCH(I8,ฐาน!$A$4:$A$9,0),4),INDEX(ฐาน!$A$4:$G$9,MATCH(I8,ฐาน!$A$4:$A$9,0),7),INDEX(ฐาน!$A$4:$G$9,MATCH(I8,ฐาน!$A$4:$A$9,0),4)),"")</f>
        <v>69040</v>
      </c>
      <c r="P8" s="189">
        <f>IF(M8&lt;&gt;ฐาน!$M$45,IF(L8&lt;&gt;"",($J8*$L8/100),0),0)</f>
        <v>1804.5</v>
      </c>
      <c r="Q8" s="66">
        <f>IF(M8&lt;&gt;ฐาน!$M$45,IF(L8&lt;&gt;"",ROUNDUP(($L8*$N8/100),-1),0),0)</f>
        <v>1790</v>
      </c>
      <c r="R8" s="66">
        <f t="shared" ref="R8:R39" si="0">IF(Q8&lt;&gt;"",IF($J8+$Q8&lt;=$O8,$Q8,$O8-$J8),"")</f>
        <v>1790</v>
      </c>
      <c r="S8" s="187">
        <f>IF(Q8&lt;&gt;R8,P8-R8,0)</f>
        <v>0</v>
      </c>
      <c r="T8" s="191">
        <f>IF(M8&lt;&gt;ฐาน!$M$45,IF(S8&lt;&gt;"",S8+R8,0),0)</f>
        <v>1790</v>
      </c>
      <c r="U8" s="66">
        <f>IF(M8&lt;&gt;ฐาน!$M$45,IF(S8=0,J8+T8,O8),J8)</f>
        <v>61940</v>
      </c>
      <c r="V8" s="11"/>
    </row>
    <row r="9" spans="1:23" x14ac:dyDescent="0.35">
      <c r="A9" s="12">
        <v>2</v>
      </c>
      <c r="B9" s="24">
        <v>3640700012523</v>
      </c>
      <c r="C9" s="25" t="s">
        <v>94</v>
      </c>
      <c r="D9" s="21" t="s">
        <v>41</v>
      </c>
      <c r="E9" s="13" t="s">
        <v>96</v>
      </c>
      <c r="F9" s="22" t="s">
        <v>50</v>
      </c>
      <c r="G9" s="48">
        <v>423306</v>
      </c>
      <c r="H9" s="21">
        <v>46985</v>
      </c>
      <c r="I9" s="22" t="s">
        <v>5</v>
      </c>
      <c r="J9" s="23">
        <v>60150</v>
      </c>
      <c r="K9" s="218">
        <v>92</v>
      </c>
      <c r="L9" s="216">
        <f>IF(K9&lt;&gt;"",INDEX(ฐาน!$J$4:$M$44,MATCH(INT(K9),ฐาน!$J$4:$J$44,0),3),"")</f>
        <v>3</v>
      </c>
      <c r="M9" s="67" t="str">
        <f>IF(L9&lt;&gt;"",INDEX(ฐาน!$J$4:$M$45,MATCH(L9,ฐาน!$L$4:$L$45,0),4),"")</f>
        <v>ดีเด่น</v>
      </c>
      <c r="N9" s="68">
        <f>IF(I9&lt;&gt;"",INDEX(ฐาน!$A$4:$F$9,MATCH(I9,ฐาน!$A$4:$A$9,0),IF(J9&gt;=INDEX(ฐาน!$A$4:$F$9,MATCH(I9,ฐาน!$A$4:$A$9,0),3),6,5)),"")</f>
        <v>60830</v>
      </c>
      <c r="O9" s="69">
        <f>IF(I9&lt;&gt;"",IF(J9&gt;=INDEX(ฐาน!$A$4:$G$9,MATCH(I9,ฐาน!$A$4:$A$9,0),4),INDEX(ฐาน!$A$4:$G$9,MATCH(I9,ฐาน!$A$4:$A$9,0),7),INDEX(ฐาน!$A$4:$G$9,MATCH(I9,ฐาน!$A$4:$A$9,0),4)),"")</f>
        <v>76800</v>
      </c>
      <c r="P9" s="190">
        <f>IF(M9&lt;&gt;ฐาน!$M$45,IF(L9&lt;&gt;"",($J9*$L9/100),0),0)</f>
        <v>1804.5</v>
      </c>
      <c r="Q9" s="69">
        <f>IF(M9&lt;&gt;ฐาน!$M$45,IF(L9&lt;&gt;"",ROUNDUP(($L9*$N9/100),-1),0),0)</f>
        <v>1830</v>
      </c>
      <c r="R9" s="69">
        <f t="shared" si="0"/>
        <v>1830</v>
      </c>
      <c r="S9" s="188">
        <f t="shared" ref="S9:S72" si="1">IF(Q9&lt;&gt;R9,P9-R9,0)</f>
        <v>0</v>
      </c>
      <c r="T9" s="192">
        <f>IF(M9&lt;&gt;ฐาน!$M$45,IF(S9&lt;&gt;"",S9+R9,0),0)</f>
        <v>1830</v>
      </c>
      <c r="U9" s="69">
        <f>IF(M9&lt;&gt;ฐาน!$M$45,IF(S9=0,J9+T9,O9),J9)</f>
        <v>61980</v>
      </c>
      <c r="V9" s="14"/>
    </row>
    <row r="10" spans="1:23" x14ac:dyDescent="0.35">
      <c r="A10" s="12">
        <v>3</v>
      </c>
      <c r="B10" s="20">
        <v>3670300416350</v>
      </c>
      <c r="C10" s="25" t="s">
        <v>94</v>
      </c>
      <c r="D10" s="21" t="s">
        <v>41</v>
      </c>
      <c r="E10" s="21" t="s">
        <v>95</v>
      </c>
      <c r="F10" s="22" t="s">
        <v>52</v>
      </c>
      <c r="G10" s="48" t="s">
        <v>62</v>
      </c>
      <c r="H10" s="21">
        <v>45787</v>
      </c>
      <c r="I10" s="22" t="s">
        <v>6</v>
      </c>
      <c r="J10" s="23">
        <v>50290</v>
      </c>
      <c r="K10" s="218">
        <v>89</v>
      </c>
      <c r="L10" s="216">
        <f>IF(K10&lt;&gt;"",INDEX(ฐาน!$J$4:$M$44,MATCH(INT(K10),ฐาน!$J$4:$J$44,0),3),"")</f>
        <v>2.8</v>
      </c>
      <c r="M10" s="67" t="str">
        <f>IF(L10&lt;&gt;"",INDEX(ฐาน!$J$4:$M$45,MATCH(L10,ฐาน!$L$4:$L$45,0),4),"")</f>
        <v>ดีมาก</v>
      </c>
      <c r="N10" s="68">
        <f>IF(I10&lt;&gt;"",INDEX(ฐาน!$A$4:$F$9,MATCH(I10,ฐาน!$A$4:$A$9,0),IF(J10&gt;=INDEX(ฐาน!$A$4:$F$9,MATCH(I10,ฐาน!$A$4:$A$9,0),3),6,5)),"")</f>
        <v>50320</v>
      </c>
      <c r="O10" s="69">
        <f>IF(I10&lt;&gt;"",IF(J10&gt;=INDEX(ฐาน!$A$4:$G$9,MATCH(I10,ฐาน!$A$4:$A$9,0),4),INDEX(ฐาน!$A$4:$G$9,MATCH(I10,ฐาน!$A$4:$A$9,0),7),INDEX(ฐาน!$A$4:$G$9,MATCH(I10,ฐาน!$A$4:$A$9,0),4)),"")</f>
        <v>69040</v>
      </c>
      <c r="P10" s="190">
        <f>IF(M10&lt;&gt;ฐาน!$M$45,IF(L10&lt;&gt;"",($J10*$L10/100),0),0)</f>
        <v>1408.12</v>
      </c>
      <c r="Q10" s="69">
        <f>IF(M10&lt;&gt;ฐาน!$M$45,IF(L10&lt;&gt;"",ROUNDUP(($L10*$N10/100),-1),0),0)</f>
        <v>1410</v>
      </c>
      <c r="R10" s="69">
        <f t="shared" si="0"/>
        <v>1410</v>
      </c>
      <c r="S10" s="188">
        <f t="shared" si="1"/>
        <v>0</v>
      </c>
      <c r="T10" s="192">
        <f>IF(M10&lt;&gt;ฐาน!$M$45,IF(S10&lt;&gt;"",S10+R10,0),0)</f>
        <v>1410</v>
      </c>
      <c r="U10" s="69">
        <f>IF(M10&lt;&gt;ฐาน!$M$45,IF(S10=0,J10+T10,O10),J10)</f>
        <v>51700</v>
      </c>
      <c r="V10" s="14"/>
    </row>
    <row r="11" spans="1:23" x14ac:dyDescent="0.35">
      <c r="A11" s="12">
        <v>4</v>
      </c>
      <c r="B11" s="20"/>
      <c r="C11" s="25"/>
      <c r="D11" s="21"/>
      <c r="E11" s="21"/>
      <c r="F11" s="22"/>
      <c r="G11" s="48"/>
      <c r="H11" s="21"/>
      <c r="I11" s="22"/>
      <c r="J11" s="23"/>
      <c r="K11" s="218"/>
      <c r="L11" s="216" t="str">
        <f>IF(K11&lt;&gt;"",INDEX(ฐาน!$J$4:$M$44,MATCH(INT(K11),ฐาน!$J$4:$J$44,0),3),"")</f>
        <v/>
      </c>
      <c r="M11" s="67" t="str">
        <f>IF(L11&lt;&gt;"",INDEX(ฐาน!$J$4:$M$45,MATCH(L11,ฐาน!$L$4:$L$45,0),4),"")</f>
        <v/>
      </c>
      <c r="N11" s="68" t="str">
        <f>IF(I11&lt;&gt;"",INDEX(ฐาน!$A$4:$F$9,MATCH(I11,ฐาน!$A$4:$A$9,0),IF(J11&gt;=INDEX(ฐาน!$A$4:$F$9,MATCH(I11,ฐาน!$A$4:$A$9,0),3),6,5)),"")</f>
        <v/>
      </c>
      <c r="O11" s="69" t="str">
        <f>IF(I11&lt;&gt;"",IF(J11&gt;=INDEX(ฐาน!$A$4:$G$9,MATCH(I11,ฐาน!$A$4:$A$9,0),4),INDEX(ฐาน!$A$4:$G$9,MATCH(I11,ฐาน!$A$4:$A$9,0),7),INDEX(ฐาน!$A$4:$G$9,MATCH(I11,ฐาน!$A$4:$A$9,0),4)),"")</f>
        <v/>
      </c>
      <c r="P11" s="190">
        <f>IF(M11&lt;&gt;ฐาน!$M$45,IF(L11&lt;&gt;"",($J11*$L11/100),0),0)</f>
        <v>0</v>
      </c>
      <c r="Q11" s="69">
        <f>IF(M11&lt;&gt;ฐาน!$M$45,IF(L11&lt;&gt;"",ROUNDUP(($L11*$N11/100),-1),0),0)</f>
        <v>0</v>
      </c>
      <c r="R11" s="69">
        <f t="shared" si="0"/>
        <v>0</v>
      </c>
      <c r="S11" s="188">
        <f t="shared" si="1"/>
        <v>0</v>
      </c>
      <c r="T11" s="192">
        <f>IF(M11&lt;&gt;ฐาน!$M$45,IF(S11&lt;&gt;"",S11+R11,0),0)</f>
        <v>0</v>
      </c>
      <c r="U11" s="69">
        <f>IF(M11&lt;&gt;ฐาน!$M$45,IF(S11=0,J11+T11,O11),J11)</f>
        <v>0</v>
      </c>
      <c r="V11" s="14"/>
    </row>
    <row r="12" spans="1:23" x14ac:dyDescent="0.35">
      <c r="A12" s="12">
        <v>5</v>
      </c>
      <c r="B12" s="20"/>
      <c r="C12" s="25"/>
      <c r="D12" s="21"/>
      <c r="E12" s="21"/>
      <c r="F12" s="22"/>
      <c r="G12" s="48"/>
      <c r="H12" s="21"/>
      <c r="I12" s="22"/>
      <c r="J12" s="23"/>
      <c r="K12" s="218"/>
      <c r="L12" s="216" t="str">
        <f>IF(K12&lt;&gt;"",INDEX(ฐาน!$J$4:$M$44,MATCH(INT(K12),ฐาน!$J$4:$J$44,0),3),"")</f>
        <v/>
      </c>
      <c r="M12" s="67" t="str">
        <f>IF(L12&lt;&gt;"",INDEX(ฐาน!$J$4:$M$45,MATCH(L12,ฐาน!$L$4:$L$45,0),4),"")</f>
        <v/>
      </c>
      <c r="N12" s="68" t="str">
        <f>IF(I12&lt;&gt;"",INDEX(ฐาน!$A$4:$F$9,MATCH(I12,ฐาน!$A$4:$A$9,0),IF(J12&gt;=INDEX(ฐาน!$A$4:$F$9,MATCH(I12,ฐาน!$A$4:$A$9,0),3),6,5)),"")</f>
        <v/>
      </c>
      <c r="O12" s="69" t="str">
        <f>IF(I12&lt;&gt;"",IF(J12&gt;=INDEX(ฐาน!$A$4:$G$9,MATCH(I12,ฐาน!$A$4:$A$9,0),4),INDEX(ฐาน!$A$4:$G$9,MATCH(I12,ฐาน!$A$4:$A$9,0),7),INDEX(ฐาน!$A$4:$G$9,MATCH(I12,ฐาน!$A$4:$A$9,0),4)),"")</f>
        <v/>
      </c>
      <c r="P12" s="190">
        <f>IF(M12&lt;&gt;ฐาน!$M$45,IF(L12&lt;&gt;"",($J12*$L12/100),0),0)</f>
        <v>0</v>
      </c>
      <c r="Q12" s="69">
        <f>IF(M12&lt;&gt;ฐาน!$M$45,IF(L12&lt;&gt;"",ROUNDUP(($L12*$N12/100),-1),0),0)</f>
        <v>0</v>
      </c>
      <c r="R12" s="69">
        <f t="shared" si="0"/>
        <v>0</v>
      </c>
      <c r="S12" s="188">
        <f t="shared" si="1"/>
        <v>0</v>
      </c>
      <c r="T12" s="192">
        <f>IF(M12&lt;&gt;ฐาน!$M$45,IF(S12&lt;&gt;"",S12+R12,0),0)</f>
        <v>0</v>
      </c>
      <c r="U12" s="69">
        <f>IF(M12&lt;&gt;ฐาน!$M$45,IF(S12=0,J12+T12,O12),J12)</f>
        <v>0</v>
      </c>
      <c r="V12" s="14"/>
    </row>
    <row r="13" spans="1:23" x14ac:dyDescent="0.35">
      <c r="A13" s="12">
        <v>6</v>
      </c>
      <c r="B13" s="20"/>
      <c r="C13" s="25"/>
      <c r="D13" s="21"/>
      <c r="E13" s="21"/>
      <c r="F13" s="22"/>
      <c r="G13" s="48"/>
      <c r="H13" s="21"/>
      <c r="I13" s="22"/>
      <c r="J13" s="23"/>
      <c r="K13" s="218"/>
      <c r="L13" s="216" t="str">
        <f>IF(K13&lt;&gt;"",INDEX(ฐาน!$J$4:$M$44,MATCH(INT(K13),ฐาน!$J$4:$J$44,0),3),"")</f>
        <v/>
      </c>
      <c r="M13" s="67" t="str">
        <f>IF(L13&lt;&gt;"",INDEX(ฐาน!$J$4:$M$45,MATCH(L13,ฐาน!$L$4:$L$45,0),4),"")</f>
        <v/>
      </c>
      <c r="N13" s="68" t="str">
        <f>IF(I13&lt;&gt;"",INDEX(ฐาน!$A$4:$F$9,MATCH(I13,ฐาน!$A$4:$A$9,0),IF(J13&gt;=INDEX(ฐาน!$A$4:$F$9,MATCH(I13,ฐาน!$A$4:$A$9,0),3),6,5)),"")</f>
        <v/>
      </c>
      <c r="O13" s="69" t="str">
        <f>IF(I13&lt;&gt;"",IF(J13&gt;=INDEX(ฐาน!$A$4:$G$9,MATCH(I13,ฐาน!$A$4:$A$9,0),4),INDEX(ฐาน!$A$4:$G$9,MATCH(I13,ฐาน!$A$4:$A$9,0),7),INDEX(ฐาน!$A$4:$G$9,MATCH(I13,ฐาน!$A$4:$A$9,0),4)),"")</f>
        <v/>
      </c>
      <c r="P13" s="190">
        <f>IF(M13&lt;&gt;ฐาน!$M$45,IF(L13&lt;&gt;"",($J13*$L13/100),0),0)</f>
        <v>0</v>
      </c>
      <c r="Q13" s="69">
        <f>IF(M13&lt;&gt;ฐาน!$M$45,IF(L13&lt;&gt;"",ROUNDUP(($L13*$N13/100),-1),0),0)</f>
        <v>0</v>
      </c>
      <c r="R13" s="69">
        <f t="shared" si="0"/>
        <v>0</v>
      </c>
      <c r="S13" s="188">
        <f t="shared" si="1"/>
        <v>0</v>
      </c>
      <c r="T13" s="192">
        <f>IF(M13&lt;&gt;ฐาน!$M$45,IF(S13&lt;&gt;"",S13+R13,0),0)</f>
        <v>0</v>
      </c>
      <c r="U13" s="69">
        <f>IF(M13&lt;&gt;ฐาน!$M$45,IF(S13=0,J13+T13,O13),J13)</f>
        <v>0</v>
      </c>
      <c r="V13" s="14"/>
    </row>
    <row r="14" spans="1:23" x14ac:dyDescent="0.35">
      <c r="A14" s="12">
        <v>7</v>
      </c>
      <c r="B14" s="20"/>
      <c r="C14" s="25"/>
      <c r="D14" s="21"/>
      <c r="E14" s="21"/>
      <c r="F14" s="22"/>
      <c r="G14" s="48"/>
      <c r="H14" s="21"/>
      <c r="I14" s="22"/>
      <c r="J14" s="23"/>
      <c r="K14" s="218"/>
      <c r="L14" s="216" t="str">
        <f>IF(K14&lt;&gt;"",INDEX(ฐาน!$J$4:$M$44,MATCH(INT(K14),ฐาน!$J$4:$J$44,0),3),"")</f>
        <v/>
      </c>
      <c r="M14" s="67" t="str">
        <f>IF(L14&lt;&gt;"",INDEX(ฐาน!$J$4:$M$45,MATCH(L14,ฐาน!$L$4:$L$45,0),4),"")</f>
        <v/>
      </c>
      <c r="N14" s="68" t="str">
        <f>IF(I14&lt;&gt;"",INDEX(ฐาน!$A$4:$F$9,MATCH(I14,ฐาน!$A$4:$A$9,0),IF(J14&gt;=INDEX(ฐาน!$A$4:$F$9,MATCH(I14,ฐาน!$A$4:$A$9,0),3),6,5)),"")</f>
        <v/>
      </c>
      <c r="O14" s="69" t="str">
        <f>IF(I14&lt;&gt;"",IF(J14&gt;=INDEX(ฐาน!$A$4:$G$9,MATCH(I14,ฐาน!$A$4:$A$9,0),4),INDEX(ฐาน!$A$4:$G$9,MATCH(I14,ฐาน!$A$4:$A$9,0),7),INDEX(ฐาน!$A$4:$G$9,MATCH(I14,ฐาน!$A$4:$A$9,0),4)),"")</f>
        <v/>
      </c>
      <c r="P14" s="190">
        <f>IF(M14&lt;&gt;ฐาน!$M$45,IF(L14&lt;&gt;"",($J14*$L14/100),0),0)</f>
        <v>0</v>
      </c>
      <c r="Q14" s="69">
        <f>IF(M14&lt;&gt;ฐาน!$M$45,IF(L14&lt;&gt;"",ROUNDUP(($L14*$N14/100),-1),0),0)</f>
        <v>0</v>
      </c>
      <c r="R14" s="69">
        <f t="shared" si="0"/>
        <v>0</v>
      </c>
      <c r="S14" s="188">
        <f t="shared" si="1"/>
        <v>0</v>
      </c>
      <c r="T14" s="192">
        <f>IF(M14&lt;&gt;ฐาน!$M$45,IF(S14&lt;&gt;"",S14+R14,0),0)</f>
        <v>0</v>
      </c>
      <c r="U14" s="69">
        <f>IF(M14&lt;&gt;ฐาน!$M$45,IF(S14=0,J14+T14,O14),J14)</f>
        <v>0</v>
      </c>
      <c r="V14" s="14"/>
    </row>
    <row r="15" spans="1:23" x14ac:dyDescent="0.35">
      <c r="A15" s="12">
        <v>8</v>
      </c>
      <c r="B15" s="20"/>
      <c r="C15" s="25"/>
      <c r="D15" s="21"/>
      <c r="E15" s="21"/>
      <c r="F15" s="22"/>
      <c r="G15" s="48"/>
      <c r="H15" s="21"/>
      <c r="I15" s="22"/>
      <c r="J15" s="23"/>
      <c r="K15" s="218"/>
      <c r="L15" s="216" t="str">
        <f>IF(K15&lt;&gt;"",INDEX(ฐาน!$J$4:$M$44,MATCH(INT(K15),ฐาน!$J$4:$J$44,0),3),"")</f>
        <v/>
      </c>
      <c r="M15" s="67" t="str">
        <f>IF(L15&lt;&gt;"",INDEX(ฐาน!$J$4:$M$45,MATCH(L15,ฐาน!$L$4:$L$45,0),4),"")</f>
        <v/>
      </c>
      <c r="N15" s="68" t="str">
        <f>IF(I15&lt;&gt;"",INDEX(ฐาน!$A$4:$F$9,MATCH(I15,ฐาน!$A$4:$A$9,0),IF(J15&gt;=INDEX(ฐาน!$A$4:$F$9,MATCH(I15,ฐาน!$A$4:$A$9,0),3),6,5)),"")</f>
        <v/>
      </c>
      <c r="O15" s="69" t="str">
        <f>IF(I15&lt;&gt;"",IF(J15&gt;=INDEX(ฐาน!$A$4:$G$9,MATCH(I15,ฐาน!$A$4:$A$9,0),4),INDEX(ฐาน!$A$4:$G$9,MATCH(I15,ฐาน!$A$4:$A$9,0),7),INDEX(ฐาน!$A$4:$G$9,MATCH(I15,ฐาน!$A$4:$A$9,0),4)),"")</f>
        <v/>
      </c>
      <c r="P15" s="190">
        <f>IF(M15&lt;&gt;ฐาน!$M$45,IF(L15&lt;&gt;"",($J15*$L15/100),0),0)</f>
        <v>0</v>
      </c>
      <c r="Q15" s="69">
        <f>IF(M15&lt;&gt;ฐาน!$M$45,IF(L15&lt;&gt;"",ROUNDUP(($L15*$N15/100),-1),0),0)</f>
        <v>0</v>
      </c>
      <c r="R15" s="69">
        <f t="shared" si="0"/>
        <v>0</v>
      </c>
      <c r="S15" s="188">
        <f t="shared" si="1"/>
        <v>0</v>
      </c>
      <c r="T15" s="192">
        <f>IF(M15&lt;&gt;ฐาน!$M$45,IF(S15&lt;&gt;"",S15+R15,0),0)</f>
        <v>0</v>
      </c>
      <c r="U15" s="69">
        <f>IF(M15&lt;&gt;ฐาน!$M$45,IF(S15=0,J15+T15,O15),J15)</f>
        <v>0</v>
      </c>
      <c r="V15" s="14"/>
    </row>
    <row r="16" spans="1:23" x14ac:dyDescent="0.35">
      <c r="A16" s="12">
        <v>9</v>
      </c>
      <c r="B16" s="20"/>
      <c r="C16" s="25"/>
      <c r="D16" s="21"/>
      <c r="E16" s="21"/>
      <c r="F16" s="22"/>
      <c r="G16" s="48"/>
      <c r="H16" s="21"/>
      <c r="I16" s="22"/>
      <c r="J16" s="23"/>
      <c r="K16" s="218"/>
      <c r="L16" s="216" t="str">
        <f>IF(K16&lt;&gt;"",INDEX(ฐาน!$J$4:$M$44,MATCH(INT(K16),ฐาน!$J$4:$J$44,0),3),"")</f>
        <v/>
      </c>
      <c r="M16" s="67" t="str">
        <f>IF(L16&lt;&gt;"",INDEX(ฐาน!$J$4:$M$45,MATCH(L16,ฐาน!$L$4:$L$45,0),4),"")</f>
        <v/>
      </c>
      <c r="N16" s="68" t="str">
        <f>IF(I16&lt;&gt;"",INDEX(ฐาน!$A$4:$F$9,MATCH(I16,ฐาน!$A$4:$A$9,0),IF(J16&gt;=INDEX(ฐาน!$A$4:$F$9,MATCH(I16,ฐาน!$A$4:$A$9,0),3),6,5)),"")</f>
        <v/>
      </c>
      <c r="O16" s="69" t="str">
        <f>IF(I16&lt;&gt;"",IF(J16&gt;=INDEX(ฐาน!$A$4:$G$9,MATCH(I16,ฐาน!$A$4:$A$9,0),4),INDEX(ฐาน!$A$4:$G$9,MATCH(I16,ฐาน!$A$4:$A$9,0),7),INDEX(ฐาน!$A$4:$G$9,MATCH(I16,ฐาน!$A$4:$A$9,0),4)),"")</f>
        <v/>
      </c>
      <c r="P16" s="190">
        <f>IF(M16&lt;&gt;ฐาน!$M$45,IF(L16&lt;&gt;"",($J16*$L16/100),0),0)</f>
        <v>0</v>
      </c>
      <c r="Q16" s="69">
        <f>IF(M16&lt;&gt;ฐาน!$M$45,IF(L16&lt;&gt;"",ROUNDUP(($L16*$N16/100),-1),0),0)</f>
        <v>0</v>
      </c>
      <c r="R16" s="69">
        <f t="shared" si="0"/>
        <v>0</v>
      </c>
      <c r="S16" s="188">
        <f t="shared" si="1"/>
        <v>0</v>
      </c>
      <c r="T16" s="192">
        <f>IF(M16&lt;&gt;ฐาน!$M$45,IF(S16&lt;&gt;"",S16+R16,0),0)</f>
        <v>0</v>
      </c>
      <c r="U16" s="69">
        <f>IF(M16&lt;&gt;ฐาน!$M$45,IF(S16=0,J16+T16,O16),J16)</f>
        <v>0</v>
      </c>
      <c r="V16" s="14"/>
    </row>
    <row r="17" spans="1:22" x14ac:dyDescent="0.35">
      <c r="A17" s="12">
        <v>10</v>
      </c>
      <c r="B17" s="20"/>
      <c r="C17" s="25"/>
      <c r="D17" s="21"/>
      <c r="E17" s="21"/>
      <c r="F17" s="22"/>
      <c r="G17" s="48"/>
      <c r="H17" s="21"/>
      <c r="I17" s="22"/>
      <c r="J17" s="23"/>
      <c r="K17" s="218"/>
      <c r="L17" s="216" t="str">
        <f>IF(K17&lt;&gt;"",INDEX(ฐาน!$J$4:$M$44,MATCH(INT(K17),ฐาน!$J$4:$J$44,0),3),"")</f>
        <v/>
      </c>
      <c r="M17" s="67" t="str">
        <f>IF(L17&lt;&gt;"",INDEX(ฐาน!$J$4:$M$45,MATCH(L17,ฐาน!$L$4:$L$45,0),4),"")</f>
        <v/>
      </c>
      <c r="N17" s="68" t="str">
        <f>IF(I17&lt;&gt;"",INDEX(ฐาน!$A$4:$F$9,MATCH(I17,ฐาน!$A$4:$A$9,0),IF(J17&gt;=INDEX(ฐาน!$A$4:$F$9,MATCH(I17,ฐาน!$A$4:$A$9,0),3),6,5)),"")</f>
        <v/>
      </c>
      <c r="O17" s="69" t="str">
        <f>IF(I17&lt;&gt;"",IF(J17&gt;=INDEX(ฐาน!$A$4:$G$9,MATCH(I17,ฐาน!$A$4:$A$9,0),4),INDEX(ฐาน!$A$4:$G$9,MATCH(I17,ฐาน!$A$4:$A$9,0),7),INDEX(ฐาน!$A$4:$G$9,MATCH(I17,ฐาน!$A$4:$A$9,0),4)),"")</f>
        <v/>
      </c>
      <c r="P17" s="190">
        <f>IF(M17&lt;&gt;ฐาน!$M$45,IF(L17&lt;&gt;"",($J17*$L17/100),0),0)</f>
        <v>0</v>
      </c>
      <c r="Q17" s="69">
        <f>IF(M17&lt;&gt;ฐาน!$M$45,IF(L17&lt;&gt;"",ROUNDUP(($L17*$N17/100),-1),0),0)</f>
        <v>0</v>
      </c>
      <c r="R17" s="69">
        <f t="shared" si="0"/>
        <v>0</v>
      </c>
      <c r="S17" s="188">
        <f t="shared" si="1"/>
        <v>0</v>
      </c>
      <c r="T17" s="192">
        <f>IF(M17&lt;&gt;ฐาน!$M$45,IF(S17&lt;&gt;"",S17+R17,0),0)</f>
        <v>0</v>
      </c>
      <c r="U17" s="69">
        <f>IF(M17&lt;&gt;ฐาน!$M$45,IF(S17=0,J17+T17,O17),J17)</f>
        <v>0</v>
      </c>
      <c r="V17" s="14"/>
    </row>
    <row r="18" spans="1:22" x14ac:dyDescent="0.35">
      <c r="A18" s="12">
        <v>11</v>
      </c>
      <c r="B18" s="20"/>
      <c r="C18" s="25"/>
      <c r="D18" s="21"/>
      <c r="E18" s="21"/>
      <c r="F18" s="22"/>
      <c r="G18" s="48"/>
      <c r="H18" s="21"/>
      <c r="I18" s="22"/>
      <c r="J18" s="23"/>
      <c r="K18" s="218"/>
      <c r="L18" s="216" t="str">
        <f>IF(K18&lt;&gt;"",INDEX(ฐาน!$J$4:$M$44,MATCH(INT(K18),ฐาน!$J$4:$J$44,0),3),"")</f>
        <v/>
      </c>
      <c r="M18" s="67" t="str">
        <f>IF(L18&lt;&gt;"",INDEX(ฐาน!$J$4:$M$45,MATCH(L18,ฐาน!$L$4:$L$45,0),4),"")</f>
        <v/>
      </c>
      <c r="N18" s="68" t="str">
        <f>IF(I18&lt;&gt;"",INDEX(ฐาน!$A$4:$F$9,MATCH(I18,ฐาน!$A$4:$A$9,0),IF(J18&gt;=INDEX(ฐาน!$A$4:$F$9,MATCH(I18,ฐาน!$A$4:$A$9,0),3),6,5)),"")</f>
        <v/>
      </c>
      <c r="O18" s="69" t="str">
        <f>IF(I18&lt;&gt;"",IF(J18&gt;=INDEX(ฐาน!$A$4:$G$9,MATCH(I18,ฐาน!$A$4:$A$9,0),4),INDEX(ฐาน!$A$4:$G$9,MATCH(I18,ฐาน!$A$4:$A$9,0),7),INDEX(ฐาน!$A$4:$G$9,MATCH(I18,ฐาน!$A$4:$A$9,0),4)),"")</f>
        <v/>
      </c>
      <c r="P18" s="190">
        <f>IF(M18&lt;&gt;ฐาน!$M$45,IF(L18&lt;&gt;"",($J18*$L18/100),0),0)</f>
        <v>0</v>
      </c>
      <c r="Q18" s="69">
        <f>IF(M18&lt;&gt;ฐาน!$M$45,IF(L18&lt;&gt;"",ROUNDUP(($L18*$N18/100),-1),0),0)</f>
        <v>0</v>
      </c>
      <c r="R18" s="69">
        <f t="shared" si="0"/>
        <v>0</v>
      </c>
      <c r="S18" s="188">
        <f t="shared" si="1"/>
        <v>0</v>
      </c>
      <c r="T18" s="192">
        <f>IF(M18&lt;&gt;ฐาน!$M$45,IF(S18&lt;&gt;"",S18+R18,0),0)</f>
        <v>0</v>
      </c>
      <c r="U18" s="69">
        <f>IF(M18&lt;&gt;ฐาน!$M$45,IF(S18=0,J18+T18,O18),J18)</f>
        <v>0</v>
      </c>
      <c r="V18" s="14"/>
    </row>
    <row r="19" spans="1:22" x14ac:dyDescent="0.35">
      <c r="A19" s="12">
        <v>12</v>
      </c>
      <c r="B19" s="20"/>
      <c r="C19" s="25"/>
      <c r="D19" s="21"/>
      <c r="E19" s="21"/>
      <c r="F19" s="22"/>
      <c r="G19" s="48"/>
      <c r="H19" s="21"/>
      <c r="I19" s="22"/>
      <c r="J19" s="23"/>
      <c r="K19" s="218"/>
      <c r="L19" s="216" t="str">
        <f>IF(K19&lt;&gt;"",INDEX(ฐาน!$J$4:$M$44,MATCH(INT(K19),ฐาน!$J$4:$J$44,0),3),"")</f>
        <v/>
      </c>
      <c r="M19" s="67" t="str">
        <f>IF(L19&lt;&gt;"",INDEX(ฐาน!$J$4:$M$45,MATCH(L19,ฐาน!$L$4:$L$45,0),4),"")</f>
        <v/>
      </c>
      <c r="N19" s="68" t="str">
        <f>IF(I19&lt;&gt;"",INDEX(ฐาน!$A$4:$F$9,MATCH(I19,ฐาน!$A$4:$A$9,0),IF(J19&gt;=INDEX(ฐาน!$A$4:$F$9,MATCH(I19,ฐาน!$A$4:$A$9,0),3),6,5)),"")</f>
        <v/>
      </c>
      <c r="O19" s="69" t="str">
        <f>IF(I19&lt;&gt;"",IF(J19&gt;=INDEX(ฐาน!$A$4:$G$9,MATCH(I19,ฐาน!$A$4:$A$9,0),4),INDEX(ฐาน!$A$4:$G$9,MATCH(I19,ฐาน!$A$4:$A$9,0),7),INDEX(ฐาน!$A$4:$G$9,MATCH(I19,ฐาน!$A$4:$A$9,0),4)),"")</f>
        <v/>
      </c>
      <c r="P19" s="190">
        <f>IF(M19&lt;&gt;ฐาน!$M$45,IF(L19&lt;&gt;"",($J19*$L19/100),0),0)</f>
        <v>0</v>
      </c>
      <c r="Q19" s="69">
        <f>IF(M19&lt;&gt;ฐาน!$M$45,IF(L19&lt;&gt;"",ROUNDUP(($L19*$N19/100),-1),0),0)</f>
        <v>0</v>
      </c>
      <c r="R19" s="69">
        <f t="shared" si="0"/>
        <v>0</v>
      </c>
      <c r="S19" s="188">
        <f t="shared" si="1"/>
        <v>0</v>
      </c>
      <c r="T19" s="192">
        <f>IF(M19&lt;&gt;ฐาน!$M$45,IF(S19&lt;&gt;"",S19+R19,0),0)</f>
        <v>0</v>
      </c>
      <c r="U19" s="69">
        <f>IF(M19&lt;&gt;ฐาน!$M$45,IF(S19=0,J19+T19,O19),J19)</f>
        <v>0</v>
      </c>
      <c r="V19" s="14"/>
    </row>
    <row r="20" spans="1:22" x14ac:dyDescent="0.35">
      <c r="A20" s="12">
        <v>13</v>
      </c>
      <c r="B20" s="20"/>
      <c r="C20" s="25"/>
      <c r="D20" s="21"/>
      <c r="E20" s="21"/>
      <c r="F20" s="22"/>
      <c r="G20" s="48"/>
      <c r="H20" s="21"/>
      <c r="I20" s="22"/>
      <c r="J20" s="23"/>
      <c r="K20" s="218"/>
      <c r="L20" s="216" t="str">
        <f>IF(K20&lt;&gt;"",INDEX(ฐาน!$J$4:$M$44,MATCH(INT(K20),ฐาน!$J$4:$J$44,0),3),"")</f>
        <v/>
      </c>
      <c r="M20" s="67" t="str">
        <f>IF(L20&lt;&gt;"",INDEX(ฐาน!$J$4:$M$45,MATCH(L20,ฐาน!$L$4:$L$45,0),4),"")</f>
        <v/>
      </c>
      <c r="N20" s="68" t="str">
        <f>IF(I20&lt;&gt;"",INDEX(ฐาน!$A$4:$F$9,MATCH(I20,ฐาน!$A$4:$A$9,0),IF(J20&gt;=INDEX(ฐาน!$A$4:$F$9,MATCH(I20,ฐาน!$A$4:$A$9,0),3),6,5)),"")</f>
        <v/>
      </c>
      <c r="O20" s="69" t="str">
        <f>IF(I20&lt;&gt;"",IF(J20&gt;=INDEX(ฐาน!$A$4:$G$9,MATCH(I20,ฐาน!$A$4:$A$9,0),4),INDEX(ฐาน!$A$4:$G$9,MATCH(I20,ฐาน!$A$4:$A$9,0),7),INDEX(ฐาน!$A$4:$G$9,MATCH(I20,ฐาน!$A$4:$A$9,0),4)),"")</f>
        <v/>
      </c>
      <c r="P20" s="190">
        <f>IF(M20&lt;&gt;ฐาน!$M$45,IF(L20&lt;&gt;"",($J20*$L20/100),0),0)</f>
        <v>0</v>
      </c>
      <c r="Q20" s="69">
        <f>IF(M20&lt;&gt;ฐาน!$M$45,IF(L20&lt;&gt;"",ROUNDUP(($L20*$N20/100),-1),0),0)</f>
        <v>0</v>
      </c>
      <c r="R20" s="69">
        <f t="shared" si="0"/>
        <v>0</v>
      </c>
      <c r="S20" s="188">
        <f t="shared" si="1"/>
        <v>0</v>
      </c>
      <c r="T20" s="192">
        <f>IF(M20&lt;&gt;ฐาน!$M$45,IF(S20&lt;&gt;"",S20+R20,0),0)</f>
        <v>0</v>
      </c>
      <c r="U20" s="69">
        <f>IF(M20&lt;&gt;ฐาน!$M$45,IF(S20=0,J20+T20,O20),J20)</f>
        <v>0</v>
      </c>
      <c r="V20" s="14"/>
    </row>
    <row r="21" spans="1:22" x14ac:dyDescent="0.35">
      <c r="A21" s="12">
        <v>14</v>
      </c>
      <c r="B21" s="20"/>
      <c r="C21" s="25"/>
      <c r="D21" s="21"/>
      <c r="E21" s="21"/>
      <c r="F21" s="22"/>
      <c r="G21" s="48"/>
      <c r="H21" s="21"/>
      <c r="I21" s="22"/>
      <c r="J21" s="23"/>
      <c r="K21" s="218"/>
      <c r="L21" s="216" t="str">
        <f>IF(K21&lt;&gt;"",INDEX(ฐาน!$J$4:$M$44,MATCH(INT(K21),ฐาน!$J$4:$J$44,0),3),"")</f>
        <v/>
      </c>
      <c r="M21" s="67" t="str">
        <f>IF(L21&lt;&gt;"",INDEX(ฐาน!$J$4:$M$45,MATCH(L21,ฐาน!$L$4:$L$45,0),4),"")</f>
        <v/>
      </c>
      <c r="N21" s="68" t="str">
        <f>IF(I21&lt;&gt;"",INDEX(ฐาน!$A$4:$F$9,MATCH(I21,ฐาน!$A$4:$A$9,0),IF(J21&gt;=INDEX(ฐาน!$A$4:$F$9,MATCH(I21,ฐาน!$A$4:$A$9,0),3),6,5)),"")</f>
        <v/>
      </c>
      <c r="O21" s="69" t="str">
        <f>IF(I21&lt;&gt;"",IF(J21&gt;=INDEX(ฐาน!$A$4:$G$9,MATCH(I21,ฐาน!$A$4:$A$9,0),4),INDEX(ฐาน!$A$4:$G$9,MATCH(I21,ฐาน!$A$4:$A$9,0),7),INDEX(ฐาน!$A$4:$G$9,MATCH(I21,ฐาน!$A$4:$A$9,0),4)),"")</f>
        <v/>
      </c>
      <c r="P21" s="190">
        <f>IF(M21&lt;&gt;ฐาน!$M$45,IF(L21&lt;&gt;"",($J21*$L21/100),0),0)</f>
        <v>0</v>
      </c>
      <c r="Q21" s="69">
        <f>IF(M21&lt;&gt;ฐาน!$M$45,IF(L21&lt;&gt;"",ROUNDUP(($L21*$N21/100),-1),0),0)</f>
        <v>0</v>
      </c>
      <c r="R21" s="69">
        <f t="shared" si="0"/>
        <v>0</v>
      </c>
      <c r="S21" s="188">
        <f t="shared" si="1"/>
        <v>0</v>
      </c>
      <c r="T21" s="192">
        <f>IF(M21&lt;&gt;ฐาน!$M$45,IF(S21&lt;&gt;"",S21+R21,0),0)</f>
        <v>0</v>
      </c>
      <c r="U21" s="69">
        <f>IF(M21&lt;&gt;ฐาน!$M$45,IF(S21=0,J21+T21,O21),J21)</f>
        <v>0</v>
      </c>
      <c r="V21" s="14"/>
    </row>
    <row r="22" spans="1:22" x14ac:dyDescent="0.35">
      <c r="A22" s="12">
        <v>15</v>
      </c>
      <c r="B22" s="20"/>
      <c r="C22" s="25"/>
      <c r="D22" s="21"/>
      <c r="E22" s="21"/>
      <c r="F22" s="22"/>
      <c r="G22" s="48"/>
      <c r="H22" s="21"/>
      <c r="I22" s="22"/>
      <c r="J22" s="23"/>
      <c r="K22" s="218"/>
      <c r="L22" s="216" t="str">
        <f>IF(K22&lt;&gt;"",INDEX(ฐาน!$J$4:$M$44,MATCH(INT(K22),ฐาน!$J$4:$J$44,0),3),"")</f>
        <v/>
      </c>
      <c r="M22" s="67" t="str">
        <f>IF(L22&lt;&gt;"",INDEX(ฐาน!$J$4:$M$45,MATCH(L22,ฐาน!$L$4:$L$45,0),4),"")</f>
        <v/>
      </c>
      <c r="N22" s="68" t="str">
        <f>IF(I22&lt;&gt;"",INDEX(ฐาน!$A$4:$F$9,MATCH(I22,ฐาน!$A$4:$A$9,0),IF(J22&gt;=INDEX(ฐาน!$A$4:$F$9,MATCH(I22,ฐาน!$A$4:$A$9,0),3),6,5)),"")</f>
        <v/>
      </c>
      <c r="O22" s="69" t="str">
        <f>IF(I22&lt;&gt;"",IF(J22&gt;=INDEX(ฐาน!$A$4:$G$9,MATCH(I22,ฐาน!$A$4:$A$9,0),4),INDEX(ฐาน!$A$4:$G$9,MATCH(I22,ฐาน!$A$4:$A$9,0),7),INDEX(ฐาน!$A$4:$G$9,MATCH(I22,ฐาน!$A$4:$A$9,0),4)),"")</f>
        <v/>
      </c>
      <c r="P22" s="190">
        <f>IF(M22&lt;&gt;ฐาน!$M$45,IF(L22&lt;&gt;"",($J22*$L22/100),0),0)</f>
        <v>0</v>
      </c>
      <c r="Q22" s="69">
        <f>IF(M22&lt;&gt;ฐาน!$M$45,IF(L22&lt;&gt;"",ROUNDUP(($L22*$N22/100),-1),0),0)</f>
        <v>0</v>
      </c>
      <c r="R22" s="69">
        <f t="shared" si="0"/>
        <v>0</v>
      </c>
      <c r="S22" s="188">
        <f t="shared" si="1"/>
        <v>0</v>
      </c>
      <c r="T22" s="192">
        <f>IF(M22&lt;&gt;ฐาน!$M$45,IF(S22&lt;&gt;"",S22+R22,0),0)</f>
        <v>0</v>
      </c>
      <c r="U22" s="69">
        <f>IF(M22&lt;&gt;ฐาน!$M$45,IF(S22=0,J22+T22,O22),J22)</f>
        <v>0</v>
      </c>
      <c r="V22" s="14"/>
    </row>
    <row r="23" spans="1:22" x14ac:dyDescent="0.35">
      <c r="A23" s="12">
        <v>16</v>
      </c>
      <c r="B23" s="20"/>
      <c r="C23" s="25"/>
      <c r="D23" s="21"/>
      <c r="E23" s="21"/>
      <c r="F23" s="22"/>
      <c r="G23" s="48"/>
      <c r="H23" s="21"/>
      <c r="I23" s="22"/>
      <c r="J23" s="23"/>
      <c r="K23" s="218"/>
      <c r="L23" s="216" t="str">
        <f>IF(K23&lt;&gt;"",INDEX(ฐาน!$J$4:$M$44,MATCH(INT(K23),ฐาน!$J$4:$J$44,0),3),"")</f>
        <v/>
      </c>
      <c r="M23" s="67" t="str">
        <f>IF(L23&lt;&gt;"",INDEX(ฐาน!$J$4:$M$45,MATCH(L23,ฐาน!$L$4:$L$45,0),4),"")</f>
        <v/>
      </c>
      <c r="N23" s="68" t="str">
        <f>IF(I23&lt;&gt;"",INDEX(ฐาน!$A$4:$F$9,MATCH(I23,ฐาน!$A$4:$A$9,0),IF(J23&gt;=INDEX(ฐาน!$A$4:$F$9,MATCH(I23,ฐาน!$A$4:$A$9,0),3),6,5)),"")</f>
        <v/>
      </c>
      <c r="O23" s="69" t="str">
        <f>IF(I23&lt;&gt;"",IF(J23&gt;=INDEX(ฐาน!$A$4:$G$9,MATCH(I23,ฐาน!$A$4:$A$9,0),4),INDEX(ฐาน!$A$4:$G$9,MATCH(I23,ฐาน!$A$4:$A$9,0),7),INDEX(ฐาน!$A$4:$G$9,MATCH(I23,ฐาน!$A$4:$A$9,0),4)),"")</f>
        <v/>
      </c>
      <c r="P23" s="190">
        <f>IF(M23&lt;&gt;ฐาน!$M$45,IF(L23&lt;&gt;"",($J23*$L23/100),0),0)</f>
        <v>0</v>
      </c>
      <c r="Q23" s="69">
        <f>IF(M23&lt;&gt;ฐาน!$M$45,IF(L23&lt;&gt;"",ROUNDUP(($L23*$N23/100),-1),0),0)</f>
        <v>0</v>
      </c>
      <c r="R23" s="69">
        <f t="shared" si="0"/>
        <v>0</v>
      </c>
      <c r="S23" s="188">
        <f t="shared" si="1"/>
        <v>0</v>
      </c>
      <c r="T23" s="192">
        <f>IF(M23&lt;&gt;ฐาน!$M$45,IF(S23&lt;&gt;"",S23+R23,0),0)</f>
        <v>0</v>
      </c>
      <c r="U23" s="69">
        <f>IF(M23&lt;&gt;ฐาน!$M$45,IF(S23=0,J23+T23,O23),J23)</f>
        <v>0</v>
      </c>
      <c r="V23" s="14"/>
    </row>
    <row r="24" spans="1:22" x14ac:dyDescent="0.35">
      <c r="A24" s="12">
        <v>17</v>
      </c>
      <c r="B24" s="20"/>
      <c r="C24" s="25"/>
      <c r="D24" s="21"/>
      <c r="E24" s="21"/>
      <c r="F24" s="22"/>
      <c r="G24" s="48"/>
      <c r="H24" s="21"/>
      <c r="I24" s="22"/>
      <c r="J24" s="23"/>
      <c r="K24" s="218"/>
      <c r="L24" s="216" t="str">
        <f>IF(K24&lt;&gt;"",INDEX(ฐาน!$J$4:$M$44,MATCH(INT(K24),ฐาน!$J$4:$J$44,0),3),"")</f>
        <v/>
      </c>
      <c r="M24" s="67" t="str">
        <f>IF(L24&lt;&gt;"",INDEX(ฐาน!$J$4:$M$45,MATCH(L24,ฐาน!$L$4:$L$45,0),4),"")</f>
        <v/>
      </c>
      <c r="N24" s="68" t="str">
        <f>IF(I24&lt;&gt;"",INDEX(ฐาน!$A$4:$F$9,MATCH(I24,ฐาน!$A$4:$A$9,0),IF(J24&gt;=INDEX(ฐาน!$A$4:$F$9,MATCH(I24,ฐาน!$A$4:$A$9,0),3),6,5)),"")</f>
        <v/>
      </c>
      <c r="O24" s="69" t="str">
        <f>IF(I24&lt;&gt;"",IF(J24&gt;=INDEX(ฐาน!$A$4:$G$9,MATCH(I24,ฐาน!$A$4:$A$9,0),4),INDEX(ฐาน!$A$4:$G$9,MATCH(I24,ฐาน!$A$4:$A$9,0),7),INDEX(ฐาน!$A$4:$G$9,MATCH(I24,ฐาน!$A$4:$A$9,0),4)),"")</f>
        <v/>
      </c>
      <c r="P24" s="190">
        <f>IF(M24&lt;&gt;ฐาน!$M$45,IF(L24&lt;&gt;"",($J24*$L24/100),0),0)</f>
        <v>0</v>
      </c>
      <c r="Q24" s="69">
        <f>IF(M24&lt;&gt;ฐาน!$M$45,IF(L24&lt;&gt;"",ROUNDUP(($L24*$N24/100),-1),0),0)</f>
        <v>0</v>
      </c>
      <c r="R24" s="69">
        <f t="shared" si="0"/>
        <v>0</v>
      </c>
      <c r="S24" s="188">
        <f t="shared" si="1"/>
        <v>0</v>
      </c>
      <c r="T24" s="192">
        <f>IF(M24&lt;&gt;ฐาน!$M$45,IF(S24&lt;&gt;"",S24+R24,0),0)</f>
        <v>0</v>
      </c>
      <c r="U24" s="69">
        <f>IF(M24&lt;&gt;ฐาน!$M$45,IF(S24=0,J24+T24,O24),J24)</f>
        <v>0</v>
      </c>
      <c r="V24" s="14"/>
    </row>
    <row r="25" spans="1:22" x14ac:dyDescent="0.35">
      <c r="A25" s="12">
        <v>18</v>
      </c>
      <c r="B25" s="20"/>
      <c r="C25" s="25"/>
      <c r="D25" s="21"/>
      <c r="E25" s="21"/>
      <c r="F25" s="22"/>
      <c r="G25" s="48"/>
      <c r="H25" s="21"/>
      <c r="I25" s="22"/>
      <c r="J25" s="23"/>
      <c r="K25" s="218"/>
      <c r="L25" s="216" t="str">
        <f>IF(K25&lt;&gt;"",INDEX(ฐาน!$J$4:$M$44,MATCH(INT(K25),ฐาน!$J$4:$J$44,0),3),"")</f>
        <v/>
      </c>
      <c r="M25" s="67" t="str">
        <f>IF(L25&lt;&gt;"",INDEX(ฐาน!$J$4:$M$45,MATCH(L25,ฐาน!$L$4:$L$45,0),4),"")</f>
        <v/>
      </c>
      <c r="N25" s="68" t="str">
        <f>IF(I25&lt;&gt;"",INDEX(ฐาน!$A$4:$F$9,MATCH(I25,ฐาน!$A$4:$A$9,0),IF(J25&gt;=INDEX(ฐาน!$A$4:$F$9,MATCH(I25,ฐาน!$A$4:$A$9,0),3),6,5)),"")</f>
        <v/>
      </c>
      <c r="O25" s="69" t="str">
        <f>IF(I25&lt;&gt;"",IF(J25&gt;=INDEX(ฐาน!$A$4:$G$9,MATCH(I25,ฐาน!$A$4:$A$9,0),4),INDEX(ฐาน!$A$4:$G$9,MATCH(I25,ฐาน!$A$4:$A$9,0),7),INDEX(ฐาน!$A$4:$G$9,MATCH(I25,ฐาน!$A$4:$A$9,0),4)),"")</f>
        <v/>
      </c>
      <c r="P25" s="190">
        <f>IF(M25&lt;&gt;ฐาน!$M$45,IF(L25&lt;&gt;"",($J25*$L25/100),0),0)</f>
        <v>0</v>
      </c>
      <c r="Q25" s="69">
        <f>IF(M25&lt;&gt;ฐาน!$M$45,IF(L25&lt;&gt;"",ROUNDUP(($L25*$N25/100),-1),0),0)</f>
        <v>0</v>
      </c>
      <c r="R25" s="69">
        <f t="shared" si="0"/>
        <v>0</v>
      </c>
      <c r="S25" s="188">
        <f t="shared" si="1"/>
        <v>0</v>
      </c>
      <c r="T25" s="192">
        <f>IF(M25&lt;&gt;ฐาน!$M$45,IF(S25&lt;&gt;"",S25+R25,0),0)</f>
        <v>0</v>
      </c>
      <c r="U25" s="69">
        <f>IF(M25&lt;&gt;ฐาน!$M$45,IF(S25=0,J25+T25,O25),J25)</f>
        <v>0</v>
      </c>
      <c r="V25" s="14"/>
    </row>
    <row r="26" spans="1:22" x14ac:dyDescent="0.35">
      <c r="A26" s="12">
        <v>19</v>
      </c>
      <c r="B26" s="20"/>
      <c r="C26" s="25"/>
      <c r="D26" s="21"/>
      <c r="E26" s="21"/>
      <c r="F26" s="22"/>
      <c r="G26" s="48"/>
      <c r="H26" s="21"/>
      <c r="I26" s="22"/>
      <c r="J26" s="23"/>
      <c r="K26" s="218"/>
      <c r="L26" s="216" t="str">
        <f>IF(K26&lt;&gt;"",INDEX(ฐาน!$J$4:$M$44,MATCH(INT(K26),ฐาน!$J$4:$J$44,0),3),"")</f>
        <v/>
      </c>
      <c r="M26" s="67" t="str">
        <f>IF(L26&lt;&gt;"",INDEX(ฐาน!$J$4:$M$45,MATCH(L26,ฐาน!$L$4:$L$45,0),4),"")</f>
        <v/>
      </c>
      <c r="N26" s="68" t="str">
        <f>IF(I26&lt;&gt;"",INDEX(ฐาน!$A$4:$F$9,MATCH(I26,ฐาน!$A$4:$A$9,0),IF(J26&gt;=INDEX(ฐาน!$A$4:$F$9,MATCH(I26,ฐาน!$A$4:$A$9,0),3),6,5)),"")</f>
        <v/>
      </c>
      <c r="O26" s="69" t="str">
        <f>IF(I26&lt;&gt;"",IF(J26&gt;=INDEX(ฐาน!$A$4:$G$9,MATCH(I26,ฐาน!$A$4:$A$9,0),4),INDEX(ฐาน!$A$4:$G$9,MATCH(I26,ฐาน!$A$4:$A$9,0),7),INDEX(ฐาน!$A$4:$G$9,MATCH(I26,ฐาน!$A$4:$A$9,0),4)),"")</f>
        <v/>
      </c>
      <c r="P26" s="190">
        <f>IF(M26&lt;&gt;ฐาน!$M$45,IF(L26&lt;&gt;"",($J26*$L26/100),0),0)</f>
        <v>0</v>
      </c>
      <c r="Q26" s="69">
        <f>IF(M26&lt;&gt;ฐาน!$M$45,IF(L26&lt;&gt;"",ROUNDUP(($L26*$N26/100),-1),0),0)</f>
        <v>0</v>
      </c>
      <c r="R26" s="69">
        <f t="shared" si="0"/>
        <v>0</v>
      </c>
      <c r="S26" s="188">
        <f t="shared" si="1"/>
        <v>0</v>
      </c>
      <c r="T26" s="192">
        <f>IF(M26&lt;&gt;ฐาน!$M$45,IF(S26&lt;&gt;"",S26+R26,0),0)</f>
        <v>0</v>
      </c>
      <c r="U26" s="69">
        <f>IF(M26&lt;&gt;ฐาน!$M$45,IF(S26=0,J26+T26,O26),J26)</f>
        <v>0</v>
      </c>
      <c r="V26" s="14"/>
    </row>
    <row r="27" spans="1:22" x14ac:dyDescent="0.35">
      <c r="A27" s="12">
        <v>20</v>
      </c>
      <c r="B27" s="20"/>
      <c r="C27" s="25"/>
      <c r="D27" s="21"/>
      <c r="E27" s="21"/>
      <c r="F27" s="22"/>
      <c r="G27" s="48"/>
      <c r="H27" s="21"/>
      <c r="I27" s="22"/>
      <c r="J27" s="23"/>
      <c r="K27" s="218"/>
      <c r="L27" s="216" t="str">
        <f>IF(K27&lt;&gt;"",INDEX(ฐาน!$J$4:$M$44,MATCH(INT(K27),ฐาน!$J$4:$J$44,0),3),"")</f>
        <v/>
      </c>
      <c r="M27" s="67" t="str">
        <f>IF(L27&lt;&gt;"",INDEX(ฐาน!$J$4:$M$45,MATCH(L27,ฐาน!$L$4:$L$45,0),4),"")</f>
        <v/>
      </c>
      <c r="N27" s="68" t="str">
        <f>IF(I27&lt;&gt;"",INDEX(ฐาน!$A$4:$F$9,MATCH(I27,ฐาน!$A$4:$A$9,0),IF(J27&gt;=INDEX(ฐาน!$A$4:$F$9,MATCH(I27,ฐาน!$A$4:$A$9,0),3),6,5)),"")</f>
        <v/>
      </c>
      <c r="O27" s="69" t="str">
        <f>IF(I27&lt;&gt;"",IF(J27&gt;=INDEX(ฐาน!$A$4:$G$9,MATCH(I27,ฐาน!$A$4:$A$9,0),4),INDEX(ฐาน!$A$4:$G$9,MATCH(I27,ฐาน!$A$4:$A$9,0),7),INDEX(ฐาน!$A$4:$G$9,MATCH(I27,ฐาน!$A$4:$A$9,0),4)),"")</f>
        <v/>
      </c>
      <c r="P27" s="190">
        <f>IF(M27&lt;&gt;ฐาน!$M$45,IF(L27&lt;&gt;"",($J27*$L27/100),0),0)</f>
        <v>0</v>
      </c>
      <c r="Q27" s="69">
        <f>IF(M27&lt;&gt;ฐาน!$M$45,IF(L27&lt;&gt;"",ROUNDUP(($L27*$N27/100),-1),0),0)</f>
        <v>0</v>
      </c>
      <c r="R27" s="69">
        <f t="shared" si="0"/>
        <v>0</v>
      </c>
      <c r="S27" s="188">
        <f t="shared" si="1"/>
        <v>0</v>
      </c>
      <c r="T27" s="192">
        <f>IF(M27&lt;&gt;ฐาน!$M$45,IF(S27&lt;&gt;"",S27+R27,0),0)</f>
        <v>0</v>
      </c>
      <c r="U27" s="69">
        <f>IF(M27&lt;&gt;ฐาน!$M$45,IF(S27=0,J27+T27,O27),J27)</f>
        <v>0</v>
      </c>
      <c r="V27" s="14"/>
    </row>
    <row r="28" spans="1:22" x14ac:dyDescent="0.35">
      <c r="A28" s="12">
        <v>21</v>
      </c>
      <c r="B28" s="20"/>
      <c r="C28" s="25"/>
      <c r="D28" s="21"/>
      <c r="E28" s="21"/>
      <c r="F28" s="22"/>
      <c r="G28" s="48"/>
      <c r="H28" s="21"/>
      <c r="I28" s="22"/>
      <c r="J28" s="23"/>
      <c r="K28" s="218"/>
      <c r="L28" s="216" t="str">
        <f>IF(K28&lt;&gt;"",INDEX(ฐาน!$J$4:$M$44,MATCH(INT(K28),ฐาน!$J$4:$J$44,0),3),"")</f>
        <v/>
      </c>
      <c r="M28" s="67" t="str">
        <f>IF(L28&lt;&gt;"",INDEX(ฐาน!$J$4:$M$45,MATCH(L28,ฐาน!$L$4:$L$45,0),4),"")</f>
        <v/>
      </c>
      <c r="N28" s="68" t="str">
        <f>IF(I28&lt;&gt;"",INDEX(ฐาน!$A$4:$F$9,MATCH(I28,ฐาน!$A$4:$A$9,0),IF(J28&gt;=INDEX(ฐาน!$A$4:$F$9,MATCH(I28,ฐาน!$A$4:$A$9,0),3),6,5)),"")</f>
        <v/>
      </c>
      <c r="O28" s="69" t="str">
        <f>IF(I28&lt;&gt;"",IF(J28&gt;=INDEX(ฐาน!$A$4:$G$9,MATCH(I28,ฐาน!$A$4:$A$9,0),4),INDEX(ฐาน!$A$4:$G$9,MATCH(I28,ฐาน!$A$4:$A$9,0),7),INDEX(ฐาน!$A$4:$G$9,MATCH(I28,ฐาน!$A$4:$A$9,0),4)),"")</f>
        <v/>
      </c>
      <c r="P28" s="190">
        <f>IF(M28&lt;&gt;ฐาน!$M$45,IF(L28&lt;&gt;"",($J28*$L28/100),0),0)</f>
        <v>0</v>
      </c>
      <c r="Q28" s="69">
        <f>IF(M28&lt;&gt;ฐาน!$M$45,IF(L28&lt;&gt;"",ROUNDUP(($L28*$N28/100),-1),0),0)</f>
        <v>0</v>
      </c>
      <c r="R28" s="69">
        <f t="shared" si="0"/>
        <v>0</v>
      </c>
      <c r="S28" s="188">
        <f t="shared" si="1"/>
        <v>0</v>
      </c>
      <c r="T28" s="192">
        <f>IF(M28&lt;&gt;ฐาน!$M$45,IF(S28&lt;&gt;"",S28+R28,0),0)</f>
        <v>0</v>
      </c>
      <c r="U28" s="69">
        <f>IF(M28&lt;&gt;ฐาน!$M$45,IF(S28=0,J28+T28,O28),J28)</f>
        <v>0</v>
      </c>
      <c r="V28" s="14"/>
    </row>
    <row r="29" spans="1:22" x14ac:dyDescent="0.35">
      <c r="A29" s="12">
        <v>22</v>
      </c>
      <c r="B29" s="20"/>
      <c r="C29" s="25"/>
      <c r="D29" s="21"/>
      <c r="E29" s="21"/>
      <c r="F29" s="22"/>
      <c r="G29" s="48"/>
      <c r="H29" s="21"/>
      <c r="I29" s="22"/>
      <c r="J29" s="23"/>
      <c r="K29" s="218"/>
      <c r="L29" s="216" t="str">
        <f>IF(K29&lt;&gt;"",INDEX(ฐาน!$J$4:$M$44,MATCH(INT(K29),ฐาน!$J$4:$J$44,0),3),"")</f>
        <v/>
      </c>
      <c r="M29" s="67" t="str">
        <f>IF(L29&lt;&gt;"",INDEX(ฐาน!$J$4:$M$45,MATCH(L29,ฐาน!$L$4:$L$45,0),4),"")</f>
        <v/>
      </c>
      <c r="N29" s="68" t="str">
        <f>IF(I29&lt;&gt;"",INDEX(ฐาน!$A$4:$F$9,MATCH(I29,ฐาน!$A$4:$A$9,0),IF(J29&gt;=INDEX(ฐาน!$A$4:$F$9,MATCH(I29,ฐาน!$A$4:$A$9,0),3),6,5)),"")</f>
        <v/>
      </c>
      <c r="O29" s="69" t="str">
        <f>IF(I29&lt;&gt;"",IF(J29&gt;=INDEX(ฐาน!$A$4:$G$9,MATCH(I29,ฐาน!$A$4:$A$9,0),4),INDEX(ฐาน!$A$4:$G$9,MATCH(I29,ฐาน!$A$4:$A$9,0),7),INDEX(ฐาน!$A$4:$G$9,MATCH(I29,ฐาน!$A$4:$A$9,0),4)),"")</f>
        <v/>
      </c>
      <c r="P29" s="190">
        <f>IF(M29&lt;&gt;ฐาน!$M$45,IF(L29&lt;&gt;"",($J29*$L29/100),0),0)</f>
        <v>0</v>
      </c>
      <c r="Q29" s="69">
        <f>IF(M29&lt;&gt;ฐาน!$M$45,IF(L29&lt;&gt;"",ROUNDUP(($L29*$N29/100),-1),0),0)</f>
        <v>0</v>
      </c>
      <c r="R29" s="69">
        <f t="shared" si="0"/>
        <v>0</v>
      </c>
      <c r="S29" s="188">
        <f t="shared" si="1"/>
        <v>0</v>
      </c>
      <c r="T29" s="192">
        <f>IF(M29&lt;&gt;ฐาน!$M$45,IF(S29&lt;&gt;"",S29+R29,0),0)</f>
        <v>0</v>
      </c>
      <c r="U29" s="69">
        <f>IF(M29&lt;&gt;ฐาน!$M$45,IF(S29=0,J29+T29,O29),J29)</f>
        <v>0</v>
      </c>
      <c r="V29" s="14"/>
    </row>
    <row r="30" spans="1:22" x14ac:dyDescent="0.35">
      <c r="A30" s="12">
        <v>23</v>
      </c>
      <c r="B30" s="20"/>
      <c r="C30" s="25"/>
      <c r="D30" s="21"/>
      <c r="E30" s="21"/>
      <c r="F30" s="22"/>
      <c r="G30" s="48"/>
      <c r="H30" s="21"/>
      <c r="I30" s="22"/>
      <c r="J30" s="23"/>
      <c r="K30" s="218"/>
      <c r="L30" s="216" t="str">
        <f>IF(K30&lt;&gt;"",INDEX(ฐาน!$J$4:$M$44,MATCH(INT(K30),ฐาน!$J$4:$J$44,0),3),"")</f>
        <v/>
      </c>
      <c r="M30" s="67" t="str">
        <f>IF(L30&lt;&gt;"",INDEX(ฐาน!$J$4:$M$45,MATCH(L30,ฐาน!$L$4:$L$45,0),4),"")</f>
        <v/>
      </c>
      <c r="N30" s="68" t="str">
        <f>IF(I30&lt;&gt;"",INDEX(ฐาน!$A$4:$F$9,MATCH(I30,ฐาน!$A$4:$A$9,0),IF(J30&gt;=INDEX(ฐาน!$A$4:$F$9,MATCH(I30,ฐาน!$A$4:$A$9,0),3),6,5)),"")</f>
        <v/>
      </c>
      <c r="O30" s="69" t="str">
        <f>IF(I30&lt;&gt;"",IF(J30&gt;=INDEX(ฐาน!$A$4:$G$9,MATCH(I30,ฐาน!$A$4:$A$9,0),4),INDEX(ฐาน!$A$4:$G$9,MATCH(I30,ฐาน!$A$4:$A$9,0),7),INDEX(ฐาน!$A$4:$G$9,MATCH(I30,ฐาน!$A$4:$A$9,0),4)),"")</f>
        <v/>
      </c>
      <c r="P30" s="190">
        <f>IF(M30&lt;&gt;ฐาน!$M$45,IF(L30&lt;&gt;"",($J30*$L30/100),0),0)</f>
        <v>0</v>
      </c>
      <c r="Q30" s="69">
        <f>IF(M30&lt;&gt;ฐาน!$M$45,IF(L30&lt;&gt;"",ROUNDUP(($L30*$N30/100),-1),0),0)</f>
        <v>0</v>
      </c>
      <c r="R30" s="69">
        <f t="shared" si="0"/>
        <v>0</v>
      </c>
      <c r="S30" s="188">
        <f t="shared" si="1"/>
        <v>0</v>
      </c>
      <c r="T30" s="192">
        <f>IF(M30&lt;&gt;ฐาน!$M$45,IF(S30&lt;&gt;"",S30+R30,0),0)</f>
        <v>0</v>
      </c>
      <c r="U30" s="69">
        <f>IF(M30&lt;&gt;ฐาน!$M$45,IF(S30=0,J30+T30,O30),J30)</f>
        <v>0</v>
      </c>
      <c r="V30" s="14"/>
    </row>
    <row r="31" spans="1:22" x14ac:dyDescent="0.35">
      <c r="A31" s="12">
        <v>24</v>
      </c>
      <c r="B31" s="20"/>
      <c r="C31" s="25"/>
      <c r="D31" s="21"/>
      <c r="E31" s="21"/>
      <c r="F31" s="22"/>
      <c r="G31" s="48"/>
      <c r="H31" s="21"/>
      <c r="I31" s="22"/>
      <c r="J31" s="23"/>
      <c r="K31" s="218"/>
      <c r="L31" s="216" t="str">
        <f>IF(K31&lt;&gt;"",INDEX(ฐาน!$J$4:$M$44,MATCH(INT(K31),ฐาน!$J$4:$J$44,0),3),"")</f>
        <v/>
      </c>
      <c r="M31" s="67" t="str">
        <f>IF(L31&lt;&gt;"",INDEX(ฐาน!$J$4:$M$45,MATCH(L31,ฐาน!$L$4:$L$45,0),4),"")</f>
        <v/>
      </c>
      <c r="N31" s="68" t="str">
        <f>IF(I31&lt;&gt;"",INDEX(ฐาน!$A$4:$F$9,MATCH(I31,ฐาน!$A$4:$A$9,0),IF(J31&gt;=INDEX(ฐาน!$A$4:$F$9,MATCH(I31,ฐาน!$A$4:$A$9,0),3),6,5)),"")</f>
        <v/>
      </c>
      <c r="O31" s="69" t="str">
        <f>IF(I31&lt;&gt;"",IF(J31&gt;=INDEX(ฐาน!$A$4:$G$9,MATCH(I31,ฐาน!$A$4:$A$9,0),4),INDEX(ฐาน!$A$4:$G$9,MATCH(I31,ฐาน!$A$4:$A$9,0),7),INDEX(ฐาน!$A$4:$G$9,MATCH(I31,ฐาน!$A$4:$A$9,0),4)),"")</f>
        <v/>
      </c>
      <c r="P31" s="190">
        <f>IF(M31&lt;&gt;ฐาน!$M$45,IF(L31&lt;&gt;"",($J31*$L31/100),0),0)</f>
        <v>0</v>
      </c>
      <c r="Q31" s="69">
        <f>IF(M31&lt;&gt;ฐาน!$M$45,IF(L31&lt;&gt;"",ROUNDUP(($L31*$N31/100),-1),0),0)</f>
        <v>0</v>
      </c>
      <c r="R31" s="69">
        <f t="shared" si="0"/>
        <v>0</v>
      </c>
      <c r="S31" s="188">
        <f t="shared" si="1"/>
        <v>0</v>
      </c>
      <c r="T31" s="192">
        <f>IF(M31&lt;&gt;ฐาน!$M$45,IF(S31&lt;&gt;"",S31+R31,0),0)</f>
        <v>0</v>
      </c>
      <c r="U31" s="69">
        <f>IF(M31&lt;&gt;ฐาน!$M$45,IF(S31=0,J31+T31,O31),J31)</f>
        <v>0</v>
      </c>
      <c r="V31" s="14"/>
    </row>
    <row r="32" spans="1:22" x14ac:dyDescent="0.35">
      <c r="A32" s="12">
        <v>25</v>
      </c>
      <c r="B32" s="20"/>
      <c r="C32" s="25"/>
      <c r="D32" s="21"/>
      <c r="E32" s="21"/>
      <c r="F32" s="22"/>
      <c r="G32" s="48"/>
      <c r="H32" s="21"/>
      <c r="I32" s="22"/>
      <c r="J32" s="23"/>
      <c r="K32" s="218"/>
      <c r="L32" s="216" t="str">
        <f>IF(K32&lt;&gt;"",INDEX(ฐาน!$J$4:$M$44,MATCH(INT(K32),ฐาน!$J$4:$J$44,0),3),"")</f>
        <v/>
      </c>
      <c r="M32" s="67" t="str">
        <f>IF(L32&lt;&gt;"",INDEX(ฐาน!$J$4:$M$45,MATCH(L32,ฐาน!$L$4:$L$45,0),4),"")</f>
        <v/>
      </c>
      <c r="N32" s="68" t="str">
        <f>IF(I32&lt;&gt;"",INDEX(ฐาน!$A$4:$F$9,MATCH(I32,ฐาน!$A$4:$A$9,0),IF(J32&gt;=INDEX(ฐาน!$A$4:$F$9,MATCH(I32,ฐาน!$A$4:$A$9,0),3),6,5)),"")</f>
        <v/>
      </c>
      <c r="O32" s="69" t="str">
        <f>IF(I32&lt;&gt;"",IF(J32&gt;=INDEX(ฐาน!$A$4:$G$9,MATCH(I32,ฐาน!$A$4:$A$9,0),4),INDEX(ฐาน!$A$4:$G$9,MATCH(I32,ฐาน!$A$4:$A$9,0),7),INDEX(ฐาน!$A$4:$G$9,MATCH(I32,ฐาน!$A$4:$A$9,0),4)),"")</f>
        <v/>
      </c>
      <c r="P32" s="190">
        <f>IF(M32&lt;&gt;ฐาน!$M$45,IF(L32&lt;&gt;"",($J32*$L32/100),0),0)</f>
        <v>0</v>
      </c>
      <c r="Q32" s="69">
        <f>IF(M32&lt;&gt;ฐาน!$M$45,IF(L32&lt;&gt;"",ROUNDUP(($L32*$N32/100),-1),0),0)</f>
        <v>0</v>
      </c>
      <c r="R32" s="69">
        <f t="shared" si="0"/>
        <v>0</v>
      </c>
      <c r="S32" s="188">
        <f t="shared" si="1"/>
        <v>0</v>
      </c>
      <c r="T32" s="192">
        <f>IF(M32&lt;&gt;ฐาน!$M$45,IF(S32&lt;&gt;"",S32+R32,0),0)</f>
        <v>0</v>
      </c>
      <c r="U32" s="69">
        <f>IF(M32&lt;&gt;ฐาน!$M$45,IF(S32=0,J32+T32,O32),J32)</f>
        <v>0</v>
      </c>
      <c r="V32" s="14"/>
    </row>
    <row r="33" spans="1:22" x14ac:dyDescent="0.35">
      <c r="A33" s="12">
        <v>26</v>
      </c>
      <c r="B33" s="20"/>
      <c r="C33" s="25"/>
      <c r="D33" s="21"/>
      <c r="E33" s="21"/>
      <c r="F33" s="22"/>
      <c r="G33" s="48"/>
      <c r="H33" s="21"/>
      <c r="I33" s="22"/>
      <c r="J33" s="23"/>
      <c r="K33" s="218"/>
      <c r="L33" s="216" t="str">
        <f>IF(K33&lt;&gt;"",INDEX(ฐาน!$J$4:$M$44,MATCH(INT(K33),ฐาน!$J$4:$J$44,0),3),"")</f>
        <v/>
      </c>
      <c r="M33" s="67" t="str">
        <f>IF(L33&lt;&gt;"",INDEX(ฐาน!$J$4:$M$45,MATCH(L33,ฐาน!$L$4:$L$45,0),4),"")</f>
        <v/>
      </c>
      <c r="N33" s="68" t="str">
        <f>IF(I33&lt;&gt;"",INDEX(ฐาน!$A$4:$F$9,MATCH(I33,ฐาน!$A$4:$A$9,0),IF(J33&gt;=INDEX(ฐาน!$A$4:$F$9,MATCH(I33,ฐาน!$A$4:$A$9,0),3),6,5)),"")</f>
        <v/>
      </c>
      <c r="O33" s="69" t="str">
        <f>IF(I33&lt;&gt;"",IF(J33&gt;=INDEX(ฐาน!$A$4:$G$9,MATCH(I33,ฐาน!$A$4:$A$9,0),4),INDEX(ฐาน!$A$4:$G$9,MATCH(I33,ฐาน!$A$4:$A$9,0),7),INDEX(ฐาน!$A$4:$G$9,MATCH(I33,ฐาน!$A$4:$A$9,0),4)),"")</f>
        <v/>
      </c>
      <c r="P33" s="190">
        <f>IF(M33&lt;&gt;ฐาน!$M$45,IF(L33&lt;&gt;"",($J33*$L33/100),0),0)</f>
        <v>0</v>
      </c>
      <c r="Q33" s="69">
        <f>IF(M33&lt;&gt;ฐาน!$M$45,IF(L33&lt;&gt;"",ROUNDUP(($L33*$N33/100),-1),0),0)</f>
        <v>0</v>
      </c>
      <c r="R33" s="69">
        <f t="shared" si="0"/>
        <v>0</v>
      </c>
      <c r="S33" s="188">
        <f t="shared" si="1"/>
        <v>0</v>
      </c>
      <c r="T33" s="192">
        <f>IF(M33&lt;&gt;ฐาน!$M$45,IF(S33&lt;&gt;"",S33+R33,0),0)</f>
        <v>0</v>
      </c>
      <c r="U33" s="69">
        <f>IF(M33&lt;&gt;ฐาน!$M$45,IF(S33=0,J33+T33,O33),J33)</f>
        <v>0</v>
      </c>
      <c r="V33" s="14"/>
    </row>
    <row r="34" spans="1:22" x14ac:dyDescent="0.35">
      <c r="A34" s="12">
        <v>27</v>
      </c>
      <c r="B34" s="20"/>
      <c r="C34" s="25"/>
      <c r="D34" s="21"/>
      <c r="E34" s="21"/>
      <c r="F34" s="22"/>
      <c r="G34" s="48"/>
      <c r="H34" s="21"/>
      <c r="I34" s="22"/>
      <c r="J34" s="23"/>
      <c r="K34" s="218"/>
      <c r="L34" s="216" t="str">
        <f>IF(K34&lt;&gt;"",INDEX(ฐาน!$J$4:$M$44,MATCH(INT(K34),ฐาน!$J$4:$J$44,0),3),"")</f>
        <v/>
      </c>
      <c r="M34" s="67" t="str">
        <f>IF(L34&lt;&gt;"",INDEX(ฐาน!$J$4:$M$45,MATCH(L34,ฐาน!$L$4:$L$45,0),4),"")</f>
        <v/>
      </c>
      <c r="N34" s="68" t="str">
        <f>IF(I34&lt;&gt;"",INDEX(ฐาน!$A$4:$F$9,MATCH(I34,ฐาน!$A$4:$A$9,0),IF(J34&gt;=INDEX(ฐาน!$A$4:$F$9,MATCH(I34,ฐาน!$A$4:$A$9,0),3),6,5)),"")</f>
        <v/>
      </c>
      <c r="O34" s="69" t="str">
        <f>IF(I34&lt;&gt;"",IF(J34&gt;=INDEX(ฐาน!$A$4:$G$9,MATCH(I34,ฐาน!$A$4:$A$9,0),4),INDEX(ฐาน!$A$4:$G$9,MATCH(I34,ฐาน!$A$4:$A$9,0),7),INDEX(ฐาน!$A$4:$G$9,MATCH(I34,ฐาน!$A$4:$A$9,0),4)),"")</f>
        <v/>
      </c>
      <c r="P34" s="190">
        <f>IF(M34&lt;&gt;ฐาน!$M$45,IF(L34&lt;&gt;"",($J34*$L34/100),0),0)</f>
        <v>0</v>
      </c>
      <c r="Q34" s="69">
        <f>IF(M34&lt;&gt;ฐาน!$M$45,IF(L34&lt;&gt;"",ROUNDUP(($L34*$N34/100),-1),0),0)</f>
        <v>0</v>
      </c>
      <c r="R34" s="69">
        <f t="shared" si="0"/>
        <v>0</v>
      </c>
      <c r="S34" s="188">
        <f t="shared" si="1"/>
        <v>0</v>
      </c>
      <c r="T34" s="192">
        <f>IF(M34&lt;&gt;ฐาน!$M$45,IF(S34&lt;&gt;"",S34+R34,0),0)</f>
        <v>0</v>
      </c>
      <c r="U34" s="69">
        <f>IF(M34&lt;&gt;ฐาน!$M$45,IF(S34=0,J34+T34,O34),J34)</f>
        <v>0</v>
      </c>
      <c r="V34" s="14"/>
    </row>
    <row r="35" spans="1:22" x14ac:dyDescent="0.35">
      <c r="A35" s="12">
        <v>28</v>
      </c>
      <c r="B35" s="20"/>
      <c r="C35" s="25"/>
      <c r="D35" s="21"/>
      <c r="E35" s="21"/>
      <c r="F35" s="22"/>
      <c r="G35" s="48"/>
      <c r="H35" s="21"/>
      <c r="I35" s="22"/>
      <c r="J35" s="23"/>
      <c r="K35" s="218"/>
      <c r="L35" s="216" t="str">
        <f>IF(K35&lt;&gt;"",INDEX(ฐาน!$J$4:$M$44,MATCH(INT(K35),ฐาน!$J$4:$J$44,0),3),"")</f>
        <v/>
      </c>
      <c r="M35" s="67" t="str">
        <f>IF(L35&lt;&gt;"",INDEX(ฐาน!$J$4:$M$45,MATCH(L35,ฐาน!$L$4:$L$45,0),4),"")</f>
        <v/>
      </c>
      <c r="N35" s="68" t="str">
        <f>IF(I35&lt;&gt;"",INDEX(ฐาน!$A$4:$F$9,MATCH(I35,ฐาน!$A$4:$A$9,0),IF(J35&gt;=INDEX(ฐาน!$A$4:$F$9,MATCH(I35,ฐาน!$A$4:$A$9,0),3),6,5)),"")</f>
        <v/>
      </c>
      <c r="O35" s="69" t="str">
        <f>IF(I35&lt;&gt;"",IF(J35&gt;=INDEX(ฐาน!$A$4:$G$9,MATCH(I35,ฐาน!$A$4:$A$9,0),4),INDEX(ฐาน!$A$4:$G$9,MATCH(I35,ฐาน!$A$4:$A$9,0),7),INDEX(ฐาน!$A$4:$G$9,MATCH(I35,ฐาน!$A$4:$A$9,0),4)),"")</f>
        <v/>
      </c>
      <c r="P35" s="190">
        <f>IF(M35&lt;&gt;ฐาน!$M$45,IF(L35&lt;&gt;"",($J35*$L35/100),0),0)</f>
        <v>0</v>
      </c>
      <c r="Q35" s="69">
        <f>IF(M35&lt;&gt;ฐาน!$M$45,IF(L35&lt;&gt;"",ROUNDUP(($L35*$N35/100),-1),0),0)</f>
        <v>0</v>
      </c>
      <c r="R35" s="69">
        <f t="shared" si="0"/>
        <v>0</v>
      </c>
      <c r="S35" s="188">
        <f t="shared" si="1"/>
        <v>0</v>
      </c>
      <c r="T35" s="192">
        <f>IF(M35&lt;&gt;ฐาน!$M$45,IF(S35&lt;&gt;"",S35+R35,0),0)</f>
        <v>0</v>
      </c>
      <c r="U35" s="69">
        <f>IF(M35&lt;&gt;ฐาน!$M$45,IF(S35=0,J35+T35,O35),J35)</f>
        <v>0</v>
      </c>
      <c r="V35" s="14"/>
    </row>
    <row r="36" spans="1:22" x14ac:dyDescent="0.35">
      <c r="A36" s="12">
        <v>29</v>
      </c>
      <c r="B36" s="20"/>
      <c r="C36" s="25"/>
      <c r="D36" s="21"/>
      <c r="E36" s="21"/>
      <c r="F36" s="22"/>
      <c r="G36" s="48"/>
      <c r="H36" s="21"/>
      <c r="I36" s="22"/>
      <c r="J36" s="23"/>
      <c r="K36" s="218"/>
      <c r="L36" s="216" t="str">
        <f>IF(K36&lt;&gt;"",INDEX(ฐาน!$J$4:$M$44,MATCH(INT(K36),ฐาน!$J$4:$J$44,0),3),"")</f>
        <v/>
      </c>
      <c r="M36" s="67" t="str">
        <f>IF(L36&lt;&gt;"",INDEX(ฐาน!$J$4:$M$45,MATCH(L36,ฐาน!$L$4:$L$45,0),4),"")</f>
        <v/>
      </c>
      <c r="N36" s="68" t="str">
        <f>IF(I36&lt;&gt;"",INDEX(ฐาน!$A$4:$F$9,MATCH(I36,ฐาน!$A$4:$A$9,0),IF(J36&gt;=INDEX(ฐาน!$A$4:$F$9,MATCH(I36,ฐาน!$A$4:$A$9,0),3),6,5)),"")</f>
        <v/>
      </c>
      <c r="O36" s="69" t="str">
        <f>IF(I36&lt;&gt;"",IF(J36&gt;=INDEX(ฐาน!$A$4:$G$9,MATCH(I36,ฐาน!$A$4:$A$9,0),4),INDEX(ฐาน!$A$4:$G$9,MATCH(I36,ฐาน!$A$4:$A$9,0),7),INDEX(ฐาน!$A$4:$G$9,MATCH(I36,ฐาน!$A$4:$A$9,0),4)),"")</f>
        <v/>
      </c>
      <c r="P36" s="190">
        <f>IF(M36&lt;&gt;ฐาน!$M$45,IF(L36&lt;&gt;"",($J36*$L36/100),0),0)</f>
        <v>0</v>
      </c>
      <c r="Q36" s="69">
        <f>IF(M36&lt;&gt;ฐาน!$M$45,IF(L36&lt;&gt;"",ROUNDUP(($L36*$N36/100),-1),0),0)</f>
        <v>0</v>
      </c>
      <c r="R36" s="69">
        <f t="shared" si="0"/>
        <v>0</v>
      </c>
      <c r="S36" s="188">
        <f t="shared" si="1"/>
        <v>0</v>
      </c>
      <c r="T36" s="192">
        <f>IF(M36&lt;&gt;ฐาน!$M$45,IF(S36&lt;&gt;"",S36+R36,0),0)</f>
        <v>0</v>
      </c>
      <c r="U36" s="69">
        <f>IF(M36&lt;&gt;ฐาน!$M$45,IF(S36=0,J36+T36,O36),J36)</f>
        <v>0</v>
      </c>
      <c r="V36" s="14"/>
    </row>
    <row r="37" spans="1:22" x14ac:dyDescent="0.35">
      <c r="A37" s="12">
        <v>30</v>
      </c>
      <c r="B37" s="20"/>
      <c r="C37" s="25"/>
      <c r="D37" s="21"/>
      <c r="E37" s="21"/>
      <c r="F37" s="22"/>
      <c r="G37" s="48"/>
      <c r="H37" s="21"/>
      <c r="I37" s="22"/>
      <c r="J37" s="23"/>
      <c r="K37" s="218"/>
      <c r="L37" s="216" t="str">
        <f>IF(K37&lt;&gt;"",INDEX(ฐาน!$J$4:$M$44,MATCH(INT(K37),ฐาน!$J$4:$J$44,0),3),"")</f>
        <v/>
      </c>
      <c r="M37" s="67" t="str">
        <f>IF(L37&lt;&gt;"",INDEX(ฐาน!$J$4:$M$45,MATCH(L37,ฐาน!$L$4:$L$45,0),4),"")</f>
        <v/>
      </c>
      <c r="N37" s="68" t="str">
        <f>IF(I37&lt;&gt;"",INDEX(ฐาน!$A$4:$F$9,MATCH(I37,ฐาน!$A$4:$A$9,0),IF(J37&gt;=INDEX(ฐาน!$A$4:$F$9,MATCH(I37,ฐาน!$A$4:$A$9,0),3),6,5)),"")</f>
        <v/>
      </c>
      <c r="O37" s="69" t="str">
        <f>IF(I37&lt;&gt;"",IF(J37&gt;=INDEX(ฐาน!$A$4:$G$9,MATCH(I37,ฐาน!$A$4:$A$9,0),4),INDEX(ฐาน!$A$4:$G$9,MATCH(I37,ฐาน!$A$4:$A$9,0),7),INDEX(ฐาน!$A$4:$G$9,MATCH(I37,ฐาน!$A$4:$A$9,0),4)),"")</f>
        <v/>
      </c>
      <c r="P37" s="190">
        <f>IF(M37&lt;&gt;ฐาน!$M$45,IF(L37&lt;&gt;"",($J37*$L37/100),0),0)</f>
        <v>0</v>
      </c>
      <c r="Q37" s="69">
        <f>IF(M37&lt;&gt;ฐาน!$M$45,IF(L37&lt;&gt;"",ROUNDUP(($L37*$N37/100),-1),0),0)</f>
        <v>0</v>
      </c>
      <c r="R37" s="69">
        <f t="shared" si="0"/>
        <v>0</v>
      </c>
      <c r="S37" s="188">
        <f t="shared" si="1"/>
        <v>0</v>
      </c>
      <c r="T37" s="192">
        <f>IF(M37&lt;&gt;ฐาน!$M$45,IF(S37&lt;&gt;"",S37+R37,0),0)</f>
        <v>0</v>
      </c>
      <c r="U37" s="69">
        <f>IF(M37&lt;&gt;ฐาน!$M$45,IF(S37=0,J37+T37,O37),J37)</f>
        <v>0</v>
      </c>
      <c r="V37" s="14"/>
    </row>
    <row r="38" spans="1:22" x14ac:dyDescent="0.35">
      <c r="A38" s="12">
        <v>31</v>
      </c>
      <c r="B38" s="20"/>
      <c r="C38" s="25"/>
      <c r="D38" s="21"/>
      <c r="E38" s="21"/>
      <c r="F38" s="22"/>
      <c r="G38" s="48"/>
      <c r="H38" s="21"/>
      <c r="I38" s="22"/>
      <c r="J38" s="23"/>
      <c r="K38" s="218"/>
      <c r="L38" s="216" t="str">
        <f>IF(K38&lt;&gt;"",INDEX(ฐาน!$J$4:$M$44,MATCH(INT(K38),ฐาน!$J$4:$J$44,0),3),"")</f>
        <v/>
      </c>
      <c r="M38" s="67" t="str">
        <f>IF(L38&lt;&gt;"",INDEX(ฐาน!$J$4:$M$45,MATCH(L38,ฐาน!$L$4:$L$45,0),4),"")</f>
        <v/>
      </c>
      <c r="N38" s="68" t="str">
        <f>IF(I38&lt;&gt;"",INDEX(ฐาน!$A$4:$F$9,MATCH(I38,ฐาน!$A$4:$A$9,0),IF(J38&gt;=INDEX(ฐาน!$A$4:$F$9,MATCH(I38,ฐาน!$A$4:$A$9,0),3),6,5)),"")</f>
        <v/>
      </c>
      <c r="O38" s="69" t="str">
        <f>IF(I38&lt;&gt;"",IF(J38&gt;=INDEX(ฐาน!$A$4:$G$9,MATCH(I38,ฐาน!$A$4:$A$9,0),4),INDEX(ฐาน!$A$4:$G$9,MATCH(I38,ฐาน!$A$4:$A$9,0),7),INDEX(ฐาน!$A$4:$G$9,MATCH(I38,ฐาน!$A$4:$A$9,0),4)),"")</f>
        <v/>
      </c>
      <c r="P38" s="190">
        <f>IF(M38&lt;&gt;ฐาน!$M$45,IF(L38&lt;&gt;"",($J38*$L38/100),0),0)</f>
        <v>0</v>
      </c>
      <c r="Q38" s="69">
        <f>IF(M38&lt;&gt;ฐาน!$M$45,IF(L38&lt;&gt;"",ROUNDUP(($L38*$N38/100),-1),0),0)</f>
        <v>0</v>
      </c>
      <c r="R38" s="69">
        <f t="shared" si="0"/>
        <v>0</v>
      </c>
      <c r="S38" s="188">
        <f t="shared" si="1"/>
        <v>0</v>
      </c>
      <c r="T38" s="192">
        <f>IF(M38&lt;&gt;ฐาน!$M$45,IF(S38&lt;&gt;"",S38+R38,0),0)</f>
        <v>0</v>
      </c>
      <c r="U38" s="69">
        <f>IF(M38&lt;&gt;ฐาน!$M$45,IF(S38=0,J38+T38,O38),J38)</f>
        <v>0</v>
      </c>
      <c r="V38" s="14"/>
    </row>
    <row r="39" spans="1:22" x14ac:dyDescent="0.35">
      <c r="A39" s="12">
        <v>32</v>
      </c>
      <c r="B39" s="20"/>
      <c r="C39" s="25"/>
      <c r="D39" s="21"/>
      <c r="E39" s="21"/>
      <c r="F39" s="22"/>
      <c r="G39" s="48"/>
      <c r="H39" s="21"/>
      <c r="I39" s="22"/>
      <c r="J39" s="23"/>
      <c r="K39" s="218"/>
      <c r="L39" s="216" t="str">
        <f>IF(K39&lt;&gt;"",INDEX(ฐาน!$J$4:$M$44,MATCH(INT(K39),ฐาน!$J$4:$J$44,0),3),"")</f>
        <v/>
      </c>
      <c r="M39" s="67" t="str">
        <f>IF(L39&lt;&gt;"",INDEX(ฐาน!$J$4:$M$45,MATCH(L39,ฐาน!$L$4:$L$45,0),4),"")</f>
        <v/>
      </c>
      <c r="N39" s="68" t="str">
        <f>IF(I39&lt;&gt;"",INDEX(ฐาน!$A$4:$F$9,MATCH(I39,ฐาน!$A$4:$A$9,0),IF(J39&gt;=INDEX(ฐาน!$A$4:$F$9,MATCH(I39,ฐาน!$A$4:$A$9,0),3),6,5)),"")</f>
        <v/>
      </c>
      <c r="O39" s="69" t="str">
        <f>IF(I39&lt;&gt;"",IF(J39&gt;=INDEX(ฐาน!$A$4:$G$9,MATCH(I39,ฐาน!$A$4:$A$9,0),4),INDEX(ฐาน!$A$4:$G$9,MATCH(I39,ฐาน!$A$4:$A$9,0),7),INDEX(ฐาน!$A$4:$G$9,MATCH(I39,ฐาน!$A$4:$A$9,0),4)),"")</f>
        <v/>
      </c>
      <c r="P39" s="190">
        <f>IF(M39&lt;&gt;ฐาน!$M$45,IF(L39&lt;&gt;"",($J39*$L39/100),0),0)</f>
        <v>0</v>
      </c>
      <c r="Q39" s="69">
        <f>IF(M39&lt;&gt;ฐาน!$M$45,IF(L39&lt;&gt;"",ROUNDUP(($L39*$N39/100),-1),0),0)</f>
        <v>0</v>
      </c>
      <c r="R39" s="69">
        <f t="shared" si="0"/>
        <v>0</v>
      </c>
      <c r="S39" s="188">
        <f t="shared" si="1"/>
        <v>0</v>
      </c>
      <c r="T39" s="192">
        <f>IF(M39&lt;&gt;ฐาน!$M$45,IF(S39&lt;&gt;"",S39+R39,0),0)</f>
        <v>0</v>
      </c>
      <c r="U39" s="69">
        <f>IF(M39&lt;&gt;ฐาน!$M$45,IF(S39=0,J39+T39,O39),J39)</f>
        <v>0</v>
      </c>
      <c r="V39" s="14"/>
    </row>
    <row r="40" spans="1:22" x14ac:dyDescent="0.35">
      <c r="A40" s="12">
        <v>33</v>
      </c>
      <c r="B40" s="20"/>
      <c r="C40" s="25"/>
      <c r="D40" s="21"/>
      <c r="E40" s="21"/>
      <c r="F40" s="22"/>
      <c r="G40" s="48"/>
      <c r="H40" s="21"/>
      <c r="I40" s="22"/>
      <c r="J40" s="23"/>
      <c r="K40" s="218"/>
      <c r="L40" s="216" t="str">
        <f>IF(K40&lt;&gt;"",INDEX(ฐาน!$J$4:$M$44,MATCH(INT(K40),ฐาน!$J$4:$J$44,0),3),"")</f>
        <v/>
      </c>
      <c r="M40" s="67" t="str">
        <f>IF(L40&lt;&gt;"",INDEX(ฐาน!$J$4:$M$45,MATCH(L40,ฐาน!$L$4:$L$45,0),4),"")</f>
        <v/>
      </c>
      <c r="N40" s="68" t="str">
        <f>IF(I40&lt;&gt;"",INDEX(ฐาน!$A$4:$F$9,MATCH(I40,ฐาน!$A$4:$A$9,0),IF(J40&gt;=INDEX(ฐาน!$A$4:$F$9,MATCH(I40,ฐาน!$A$4:$A$9,0),3),6,5)),"")</f>
        <v/>
      </c>
      <c r="O40" s="69" t="str">
        <f>IF(I40&lt;&gt;"",IF(J40&gt;=INDEX(ฐาน!$A$4:$G$9,MATCH(I40,ฐาน!$A$4:$A$9,0),4),INDEX(ฐาน!$A$4:$G$9,MATCH(I40,ฐาน!$A$4:$A$9,0),7),INDEX(ฐาน!$A$4:$G$9,MATCH(I40,ฐาน!$A$4:$A$9,0),4)),"")</f>
        <v/>
      </c>
      <c r="P40" s="190">
        <f>IF(M40&lt;&gt;ฐาน!$M$45,IF(L40&lt;&gt;"",($J40*$L40/100),0),0)</f>
        <v>0</v>
      </c>
      <c r="Q40" s="69">
        <f>IF(M40&lt;&gt;ฐาน!$M$45,IF(L40&lt;&gt;"",ROUNDUP(($L40*$N40/100),-1),0),0)</f>
        <v>0</v>
      </c>
      <c r="R40" s="69">
        <f t="shared" ref="R40:R71" si="2">IF(Q40&lt;&gt;"",IF($J40+$Q40&lt;=$O40,$Q40,$O40-$J40),"")</f>
        <v>0</v>
      </c>
      <c r="S40" s="188">
        <f t="shared" si="1"/>
        <v>0</v>
      </c>
      <c r="T40" s="192">
        <f>IF(M40&lt;&gt;ฐาน!$M$45,IF(S40&lt;&gt;"",S40+R40,0),0)</f>
        <v>0</v>
      </c>
      <c r="U40" s="69">
        <f>IF(M40&lt;&gt;ฐาน!$M$45,IF(S40=0,J40+T40,O40),J40)</f>
        <v>0</v>
      </c>
      <c r="V40" s="14"/>
    </row>
    <row r="41" spans="1:22" x14ac:dyDescent="0.35">
      <c r="A41" s="12">
        <v>34</v>
      </c>
      <c r="B41" s="20"/>
      <c r="C41" s="25"/>
      <c r="D41" s="21"/>
      <c r="E41" s="21"/>
      <c r="F41" s="22"/>
      <c r="G41" s="48"/>
      <c r="H41" s="21"/>
      <c r="I41" s="22"/>
      <c r="J41" s="23"/>
      <c r="K41" s="218"/>
      <c r="L41" s="216" t="str">
        <f>IF(K41&lt;&gt;"",INDEX(ฐาน!$J$4:$M$44,MATCH(INT(K41),ฐาน!$J$4:$J$44,0),3),"")</f>
        <v/>
      </c>
      <c r="M41" s="67" t="str">
        <f>IF(L41&lt;&gt;"",INDEX(ฐาน!$J$4:$M$45,MATCH(L41,ฐาน!$L$4:$L$45,0),4),"")</f>
        <v/>
      </c>
      <c r="N41" s="68" t="str">
        <f>IF(I41&lt;&gt;"",INDEX(ฐาน!$A$4:$F$9,MATCH(I41,ฐาน!$A$4:$A$9,0),IF(J41&gt;=INDEX(ฐาน!$A$4:$F$9,MATCH(I41,ฐาน!$A$4:$A$9,0),3),6,5)),"")</f>
        <v/>
      </c>
      <c r="O41" s="69" t="str">
        <f>IF(I41&lt;&gt;"",IF(J41&gt;=INDEX(ฐาน!$A$4:$G$9,MATCH(I41,ฐาน!$A$4:$A$9,0),4),INDEX(ฐาน!$A$4:$G$9,MATCH(I41,ฐาน!$A$4:$A$9,0),7),INDEX(ฐาน!$A$4:$G$9,MATCH(I41,ฐาน!$A$4:$A$9,0),4)),"")</f>
        <v/>
      </c>
      <c r="P41" s="190">
        <f>IF(M41&lt;&gt;ฐาน!$M$45,IF(L41&lt;&gt;"",($J41*$L41/100),0),0)</f>
        <v>0</v>
      </c>
      <c r="Q41" s="69">
        <f>IF(M41&lt;&gt;ฐาน!$M$45,IF(L41&lt;&gt;"",ROUNDUP(($L41*$N41/100),-1),0),0)</f>
        <v>0</v>
      </c>
      <c r="R41" s="69">
        <f t="shared" si="2"/>
        <v>0</v>
      </c>
      <c r="S41" s="188">
        <f t="shared" si="1"/>
        <v>0</v>
      </c>
      <c r="T41" s="192">
        <f>IF(M41&lt;&gt;ฐาน!$M$45,IF(S41&lt;&gt;"",S41+R41,0),0)</f>
        <v>0</v>
      </c>
      <c r="U41" s="69">
        <f>IF(M41&lt;&gt;ฐาน!$M$45,IF(S41=0,J41+T41,O41),J41)</f>
        <v>0</v>
      </c>
      <c r="V41" s="14"/>
    </row>
    <row r="42" spans="1:22" x14ac:dyDescent="0.35">
      <c r="A42" s="12">
        <v>35</v>
      </c>
      <c r="B42" s="20"/>
      <c r="C42" s="25"/>
      <c r="D42" s="21"/>
      <c r="E42" s="21"/>
      <c r="F42" s="22"/>
      <c r="G42" s="48"/>
      <c r="H42" s="21"/>
      <c r="I42" s="22"/>
      <c r="J42" s="23"/>
      <c r="K42" s="218"/>
      <c r="L42" s="216" t="str">
        <f>IF(K42&lt;&gt;"",INDEX(ฐาน!$J$4:$M$44,MATCH(INT(K42),ฐาน!$J$4:$J$44,0),3),"")</f>
        <v/>
      </c>
      <c r="M42" s="67" t="str">
        <f>IF(L42&lt;&gt;"",INDEX(ฐาน!$J$4:$M$45,MATCH(L42,ฐาน!$L$4:$L$45,0),4),"")</f>
        <v/>
      </c>
      <c r="N42" s="68" t="str">
        <f>IF(I42&lt;&gt;"",INDEX(ฐาน!$A$4:$F$9,MATCH(I42,ฐาน!$A$4:$A$9,0),IF(J42&gt;=INDEX(ฐาน!$A$4:$F$9,MATCH(I42,ฐาน!$A$4:$A$9,0),3),6,5)),"")</f>
        <v/>
      </c>
      <c r="O42" s="69" t="str">
        <f>IF(I42&lt;&gt;"",IF(J42&gt;=INDEX(ฐาน!$A$4:$G$9,MATCH(I42,ฐาน!$A$4:$A$9,0),4),INDEX(ฐาน!$A$4:$G$9,MATCH(I42,ฐาน!$A$4:$A$9,0),7),INDEX(ฐาน!$A$4:$G$9,MATCH(I42,ฐาน!$A$4:$A$9,0),4)),"")</f>
        <v/>
      </c>
      <c r="P42" s="190">
        <f>IF(M42&lt;&gt;ฐาน!$M$45,IF(L42&lt;&gt;"",($J42*$L42/100),0),0)</f>
        <v>0</v>
      </c>
      <c r="Q42" s="69">
        <f>IF(M42&lt;&gt;ฐาน!$M$45,IF(L42&lt;&gt;"",ROUNDUP(($L42*$N42/100),-1),0),0)</f>
        <v>0</v>
      </c>
      <c r="R42" s="69">
        <f t="shared" si="2"/>
        <v>0</v>
      </c>
      <c r="S42" s="188">
        <f t="shared" si="1"/>
        <v>0</v>
      </c>
      <c r="T42" s="192">
        <f>IF(M42&lt;&gt;ฐาน!$M$45,IF(S42&lt;&gt;"",S42+R42,0),0)</f>
        <v>0</v>
      </c>
      <c r="U42" s="69">
        <f>IF(M42&lt;&gt;ฐาน!$M$45,IF(S42=0,J42+T42,O42),J42)</f>
        <v>0</v>
      </c>
      <c r="V42" s="14"/>
    </row>
    <row r="43" spans="1:22" x14ac:dyDescent="0.35">
      <c r="A43" s="12">
        <v>36</v>
      </c>
      <c r="B43" s="20"/>
      <c r="C43" s="25"/>
      <c r="D43" s="21"/>
      <c r="E43" s="21"/>
      <c r="F43" s="22"/>
      <c r="G43" s="48"/>
      <c r="H43" s="21"/>
      <c r="I43" s="22"/>
      <c r="J43" s="23"/>
      <c r="K43" s="218"/>
      <c r="L43" s="216" t="str">
        <f>IF(K43&lt;&gt;"",INDEX(ฐาน!$J$4:$M$44,MATCH(INT(K43),ฐาน!$J$4:$J$44,0),3),"")</f>
        <v/>
      </c>
      <c r="M43" s="67" t="str">
        <f>IF(L43&lt;&gt;"",INDEX(ฐาน!$J$4:$M$45,MATCH(L43,ฐาน!$L$4:$L$45,0),4),"")</f>
        <v/>
      </c>
      <c r="N43" s="68" t="str">
        <f>IF(I43&lt;&gt;"",INDEX(ฐาน!$A$4:$F$9,MATCH(I43,ฐาน!$A$4:$A$9,0),IF(J43&gt;=INDEX(ฐาน!$A$4:$F$9,MATCH(I43,ฐาน!$A$4:$A$9,0),3),6,5)),"")</f>
        <v/>
      </c>
      <c r="O43" s="69" t="str">
        <f>IF(I43&lt;&gt;"",IF(J43&gt;=INDEX(ฐาน!$A$4:$G$9,MATCH(I43,ฐาน!$A$4:$A$9,0),4),INDEX(ฐาน!$A$4:$G$9,MATCH(I43,ฐาน!$A$4:$A$9,0),7),INDEX(ฐาน!$A$4:$G$9,MATCH(I43,ฐาน!$A$4:$A$9,0),4)),"")</f>
        <v/>
      </c>
      <c r="P43" s="190">
        <f>IF(M43&lt;&gt;ฐาน!$M$45,IF(L43&lt;&gt;"",($J43*$L43/100),0),0)</f>
        <v>0</v>
      </c>
      <c r="Q43" s="69">
        <f>IF(M43&lt;&gt;ฐาน!$M$45,IF(L43&lt;&gt;"",ROUNDUP(($L43*$N43/100),-1),0),0)</f>
        <v>0</v>
      </c>
      <c r="R43" s="69">
        <f t="shared" si="2"/>
        <v>0</v>
      </c>
      <c r="S43" s="188">
        <f t="shared" si="1"/>
        <v>0</v>
      </c>
      <c r="T43" s="192">
        <f>IF(M43&lt;&gt;ฐาน!$M$45,IF(S43&lt;&gt;"",S43+R43,0),0)</f>
        <v>0</v>
      </c>
      <c r="U43" s="69">
        <f>IF(M43&lt;&gt;ฐาน!$M$45,IF(S43=0,J43+T43,O43),J43)</f>
        <v>0</v>
      </c>
      <c r="V43" s="14"/>
    </row>
    <row r="44" spans="1:22" x14ac:dyDescent="0.35">
      <c r="A44" s="12">
        <v>37</v>
      </c>
      <c r="B44" s="20"/>
      <c r="C44" s="25"/>
      <c r="D44" s="21"/>
      <c r="E44" s="21"/>
      <c r="F44" s="22"/>
      <c r="G44" s="48"/>
      <c r="H44" s="21"/>
      <c r="I44" s="22"/>
      <c r="J44" s="23"/>
      <c r="K44" s="218"/>
      <c r="L44" s="216" t="str">
        <f>IF(K44&lt;&gt;"",INDEX(ฐาน!$J$4:$M$44,MATCH(INT(K44),ฐาน!$J$4:$J$44,0),3),"")</f>
        <v/>
      </c>
      <c r="M44" s="67" t="str">
        <f>IF(L44&lt;&gt;"",INDEX(ฐาน!$J$4:$M$45,MATCH(L44,ฐาน!$L$4:$L$45,0),4),"")</f>
        <v/>
      </c>
      <c r="N44" s="68" t="str">
        <f>IF(I44&lt;&gt;"",INDEX(ฐาน!$A$4:$F$9,MATCH(I44,ฐาน!$A$4:$A$9,0),IF(J44&gt;=INDEX(ฐาน!$A$4:$F$9,MATCH(I44,ฐาน!$A$4:$A$9,0),3),6,5)),"")</f>
        <v/>
      </c>
      <c r="O44" s="69" t="str">
        <f>IF(I44&lt;&gt;"",IF(J44&gt;=INDEX(ฐาน!$A$4:$G$9,MATCH(I44,ฐาน!$A$4:$A$9,0),4),INDEX(ฐาน!$A$4:$G$9,MATCH(I44,ฐาน!$A$4:$A$9,0),7),INDEX(ฐาน!$A$4:$G$9,MATCH(I44,ฐาน!$A$4:$A$9,0),4)),"")</f>
        <v/>
      </c>
      <c r="P44" s="190">
        <f>IF(M44&lt;&gt;ฐาน!$M$45,IF(L44&lt;&gt;"",($J44*$L44/100),0),0)</f>
        <v>0</v>
      </c>
      <c r="Q44" s="69">
        <f>IF(M44&lt;&gt;ฐาน!$M$45,IF(L44&lt;&gt;"",ROUNDUP(($L44*$N44/100),-1),0),0)</f>
        <v>0</v>
      </c>
      <c r="R44" s="69">
        <f t="shared" si="2"/>
        <v>0</v>
      </c>
      <c r="S44" s="188">
        <f t="shared" si="1"/>
        <v>0</v>
      </c>
      <c r="T44" s="192">
        <f>IF(M44&lt;&gt;ฐาน!$M$45,IF(S44&lt;&gt;"",S44+R44,0),0)</f>
        <v>0</v>
      </c>
      <c r="U44" s="69">
        <f>IF(M44&lt;&gt;ฐาน!$M$45,IF(S44=0,J44+T44,O44),J44)</f>
        <v>0</v>
      </c>
      <c r="V44" s="14"/>
    </row>
    <row r="45" spans="1:22" x14ac:dyDescent="0.35">
      <c r="A45" s="12">
        <v>38</v>
      </c>
      <c r="B45" s="20"/>
      <c r="C45" s="25"/>
      <c r="D45" s="21"/>
      <c r="E45" s="21"/>
      <c r="F45" s="22"/>
      <c r="G45" s="48"/>
      <c r="H45" s="21"/>
      <c r="I45" s="22"/>
      <c r="J45" s="23"/>
      <c r="K45" s="218"/>
      <c r="L45" s="216" t="str">
        <f>IF(K45&lt;&gt;"",INDEX(ฐาน!$J$4:$M$44,MATCH(INT(K45),ฐาน!$J$4:$J$44,0),3),"")</f>
        <v/>
      </c>
      <c r="M45" s="67" t="str">
        <f>IF(L45&lt;&gt;"",INDEX(ฐาน!$J$4:$M$45,MATCH(L45,ฐาน!$L$4:$L$45,0),4),"")</f>
        <v/>
      </c>
      <c r="N45" s="68" t="str">
        <f>IF(I45&lt;&gt;"",INDEX(ฐาน!$A$4:$F$9,MATCH(I45,ฐาน!$A$4:$A$9,0),IF(J45&gt;=INDEX(ฐาน!$A$4:$F$9,MATCH(I45,ฐาน!$A$4:$A$9,0),3),6,5)),"")</f>
        <v/>
      </c>
      <c r="O45" s="69" t="str">
        <f>IF(I45&lt;&gt;"",IF(J45&gt;=INDEX(ฐาน!$A$4:$G$9,MATCH(I45,ฐาน!$A$4:$A$9,0),4),INDEX(ฐาน!$A$4:$G$9,MATCH(I45,ฐาน!$A$4:$A$9,0),7),INDEX(ฐาน!$A$4:$G$9,MATCH(I45,ฐาน!$A$4:$A$9,0),4)),"")</f>
        <v/>
      </c>
      <c r="P45" s="190">
        <f>IF(M45&lt;&gt;ฐาน!$M$45,IF(L45&lt;&gt;"",($J45*$L45/100),0),0)</f>
        <v>0</v>
      </c>
      <c r="Q45" s="69">
        <f>IF(M45&lt;&gt;ฐาน!$M$45,IF(L45&lt;&gt;"",ROUNDUP(($L45*$N45/100),-1),0),0)</f>
        <v>0</v>
      </c>
      <c r="R45" s="69">
        <f t="shared" si="2"/>
        <v>0</v>
      </c>
      <c r="S45" s="188">
        <f t="shared" si="1"/>
        <v>0</v>
      </c>
      <c r="T45" s="192">
        <f>IF(M45&lt;&gt;ฐาน!$M$45,IF(S45&lt;&gt;"",S45+R45,0),0)</f>
        <v>0</v>
      </c>
      <c r="U45" s="69">
        <f>IF(M45&lt;&gt;ฐาน!$M$45,IF(S45=0,J45+T45,O45),J45)</f>
        <v>0</v>
      </c>
      <c r="V45" s="14"/>
    </row>
    <row r="46" spans="1:22" x14ac:dyDescent="0.35">
      <c r="A46" s="12">
        <v>39</v>
      </c>
      <c r="B46" s="20"/>
      <c r="C46" s="25"/>
      <c r="D46" s="21"/>
      <c r="E46" s="21"/>
      <c r="F46" s="22"/>
      <c r="G46" s="48"/>
      <c r="H46" s="21"/>
      <c r="I46" s="22"/>
      <c r="J46" s="23"/>
      <c r="K46" s="218"/>
      <c r="L46" s="216" t="str">
        <f>IF(K46&lt;&gt;"",INDEX(ฐาน!$J$4:$M$44,MATCH(INT(K46),ฐาน!$J$4:$J$44,0),3),"")</f>
        <v/>
      </c>
      <c r="M46" s="67" t="str">
        <f>IF(L46&lt;&gt;"",INDEX(ฐาน!$J$4:$M$45,MATCH(L46,ฐาน!$L$4:$L$45,0),4),"")</f>
        <v/>
      </c>
      <c r="N46" s="68" t="str">
        <f>IF(I46&lt;&gt;"",INDEX(ฐาน!$A$4:$F$9,MATCH(I46,ฐาน!$A$4:$A$9,0),IF(J46&gt;=INDEX(ฐาน!$A$4:$F$9,MATCH(I46,ฐาน!$A$4:$A$9,0),3),6,5)),"")</f>
        <v/>
      </c>
      <c r="O46" s="69" t="str">
        <f>IF(I46&lt;&gt;"",IF(J46&gt;=INDEX(ฐาน!$A$4:$G$9,MATCH(I46,ฐาน!$A$4:$A$9,0),4),INDEX(ฐาน!$A$4:$G$9,MATCH(I46,ฐาน!$A$4:$A$9,0),7),INDEX(ฐาน!$A$4:$G$9,MATCH(I46,ฐาน!$A$4:$A$9,0),4)),"")</f>
        <v/>
      </c>
      <c r="P46" s="190">
        <f>IF(M46&lt;&gt;ฐาน!$M$45,IF(L46&lt;&gt;"",($J46*$L46/100),0),0)</f>
        <v>0</v>
      </c>
      <c r="Q46" s="69">
        <f>IF(M46&lt;&gt;ฐาน!$M$45,IF(L46&lt;&gt;"",ROUNDUP(($L46*$N46/100),-1),0),0)</f>
        <v>0</v>
      </c>
      <c r="R46" s="69">
        <f t="shared" si="2"/>
        <v>0</v>
      </c>
      <c r="S46" s="188">
        <f t="shared" si="1"/>
        <v>0</v>
      </c>
      <c r="T46" s="192">
        <f>IF(M46&lt;&gt;ฐาน!$M$45,IF(S46&lt;&gt;"",S46+R46,0),0)</f>
        <v>0</v>
      </c>
      <c r="U46" s="69">
        <f>IF(M46&lt;&gt;ฐาน!$M$45,IF(S46=0,J46+T46,O46),J46)</f>
        <v>0</v>
      </c>
      <c r="V46" s="14"/>
    </row>
    <row r="47" spans="1:22" x14ac:dyDescent="0.35">
      <c r="A47" s="12">
        <v>40</v>
      </c>
      <c r="B47" s="20"/>
      <c r="C47" s="25"/>
      <c r="D47" s="21"/>
      <c r="E47" s="21"/>
      <c r="F47" s="22"/>
      <c r="G47" s="48"/>
      <c r="H47" s="21"/>
      <c r="I47" s="22"/>
      <c r="J47" s="23"/>
      <c r="K47" s="218"/>
      <c r="L47" s="216" t="str">
        <f>IF(K47&lt;&gt;"",INDEX(ฐาน!$J$4:$M$44,MATCH(INT(K47),ฐาน!$J$4:$J$44,0),3),"")</f>
        <v/>
      </c>
      <c r="M47" s="67" t="str">
        <f>IF(L47&lt;&gt;"",INDEX(ฐาน!$J$4:$M$45,MATCH(L47,ฐาน!$L$4:$L$45,0),4),"")</f>
        <v/>
      </c>
      <c r="N47" s="68" t="str">
        <f>IF(I47&lt;&gt;"",INDEX(ฐาน!$A$4:$F$9,MATCH(I47,ฐาน!$A$4:$A$9,0),IF(J47&gt;=INDEX(ฐาน!$A$4:$F$9,MATCH(I47,ฐาน!$A$4:$A$9,0),3),6,5)),"")</f>
        <v/>
      </c>
      <c r="O47" s="69" t="str">
        <f>IF(I47&lt;&gt;"",IF(J47&gt;=INDEX(ฐาน!$A$4:$G$9,MATCH(I47,ฐาน!$A$4:$A$9,0),4),INDEX(ฐาน!$A$4:$G$9,MATCH(I47,ฐาน!$A$4:$A$9,0),7),INDEX(ฐาน!$A$4:$G$9,MATCH(I47,ฐาน!$A$4:$A$9,0),4)),"")</f>
        <v/>
      </c>
      <c r="P47" s="190">
        <f>IF(M47&lt;&gt;ฐาน!$M$45,IF(L47&lt;&gt;"",($J47*$L47/100),0),0)</f>
        <v>0</v>
      </c>
      <c r="Q47" s="69">
        <f>IF(M47&lt;&gt;ฐาน!$M$45,IF(L47&lt;&gt;"",ROUNDUP(($L47*$N47/100),-1),0),0)</f>
        <v>0</v>
      </c>
      <c r="R47" s="69">
        <f t="shared" si="2"/>
        <v>0</v>
      </c>
      <c r="S47" s="188">
        <f t="shared" si="1"/>
        <v>0</v>
      </c>
      <c r="T47" s="192">
        <f>IF(M47&lt;&gt;ฐาน!$M$45,IF(S47&lt;&gt;"",S47+R47,0),0)</f>
        <v>0</v>
      </c>
      <c r="U47" s="69">
        <f>IF(M47&lt;&gt;ฐาน!$M$45,IF(S47=0,J47+T47,O47),J47)</f>
        <v>0</v>
      </c>
      <c r="V47" s="14"/>
    </row>
    <row r="48" spans="1:22" x14ac:dyDescent="0.35">
      <c r="A48" s="12">
        <v>41</v>
      </c>
      <c r="B48" s="20"/>
      <c r="C48" s="25"/>
      <c r="D48" s="21"/>
      <c r="E48" s="21"/>
      <c r="F48" s="22"/>
      <c r="G48" s="48"/>
      <c r="H48" s="21"/>
      <c r="I48" s="22"/>
      <c r="J48" s="23"/>
      <c r="K48" s="218"/>
      <c r="L48" s="216" t="str">
        <f>IF(K48&lt;&gt;"",INDEX(ฐาน!$J$4:$M$44,MATCH(INT(K48),ฐาน!$J$4:$J$44,0),3),"")</f>
        <v/>
      </c>
      <c r="M48" s="67" t="str">
        <f>IF(L48&lt;&gt;"",INDEX(ฐาน!$J$4:$M$45,MATCH(L48,ฐาน!$L$4:$L$45,0),4),"")</f>
        <v/>
      </c>
      <c r="N48" s="68" t="str">
        <f>IF(I48&lt;&gt;"",INDEX(ฐาน!$A$4:$F$9,MATCH(I48,ฐาน!$A$4:$A$9,0),IF(J48&gt;=INDEX(ฐาน!$A$4:$F$9,MATCH(I48,ฐาน!$A$4:$A$9,0),3),6,5)),"")</f>
        <v/>
      </c>
      <c r="O48" s="69" t="str">
        <f>IF(I48&lt;&gt;"",IF(J48&gt;=INDEX(ฐาน!$A$4:$G$9,MATCH(I48,ฐาน!$A$4:$A$9,0),4),INDEX(ฐาน!$A$4:$G$9,MATCH(I48,ฐาน!$A$4:$A$9,0),7),INDEX(ฐาน!$A$4:$G$9,MATCH(I48,ฐาน!$A$4:$A$9,0),4)),"")</f>
        <v/>
      </c>
      <c r="P48" s="190">
        <f>IF(M48&lt;&gt;ฐาน!$M$45,IF(L48&lt;&gt;"",($J48*$L48/100),0),0)</f>
        <v>0</v>
      </c>
      <c r="Q48" s="69">
        <f>IF(M48&lt;&gt;ฐาน!$M$45,IF(L48&lt;&gt;"",ROUNDUP(($L48*$N48/100),-1),0),0)</f>
        <v>0</v>
      </c>
      <c r="R48" s="69">
        <f t="shared" si="2"/>
        <v>0</v>
      </c>
      <c r="S48" s="188">
        <f t="shared" si="1"/>
        <v>0</v>
      </c>
      <c r="T48" s="192">
        <f>IF(M48&lt;&gt;ฐาน!$M$45,IF(S48&lt;&gt;"",S48+R48,0),0)</f>
        <v>0</v>
      </c>
      <c r="U48" s="69">
        <f>IF(M48&lt;&gt;ฐาน!$M$45,IF(S48=0,J48+T48,O48),J48)</f>
        <v>0</v>
      </c>
      <c r="V48" s="14"/>
    </row>
    <row r="49" spans="1:22" x14ac:dyDescent="0.35">
      <c r="A49" s="12">
        <v>42</v>
      </c>
      <c r="B49" s="20"/>
      <c r="C49" s="25"/>
      <c r="D49" s="21"/>
      <c r="E49" s="21"/>
      <c r="F49" s="22"/>
      <c r="G49" s="48"/>
      <c r="H49" s="21"/>
      <c r="I49" s="22"/>
      <c r="J49" s="23"/>
      <c r="K49" s="218"/>
      <c r="L49" s="216" t="str">
        <f>IF(K49&lt;&gt;"",INDEX(ฐาน!$J$4:$M$44,MATCH(INT(K49),ฐาน!$J$4:$J$44,0),3),"")</f>
        <v/>
      </c>
      <c r="M49" s="67" t="str">
        <f>IF(L49&lt;&gt;"",INDEX(ฐาน!$J$4:$M$45,MATCH(L49,ฐาน!$L$4:$L$45,0),4),"")</f>
        <v/>
      </c>
      <c r="N49" s="68" t="str">
        <f>IF(I49&lt;&gt;"",INDEX(ฐาน!$A$4:$F$9,MATCH(I49,ฐาน!$A$4:$A$9,0),IF(J49&gt;=INDEX(ฐาน!$A$4:$F$9,MATCH(I49,ฐาน!$A$4:$A$9,0),3),6,5)),"")</f>
        <v/>
      </c>
      <c r="O49" s="69" t="str">
        <f>IF(I49&lt;&gt;"",IF(J49&gt;=INDEX(ฐาน!$A$4:$G$9,MATCH(I49,ฐาน!$A$4:$A$9,0),4),INDEX(ฐาน!$A$4:$G$9,MATCH(I49,ฐาน!$A$4:$A$9,0),7),INDEX(ฐาน!$A$4:$G$9,MATCH(I49,ฐาน!$A$4:$A$9,0),4)),"")</f>
        <v/>
      </c>
      <c r="P49" s="190">
        <f>IF(M49&lt;&gt;ฐาน!$M$45,IF(L49&lt;&gt;"",($J49*$L49/100),0),0)</f>
        <v>0</v>
      </c>
      <c r="Q49" s="69">
        <f>IF(M49&lt;&gt;ฐาน!$M$45,IF(L49&lt;&gt;"",ROUNDUP(($L49*$N49/100),-1),0),0)</f>
        <v>0</v>
      </c>
      <c r="R49" s="69">
        <f t="shared" si="2"/>
        <v>0</v>
      </c>
      <c r="S49" s="188">
        <f t="shared" si="1"/>
        <v>0</v>
      </c>
      <c r="T49" s="192">
        <f>IF(M49&lt;&gt;ฐาน!$M$45,IF(S49&lt;&gt;"",S49+R49,0),0)</f>
        <v>0</v>
      </c>
      <c r="U49" s="69">
        <f>IF(M49&lt;&gt;ฐาน!$M$45,IF(S49=0,J49+T49,O49),J49)</f>
        <v>0</v>
      </c>
      <c r="V49" s="14"/>
    </row>
    <row r="50" spans="1:22" x14ac:dyDescent="0.35">
      <c r="A50" s="12">
        <v>43</v>
      </c>
      <c r="B50" s="20"/>
      <c r="C50" s="25"/>
      <c r="D50" s="21"/>
      <c r="E50" s="21"/>
      <c r="F50" s="22"/>
      <c r="G50" s="48"/>
      <c r="H50" s="21"/>
      <c r="I50" s="22"/>
      <c r="J50" s="23"/>
      <c r="K50" s="218"/>
      <c r="L50" s="216" t="str">
        <f>IF(K50&lt;&gt;"",INDEX(ฐาน!$J$4:$M$44,MATCH(INT(K50),ฐาน!$J$4:$J$44,0),3),"")</f>
        <v/>
      </c>
      <c r="M50" s="67" t="str">
        <f>IF(L50&lt;&gt;"",INDEX(ฐาน!$J$4:$M$45,MATCH(L50,ฐาน!$L$4:$L$45,0),4),"")</f>
        <v/>
      </c>
      <c r="N50" s="68" t="str">
        <f>IF(I50&lt;&gt;"",INDEX(ฐาน!$A$4:$F$9,MATCH(I50,ฐาน!$A$4:$A$9,0),IF(J50&gt;=INDEX(ฐาน!$A$4:$F$9,MATCH(I50,ฐาน!$A$4:$A$9,0),3),6,5)),"")</f>
        <v/>
      </c>
      <c r="O50" s="69" t="str">
        <f>IF(I50&lt;&gt;"",IF(J50&gt;=INDEX(ฐาน!$A$4:$G$9,MATCH(I50,ฐาน!$A$4:$A$9,0),4),INDEX(ฐาน!$A$4:$G$9,MATCH(I50,ฐาน!$A$4:$A$9,0),7),INDEX(ฐาน!$A$4:$G$9,MATCH(I50,ฐาน!$A$4:$A$9,0),4)),"")</f>
        <v/>
      </c>
      <c r="P50" s="190">
        <f>IF(M50&lt;&gt;ฐาน!$M$45,IF(L50&lt;&gt;"",($J50*$L50/100),0),0)</f>
        <v>0</v>
      </c>
      <c r="Q50" s="69">
        <f>IF(M50&lt;&gt;ฐาน!$M$45,IF(L50&lt;&gt;"",ROUNDUP(($L50*$N50/100),-1),0),0)</f>
        <v>0</v>
      </c>
      <c r="R50" s="69">
        <f t="shared" si="2"/>
        <v>0</v>
      </c>
      <c r="S50" s="188">
        <f t="shared" si="1"/>
        <v>0</v>
      </c>
      <c r="T50" s="192">
        <f>IF(M50&lt;&gt;ฐาน!$M$45,IF(S50&lt;&gt;"",S50+R50,0),0)</f>
        <v>0</v>
      </c>
      <c r="U50" s="69">
        <f>IF(M50&lt;&gt;ฐาน!$M$45,IF(S50=0,J50+T50,O50),J50)</f>
        <v>0</v>
      </c>
      <c r="V50" s="14"/>
    </row>
    <row r="51" spans="1:22" x14ac:dyDescent="0.35">
      <c r="A51" s="12">
        <v>44</v>
      </c>
      <c r="B51" s="20"/>
      <c r="C51" s="25"/>
      <c r="D51" s="21"/>
      <c r="E51" s="21"/>
      <c r="F51" s="22"/>
      <c r="G51" s="48"/>
      <c r="H51" s="21"/>
      <c r="I51" s="22"/>
      <c r="J51" s="23"/>
      <c r="K51" s="218"/>
      <c r="L51" s="216" t="str">
        <f>IF(K51&lt;&gt;"",INDEX(ฐาน!$J$4:$M$44,MATCH(INT(K51),ฐาน!$J$4:$J$44,0),3),"")</f>
        <v/>
      </c>
      <c r="M51" s="67" t="str">
        <f>IF(L51&lt;&gt;"",INDEX(ฐาน!$J$4:$M$45,MATCH(L51,ฐาน!$L$4:$L$45,0),4),"")</f>
        <v/>
      </c>
      <c r="N51" s="68" t="str">
        <f>IF(I51&lt;&gt;"",INDEX(ฐาน!$A$4:$F$9,MATCH(I51,ฐาน!$A$4:$A$9,0),IF(J51&gt;=INDEX(ฐาน!$A$4:$F$9,MATCH(I51,ฐาน!$A$4:$A$9,0),3),6,5)),"")</f>
        <v/>
      </c>
      <c r="O51" s="69" t="str">
        <f>IF(I51&lt;&gt;"",IF(J51&gt;=INDEX(ฐาน!$A$4:$G$9,MATCH(I51,ฐาน!$A$4:$A$9,0),4),INDEX(ฐาน!$A$4:$G$9,MATCH(I51,ฐาน!$A$4:$A$9,0),7),INDEX(ฐาน!$A$4:$G$9,MATCH(I51,ฐาน!$A$4:$A$9,0),4)),"")</f>
        <v/>
      </c>
      <c r="P51" s="190">
        <f>IF(M51&lt;&gt;ฐาน!$M$45,IF(L51&lt;&gt;"",($J51*$L51/100),0),0)</f>
        <v>0</v>
      </c>
      <c r="Q51" s="69">
        <f>IF(M51&lt;&gt;ฐาน!$M$45,IF(L51&lt;&gt;"",ROUNDUP(($L51*$N51/100),-1),0),0)</f>
        <v>0</v>
      </c>
      <c r="R51" s="69">
        <f t="shared" si="2"/>
        <v>0</v>
      </c>
      <c r="S51" s="188">
        <f t="shared" si="1"/>
        <v>0</v>
      </c>
      <c r="T51" s="192">
        <f>IF(M51&lt;&gt;ฐาน!$M$45,IF(S51&lt;&gt;"",S51+R51,0),0)</f>
        <v>0</v>
      </c>
      <c r="U51" s="69">
        <f>IF(M51&lt;&gt;ฐาน!$M$45,IF(S51=0,J51+T51,O51),J51)</f>
        <v>0</v>
      </c>
      <c r="V51" s="14"/>
    </row>
    <row r="52" spans="1:22" x14ac:dyDescent="0.35">
      <c r="A52" s="12">
        <v>45</v>
      </c>
      <c r="B52" s="20"/>
      <c r="C52" s="25"/>
      <c r="D52" s="21"/>
      <c r="E52" s="21"/>
      <c r="F52" s="22"/>
      <c r="G52" s="48"/>
      <c r="H52" s="21"/>
      <c r="I52" s="22"/>
      <c r="J52" s="23"/>
      <c r="K52" s="218"/>
      <c r="L52" s="216" t="str">
        <f>IF(K52&lt;&gt;"",INDEX(ฐาน!$J$4:$M$44,MATCH(INT(K52),ฐาน!$J$4:$J$44,0),3),"")</f>
        <v/>
      </c>
      <c r="M52" s="67" t="str">
        <f>IF(L52&lt;&gt;"",INDEX(ฐาน!$J$4:$M$45,MATCH(L52,ฐาน!$L$4:$L$45,0),4),"")</f>
        <v/>
      </c>
      <c r="N52" s="68" t="str">
        <f>IF(I52&lt;&gt;"",INDEX(ฐาน!$A$4:$F$9,MATCH(I52,ฐาน!$A$4:$A$9,0),IF(J52&gt;=INDEX(ฐาน!$A$4:$F$9,MATCH(I52,ฐาน!$A$4:$A$9,0),3),6,5)),"")</f>
        <v/>
      </c>
      <c r="O52" s="69" t="str">
        <f>IF(I52&lt;&gt;"",IF(J52&gt;=INDEX(ฐาน!$A$4:$G$9,MATCH(I52,ฐาน!$A$4:$A$9,0),4),INDEX(ฐาน!$A$4:$G$9,MATCH(I52,ฐาน!$A$4:$A$9,0),7),INDEX(ฐาน!$A$4:$G$9,MATCH(I52,ฐาน!$A$4:$A$9,0),4)),"")</f>
        <v/>
      </c>
      <c r="P52" s="190">
        <f>IF(M52&lt;&gt;ฐาน!$M$45,IF(L52&lt;&gt;"",($J52*$L52/100),0),0)</f>
        <v>0</v>
      </c>
      <c r="Q52" s="69">
        <f>IF(M52&lt;&gt;ฐาน!$M$45,IF(L52&lt;&gt;"",ROUNDUP(($L52*$N52/100),-1),0),0)</f>
        <v>0</v>
      </c>
      <c r="R52" s="69">
        <f t="shared" si="2"/>
        <v>0</v>
      </c>
      <c r="S52" s="188">
        <f t="shared" si="1"/>
        <v>0</v>
      </c>
      <c r="T52" s="192">
        <f>IF(M52&lt;&gt;ฐาน!$M$45,IF(S52&lt;&gt;"",S52+R52,0),0)</f>
        <v>0</v>
      </c>
      <c r="U52" s="69">
        <f>IF(M52&lt;&gt;ฐาน!$M$45,IF(S52=0,J52+T52,O52),J52)</f>
        <v>0</v>
      </c>
      <c r="V52" s="14"/>
    </row>
    <row r="53" spans="1:22" x14ac:dyDescent="0.35">
      <c r="A53" s="12">
        <v>46</v>
      </c>
      <c r="B53" s="20"/>
      <c r="C53" s="25"/>
      <c r="D53" s="21"/>
      <c r="E53" s="21"/>
      <c r="F53" s="22"/>
      <c r="G53" s="48"/>
      <c r="H53" s="21"/>
      <c r="I53" s="22"/>
      <c r="J53" s="23"/>
      <c r="K53" s="218"/>
      <c r="L53" s="216" t="str">
        <f>IF(K53&lt;&gt;"",INDEX(ฐาน!$J$4:$M$44,MATCH(INT(K53),ฐาน!$J$4:$J$44,0),3),"")</f>
        <v/>
      </c>
      <c r="M53" s="67" t="str">
        <f>IF(L53&lt;&gt;"",INDEX(ฐาน!$J$4:$M$45,MATCH(L53,ฐาน!$L$4:$L$45,0),4),"")</f>
        <v/>
      </c>
      <c r="N53" s="68" t="str">
        <f>IF(I53&lt;&gt;"",INDEX(ฐาน!$A$4:$F$9,MATCH(I53,ฐาน!$A$4:$A$9,0),IF(J53&gt;=INDEX(ฐาน!$A$4:$F$9,MATCH(I53,ฐาน!$A$4:$A$9,0),3),6,5)),"")</f>
        <v/>
      </c>
      <c r="O53" s="69" t="str">
        <f>IF(I53&lt;&gt;"",IF(J53&gt;=INDEX(ฐาน!$A$4:$G$9,MATCH(I53,ฐาน!$A$4:$A$9,0),4),INDEX(ฐาน!$A$4:$G$9,MATCH(I53,ฐาน!$A$4:$A$9,0),7),INDEX(ฐาน!$A$4:$G$9,MATCH(I53,ฐาน!$A$4:$A$9,0),4)),"")</f>
        <v/>
      </c>
      <c r="P53" s="190">
        <f>IF(M53&lt;&gt;ฐาน!$M$45,IF(L53&lt;&gt;"",($J53*$L53/100),0),0)</f>
        <v>0</v>
      </c>
      <c r="Q53" s="69">
        <f>IF(M53&lt;&gt;ฐาน!$M$45,IF(L53&lt;&gt;"",ROUNDUP(($L53*$N53/100),-1),0),0)</f>
        <v>0</v>
      </c>
      <c r="R53" s="69">
        <f t="shared" si="2"/>
        <v>0</v>
      </c>
      <c r="S53" s="188">
        <f t="shared" si="1"/>
        <v>0</v>
      </c>
      <c r="T53" s="192">
        <f>IF(M53&lt;&gt;ฐาน!$M$45,IF(S53&lt;&gt;"",S53+R53,0),0)</f>
        <v>0</v>
      </c>
      <c r="U53" s="69">
        <f>IF(M53&lt;&gt;ฐาน!$M$45,IF(S53=0,J53+T53,O53),J53)</f>
        <v>0</v>
      </c>
      <c r="V53" s="14"/>
    </row>
    <row r="54" spans="1:22" x14ac:dyDescent="0.35">
      <c r="A54" s="12">
        <v>47</v>
      </c>
      <c r="B54" s="20"/>
      <c r="C54" s="25"/>
      <c r="D54" s="21"/>
      <c r="E54" s="21"/>
      <c r="F54" s="22"/>
      <c r="G54" s="48"/>
      <c r="H54" s="21"/>
      <c r="I54" s="22"/>
      <c r="J54" s="23"/>
      <c r="K54" s="218"/>
      <c r="L54" s="216" t="str">
        <f>IF(K54&lt;&gt;"",INDEX(ฐาน!$J$4:$M$44,MATCH(INT(K54),ฐาน!$J$4:$J$44,0),3),"")</f>
        <v/>
      </c>
      <c r="M54" s="67" t="str">
        <f>IF(L54&lt;&gt;"",INDEX(ฐาน!$J$4:$M$45,MATCH(L54,ฐาน!$L$4:$L$45,0),4),"")</f>
        <v/>
      </c>
      <c r="N54" s="68" t="str">
        <f>IF(I54&lt;&gt;"",INDEX(ฐาน!$A$4:$F$9,MATCH(I54,ฐาน!$A$4:$A$9,0),IF(J54&gt;=INDEX(ฐาน!$A$4:$F$9,MATCH(I54,ฐาน!$A$4:$A$9,0),3),6,5)),"")</f>
        <v/>
      </c>
      <c r="O54" s="69" t="str">
        <f>IF(I54&lt;&gt;"",IF(J54&gt;=INDEX(ฐาน!$A$4:$G$9,MATCH(I54,ฐาน!$A$4:$A$9,0),4),INDEX(ฐาน!$A$4:$G$9,MATCH(I54,ฐาน!$A$4:$A$9,0),7),INDEX(ฐาน!$A$4:$G$9,MATCH(I54,ฐาน!$A$4:$A$9,0),4)),"")</f>
        <v/>
      </c>
      <c r="P54" s="190">
        <f>IF(M54&lt;&gt;ฐาน!$M$45,IF(L54&lt;&gt;"",($J54*$L54/100),0),0)</f>
        <v>0</v>
      </c>
      <c r="Q54" s="69">
        <f>IF(M54&lt;&gt;ฐาน!$M$45,IF(L54&lt;&gt;"",ROUNDUP(($L54*$N54/100),-1),0),0)</f>
        <v>0</v>
      </c>
      <c r="R54" s="69">
        <f t="shared" si="2"/>
        <v>0</v>
      </c>
      <c r="S54" s="188">
        <f t="shared" si="1"/>
        <v>0</v>
      </c>
      <c r="T54" s="192">
        <f>IF(M54&lt;&gt;ฐาน!$M$45,IF(S54&lt;&gt;"",S54+R54,0),0)</f>
        <v>0</v>
      </c>
      <c r="U54" s="69">
        <f>IF(M54&lt;&gt;ฐาน!$M$45,IF(S54=0,J54+T54,O54),J54)</f>
        <v>0</v>
      </c>
      <c r="V54" s="14"/>
    </row>
    <row r="55" spans="1:22" x14ac:dyDescent="0.35">
      <c r="A55" s="12">
        <v>48</v>
      </c>
      <c r="B55" s="20"/>
      <c r="C55" s="25"/>
      <c r="D55" s="21"/>
      <c r="E55" s="21"/>
      <c r="F55" s="22"/>
      <c r="G55" s="48"/>
      <c r="H55" s="21"/>
      <c r="I55" s="22"/>
      <c r="J55" s="23"/>
      <c r="K55" s="218"/>
      <c r="L55" s="216" t="str">
        <f>IF(K55&lt;&gt;"",INDEX(ฐาน!$J$4:$M$44,MATCH(INT(K55),ฐาน!$J$4:$J$44,0),3),"")</f>
        <v/>
      </c>
      <c r="M55" s="67" t="str">
        <f>IF(L55&lt;&gt;"",INDEX(ฐาน!$J$4:$M$45,MATCH(L55,ฐาน!$L$4:$L$45,0),4),"")</f>
        <v/>
      </c>
      <c r="N55" s="68" t="str">
        <f>IF(I55&lt;&gt;"",INDEX(ฐาน!$A$4:$F$9,MATCH(I55,ฐาน!$A$4:$A$9,0),IF(J55&gt;=INDEX(ฐาน!$A$4:$F$9,MATCH(I55,ฐาน!$A$4:$A$9,0),3),6,5)),"")</f>
        <v/>
      </c>
      <c r="O55" s="69" t="str">
        <f>IF(I55&lt;&gt;"",IF(J55&gt;=INDEX(ฐาน!$A$4:$G$9,MATCH(I55,ฐาน!$A$4:$A$9,0),4),INDEX(ฐาน!$A$4:$G$9,MATCH(I55,ฐาน!$A$4:$A$9,0),7),INDEX(ฐาน!$A$4:$G$9,MATCH(I55,ฐาน!$A$4:$A$9,0),4)),"")</f>
        <v/>
      </c>
      <c r="P55" s="190">
        <f>IF(M55&lt;&gt;ฐาน!$M$45,IF(L55&lt;&gt;"",($J55*$L55/100),0),0)</f>
        <v>0</v>
      </c>
      <c r="Q55" s="69">
        <f>IF(M55&lt;&gt;ฐาน!$M$45,IF(L55&lt;&gt;"",ROUNDUP(($L55*$N55/100),-1),0),0)</f>
        <v>0</v>
      </c>
      <c r="R55" s="69">
        <f t="shared" si="2"/>
        <v>0</v>
      </c>
      <c r="S55" s="188">
        <f t="shared" si="1"/>
        <v>0</v>
      </c>
      <c r="T55" s="192">
        <f>IF(M55&lt;&gt;ฐาน!$M$45,IF(S55&lt;&gt;"",S55+R55,0),0)</f>
        <v>0</v>
      </c>
      <c r="U55" s="69">
        <f>IF(M55&lt;&gt;ฐาน!$M$45,IF(S55=0,J55+T55,O55),J55)</f>
        <v>0</v>
      </c>
      <c r="V55" s="14"/>
    </row>
    <row r="56" spans="1:22" x14ac:dyDescent="0.35">
      <c r="A56" s="12">
        <v>49</v>
      </c>
      <c r="B56" s="20"/>
      <c r="C56" s="25"/>
      <c r="D56" s="21"/>
      <c r="E56" s="21"/>
      <c r="F56" s="22"/>
      <c r="G56" s="48"/>
      <c r="H56" s="21"/>
      <c r="I56" s="22"/>
      <c r="J56" s="23"/>
      <c r="K56" s="218"/>
      <c r="L56" s="216" t="str">
        <f>IF(K56&lt;&gt;"",INDEX(ฐาน!$J$4:$M$44,MATCH(INT(K56),ฐาน!$J$4:$J$44,0),3),"")</f>
        <v/>
      </c>
      <c r="M56" s="67" t="str">
        <f>IF(L56&lt;&gt;"",INDEX(ฐาน!$J$4:$M$45,MATCH(L56,ฐาน!$L$4:$L$45,0),4),"")</f>
        <v/>
      </c>
      <c r="N56" s="68" t="str">
        <f>IF(I56&lt;&gt;"",INDEX(ฐาน!$A$4:$F$9,MATCH(I56,ฐาน!$A$4:$A$9,0),IF(J56&gt;=INDEX(ฐาน!$A$4:$F$9,MATCH(I56,ฐาน!$A$4:$A$9,0),3),6,5)),"")</f>
        <v/>
      </c>
      <c r="O56" s="69" t="str">
        <f>IF(I56&lt;&gt;"",IF(J56&gt;=INDEX(ฐาน!$A$4:$G$9,MATCH(I56,ฐาน!$A$4:$A$9,0),4),INDEX(ฐาน!$A$4:$G$9,MATCH(I56,ฐาน!$A$4:$A$9,0),7),INDEX(ฐาน!$A$4:$G$9,MATCH(I56,ฐาน!$A$4:$A$9,0),4)),"")</f>
        <v/>
      </c>
      <c r="P56" s="190">
        <f>IF(M56&lt;&gt;ฐาน!$M$45,IF(L56&lt;&gt;"",($J56*$L56/100),0),0)</f>
        <v>0</v>
      </c>
      <c r="Q56" s="69">
        <f>IF(M56&lt;&gt;ฐาน!$M$45,IF(L56&lt;&gt;"",ROUNDUP(($L56*$N56/100),-1),0),0)</f>
        <v>0</v>
      </c>
      <c r="R56" s="69">
        <f t="shared" si="2"/>
        <v>0</v>
      </c>
      <c r="S56" s="188">
        <f t="shared" si="1"/>
        <v>0</v>
      </c>
      <c r="T56" s="192">
        <f>IF(M56&lt;&gt;ฐาน!$M$45,IF(S56&lt;&gt;"",S56+R56,0),0)</f>
        <v>0</v>
      </c>
      <c r="U56" s="69">
        <f>IF(M56&lt;&gt;ฐาน!$M$45,IF(S56=0,J56+T56,O56),J56)</f>
        <v>0</v>
      </c>
      <c r="V56" s="14"/>
    </row>
    <row r="57" spans="1:22" x14ac:dyDescent="0.35">
      <c r="A57" s="12">
        <v>50</v>
      </c>
      <c r="B57" s="20"/>
      <c r="C57" s="25"/>
      <c r="D57" s="21"/>
      <c r="E57" s="21"/>
      <c r="F57" s="22"/>
      <c r="G57" s="48"/>
      <c r="H57" s="21"/>
      <c r="I57" s="22"/>
      <c r="J57" s="23"/>
      <c r="K57" s="218"/>
      <c r="L57" s="216" t="str">
        <f>IF(K57&lt;&gt;"",INDEX(ฐาน!$J$4:$M$44,MATCH(INT(K57),ฐาน!$J$4:$J$44,0),3),"")</f>
        <v/>
      </c>
      <c r="M57" s="67" t="str">
        <f>IF(L57&lt;&gt;"",INDEX(ฐาน!$J$4:$M$45,MATCH(L57,ฐาน!$L$4:$L$45,0),4),"")</f>
        <v/>
      </c>
      <c r="N57" s="68" t="str">
        <f>IF(I57&lt;&gt;"",INDEX(ฐาน!$A$4:$F$9,MATCH(I57,ฐาน!$A$4:$A$9,0),IF(J57&gt;=INDEX(ฐาน!$A$4:$F$9,MATCH(I57,ฐาน!$A$4:$A$9,0),3),6,5)),"")</f>
        <v/>
      </c>
      <c r="O57" s="69" t="str">
        <f>IF(I57&lt;&gt;"",IF(J57&gt;=INDEX(ฐาน!$A$4:$G$9,MATCH(I57,ฐาน!$A$4:$A$9,0),4),INDEX(ฐาน!$A$4:$G$9,MATCH(I57,ฐาน!$A$4:$A$9,0),7),INDEX(ฐาน!$A$4:$G$9,MATCH(I57,ฐาน!$A$4:$A$9,0),4)),"")</f>
        <v/>
      </c>
      <c r="P57" s="190">
        <f>IF(M57&lt;&gt;ฐาน!$M$45,IF(L57&lt;&gt;"",($J57*$L57/100),0),0)</f>
        <v>0</v>
      </c>
      <c r="Q57" s="69">
        <f>IF(M57&lt;&gt;ฐาน!$M$45,IF(L57&lt;&gt;"",ROUNDUP(($L57*$N57/100),-1),0),0)</f>
        <v>0</v>
      </c>
      <c r="R57" s="69">
        <f t="shared" si="2"/>
        <v>0</v>
      </c>
      <c r="S57" s="188">
        <f t="shared" si="1"/>
        <v>0</v>
      </c>
      <c r="T57" s="192">
        <f>IF(M57&lt;&gt;ฐาน!$M$45,IF(S57&lt;&gt;"",S57+R57,0),0)</f>
        <v>0</v>
      </c>
      <c r="U57" s="69">
        <f>IF(M57&lt;&gt;ฐาน!$M$45,IF(S57=0,J57+T57,O57),J57)</f>
        <v>0</v>
      </c>
      <c r="V57" s="14"/>
    </row>
    <row r="58" spans="1:22" x14ac:dyDescent="0.35">
      <c r="A58" s="12">
        <v>51</v>
      </c>
      <c r="B58" s="20"/>
      <c r="C58" s="25"/>
      <c r="D58" s="21"/>
      <c r="E58" s="21"/>
      <c r="F58" s="22"/>
      <c r="G58" s="48"/>
      <c r="H58" s="21"/>
      <c r="I58" s="22"/>
      <c r="J58" s="23"/>
      <c r="K58" s="218"/>
      <c r="L58" s="216" t="str">
        <f>IF(K58&lt;&gt;"",INDEX(ฐาน!$J$4:$M$44,MATCH(INT(K58),ฐาน!$J$4:$J$44,0),3),"")</f>
        <v/>
      </c>
      <c r="M58" s="67" t="str">
        <f>IF(L58&lt;&gt;"",INDEX(ฐาน!$J$4:$M$45,MATCH(L58,ฐาน!$L$4:$L$45,0),4),"")</f>
        <v/>
      </c>
      <c r="N58" s="68" t="str">
        <f>IF(I58&lt;&gt;"",INDEX(ฐาน!$A$4:$F$9,MATCH(I58,ฐาน!$A$4:$A$9,0),IF(J58&gt;=INDEX(ฐาน!$A$4:$F$9,MATCH(I58,ฐาน!$A$4:$A$9,0),3),6,5)),"")</f>
        <v/>
      </c>
      <c r="O58" s="69" t="str">
        <f>IF(I58&lt;&gt;"",IF(J58&gt;=INDEX(ฐาน!$A$4:$G$9,MATCH(I58,ฐาน!$A$4:$A$9,0),4),INDEX(ฐาน!$A$4:$G$9,MATCH(I58,ฐาน!$A$4:$A$9,0),7),INDEX(ฐาน!$A$4:$G$9,MATCH(I58,ฐาน!$A$4:$A$9,0),4)),"")</f>
        <v/>
      </c>
      <c r="P58" s="190">
        <f>IF(M58&lt;&gt;ฐาน!$M$45,IF(L58&lt;&gt;"",($J58*$L58/100),0),0)</f>
        <v>0</v>
      </c>
      <c r="Q58" s="69">
        <f>IF(M58&lt;&gt;ฐาน!$M$45,IF(L58&lt;&gt;"",ROUNDUP(($L58*$N58/100),-1),0),0)</f>
        <v>0</v>
      </c>
      <c r="R58" s="69">
        <f t="shared" si="2"/>
        <v>0</v>
      </c>
      <c r="S58" s="188">
        <f t="shared" si="1"/>
        <v>0</v>
      </c>
      <c r="T58" s="192">
        <f>IF(M58&lt;&gt;ฐาน!$M$45,IF(S58&lt;&gt;"",S58+R58,0),0)</f>
        <v>0</v>
      </c>
      <c r="U58" s="69">
        <f>IF(M58&lt;&gt;ฐาน!$M$45,IF(S58=0,J58+T58,O58),J58)</f>
        <v>0</v>
      </c>
      <c r="V58" s="14"/>
    </row>
    <row r="59" spans="1:22" x14ac:dyDescent="0.35">
      <c r="A59" s="12">
        <v>52</v>
      </c>
      <c r="B59" s="20"/>
      <c r="C59" s="25"/>
      <c r="D59" s="21"/>
      <c r="E59" s="21"/>
      <c r="F59" s="22"/>
      <c r="G59" s="48"/>
      <c r="H59" s="21"/>
      <c r="I59" s="22"/>
      <c r="J59" s="23"/>
      <c r="K59" s="218"/>
      <c r="L59" s="216" t="str">
        <f>IF(K59&lt;&gt;"",INDEX(ฐาน!$J$4:$M$44,MATCH(INT(K59),ฐาน!$J$4:$J$44,0),3),"")</f>
        <v/>
      </c>
      <c r="M59" s="67" t="str">
        <f>IF(L59&lt;&gt;"",INDEX(ฐาน!$J$4:$M$45,MATCH(L59,ฐาน!$L$4:$L$45,0),4),"")</f>
        <v/>
      </c>
      <c r="N59" s="68" t="str">
        <f>IF(I59&lt;&gt;"",INDEX(ฐาน!$A$4:$F$9,MATCH(I59,ฐาน!$A$4:$A$9,0),IF(J59&gt;=INDEX(ฐาน!$A$4:$F$9,MATCH(I59,ฐาน!$A$4:$A$9,0),3),6,5)),"")</f>
        <v/>
      </c>
      <c r="O59" s="69" t="str">
        <f>IF(I59&lt;&gt;"",IF(J59&gt;=INDEX(ฐาน!$A$4:$G$9,MATCH(I59,ฐาน!$A$4:$A$9,0),4),INDEX(ฐาน!$A$4:$G$9,MATCH(I59,ฐาน!$A$4:$A$9,0),7),INDEX(ฐาน!$A$4:$G$9,MATCH(I59,ฐาน!$A$4:$A$9,0),4)),"")</f>
        <v/>
      </c>
      <c r="P59" s="190">
        <f>IF(M59&lt;&gt;ฐาน!$M$45,IF(L59&lt;&gt;"",($J59*$L59/100),0),0)</f>
        <v>0</v>
      </c>
      <c r="Q59" s="69">
        <f>IF(M59&lt;&gt;ฐาน!$M$45,IF(L59&lt;&gt;"",ROUNDUP(($L59*$N59/100),-1),0),0)</f>
        <v>0</v>
      </c>
      <c r="R59" s="69">
        <f t="shared" si="2"/>
        <v>0</v>
      </c>
      <c r="S59" s="188">
        <f t="shared" si="1"/>
        <v>0</v>
      </c>
      <c r="T59" s="192">
        <f>IF(M59&lt;&gt;ฐาน!$M$45,IF(S59&lt;&gt;"",S59+R59,0),0)</f>
        <v>0</v>
      </c>
      <c r="U59" s="69">
        <f>IF(M59&lt;&gt;ฐาน!$M$45,IF(S59=0,J59+T59,O59),J59)</f>
        <v>0</v>
      </c>
      <c r="V59" s="14"/>
    </row>
    <row r="60" spans="1:22" x14ac:dyDescent="0.35">
      <c r="A60" s="12">
        <v>53</v>
      </c>
      <c r="B60" s="20"/>
      <c r="C60" s="25"/>
      <c r="D60" s="21"/>
      <c r="E60" s="21"/>
      <c r="F60" s="22"/>
      <c r="G60" s="48"/>
      <c r="H60" s="21"/>
      <c r="I60" s="22"/>
      <c r="J60" s="23"/>
      <c r="K60" s="218"/>
      <c r="L60" s="216" t="str">
        <f>IF(K60&lt;&gt;"",INDEX(ฐาน!$J$4:$M$44,MATCH(INT(K60),ฐาน!$J$4:$J$44,0),3),"")</f>
        <v/>
      </c>
      <c r="M60" s="67" t="str">
        <f>IF(L60&lt;&gt;"",INDEX(ฐาน!$J$4:$M$45,MATCH(L60,ฐาน!$L$4:$L$45,0),4),"")</f>
        <v/>
      </c>
      <c r="N60" s="68" t="str">
        <f>IF(I60&lt;&gt;"",INDEX(ฐาน!$A$4:$F$9,MATCH(I60,ฐาน!$A$4:$A$9,0),IF(J60&gt;=INDEX(ฐาน!$A$4:$F$9,MATCH(I60,ฐาน!$A$4:$A$9,0),3),6,5)),"")</f>
        <v/>
      </c>
      <c r="O60" s="69" t="str">
        <f>IF(I60&lt;&gt;"",IF(J60&gt;=INDEX(ฐาน!$A$4:$G$9,MATCH(I60,ฐาน!$A$4:$A$9,0),4),INDEX(ฐาน!$A$4:$G$9,MATCH(I60,ฐาน!$A$4:$A$9,0),7),INDEX(ฐาน!$A$4:$G$9,MATCH(I60,ฐาน!$A$4:$A$9,0),4)),"")</f>
        <v/>
      </c>
      <c r="P60" s="190">
        <f>IF(M60&lt;&gt;ฐาน!$M$45,IF(L60&lt;&gt;"",($J60*$L60/100),0),0)</f>
        <v>0</v>
      </c>
      <c r="Q60" s="69">
        <f>IF(M60&lt;&gt;ฐาน!$M$45,IF(L60&lt;&gt;"",ROUNDUP(($L60*$N60/100),-1),0),0)</f>
        <v>0</v>
      </c>
      <c r="R60" s="69">
        <f t="shared" si="2"/>
        <v>0</v>
      </c>
      <c r="S60" s="188">
        <f t="shared" si="1"/>
        <v>0</v>
      </c>
      <c r="T60" s="192">
        <f>IF(M60&lt;&gt;ฐาน!$M$45,IF(S60&lt;&gt;"",S60+R60,0),0)</f>
        <v>0</v>
      </c>
      <c r="U60" s="69">
        <f>IF(M60&lt;&gt;ฐาน!$M$45,IF(S60=0,J60+T60,O60),J60)</f>
        <v>0</v>
      </c>
      <c r="V60" s="14"/>
    </row>
    <row r="61" spans="1:22" x14ac:dyDescent="0.35">
      <c r="A61" s="12">
        <v>54</v>
      </c>
      <c r="B61" s="20"/>
      <c r="C61" s="25"/>
      <c r="D61" s="21"/>
      <c r="E61" s="21"/>
      <c r="F61" s="22"/>
      <c r="G61" s="48"/>
      <c r="H61" s="21"/>
      <c r="I61" s="22"/>
      <c r="J61" s="23"/>
      <c r="K61" s="218"/>
      <c r="L61" s="216" t="str">
        <f>IF(K61&lt;&gt;"",INDEX(ฐาน!$J$4:$M$44,MATCH(INT(K61),ฐาน!$J$4:$J$44,0),3),"")</f>
        <v/>
      </c>
      <c r="M61" s="67" t="str">
        <f>IF(L61&lt;&gt;"",INDEX(ฐาน!$J$4:$M$45,MATCH(L61,ฐาน!$L$4:$L$45,0),4),"")</f>
        <v/>
      </c>
      <c r="N61" s="68" t="str">
        <f>IF(I61&lt;&gt;"",INDEX(ฐาน!$A$4:$F$9,MATCH(I61,ฐาน!$A$4:$A$9,0),IF(J61&gt;=INDEX(ฐาน!$A$4:$F$9,MATCH(I61,ฐาน!$A$4:$A$9,0),3),6,5)),"")</f>
        <v/>
      </c>
      <c r="O61" s="69" t="str">
        <f>IF(I61&lt;&gt;"",IF(J61&gt;=INDEX(ฐาน!$A$4:$G$9,MATCH(I61,ฐาน!$A$4:$A$9,0),4),INDEX(ฐาน!$A$4:$G$9,MATCH(I61,ฐาน!$A$4:$A$9,0),7),INDEX(ฐาน!$A$4:$G$9,MATCH(I61,ฐาน!$A$4:$A$9,0),4)),"")</f>
        <v/>
      </c>
      <c r="P61" s="190">
        <f>IF(M61&lt;&gt;ฐาน!$M$45,IF(L61&lt;&gt;"",($J61*$L61/100),0),0)</f>
        <v>0</v>
      </c>
      <c r="Q61" s="69">
        <f>IF(M61&lt;&gt;ฐาน!$M$45,IF(L61&lt;&gt;"",ROUNDUP(($L61*$N61/100),-1),0),0)</f>
        <v>0</v>
      </c>
      <c r="R61" s="69">
        <f t="shared" si="2"/>
        <v>0</v>
      </c>
      <c r="S61" s="188">
        <f t="shared" si="1"/>
        <v>0</v>
      </c>
      <c r="T61" s="192">
        <f>IF(M61&lt;&gt;ฐาน!$M$45,IF(S61&lt;&gt;"",S61+R61,0),0)</f>
        <v>0</v>
      </c>
      <c r="U61" s="69">
        <f>IF(M61&lt;&gt;ฐาน!$M$45,IF(S61=0,J61+T61,O61),J61)</f>
        <v>0</v>
      </c>
      <c r="V61" s="14"/>
    </row>
    <row r="62" spans="1:22" x14ac:dyDescent="0.35">
      <c r="A62" s="12">
        <v>55</v>
      </c>
      <c r="B62" s="20"/>
      <c r="C62" s="25"/>
      <c r="D62" s="21"/>
      <c r="E62" s="21"/>
      <c r="F62" s="22"/>
      <c r="G62" s="48"/>
      <c r="H62" s="21"/>
      <c r="I62" s="22"/>
      <c r="J62" s="23"/>
      <c r="K62" s="218"/>
      <c r="L62" s="216" t="str">
        <f>IF(K62&lt;&gt;"",INDEX(ฐาน!$J$4:$M$44,MATCH(INT(K62),ฐาน!$J$4:$J$44,0),3),"")</f>
        <v/>
      </c>
      <c r="M62" s="67" t="str">
        <f>IF(L62&lt;&gt;"",INDEX(ฐาน!$J$4:$M$45,MATCH(L62,ฐาน!$L$4:$L$45,0),4),"")</f>
        <v/>
      </c>
      <c r="N62" s="68" t="str">
        <f>IF(I62&lt;&gt;"",INDEX(ฐาน!$A$4:$F$9,MATCH(I62,ฐาน!$A$4:$A$9,0),IF(J62&gt;=INDEX(ฐาน!$A$4:$F$9,MATCH(I62,ฐาน!$A$4:$A$9,0),3),6,5)),"")</f>
        <v/>
      </c>
      <c r="O62" s="69" t="str">
        <f>IF(I62&lt;&gt;"",IF(J62&gt;=INDEX(ฐาน!$A$4:$G$9,MATCH(I62,ฐาน!$A$4:$A$9,0),4),INDEX(ฐาน!$A$4:$G$9,MATCH(I62,ฐาน!$A$4:$A$9,0),7),INDEX(ฐาน!$A$4:$G$9,MATCH(I62,ฐาน!$A$4:$A$9,0),4)),"")</f>
        <v/>
      </c>
      <c r="P62" s="190">
        <f>IF(M62&lt;&gt;ฐาน!$M$45,IF(L62&lt;&gt;"",($J62*$L62/100),0),0)</f>
        <v>0</v>
      </c>
      <c r="Q62" s="69">
        <f>IF(M62&lt;&gt;ฐาน!$M$45,IF(L62&lt;&gt;"",ROUNDUP(($L62*$N62/100),-1),0),0)</f>
        <v>0</v>
      </c>
      <c r="R62" s="69">
        <f t="shared" si="2"/>
        <v>0</v>
      </c>
      <c r="S62" s="188">
        <f t="shared" si="1"/>
        <v>0</v>
      </c>
      <c r="T62" s="192">
        <f>IF(M62&lt;&gt;ฐาน!$M$45,IF(S62&lt;&gt;"",S62+R62,0),0)</f>
        <v>0</v>
      </c>
      <c r="U62" s="69">
        <f>IF(M62&lt;&gt;ฐาน!$M$45,IF(S62=0,J62+T62,O62),J62)</f>
        <v>0</v>
      </c>
      <c r="V62" s="14"/>
    </row>
    <row r="63" spans="1:22" x14ac:dyDescent="0.35">
      <c r="A63" s="12">
        <v>56</v>
      </c>
      <c r="B63" s="20"/>
      <c r="C63" s="25"/>
      <c r="D63" s="21"/>
      <c r="E63" s="21"/>
      <c r="F63" s="22"/>
      <c r="G63" s="48"/>
      <c r="H63" s="21"/>
      <c r="I63" s="22"/>
      <c r="J63" s="23"/>
      <c r="K63" s="218"/>
      <c r="L63" s="216" t="str">
        <f>IF(K63&lt;&gt;"",INDEX(ฐาน!$J$4:$M$44,MATCH(INT(K63),ฐาน!$J$4:$J$44,0),3),"")</f>
        <v/>
      </c>
      <c r="M63" s="67" t="str">
        <f>IF(L63&lt;&gt;"",INDEX(ฐาน!$J$4:$M$45,MATCH(L63,ฐาน!$L$4:$L$45,0),4),"")</f>
        <v/>
      </c>
      <c r="N63" s="68" t="str">
        <f>IF(I63&lt;&gt;"",INDEX(ฐาน!$A$4:$F$9,MATCH(I63,ฐาน!$A$4:$A$9,0),IF(J63&gt;=INDEX(ฐาน!$A$4:$F$9,MATCH(I63,ฐาน!$A$4:$A$9,0),3),6,5)),"")</f>
        <v/>
      </c>
      <c r="O63" s="69" t="str">
        <f>IF(I63&lt;&gt;"",IF(J63&gt;=INDEX(ฐาน!$A$4:$G$9,MATCH(I63,ฐาน!$A$4:$A$9,0),4),INDEX(ฐาน!$A$4:$G$9,MATCH(I63,ฐาน!$A$4:$A$9,0),7),INDEX(ฐาน!$A$4:$G$9,MATCH(I63,ฐาน!$A$4:$A$9,0),4)),"")</f>
        <v/>
      </c>
      <c r="P63" s="190">
        <f>IF(M63&lt;&gt;ฐาน!$M$45,IF(L63&lt;&gt;"",($J63*$L63/100),0),0)</f>
        <v>0</v>
      </c>
      <c r="Q63" s="69">
        <f>IF(M63&lt;&gt;ฐาน!$M$45,IF(L63&lt;&gt;"",ROUNDUP(($L63*$N63/100),-1),0),0)</f>
        <v>0</v>
      </c>
      <c r="R63" s="69">
        <f t="shared" si="2"/>
        <v>0</v>
      </c>
      <c r="S63" s="188">
        <f t="shared" si="1"/>
        <v>0</v>
      </c>
      <c r="T63" s="192">
        <f>IF(M63&lt;&gt;ฐาน!$M$45,IF(S63&lt;&gt;"",S63+R63,0),0)</f>
        <v>0</v>
      </c>
      <c r="U63" s="69">
        <f>IF(M63&lt;&gt;ฐาน!$M$45,IF(S63=0,J63+T63,O63),J63)</f>
        <v>0</v>
      </c>
      <c r="V63" s="14"/>
    </row>
    <row r="64" spans="1:22" x14ac:dyDescent="0.35">
      <c r="A64" s="12">
        <v>57</v>
      </c>
      <c r="B64" s="20"/>
      <c r="C64" s="25"/>
      <c r="D64" s="21"/>
      <c r="E64" s="21"/>
      <c r="F64" s="22"/>
      <c r="G64" s="48"/>
      <c r="H64" s="21"/>
      <c r="I64" s="22"/>
      <c r="J64" s="23"/>
      <c r="K64" s="218"/>
      <c r="L64" s="216" t="str">
        <f>IF(K64&lt;&gt;"",INDEX(ฐาน!$J$4:$M$44,MATCH(INT(K64),ฐาน!$J$4:$J$44,0),3),"")</f>
        <v/>
      </c>
      <c r="M64" s="67" t="str">
        <f>IF(L64&lt;&gt;"",INDEX(ฐาน!$J$4:$M$45,MATCH(L64,ฐาน!$L$4:$L$45,0),4),"")</f>
        <v/>
      </c>
      <c r="N64" s="68" t="str">
        <f>IF(I64&lt;&gt;"",INDEX(ฐาน!$A$4:$F$9,MATCH(I64,ฐาน!$A$4:$A$9,0),IF(J64&gt;=INDEX(ฐาน!$A$4:$F$9,MATCH(I64,ฐาน!$A$4:$A$9,0),3),6,5)),"")</f>
        <v/>
      </c>
      <c r="O64" s="69" t="str">
        <f>IF(I64&lt;&gt;"",IF(J64&gt;=INDEX(ฐาน!$A$4:$G$9,MATCH(I64,ฐาน!$A$4:$A$9,0),4),INDEX(ฐาน!$A$4:$G$9,MATCH(I64,ฐาน!$A$4:$A$9,0),7),INDEX(ฐาน!$A$4:$G$9,MATCH(I64,ฐาน!$A$4:$A$9,0),4)),"")</f>
        <v/>
      </c>
      <c r="P64" s="190">
        <f>IF(M64&lt;&gt;ฐาน!$M$45,IF(L64&lt;&gt;"",($J64*$L64/100),0),0)</f>
        <v>0</v>
      </c>
      <c r="Q64" s="69">
        <f>IF(M64&lt;&gt;ฐาน!$M$45,IF(L64&lt;&gt;"",ROUNDUP(($L64*$N64/100),-1),0),0)</f>
        <v>0</v>
      </c>
      <c r="R64" s="69">
        <f t="shared" si="2"/>
        <v>0</v>
      </c>
      <c r="S64" s="188">
        <f t="shared" si="1"/>
        <v>0</v>
      </c>
      <c r="T64" s="192">
        <f>IF(M64&lt;&gt;ฐาน!$M$45,IF(S64&lt;&gt;"",S64+R64,0),0)</f>
        <v>0</v>
      </c>
      <c r="U64" s="69">
        <f>IF(M64&lt;&gt;ฐาน!$M$45,IF(S64=0,J64+T64,O64),J64)</f>
        <v>0</v>
      </c>
      <c r="V64" s="14"/>
    </row>
    <row r="65" spans="1:22" x14ac:dyDescent="0.35">
      <c r="A65" s="12">
        <v>58</v>
      </c>
      <c r="B65" s="20"/>
      <c r="C65" s="25"/>
      <c r="D65" s="21"/>
      <c r="E65" s="21"/>
      <c r="F65" s="22"/>
      <c r="G65" s="48"/>
      <c r="H65" s="21"/>
      <c r="I65" s="22"/>
      <c r="J65" s="23"/>
      <c r="K65" s="218"/>
      <c r="L65" s="216" t="str">
        <f>IF(K65&lt;&gt;"",INDEX(ฐาน!$J$4:$M$44,MATCH(INT(K65),ฐาน!$J$4:$J$44,0),3),"")</f>
        <v/>
      </c>
      <c r="M65" s="67" t="str">
        <f>IF(L65&lt;&gt;"",INDEX(ฐาน!$J$4:$M$45,MATCH(L65,ฐาน!$L$4:$L$45,0),4),"")</f>
        <v/>
      </c>
      <c r="N65" s="68" t="str">
        <f>IF(I65&lt;&gt;"",INDEX(ฐาน!$A$4:$F$9,MATCH(I65,ฐาน!$A$4:$A$9,0),IF(J65&gt;=INDEX(ฐาน!$A$4:$F$9,MATCH(I65,ฐาน!$A$4:$A$9,0),3),6,5)),"")</f>
        <v/>
      </c>
      <c r="O65" s="69" t="str">
        <f>IF(I65&lt;&gt;"",IF(J65&gt;=INDEX(ฐาน!$A$4:$G$9,MATCH(I65,ฐาน!$A$4:$A$9,0),4),INDEX(ฐาน!$A$4:$G$9,MATCH(I65,ฐาน!$A$4:$A$9,0),7),INDEX(ฐาน!$A$4:$G$9,MATCH(I65,ฐาน!$A$4:$A$9,0),4)),"")</f>
        <v/>
      </c>
      <c r="P65" s="190">
        <f>IF(M65&lt;&gt;ฐาน!$M$45,IF(L65&lt;&gt;"",($J65*$L65/100),0),0)</f>
        <v>0</v>
      </c>
      <c r="Q65" s="69">
        <f>IF(M65&lt;&gt;ฐาน!$M$45,IF(L65&lt;&gt;"",ROUNDUP(($L65*$N65/100),-1),0),0)</f>
        <v>0</v>
      </c>
      <c r="R65" s="69">
        <f t="shared" si="2"/>
        <v>0</v>
      </c>
      <c r="S65" s="188">
        <f t="shared" si="1"/>
        <v>0</v>
      </c>
      <c r="T65" s="192">
        <f>IF(M65&lt;&gt;ฐาน!$M$45,IF(S65&lt;&gt;"",S65+R65,0),0)</f>
        <v>0</v>
      </c>
      <c r="U65" s="69">
        <f>IF(M65&lt;&gt;ฐาน!$M$45,IF(S65=0,J65+T65,O65),J65)</f>
        <v>0</v>
      </c>
      <c r="V65" s="14"/>
    </row>
    <row r="66" spans="1:22" x14ac:dyDescent="0.35">
      <c r="A66" s="12">
        <v>59</v>
      </c>
      <c r="B66" s="20"/>
      <c r="C66" s="25"/>
      <c r="D66" s="21"/>
      <c r="E66" s="21"/>
      <c r="F66" s="22"/>
      <c r="G66" s="48"/>
      <c r="H66" s="21"/>
      <c r="I66" s="22"/>
      <c r="J66" s="23"/>
      <c r="K66" s="218"/>
      <c r="L66" s="216" t="str">
        <f>IF(K66&lt;&gt;"",INDEX(ฐาน!$J$4:$M$44,MATCH(INT(K66),ฐาน!$J$4:$J$44,0),3),"")</f>
        <v/>
      </c>
      <c r="M66" s="67" t="str">
        <f>IF(L66&lt;&gt;"",INDEX(ฐาน!$J$4:$M$45,MATCH(L66,ฐาน!$L$4:$L$45,0),4),"")</f>
        <v/>
      </c>
      <c r="N66" s="68" t="str">
        <f>IF(I66&lt;&gt;"",INDEX(ฐาน!$A$4:$F$9,MATCH(I66,ฐาน!$A$4:$A$9,0),IF(J66&gt;=INDEX(ฐาน!$A$4:$F$9,MATCH(I66,ฐาน!$A$4:$A$9,0),3),6,5)),"")</f>
        <v/>
      </c>
      <c r="O66" s="69" t="str">
        <f>IF(I66&lt;&gt;"",IF(J66&gt;=INDEX(ฐาน!$A$4:$G$9,MATCH(I66,ฐาน!$A$4:$A$9,0),4),INDEX(ฐาน!$A$4:$G$9,MATCH(I66,ฐาน!$A$4:$A$9,0),7),INDEX(ฐาน!$A$4:$G$9,MATCH(I66,ฐาน!$A$4:$A$9,0),4)),"")</f>
        <v/>
      </c>
      <c r="P66" s="190">
        <f>IF(M66&lt;&gt;ฐาน!$M$45,IF(L66&lt;&gt;"",($J66*$L66/100),0),0)</f>
        <v>0</v>
      </c>
      <c r="Q66" s="69">
        <f>IF(M66&lt;&gt;ฐาน!$M$45,IF(L66&lt;&gt;"",ROUNDUP(($L66*$N66/100),-1),0),0)</f>
        <v>0</v>
      </c>
      <c r="R66" s="69">
        <f t="shared" si="2"/>
        <v>0</v>
      </c>
      <c r="S66" s="188">
        <f t="shared" si="1"/>
        <v>0</v>
      </c>
      <c r="T66" s="192">
        <f>IF(M66&lt;&gt;ฐาน!$M$45,IF(S66&lt;&gt;"",S66+R66,0),0)</f>
        <v>0</v>
      </c>
      <c r="U66" s="69">
        <f>IF(M66&lt;&gt;ฐาน!$M$45,IF(S66=0,J66+T66,O66),J66)</f>
        <v>0</v>
      </c>
      <c r="V66" s="14"/>
    </row>
    <row r="67" spans="1:22" x14ac:dyDescent="0.35">
      <c r="A67" s="12">
        <v>60</v>
      </c>
      <c r="B67" s="20"/>
      <c r="C67" s="25"/>
      <c r="D67" s="21"/>
      <c r="E67" s="21"/>
      <c r="F67" s="22"/>
      <c r="G67" s="48"/>
      <c r="H67" s="21"/>
      <c r="I67" s="22"/>
      <c r="J67" s="23"/>
      <c r="K67" s="218"/>
      <c r="L67" s="216" t="str">
        <f>IF(K67&lt;&gt;"",INDEX(ฐาน!$J$4:$M$44,MATCH(INT(K67),ฐาน!$J$4:$J$44,0),3),"")</f>
        <v/>
      </c>
      <c r="M67" s="67" t="str">
        <f>IF(L67&lt;&gt;"",INDEX(ฐาน!$J$4:$M$45,MATCH(L67,ฐาน!$L$4:$L$45,0),4),"")</f>
        <v/>
      </c>
      <c r="N67" s="68" t="str">
        <f>IF(I67&lt;&gt;"",INDEX(ฐาน!$A$4:$F$9,MATCH(I67,ฐาน!$A$4:$A$9,0),IF(J67&gt;=INDEX(ฐาน!$A$4:$F$9,MATCH(I67,ฐาน!$A$4:$A$9,0),3),6,5)),"")</f>
        <v/>
      </c>
      <c r="O67" s="69" t="str">
        <f>IF(I67&lt;&gt;"",IF(J67&gt;=INDEX(ฐาน!$A$4:$G$9,MATCH(I67,ฐาน!$A$4:$A$9,0),4),INDEX(ฐาน!$A$4:$G$9,MATCH(I67,ฐาน!$A$4:$A$9,0),7),INDEX(ฐาน!$A$4:$G$9,MATCH(I67,ฐาน!$A$4:$A$9,0),4)),"")</f>
        <v/>
      </c>
      <c r="P67" s="190">
        <f>IF(M67&lt;&gt;ฐาน!$M$45,IF(L67&lt;&gt;"",($J67*$L67/100),0),0)</f>
        <v>0</v>
      </c>
      <c r="Q67" s="69">
        <f>IF(M67&lt;&gt;ฐาน!$M$45,IF(L67&lt;&gt;"",ROUNDUP(($L67*$N67/100),-1),0),0)</f>
        <v>0</v>
      </c>
      <c r="R67" s="69">
        <f t="shared" si="2"/>
        <v>0</v>
      </c>
      <c r="S67" s="188">
        <f t="shared" si="1"/>
        <v>0</v>
      </c>
      <c r="T67" s="192">
        <f>IF(M67&lt;&gt;ฐาน!$M$45,IF(S67&lt;&gt;"",S67+R67,0),0)</f>
        <v>0</v>
      </c>
      <c r="U67" s="69">
        <f>IF(M67&lt;&gt;ฐาน!$M$45,IF(S67=0,J67+T67,O67),J67)</f>
        <v>0</v>
      </c>
      <c r="V67" s="14"/>
    </row>
    <row r="68" spans="1:22" x14ac:dyDescent="0.35">
      <c r="A68" s="12">
        <v>61</v>
      </c>
      <c r="B68" s="20"/>
      <c r="C68" s="25"/>
      <c r="D68" s="21"/>
      <c r="E68" s="21"/>
      <c r="F68" s="22"/>
      <c r="G68" s="48"/>
      <c r="H68" s="21"/>
      <c r="I68" s="22"/>
      <c r="J68" s="23"/>
      <c r="K68" s="218"/>
      <c r="L68" s="216" t="str">
        <f>IF(K68&lt;&gt;"",INDEX(ฐาน!$J$4:$M$44,MATCH(INT(K68),ฐาน!$J$4:$J$44,0),3),"")</f>
        <v/>
      </c>
      <c r="M68" s="67" t="str">
        <f>IF(L68&lt;&gt;"",INDEX(ฐาน!$J$4:$M$45,MATCH(L68,ฐาน!$L$4:$L$45,0),4),"")</f>
        <v/>
      </c>
      <c r="N68" s="68" t="str">
        <f>IF(I68&lt;&gt;"",INDEX(ฐาน!$A$4:$F$9,MATCH(I68,ฐาน!$A$4:$A$9,0),IF(J68&gt;=INDEX(ฐาน!$A$4:$F$9,MATCH(I68,ฐาน!$A$4:$A$9,0),3),6,5)),"")</f>
        <v/>
      </c>
      <c r="O68" s="69" t="str">
        <f>IF(I68&lt;&gt;"",IF(J68&gt;=INDEX(ฐาน!$A$4:$G$9,MATCH(I68,ฐาน!$A$4:$A$9,0),4),INDEX(ฐาน!$A$4:$G$9,MATCH(I68,ฐาน!$A$4:$A$9,0),7),INDEX(ฐาน!$A$4:$G$9,MATCH(I68,ฐาน!$A$4:$A$9,0),4)),"")</f>
        <v/>
      </c>
      <c r="P68" s="190">
        <f>IF(M68&lt;&gt;ฐาน!$M$45,IF(L68&lt;&gt;"",($J68*$L68/100),0),0)</f>
        <v>0</v>
      </c>
      <c r="Q68" s="69">
        <f>IF(M68&lt;&gt;ฐาน!$M$45,IF(L68&lt;&gt;"",ROUNDUP(($L68*$N68/100),-1),0),0)</f>
        <v>0</v>
      </c>
      <c r="R68" s="69">
        <f t="shared" si="2"/>
        <v>0</v>
      </c>
      <c r="S68" s="188">
        <f t="shared" si="1"/>
        <v>0</v>
      </c>
      <c r="T68" s="192">
        <f>IF(M68&lt;&gt;ฐาน!$M$45,IF(S68&lt;&gt;"",S68+R68,0),0)</f>
        <v>0</v>
      </c>
      <c r="U68" s="69">
        <f>IF(M68&lt;&gt;ฐาน!$M$45,IF(S68=0,J68+T68,O68),J68)</f>
        <v>0</v>
      </c>
      <c r="V68" s="14"/>
    </row>
    <row r="69" spans="1:22" x14ac:dyDescent="0.35">
      <c r="A69" s="12">
        <v>62</v>
      </c>
      <c r="B69" s="20"/>
      <c r="C69" s="25"/>
      <c r="D69" s="21"/>
      <c r="E69" s="21"/>
      <c r="F69" s="22"/>
      <c r="G69" s="48"/>
      <c r="H69" s="21"/>
      <c r="I69" s="22"/>
      <c r="J69" s="23"/>
      <c r="K69" s="218"/>
      <c r="L69" s="216" t="str">
        <f>IF(K69&lt;&gt;"",INDEX(ฐาน!$J$4:$M$44,MATCH(INT(K69),ฐาน!$J$4:$J$44,0),3),"")</f>
        <v/>
      </c>
      <c r="M69" s="67" t="str">
        <f>IF(L69&lt;&gt;"",INDEX(ฐาน!$J$4:$M$45,MATCH(L69,ฐาน!$L$4:$L$45,0),4),"")</f>
        <v/>
      </c>
      <c r="N69" s="68" t="str">
        <f>IF(I69&lt;&gt;"",INDEX(ฐาน!$A$4:$F$9,MATCH(I69,ฐาน!$A$4:$A$9,0),IF(J69&gt;=INDEX(ฐาน!$A$4:$F$9,MATCH(I69,ฐาน!$A$4:$A$9,0),3),6,5)),"")</f>
        <v/>
      </c>
      <c r="O69" s="69" t="str">
        <f>IF(I69&lt;&gt;"",IF(J69&gt;=INDEX(ฐาน!$A$4:$G$9,MATCH(I69,ฐาน!$A$4:$A$9,0),4),INDEX(ฐาน!$A$4:$G$9,MATCH(I69,ฐาน!$A$4:$A$9,0),7),INDEX(ฐาน!$A$4:$G$9,MATCH(I69,ฐาน!$A$4:$A$9,0),4)),"")</f>
        <v/>
      </c>
      <c r="P69" s="190">
        <f>IF(M69&lt;&gt;ฐาน!$M$45,IF(L69&lt;&gt;"",($J69*$L69/100),0),0)</f>
        <v>0</v>
      </c>
      <c r="Q69" s="69">
        <f>IF(M69&lt;&gt;ฐาน!$M$45,IF(L69&lt;&gt;"",ROUNDUP(($L69*$N69/100),-1),0),0)</f>
        <v>0</v>
      </c>
      <c r="R69" s="69">
        <f t="shared" si="2"/>
        <v>0</v>
      </c>
      <c r="S69" s="188">
        <f t="shared" si="1"/>
        <v>0</v>
      </c>
      <c r="T69" s="192">
        <f>IF(M69&lt;&gt;ฐาน!$M$45,IF(S69&lt;&gt;"",S69+R69,0),0)</f>
        <v>0</v>
      </c>
      <c r="U69" s="69">
        <f>IF(M69&lt;&gt;ฐาน!$M$45,IF(S69=0,J69+T69,O69),J69)</f>
        <v>0</v>
      </c>
      <c r="V69" s="14"/>
    </row>
    <row r="70" spans="1:22" x14ac:dyDescent="0.35">
      <c r="A70" s="12">
        <v>63</v>
      </c>
      <c r="B70" s="20"/>
      <c r="C70" s="25"/>
      <c r="D70" s="21"/>
      <c r="E70" s="21"/>
      <c r="F70" s="22"/>
      <c r="G70" s="48"/>
      <c r="H70" s="21"/>
      <c r="I70" s="22"/>
      <c r="J70" s="23"/>
      <c r="K70" s="218"/>
      <c r="L70" s="216" t="str">
        <f>IF(K70&lt;&gt;"",INDEX(ฐาน!$J$4:$M$44,MATCH(INT(K70),ฐาน!$J$4:$J$44,0),3),"")</f>
        <v/>
      </c>
      <c r="M70" s="67" t="str">
        <f>IF(L70&lt;&gt;"",INDEX(ฐาน!$J$4:$M$45,MATCH(L70,ฐาน!$L$4:$L$45,0),4),"")</f>
        <v/>
      </c>
      <c r="N70" s="68" t="str">
        <f>IF(I70&lt;&gt;"",INDEX(ฐาน!$A$4:$F$9,MATCH(I70,ฐาน!$A$4:$A$9,0),IF(J70&gt;=INDEX(ฐาน!$A$4:$F$9,MATCH(I70,ฐาน!$A$4:$A$9,0),3),6,5)),"")</f>
        <v/>
      </c>
      <c r="O70" s="69" t="str">
        <f>IF(I70&lt;&gt;"",IF(J70&gt;=INDEX(ฐาน!$A$4:$G$9,MATCH(I70,ฐาน!$A$4:$A$9,0),4),INDEX(ฐาน!$A$4:$G$9,MATCH(I70,ฐาน!$A$4:$A$9,0),7),INDEX(ฐาน!$A$4:$G$9,MATCH(I70,ฐาน!$A$4:$A$9,0),4)),"")</f>
        <v/>
      </c>
      <c r="P70" s="190">
        <f>IF(M70&lt;&gt;ฐาน!$M$45,IF(L70&lt;&gt;"",($J70*$L70/100),0),0)</f>
        <v>0</v>
      </c>
      <c r="Q70" s="69">
        <f>IF(M70&lt;&gt;ฐาน!$M$45,IF(L70&lt;&gt;"",ROUNDUP(($L70*$N70/100),-1),0),0)</f>
        <v>0</v>
      </c>
      <c r="R70" s="69">
        <f t="shared" si="2"/>
        <v>0</v>
      </c>
      <c r="S70" s="188">
        <f t="shared" si="1"/>
        <v>0</v>
      </c>
      <c r="T70" s="192">
        <f>IF(M70&lt;&gt;ฐาน!$M$45,IF(S70&lt;&gt;"",S70+R70,0),0)</f>
        <v>0</v>
      </c>
      <c r="U70" s="69">
        <f>IF(M70&lt;&gt;ฐาน!$M$45,IF(S70=0,J70+T70,O70),J70)</f>
        <v>0</v>
      </c>
      <c r="V70" s="14"/>
    </row>
    <row r="71" spans="1:22" x14ac:dyDescent="0.35">
      <c r="A71" s="12">
        <v>64</v>
      </c>
      <c r="B71" s="20"/>
      <c r="C71" s="25"/>
      <c r="D71" s="21"/>
      <c r="E71" s="21"/>
      <c r="F71" s="22"/>
      <c r="G71" s="48"/>
      <c r="H71" s="21"/>
      <c r="I71" s="22"/>
      <c r="J71" s="23"/>
      <c r="K71" s="218"/>
      <c r="L71" s="216" t="str">
        <f>IF(K71&lt;&gt;"",INDEX(ฐาน!$J$4:$M$44,MATCH(INT(K71),ฐาน!$J$4:$J$44,0),3),"")</f>
        <v/>
      </c>
      <c r="M71" s="67" t="str">
        <f>IF(L71&lt;&gt;"",INDEX(ฐาน!$J$4:$M$45,MATCH(L71,ฐาน!$L$4:$L$45,0),4),"")</f>
        <v/>
      </c>
      <c r="N71" s="68" t="str">
        <f>IF(I71&lt;&gt;"",INDEX(ฐาน!$A$4:$F$9,MATCH(I71,ฐาน!$A$4:$A$9,0),IF(J71&gt;=INDEX(ฐาน!$A$4:$F$9,MATCH(I71,ฐาน!$A$4:$A$9,0),3),6,5)),"")</f>
        <v/>
      </c>
      <c r="O71" s="69" t="str">
        <f>IF(I71&lt;&gt;"",IF(J71&gt;=INDEX(ฐาน!$A$4:$G$9,MATCH(I71,ฐาน!$A$4:$A$9,0),4),INDEX(ฐาน!$A$4:$G$9,MATCH(I71,ฐาน!$A$4:$A$9,0),7),INDEX(ฐาน!$A$4:$G$9,MATCH(I71,ฐาน!$A$4:$A$9,0),4)),"")</f>
        <v/>
      </c>
      <c r="P71" s="190">
        <f>IF(M71&lt;&gt;ฐาน!$M$45,IF(L71&lt;&gt;"",($J71*$L71/100),0),0)</f>
        <v>0</v>
      </c>
      <c r="Q71" s="69">
        <f>IF(M71&lt;&gt;ฐาน!$M$45,IF(L71&lt;&gt;"",ROUNDUP(($L71*$N71/100),-1),0),0)</f>
        <v>0</v>
      </c>
      <c r="R71" s="69">
        <f t="shared" si="2"/>
        <v>0</v>
      </c>
      <c r="S71" s="188">
        <f t="shared" si="1"/>
        <v>0</v>
      </c>
      <c r="T71" s="192">
        <f>IF(M71&lt;&gt;ฐาน!$M$45,IF(S71&lt;&gt;"",S71+R71,0),0)</f>
        <v>0</v>
      </c>
      <c r="U71" s="69">
        <f>IF(M71&lt;&gt;ฐาน!$M$45,IF(S71=0,J71+T71,O71),J71)</f>
        <v>0</v>
      </c>
      <c r="V71" s="14"/>
    </row>
    <row r="72" spans="1:22" x14ac:dyDescent="0.35">
      <c r="A72" s="12">
        <v>65</v>
      </c>
      <c r="B72" s="20"/>
      <c r="C72" s="25"/>
      <c r="D72" s="21"/>
      <c r="E72" s="21"/>
      <c r="F72" s="22"/>
      <c r="G72" s="48"/>
      <c r="H72" s="21"/>
      <c r="I72" s="22"/>
      <c r="J72" s="23"/>
      <c r="K72" s="218"/>
      <c r="L72" s="216" t="str">
        <f>IF(K72&lt;&gt;"",INDEX(ฐาน!$J$4:$M$44,MATCH(INT(K72),ฐาน!$J$4:$J$44,0),3),"")</f>
        <v/>
      </c>
      <c r="M72" s="67" t="str">
        <f>IF(L72&lt;&gt;"",INDEX(ฐาน!$J$4:$M$45,MATCH(L72,ฐาน!$L$4:$L$45,0),4),"")</f>
        <v/>
      </c>
      <c r="N72" s="68" t="str">
        <f>IF(I72&lt;&gt;"",INDEX(ฐาน!$A$4:$F$9,MATCH(I72,ฐาน!$A$4:$A$9,0),IF(J72&gt;=INDEX(ฐาน!$A$4:$F$9,MATCH(I72,ฐาน!$A$4:$A$9,0),3),6,5)),"")</f>
        <v/>
      </c>
      <c r="O72" s="69" t="str">
        <f>IF(I72&lt;&gt;"",IF(J72&gt;=INDEX(ฐาน!$A$4:$G$9,MATCH(I72,ฐาน!$A$4:$A$9,0),4),INDEX(ฐาน!$A$4:$G$9,MATCH(I72,ฐาน!$A$4:$A$9,0),7),INDEX(ฐาน!$A$4:$G$9,MATCH(I72,ฐาน!$A$4:$A$9,0),4)),"")</f>
        <v/>
      </c>
      <c r="P72" s="190">
        <f>IF(M72&lt;&gt;ฐาน!$M$45,IF(L72&lt;&gt;"",($J72*$L72/100),0),0)</f>
        <v>0</v>
      </c>
      <c r="Q72" s="69">
        <f>IF(M72&lt;&gt;ฐาน!$M$45,IF(L72&lt;&gt;"",ROUNDUP(($L72*$N72/100),-1),0),0)</f>
        <v>0</v>
      </c>
      <c r="R72" s="69">
        <f t="shared" ref="R72:R100" si="3">IF(Q72&lt;&gt;"",IF($J72+$Q72&lt;=$O72,$Q72,$O72-$J72),"")</f>
        <v>0</v>
      </c>
      <c r="S72" s="188">
        <f t="shared" si="1"/>
        <v>0</v>
      </c>
      <c r="T72" s="192">
        <f>IF(M72&lt;&gt;ฐาน!$M$45,IF(S72&lt;&gt;"",S72+R72,0),0)</f>
        <v>0</v>
      </c>
      <c r="U72" s="69">
        <f>IF(M72&lt;&gt;ฐาน!$M$45,IF(S72=0,J72+T72,O72),J72)</f>
        <v>0</v>
      </c>
      <c r="V72" s="14"/>
    </row>
    <row r="73" spans="1:22" x14ac:dyDescent="0.35">
      <c r="A73" s="12">
        <v>66</v>
      </c>
      <c r="B73" s="20"/>
      <c r="C73" s="25"/>
      <c r="D73" s="21"/>
      <c r="E73" s="21"/>
      <c r="F73" s="22"/>
      <c r="G73" s="48"/>
      <c r="H73" s="21"/>
      <c r="I73" s="22"/>
      <c r="J73" s="23"/>
      <c r="K73" s="218"/>
      <c r="L73" s="216" t="str">
        <f>IF(K73&lt;&gt;"",INDEX(ฐาน!$J$4:$M$44,MATCH(INT(K73),ฐาน!$J$4:$J$44,0),3),"")</f>
        <v/>
      </c>
      <c r="M73" s="67" t="str">
        <f>IF(L73&lt;&gt;"",INDEX(ฐาน!$J$4:$M$45,MATCH(L73,ฐาน!$L$4:$L$45,0),4),"")</f>
        <v/>
      </c>
      <c r="N73" s="68" t="str">
        <f>IF(I73&lt;&gt;"",INDEX(ฐาน!$A$4:$F$9,MATCH(I73,ฐาน!$A$4:$A$9,0),IF(J73&gt;=INDEX(ฐาน!$A$4:$F$9,MATCH(I73,ฐาน!$A$4:$A$9,0),3),6,5)),"")</f>
        <v/>
      </c>
      <c r="O73" s="69" t="str">
        <f>IF(I73&lt;&gt;"",IF(J73&gt;=INDEX(ฐาน!$A$4:$G$9,MATCH(I73,ฐาน!$A$4:$A$9,0),4),INDEX(ฐาน!$A$4:$G$9,MATCH(I73,ฐาน!$A$4:$A$9,0),7),INDEX(ฐาน!$A$4:$G$9,MATCH(I73,ฐาน!$A$4:$A$9,0),4)),"")</f>
        <v/>
      </c>
      <c r="P73" s="190">
        <f>IF(M73&lt;&gt;ฐาน!$M$45,IF(L73&lt;&gt;"",($J73*$L73/100),0),0)</f>
        <v>0</v>
      </c>
      <c r="Q73" s="69">
        <f>IF(M73&lt;&gt;ฐาน!$M$45,IF(L73&lt;&gt;"",ROUNDUP(($L73*$N73/100),-1),0),0)</f>
        <v>0</v>
      </c>
      <c r="R73" s="69">
        <f t="shared" si="3"/>
        <v>0</v>
      </c>
      <c r="S73" s="188">
        <f t="shared" ref="S73:S100" si="4">IF(Q73&lt;&gt;R73,P73-R73,0)</f>
        <v>0</v>
      </c>
      <c r="T73" s="192">
        <f>IF(M73&lt;&gt;ฐาน!$M$45,IF(S73&lt;&gt;"",S73+R73,0),0)</f>
        <v>0</v>
      </c>
      <c r="U73" s="69">
        <f>IF(M73&lt;&gt;ฐาน!$M$45,IF(S73=0,J73+T73,O73),J73)</f>
        <v>0</v>
      </c>
      <c r="V73" s="14"/>
    </row>
    <row r="74" spans="1:22" x14ac:dyDescent="0.35">
      <c r="A74" s="12">
        <v>67</v>
      </c>
      <c r="B74" s="20"/>
      <c r="C74" s="25"/>
      <c r="D74" s="21"/>
      <c r="E74" s="21"/>
      <c r="F74" s="22"/>
      <c r="G74" s="48"/>
      <c r="H74" s="21"/>
      <c r="I74" s="22"/>
      <c r="J74" s="23"/>
      <c r="K74" s="218"/>
      <c r="L74" s="216" t="str">
        <f>IF(K74&lt;&gt;"",INDEX(ฐาน!$J$4:$M$44,MATCH(INT(K74),ฐาน!$J$4:$J$44,0),3),"")</f>
        <v/>
      </c>
      <c r="M74" s="67" t="str">
        <f>IF(L74&lt;&gt;"",INDEX(ฐาน!$J$4:$M$45,MATCH(L74,ฐาน!$L$4:$L$45,0),4),"")</f>
        <v/>
      </c>
      <c r="N74" s="68" t="str">
        <f>IF(I74&lt;&gt;"",INDEX(ฐาน!$A$4:$F$9,MATCH(I74,ฐาน!$A$4:$A$9,0),IF(J74&gt;=INDEX(ฐาน!$A$4:$F$9,MATCH(I74,ฐาน!$A$4:$A$9,0),3),6,5)),"")</f>
        <v/>
      </c>
      <c r="O74" s="69" t="str">
        <f>IF(I74&lt;&gt;"",IF(J74&gt;=INDEX(ฐาน!$A$4:$G$9,MATCH(I74,ฐาน!$A$4:$A$9,0),4),INDEX(ฐาน!$A$4:$G$9,MATCH(I74,ฐาน!$A$4:$A$9,0),7),INDEX(ฐาน!$A$4:$G$9,MATCH(I74,ฐาน!$A$4:$A$9,0),4)),"")</f>
        <v/>
      </c>
      <c r="P74" s="190">
        <f>IF(M74&lt;&gt;ฐาน!$M$45,IF(L74&lt;&gt;"",($J74*$L74/100),0),0)</f>
        <v>0</v>
      </c>
      <c r="Q74" s="69">
        <f>IF(M74&lt;&gt;ฐาน!$M$45,IF(L74&lt;&gt;"",ROUNDUP(($L74*$N74/100),-1),0),0)</f>
        <v>0</v>
      </c>
      <c r="R74" s="69">
        <f t="shared" si="3"/>
        <v>0</v>
      </c>
      <c r="S74" s="188">
        <f t="shared" si="4"/>
        <v>0</v>
      </c>
      <c r="T74" s="192">
        <f>IF(M74&lt;&gt;ฐาน!$M$45,IF(S74&lt;&gt;"",S74+R74,0),0)</f>
        <v>0</v>
      </c>
      <c r="U74" s="69">
        <f>IF(M74&lt;&gt;ฐาน!$M$45,IF(S74=0,J74+T74,O74),J74)</f>
        <v>0</v>
      </c>
      <c r="V74" s="14"/>
    </row>
    <row r="75" spans="1:22" x14ac:dyDescent="0.35">
      <c r="A75" s="12">
        <v>68</v>
      </c>
      <c r="B75" s="20"/>
      <c r="C75" s="25"/>
      <c r="D75" s="21"/>
      <c r="E75" s="21"/>
      <c r="F75" s="22"/>
      <c r="G75" s="48"/>
      <c r="H75" s="21"/>
      <c r="I75" s="22"/>
      <c r="J75" s="23"/>
      <c r="K75" s="218"/>
      <c r="L75" s="216" t="str">
        <f>IF(K75&lt;&gt;"",INDEX(ฐาน!$J$4:$M$44,MATCH(INT(K75),ฐาน!$J$4:$J$44,0),3),"")</f>
        <v/>
      </c>
      <c r="M75" s="67" t="str">
        <f>IF(L75&lt;&gt;"",INDEX(ฐาน!$J$4:$M$45,MATCH(L75,ฐาน!$L$4:$L$45,0),4),"")</f>
        <v/>
      </c>
      <c r="N75" s="68" t="str">
        <f>IF(I75&lt;&gt;"",INDEX(ฐาน!$A$4:$F$9,MATCH(I75,ฐาน!$A$4:$A$9,0),IF(J75&gt;=INDEX(ฐาน!$A$4:$F$9,MATCH(I75,ฐาน!$A$4:$A$9,0),3),6,5)),"")</f>
        <v/>
      </c>
      <c r="O75" s="69" t="str">
        <f>IF(I75&lt;&gt;"",IF(J75&gt;=INDEX(ฐาน!$A$4:$G$9,MATCH(I75,ฐาน!$A$4:$A$9,0),4),INDEX(ฐาน!$A$4:$G$9,MATCH(I75,ฐาน!$A$4:$A$9,0),7),INDEX(ฐาน!$A$4:$G$9,MATCH(I75,ฐาน!$A$4:$A$9,0),4)),"")</f>
        <v/>
      </c>
      <c r="P75" s="190">
        <f>IF(M75&lt;&gt;ฐาน!$M$45,IF(L75&lt;&gt;"",($J75*$L75/100),0),0)</f>
        <v>0</v>
      </c>
      <c r="Q75" s="69">
        <f>IF(M75&lt;&gt;ฐาน!$M$45,IF(L75&lt;&gt;"",ROUNDUP(($L75*$N75/100),-1),0),0)</f>
        <v>0</v>
      </c>
      <c r="R75" s="69">
        <f t="shared" si="3"/>
        <v>0</v>
      </c>
      <c r="S75" s="188">
        <f t="shared" si="4"/>
        <v>0</v>
      </c>
      <c r="T75" s="192">
        <f>IF(M75&lt;&gt;ฐาน!$M$45,IF(S75&lt;&gt;"",S75+R75,0),0)</f>
        <v>0</v>
      </c>
      <c r="U75" s="69">
        <f>IF(M75&lt;&gt;ฐาน!$M$45,IF(S75=0,J75+T75,O75),J75)</f>
        <v>0</v>
      </c>
      <c r="V75" s="14"/>
    </row>
    <row r="76" spans="1:22" x14ac:dyDescent="0.35">
      <c r="A76" s="12">
        <v>69</v>
      </c>
      <c r="B76" s="20"/>
      <c r="C76" s="25"/>
      <c r="D76" s="21"/>
      <c r="E76" s="21"/>
      <c r="F76" s="22"/>
      <c r="G76" s="48"/>
      <c r="H76" s="21"/>
      <c r="I76" s="22"/>
      <c r="J76" s="23"/>
      <c r="K76" s="218"/>
      <c r="L76" s="216" t="str">
        <f>IF(K76&lt;&gt;"",INDEX(ฐาน!$J$4:$M$44,MATCH(INT(K76),ฐาน!$J$4:$J$44,0),3),"")</f>
        <v/>
      </c>
      <c r="M76" s="67" t="str">
        <f>IF(L76&lt;&gt;"",INDEX(ฐาน!$J$4:$M$45,MATCH(L76,ฐาน!$L$4:$L$45,0),4),"")</f>
        <v/>
      </c>
      <c r="N76" s="68" t="str">
        <f>IF(I76&lt;&gt;"",INDEX(ฐาน!$A$4:$F$9,MATCH(I76,ฐาน!$A$4:$A$9,0),IF(J76&gt;=INDEX(ฐาน!$A$4:$F$9,MATCH(I76,ฐาน!$A$4:$A$9,0),3),6,5)),"")</f>
        <v/>
      </c>
      <c r="O76" s="69" t="str">
        <f>IF(I76&lt;&gt;"",IF(J76&gt;=INDEX(ฐาน!$A$4:$G$9,MATCH(I76,ฐาน!$A$4:$A$9,0),4),INDEX(ฐาน!$A$4:$G$9,MATCH(I76,ฐาน!$A$4:$A$9,0),7),INDEX(ฐาน!$A$4:$G$9,MATCH(I76,ฐาน!$A$4:$A$9,0),4)),"")</f>
        <v/>
      </c>
      <c r="P76" s="190">
        <f>IF(M76&lt;&gt;ฐาน!$M$45,IF(L76&lt;&gt;"",($J76*$L76/100),0),0)</f>
        <v>0</v>
      </c>
      <c r="Q76" s="69">
        <f>IF(M76&lt;&gt;ฐาน!$M$45,IF(L76&lt;&gt;"",ROUNDUP(($L76*$N76/100),-1),0),0)</f>
        <v>0</v>
      </c>
      <c r="R76" s="69">
        <f t="shared" si="3"/>
        <v>0</v>
      </c>
      <c r="S76" s="188">
        <f t="shared" si="4"/>
        <v>0</v>
      </c>
      <c r="T76" s="192">
        <f>IF(M76&lt;&gt;ฐาน!$M$45,IF(S76&lt;&gt;"",S76+R76,0),0)</f>
        <v>0</v>
      </c>
      <c r="U76" s="69">
        <f>IF(M76&lt;&gt;ฐาน!$M$45,IF(S76=0,J76+T76,O76),J76)</f>
        <v>0</v>
      </c>
      <c r="V76" s="14"/>
    </row>
    <row r="77" spans="1:22" x14ac:dyDescent="0.35">
      <c r="A77" s="12">
        <v>70</v>
      </c>
      <c r="B77" s="20"/>
      <c r="C77" s="25"/>
      <c r="D77" s="21"/>
      <c r="E77" s="21"/>
      <c r="F77" s="22"/>
      <c r="G77" s="48"/>
      <c r="H77" s="21"/>
      <c r="I77" s="22"/>
      <c r="J77" s="23"/>
      <c r="K77" s="218"/>
      <c r="L77" s="216" t="str">
        <f>IF(K77&lt;&gt;"",INDEX(ฐาน!$J$4:$M$44,MATCH(INT(K77),ฐาน!$J$4:$J$44,0),3),"")</f>
        <v/>
      </c>
      <c r="M77" s="67" t="str">
        <f>IF(L77&lt;&gt;"",INDEX(ฐาน!$J$4:$M$45,MATCH(L77,ฐาน!$L$4:$L$45,0),4),"")</f>
        <v/>
      </c>
      <c r="N77" s="68" t="str">
        <f>IF(I77&lt;&gt;"",INDEX(ฐาน!$A$4:$F$9,MATCH(I77,ฐาน!$A$4:$A$9,0),IF(J77&gt;=INDEX(ฐาน!$A$4:$F$9,MATCH(I77,ฐาน!$A$4:$A$9,0),3),6,5)),"")</f>
        <v/>
      </c>
      <c r="O77" s="69" t="str">
        <f>IF(I77&lt;&gt;"",IF(J77&gt;=INDEX(ฐาน!$A$4:$G$9,MATCH(I77,ฐาน!$A$4:$A$9,0),4),INDEX(ฐาน!$A$4:$G$9,MATCH(I77,ฐาน!$A$4:$A$9,0),7),INDEX(ฐาน!$A$4:$G$9,MATCH(I77,ฐาน!$A$4:$A$9,0),4)),"")</f>
        <v/>
      </c>
      <c r="P77" s="190">
        <f>IF(M77&lt;&gt;ฐาน!$M$45,IF(L77&lt;&gt;"",($J77*$L77/100),0),0)</f>
        <v>0</v>
      </c>
      <c r="Q77" s="69">
        <f>IF(M77&lt;&gt;ฐาน!$M$45,IF(L77&lt;&gt;"",ROUNDUP(($L77*$N77/100),-1),0),0)</f>
        <v>0</v>
      </c>
      <c r="R77" s="69">
        <f t="shared" si="3"/>
        <v>0</v>
      </c>
      <c r="S77" s="188">
        <f t="shared" si="4"/>
        <v>0</v>
      </c>
      <c r="T77" s="192">
        <f>IF(M77&lt;&gt;ฐาน!$M$45,IF(S77&lt;&gt;"",S77+R77,0),0)</f>
        <v>0</v>
      </c>
      <c r="U77" s="69">
        <f>IF(M77&lt;&gt;ฐาน!$M$45,IF(S77=0,J77+T77,O77),J77)</f>
        <v>0</v>
      </c>
      <c r="V77" s="14"/>
    </row>
    <row r="78" spans="1:22" x14ac:dyDescent="0.35">
      <c r="A78" s="12">
        <v>71</v>
      </c>
      <c r="B78" s="20"/>
      <c r="C78" s="25"/>
      <c r="D78" s="21"/>
      <c r="E78" s="21"/>
      <c r="F78" s="22"/>
      <c r="G78" s="48"/>
      <c r="H78" s="21"/>
      <c r="I78" s="22"/>
      <c r="J78" s="23"/>
      <c r="K78" s="218"/>
      <c r="L78" s="216" t="str">
        <f>IF(K78&lt;&gt;"",INDEX(ฐาน!$J$4:$M$44,MATCH(INT(K78),ฐาน!$J$4:$J$44,0),3),"")</f>
        <v/>
      </c>
      <c r="M78" s="67" t="str">
        <f>IF(L78&lt;&gt;"",INDEX(ฐาน!$J$4:$M$45,MATCH(L78,ฐาน!$L$4:$L$45,0),4),"")</f>
        <v/>
      </c>
      <c r="N78" s="68" t="str">
        <f>IF(I78&lt;&gt;"",INDEX(ฐาน!$A$4:$F$9,MATCH(I78,ฐาน!$A$4:$A$9,0),IF(J78&gt;=INDEX(ฐาน!$A$4:$F$9,MATCH(I78,ฐาน!$A$4:$A$9,0),3),6,5)),"")</f>
        <v/>
      </c>
      <c r="O78" s="69" t="str">
        <f>IF(I78&lt;&gt;"",IF(J78&gt;=INDEX(ฐาน!$A$4:$G$9,MATCH(I78,ฐาน!$A$4:$A$9,0),4),INDEX(ฐาน!$A$4:$G$9,MATCH(I78,ฐาน!$A$4:$A$9,0),7),INDEX(ฐาน!$A$4:$G$9,MATCH(I78,ฐาน!$A$4:$A$9,0),4)),"")</f>
        <v/>
      </c>
      <c r="P78" s="190">
        <f>IF(M78&lt;&gt;ฐาน!$M$45,IF(L78&lt;&gt;"",($J78*$L78/100),0),0)</f>
        <v>0</v>
      </c>
      <c r="Q78" s="69">
        <f>IF(M78&lt;&gt;ฐาน!$M$45,IF(L78&lt;&gt;"",ROUNDUP(($L78*$N78/100),-1),0),0)</f>
        <v>0</v>
      </c>
      <c r="R78" s="69">
        <f t="shared" si="3"/>
        <v>0</v>
      </c>
      <c r="S78" s="188">
        <f t="shared" si="4"/>
        <v>0</v>
      </c>
      <c r="T78" s="192">
        <f>IF(M78&lt;&gt;ฐาน!$M$45,IF(S78&lt;&gt;"",S78+R78,0),0)</f>
        <v>0</v>
      </c>
      <c r="U78" s="69">
        <f>IF(M78&lt;&gt;ฐาน!$M$45,IF(S78=0,J78+T78,O78),J78)</f>
        <v>0</v>
      </c>
      <c r="V78" s="14"/>
    </row>
    <row r="79" spans="1:22" x14ac:dyDescent="0.35">
      <c r="A79" s="12">
        <v>72</v>
      </c>
      <c r="B79" s="20"/>
      <c r="C79" s="25"/>
      <c r="D79" s="21"/>
      <c r="E79" s="21"/>
      <c r="F79" s="22"/>
      <c r="G79" s="48"/>
      <c r="H79" s="21"/>
      <c r="I79" s="22"/>
      <c r="J79" s="23"/>
      <c r="K79" s="218"/>
      <c r="L79" s="216" t="str">
        <f>IF(K79&lt;&gt;"",INDEX(ฐาน!$J$4:$M$44,MATCH(INT(K79),ฐาน!$J$4:$J$44,0),3),"")</f>
        <v/>
      </c>
      <c r="M79" s="67" t="str">
        <f>IF(L79&lt;&gt;"",INDEX(ฐาน!$J$4:$M$45,MATCH(L79,ฐาน!$L$4:$L$45,0),4),"")</f>
        <v/>
      </c>
      <c r="N79" s="68" t="str">
        <f>IF(I79&lt;&gt;"",INDEX(ฐาน!$A$4:$F$9,MATCH(I79,ฐาน!$A$4:$A$9,0),IF(J79&gt;=INDEX(ฐาน!$A$4:$F$9,MATCH(I79,ฐาน!$A$4:$A$9,0),3),6,5)),"")</f>
        <v/>
      </c>
      <c r="O79" s="69" t="str">
        <f>IF(I79&lt;&gt;"",IF(J79&gt;=INDEX(ฐาน!$A$4:$G$9,MATCH(I79,ฐาน!$A$4:$A$9,0),4),INDEX(ฐาน!$A$4:$G$9,MATCH(I79,ฐาน!$A$4:$A$9,0),7),INDEX(ฐาน!$A$4:$G$9,MATCH(I79,ฐาน!$A$4:$A$9,0),4)),"")</f>
        <v/>
      </c>
      <c r="P79" s="190">
        <f>IF(M79&lt;&gt;ฐาน!$M$45,IF(L79&lt;&gt;"",($J79*$L79/100),0),0)</f>
        <v>0</v>
      </c>
      <c r="Q79" s="69">
        <f>IF(M79&lt;&gt;ฐาน!$M$45,IF(L79&lt;&gt;"",ROUNDUP(($L79*$N79/100),-1),0),0)</f>
        <v>0</v>
      </c>
      <c r="R79" s="69">
        <f t="shared" si="3"/>
        <v>0</v>
      </c>
      <c r="S79" s="188">
        <f t="shared" si="4"/>
        <v>0</v>
      </c>
      <c r="T79" s="192">
        <f>IF(M79&lt;&gt;ฐาน!$M$45,IF(S79&lt;&gt;"",S79+R79,0),0)</f>
        <v>0</v>
      </c>
      <c r="U79" s="69">
        <f>IF(M79&lt;&gt;ฐาน!$M$45,IF(S79=0,J79+T79,O79),J79)</f>
        <v>0</v>
      </c>
      <c r="V79" s="14"/>
    </row>
    <row r="80" spans="1:22" x14ac:dyDescent="0.35">
      <c r="A80" s="12">
        <v>73</v>
      </c>
      <c r="B80" s="20"/>
      <c r="C80" s="25"/>
      <c r="D80" s="21"/>
      <c r="E80" s="21"/>
      <c r="F80" s="22"/>
      <c r="G80" s="48"/>
      <c r="H80" s="21"/>
      <c r="I80" s="22"/>
      <c r="J80" s="23"/>
      <c r="K80" s="218"/>
      <c r="L80" s="216" t="str">
        <f>IF(K80&lt;&gt;"",INDEX(ฐาน!$J$4:$M$44,MATCH(INT(K80),ฐาน!$J$4:$J$44,0),3),"")</f>
        <v/>
      </c>
      <c r="M80" s="67" t="str">
        <f>IF(L80&lt;&gt;"",INDEX(ฐาน!$J$4:$M$45,MATCH(L80,ฐาน!$L$4:$L$45,0),4),"")</f>
        <v/>
      </c>
      <c r="N80" s="68" t="str">
        <f>IF(I80&lt;&gt;"",INDEX(ฐาน!$A$4:$F$9,MATCH(I80,ฐาน!$A$4:$A$9,0),IF(J80&gt;=INDEX(ฐาน!$A$4:$F$9,MATCH(I80,ฐาน!$A$4:$A$9,0),3),6,5)),"")</f>
        <v/>
      </c>
      <c r="O80" s="69" t="str">
        <f>IF(I80&lt;&gt;"",IF(J80&gt;=INDEX(ฐาน!$A$4:$G$9,MATCH(I80,ฐาน!$A$4:$A$9,0),4),INDEX(ฐาน!$A$4:$G$9,MATCH(I80,ฐาน!$A$4:$A$9,0),7),INDEX(ฐาน!$A$4:$G$9,MATCH(I80,ฐาน!$A$4:$A$9,0),4)),"")</f>
        <v/>
      </c>
      <c r="P80" s="190">
        <f>IF(M80&lt;&gt;ฐาน!$M$45,IF(L80&lt;&gt;"",($J80*$L80/100),0),0)</f>
        <v>0</v>
      </c>
      <c r="Q80" s="69">
        <f>IF(M80&lt;&gt;ฐาน!$M$45,IF(L80&lt;&gt;"",ROUNDUP(($L80*$N80/100),-1),0),0)</f>
        <v>0</v>
      </c>
      <c r="R80" s="69">
        <f t="shared" si="3"/>
        <v>0</v>
      </c>
      <c r="S80" s="188">
        <f t="shared" si="4"/>
        <v>0</v>
      </c>
      <c r="T80" s="192">
        <f>IF(M80&lt;&gt;ฐาน!$M$45,IF(S80&lt;&gt;"",S80+R80,0),0)</f>
        <v>0</v>
      </c>
      <c r="U80" s="69">
        <f>IF(M80&lt;&gt;ฐาน!$M$45,IF(S80=0,J80+T80,O80),J80)</f>
        <v>0</v>
      </c>
      <c r="V80" s="14"/>
    </row>
    <row r="81" spans="1:22" x14ac:dyDescent="0.35">
      <c r="A81" s="12">
        <v>74</v>
      </c>
      <c r="B81" s="20"/>
      <c r="C81" s="25"/>
      <c r="D81" s="21"/>
      <c r="E81" s="21"/>
      <c r="F81" s="22"/>
      <c r="G81" s="48"/>
      <c r="H81" s="21"/>
      <c r="I81" s="22"/>
      <c r="J81" s="23"/>
      <c r="K81" s="218"/>
      <c r="L81" s="216" t="str">
        <f>IF(K81&lt;&gt;"",INDEX(ฐาน!$J$4:$M$44,MATCH(INT(K81),ฐาน!$J$4:$J$44,0),3),"")</f>
        <v/>
      </c>
      <c r="M81" s="67" t="str">
        <f>IF(L81&lt;&gt;"",INDEX(ฐาน!$J$4:$M$45,MATCH(L81,ฐาน!$L$4:$L$45,0),4),"")</f>
        <v/>
      </c>
      <c r="N81" s="68" t="str">
        <f>IF(I81&lt;&gt;"",INDEX(ฐาน!$A$4:$F$9,MATCH(I81,ฐาน!$A$4:$A$9,0),IF(J81&gt;=INDEX(ฐาน!$A$4:$F$9,MATCH(I81,ฐาน!$A$4:$A$9,0),3),6,5)),"")</f>
        <v/>
      </c>
      <c r="O81" s="69" t="str">
        <f>IF(I81&lt;&gt;"",IF(J81&gt;=INDEX(ฐาน!$A$4:$G$9,MATCH(I81,ฐาน!$A$4:$A$9,0),4),INDEX(ฐาน!$A$4:$G$9,MATCH(I81,ฐาน!$A$4:$A$9,0),7),INDEX(ฐาน!$A$4:$G$9,MATCH(I81,ฐาน!$A$4:$A$9,0),4)),"")</f>
        <v/>
      </c>
      <c r="P81" s="190">
        <f>IF(M81&lt;&gt;ฐาน!$M$45,IF(L81&lt;&gt;"",($J81*$L81/100),0),0)</f>
        <v>0</v>
      </c>
      <c r="Q81" s="69">
        <f>IF(M81&lt;&gt;ฐาน!$M$45,IF(L81&lt;&gt;"",ROUNDUP(($L81*$N81/100),-1),0),0)</f>
        <v>0</v>
      </c>
      <c r="R81" s="69">
        <f t="shared" si="3"/>
        <v>0</v>
      </c>
      <c r="S81" s="188">
        <f t="shared" si="4"/>
        <v>0</v>
      </c>
      <c r="T81" s="192">
        <f>IF(M81&lt;&gt;ฐาน!$M$45,IF(S81&lt;&gt;"",S81+R81,0),0)</f>
        <v>0</v>
      </c>
      <c r="U81" s="69">
        <f>IF(M81&lt;&gt;ฐาน!$M$45,IF(S81=0,J81+T81,O81),J81)</f>
        <v>0</v>
      </c>
      <c r="V81" s="14"/>
    </row>
    <row r="82" spans="1:22" x14ac:dyDescent="0.35">
      <c r="A82" s="12">
        <v>75</v>
      </c>
      <c r="B82" s="20"/>
      <c r="C82" s="25"/>
      <c r="D82" s="21"/>
      <c r="E82" s="21"/>
      <c r="F82" s="22"/>
      <c r="G82" s="48"/>
      <c r="H82" s="21"/>
      <c r="I82" s="22"/>
      <c r="J82" s="23"/>
      <c r="K82" s="218"/>
      <c r="L82" s="216" t="str">
        <f>IF(K82&lt;&gt;"",INDEX(ฐาน!$J$4:$M$44,MATCH(INT(K82),ฐาน!$J$4:$J$44,0),3),"")</f>
        <v/>
      </c>
      <c r="M82" s="67" t="str">
        <f>IF(L82&lt;&gt;"",INDEX(ฐาน!$J$4:$M$45,MATCH(L82,ฐาน!$L$4:$L$45,0),4),"")</f>
        <v/>
      </c>
      <c r="N82" s="68" t="str">
        <f>IF(I82&lt;&gt;"",INDEX(ฐาน!$A$4:$F$9,MATCH(I82,ฐาน!$A$4:$A$9,0),IF(J82&gt;=INDEX(ฐาน!$A$4:$F$9,MATCH(I82,ฐาน!$A$4:$A$9,0),3),6,5)),"")</f>
        <v/>
      </c>
      <c r="O82" s="69" t="str">
        <f>IF(I82&lt;&gt;"",IF(J82&gt;=INDEX(ฐาน!$A$4:$G$9,MATCH(I82,ฐาน!$A$4:$A$9,0),4),INDEX(ฐาน!$A$4:$G$9,MATCH(I82,ฐาน!$A$4:$A$9,0),7),INDEX(ฐาน!$A$4:$G$9,MATCH(I82,ฐาน!$A$4:$A$9,0),4)),"")</f>
        <v/>
      </c>
      <c r="P82" s="190">
        <f>IF(M82&lt;&gt;ฐาน!$M$45,IF(L82&lt;&gt;"",($J82*$L82/100),0),0)</f>
        <v>0</v>
      </c>
      <c r="Q82" s="69">
        <f>IF(M82&lt;&gt;ฐาน!$M$45,IF(L82&lt;&gt;"",ROUNDUP(($L82*$N82/100),-1),0),0)</f>
        <v>0</v>
      </c>
      <c r="R82" s="69">
        <f t="shared" si="3"/>
        <v>0</v>
      </c>
      <c r="S82" s="188">
        <f t="shared" si="4"/>
        <v>0</v>
      </c>
      <c r="T82" s="192">
        <f>IF(M82&lt;&gt;ฐาน!$M$45,IF(S82&lt;&gt;"",S82+R82,0),0)</f>
        <v>0</v>
      </c>
      <c r="U82" s="69">
        <f>IF(M82&lt;&gt;ฐาน!$M$45,IF(S82=0,J82+T82,O82),J82)</f>
        <v>0</v>
      </c>
      <c r="V82" s="14"/>
    </row>
    <row r="83" spans="1:22" x14ac:dyDescent="0.35">
      <c r="A83" s="12">
        <v>76</v>
      </c>
      <c r="B83" s="20"/>
      <c r="C83" s="25"/>
      <c r="D83" s="21"/>
      <c r="E83" s="21"/>
      <c r="F83" s="22"/>
      <c r="G83" s="48"/>
      <c r="H83" s="21"/>
      <c r="I83" s="22"/>
      <c r="J83" s="23"/>
      <c r="K83" s="218"/>
      <c r="L83" s="216" t="str">
        <f>IF(K83&lt;&gt;"",INDEX(ฐาน!$J$4:$M$44,MATCH(INT(K83),ฐาน!$J$4:$J$44,0),3),"")</f>
        <v/>
      </c>
      <c r="M83" s="67" t="str">
        <f>IF(L83&lt;&gt;"",INDEX(ฐาน!$J$4:$M$45,MATCH(L83,ฐาน!$L$4:$L$45,0),4),"")</f>
        <v/>
      </c>
      <c r="N83" s="68" t="str">
        <f>IF(I83&lt;&gt;"",INDEX(ฐาน!$A$4:$F$9,MATCH(I83,ฐาน!$A$4:$A$9,0),IF(J83&gt;=INDEX(ฐาน!$A$4:$F$9,MATCH(I83,ฐาน!$A$4:$A$9,0),3),6,5)),"")</f>
        <v/>
      </c>
      <c r="O83" s="69" t="str">
        <f>IF(I83&lt;&gt;"",IF(J83&gt;=INDEX(ฐาน!$A$4:$G$9,MATCH(I83,ฐาน!$A$4:$A$9,0),4),INDEX(ฐาน!$A$4:$G$9,MATCH(I83,ฐาน!$A$4:$A$9,0),7),INDEX(ฐาน!$A$4:$G$9,MATCH(I83,ฐาน!$A$4:$A$9,0),4)),"")</f>
        <v/>
      </c>
      <c r="P83" s="190">
        <f>IF(M83&lt;&gt;ฐาน!$M$45,IF(L83&lt;&gt;"",($J83*$L83/100),0),0)</f>
        <v>0</v>
      </c>
      <c r="Q83" s="69">
        <f>IF(M83&lt;&gt;ฐาน!$M$45,IF(L83&lt;&gt;"",ROUNDUP(($L83*$N83/100),-1),0),0)</f>
        <v>0</v>
      </c>
      <c r="R83" s="69">
        <f t="shared" si="3"/>
        <v>0</v>
      </c>
      <c r="S83" s="188">
        <f t="shared" si="4"/>
        <v>0</v>
      </c>
      <c r="T83" s="192">
        <f>IF(M83&lt;&gt;ฐาน!$M$45,IF(S83&lt;&gt;"",S83+R83,0),0)</f>
        <v>0</v>
      </c>
      <c r="U83" s="69">
        <f>IF(M83&lt;&gt;ฐาน!$M$45,IF(S83=0,J83+T83,O83),J83)</f>
        <v>0</v>
      </c>
      <c r="V83" s="14"/>
    </row>
    <row r="84" spans="1:22" x14ac:dyDescent="0.35">
      <c r="A84" s="12">
        <v>77</v>
      </c>
      <c r="B84" s="20"/>
      <c r="C84" s="25"/>
      <c r="D84" s="21"/>
      <c r="E84" s="21"/>
      <c r="F84" s="22"/>
      <c r="G84" s="48"/>
      <c r="H84" s="21"/>
      <c r="I84" s="22"/>
      <c r="J84" s="23"/>
      <c r="K84" s="218"/>
      <c r="L84" s="216" t="str">
        <f>IF(K84&lt;&gt;"",INDEX(ฐาน!$J$4:$M$44,MATCH(INT(K84),ฐาน!$J$4:$J$44,0),3),"")</f>
        <v/>
      </c>
      <c r="M84" s="67" t="str">
        <f>IF(L84&lt;&gt;"",INDEX(ฐาน!$J$4:$M$45,MATCH(L84,ฐาน!$L$4:$L$45,0),4),"")</f>
        <v/>
      </c>
      <c r="N84" s="68" t="str">
        <f>IF(I84&lt;&gt;"",INDEX(ฐาน!$A$4:$F$9,MATCH(I84,ฐาน!$A$4:$A$9,0),IF(J84&gt;=INDEX(ฐาน!$A$4:$F$9,MATCH(I84,ฐาน!$A$4:$A$9,0),3),6,5)),"")</f>
        <v/>
      </c>
      <c r="O84" s="69" t="str">
        <f>IF(I84&lt;&gt;"",IF(J84&gt;=INDEX(ฐาน!$A$4:$G$9,MATCH(I84,ฐาน!$A$4:$A$9,0),4),INDEX(ฐาน!$A$4:$G$9,MATCH(I84,ฐาน!$A$4:$A$9,0),7),INDEX(ฐาน!$A$4:$G$9,MATCH(I84,ฐาน!$A$4:$A$9,0),4)),"")</f>
        <v/>
      </c>
      <c r="P84" s="190">
        <f>IF(M84&lt;&gt;ฐาน!$M$45,IF(L84&lt;&gt;"",($J84*$L84/100),0),0)</f>
        <v>0</v>
      </c>
      <c r="Q84" s="69">
        <f>IF(M84&lt;&gt;ฐาน!$M$45,IF(L84&lt;&gt;"",ROUNDUP(($L84*$N84/100),-1),0),0)</f>
        <v>0</v>
      </c>
      <c r="R84" s="69">
        <f t="shared" si="3"/>
        <v>0</v>
      </c>
      <c r="S84" s="188">
        <f t="shared" si="4"/>
        <v>0</v>
      </c>
      <c r="T84" s="192">
        <f>IF(M84&lt;&gt;ฐาน!$M$45,IF(S84&lt;&gt;"",S84+R84,0),0)</f>
        <v>0</v>
      </c>
      <c r="U84" s="69">
        <f>IF(M84&lt;&gt;ฐาน!$M$45,IF(S84=0,J84+T84,O84),J84)</f>
        <v>0</v>
      </c>
      <c r="V84" s="14"/>
    </row>
    <row r="85" spans="1:22" x14ac:dyDescent="0.35">
      <c r="A85" s="12">
        <v>78</v>
      </c>
      <c r="B85" s="20"/>
      <c r="C85" s="25"/>
      <c r="D85" s="21"/>
      <c r="E85" s="21"/>
      <c r="F85" s="22"/>
      <c r="G85" s="48"/>
      <c r="H85" s="21"/>
      <c r="I85" s="22"/>
      <c r="J85" s="23"/>
      <c r="K85" s="218"/>
      <c r="L85" s="216" t="str">
        <f>IF(K85&lt;&gt;"",INDEX(ฐาน!$J$4:$M$44,MATCH(INT(K85),ฐาน!$J$4:$J$44,0),3),"")</f>
        <v/>
      </c>
      <c r="M85" s="67" t="str">
        <f>IF(L85&lt;&gt;"",INDEX(ฐาน!$J$4:$M$45,MATCH(L85,ฐาน!$L$4:$L$45,0),4),"")</f>
        <v/>
      </c>
      <c r="N85" s="68" t="str">
        <f>IF(I85&lt;&gt;"",INDEX(ฐาน!$A$4:$F$9,MATCH(I85,ฐาน!$A$4:$A$9,0),IF(J85&gt;=INDEX(ฐาน!$A$4:$F$9,MATCH(I85,ฐาน!$A$4:$A$9,0),3),6,5)),"")</f>
        <v/>
      </c>
      <c r="O85" s="69" t="str">
        <f>IF(I85&lt;&gt;"",IF(J85&gt;=INDEX(ฐาน!$A$4:$G$9,MATCH(I85,ฐาน!$A$4:$A$9,0),4),INDEX(ฐาน!$A$4:$G$9,MATCH(I85,ฐาน!$A$4:$A$9,0),7),INDEX(ฐาน!$A$4:$G$9,MATCH(I85,ฐาน!$A$4:$A$9,0),4)),"")</f>
        <v/>
      </c>
      <c r="P85" s="190">
        <f>IF(M85&lt;&gt;ฐาน!$M$45,IF(L85&lt;&gt;"",($J85*$L85/100),0),0)</f>
        <v>0</v>
      </c>
      <c r="Q85" s="69">
        <f>IF(M85&lt;&gt;ฐาน!$M$45,IF(L85&lt;&gt;"",ROUNDUP(($L85*$N85/100),-1),0),0)</f>
        <v>0</v>
      </c>
      <c r="R85" s="69">
        <f t="shared" si="3"/>
        <v>0</v>
      </c>
      <c r="S85" s="188">
        <f t="shared" si="4"/>
        <v>0</v>
      </c>
      <c r="T85" s="192">
        <f>IF(M85&lt;&gt;ฐาน!$M$45,IF(S85&lt;&gt;"",S85+R85,0),0)</f>
        <v>0</v>
      </c>
      <c r="U85" s="69">
        <f>IF(M85&lt;&gt;ฐาน!$M$45,IF(S85=0,J85+T85,O85),J85)</f>
        <v>0</v>
      </c>
      <c r="V85" s="14"/>
    </row>
    <row r="86" spans="1:22" x14ac:dyDescent="0.35">
      <c r="A86" s="12">
        <v>79</v>
      </c>
      <c r="B86" s="20"/>
      <c r="C86" s="25"/>
      <c r="D86" s="21"/>
      <c r="E86" s="21"/>
      <c r="F86" s="22"/>
      <c r="G86" s="48"/>
      <c r="H86" s="21"/>
      <c r="I86" s="22"/>
      <c r="J86" s="23"/>
      <c r="K86" s="218"/>
      <c r="L86" s="216" t="str">
        <f>IF(K86&lt;&gt;"",INDEX(ฐาน!$J$4:$M$44,MATCH(INT(K86),ฐาน!$J$4:$J$44,0),3),"")</f>
        <v/>
      </c>
      <c r="M86" s="67" t="str">
        <f>IF(L86&lt;&gt;"",INDEX(ฐาน!$J$4:$M$45,MATCH(L86,ฐาน!$L$4:$L$45,0),4),"")</f>
        <v/>
      </c>
      <c r="N86" s="68" t="str">
        <f>IF(I86&lt;&gt;"",INDEX(ฐาน!$A$4:$F$9,MATCH(I86,ฐาน!$A$4:$A$9,0),IF(J86&gt;=INDEX(ฐาน!$A$4:$F$9,MATCH(I86,ฐาน!$A$4:$A$9,0),3),6,5)),"")</f>
        <v/>
      </c>
      <c r="O86" s="69" t="str">
        <f>IF(I86&lt;&gt;"",IF(J86&gt;=INDEX(ฐาน!$A$4:$G$9,MATCH(I86,ฐาน!$A$4:$A$9,0),4),INDEX(ฐาน!$A$4:$G$9,MATCH(I86,ฐาน!$A$4:$A$9,0),7),INDEX(ฐาน!$A$4:$G$9,MATCH(I86,ฐาน!$A$4:$A$9,0),4)),"")</f>
        <v/>
      </c>
      <c r="P86" s="190">
        <f>IF(M86&lt;&gt;ฐาน!$M$45,IF(L86&lt;&gt;"",($J86*$L86/100),0),0)</f>
        <v>0</v>
      </c>
      <c r="Q86" s="69">
        <f>IF(M86&lt;&gt;ฐาน!$M$45,IF(L86&lt;&gt;"",ROUNDUP(($L86*$N86/100),-1),0),0)</f>
        <v>0</v>
      </c>
      <c r="R86" s="69">
        <f t="shared" si="3"/>
        <v>0</v>
      </c>
      <c r="S86" s="188">
        <f t="shared" si="4"/>
        <v>0</v>
      </c>
      <c r="T86" s="192">
        <f>IF(M86&lt;&gt;ฐาน!$M$45,IF(S86&lt;&gt;"",S86+R86,0),0)</f>
        <v>0</v>
      </c>
      <c r="U86" s="69">
        <f>IF(M86&lt;&gt;ฐาน!$M$45,IF(S86=0,J86+T86,O86),J86)</f>
        <v>0</v>
      </c>
      <c r="V86" s="14"/>
    </row>
    <row r="87" spans="1:22" x14ac:dyDescent="0.35">
      <c r="A87" s="12">
        <v>80</v>
      </c>
      <c r="B87" s="20"/>
      <c r="C87" s="25"/>
      <c r="D87" s="21"/>
      <c r="E87" s="21"/>
      <c r="F87" s="22"/>
      <c r="G87" s="48"/>
      <c r="H87" s="21"/>
      <c r="I87" s="22"/>
      <c r="J87" s="23"/>
      <c r="K87" s="218"/>
      <c r="L87" s="216" t="str">
        <f>IF(K87&lt;&gt;"",INDEX(ฐาน!$J$4:$M$44,MATCH(INT(K87),ฐาน!$J$4:$J$44,0),3),"")</f>
        <v/>
      </c>
      <c r="M87" s="67" t="str">
        <f>IF(L87&lt;&gt;"",INDEX(ฐาน!$J$4:$M$45,MATCH(L87,ฐาน!$L$4:$L$45,0),4),"")</f>
        <v/>
      </c>
      <c r="N87" s="68" t="str">
        <f>IF(I87&lt;&gt;"",INDEX(ฐาน!$A$4:$F$9,MATCH(I87,ฐาน!$A$4:$A$9,0),IF(J87&gt;=INDEX(ฐาน!$A$4:$F$9,MATCH(I87,ฐาน!$A$4:$A$9,0),3),6,5)),"")</f>
        <v/>
      </c>
      <c r="O87" s="69" t="str">
        <f>IF(I87&lt;&gt;"",IF(J87&gt;=INDEX(ฐาน!$A$4:$G$9,MATCH(I87,ฐาน!$A$4:$A$9,0),4),INDEX(ฐาน!$A$4:$G$9,MATCH(I87,ฐาน!$A$4:$A$9,0),7),INDEX(ฐาน!$A$4:$G$9,MATCH(I87,ฐาน!$A$4:$A$9,0),4)),"")</f>
        <v/>
      </c>
      <c r="P87" s="190">
        <f>IF(M87&lt;&gt;ฐาน!$M$45,IF(L87&lt;&gt;"",($J87*$L87/100),0),0)</f>
        <v>0</v>
      </c>
      <c r="Q87" s="69">
        <f>IF(M87&lt;&gt;ฐาน!$M$45,IF(L87&lt;&gt;"",ROUNDUP(($L87*$N87/100),-1),0),0)</f>
        <v>0</v>
      </c>
      <c r="R87" s="69">
        <f t="shared" si="3"/>
        <v>0</v>
      </c>
      <c r="S87" s="188">
        <f t="shared" si="4"/>
        <v>0</v>
      </c>
      <c r="T87" s="192">
        <f>IF(M87&lt;&gt;ฐาน!$M$45,IF(S87&lt;&gt;"",S87+R87,0),0)</f>
        <v>0</v>
      </c>
      <c r="U87" s="69">
        <f>IF(M87&lt;&gt;ฐาน!$M$45,IF(S87=0,J87+T87,O87),J87)</f>
        <v>0</v>
      </c>
      <c r="V87" s="14"/>
    </row>
    <row r="88" spans="1:22" x14ac:dyDescent="0.35">
      <c r="A88" s="12">
        <v>81</v>
      </c>
      <c r="B88" s="20"/>
      <c r="C88" s="25"/>
      <c r="D88" s="21"/>
      <c r="E88" s="21"/>
      <c r="F88" s="22"/>
      <c r="G88" s="48"/>
      <c r="H88" s="21"/>
      <c r="I88" s="22"/>
      <c r="J88" s="23"/>
      <c r="K88" s="218"/>
      <c r="L88" s="216" t="str">
        <f>IF(K88&lt;&gt;"",INDEX(ฐาน!$J$4:$M$44,MATCH(INT(K88),ฐาน!$J$4:$J$44,0),3),"")</f>
        <v/>
      </c>
      <c r="M88" s="67" t="str">
        <f>IF(L88&lt;&gt;"",INDEX(ฐาน!$J$4:$M$45,MATCH(L88,ฐาน!$L$4:$L$45,0),4),"")</f>
        <v/>
      </c>
      <c r="N88" s="68" t="str">
        <f>IF(I88&lt;&gt;"",INDEX(ฐาน!$A$4:$F$9,MATCH(I88,ฐาน!$A$4:$A$9,0),IF(J88&gt;=INDEX(ฐาน!$A$4:$F$9,MATCH(I88,ฐาน!$A$4:$A$9,0),3),6,5)),"")</f>
        <v/>
      </c>
      <c r="O88" s="69" t="str">
        <f>IF(I88&lt;&gt;"",IF(J88&gt;=INDEX(ฐาน!$A$4:$G$9,MATCH(I88,ฐาน!$A$4:$A$9,0),4),INDEX(ฐาน!$A$4:$G$9,MATCH(I88,ฐาน!$A$4:$A$9,0),7),INDEX(ฐาน!$A$4:$G$9,MATCH(I88,ฐาน!$A$4:$A$9,0),4)),"")</f>
        <v/>
      </c>
      <c r="P88" s="190">
        <f>IF(M88&lt;&gt;ฐาน!$M$45,IF(L88&lt;&gt;"",($J88*$L88/100),0),0)</f>
        <v>0</v>
      </c>
      <c r="Q88" s="69">
        <f>IF(M88&lt;&gt;ฐาน!$M$45,IF(L88&lt;&gt;"",ROUNDUP(($L88*$N88/100),-1),0),0)</f>
        <v>0</v>
      </c>
      <c r="R88" s="69">
        <f t="shared" si="3"/>
        <v>0</v>
      </c>
      <c r="S88" s="188">
        <f t="shared" si="4"/>
        <v>0</v>
      </c>
      <c r="T88" s="192">
        <f>IF(M88&lt;&gt;ฐาน!$M$45,IF(S88&lt;&gt;"",S88+R88,0),0)</f>
        <v>0</v>
      </c>
      <c r="U88" s="69">
        <f>IF(M88&lt;&gt;ฐาน!$M$45,IF(S88=0,J88+T88,O88),J88)</f>
        <v>0</v>
      </c>
      <c r="V88" s="14"/>
    </row>
    <row r="89" spans="1:22" x14ac:dyDescent="0.35">
      <c r="A89" s="12">
        <v>82</v>
      </c>
      <c r="B89" s="20"/>
      <c r="C89" s="25"/>
      <c r="D89" s="21"/>
      <c r="E89" s="21"/>
      <c r="F89" s="22"/>
      <c r="G89" s="48"/>
      <c r="H89" s="21"/>
      <c r="I89" s="22"/>
      <c r="J89" s="23"/>
      <c r="K89" s="218"/>
      <c r="L89" s="216" t="str">
        <f>IF(K89&lt;&gt;"",INDEX(ฐาน!$J$4:$M$44,MATCH(INT(K89),ฐาน!$J$4:$J$44,0),3),"")</f>
        <v/>
      </c>
      <c r="M89" s="67" t="str">
        <f>IF(L89&lt;&gt;"",INDEX(ฐาน!$J$4:$M$45,MATCH(L89,ฐาน!$L$4:$L$45,0),4),"")</f>
        <v/>
      </c>
      <c r="N89" s="68" t="str">
        <f>IF(I89&lt;&gt;"",INDEX(ฐาน!$A$4:$F$9,MATCH(I89,ฐาน!$A$4:$A$9,0),IF(J89&gt;=INDEX(ฐาน!$A$4:$F$9,MATCH(I89,ฐาน!$A$4:$A$9,0),3),6,5)),"")</f>
        <v/>
      </c>
      <c r="O89" s="69" t="str">
        <f>IF(I89&lt;&gt;"",IF(J89&gt;=INDEX(ฐาน!$A$4:$G$9,MATCH(I89,ฐาน!$A$4:$A$9,0),4),INDEX(ฐาน!$A$4:$G$9,MATCH(I89,ฐาน!$A$4:$A$9,0),7),INDEX(ฐาน!$A$4:$G$9,MATCH(I89,ฐาน!$A$4:$A$9,0),4)),"")</f>
        <v/>
      </c>
      <c r="P89" s="190">
        <f>IF(M89&lt;&gt;ฐาน!$M$45,IF(L89&lt;&gt;"",($J89*$L89/100),0),0)</f>
        <v>0</v>
      </c>
      <c r="Q89" s="69">
        <f>IF(M89&lt;&gt;ฐาน!$M$45,IF(L89&lt;&gt;"",ROUNDUP(($L89*$N89/100),-1),0),0)</f>
        <v>0</v>
      </c>
      <c r="R89" s="69">
        <f t="shared" si="3"/>
        <v>0</v>
      </c>
      <c r="S89" s="188">
        <f t="shared" si="4"/>
        <v>0</v>
      </c>
      <c r="T89" s="192">
        <f>IF(M89&lt;&gt;ฐาน!$M$45,IF(S89&lt;&gt;"",S89+R89,0),0)</f>
        <v>0</v>
      </c>
      <c r="U89" s="69">
        <f>IF(M89&lt;&gt;ฐาน!$M$45,IF(S89=0,J89+T89,O89),J89)</f>
        <v>0</v>
      </c>
      <c r="V89" s="14"/>
    </row>
    <row r="90" spans="1:22" x14ac:dyDescent="0.35">
      <c r="A90" s="12">
        <v>83</v>
      </c>
      <c r="B90" s="20"/>
      <c r="C90" s="25"/>
      <c r="D90" s="21"/>
      <c r="E90" s="21"/>
      <c r="F90" s="22"/>
      <c r="G90" s="48"/>
      <c r="H90" s="21"/>
      <c r="I90" s="22"/>
      <c r="J90" s="23"/>
      <c r="K90" s="218"/>
      <c r="L90" s="216" t="str">
        <f>IF(K90&lt;&gt;"",INDEX(ฐาน!$J$4:$M$44,MATCH(INT(K90),ฐาน!$J$4:$J$44,0),3),"")</f>
        <v/>
      </c>
      <c r="M90" s="67" t="str">
        <f>IF(L90&lt;&gt;"",INDEX(ฐาน!$J$4:$M$45,MATCH(L90,ฐาน!$L$4:$L$45,0),4),"")</f>
        <v/>
      </c>
      <c r="N90" s="68" t="str">
        <f>IF(I90&lt;&gt;"",INDEX(ฐาน!$A$4:$F$9,MATCH(I90,ฐาน!$A$4:$A$9,0),IF(J90&gt;=INDEX(ฐาน!$A$4:$F$9,MATCH(I90,ฐาน!$A$4:$A$9,0),3),6,5)),"")</f>
        <v/>
      </c>
      <c r="O90" s="69" t="str">
        <f>IF(I90&lt;&gt;"",IF(J90&gt;=INDEX(ฐาน!$A$4:$G$9,MATCH(I90,ฐาน!$A$4:$A$9,0),4),INDEX(ฐาน!$A$4:$G$9,MATCH(I90,ฐาน!$A$4:$A$9,0),7),INDEX(ฐาน!$A$4:$G$9,MATCH(I90,ฐาน!$A$4:$A$9,0),4)),"")</f>
        <v/>
      </c>
      <c r="P90" s="190">
        <f>IF(M90&lt;&gt;ฐาน!$M$45,IF(L90&lt;&gt;"",($J90*$L90/100),0),0)</f>
        <v>0</v>
      </c>
      <c r="Q90" s="69">
        <f>IF(M90&lt;&gt;ฐาน!$M$45,IF(L90&lt;&gt;"",ROUNDUP(($L90*$N90/100),-1),0),0)</f>
        <v>0</v>
      </c>
      <c r="R90" s="69">
        <f t="shared" si="3"/>
        <v>0</v>
      </c>
      <c r="S90" s="188">
        <f t="shared" si="4"/>
        <v>0</v>
      </c>
      <c r="T90" s="192">
        <f>IF(M90&lt;&gt;ฐาน!$M$45,IF(S90&lt;&gt;"",S90+R90,0),0)</f>
        <v>0</v>
      </c>
      <c r="U90" s="69">
        <f>IF(M90&lt;&gt;ฐาน!$M$45,IF(S90=0,J90+T90,O90),J90)</f>
        <v>0</v>
      </c>
      <c r="V90" s="14"/>
    </row>
    <row r="91" spans="1:22" x14ac:dyDescent="0.35">
      <c r="A91" s="12">
        <v>84</v>
      </c>
      <c r="B91" s="20"/>
      <c r="C91" s="25"/>
      <c r="D91" s="21"/>
      <c r="E91" s="21"/>
      <c r="F91" s="22"/>
      <c r="G91" s="48"/>
      <c r="H91" s="21"/>
      <c r="I91" s="22"/>
      <c r="J91" s="23"/>
      <c r="K91" s="218"/>
      <c r="L91" s="216" t="str">
        <f>IF(K91&lt;&gt;"",INDEX(ฐาน!$J$4:$M$44,MATCH(INT(K91),ฐาน!$J$4:$J$44,0),3),"")</f>
        <v/>
      </c>
      <c r="M91" s="67" t="str">
        <f>IF(L91&lt;&gt;"",INDEX(ฐาน!$J$4:$M$45,MATCH(L91,ฐาน!$L$4:$L$45,0),4),"")</f>
        <v/>
      </c>
      <c r="N91" s="68" t="str">
        <f>IF(I91&lt;&gt;"",INDEX(ฐาน!$A$4:$F$9,MATCH(I91,ฐาน!$A$4:$A$9,0),IF(J91&gt;=INDEX(ฐาน!$A$4:$F$9,MATCH(I91,ฐาน!$A$4:$A$9,0),3),6,5)),"")</f>
        <v/>
      </c>
      <c r="O91" s="69" t="str">
        <f>IF(I91&lt;&gt;"",IF(J91&gt;=INDEX(ฐาน!$A$4:$G$9,MATCH(I91,ฐาน!$A$4:$A$9,0),4),INDEX(ฐาน!$A$4:$G$9,MATCH(I91,ฐาน!$A$4:$A$9,0),7),INDEX(ฐาน!$A$4:$G$9,MATCH(I91,ฐาน!$A$4:$A$9,0),4)),"")</f>
        <v/>
      </c>
      <c r="P91" s="190">
        <f>IF(M91&lt;&gt;ฐาน!$M$45,IF(L91&lt;&gt;"",($J91*$L91/100),0),0)</f>
        <v>0</v>
      </c>
      <c r="Q91" s="69">
        <f>IF(M91&lt;&gt;ฐาน!$M$45,IF(L91&lt;&gt;"",ROUNDUP(($L91*$N91/100),-1),0),0)</f>
        <v>0</v>
      </c>
      <c r="R91" s="69">
        <f t="shared" si="3"/>
        <v>0</v>
      </c>
      <c r="S91" s="188">
        <f t="shared" si="4"/>
        <v>0</v>
      </c>
      <c r="T91" s="192">
        <f>IF(M91&lt;&gt;ฐาน!$M$45,IF(S91&lt;&gt;"",S91+R91,0),0)</f>
        <v>0</v>
      </c>
      <c r="U91" s="69">
        <f>IF(M91&lt;&gt;ฐาน!$M$45,IF(S91=0,J91+T91,O91),J91)</f>
        <v>0</v>
      </c>
      <c r="V91" s="14"/>
    </row>
    <row r="92" spans="1:22" x14ac:dyDescent="0.35">
      <c r="A92" s="12">
        <v>85</v>
      </c>
      <c r="B92" s="20"/>
      <c r="C92" s="25"/>
      <c r="D92" s="21"/>
      <c r="E92" s="21"/>
      <c r="F92" s="22"/>
      <c r="G92" s="48"/>
      <c r="H92" s="21"/>
      <c r="I92" s="22"/>
      <c r="J92" s="23"/>
      <c r="K92" s="218"/>
      <c r="L92" s="216" t="str">
        <f>IF(K92&lt;&gt;"",INDEX(ฐาน!$J$4:$M$44,MATCH(INT(K92),ฐาน!$J$4:$J$44,0),3),"")</f>
        <v/>
      </c>
      <c r="M92" s="67" t="str">
        <f>IF(L92&lt;&gt;"",INDEX(ฐาน!$J$4:$M$45,MATCH(L92,ฐาน!$L$4:$L$45,0),4),"")</f>
        <v/>
      </c>
      <c r="N92" s="68" t="str">
        <f>IF(I92&lt;&gt;"",INDEX(ฐาน!$A$4:$F$9,MATCH(I92,ฐาน!$A$4:$A$9,0),IF(J92&gt;=INDEX(ฐาน!$A$4:$F$9,MATCH(I92,ฐาน!$A$4:$A$9,0),3),6,5)),"")</f>
        <v/>
      </c>
      <c r="O92" s="69" t="str">
        <f>IF(I92&lt;&gt;"",IF(J92&gt;=INDEX(ฐาน!$A$4:$G$9,MATCH(I92,ฐาน!$A$4:$A$9,0),4),INDEX(ฐาน!$A$4:$G$9,MATCH(I92,ฐาน!$A$4:$A$9,0),7),INDEX(ฐาน!$A$4:$G$9,MATCH(I92,ฐาน!$A$4:$A$9,0),4)),"")</f>
        <v/>
      </c>
      <c r="P92" s="190">
        <f>IF(M92&lt;&gt;ฐาน!$M$45,IF(L92&lt;&gt;"",($J92*$L92/100),0),0)</f>
        <v>0</v>
      </c>
      <c r="Q92" s="69">
        <f>IF(M92&lt;&gt;ฐาน!$M$45,IF(L92&lt;&gt;"",ROUNDUP(($L92*$N92/100),-1),0),0)</f>
        <v>0</v>
      </c>
      <c r="R92" s="69">
        <f t="shared" si="3"/>
        <v>0</v>
      </c>
      <c r="S92" s="188">
        <f t="shared" si="4"/>
        <v>0</v>
      </c>
      <c r="T92" s="192">
        <f>IF(M92&lt;&gt;ฐาน!$M$45,IF(S92&lt;&gt;"",S92+R92,0),0)</f>
        <v>0</v>
      </c>
      <c r="U92" s="69">
        <f>IF(M92&lt;&gt;ฐาน!$M$45,IF(S92=0,J92+T92,O92),J92)</f>
        <v>0</v>
      </c>
      <c r="V92" s="14"/>
    </row>
    <row r="93" spans="1:22" x14ac:dyDescent="0.35">
      <c r="A93" s="12">
        <v>86</v>
      </c>
      <c r="B93" s="20"/>
      <c r="C93" s="25"/>
      <c r="D93" s="21"/>
      <c r="E93" s="21"/>
      <c r="F93" s="22"/>
      <c r="G93" s="48"/>
      <c r="H93" s="21"/>
      <c r="I93" s="22"/>
      <c r="J93" s="23"/>
      <c r="K93" s="218"/>
      <c r="L93" s="216" t="str">
        <f>IF(K93&lt;&gt;"",INDEX(ฐาน!$J$4:$M$44,MATCH(INT(K93),ฐาน!$J$4:$J$44,0),3),"")</f>
        <v/>
      </c>
      <c r="M93" s="67" t="str">
        <f>IF(L93&lt;&gt;"",INDEX(ฐาน!$J$4:$M$45,MATCH(L93,ฐาน!$L$4:$L$45,0),4),"")</f>
        <v/>
      </c>
      <c r="N93" s="68" t="str">
        <f>IF(I93&lt;&gt;"",INDEX(ฐาน!$A$4:$F$9,MATCH(I93,ฐาน!$A$4:$A$9,0),IF(J93&gt;=INDEX(ฐาน!$A$4:$F$9,MATCH(I93,ฐาน!$A$4:$A$9,0),3),6,5)),"")</f>
        <v/>
      </c>
      <c r="O93" s="69" t="str">
        <f>IF(I93&lt;&gt;"",IF(J93&gt;=INDEX(ฐาน!$A$4:$G$9,MATCH(I93,ฐาน!$A$4:$A$9,0),4),INDEX(ฐาน!$A$4:$G$9,MATCH(I93,ฐาน!$A$4:$A$9,0),7),INDEX(ฐาน!$A$4:$G$9,MATCH(I93,ฐาน!$A$4:$A$9,0),4)),"")</f>
        <v/>
      </c>
      <c r="P93" s="190">
        <f>IF(M93&lt;&gt;ฐาน!$M$45,IF(L93&lt;&gt;"",($J93*$L93/100),0),0)</f>
        <v>0</v>
      </c>
      <c r="Q93" s="69">
        <f>IF(M93&lt;&gt;ฐาน!$M$45,IF(L93&lt;&gt;"",ROUNDUP(($L93*$N93/100),-1),0),0)</f>
        <v>0</v>
      </c>
      <c r="R93" s="69">
        <f t="shared" si="3"/>
        <v>0</v>
      </c>
      <c r="S93" s="188">
        <f t="shared" si="4"/>
        <v>0</v>
      </c>
      <c r="T93" s="192">
        <f>IF(M93&lt;&gt;ฐาน!$M$45,IF(S93&lt;&gt;"",S93+R93,0),0)</f>
        <v>0</v>
      </c>
      <c r="U93" s="69">
        <f>IF(M93&lt;&gt;ฐาน!$M$45,IF(S93=0,J93+T93,O93),J93)</f>
        <v>0</v>
      </c>
      <c r="V93" s="14"/>
    </row>
    <row r="94" spans="1:22" x14ac:dyDescent="0.35">
      <c r="A94" s="12">
        <v>87</v>
      </c>
      <c r="B94" s="20"/>
      <c r="C94" s="25"/>
      <c r="D94" s="21"/>
      <c r="E94" s="21"/>
      <c r="F94" s="22"/>
      <c r="G94" s="48"/>
      <c r="H94" s="21"/>
      <c r="I94" s="22"/>
      <c r="J94" s="23"/>
      <c r="K94" s="218"/>
      <c r="L94" s="216" t="str">
        <f>IF(K94&lt;&gt;"",INDEX(ฐาน!$J$4:$M$44,MATCH(INT(K94),ฐาน!$J$4:$J$44,0),3),"")</f>
        <v/>
      </c>
      <c r="M94" s="67" t="str">
        <f>IF(L94&lt;&gt;"",INDEX(ฐาน!$J$4:$M$45,MATCH(L94,ฐาน!$L$4:$L$45,0),4),"")</f>
        <v/>
      </c>
      <c r="N94" s="68" t="str">
        <f>IF(I94&lt;&gt;"",INDEX(ฐาน!$A$4:$F$9,MATCH(I94,ฐาน!$A$4:$A$9,0),IF(J94&gt;=INDEX(ฐาน!$A$4:$F$9,MATCH(I94,ฐาน!$A$4:$A$9,0),3),6,5)),"")</f>
        <v/>
      </c>
      <c r="O94" s="69" t="str">
        <f>IF(I94&lt;&gt;"",IF(J94&gt;=INDEX(ฐาน!$A$4:$G$9,MATCH(I94,ฐาน!$A$4:$A$9,0),4),INDEX(ฐาน!$A$4:$G$9,MATCH(I94,ฐาน!$A$4:$A$9,0),7),INDEX(ฐาน!$A$4:$G$9,MATCH(I94,ฐาน!$A$4:$A$9,0),4)),"")</f>
        <v/>
      </c>
      <c r="P94" s="190">
        <f>IF(M94&lt;&gt;ฐาน!$M$45,IF(L94&lt;&gt;"",($J94*$L94/100),0),0)</f>
        <v>0</v>
      </c>
      <c r="Q94" s="69">
        <f>IF(M94&lt;&gt;ฐาน!$M$45,IF(L94&lt;&gt;"",ROUNDUP(($L94*$N94/100),-1),0),0)</f>
        <v>0</v>
      </c>
      <c r="R94" s="69">
        <f t="shared" si="3"/>
        <v>0</v>
      </c>
      <c r="S94" s="188">
        <f t="shared" si="4"/>
        <v>0</v>
      </c>
      <c r="T94" s="192">
        <f>IF(M94&lt;&gt;ฐาน!$M$45,IF(S94&lt;&gt;"",S94+R94,0),0)</f>
        <v>0</v>
      </c>
      <c r="U94" s="69">
        <f>IF(M94&lt;&gt;ฐาน!$M$45,IF(S94=0,J94+T94,O94),J94)</f>
        <v>0</v>
      </c>
      <c r="V94" s="14"/>
    </row>
    <row r="95" spans="1:22" x14ac:dyDescent="0.35">
      <c r="A95" s="12">
        <v>88</v>
      </c>
      <c r="B95" s="20"/>
      <c r="C95" s="25"/>
      <c r="D95" s="21"/>
      <c r="E95" s="21"/>
      <c r="F95" s="22"/>
      <c r="G95" s="48"/>
      <c r="H95" s="21"/>
      <c r="I95" s="22"/>
      <c r="J95" s="23"/>
      <c r="K95" s="218"/>
      <c r="L95" s="216" t="str">
        <f>IF(K95&lt;&gt;"",INDEX(ฐาน!$J$4:$M$44,MATCH(INT(K95),ฐาน!$J$4:$J$44,0),3),"")</f>
        <v/>
      </c>
      <c r="M95" s="67" t="str">
        <f>IF(L95&lt;&gt;"",INDEX(ฐาน!$J$4:$M$45,MATCH(L95,ฐาน!$L$4:$L$45,0),4),"")</f>
        <v/>
      </c>
      <c r="N95" s="68" t="str">
        <f>IF(I95&lt;&gt;"",INDEX(ฐาน!$A$4:$F$9,MATCH(I95,ฐาน!$A$4:$A$9,0),IF(J95&gt;=INDEX(ฐาน!$A$4:$F$9,MATCH(I95,ฐาน!$A$4:$A$9,0),3),6,5)),"")</f>
        <v/>
      </c>
      <c r="O95" s="69" t="str">
        <f>IF(I95&lt;&gt;"",IF(J95&gt;=INDEX(ฐาน!$A$4:$G$9,MATCH(I95,ฐาน!$A$4:$A$9,0),4),INDEX(ฐาน!$A$4:$G$9,MATCH(I95,ฐาน!$A$4:$A$9,0),7),INDEX(ฐาน!$A$4:$G$9,MATCH(I95,ฐาน!$A$4:$A$9,0),4)),"")</f>
        <v/>
      </c>
      <c r="P95" s="190">
        <f>IF(M95&lt;&gt;ฐาน!$M$45,IF(L95&lt;&gt;"",($J95*$L95/100),0),0)</f>
        <v>0</v>
      </c>
      <c r="Q95" s="69">
        <f>IF(M95&lt;&gt;ฐาน!$M$45,IF(L95&lt;&gt;"",ROUNDUP(($L95*$N95/100),-1),0),0)</f>
        <v>0</v>
      </c>
      <c r="R95" s="69">
        <f t="shared" si="3"/>
        <v>0</v>
      </c>
      <c r="S95" s="188">
        <f t="shared" si="4"/>
        <v>0</v>
      </c>
      <c r="T95" s="192">
        <f>IF(M95&lt;&gt;ฐาน!$M$45,IF(S95&lt;&gt;"",S95+R95,0),0)</f>
        <v>0</v>
      </c>
      <c r="U95" s="69">
        <f>IF(M95&lt;&gt;ฐาน!$M$45,IF(S95=0,J95+T95,O95),J95)</f>
        <v>0</v>
      </c>
      <c r="V95" s="14"/>
    </row>
    <row r="96" spans="1:22" x14ac:dyDescent="0.35">
      <c r="A96" s="12">
        <v>89</v>
      </c>
      <c r="B96" s="20"/>
      <c r="C96" s="25"/>
      <c r="D96" s="21"/>
      <c r="E96" s="21"/>
      <c r="F96" s="22"/>
      <c r="G96" s="48"/>
      <c r="H96" s="21"/>
      <c r="I96" s="22"/>
      <c r="J96" s="23"/>
      <c r="K96" s="218"/>
      <c r="L96" s="216" t="str">
        <f>IF(K96&lt;&gt;"",INDEX(ฐาน!$J$4:$M$44,MATCH(INT(K96),ฐาน!$J$4:$J$44,0),3),"")</f>
        <v/>
      </c>
      <c r="M96" s="67" t="str">
        <f>IF(L96&lt;&gt;"",INDEX(ฐาน!$J$4:$M$45,MATCH(L96,ฐาน!$L$4:$L$45,0),4),"")</f>
        <v/>
      </c>
      <c r="N96" s="68" t="str">
        <f>IF(I96&lt;&gt;"",INDEX(ฐาน!$A$4:$F$9,MATCH(I96,ฐาน!$A$4:$A$9,0),IF(J96&gt;=INDEX(ฐาน!$A$4:$F$9,MATCH(I96,ฐาน!$A$4:$A$9,0),3),6,5)),"")</f>
        <v/>
      </c>
      <c r="O96" s="69" t="str">
        <f>IF(I96&lt;&gt;"",IF(J96&gt;=INDEX(ฐาน!$A$4:$G$9,MATCH(I96,ฐาน!$A$4:$A$9,0),4),INDEX(ฐาน!$A$4:$G$9,MATCH(I96,ฐาน!$A$4:$A$9,0),7),INDEX(ฐาน!$A$4:$G$9,MATCH(I96,ฐาน!$A$4:$A$9,0),4)),"")</f>
        <v/>
      </c>
      <c r="P96" s="190">
        <f>IF(M96&lt;&gt;ฐาน!$M$45,IF(L96&lt;&gt;"",($J96*$L96/100),0),0)</f>
        <v>0</v>
      </c>
      <c r="Q96" s="69">
        <f>IF(M96&lt;&gt;ฐาน!$M$45,IF(L96&lt;&gt;"",ROUNDUP(($L96*$N96/100),-1),0),0)</f>
        <v>0</v>
      </c>
      <c r="R96" s="69">
        <f t="shared" si="3"/>
        <v>0</v>
      </c>
      <c r="S96" s="188">
        <f t="shared" si="4"/>
        <v>0</v>
      </c>
      <c r="T96" s="192">
        <f>IF(M96&lt;&gt;ฐาน!$M$45,IF(S96&lt;&gt;"",S96+R96,0),0)</f>
        <v>0</v>
      </c>
      <c r="U96" s="69">
        <f>IF(M96&lt;&gt;ฐาน!$M$45,IF(S96=0,J96+T96,O96),J96)</f>
        <v>0</v>
      </c>
      <c r="V96" s="14"/>
    </row>
    <row r="97" spans="1:22" x14ac:dyDescent="0.35">
      <c r="A97" s="12">
        <v>90</v>
      </c>
      <c r="B97" s="20"/>
      <c r="C97" s="25"/>
      <c r="D97" s="21"/>
      <c r="E97" s="21"/>
      <c r="F97" s="22"/>
      <c r="G97" s="48"/>
      <c r="H97" s="21"/>
      <c r="I97" s="22"/>
      <c r="J97" s="23"/>
      <c r="K97" s="218"/>
      <c r="L97" s="216" t="str">
        <f>IF(K97&lt;&gt;"",INDEX(ฐาน!$J$4:$M$44,MATCH(INT(K97),ฐาน!$J$4:$J$44,0),3),"")</f>
        <v/>
      </c>
      <c r="M97" s="67" t="str">
        <f>IF(L97&lt;&gt;"",INDEX(ฐาน!$J$4:$M$45,MATCH(L97,ฐาน!$L$4:$L$45,0),4),"")</f>
        <v/>
      </c>
      <c r="N97" s="68" t="str">
        <f>IF(I97&lt;&gt;"",INDEX(ฐาน!$A$4:$F$9,MATCH(I97,ฐาน!$A$4:$A$9,0),IF(J97&gt;=INDEX(ฐาน!$A$4:$F$9,MATCH(I97,ฐาน!$A$4:$A$9,0),3),6,5)),"")</f>
        <v/>
      </c>
      <c r="O97" s="69" t="str">
        <f>IF(I97&lt;&gt;"",IF(J97&gt;=INDEX(ฐาน!$A$4:$G$9,MATCH(I97,ฐาน!$A$4:$A$9,0),4),INDEX(ฐาน!$A$4:$G$9,MATCH(I97,ฐาน!$A$4:$A$9,0),7),INDEX(ฐาน!$A$4:$G$9,MATCH(I97,ฐาน!$A$4:$A$9,0),4)),"")</f>
        <v/>
      </c>
      <c r="P97" s="190">
        <f>IF(M97&lt;&gt;ฐาน!$M$45,IF(L97&lt;&gt;"",($J97*$L97/100),0),0)</f>
        <v>0</v>
      </c>
      <c r="Q97" s="69">
        <f>IF(M97&lt;&gt;ฐาน!$M$45,IF(L97&lt;&gt;"",ROUNDUP(($L97*$N97/100),-1),0),0)</f>
        <v>0</v>
      </c>
      <c r="R97" s="69">
        <f t="shared" si="3"/>
        <v>0</v>
      </c>
      <c r="S97" s="188">
        <f t="shared" si="4"/>
        <v>0</v>
      </c>
      <c r="T97" s="192">
        <f>IF(M97&lt;&gt;ฐาน!$M$45,IF(S97&lt;&gt;"",S97+R97,0),0)</f>
        <v>0</v>
      </c>
      <c r="U97" s="69">
        <f>IF(M97&lt;&gt;ฐาน!$M$45,IF(S97=0,J97+T97,O97),J97)</f>
        <v>0</v>
      </c>
      <c r="V97" s="14"/>
    </row>
    <row r="98" spans="1:22" x14ac:dyDescent="0.35">
      <c r="A98" s="12">
        <v>91</v>
      </c>
      <c r="B98" s="20"/>
      <c r="C98" s="25"/>
      <c r="D98" s="21"/>
      <c r="E98" s="21"/>
      <c r="F98" s="22"/>
      <c r="G98" s="48"/>
      <c r="H98" s="21"/>
      <c r="I98" s="22"/>
      <c r="J98" s="23"/>
      <c r="K98" s="218"/>
      <c r="L98" s="216" t="str">
        <f>IF(K98&lt;&gt;"",INDEX(ฐาน!$J$4:$M$44,MATCH(INT(K98),ฐาน!$J$4:$J$44,0),3),"")</f>
        <v/>
      </c>
      <c r="M98" s="67" t="str">
        <f>IF(L98&lt;&gt;"",INDEX(ฐาน!$J$4:$M$45,MATCH(L98,ฐาน!$L$4:$L$45,0),4),"")</f>
        <v/>
      </c>
      <c r="N98" s="68" t="str">
        <f>IF(I98&lt;&gt;"",INDEX(ฐาน!$A$4:$F$9,MATCH(I98,ฐาน!$A$4:$A$9,0),IF(J98&gt;=INDEX(ฐาน!$A$4:$F$9,MATCH(I98,ฐาน!$A$4:$A$9,0),3),6,5)),"")</f>
        <v/>
      </c>
      <c r="O98" s="69" t="str">
        <f>IF(I98&lt;&gt;"",IF(J98&gt;=INDEX(ฐาน!$A$4:$G$9,MATCH(I98,ฐาน!$A$4:$A$9,0),4),INDEX(ฐาน!$A$4:$G$9,MATCH(I98,ฐาน!$A$4:$A$9,0),7),INDEX(ฐาน!$A$4:$G$9,MATCH(I98,ฐาน!$A$4:$A$9,0),4)),"")</f>
        <v/>
      </c>
      <c r="P98" s="190">
        <f>IF(M98&lt;&gt;ฐาน!$M$45,IF(L98&lt;&gt;"",($J98*$L98/100),0),0)</f>
        <v>0</v>
      </c>
      <c r="Q98" s="69">
        <f>IF(M98&lt;&gt;ฐาน!$M$45,IF(L98&lt;&gt;"",ROUNDUP(($L98*$N98/100),-1),0),0)</f>
        <v>0</v>
      </c>
      <c r="R98" s="69">
        <f t="shared" si="3"/>
        <v>0</v>
      </c>
      <c r="S98" s="188">
        <f t="shared" si="4"/>
        <v>0</v>
      </c>
      <c r="T98" s="192">
        <f>IF(M98&lt;&gt;ฐาน!$M$45,IF(S98&lt;&gt;"",S98+R98,0),0)</f>
        <v>0</v>
      </c>
      <c r="U98" s="69">
        <f>IF(M98&lt;&gt;ฐาน!$M$45,IF(S98=0,J98+T98,O98),J98)</f>
        <v>0</v>
      </c>
      <c r="V98" s="14"/>
    </row>
    <row r="99" spans="1:22" x14ac:dyDescent="0.35">
      <c r="A99" s="12">
        <v>92</v>
      </c>
      <c r="B99" s="20"/>
      <c r="C99" s="25"/>
      <c r="D99" s="21"/>
      <c r="E99" s="21"/>
      <c r="F99" s="22"/>
      <c r="G99" s="48"/>
      <c r="H99" s="21"/>
      <c r="I99" s="22"/>
      <c r="J99" s="23"/>
      <c r="K99" s="218"/>
      <c r="L99" s="216" t="str">
        <f>IF(K99&lt;&gt;"",INDEX(ฐาน!$J$4:$M$44,MATCH(INT(K99),ฐาน!$J$4:$J$44,0),3),"")</f>
        <v/>
      </c>
      <c r="M99" s="67" t="str">
        <f>IF(L99&lt;&gt;"",INDEX(ฐาน!$J$4:$M$45,MATCH(L99,ฐาน!$L$4:$L$45,0),4),"")</f>
        <v/>
      </c>
      <c r="N99" s="68" t="str">
        <f>IF(I99&lt;&gt;"",INDEX(ฐาน!$A$4:$F$9,MATCH(I99,ฐาน!$A$4:$A$9,0),IF(J99&gt;=INDEX(ฐาน!$A$4:$F$9,MATCH(I99,ฐาน!$A$4:$A$9,0),3),6,5)),"")</f>
        <v/>
      </c>
      <c r="O99" s="69" t="str">
        <f>IF(I99&lt;&gt;"",IF(J99&gt;=INDEX(ฐาน!$A$4:$G$9,MATCH(I99,ฐาน!$A$4:$A$9,0),4),INDEX(ฐาน!$A$4:$G$9,MATCH(I99,ฐาน!$A$4:$A$9,0),7),INDEX(ฐาน!$A$4:$G$9,MATCH(I99,ฐาน!$A$4:$A$9,0),4)),"")</f>
        <v/>
      </c>
      <c r="P99" s="190">
        <f>IF(M99&lt;&gt;ฐาน!$M$45,IF(L99&lt;&gt;"",($J99*$L99/100),0),0)</f>
        <v>0</v>
      </c>
      <c r="Q99" s="69">
        <f>IF(M99&lt;&gt;ฐาน!$M$45,IF(L99&lt;&gt;"",ROUNDUP(($L99*$N99/100),-1),0),0)</f>
        <v>0</v>
      </c>
      <c r="R99" s="69">
        <f t="shared" si="3"/>
        <v>0</v>
      </c>
      <c r="S99" s="188">
        <f t="shared" si="4"/>
        <v>0</v>
      </c>
      <c r="T99" s="192">
        <f>IF(M99&lt;&gt;ฐาน!$M$45,IF(S99&lt;&gt;"",S99+R99,0),0)</f>
        <v>0</v>
      </c>
      <c r="U99" s="69">
        <f>IF(M99&lt;&gt;ฐาน!$M$45,IF(S99=0,J99+T99,O99),J99)</f>
        <v>0</v>
      </c>
      <c r="V99" s="14"/>
    </row>
    <row r="100" spans="1:22" x14ac:dyDescent="0.35">
      <c r="A100" s="12">
        <v>93</v>
      </c>
      <c r="B100" s="20"/>
      <c r="C100" s="25"/>
      <c r="D100" s="21"/>
      <c r="E100" s="21"/>
      <c r="F100" s="22"/>
      <c r="G100" s="48"/>
      <c r="H100" s="21"/>
      <c r="I100" s="22"/>
      <c r="J100" s="23"/>
      <c r="K100" s="218"/>
      <c r="L100" s="216" t="str">
        <f>IF(K100&lt;&gt;"",INDEX(ฐาน!$J$4:$M$44,MATCH(INT(K100),ฐาน!$J$4:$J$44,0),3),"")</f>
        <v/>
      </c>
      <c r="M100" s="67" t="str">
        <f>IF(L100&lt;&gt;"",INDEX(ฐาน!$J$4:$M$45,MATCH(L100,ฐาน!$L$4:$L$45,0),4),"")</f>
        <v/>
      </c>
      <c r="N100" s="68" t="str">
        <f>IF(I100&lt;&gt;"",INDEX(ฐาน!$A$4:$F$9,MATCH(I100,ฐาน!$A$4:$A$9,0),IF(J100&gt;=INDEX(ฐาน!$A$4:$F$9,MATCH(I100,ฐาน!$A$4:$A$9,0),3),6,5)),"")</f>
        <v/>
      </c>
      <c r="O100" s="69" t="str">
        <f>IF(I100&lt;&gt;"",IF(J100&gt;=INDEX(ฐาน!$A$4:$G$9,MATCH(I100,ฐาน!$A$4:$A$9,0),4),INDEX(ฐาน!$A$4:$G$9,MATCH(I100,ฐาน!$A$4:$A$9,0),7),INDEX(ฐาน!$A$4:$G$9,MATCH(I100,ฐาน!$A$4:$A$9,0),4)),"")</f>
        <v/>
      </c>
      <c r="P100" s="190">
        <f>IF(M100&lt;&gt;ฐาน!$M$45,IF(L100&lt;&gt;"",($J100*$L100/100),0),0)</f>
        <v>0</v>
      </c>
      <c r="Q100" s="69">
        <f>IF(M100&lt;&gt;ฐาน!$M$45,IF(L100&lt;&gt;"",ROUNDUP(($L100*$N100/100),-1),0),0)</f>
        <v>0</v>
      </c>
      <c r="R100" s="69">
        <f t="shared" si="3"/>
        <v>0</v>
      </c>
      <c r="S100" s="188">
        <f t="shared" si="4"/>
        <v>0</v>
      </c>
      <c r="T100" s="192">
        <f>IF(M100&lt;&gt;ฐาน!$M$45,IF(S100&lt;&gt;"",S100+R100,0),0)</f>
        <v>0</v>
      </c>
      <c r="U100" s="69">
        <f>IF(M100&lt;&gt;ฐาน!$M$45,IF(S100=0,J100+T100,O100),J100)</f>
        <v>0</v>
      </c>
      <c r="V100" s="14"/>
    </row>
    <row r="101" spans="1:22" x14ac:dyDescent="0.35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215"/>
      <c r="L101" s="2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</row>
  </sheetData>
  <protectedRanges>
    <protectedRange password="EE4F" sqref="O3" name="ช่วง1_2_1"/>
  </protectedRanges>
  <mergeCells count="14">
    <mergeCell ref="V5:V7"/>
    <mergeCell ref="I6:J6"/>
    <mergeCell ref="L6:M6"/>
    <mergeCell ref="E5:E7"/>
    <mergeCell ref="F5:F7"/>
    <mergeCell ref="G5:G7"/>
    <mergeCell ref="H5:H7"/>
    <mergeCell ref="I5:J5"/>
    <mergeCell ref="K5:K7"/>
    <mergeCell ref="D5:D7"/>
    <mergeCell ref="A5:A7"/>
    <mergeCell ref="B5:B7"/>
    <mergeCell ref="C5:C7"/>
    <mergeCell ref="L5:U5"/>
  </mergeCells>
  <conditionalFormatting sqref="E3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P10"/>
  <sheetViews>
    <sheetView workbookViewId="0">
      <selection activeCell="H17" sqref="H17"/>
    </sheetView>
  </sheetViews>
  <sheetFormatPr defaultRowHeight="14.25" x14ac:dyDescent="0.2"/>
  <cols>
    <col min="1" max="1" width="4" customWidth="1"/>
    <col min="2" max="2" width="5" customWidth="1"/>
    <col min="3" max="4" width="7.875" customWidth="1"/>
    <col min="5" max="5" width="10.375" customWidth="1"/>
    <col min="6" max="6" width="10.25" bestFit="1" customWidth="1"/>
    <col min="7" max="8" width="9.75" customWidth="1"/>
    <col min="9" max="9" width="4.75" customWidth="1"/>
    <col min="10" max="10" width="5.375" customWidth="1"/>
    <col min="11" max="12" width="8.25" customWidth="1"/>
    <col min="13" max="13" width="9.875" customWidth="1"/>
    <col min="14" max="14" width="10.25" bestFit="1" customWidth="1"/>
    <col min="15" max="16" width="10.125" customWidth="1"/>
  </cols>
  <sheetData>
    <row r="2" spans="2:16" ht="23.25" x14ac:dyDescent="0.35">
      <c r="B2" s="60" t="s">
        <v>87</v>
      </c>
      <c r="J2" s="60" t="s">
        <v>88</v>
      </c>
    </row>
    <row r="3" spans="2:16" ht="21" x14ac:dyDescent="0.2">
      <c r="B3" s="254" t="s">
        <v>45</v>
      </c>
      <c r="C3" s="254"/>
      <c r="D3" s="254"/>
      <c r="E3" s="254"/>
      <c r="F3" s="247" t="s">
        <v>36</v>
      </c>
      <c r="G3" s="249" t="s">
        <v>55</v>
      </c>
      <c r="H3" s="250"/>
      <c r="J3" s="254" t="s">
        <v>45</v>
      </c>
      <c r="K3" s="254"/>
      <c r="L3" s="254"/>
      <c r="M3" s="254"/>
      <c r="N3" s="247" t="s">
        <v>36</v>
      </c>
      <c r="O3" s="249" t="s">
        <v>55</v>
      </c>
      <c r="P3" s="250"/>
    </row>
    <row r="4" spans="2:16" ht="21" x14ac:dyDescent="0.2">
      <c r="B4" s="7" t="s">
        <v>15</v>
      </c>
      <c r="C4" s="7" t="s">
        <v>44</v>
      </c>
      <c r="D4" s="7" t="s">
        <v>3</v>
      </c>
      <c r="E4" s="7" t="s">
        <v>54</v>
      </c>
      <c r="F4" s="248"/>
      <c r="G4" s="26" t="s">
        <v>56</v>
      </c>
      <c r="H4" s="37" t="s">
        <v>27</v>
      </c>
      <c r="J4" s="7" t="s">
        <v>15</v>
      </c>
      <c r="K4" s="7" t="s">
        <v>44</v>
      </c>
      <c r="L4" s="7" t="s">
        <v>3</v>
      </c>
      <c r="M4" s="7" t="s">
        <v>54</v>
      </c>
      <c r="N4" s="248"/>
      <c r="O4" s="26" t="s">
        <v>56</v>
      </c>
      <c r="P4" s="37" t="s">
        <v>27</v>
      </c>
    </row>
    <row r="5" spans="2:16" ht="21" x14ac:dyDescent="0.2">
      <c r="B5" s="70">
        <v>1</v>
      </c>
      <c r="C5" s="57">
        <v>90</v>
      </c>
      <c r="D5" s="57">
        <v>100</v>
      </c>
      <c r="E5" s="71" t="str">
        <f>ฐาน!$K$14&amp; " - " &amp;ฐาน!$K$4</f>
        <v>3 - 3.5</v>
      </c>
      <c r="F5" s="72" t="s">
        <v>37</v>
      </c>
      <c r="G5" s="129">
        <f>COUNTIF(ชพ!$M$9:$M$5001,F5)</f>
        <v>120</v>
      </c>
      <c r="H5" s="73">
        <f>G5*100/$G$10</f>
        <v>100</v>
      </c>
      <c r="J5" s="70">
        <v>1</v>
      </c>
      <c r="K5" s="57">
        <v>90</v>
      </c>
      <c r="L5" s="57">
        <v>100</v>
      </c>
      <c r="M5" s="71" t="str">
        <f>ฐาน!$L$14&amp; " - " &amp;ฐาน!$L$4</f>
        <v>3 - 3</v>
      </c>
      <c r="N5" s="72" t="s">
        <v>37</v>
      </c>
      <c r="O5" s="129">
        <f>COUNTIF(ชช!$M$8:$M$100,N5)</f>
        <v>2</v>
      </c>
      <c r="P5" s="73">
        <f>O5*100/$G$10</f>
        <v>1.6666666666666667</v>
      </c>
    </row>
    <row r="6" spans="2:16" ht="21" x14ac:dyDescent="0.2">
      <c r="B6" s="74">
        <v>2</v>
      </c>
      <c r="C6" s="59">
        <v>80</v>
      </c>
      <c r="D6" s="59">
        <v>89.99</v>
      </c>
      <c r="E6" s="75" t="str">
        <f>ฐาน!K24&amp; " - " &amp;ฐาน!K15</f>
        <v>2.9 - 2.99</v>
      </c>
      <c r="F6" s="53" t="s">
        <v>40</v>
      </c>
      <c r="G6" s="130">
        <f>COUNTIF(ชพ!$M$9:$M$5001,F6)</f>
        <v>0</v>
      </c>
      <c r="H6" s="76">
        <f>G6*100/$G$10</f>
        <v>0</v>
      </c>
      <c r="J6" s="74">
        <v>2</v>
      </c>
      <c r="K6" s="59">
        <v>80</v>
      </c>
      <c r="L6" s="59">
        <v>89.99</v>
      </c>
      <c r="M6" s="75" t="str">
        <f>ฐาน!L24&amp; " - " &amp;ฐาน!L15</f>
        <v>2.8 - 2.8</v>
      </c>
      <c r="N6" s="53" t="s">
        <v>40</v>
      </c>
      <c r="O6" s="130">
        <f>COUNTIF(ชช!$M$8:$M$100,N6)</f>
        <v>1</v>
      </c>
      <c r="P6" s="76">
        <f>O6*100/$G$10</f>
        <v>0.83333333333333337</v>
      </c>
    </row>
    <row r="7" spans="2:16" ht="21" x14ac:dyDescent="0.2">
      <c r="B7" s="74">
        <v>3</v>
      </c>
      <c r="C7" s="59">
        <v>70</v>
      </c>
      <c r="D7" s="59">
        <v>79.989999999999995</v>
      </c>
      <c r="E7" s="75" t="str">
        <f>ฐาน!K34&amp; " - " &amp;ฐาน!K25</f>
        <v>2.7 - 2.79</v>
      </c>
      <c r="F7" s="53" t="s">
        <v>39</v>
      </c>
      <c r="G7" s="130">
        <f>COUNTIF(ชพ!$M$9:$M$5001,F7)</f>
        <v>0</v>
      </c>
      <c r="H7" s="76">
        <f>G7*100/$G$10</f>
        <v>0</v>
      </c>
      <c r="J7" s="74">
        <v>3</v>
      </c>
      <c r="K7" s="59">
        <v>70</v>
      </c>
      <c r="L7" s="59">
        <v>79.989999999999995</v>
      </c>
      <c r="M7" s="75" t="str">
        <f>ฐาน!L34&amp; " - " &amp;ฐาน!L25</f>
        <v>2.6 - 2.6</v>
      </c>
      <c r="N7" s="53" t="s">
        <v>39</v>
      </c>
      <c r="O7" s="130">
        <f>COUNTIF(ชช!$M$8:$M$100,N7)</f>
        <v>0</v>
      </c>
      <c r="P7" s="76">
        <f>O7*100/$G$10</f>
        <v>0</v>
      </c>
    </row>
    <row r="8" spans="2:16" ht="21" x14ac:dyDescent="0.2">
      <c r="B8" s="74">
        <v>4</v>
      </c>
      <c r="C8" s="59">
        <v>60</v>
      </c>
      <c r="D8" s="59">
        <v>69.989999999999995</v>
      </c>
      <c r="E8" s="75" t="str">
        <f>ฐาน!K44&amp; " - " &amp;ฐาน!K35</f>
        <v>2.6 - 2.69</v>
      </c>
      <c r="F8" s="53" t="s">
        <v>38</v>
      </c>
      <c r="G8" s="130">
        <f>COUNTIF(ชพ!$M$9:$M$5001,F8)</f>
        <v>0</v>
      </c>
      <c r="H8" s="76">
        <f>G8*100/$G$10</f>
        <v>0</v>
      </c>
      <c r="J8" s="74">
        <v>4</v>
      </c>
      <c r="K8" s="59">
        <v>60</v>
      </c>
      <c r="L8" s="59">
        <v>69.989999999999995</v>
      </c>
      <c r="M8" s="75" t="str">
        <f>ฐาน!L44&amp; " - " &amp;ฐาน!L35</f>
        <v>2.4 - 2.4</v>
      </c>
      <c r="N8" s="53" t="s">
        <v>38</v>
      </c>
      <c r="O8" s="130">
        <f>COUNTIF(ชช!$M$8:$M$100,N8)</f>
        <v>0</v>
      </c>
      <c r="P8" s="76">
        <f>O8*100/$G$10</f>
        <v>0</v>
      </c>
    </row>
    <row r="9" spans="2:16" ht="21" x14ac:dyDescent="0.2">
      <c r="B9" s="77">
        <v>5</v>
      </c>
      <c r="C9" s="78">
        <v>0</v>
      </c>
      <c r="D9" s="78">
        <v>59.99</v>
      </c>
      <c r="E9" s="79">
        <f>ฐาน!K45</f>
        <v>0</v>
      </c>
      <c r="F9" s="80" t="s">
        <v>46</v>
      </c>
      <c r="G9" s="131">
        <f>COUNTIF(ชพ!$M$9:$M$5001,F9)</f>
        <v>0</v>
      </c>
      <c r="H9" s="81">
        <f>G9*100/$G$10</f>
        <v>0</v>
      </c>
      <c r="J9" s="77">
        <v>5</v>
      </c>
      <c r="K9" s="78">
        <v>0</v>
      </c>
      <c r="L9" s="78">
        <v>59.99</v>
      </c>
      <c r="M9" s="79">
        <f>ฐาน!L45</f>
        <v>0</v>
      </c>
      <c r="N9" s="80" t="s">
        <v>46</v>
      </c>
      <c r="O9" s="131">
        <f>COUNTIF(ชช!$M$8:$M$100,N9)</f>
        <v>0</v>
      </c>
      <c r="P9" s="81">
        <f>O9*100/$G$10</f>
        <v>0</v>
      </c>
    </row>
    <row r="10" spans="2:16" ht="21" x14ac:dyDescent="0.35">
      <c r="B10" s="255" t="s">
        <v>57</v>
      </c>
      <c r="C10" s="256"/>
      <c r="D10" s="256"/>
      <c r="E10" s="257"/>
      <c r="F10" s="82"/>
      <c r="G10" s="159">
        <f>SUM(G5:G9)</f>
        <v>120</v>
      </c>
      <c r="H10" s="83"/>
      <c r="J10" s="251" t="s">
        <v>57</v>
      </c>
      <c r="K10" s="252"/>
      <c r="L10" s="252"/>
      <c r="M10" s="253"/>
      <c r="N10" s="82"/>
      <c r="O10" s="159">
        <f>SUM(O5:O9)</f>
        <v>3</v>
      </c>
      <c r="P10" s="83"/>
    </row>
  </sheetData>
  <mergeCells count="8">
    <mergeCell ref="N3:N4"/>
    <mergeCell ref="O3:P3"/>
    <mergeCell ref="J10:M10"/>
    <mergeCell ref="B3:E3"/>
    <mergeCell ref="G3:H3"/>
    <mergeCell ref="B10:E10"/>
    <mergeCell ref="F3:F4"/>
    <mergeCell ref="J3:M3"/>
  </mergeCells>
  <pageMargins left="0.7" right="0.7" top="0.75" bottom="0.75" header="0.3" footer="0.3"/>
  <pageSetup paperSize="9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H29"/>
  <sheetViews>
    <sheetView topLeftCell="A10" zoomScale="110" zoomScaleNormal="110" workbookViewId="0">
      <selection activeCell="C15" sqref="C15"/>
    </sheetView>
  </sheetViews>
  <sheetFormatPr defaultRowHeight="21" x14ac:dyDescent="0.35"/>
  <cols>
    <col min="1" max="1" width="3.875" style="2" customWidth="1"/>
    <col min="2" max="2" width="15.625" style="2" customWidth="1"/>
    <col min="3" max="3" width="10.875" style="2" customWidth="1"/>
    <col min="4" max="4" width="13.125" style="2" customWidth="1"/>
    <col min="5" max="5" width="13.125" style="2" bestFit="1" customWidth="1"/>
    <col min="6" max="6" width="9.875" style="2" bestFit="1" customWidth="1"/>
    <col min="7" max="7" width="9" style="2"/>
    <col min="8" max="8" width="9.125" style="2" customWidth="1"/>
    <col min="9" max="16384" width="9" style="2"/>
  </cols>
  <sheetData>
    <row r="1" spans="2:8" ht="23.25" x14ac:dyDescent="0.35">
      <c r="C1" s="60" t="s">
        <v>81</v>
      </c>
    </row>
    <row r="2" spans="2:8" ht="12" customHeight="1" x14ac:dyDescent="0.35">
      <c r="C2" s="60"/>
    </row>
    <row r="3" spans="2:8" ht="23.25" x14ac:dyDescent="0.35">
      <c r="B3" s="101"/>
      <c r="C3" s="102"/>
      <c r="D3" s="103"/>
      <c r="E3" s="103"/>
      <c r="F3" s="103"/>
      <c r="G3" s="103"/>
      <c r="H3" s="104"/>
    </row>
    <row r="4" spans="2:8" ht="23.25" x14ac:dyDescent="0.35">
      <c r="B4" s="105" t="s">
        <v>84</v>
      </c>
      <c r="C4" s="106" t="s">
        <v>34</v>
      </c>
      <c r="D4" s="157" t="str">
        <f>INDEX(ชพ!$A$9:$U$5002,MATCH($C$7,ชพ!$A$9:$A$5002,0),6)</f>
        <v>สพม.40</v>
      </c>
      <c r="E4" s="107"/>
      <c r="F4" s="107"/>
      <c r="G4" s="107"/>
      <c r="H4" s="108"/>
    </row>
    <row r="5" spans="2:8" ht="23.25" x14ac:dyDescent="0.35">
      <c r="B5" s="109"/>
      <c r="C5" s="106" t="s">
        <v>74</v>
      </c>
      <c r="D5" s="110" t="s">
        <v>75</v>
      </c>
      <c r="E5" s="111"/>
      <c r="F5" s="111"/>
      <c r="G5" s="111"/>
      <c r="H5" s="108"/>
    </row>
    <row r="6" spans="2:8" ht="23.25" x14ac:dyDescent="0.35">
      <c r="B6" s="112"/>
      <c r="C6" s="113"/>
      <c r="D6" s="114"/>
      <c r="E6" s="115"/>
      <c r="F6" s="115"/>
      <c r="G6" s="115"/>
      <c r="H6" s="116"/>
    </row>
    <row r="7" spans="2:8" x14ac:dyDescent="0.35">
      <c r="B7" s="117" t="s">
        <v>73</v>
      </c>
      <c r="C7" s="100">
        <v>5</v>
      </c>
      <c r="D7" s="118"/>
      <c r="E7" s="118"/>
      <c r="F7" s="118"/>
      <c r="G7" s="118"/>
      <c r="H7" s="119"/>
    </row>
    <row r="8" spans="2:8" x14ac:dyDescent="0.35">
      <c r="B8" s="132" t="s">
        <v>76</v>
      </c>
      <c r="C8" s="133"/>
      <c r="D8" s="133"/>
      <c r="E8" s="133"/>
      <c r="F8" s="133"/>
      <c r="G8" s="133"/>
      <c r="H8" s="134"/>
    </row>
    <row r="9" spans="2:8" x14ac:dyDescent="0.35">
      <c r="B9" s="135" t="s">
        <v>64</v>
      </c>
      <c r="C9" s="152" t="str">
        <f>INDEX(ชพ!$A$9:$U$5001,MATCH($C$7,ชพ!$A$9:$A$5001,0),3)</f>
        <v>นายศุภชัย รัววิชา4</v>
      </c>
      <c r="D9" s="152"/>
      <c r="E9" s="152"/>
      <c r="F9" s="136"/>
      <c r="G9" s="136"/>
      <c r="H9" s="137"/>
    </row>
    <row r="10" spans="2:8" x14ac:dyDescent="0.35">
      <c r="B10" s="135" t="s">
        <v>13</v>
      </c>
      <c r="C10" s="152" t="str">
        <f>INDEX(ชพ!$A$9:$U$5001,MATCH($C$7,ชพ!$A$9:$A$5001,0),4)</f>
        <v>ครู</v>
      </c>
      <c r="D10" s="136"/>
      <c r="E10" s="138" t="s">
        <v>16</v>
      </c>
      <c r="F10" s="152" t="str">
        <f>INDEX(ชพ!$A$9:$U$5001,MATCH($C$7,ชพ!$A$9:$A$5001,0),5)</f>
        <v>ชำนาญการพิเศษ</v>
      </c>
      <c r="G10" s="136"/>
      <c r="H10" s="137"/>
    </row>
    <row r="11" spans="2:8" x14ac:dyDescent="0.35">
      <c r="B11" s="135" t="s">
        <v>65</v>
      </c>
      <c r="C11" s="207" t="str">
        <f>INDEX(ชพ!$A$9:$U$5001,MATCH($C$7,ชพ!$A$9:$A$5001,0),7)</f>
        <v>0424117</v>
      </c>
      <c r="D11" s="136"/>
      <c r="E11" s="138" t="s">
        <v>72</v>
      </c>
      <c r="F11" s="153">
        <f>INDEX(ชพ!$A$9:$U$5001,MATCH($C$7,ชพ!$A$9:$A$5001,0),8)</f>
        <v>1622</v>
      </c>
      <c r="G11" s="136"/>
      <c r="H11" s="137"/>
    </row>
    <row r="12" spans="2:8" x14ac:dyDescent="0.35">
      <c r="B12" s="139"/>
      <c r="C12" s="140"/>
      <c r="D12" s="141"/>
      <c r="E12" s="142"/>
      <c r="F12" s="143"/>
      <c r="G12" s="141"/>
      <c r="H12" s="144"/>
    </row>
    <row r="13" spans="2:8" x14ac:dyDescent="0.35">
      <c r="B13" s="132" t="s">
        <v>77</v>
      </c>
      <c r="C13" s="145"/>
      <c r="D13" s="133"/>
      <c r="E13" s="146"/>
      <c r="F13" s="147"/>
      <c r="G13" s="133"/>
      <c r="H13" s="134"/>
    </row>
    <row r="14" spans="2:8" x14ac:dyDescent="0.35">
      <c r="B14" s="135" t="s">
        <v>1</v>
      </c>
      <c r="C14" s="155" t="str">
        <f>INDEX(ชพ!$A$9:$U$5001,MATCH($C$7,ชพ!$A$9:$A$5001,0),9)</f>
        <v>คศ.3</v>
      </c>
      <c r="D14" s="136"/>
      <c r="E14" s="138" t="s">
        <v>20</v>
      </c>
      <c r="F14" s="154">
        <f>INDEX(ชพ!$A$9:$U$5001,MATCH($C$7,ชพ!$A$9:$A$5001,0),10)</f>
        <v>41580</v>
      </c>
      <c r="G14" s="149" t="s">
        <v>80</v>
      </c>
      <c r="H14" s="137"/>
    </row>
    <row r="15" spans="2:8" x14ac:dyDescent="0.35">
      <c r="B15" s="135" t="s">
        <v>67</v>
      </c>
      <c r="C15" s="156">
        <f>INDEX(ชพ!$A$9:$U$5001,MATCH($C$7,ชพ!$A$9:$A$5001,0),14)</f>
        <v>49330</v>
      </c>
      <c r="D15" s="136"/>
      <c r="E15" s="138" t="s">
        <v>4</v>
      </c>
      <c r="F15" s="154">
        <f>INDEX(ชพ!$A$9:$U$5001,MATCH($C$7,ชพ!$A$9:$A$5001,0),15)</f>
        <v>58390</v>
      </c>
      <c r="G15" s="149" t="s">
        <v>80</v>
      </c>
      <c r="H15" s="137"/>
    </row>
    <row r="16" spans="2:8" x14ac:dyDescent="0.35">
      <c r="B16" s="135"/>
      <c r="C16" s="148"/>
      <c r="D16" s="136"/>
      <c r="E16" s="138"/>
      <c r="F16" s="148"/>
      <c r="G16" s="136"/>
      <c r="H16" s="137"/>
    </row>
    <row r="17" spans="2:8" x14ac:dyDescent="0.35">
      <c r="B17" s="132" t="s">
        <v>90</v>
      </c>
      <c r="C17" s="150"/>
      <c r="D17" s="133"/>
      <c r="E17" s="146"/>
      <c r="F17" s="150"/>
      <c r="G17" s="133"/>
      <c r="H17" s="134"/>
    </row>
    <row r="18" spans="2:8" x14ac:dyDescent="0.35">
      <c r="B18" s="135" t="s">
        <v>66</v>
      </c>
      <c r="C18" s="155">
        <f>INDEX(ชพ!$A$9:$U$5001,MATCH($C$7,ชพ!$A$9:$A$5001,0),11)</f>
        <v>91</v>
      </c>
      <c r="D18" s="136"/>
      <c r="E18" s="138" t="s">
        <v>78</v>
      </c>
      <c r="F18" s="160">
        <f>INDEX(ชพ!$A$9:$U$5001,MATCH($C$7,ชพ!$A$9:$A$5001,0),12)</f>
        <v>3.05</v>
      </c>
      <c r="G18" s="136"/>
      <c r="H18" s="137"/>
    </row>
    <row r="19" spans="2:8" x14ac:dyDescent="0.35">
      <c r="B19" s="135" t="s">
        <v>79</v>
      </c>
      <c r="C19" s="152" t="str">
        <f>INDEX(ชพ!$A$9:$U$5001,MATCH($C$7,ชพ!$A$9:$A$5001,0),13)</f>
        <v>ดีเด่น</v>
      </c>
      <c r="D19" s="136"/>
      <c r="E19" s="138" t="s">
        <v>68</v>
      </c>
      <c r="F19" s="206">
        <f>INDEX(ชพ!$A$9:$U$5001,MATCH($C$7,ชพ!$A$9:$A$5001,0),16)</f>
        <v>1504.5650000000001</v>
      </c>
      <c r="G19" s="149" t="s">
        <v>80</v>
      </c>
      <c r="H19" s="137"/>
    </row>
    <row r="20" spans="2:8" x14ac:dyDescent="0.35">
      <c r="B20" s="151"/>
      <c r="C20" s="136"/>
      <c r="D20" s="136"/>
      <c r="E20" s="138" t="s">
        <v>69</v>
      </c>
      <c r="F20" s="154">
        <f>INDEX(ชพ!$A$9:$U$5001,MATCH($C$7,ชพ!$A$9:$A$5001,0),18)</f>
        <v>1510</v>
      </c>
      <c r="G20" s="149" t="s">
        <v>80</v>
      </c>
      <c r="H20" s="137"/>
    </row>
    <row r="21" spans="2:8" x14ac:dyDescent="0.35">
      <c r="B21" s="151"/>
      <c r="C21" s="136"/>
      <c r="D21" s="136"/>
      <c r="E21" s="138" t="s">
        <v>70</v>
      </c>
      <c r="F21" s="206">
        <f>INDEX(ชพ!$A$9:$U$5001,MATCH($C$7,ชพ!$A$9:$A$5001,0),19)</f>
        <v>0</v>
      </c>
      <c r="G21" s="149" t="s">
        <v>80</v>
      </c>
      <c r="H21" s="137"/>
    </row>
    <row r="22" spans="2:8" x14ac:dyDescent="0.35">
      <c r="B22" s="158" t="s">
        <v>89</v>
      </c>
      <c r="C22" s="103"/>
      <c r="D22" s="103"/>
      <c r="E22" s="120"/>
      <c r="F22" s="121"/>
      <c r="G22" s="122"/>
      <c r="H22" s="104"/>
    </row>
    <row r="23" spans="2:8" x14ac:dyDescent="0.35">
      <c r="B23" s="123"/>
      <c r="C23" s="111"/>
      <c r="D23" s="124"/>
      <c r="E23" s="125" t="s">
        <v>71</v>
      </c>
      <c r="F23" s="126">
        <f>INDEX(ชพ!$A$9:$U$5001,MATCH($C$7,ชพ!$A$9:$A$5001,0),21)</f>
        <v>43090</v>
      </c>
      <c r="G23" s="124" t="s">
        <v>80</v>
      </c>
      <c r="H23" s="108"/>
    </row>
    <row r="24" spans="2:8" x14ac:dyDescent="0.35">
      <c r="B24" s="127"/>
      <c r="C24" s="115"/>
      <c r="D24" s="115"/>
      <c r="E24" s="115"/>
      <c r="F24" s="115"/>
      <c r="G24" s="115"/>
      <c r="H24" s="116"/>
    </row>
    <row r="27" spans="2:8" x14ac:dyDescent="0.35">
      <c r="D27" s="49" t="s">
        <v>82</v>
      </c>
    </row>
    <row r="28" spans="2:8" x14ac:dyDescent="0.35">
      <c r="E28" s="258" t="s">
        <v>83</v>
      </c>
      <c r="F28" s="258"/>
      <c r="G28" s="258"/>
    </row>
    <row r="29" spans="2:8" x14ac:dyDescent="0.35">
      <c r="D29" s="32"/>
      <c r="E29" s="259" t="str">
        <f>"ผอ.ร.ร. "&amp;INDEX(ชพ!$A$9:$U$5001,MATCH($C$7,ชพ!$A$9:$A$5001,0),6)</f>
        <v>ผอ.ร.ร. สพม.40</v>
      </c>
      <c r="F29" s="259"/>
      <c r="G29" s="259"/>
    </row>
  </sheetData>
  <mergeCells count="2">
    <mergeCell ref="E28:G28"/>
    <mergeCell ref="E29:G29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29"/>
  <sheetViews>
    <sheetView zoomScale="110" zoomScaleNormal="110" workbookViewId="0">
      <selection activeCell="J10" sqref="J10"/>
    </sheetView>
  </sheetViews>
  <sheetFormatPr defaultRowHeight="21" x14ac:dyDescent="0.35"/>
  <cols>
    <col min="1" max="1" width="3.875" style="2" customWidth="1"/>
    <col min="2" max="2" width="15.625" style="2" customWidth="1"/>
    <col min="3" max="3" width="10.875" style="2" customWidth="1"/>
    <col min="4" max="4" width="13.125" style="2" customWidth="1"/>
    <col min="5" max="5" width="13.125" style="2" bestFit="1" customWidth="1"/>
    <col min="6" max="6" width="9.875" style="2" bestFit="1" customWidth="1"/>
    <col min="7" max="7" width="9" style="2"/>
    <col min="8" max="8" width="9.125" style="2" customWidth="1"/>
    <col min="9" max="16384" width="9" style="2"/>
  </cols>
  <sheetData>
    <row r="1" spans="2:8" ht="23.25" x14ac:dyDescent="0.35">
      <c r="C1" s="60" t="s">
        <v>81</v>
      </c>
    </row>
    <row r="2" spans="2:8" ht="12" customHeight="1" x14ac:dyDescent="0.35">
      <c r="C2" s="60"/>
    </row>
    <row r="3" spans="2:8" ht="23.25" x14ac:dyDescent="0.35">
      <c r="B3" s="101"/>
      <c r="C3" s="102"/>
      <c r="D3" s="103"/>
      <c r="E3" s="103"/>
      <c r="F3" s="103"/>
      <c r="G3" s="103"/>
      <c r="H3" s="104"/>
    </row>
    <row r="4" spans="2:8" ht="23.25" x14ac:dyDescent="0.35">
      <c r="B4" s="105" t="s">
        <v>84</v>
      </c>
      <c r="C4" s="106" t="s">
        <v>34</v>
      </c>
      <c r="D4" s="157" t="str">
        <f>INDEX(ชช!$A$8:$W$158,MATCH($C$7,ชช!$A$8:$A$158,0),6)</f>
        <v>เพชรพิทยาคม</v>
      </c>
      <c r="E4" s="107"/>
      <c r="F4" s="107"/>
      <c r="G4" s="107"/>
      <c r="H4" s="108"/>
    </row>
    <row r="5" spans="2:8" ht="23.25" x14ac:dyDescent="0.35">
      <c r="B5" s="109"/>
      <c r="C5" s="106" t="s">
        <v>74</v>
      </c>
      <c r="D5" s="110" t="s">
        <v>75</v>
      </c>
      <c r="E5" s="111"/>
      <c r="F5" s="111"/>
      <c r="G5" s="111"/>
      <c r="H5" s="108"/>
    </row>
    <row r="6" spans="2:8" ht="23.25" x14ac:dyDescent="0.35">
      <c r="B6" s="112"/>
      <c r="C6" s="113"/>
      <c r="D6" s="114"/>
      <c r="E6" s="115"/>
      <c r="F6" s="115"/>
      <c r="G6" s="115"/>
      <c r="H6" s="116"/>
    </row>
    <row r="7" spans="2:8" x14ac:dyDescent="0.35">
      <c r="B7" s="117" t="s">
        <v>73</v>
      </c>
      <c r="C7" s="100">
        <v>2</v>
      </c>
      <c r="D7" s="118"/>
      <c r="E7" s="118"/>
      <c r="F7" s="118"/>
      <c r="G7" s="118"/>
      <c r="H7" s="119"/>
    </row>
    <row r="8" spans="2:8" x14ac:dyDescent="0.35">
      <c r="B8" s="132" t="s">
        <v>76</v>
      </c>
      <c r="C8" s="133"/>
      <c r="D8" s="133"/>
      <c r="E8" s="133"/>
      <c r="F8" s="133"/>
      <c r="G8" s="133"/>
      <c r="H8" s="134"/>
    </row>
    <row r="9" spans="2:8" x14ac:dyDescent="0.35">
      <c r="B9" s="135" t="s">
        <v>64</v>
      </c>
      <c r="C9" s="152" t="str">
        <f>INDEX(ชช!$A$8:$W$158,MATCH($C$7,ชช!$A$8:$A$158,0),3)</f>
        <v>นายศุภชัย รัววิชา</v>
      </c>
      <c r="D9" s="152"/>
      <c r="E9" s="152"/>
      <c r="F9" s="136"/>
      <c r="G9" s="136"/>
      <c r="H9" s="137"/>
    </row>
    <row r="10" spans="2:8" x14ac:dyDescent="0.35">
      <c r="B10" s="135" t="s">
        <v>13</v>
      </c>
      <c r="C10" s="152" t="str">
        <f>INDEX(ชช!$A$8:$W$158,MATCH($C$7,ชช!$A$8:$A$158,0),4)</f>
        <v>ครู</v>
      </c>
      <c r="D10" s="136"/>
      <c r="E10" s="138" t="s">
        <v>16</v>
      </c>
      <c r="F10" s="152" t="str">
        <f>INDEX(ชช!$A$8:$W$158,MATCH($C$7,ชช!$A$8:$A$158,0),5)</f>
        <v>เชี่ยวชาญพิเศษ</v>
      </c>
      <c r="G10" s="136"/>
      <c r="H10" s="137"/>
    </row>
    <row r="11" spans="2:8" x14ac:dyDescent="0.35">
      <c r="B11" s="135" t="s">
        <v>65</v>
      </c>
      <c r="C11" s="208">
        <f>INDEX(ชช!$A$8:$W$158,MATCH($C$7,ชช!$A$8:$A$158,0),7)</f>
        <v>423306</v>
      </c>
      <c r="D11" s="136"/>
      <c r="E11" s="138" t="s">
        <v>72</v>
      </c>
      <c r="F11" s="153">
        <f>INDEX(ชช!$A$8:$W$158,MATCH($C$7,ชช!$A$8:$A$158,0),8)</f>
        <v>46985</v>
      </c>
      <c r="G11" s="136"/>
      <c r="H11" s="137"/>
    </row>
    <row r="12" spans="2:8" x14ac:dyDescent="0.35">
      <c r="B12" s="139"/>
      <c r="C12" s="140"/>
      <c r="D12" s="141"/>
      <c r="E12" s="142"/>
      <c r="F12" s="143"/>
      <c r="G12" s="141"/>
      <c r="H12" s="144"/>
    </row>
    <row r="13" spans="2:8" x14ac:dyDescent="0.35">
      <c r="B13" s="132" t="s">
        <v>77</v>
      </c>
      <c r="C13" s="145"/>
      <c r="D13" s="133"/>
      <c r="E13" s="146"/>
      <c r="F13" s="147"/>
      <c r="G13" s="133"/>
      <c r="H13" s="134"/>
    </row>
    <row r="14" spans="2:8" x14ac:dyDescent="0.35">
      <c r="B14" s="135" t="s">
        <v>1</v>
      </c>
      <c r="C14" s="155" t="str">
        <f>INDEX(ชช!$A$8:$W$158,MATCH($C$7,ชช!$A$8:$A$158,0),9)</f>
        <v>คศ.5</v>
      </c>
      <c r="D14" s="136"/>
      <c r="E14" s="138" t="s">
        <v>20</v>
      </c>
      <c r="F14" s="154">
        <f>INDEX(ชช!$A$8:$W$158,MATCH($C$7,ชช!$A$8:$A$158,0),10)</f>
        <v>60150</v>
      </c>
      <c r="G14" s="149" t="s">
        <v>80</v>
      </c>
      <c r="H14" s="137"/>
    </row>
    <row r="15" spans="2:8" x14ac:dyDescent="0.35">
      <c r="B15" s="135" t="s">
        <v>67</v>
      </c>
      <c r="C15" s="156">
        <f>INDEX(ชช!$A$8:$W$158,MATCH($C$7,ชช!$A$8:$A$158,0),14)</f>
        <v>60830</v>
      </c>
      <c r="D15" s="136"/>
      <c r="E15" s="138" t="s">
        <v>4</v>
      </c>
      <c r="F15" s="154">
        <f>INDEX(ชช!$A$8:$W$158,MATCH($C$7,ชช!$A$8:$A$158,0),15)</f>
        <v>76800</v>
      </c>
      <c r="G15" s="149" t="s">
        <v>80</v>
      </c>
      <c r="H15" s="137"/>
    </row>
    <row r="16" spans="2:8" x14ac:dyDescent="0.35">
      <c r="B16" s="135"/>
      <c r="C16" s="148"/>
      <c r="D16" s="136"/>
      <c r="E16" s="138"/>
      <c r="F16" s="148"/>
      <c r="G16" s="136"/>
      <c r="H16" s="137"/>
    </row>
    <row r="17" spans="2:8" x14ac:dyDescent="0.35">
      <c r="B17" s="132" t="s">
        <v>90</v>
      </c>
      <c r="C17" s="150"/>
      <c r="D17" s="133"/>
      <c r="E17" s="146"/>
      <c r="F17" s="150"/>
      <c r="G17" s="133"/>
      <c r="H17" s="134"/>
    </row>
    <row r="18" spans="2:8" x14ac:dyDescent="0.35">
      <c r="B18" s="135" t="s">
        <v>66</v>
      </c>
      <c r="C18" s="155">
        <f>INDEX(ชช!$A$8:$W$158,MATCH($C$7,ชช!$A$8:$A$158,0),11)</f>
        <v>92</v>
      </c>
      <c r="D18" s="136"/>
      <c r="E18" s="138" t="s">
        <v>78</v>
      </c>
      <c r="F18" s="160">
        <f>INDEX(ชช!$A$8:$W$158,MATCH($C$7,ชช!$A$8:$A$158,0),12)</f>
        <v>3</v>
      </c>
      <c r="G18" s="136"/>
      <c r="H18" s="137"/>
    </row>
    <row r="19" spans="2:8" x14ac:dyDescent="0.35">
      <c r="B19" s="135" t="s">
        <v>79</v>
      </c>
      <c r="C19" s="152" t="str">
        <f>INDEX(ชช!$A$8:$W$158,MATCH($C$7,ชช!$A$8:$A$158,0),13)</f>
        <v>ดีเด่น</v>
      </c>
      <c r="D19" s="136"/>
      <c r="E19" s="138" t="s">
        <v>68</v>
      </c>
      <c r="F19" s="206">
        <f>INDEX(ชช!$A$8:$W$158,MATCH($C$7,ชช!$A$8:$A$158,0),16)</f>
        <v>1804.5</v>
      </c>
      <c r="G19" s="149" t="s">
        <v>80</v>
      </c>
      <c r="H19" s="137"/>
    </row>
    <row r="20" spans="2:8" x14ac:dyDescent="0.35">
      <c r="B20" s="151"/>
      <c r="C20" s="136"/>
      <c r="D20" s="136"/>
      <c r="E20" s="138" t="s">
        <v>69</v>
      </c>
      <c r="F20" s="154">
        <f>INDEX(ชช!$A$8:$W$158,MATCH($C$7,ชช!$A$8:$A$158,0),18)</f>
        <v>1830</v>
      </c>
      <c r="G20" s="149" t="s">
        <v>80</v>
      </c>
      <c r="H20" s="137"/>
    </row>
    <row r="21" spans="2:8" x14ac:dyDescent="0.35">
      <c r="B21" s="151"/>
      <c r="C21" s="136"/>
      <c r="D21" s="136"/>
      <c r="E21" s="138" t="s">
        <v>70</v>
      </c>
      <c r="F21" s="154">
        <f>INDEX(ชช!$A$8:$W$158,MATCH($C$7,ชช!$A$8:$A$158,0),19)</f>
        <v>0</v>
      </c>
      <c r="G21" s="149" t="s">
        <v>80</v>
      </c>
      <c r="H21" s="137"/>
    </row>
    <row r="22" spans="2:8" x14ac:dyDescent="0.35">
      <c r="B22" s="158" t="s">
        <v>89</v>
      </c>
      <c r="C22" s="103"/>
      <c r="D22" s="103"/>
      <c r="E22" s="120"/>
      <c r="F22" s="121"/>
      <c r="G22" s="122"/>
      <c r="H22" s="104"/>
    </row>
    <row r="23" spans="2:8" x14ac:dyDescent="0.35">
      <c r="B23" s="123"/>
      <c r="C23" s="111"/>
      <c r="D23" s="124"/>
      <c r="E23" s="125" t="s">
        <v>71</v>
      </c>
      <c r="F23" s="126">
        <f>INDEX(ชช!$A$8:$W$158,MATCH($C$7,ชช!$A$8:$A$158,0),21)</f>
        <v>61980</v>
      </c>
      <c r="G23" s="124" t="s">
        <v>80</v>
      </c>
      <c r="H23" s="108"/>
    </row>
    <row r="24" spans="2:8" x14ac:dyDescent="0.35">
      <c r="B24" s="127"/>
      <c r="C24" s="115"/>
      <c r="D24" s="115"/>
      <c r="E24" s="115"/>
      <c r="F24" s="115"/>
      <c r="G24" s="115"/>
      <c r="H24" s="116"/>
    </row>
    <row r="27" spans="2:8" x14ac:dyDescent="0.35">
      <c r="D27" s="49" t="s">
        <v>82</v>
      </c>
    </row>
    <row r="28" spans="2:8" x14ac:dyDescent="0.35">
      <c r="E28" s="258" t="s">
        <v>83</v>
      </c>
      <c r="F28" s="258"/>
      <c r="G28" s="258"/>
    </row>
    <row r="29" spans="2:8" x14ac:dyDescent="0.35">
      <c r="D29" s="32"/>
      <c r="E29" s="259" t="str">
        <f>"ผอ.ร.ร. "&amp;INDEX(ชช!$A$8:$W$158,MATCH($C$7,ชช!$A$8:$A$158,0),6)</f>
        <v>ผอ.ร.ร. เพชรพิทยาคม</v>
      </c>
      <c r="F29" s="259"/>
      <c r="G29" s="259"/>
    </row>
  </sheetData>
  <mergeCells count="2">
    <mergeCell ref="E28:G28"/>
    <mergeCell ref="E29:G2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ฐาน</vt:lpstr>
      <vt:lpstr>ชพ</vt:lpstr>
      <vt:lpstr>ชช</vt:lpstr>
      <vt:lpstr>สรุป</vt:lpstr>
      <vt:lpstr>พิมพ์แจ้ง ชพ</vt:lpstr>
      <vt:lpstr>พิมพ์แจ้ง ชช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2019-03-24T00:37:03Z</cp:lastPrinted>
  <dcterms:created xsi:type="dcterms:W3CDTF">2019-03-18T14:56:01Z</dcterms:created>
  <dcterms:modified xsi:type="dcterms:W3CDTF">2019-03-26T01:58:11Z</dcterms:modified>
</cp:coreProperties>
</file>